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PC\Desktop\Tool in hang loat theo ĐK\"/>
    </mc:Choice>
  </mc:AlternateContent>
  <xr:revisionPtr revIDLastSave="0" documentId="13_ncr:1_{AF795653-87FB-4752-9F30-633542AEFE44}" xr6:coauthVersionLast="47" xr6:coauthVersionMax="47" xr10:uidLastSave="{00000000-0000-0000-0000-000000000000}"/>
  <bookViews>
    <workbookView xWindow="0" yWindow="795" windowWidth="23430" windowHeight="14445" tabRatio="857" firstSheet="2" activeTab="28" xr2:uid="{00000000-000D-0000-FFFF-FFFF00000000}"/>
  </bookViews>
  <sheets>
    <sheet name="DM NT" sheetId="37" r:id="rId1"/>
    <sheet name="List" sheetId="1" r:id="rId2"/>
    <sheet name="MMNL" sheetId="17" r:id="rId3"/>
    <sheet name="Data" sheetId="2" r:id="rId4"/>
    <sheet name="LMBT" sheetId="6" r:id="rId5"/>
    <sheet name="PYC" sheetId="14" r:id="rId6"/>
    <sheet name="XDASetPrint" sheetId="23" state="veryHidden" r:id="rId7"/>
    <sheet name="BBNT" sheetId="3" r:id="rId8"/>
    <sheet name="4TP" sheetId="27" r:id="rId9"/>
    <sheet name="3TP" sheetId="33" r:id="rId10"/>
    <sheet name="HT" sheetId="20" r:id="rId11"/>
    <sheet name="NKTC" sheetId="16" r:id="rId12"/>
    <sheet name="KL KM410" sheetId="32" r:id="rId13"/>
    <sheet name="MM" sheetId="21" r:id="rId14"/>
    <sheet name="VL" sheetId="22" r:id="rId15"/>
    <sheet name="KL410" sheetId="25" r:id="rId16"/>
    <sheet name="HM439" sheetId="43" r:id="rId17"/>
    <sheet name="HM440+250" sheetId="44" r:id="rId18"/>
    <sheet name="HM440+620" sheetId="45" r:id="rId19"/>
    <sheet name="HM442+620" sheetId="46" r:id="rId20"/>
    <sheet name="HM410+530" sheetId="47" r:id="rId21"/>
    <sheet name="KL (2)" sheetId="35" r:id="rId22"/>
    <sheet name="Sheet1" sheetId="38" r:id="rId23"/>
    <sheet name="KL Km439+440" sheetId="42" r:id="rId24"/>
    <sheet name="KL Km440+200" sheetId="41" r:id="rId25"/>
    <sheet name="KL Km442+600" sheetId="40" r:id="rId26"/>
    <sheet name="KL Km440+600" sheetId="39" r:id="rId27"/>
    <sheet name="KL442+620" sheetId="36" r:id="rId28"/>
    <sheet name="Sheet2" sheetId="48" r:id="rId29"/>
    <sheet name="Lay mau " sheetId="26" r:id="rId30"/>
    <sheet name="Đầu vào" sheetId="4" r:id="rId31"/>
  </sheets>
  <functionGroups builtInGroupCount="19"/>
  <externalReferences>
    <externalReference r:id="rId32"/>
    <externalReference r:id="rId33"/>
    <externalReference r:id="rId34"/>
    <externalReference r:id="rId35"/>
    <externalReference r:id="rId36"/>
    <externalReference r:id="rId37"/>
    <externalReference r:id="rId38"/>
  </externalReferences>
  <definedNames>
    <definedName name="\0">#N/A</definedName>
    <definedName name="\0051" localSheetId="13">#REF!</definedName>
    <definedName name="\0051" localSheetId="2">#REF!</definedName>
    <definedName name="\0051" localSheetId="11">#REF!</definedName>
    <definedName name="\0051" localSheetId="5">#REF!</definedName>
    <definedName name="\0051" localSheetId="14">#REF!</definedName>
    <definedName name="\0051">#REF!</definedName>
    <definedName name="\0061" localSheetId="13">#REF!</definedName>
    <definedName name="\0061" localSheetId="2">#REF!</definedName>
    <definedName name="\0061" localSheetId="11">#REF!</definedName>
    <definedName name="\0061" localSheetId="5">#REF!</definedName>
    <definedName name="\0061" localSheetId="14">#REF!</definedName>
    <definedName name="\0061">#REF!</definedName>
    <definedName name="\0061a" localSheetId="13">#REF!</definedName>
    <definedName name="\0061a" localSheetId="2">#REF!</definedName>
    <definedName name="\0061a" localSheetId="11">#REF!</definedName>
    <definedName name="\0061a" localSheetId="5">#REF!</definedName>
    <definedName name="\0061a" localSheetId="14">#REF!</definedName>
    <definedName name="\0061a">#REF!</definedName>
    <definedName name="\0062a" localSheetId="13">#REF!</definedName>
    <definedName name="\0062a" localSheetId="2">#REF!</definedName>
    <definedName name="\0062a" localSheetId="11">#REF!</definedName>
    <definedName name="\0062a" localSheetId="5">#REF!</definedName>
    <definedName name="\0062a" localSheetId="14">#REF!</definedName>
    <definedName name="\0062a">#REF!</definedName>
    <definedName name="\0062b" localSheetId="13">#REF!</definedName>
    <definedName name="\0062b" localSheetId="2">#REF!</definedName>
    <definedName name="\0062b" localSheetId="11">#REF!</definedName>
    <definedName name="\0062b" localSheetId="5">#REF!</definedName>
    <definedName name="\0062b" localSheetId="14">#REF!</definedName>
    <definedName name="\0062b">#REF!</definedName>
    <definedName name="\0062c" localSheetId="13">#REF!</definedName>
    <definedName name="\0062c" localSheetId="2">#REF!</definedName>
    <definedName name="\0062c" localSheetId="11">#REF!</definedName>
    <definedName name="\0062c" localSheetId="5">#REF!</definedName>
    <definedName name="\0062c" localSheetId="14">#REF!</definedName>
    <definedName name="\0062c">#REF!</definedName>
    <definedName name="\0063" localSheetId="13">#REF!</definedName>
    <definedName name="\0063" localSheetId="2">#REF!</definedName>
    <definedName name="\0063" localSheetId="11">#REF!</definedName>
    <definedName name="\0063" localSheetId="5">#REF!</definedName>
    <definedName name="\0063" localSheetId="14">#REF!</definedName>
    <definedName name="\0063">#REF!</definedName>
    <definedName name="\0063a" localSheetId="13">#REF!</definedName>
    <definedName name="\0063a" localSheetId="2">#REF!</definedName>
    <definedName name="\0063a" localSheetId="11">#REF!</definedName>
    <definedName name="\0063a" localSheetId="5">#REF!</definedName>
    <definedName name="\0063a" localSheetId="14">#REF!</definedName>
    <definedName name="\0063a">#REF!</definedName>
    <definedName name="\0064" localSheetId="13">#REF!</definedName>
    <definedName name="\0064" localSheetId="2">#REF!</definedName>
    <definedName name="\0064" localSheetId="11">#REF!</definedName>
    <definedName name="\0064" localSheetId="5">#REF!</definedName>
    <definedName name="\0064" localSheetId="14">#REF!</definedName>
    <definedName name="\0064">#REF!</definedName>
    <definedName name="\0081" localSheetId="13">#REF!</definedName>
    <definedName name="\0081" localSheetId="2">#REF!</definedName>
    <definedName name="\0081" localSheetId="11">#REF!</definedName>
    <definedName name="\0081" localSheetId="5">#REF!</definedName>
    <definedName name="\0081" localSheetId="14">#REF!</definedName>
    <definedName name="\0081">#REF!</definedName>
    <definedName name="\0082" localSheetId="13">#REF!</definedName>
    <definedName name="\0082" localSheetId="2">#REF!</definedName>
    <definedName name="\0082" localSheetId="11">#REF!</definedName>
    <definedName name="\0082" localSheetId="5">#REF!</definedName>
    <definedName name="\0082" localSheetId="14">#REF!</definedName>
    <definedName name="\0082">#REF!</definedName>
    <definedName name="\010" localSheetId="13">#REF!</definedName>
    <definedName name="\010" localSheetId="2">#REF!</definedName>
    <definedName name="\010" localSheetId="11">#REF!</definedName>
    <definedName name="\010" localSheetId="5">#REF!</definedName>
    <definedName name="\010" localSheetId="14">#REF!</definedName>
    <definedName name="\010">#REF!</definedName>
    <definedName name="\4001a" localSheetId="13">#REF!</definedName>
    <definedName name="\4001a" localSheetId="2">#REF!</definedName>
    <definedName name="\4001a" localSheetId="11">#REF!</definedName>
    <definedName name="\4001a" localSheetId="5">#REF!</definedName>
    <definedName name="\4001a" localSheetId="14">#REF!</definedName>
    <definedName name="\4001a">#REF!</definedName>
    <definedName name="\4001b" localSheetId="13">#REF!</definedName>
    <definedName name="\4001b" localSheetId="2">#REF!</definedName>
    <definedName name="\4001b" localSheetId="11">#REF!</definedName>
    <definedName name="\4001b" localSheetId="5">#REF!</definedName>
    <definedName name="\4001b" localSheetId="14">#REF!</definedName>
    <definedName name="\4001b">#REF!</definedName>
    <definedName name="\4002a" localSheetId="13">#REF!</definedName>
    <definedName name="\4002a" localSheetId="2">#REF!</definedName>
    <definedName name="\4002a" localSheetId="11">#REF!</definedName>
    <definedName name="\4002a" localSheetId="5">#REF!</definedName>
    <definedName name="\4002a" localSheetId="14">#REF!</definedName>
    <definedName name="\4002a">#REF!</definedName>
    <definedName name="\4002b" localSheetId="13">#REF!</definedName>
    <definedName name="\4002b" localSheetId="2">#REF!</definedName>
    <definedName name="\4002b" localSheetId="11">#REF!</definedName>
    <definedName name="\4002b" localSheetId="5">#REF!</definedName>
    <definedName name="\4002b" localSheetId="14">#REF!</definedName>
    <definedName name="\4002b">#REF!</definedName>
    <definedName name="\4003a" localSheetId="13">#REF!</definedName>
    <definedName name="\4003a" localSheetId="2">#REF!</definedName>
    <definedName name="\4003a" localSheetId="11">#REF!</definedName>
    <definedName name="\4003a" localSheetId="5">#REF!</definedName>
    <definedName name="\4003a" localSheetId="14">#REF!</definedName>
    <definedName name="\4003a">#REF!</definedName>
    <definedName name="\4003b" localSheetId="13">#REF!</definedName>
    <definedName name="\4003b" localSheetId="2">#REF!</definedName>
    <definedName name="\4003b" localSheetId="11">#REF!</definedName>
    <definedName name="\4003b" localSheetId="5">#REF!</definedName>
    <definedName name="\4003b" localSheetId="14">#REF!</definedName>
    <definedName name="\4003b">#REF!</definedName>
    <definedName name="\4004" localSheetId="13">#REF!</definedName>
    <definedName name="\4004" localSheetId="2">#REF!</definedName>
    <definedName name="\4004" localSheetId="11">#REF!</definedName>
    <definedName name="\4004" localSheetId="5">#REF!</definedName>
    <definedName name="\4004" localSheetId="14">#REF!</definedName>
    <definedName name="\4004">#REF!</definedName>
    <definedName name="\4005" localSheetId="13">#REF!</definedName>
    <definedName name="\4005" localSheetId="2">#REF!</definedName>
    <definedName name="\4005" localSheetId="11">#REF!</definedName>
    <definedName name="\4005" localSheetId="5">#REF!</definedName>
    <definedName name="\4005" localSheetId="14">#REF!</definedName>
    <definedName name="\4005">#REF!</definedName>
    <definedName name="\4006" localSheetId="13">#REF!</definedName>
    <definedName name="\4006" localSheetId="2">#REF!</definedName>
    <definedName name="\4006" localSheetId="11">#REF!</definedName>
    <definedName name="\4006" localSheetId="5">#REF!</definedName>
    <definedName name="\4006" localSheetId="14">#REF!</definedName>
    <definedName name="\4006">#REF!</definedName>
    <definedName name="\4007" localSheetId="13">#REF!</definedName>
    <definedName name="\4007" localSheetId="2">#REF!</definedName>
    <definedName name="\4007" localSheetId="11">#REF!</definedName>
    <definedName name="\4007" localSheetId="5">#REF!</definedName>
    <definedName name="\4007" localSheetId="14">#REF!</definedName>
    <definedName name="\4007">#REF!</definedName>
    <definedName name="\4013" localSheetId="13">#REF!</definedName>
    <definedName name="\4013" localSheetId="2">#REF!</definedName>
    <definedName name="\4013" localSheetId="11">#REF!</definedName>
    <definedName name="\4013" localSheetId="5">#REF!</definedName>
    <definedName name="\4013" localSheetId="14">#REF!</definedName>
    <definedName name="\4013">#REF!</definedName>
    <definedName name="\4041" localSheetId="13">#REF!</definedName>
    <definedName name="\4041" localSheetId="2">#REF!</definedName>
    <definedName name="\4041" localSheetId="11">#REF!</definedName>
    <definedName name="\4041" localSheetId="5">#REF!</definedName>
    <definedName name="\4041" localSheetId="14">#REF!</definedName>
    <definedName name="\4041">#REF!</definedName>
    <definedName name="\4042" localSheetId="13">#REF!</definedName>
    <definedName name="\4042" localSheetId="2">#REF!</definedName>
    <definedName name="\4042" localSheetId="11">#REF!</definedName>
    <definedName name="\4042" localSheetId="5">#REF!</definedName>
    <definedName name="\4042" localSheetId="14">#REF!</definedName>
    <definedName name="\4042">#REF!</definedName>
    <definedName name="\4043" localSheetId="13">#REF!</definedName>
    <definedName name="\4043" localSheetId="2">#REF!</definedName>
    <definedName name="\4043" localSheetId="11">#REF!</definedName>
    <definedName name="\4043" localSheetId="5">#REF!</definedName>
    <definedName name="\4043" localSheetId="14">#REF!</definedName>
    <definedName name="\4043">#REF!</definedName>
    <definedName name="\4044" localSheetId="13">#REF!</definedName>
    <definedName name="\4044" localSheetId="2">#REF!</definedName>
    <definedName name="\4044" localSheetId="11">#REF!</definedName>
    <definedName name="\4044" localSheetId="5">#REF!</definedName>
    <definedName name="\4044" localSheetId="14">#REF!</definedName>
    <definedName name="\4044">#REF!</definedName>
    <definedName name="\4051" localSheetId="13">#REF!</definedName>
    <definedName name="\4051" localSheetId="2">#REF!</definedName>
    <definedName name="\4051" localSheetId="11">#REF!</definedName>
    <definedName name="\4051" localSheetId="5">#REF!</definedName>
    <definedName name="\4051" localSheetId="14">#REF!</definedName>
    <definedName name="\4051">#REF!</definedName>
    <definedName name="\4052" localSheetId="13">#REF!</definedName>
    <definedName name="\4052" localSheetId="2">#REF!</definedName>
    <definedName name="\4052" localSheetId="11">#REF!</definedName>
    <definedName name="\4052" localSheetId="5">#REF!</definedName>
    <definedName name="\4052" localSheetId="14">#REF!</definedName>
    <definedName name="\4052">#REF!</definedName>
    <definedName name="\4053" localSheetId="13">#REF!</definedName>
    <definedName name="\4053" localSheetId="2">#REF!</definedName>
    <definedName name="\4053" localSheetId="11">#REF!</definedName>
    <definedName name="\4053" localSheetId="5">#REF!</definedName>
    <definedName name="\4053" localSheetId="14">#REF!</definedName>
    <definedName name="\4053">#REF!</definedName>
    <definedName name="\4054" localSheetId="13">#REF!</definedName>
    <definedName name="\4054" localSheetId="2">#REF!</definedName>
    <definedName name="\4054" localSheetId="11">#REF!</definedName>
    <definedName name="\4054" localSheetId="5">#REF!</definedName>
    <definedName name="\4054" localSheetId="14">#REF!</definedName>
    <definedName name="\4054">#REF!</definedName>
    <definedName name="\4055" localSheetId="13">#REF!</definedName>
    <definedName name="\4055" localSheetId="2">#REF!</definedName>
    <definedName name="\4055" localSheetId="11">#REF!</definedName>
    <definedName name="\4055" localSheetId="5">#REF!</definedName>
    <definedName name="\4055" localSheetId="14">#REF!</definedName>
    <definedName name="\4055">#REF!</definedName>
    <definedName name="\4056" localSheetId="13">#REF!</definedName>
    <definedName name="\4056" localSheetId="2">#REF!</definedName>
    <definedName name="\4056" localSheetId="11">#REF!</definedName>
    <definedName name="\4056" localSheetId="5">#REF!</definedName>
    <definedName name="\4056" localSheetId="14">#REF!</definedName>
    <definedName name="\4056">#REF!</definedName>
    <definedName name="\4057" localSheetId="13">#REF!</definedName>
    <definedName name="\4057" localSheetId="2">#REF!</definedName>
    <definedName name="\4057" localSheetId="11">#REF!</definedName>
    <definedName name="\4057" localSheetId="5">#REF!</definedName>
    <definedName name="\4057" localSheetId="14">#REF!</definedName>
    <definedName name="\4057">#REF!</definedName>
    <definedName name="\4061" localSheetId="13">#REF!</definedName>
    <definedName name="\4061" localSheetId="2">#REF!</definedName>
    <definedName name="\4061" localSheetId="11">#REF!</definedName>
    <definedName name="\4061" localSheetId="5">#REF!</definedName>
    <definedName name="\4061" localSheetId="14">#REF!</definedName>
    <definedName name="\4061">#REF!</definedName>
    <definedName name="\4062" localSheetId="13">#REF!</definedName>
    <definedName name="\4062" localSheetId="2">#REF!</definedName>
    <definedName name="\4062" localSheetId="11">#REF!</definedName>
    <definedName name="\4062" localSheetId="5">#REF!</definedName>
    <definedName name="\4062" localSheetId="14">#REF!</definedName>
    <definedName name="\4062">#REF!</definedName>
    <definedName name="\4063" localSheetId="13">#REF!</definedName>
    <definedName name="\4063" localSheetId="2">#REF!</definedName>
    <definedName name="\4063" localSheetId="11">#REF!</definedName>
    <definedName name="\4063" localSheetId="5">#REF!</definedName>
    <definedName name="\4063" localSheetId="14">#REF!</definedName>
    <definedName name="\4063">#REF!</definedName>
    <definedName name="\4064" localSheetId="13">#REF!</definedName>
    <definedName name="\4064" localSheetId="2">#REF!</definedName>
    <definedName name="\4064" localSheetId="11">#REF!</definedName>
    <definedName name="\4064" localSheetId="5">#REF!</definedName>
    <definedName name="\4064" localSheetId="14">#REF!</definedName>
    <definedName name="\4064">#REF!</definedName>
    <definedName name="\4065" localSheetId="13">#REF!</definedName>
    <definedName name="\4065" localSheetId="2">#REF!</definedName>
    <definedName name="\4065" localSheetId="11">#REF!</definedName>
    <definedName name="\4065" localSheetId="5">#REF!</definedName>
    <definedName name="\4065" localSheetId="14">#REF!</definedName>
    <definedName name="\4065">#REF!</definedName>
    <definedName name="\4066" localSheetId="13">#REF!</definedName>
    <definedName name="\4066" localSheetId="2">#REF!</definedName>
    <definedName name="\4066" localSheetId="11">#REF!</definedName>
    <definedName name="\4066" localSheetId="5">#REF!</definedName>
    <definedName name="\4066" localSheetId="14">#REF!</definedName>
    <definedName name="\4066">#REF!</definedName>
    <definedName name="\4071" localSheetId="13">#REF!</definedName>
    <definedName name="\4071" localSheetId="2">#REF!</definedName>
    <definedName name="\4071" localSheetId="11">#REF!</definedName>
    <definedName name="\4071" localSheetId="5">#REF!</definedName>
    <definedName name="\4071" localSheetId="14">#REF!</definedName>
    <definedName name="\4071">#REF!</definedName>
    <definedName name="\4072" localSheetId="13">#REF!</definedName>
    <definedName name="\4072" localSheetId="2">#REF!</definedName>
    <definedName name="\4072" localSheetId="11">#REF!</definedName>
    <definedName name="\4072" localSheetId="5">#REF!</definedName>
    <definedName name="\4072" localSheetId="14">#REF!</definedName>
    <definedName name="\4072">#REF!</definedName>
    <definedName name="\4073" localSheetId="13">#REF!</definedName>
    <definedName name="\4073" localSheetId="2">#REF!</definedName>
    <definedName name="\4073" localSheetId="11">#REF!</definedName>
    <definedName name="\4073" localSheetId="5">#REF!</definedName>
    <definedName name="\4073" localSheetId="14">#REF!</definedName>
    <definedName name="\4073">#REF!</definedName>
    <definedName name="\4074" localSheetId="13">#REF!</definedName>
    <definedName name="\4074" localSheetId="2">#REF!</definedName>
    <definedName name="\4074" localSheetId="11">#REF!</definedName>
    <definedName name="\4074" localSheetId="5">#REF!</definedName>
    <definedName name="\4074" localSheetId="14">#REF!</definedName>
    <definedName name="\4074">#REF!</definedName>
    <definedName name="\4075" localSheetId="13">#REF!</definedName>
    <definedName name="\4075" localSheetId="2">#REF!</definedName>
    <definedName name="\4075" localSheetId="11">#REF!</definedName>
    <definedName name="\4075" localSheetId="5">#REF!</definedName>
    <definedName name="\4075" localSheetId="14">#REF!</definedName>
    <definedName name="\4075">#REF!</definedName>
    <definedName name="\4076" localSheetId="13">#REF!</definedName>
    <definedName name="\4076" localSheetId="2">#REF!</definedName>
    <definedName name="\4076" localSheetId="11">#REF!</definedName>
    <definedName name="\4076" localSheetId="5">#REF!</definedName>
    <definedName name="\4076" localSheetId="14">#REF!</definedName>
    <definedName name="\4076">#REF!</definedName>
    <definedName name="\5001" localSheetId="13">#REF!</definedName>
    <definedName name="\5001" localSheetId="2">#REF!</definedName>
    <definedName name="\5001" localSheetId="11">#REF!</definedName>
    <definedName name="\5001" localSheetId="5">#REF!</definedName>
    <definedName name="\5001" localSheetId="14">#REF!</definedName>
    <definedName name="\5001">#REF!</definedName>
    <definedName name="\50010a" localSheetId="13">#REF!</definedName>
    <definedName name="\50010a" localSheetId="2">#REF!</definedName>
    <definedName name="\50010a" localSheetId="11">#REF!</definedName>
    <definedName name="\50010a" localSheetId="5">#REF!</definedName>
    <definedName name="\50010a" localSheetId="14">#REF!</definedName>
    <definedName name="\50010a">#REF!</definedName>
    <definedName name="\50010b" localSheetId="13">#REF!</definedName>
    <definedName name="\50010b" localSheetId="2">#REF!</definedName>
    <definedName name="\50010b" localSheetId="11">#REF!</definedName>
    <definedName name="\50010b" localSheetId="5">#REF!</definedName>
    <definedName name="\50010b" localSheetId="14">#REF!</definedName>
    <definedName name="\50010b">#REF!</definedName>
    <definedName name="\50011a" localSheetId="13">#REF!</definedName>
    <definedName name="\50011a" localSheetId="2">#REF!</definedName>
    <definedName name="\50011a" localSheetId="11">#REF!</definedName>
    <definedName name="\50011a" localSheetId="5">#REF!</definedName>
    <definedName name="\50011a" localSheetId="14">#REF!</definedName>
    <definedName name="\50011a">#REF!</definedName>
    <definedName name="\50011b" localSheetId="13">#REF!</definedName>
    <definedName name="\50011b" localSheetId="2">#REF!</definedName>
    <definedName name="\50011b" localSheetId="11">#REF!</definedName>
    <definedName name="\50011b" localSheetId="5">#REF!</definedName>
    <definedName name="\50011b" localSheetId="14">#REF!</definedName>
    <definedName name="\50011b">#REF!</definedName>
    <definedName name="\50011c" localSheetId="13">#REF!</definedName>
    <definedName name="\50011c" localSheetId="2">#REF!</definedName>
    <definedName name="\50011c" localSheetId="11">#REF!</definedName>
    <definedName name="\50011c" localSheetId="5">#REF!</definedName>
    <definedName name="\50011c" localSheetId="14">#REF!</definedName>
    <definedName name="\50011c">#REF!</definedName>
    <definedName name="\5002" localSheetId="13">#REF!</definedName>
    <definedName name="\5002" localSheetId="2">#REF!</definedName>
    <definedName name="\5002" localSheetId="11">#REF!</definedName>
    <definedName name="\5002" localSheetId="5">#REF!</definedName>
    <definedName name="\5002" localSheetId="14">#REF!</definedName>
    <definedName name="\5002">#REF!</definedName>
    <definedName name="\5003a" localSheetId="13">#REF!</definedName>
    <definedName name="\5003a" localSheetId="2">#REF!</definedName>
    <definedName name="\5003a" localSheetId="11">#REF!</definedName>
    <definedName name="\5003a" localSheetId="5">#REF!</definedName>
    <definedName name="\5003a" localSheetId="14">#REF!</definedName>
    <definedName name="\5003a">#REF!</definedName>
    <definedName name="\5003b" localSheetId="13">#REF!</definedName>
    <definedName name="\5003b" localSheetId="2">#REF!</definedName>
    <definedName name="\5003b" localSheetId="11">#REF!</definedName>
    <definedName name="\5003b" localSheetId="5">#REF!</definedName>
    <definedName name="\5003b" localSheetId="14">#REF!</definedName>
    <definedName name="\5003b">#REF!</definedName>
    <definedName name="\5004a" localSheetId="13">#REF!</definedName>
    <definedName name="\5004a" localSheetId="2">#REF!</definedName>
    <definedName name="\5004a" localSheetId="11">#REF!</definedName>
    <definedName name="\5004a" localSheetId="5">#REF!</definedName>
    <definedName name="\5004a" localSheetId="14">#REF!</definedName>
    <definedName name="\5004a">#REF!</definedName>
    <definedName name="\5004b" localSheetId="13">#REF!</definedName>
    <definedName name="\5004b" localSheetId="2">#REF!</definedName>
    <definedName name="\5004b" localSheetId="11">#REF!</definedName>
    <definedName name="\5004b" localSheetId="5">#REF!</definedName>
    <definedName name="\5004b" localSheetId="14">#REF!</definedName>
    <definedName name="\5004b">#REF!</definedName>
    <definedName name="\5004c" localSheetId="13">#REF!</definedName>
    <definedName name="\5004c" localSheetId="2">#REF!</definedName>
    <definedName name="\5004c" localSheetId="11">#REF!</definedName>
    <definedName name="\5004c" localSheetId="5">#REF!</definedName>
    <definedName name="\5004c" localSheetId="14">#REF!</definedName>
    <definedName name="\5004c">#REF!</definedName>
    <definedName name="\5004d" localSheetId="13">#REF!</definedName>
    <definedName name="\5004d" localSheetId="2">#REF!</definedName>
    <definedName name="\5004d" localSheetId="11">#REF!</definedName>
    <definedName name="\5004d" localSheetId="5">#REF!</definedName>
    <definedName name="\5004d" localSheetId="14">#REF!</definedName>
    <definedName name="\5004d">#REF!</definedName>
    <definedName name="\5004e" localSheetId="13">#REF!</definedName>
    <definedName name="\5004e" localSheetId="2">#REF!</definedName>
    <definedName name="\5004e" localSheetId="11">#REF!</definedName>
    <definedName name="\5004e" localSheetId="5">#REF!</definedName>
    <definedName name="\5004e" localSheetId="14">#REF!</definedName>
    <definedName name="\5004e">#REF!</definedName>
    <definedName name="\5004f" localSheetId="13">#REF!</definedName>
    <definedName name="\5004f" localSheetId="2">#REF!</definedName>
    <definedName name="\5004f" localSheetId="11">#REF!</definedName>
    <definedName name="\5004f" localSheetId="5">#REF!</definedName>
    <definedName name="\5004f" localSheetId="14">#REF!</definedName>
    <definedName name="\5004f">#REF!</definedName>
    <definedName name="\5004g" localSheetId="13">#REF!</definedName>
    <definedName name="\5004g" localSheetId="2">#REF!</definedName>
    <definedName name="\5004g" localSheetId="11">#REF!</definedName>
    <definedName name="\5004g" localSheetId="5">#REF!</definedName>
    <definedName name="\5004g" localSheetId="14">#REF!</definedName>
    <definedName name="\5004g">#REF!</definedName>
    <definedName name="\5005a" localSheetId="13">#REF!</definedName>
    <definedName name="\5005a" localSheetId="2">#REF!</definedName>
    <definedName name="\5005a" localSheetId="11">#REF!</definedName>
    <definedName name="\5005a" localSheetId="5">#REF!</definedName>
    <definedName name="\5005a" localSheetId="14">#REF!</definedName>
    <definedName name="\5005a">#REF!</definedName>
    <definedName name="\5005b" localSheetId="13">#REF!</definedName>
    <definedName name="\5005b" localSheetId="2">#REF!</definedName>
    <definedName name="\5005b" localSheetId="11">#REF!</definedName>
    <definedName name="\5005b" localSheetId="5">#REF!</definedName>
    <definedName name="\5005b" localSheetId="14">#REF!</definedName>
    <definedName name="\5005b">#REF!</definedName>
    <definedName name="\5005c" localSheetId="13">#REF!</definedName>
    <definedName name="\5005c" localSheetId="2">#REF!</definedName>
    <definedName name="\5005c" localSheetId="11">#REF!</definedName>
    <definedName name="\5005c" localSheetId="5">#REF!</definedName>
    <definedName name="\5005c" localSheetId="14">#REF!</definedName>
    <definedName name="\5005c">#REF!</definedName>
    <definedName name="\5006" localSheetId="13">#REF!</definedName>
    <definedName name="\5006" localSheetId="2">#REF!</definedName>
    <definedName name="\5006" localSheetId="11">#REF!</definedName>
    <definedName name="\5006" localSheetId="5">#REF!</definedName>
    <definedName name="\5006" localSheetId="14">#REF!</definedName>
    <definedName name="\5006">#REF!</definedName>
    <definedName name="\5007" localSheetId="13">#REF!</definedName>
    <definedName name="\5007" localSheetId="2">#REF!</definedName>
    <definedName name="\5007" localSheetId="11">#REF!</definedName>
    <definedName name="\5007" localSheetId="5">#REF!</definedName>
    <definedName name="\5007" localSheetId="14">#REF!</definedName>
    <definedName name="\5007">#REF!</definedName>
    <definedName name="\5008a" localSheetId="13">#REF!</definedName>
    <definedName name="\5008a" localSheetId="2">#REF!</definedName>
    <definedName name="\5008a" localSheetId="11">#REF!</definedName>
    <definedName name="\5008a" localSheetId="5">#REF!</definedName>
    <definedName name="\5008a" localSheetId="14">#REF!</definedName>
    <definedName name="\5008a">#REF!</definedName>
    <definedName name="\5008b" localSheetId="13">#REF!</definedName>
    <definedName name="\5008b" localSheetId="2">#REF!</definedName>
    <definedName name="\5008b" localSheetId="11">#REF!</definedName>
    <definedName name="\5008b" localSheetId="5">#REF!</definedName>
    <definedName name="\5008b" localSheetId="14">#REF!</definedName>
    <definedName name="\5008b">#REF!</definedName>
    <definedName name="\5009" localSheetId="13">#REF!</definedName>
    <definedName name="\5009" localSheetId="2">#REF!</definedName>
    <definedName name="\5009" localSheetId="11">#REF!</definedName>
    <definedName name="\5009" localSheetId="5">#REF!</definedName>
    <definedName name="\5009" localSheetId="14">#REF!</definedName>
    <definedName name="\5009">#REF!</definedName>
    <definedName name="\5021" localSheetId="13">#REF!</definedName>
    <definedName name="\5021" localSheetId="2">#REF!</definedName>
    <definedName name="\5021" localSheetId="11">#REF!</definedName>
    <definedName name="\5021" localSheetId="5">#REF!</definedName>
    <definedName name="\5021" localSheetId="14">#REF!</definedName>
    <definedName name="\5021">#REF!</definedName>
    <definedName name="\5022" localSheetId="13">#REF!</definedName>
    <definedName name="\5022" localSheetId="2">#REF!</definedName>
    <definedName name="\5022" localSheetId="11">#REF!</definedName>
    <definedName name="\5022" localSheetId="5">#REF!</definedName>
    <definedName name="\5022" localSheetId="14">#REF!</definedName>
    <definedName name="\5022">#REF!</definedName>
    <definedName name="\5023" localSheetId="13">#REF!</definedName>
    <definedName name="\5023" localSheetId="2">#REF!</definedName>
    <definedName name="\5023" localSheetId="11">#REF!</definedName>
    <definedName name="\5023" localSheetId="5">#REF!</definedName>
    <definedName name="\5023" localSheetId="14">#REF!</definedName>
    <definedName name="\5023">#REF!</definedName>
    <definedName name="\5041" localSheetId="13">#REF!</definedName>
    <definedName name="\5041" localSheetId="2">#REF!</definedName>
    <definedName name="\5041" localSheetId="11">#REF!</definedName>
    <definedName name="\5041" localSheetId="5">#REF!</definedName>
    <definedName name="\5041" localSheetId="14">#REF!</definedName>
    <definedName name="\5041">#REF!</definedName>
    <definedName name="\5045" localSheetId="13">#REF!</definedName>
    <definedName name="\5045" localSheetId="2">#REF!</definedName>
    <definedName name="\5045" localSheetId="11">#REF!</definedName>
    <definedName name="\5045" localSheetId="5">#REF!</definedName>
    <definedName name="\5045" localSheetId="14">#REF!</definedName>
    <definedName name="\5045">#REF!</definedName>
    <definedName name="\505" localSheetId="13">#REF!</definedName>
    <definedName name="\505" localSheetId="2">#REF!</definedName>
    <definedName name="\505" localSheetId="11">#REF!</definedName>
    <definedName name="\505" localSheetId="5">#REF!</definedName>
    <definedName name="\505" localSheetId="14">#REF!</definedName>
    <definedName name="\505">#REF!</definedName>
    <definedName name="\506" localSheetId="13">#REF!</definedName>
    <definedName name="\506" localSheetId="2">#REF!</definedName>
    <definedName name="\506" localSheetId="11">#REF!</definedName>
    <definedName name="\506" localSheetId="5">#REF!</definedName>
    <definedName name="\506" localSheetId="14">#REF!</definedName>
    <definedName name="\506">#REF!</definedName>
    <definedName name="\5081" localSheetId="13">#REF!</definedName>
    <definedName name="\5081" localSheetId="2">#REF!</definedName>
    <definedName name="\5081" localSheetId="11">#REF!</definedName>
    <definedName name="\5081" localSheetId="5">#REF!</definedName>
    <definedName name="\5081" localSheetId="14">#REF!</definedName>
    <definedName name="\5081">#REF!</definedName>
    <definedName name="\5082" localSheetId="13">#REF!</definedName>
    <definedName name="\5082" localSheetId="2">#REF!</definedName>
    <definedName name="\5082" localSheetId="11">#REF!</definedName>
    <definedName name="\5082" localSheetId="5">#REF!</definedName>
    <definedName name="\5082" localSheetId="14">#REF!</definedName>
    <definedName name="\5082">#REF!</definedName>
    <definedName name="\6001a" localSheetId="13">#REF!</definedName>
    <definedName name="\6001a" localSheetId="2">#REF!</definedName>
    <definedName name="\6001a" localSheetId="11">#REF!</definedName>
    <definedName name="\6001a" localSheetId="5">#REF!</definedName>
    <definedName name="\6001a" localSheetId="14">#REF!</definedName>
    <definedName name="\6001a">#REF!</definedName>
    <definedName name="\6001b" localSheetId="13">#REF!</definedName>
    <definedName name="\6001b" localSheetId="2">#REF!</definedName>
    <definedName name="\6001b" localSheetId="11">#REF!</definedName>
    <definedName name="\6001b" localSheetId="5">#REF!</definedName>
    <definedName name="\6001b" localSheetId="14">#REF!</definedName>
    <definedName name="\6001b">#REF!</definedName>
    <definedName name="\6001c" localSheetId="13">#REF!</definedName>
    <definedName name="\6001c" localSheetId="2">#REF!</definedName>
    <definedName name="\6001c" localSheetId="11">#REF!</definedName>
    <definedName name="\6001c" localSheetId="5">#REF!</definedName>
    <definedName name="\6001c" localSheetId="14">#REF!</definedName>
    <definedName name="\6001c">#REF!</definedName>
    <definedName name="\6002" localSheetId="13">#REF!</definedName>
    <definedName name="\6002" localSheetId="2">#REF!</definedName>
    <definedName name="\6002" localSheetId="11">#REF!</definedName>
    <definedName name="\6002" localSheetId="5">#REF!</definedName>
    <definedName name="\6002" localSheetId="14">#REF!</definedName>
    <definedName name="\6002">#REF!</definedName>
    <definedName name="\6003" localSheetId="13">#REF!</definedName>
    <definedName name="\6003" localSheetId="2">#REF!</definedName>
    <definedName name="\6003" localSheetId="11">#REF!</definedName>
    <definedName name="\6003" localSheetId="5">#REF!</definedName>
    <definedName name="\6003" localSheetId="14">#REF!</definedName>
    <definedName name="\6003">#REF!</definedName>
    <definedName name="\6004" localSheetId="13">#REF!</definedName>
    <definedName name="\6004" localSheetId="2">#REF!</definedName>
    <definedName name="\6004" localSheetId="11">#REF!</definedName>
    <definedName name="\6004" localSheetId="5">#REF!</definedName>
    <definedName name="\6004" localSheetId="14">#REF!</definedName>
    <definedName name="\6004">#REF!</definedName>
    <definedName name="\6012" localSheetId="13">#REF!</definedName>
    <definedName name="\6012" localSheetId="2">#REF!</definedName>
    <definedName name="\6012" localSheetId="11">#REF!</definedName>
    <definedName name="\6012" localSheetId="5">#REF!</definedName>
    <definedName name="\6012" localSheetId="14">#REF!</definedName>
    <definedName name="\6012">#REF!</definedName>
    <definedName name="\6021" localSheetId="13">#REF!</definedName>
    <definedName name="\6021" localSheetId="2">#REF!</definedName>
    <definedName name="\6021" localSheetId="11">#REF!</definedName>
    <definedName name="\6021" localSheetId="5">#REF!</definedName>
    <definedName name="\6021" localSheetId="14">#REF!</definedName>
    <definedName name="\6021">#REF!</definedName>
    <definedName name="\6051" localSheetId="13">#REF!</definedName>
    <definedName name="\6051" localSheetId="2">#REF!</definedName>
    <definedName name="\6051" localSheetId="11">#REF!</definedName>
    <definedName name="\6051" localSheetId="5">#REF!</definedName>
    <definedName name="\6051" localSheetId="14">#REF!</definedName>
    <definedName name="\6051">#REF!</definedName>
    <definedName name="\6052" localSheetId="13">#REF!</definedName>
    <definedName name="\6052" localSheetId="2">#REF!</definedName>
    <definedName name="\6052" localSheetId="11">#REF!</definedName>
    <definedName name="\6052" localSheetId="5">#REF!</definedName>
    <definedName name="\6052" localSheetId="14">#REF!</definedName>
    <definedName name="\6052">#REF!</definedName>
    <definedName name="\6053" localSheetId="13">#REF!</definedName>
    <definedName name="\6053" localSheetId="2">#REF!</definedName>
    <definedName name="\6053" localSheetId="11">#REF!</definedName>
    <definedName name="\6053" localSheetId="5">#REF!</definedName>
    <definedName name="\6053" localSheetId="14">#REF!</definedName>
    <definedName name="\6053">#REF!</definedName>
    <definedName name="\6055" localSheetId="13">#REF!</definedName>
    <definedName name="\6055" localSheetId="2">#REF!</definedName>
    <definedName name="\6055" localSheetId="11">#REF!</definedName>
    <definedName name="\6055" localSheetId="5">#REF!</definedName>
    <definedName name="\6055" localSheetId="14">#REF!</definedName>
    <definedName name="\6055">#REF!</definedName>
    <definedName name="\6061" localSheetId="13">#REF!</definedName>
    <definedName name="\6061" localSheetId="2">#REF!</definedName>
    <definedName name="\6061" localSheetId="11">#REF!</definedName>
    <definedName name="\6061" localSheetId="5">#REF!</definedName>
    <definedName name="\6061" localSheetId="14">#REF!</definedName>
    <definedName name="\6061">#REF!</definedName>
    <definedName name="\6101" localSheetId="13">#REF!</definedName>
    <definedName name="\6101" localSheetId="2">#REF!</definedName>
    <definedName name="\6101" localSheetId="11">#REF!</definedName>
    <definedName name="\6101" localSheetId="5">#REF!</definedName>
    <definedName name="\6101" localSheetId="14">#REF!</definedName>
    <definedName name="\6101">#REF!</definedName>
    <definedName name="\6102" localSheetId="13">#REF!</definedName>
    <definedName name="\6102" localSheetId="2">#REF!</definedName>
    <definedName name="\6102" localSheetId="11">#REF!</definedName>
    <definedName name="\6102" localSheetId="5">#REF!</definedName>
    <definedName name="\6102" localSheetId="14">#REF!</definedName>
    <definedName name="\6102">#REF!</definedName>
    <definedName name="\6121" localSheetId="13">#REF!</definedName>
    <definedName name="\6121" localSheetId="2">#REF!</definedName>
    <definedName name="\6121" localSheetId="11">#REF!</definedName>
    <definedName name="\6121" localSheetId="5">#REF!</definedName>
    <definedName name="\6121" localSheetId="14">#REF!</definedName>
    <definedName name="\6121">#REF!</definedName>
    <definedName name="\6122" localSheetId="13">#REF!</definedName>
    <definedName name="\6122" localSheetId="2">#REF!</definedName>
    <definedName name="\6122" localSheetId="11">#REF!</definedName>
    <definedName name="\6122" localSheetId="5">#REF!</definedName>
    <definedName name="\6122" localSheetId="14">#REF!</definedName>
    <definedName name="\6122">#REF!</definedName>
    <definedName name="\6123" localSheetId="13">#REF!</definedName>
    <definedName name="\6123" localSheetId="2">#REF!</definedName>
    <definedName name="\6123" localSheetId="11">#REF!</definedName>
    <definedName name="\6123" localSheetId="5">#REF!</definedName>
    <definedName name="\6123" localSheetId="14">#REF!</definedName>
    <definedName name="\6123">#REF!</definedName>
    <definedName name="\6125" localSheetId="13">#REF!</definedName>
    <definedName name="\6125" localSheetId="2">#REF!</definedName>
    <definedName name="\6125" localSheetId="11">#REF!</definedName>
    <definedName name="\6125" localSheetId="5">#REF!</definedName>
    <definedName name="\6125" localSheetId="14">#REF!</definedName>
    <definedName name="\6125">#REF!</definedName>
    <definedName name="\a" localSheetId="13">#REF!</definedName>
    <definedName name="\a" localSheetId="2">#REF!</definedName>
    <definedName name="\a" localSheetId="11">#REF!</definedName>
    <definedName name="\a" localSheetId="5">#REF!</definedName>
    <definedName name="\a" localSheetId="14">#REF!</definedName>
    <definedName name="\a">#REF!</definedName>
    <definedName name="\b" localSheetId="13">#REF!</definedName>
    <definedName name="\b" localSheetId="2">#REF!</definedName>
    <definedName name="\b" localSheetId="11">#REF!</definedName>
    <definedName name="\b" localSheetId="5">#REF!</definedName>
    <definedName name="\b" localSheetId="14">#REF!</definedName>
    <definedName name="\b">#REF!</definedName>
    <definedName name="\b1501" localSheetId="13">#REF!</definedName>
    <definedName name="\b1501" localSheetId="2">#REF!</definedName>
    <definedName name="\b1501" localSheetId="11">#REF!</definedName>
    <definedName name="\b1501" localSheetId="5">#REF!</definedName>
    <definedName name="\b1501" localSheetId="14">#REF!</definedName>
    <definedName name="\b1501">#REF!</definedName>
    <definedName name="\b1502" localSheetId="13">#REF!</definedName>
    <definedName name="\b1502" localSheetId="2">#REF!</definedName>
    <definedName name="\b1502" localSheetId="11">#REF!</definedName>
    <definedName name="\b1502" localSheetId="5">#REF!</definedName>
    <definedName name="\b1502" localSheetId="14">#REF!</definedName>
    <definedName name="\b1502">#REF!</definedName>
    <definedName name="\b2002" localSheetId="13">#REF!</definedName>
    <definedName name="\b2002" localSheetId="2">#REF!</definedName>
    <definedName name="\b2002" localSheetId="11">#REF!</definedName>
    <definedName name="\b2002" localSheetId="5">#REF!</definedName>
    <definedName name="\b2002" localSheetId="14">#REF!</definedName>
    <definedName name="\b2002">#REF!</definedName>
    <definedName name="\b2501" localSheetId="13">#REF!</definedName>
    <definedName name="\b2501" localSheetId="2">#REF!</definedName>
    <definedName name="\b2501" localSheetId="11">#REF!</definedName>
    <definedName name="\b2501" localSheetId="5">#REF!</definedName>
    <definedName name="\b2501" localSheetId="14">#REF!</definedName>
    <definedName name="\b2501">#REF!</definedName>
    <definedName name="\b2502" localSheetId="13">#REF!</definedName>
    <definedName name="\b2502" localSheetId="2">#REF!</definedName>
    <definedName name="\b2502" localSheetId="11">#REF!</definedName>
    <definedName name="\b2502" localSheetId="5">#REF!</definedName>
    <definedName name="\b2502" localSheetId="14">#REF!</definedName>
    <definedName name="\b2502">#REF!</definedName>
    <definedName name="\b3001" localSheetId="13">#REF!</definedName>
    <definedName name="\b3001" localSheetId="2">#REF!</definedName>
    <definedName name="\b3001" localSheetId="11">#REF!</definedName>
    <definedName name="\b3001" localSheetId="5">#REF!</definedName>
    <definedName name="\b3001" localSheetId="14">#REF!</definedName>
    <definedName name="\b3001">#REF!</definedName>
    <definedName name="\b3001coc" localSheetId="13">#REF!</definedName>
    <definedName name="\b3001coc" localSheetId="2">#REF!</definedName>
    <definedName name="\b3001coc" localSheetId="11">#REF!</definedName>
    <definedName name="\b3001coc" localSheetId="5">#REF!</definedName>
    <definedName name="\b3001coc" localSheetId="14">#REF!</definedName>
    <definedName name="\b3001coc">#REF!</definedName>
    <definedName name="\c" localSheetId="13">#REF!</definedName>
    <definedName name="\c" localSheetId="2">#REF!</definedName>
    <definedName name="\c" localSheetId="11">#REF!</definedName>
    <definedName name="\c" localSheetId="5">#REF!</definedName>
    <definedName name="\c" localSheetId="14">#REF!</definedName>
    <definedName name="\c">#REF!</definedName>
    <definedName name="\cc25" localSheetId="13">#REF!</definedName>
    <definedName name="\cc25" localSheetId="2">#REF!</definedName>
    <definedName name="\cc25" localSheetId="11">#REF!</definedName>
    <definedName name="\cc25" localSheetId="5">#REF!</definedName>
    <definedName name="\cc25" localSheetId="14">#REF!</definedName>
    <definedName name="\cc25">#REF!</definedName>
    <definedName name="\cc27" localSheetId="13">#REF!</definedName>
    <definedName name="\cc27" localSheetId="2">#REF!</definedName>
    <definedName name="\cc27" localSheetId="11">#REF!</definedName>
    <definedName name="\cc27" localSheetId="5">#REF!</definedName>
    <definedName name="\cc27" localSheetId="14">#REF!</definedName>
    <definedName name="\cc27">#REF!</definedName>
    <definedName name="\cc3" localSheetId="13">#REF!</definedName>
    <definedName name="\cc3" localSheetId="2">#REF!</definedName>
    <definedName name="\cc3" localSheetId="11">#REF!</definedName>
    <definedName name="\cc3" localSheetId="5">#REF!</definedName>
    <definedName name="\cc3" localSheetId="14">#REF!</definedName>
    <definedName name="\cc3">#REF!</definedName>
    <definedName name="\cc32" localSheetId="13">#REF!</definedName>
    <definedName name="\cc32" localSheetId="2">#REF!</definedName>
    <definedName name="\cc32" localSheetId="11">#REF!</definedName>
    <definedName name="\cc32" localSheetId="5">#REF!</definedName>
    <definedName name="\cc32" localSheetId="14">#REF!</definedName>
    <definedName name="\cc32">#REF!</definedName>
    <definedName name="\cc35" localSheetId="13">#REF!</definedName>
    <definedName name="\cc35" localSheetId="2">#REF!</definedName>
    <definedName name="\cc35" localSheetId="11">#REF!</definedName>
    <definedName name="\cc35" localSheetId="5">#REF!</definedName>
    <definedName name="\cc35" localSheetId="14">#REF!</definedName>
    <definedName name="\cc35">#REF!</definedName>
    <definedName name="\cc37" localSheetId="13">#REF!</definedName>
    <definedName name="\cc37" localSheetId="2">#REF!</definedName>
    <definedName name="\cc37" localSheetId="11">#REF!</definedName>
    <definedName name="\cc37" localSheetId="5">#REF!</definedName>
    <definedName name="\cc37" localSheetId="14">#REF!</definedName>
    <definedName name="\cc37">#REF!</definedName>
    <definedName name="\cc4" localSheetId="13">#REF!</definedName>
    <definedName name="\cc4" localSheetId="2">#REF!</definedName>
    <definedName name="\cc4" localSheetId="11">#REF!</definedName>
    <definedName name="\cc4" localSheetId="5">#REF!</definedName>
    <definedName name="\cc4" localSheetId="14">#REF!</definedName>
    <definedName name="\cc4">#REF!</definedName>
    <definedName name="\cc45" localSheetId="13">#REF!</definedName>
    <definedName name="\cc45" localSheetId="2">#REF!</definedName>
    <definedName name="\cc45" localSheetId="11">#REF!</definedName>
    <definedName name="\cc45" localSheetId="5">#REF!</definedName>
    <definedName name="\cc45" localSheetId="14">#REF!</definedName>
    <definedName name="\cc45">#REF!</definedName>
    <definedName name="\cd25" localSheetId="13">#REF!</definedName>
    <definedName name="\cd25" localSheetId="2">#REF!</definedName>
    <definedName name="\cd25" localSheetId="11">#REF!</definedName>
    <definedName name="\cd25" localSheetId="5">#REF!</definedName>
    <definedName name="\cd25" localSheetId="14">#REF!</definedName>
    <definedName name="\cd25">#REF!</definedName>
    <definedName name="\cd32" localSheetId="13">#REF!</definedName>
    <definedName name="\cd32" localSheetId="2">#REF!</definedName>
    <definedName name="\cd32" localSheetId="11">#REF!</definedName>
    <definedName name="\cd32" localSheetId="5">#REF!</definedName>
    <definedName name="\cd32" localSheetId="14">#REF!</definedName>
    <definedName name="\cd32">#REF!</definedName>
    <definedName name="\cd37" localSheetId="13">#REF!</definedName>
    <definedName name="\cd37" localSheetId="2">#REF!</definedName>
    <definedName name="\cd37" localSheetId="11">#REF!</definedName>
    <definedName name="\cd37" localSheetId="5">#REF!</definedName>
    <definedName name="\cd37" localSheetId="14">#REF!</definedName>
    <definedName name="\cd37">#REF!</definedName>
    <definedName name="\cd45" localSheetId="13">#REF!</definedName>
    <definedName name="\cd45" localSheetId="2">#REF!</definedName>
    <definedName name="\cd45" localSheetId="11">#REF!</definedName>
    <definedName name="\cd45" localSheetId="5">#REF!</definedName>
    <definedName name="\cd45" localSheetId="14">#REF!</definedName>
    <definedName name="\cd45">#REF!</definedName>
    <definedName name="\d" localSheetId="13">#REF!</definedName>
    <definedName name="\d" localSheetId="2">#REF!</definedName>
    <definedName name="\d" localSheetId="11">#REF!</definedName>
    <definedName name="\d" localSheetId="5">#REF!</definedName>
    <definedName name="\d" localSheetId="14">#REF!</definedName>
    <definedName name="\d">#REF!</definedName>
    <definedName name="\e" localSheetId="13">#REF!</definedName>
    <definedName name="\e" localSheetId="2">#REF!</definedName>
    <definedName name="\e" localSheetId="11">#REF!</definedName>
    <definedName name="\e" localSheetId="5">#REF!</definedName>
    <definedName name="\e" localSheetId="14">#REF!</definedName>
    <definedName name="\e">#REF!</definedName>
    <definedName name="\f" localSheetId="13">#REF!</definedName>
    <definedName name="\f" localSheetId="2">#REF!</definedName>
    <definedName name="\f" localSheetId="11">#REF!</definedName>
    <definedName name="\f" localSheetId="5">#REF!</definedName>
    <definedName name="\f" localSheetId="14">#REF!</definedName>
    <definedName name="\f">#REF!</definedName>
    <definedName name="\g" localSheetId="13">#REF!</definedName>
    <definedName name="\g" localSheetId="2">#REF!</definedName>
    <definedName name="\g" localSheetId="11">#REF!</definedName>
    <definedName name="\g" localSheetId="5">#REF!</definedName>
    <definedName name="\g" localSheetId="14">#REF!</definedName>
    <definedName name="\g">#REF!</definedName>
    <definedName name="\h" localSheetId="13">#REF!</definedName>
    <definedName name="\h" localSheetId="2">#REF!</definedName>
    <definedName name="\h" localSheetId="11">#REF!</definedName>
    <definedName name="\h" localSheetId="5">#REF!</definedName>
    <definedName name="\h" localSheetId="14">#REF!</definedName>
    <definedName name="\h">#REF!</definedName>
    <definedName name="\i" localSheetId="13">#REF!</definedName>
    <definedName name="\i" localSheetId="2">#REF!</definedName>
    <definedName name="\i" localSheetId="11">#REF!</definedName>
    <definedName name="\i" localSheetId="5">#REF!</definedName>
    <definedName name="\i" localSheetId="14">#REF!</definedName>
    <definedName name="\i">#REF!</definedName>
    <definedName name="\j" localSheetId="13">#REF!</definedName>
    <definedName name="\j" localSheetId="2">#REF!</definedName>
    <definedName name="\j" localSheetId="11">#REF!</definedName>
    <definedName name="\j" localSheetId="5">#REF!</definedName>
    <definedName name="\j" localSheetId="14">#REF!</definedName>
    <definedName name="\j">#REF!</definedName>
    <definedName name="\k" localSheetId="13">#REF!</definedName>
    <definedName name="\k" localSheetId="2">#REF!</definedName>
    <definedName name="\k" localSheetId="11">#REF!</definedName>
    <definedName name="\k" localSheetId="5">#REF!</definedName>
    <definedName name="\k" localSheetId="14">#REF!</definedName>
    <definedName name="\k">#REF!</definedName>
    <definedName name="\l" localSheetId="13">#REF!</definedName>
    <definedName name="\l" localSheetId="2">#REF!</definedName>
    <definedName name="\l" localSheetId="11">#REF!</definedName>
    <definedName name="\l" localSheetId="5">#REF!</definedName>
    <definedName name="\l" localSheetId="14">#REF!</definedName>
    <definedName name="\l">#REF!</definedName>
    <definedName name="\m" localSheetId="13">#REF!</definedName>
    <definedName name="\m" localSheetId="2">#REF!</definedName>
    <definedName name="\m" localSheetId="11">#REF!</definedName>
    <definedName name="\m" localSheetId="5">#REF!</definedName>
    <definedName name="\m" localSheetId="14">#REF!</definedName>
    <definedName name="\m">#REF!</definedName>
    <definedName name="\n" localSheetId="13">#REF!</definedName>
    <definedName name="\n" localSheetId="2">#REF!</definedName>
    <definedName name="\n" localSheetId="11">#REF!</definedName>
    <definedName name="\n" localSheetId="5">#REF!</definedName>
    <definedName name="\n" localSheetId="14">#REF!</definedName>
    <definedName name="\n">#REF!</definedName>
    <definedName name="\o" localSheetId="13">#REF!</definedName>
    <definedName name="\o" localSheetId="2">#REF!</definedName>
    <definedName name="\o" localSheetId="11">#REF!</definedName>
    <definedName name="\o" localSheetId="5">#REF!</definedName>
    <definedName name="\o" localSheetId="14">#REF!</definedName>
    <definedName name="\o">#REF!</definedName>
    <definedName name="\p" localSheetId="13">#REF!</definedName>
    <definedName name="\p" localSheetId="2">#REF!</definedName>
    <definedName name="\p" localSheetId="11">#REF!</definedName>
    <definedName name="\p" localSheetId="5">#REF!</definedName>
    <definedName name="\p" localSheetId="14">#REF!</definedName>
    <definedName name="\p">#REF!</definedName>
    <definedName name="\s" localSheetId="13">#REF!</definedName>
    <definedName name="\s" localSheetId="2">#REF!</definedName>
    <definedName name="\s" localSheetId="11">#REF!</definedName>
    <definedName name="\s" localSheetId="5">#REF!</definedName>
    <definedName name="\s" localSheetId="14">#REF!</definedName>
    <definedName name="\s">#REF!</definedName>
    <definedName name="\u" localSheetId="13">#REF!</definedName>
    <definedName name="\u" localSheetId="2">#REF!</definedName>
    <definedName name="\u" localSheetId="11">#REF!</definedName>
    <definedName name="\u" localSheetId="5">#REF!</definedName>
    <definedName name="\u" localSheetId="14">#REF!</definedName>
    <definedName name="\u">#REF!</definedName>
    <definedName name="\v" localSheetId="13">#REF!</definedName>
    <definedName name="\v" localSheetId="2">#REF!</definedName>
    <definedName name="\v" localSheetId="11">#REF!</definedName>
    <definedName name="\v" localSheetId="5">#REF!</definedName>
    <definedName name="\v" localSheetId="14">#REF!</definedName>
    <definedName name="\v">#REF!</definedName>
    <definedName name="\v100" localSheetId="13">#REF!</definedName>
    <definedName name="\v100" localSheetId="2">#REF!</definedName>
    <definedName name="\v100" localSheetId="11">#REF!</definedName>
    <definedName name="\v100" localSheetId="5">#REF!</definedName>
    <definedName name="\v100" localSheetId="14">#REF!</definedName>
    <definedName name="\v100">#REF!</definedName>
    <definedName name="\v125" localSheetId="13">#REF!</definedName>
    <definedName name="\v125" localSheetId="2">#REF!</definedName>
    <definedName name="\v125" localSheetId="11">#REF!</definedName>
    <definedName name="\v125" localSheetId="5">#REF!</definedName>
    <definedName name="\v125" localSheetId="14">#REF!</definedName>
    <definedName name="\v125">#REF!</definedName>
    <definedName name="\v75" localSheetId="13">#REF!</definedName>
    <definedName name="\v75" localSheetId="2">#REF!</definedName>
    <definedName name="\v75" localSheetId="11">#REF!</definedName>
    <definedName name="\v75" localSheetId="5">#REF!</definedName>
    <definedName name="\v75" localSheetId="14">#REF!</definedName>
    <definedName name="\v75">#REF!</definedName>
    <definedName name="\z" localSheetId="13">#REF!</definedName>
    <definedName name="\z" localSheetId="2">#REF!</definedName>
    <definedName name="\z" localSheetId="11">#REF!</definedName>
    <definedName name="\z" localSheetId="5">#REF!</definedName>
    <definedName name="\z" localSheetId="14">#REF!</definedName>
    <definedName name="\z">#REF!</definedName>
    <definedName name="_">#N/A</definedName>
    <definedName name="_??">#N/A</definedName>
    <definedName name="_??????1">#N/A</definedName>
    <definedName name="_??????2">#N/A</definedName>
    <definedName name="_??????3">#N/A</definedName>
    <definedName name="_??????4">#N/A</definedName>
    <definedName name="_??????5">#N/A</definedName>
    <definedName name="_??????6">#N/A</definedName>
    <definedName name="___??">#N/A</definedName>
    <definedName name="___??????1">#N/A</definedName>
    <definedName name="___??????2">#N/A</definedName>
    <definedName name="___??????3">#N/A</definedName>
    <definedName name="___??????4">#N/A</definedName>
    <definedName name="___??????5">#N/A</definedName>
    <definedName name="___??????6">#N/A</definedName>
    <definedName name="____??">#N/A</definedName>
    <definedName name="____??????1">#N/A</definedName>
    <definedName name="____??????2">#N/A</definedName>
    <definedName name="____??????3">#N/A</definedName>
    <definedName name="____??????4">#N/A</definedName>
    <definedName name="____??????5">#N/A</definedName>
    <definedName name="____??????6">#N/A</definedName>
    <definedName name="___________________________a1" localSheetId="2" hidden="1">{"'Sheet1'!$L$16"}</definedName>
    <definedName name="___________________________a1" localSheetId="11" hidden="1">{"'Sheet1'!$L$16"}</definedName>
    <definedName name="___________________________a1" localSheetId="5" hidden="1">{"'Sheet1'!$L$16"}</definedName>
    <definedName name="___________________________a1" hidden="1">{"'Sheet1'!$L$16"}</definedName>
    <definedName name="_________________________a1" localSheetId="2" hidden="1">{"'Sheet1'!$L$16"}</definedName>
    <definedName name="_________________________a1" localSheetId="11" hidden="1">{"'Sheet1'!$L$16"}</definedName>
    <definedName name="_________________________a1" localSheetId="5" hidden="1">{"'Sheet1'!$L$16"}</definedName>
    <definedName name="_________________________a1" hidden="1">{"'Sheet1'!$L$16"}</definedName>
    <definedName name="_________________________a130" localSheetId="2" hidden="1">{"Offgrid",#N/A,FALSE,"OFFGRID";"Region",#N/A,FALSE,"REGION";"Offgrid -2",#N/A,FALSE,"OFFGRID";"WTP",#N/A,FALSE,"WTP";"WTP -2",#N/A,FALSE,"WTP";"Project",#N/A,FALSE,"PROJECT";"Summary -2",#N/A,FALSE,"SUMMARY"}</definedName>
    <definedName name="_________________________a130" localSheetId="11" hidden="1">{"Offgrid",#N/A,FALSE,"OFFGRID";"Region",#N/A,FALSE,"REGION";"Offgrid -2",#N/A,FALSE,"OFFGRID";"WTP",#N/A,FALSE,"WTP";"WTP -2",#N/A,FALSE,"WTP";"Project",#N/A,FALSE,"PROJECT";"Summary -2",#N/A,FALSE,"SUMMARY"}</definedName>
    <definedName name="_________________________a130" localSheetId="5" hidden="1">{"Offgrid",#N/A,FALSE,"OFFGRID";"Region",#N/A,FALSE,"REGION";"Offgrid -2",#N/A,FALSE,"OFFGRID";"WTP",#N/A,FALSE,"WTP";"WTP -2",#N/A,FALSE,"WTP";"Project",#N/A,FALSE,"PROJECT";"Summary -2",#N/A,FALSE,"SUMMARY"}</definedName>
    <definedName name="_________________________a130" hidden="1">{"Offgrid",#N/A,FALSE,"OFFGRID";"Region",#N/A,FALSE,"REGION";"Offgrid -2",#N/A,FALSE,"OFFGRID";"WTP",#N/A,FALSE,"WTP";"WTP -2",#N/A,FALSE,"WTP";"Project",#N/A,FALSE,"PROJECT";"Summary -2",#N/A,FALSE,"SUMMARY"}</definedName>
    <definedName name="_________________________Goi8" localSheetId="2" hidden="1">{"'Sheet1'!$L$16"}</definedName>
    <definedName name="_________________________Goi8" localSheetId="11" hidden="1">{"'Sheet1'!$L$16"}</definedName>
    <definedName name="_________________________Goi8" localSheetId="5" hidden="1">{"'Sheet1'!$L$16"}</definedName>
    <definedName name="_________________________Goi8" hidden="1">{"'Sheet1'!$L$16"}</definedName>
    <definedName name="_________________________td1" localSheetId="2" hidden="1">{"'Sheet1'!$L$16"}</definedName>
    <definedName name="_________________________td1" localSheetId="11" hidden="1">{"'Sheet1'!$L$16"}</definedName>
    <definedName name="_________________________td1" localSheetId="5" hidden="1">{"'Sheet1'!$L$16"}</definedName>
    <definedName name="_________________________td1" hidden="1">{"'Sheet1'!$L$16"}</definedName>
    <definedName name="________________________a1" localSheetId="2" hidden="1">{"'Sheet1'!$L$16"}</definedName>
    <definedName name="________________________a1" localSheetId="11" hidden="1">{"'Sheet1'!$L$16"}</definedName>
    <definedName name="________________________a1" localSheetId="5" hidden="1">{"'Sheet1'!$L$16"}</definedName>
    <definedName name="________________________a1" hidden="1">{"'Sheet1'!$L$16"}</definedName>
    <definedName name="________________________Lan1" localSheetId="2" hidden="1">{"'Sheet1'!$L$16"}</definedName>
    <definedName name="________________________Lan1" localSheetId="11" hidden="1">{"'Sheet1'!$L$16"}</definedName>
    <definedName name="________________________Lan1" localSheetId="5" hidden="1">{"'Sheet1'!$L$16"}</definedName>
    <definedName name="________________________Lan1" hidden="1">{"'Sheet1'!$L$16"}</definedName>
    <definedName name="________________________PA3" localSheetId="2" hidden="1">{"'Sheet1'!$L$16"}</definedName>
    <definedName name="________________________PA3" localSheetId="11" hidden="1">{"'Sheet1'!$L$16"}</definedName>
    <definedName name="________________________PA3" localSheetId="5" hidden="1">{"'Sheet1'!$L$16"}</definedName>
    <definedName name="________________________PA3" hidden="1">{"'Sheet1'!$L$16"}</definedName>
    <definedName name="_______________________a1" localSheetId="2" hidden="1">{"'Sheet1'!$L$16"}</definedName>
    <definedName name="_______________________a1" localSheetId="11" hidden="1">{"'Sheet1'!$L$16"}</definedName>
    <definedName name="_______________________a1" localSheetId="5" hidden="1">{"'Sheet1'!$L$16"}</definedName>
    <definedName name="_______________________a1" hidden="1">{"'Sheet1'!$L$16"}</definedName>
    <definedName name="_______________________a130" localSheetId="2" hidden="1">{"Offgrid",#N/A,FALSE,"OFFGRID";"Region",#N/A,FALSE,"REGION";"Offgrid -2",#N/A,FALSE,"OFFGRID";"WTP",#N/A,FALSE,"WTP";"WTP -2",#N/A,FALSE,"WTP";"Project",#N/A,FALSE,"PROJECT";"Summary -2",#N/A,FALSE,"SUMMARY"}</definedName>
    <definedName name="_______________________a130" localSheetId="11" hidden="1">{"Offgrid",#N/A,FALSE,"OFFGRID";"Region",#N/A,FALSE,"REGION";"Offgrid -2",#N/A,FALSE,"OFFGRID";"WTP",#N/A,FALSE,"WTP";"WTP -2",#N/A,FALSE,"WTP";"Project",#N/A,FALSE,"PROJECT";"Summary -2",#N/A,FALSE,"SUMMARY"}</definedName>
    <definedName name="_______________________a130" localSheetId="5" hidden="1">{"Offgrid",#N/A,FALSE,"OFFGRID";"Region",#N/A,FALSE,"REGION";"Offgrid -2",#N/A,FALSE,"OFFGRID";"WTP",#N/A,FALSE,"WTP";"WTP -2",#N/A,FALSE,"WTP";"Project",#N/A,FALSE,"PROJECT";"Summary -2",#N/A,FALSE,"SUMMARY"}</definedName>
    <definedName name="_______________________a130" hidden="1">{"Offgrid",#N/A,FALSE,"OFFGRID";"Region",#N/A,FALSE,"REGION";"Offgrid -2",#N/A,FALSE,"OFFGRID";"WTP",#N/A,FALSE,"WTP";"WTP -2",#N/A,FALSE,"WTP";"Project",#N/A,FALSE,"PROJECT";"Summary -2",#N/A,FALSE,"SUMMARY"}</definedName>
    <definedName name="_______________________BCT1" localSheetId="2" hidden="1">{"'Sheet1'!$L$16"}</definedName>
    <definedName name="_______________________BCT1" localSheetId="11" hidden="1">{"'Sheet1'!$L$16"}</definedName>
    <definedName name="_______________________BCT1" localSheetId="5" hidden="1">{"'Sheet1'!$L$16"}</definedName>
    <definedName name="_______________________BCT1" hidden="1">{"'Sheet1'!$L$16"}</definedName>
    <definedName name="_______________________dam18" localSheetId="13">#REF!</definedName>
    <definedName name="_______________________dam18" localSheetId="2">#REF!</definedName>
    <definedName name="_______________________dam18" localSheetId="11">#REF!</definedName>
    <definedName name="_______________________dam18" localSheetId="5">#REF!</definedName>
    <definedName name="_______________________dam18" localSheetId="14">#REF!</definedName>
    <definedName name="_______________________dam18">#REF!</definedName>
    <definedName name="_______________________Goi8" localSheetId="2" hidden="1">{"'Sheet1'!$L$16"}</definedName>
    <definedName name="_______________________Goi8" localSheetId="11" hidden="1">{"'Sheet1'!$L$16"}</definedName>
    <definedName name="_______________________Goi8" localSheetId="5" hidden="1">{"'Sheet1'!$L$16"}</definedName>
    <definedName name="_______________________Goi8" hidden="1">{"'Sheet1'!$L$16"}</definedName>
    <definedName name="_______________________km189" localSheetId="13">#REF!</definedName>
    <definedName name="_______________________km189" localSheetId="2">#REF!</definedName>
    <definedName name="_______________________km189" localSheetId="11">#REF!</definedName>
    <definedName name="_______________________km189" localSheetId="5">#REF!</definedName>
    <definedName name="_______________________km189" localSheetId="14">#REF!</definedName>
    <definedName name="_______________________km189">#REF!</definedName>
    <definedName name="_______________________km194" localSheetId="13">#REF!</definedName>
    <definedName name="_______________________km194" localSheetId="2">#REF!</definedName>
    <definedName name="_______________________km194" localSheetId="11">#REF!</definedName>
    <definedName name="_______________________km194" localSheetId="5">#REF!</definedName>
    <definedName name="_______________________km194" localSheetId="14">#REF!</definedName>
    <definedName name="_______________________km194">#REF!</definedName>
    <definedName name="_______________________km195" localSheetId="13">#REF!</definedName>
    <definedName name="_______________________km195" localSheetId="2">#REF!</definedName>
    <definedName name="_______________________km195" localSheetId="11">#REF!</definedName>
    <definedName name="_______________________km195" localSheetId="5">#REF!</definedName>
    <definedName name="_______________________km195" localSheetId="14">#REF!</definedName>
    <definedName name="_______________________km195">#REF!</definedName>
    <definedName name="_______________________km196" localSheetId="13">#REF!</definedName>
    <definedName name="_______________________km196" localSheetId="2">#REF!</definedName>
    <definedName name="_______________________km196" localSheetId="11">#REF!</definedName>
    <definedName name="_______________________km196" localSheetId="5">#REF!</definedName>
    <definedName name="_______________________km196" localSheetId="14">#REF!</definedName>
    <definedName name="_______________________km196">#REF!</definedName>
    <definedName name="_______________________km197" localSheetId="13">#REF!</definedName>
    <definedName name="_______________________km197" localSheetId="2">#REF!</definedName>
    <definedName name="_______________________km197" localSheetId="11">#REF!</definedName>
    <definedName name="_______________________km197" localSheetId="5">#REF!</definedName>
    <definedName name="_______________________km197" localSheetId="14">#REF!</definedName>
    <definedName name="_______________________km197">#REF!</definedName>
    <definedName name="_______________________km198" localSheetId="13">#REF!</definedName>
    <definedName name="_______________________km198" localSheetId="2">#REF!</definedName>
    <definedName name="_______________________km198" localSheetId="11">#REF!</definedName>
    <definedName name="_______________________km198" localSheetId="5">#REF!</definedName>
    <definedName name="_______________________km198" localSheetId="14">#REF!</definedName>
    <definedName name="_______________________km198">#REF!</definedName>
    <definedName name="_______________________Lan1" localSheetId="2" hidden="1">{"'Sheet1'!$L$16"}</definedName>
    <definedName name="_______________________Lan1" localSheetId="11" hidden="1">{"'Sheet1'!$L$16"}</definedName>
    <definedName name="_______________________Lan1" localSheetId="5" hidden="1">{"'Sheet1'!$L$16"}</definedName>
    <definedName name="_______________________Lan1" hidden="1">{"'Sheet1'!$L$16"}</definedName>
    <definedName name="_______________________LAN3" localSheetId="2" hidden="1">{"'Sheet1'!$L$16"}</definedName>
    <definedName name="_______________________LAN3" localSheetId="11" hidden="1">{"'Sheet1'!$L$16"}</definedName>
    <definedName name="_______________________LAN3" localSheetId="5" hidden="1">{"'Sheet1'!$L$16"}</definedName>
    <definedName name="_______________________LAN3" hidden="1">{"'Sheet1'!$L$16"}</definedName>
    <definedName name="_______________________PA3" localSheetId="2" hidden="1">{"'Sheet1'!$L$16"}</definedName>
    <definedName name="_______________________PA3" localSheetId="11" hidden="1">{"'Sheet1'!$L$16"}</definedName>
    <definedName name="_______________________PA3" localSheetId="5" hidden="1">{"'Sheet1'!$L$16"}</definedName>
    <definedName name="_______________________PA3" hidden="1">{"'Sheet1'!$L$16"}</definedName>
    <definedName name="_______________________phi750" localSheetId="13">#REF!</definedName>
    <definedName name="_______________________phi750" localSheetId="2">#REF!</definedName>
    <definedName name="_______________________phi750" localSheetId="11">#REF!</definedName>
    <definedName name="_______________________phi750" localSheetId="5">#REF!</definedName>
    <definedName name="_______________________phi750" localSheetId="14">#REF!</definedName>
    <definedName name="_______________________phi750">#REF!</definedName>
    <definedName name="_______________________td1" localSheetId="2" hidden="1">{"'Sheet1'!$L$16"}</definedName>
    <definedName name="_______________________td1" localSheetId="11" hidden="1">{"'Sheet1'!$L$16"}</definedName>
    <definedName name="_______________________td1" localSheetId="5" hidden="1">{"'Sheet1'!$L$16"}</definedName>
    <definedName name="_______________________td1" hidden="1">{"'Sheet1'!$L$16"}</definedName>
    <definedName name="______________________a1" localSheetId="2" hidden="1">{"'Sheet1'!$L$16"}</definedName>
    <definedName name="______________________a1" localSheetId="11" hidden="1">{"'Sheet1'!$L$16"}</definedName>
    <definedName name="______________________a1" localSheetId="5" hidden="1">{"'Sheet1'!$L$16"}</definedName>
    <definedName name="______________________a1" hidden="1">{"'Sheet1'!$L$16"}</definedName>
    <definedName name="______________________a129" localSheetId="2" hidden="1">{"Offgrid",#N/A,FALSE,"OFFGRID";"Region",#N/A,FALSE,"REGION";"Offgrid -2",#N/A,FALSE,"OFFGRID";"WTP",#N/A,FALSE,"WTP";"WTP -2",#N/A,FALSE,"WTP";"Project",#N/A,FALSE,"PROJECT";"Summary -2",#N/A,FALSE,"SUMMARY"}</definedName>
    <definedName name="______________________a129" localSheetId="11" hidden="1">{"Offgrid",#N/A,FALSE,"OFFGRID";"Region",#N/A,FALSE,"REGION";"Offgrid -2",#N/A,FALSE,"OFFGRID";"WTP",#N/A,FALSE,"WTP";"WTP -2",#N/A,FALSE,"WTP";"Project",#N/A,FALSE,"PROJECT";"Summary -2",#N/A,FALSE,"SUMMARY"}</definedName>
    <definedName name="______________________a129" localSheetId="5" hidden="1">{"Offgrid",#N/A,FALSE,"OFFGRID";"Region",#N/A,FALSE,"REGION";"Offgrid -2",#N/A,FALSE,"OFFGRID";"WTP",#N/A,FALSE,"WTP";"WTP -2",#N/A,FALSE,"WTP";"Project",#N/A,FALSE,"PROJECT";"Summary -2",#N/A,FALSE,"SUMMARY"}</definedName>
    <definedName name="______________________a129" hidden="1">{"Offgrid",#N/A,FALSE,"OFFGRID";"Region",#N/A,FALSE,"REGION";"Offgrid -2",#N/A,FALSE,"OFFGRID";"WTP",#N/A,FALSE,"WTP";"WTP -2",#N/A,FALSE,"WTP";"Project",#N/A,FALSE,"PROJECT";"Summary -2",#N/A,FALSE,"SUMMARY"}</definedName>
    <definedName name="______________________a130" localSheetId="2" hidden="1">{"Offgrid",#N/A,FALSE,"OFFGRID";"Region",#N/A,FALSE,"REGION";"Offgrid -2",#N/A,FALSE,"OFFGRID";"WTP",#N/A,FALSE,"WTP";"WTP -2",#N/A,FALSE,"WTP";"Project",#N/A,FALSE,"PROJECT";"Summary -2",#N/A,FALSE,"SUMMARY"}</definedName>
    <definedName name="______________________a130" localSheetId="11" hidden="1">{"Offgrid",#N/A,FALSE,"OFFGRID";"Region",#N/A,FALSE,"REGION";"Offgrid -2",#N/A,FALSE,"OFFGRID";"WTP",#N/A,FALSE,"WTP";"WTP -2",#N/A,FALSE,"WTP";"Project",#N/A,FALSE,"PROJECT";"Summary -2",#N/A,FALSE,"SUMMARY"}</definedName>
    <definedName name="______________________a130" localSheetId="5" hidden="1">{"Offgrid",#N/A,FALSE,"OFFGRID";"Region",#N/A,FALSE,"REGION";"Offgrid -2",#N/A,FALSE,"OFFGRID";"WTP",#N/A,FALSE,"WTP";"WTP -2",#N/A,FALSE,"WTP";"Project",#N/A,FALSE,"PROJECT";"Summary -2",#N/A,FALSE,"SUMMARY"}</definedName>
    <definedName name="______________________a130" hidden="1">{"Offgrid",#N/A,FALSE,"OFFGRID";"Region",#N/A,FALSE,"REGION";"Offgrid -2",#N/A,FALSE,"OFFGRID";"WTP",#N/A,FALSE,"WTP";"WTP -2",#N/A,FALSE,"WTP";"Project",#N/A,FALSE,"PROJECT";"Summary -2",#N/A,FALSE,"SUMMARY"}</definedName>
    <definedName name="______________________B86000" localSheetId="13">#REF!</definedName>
    <definedName name="______________________B86000" localSheetId="2">#REF!</definedName>
    <definedName name="______________________B86000" localSheetId="11">#REF!</definedName>
    <definedName name="______________________B86000" localSheetId="5">#REF!</definedName>
    <definedName name="______________________B86000" localSheetId="14">#REF!</definedName>
    <definedName name="______________________B86000">#REF!</definedName>
    <definedName name="______________________BCT1" localSheetId="2" hidden="1">{"'Sheet1'!$L$16"}</definedName>
    <definedName name="______________________BCT1" localSheetId="11" hidden="1">{"'Sheet1'!$L$16"}</definedName>
    <definedName name="______________________BCT1" localSheetId="5" hidden="1">{"'Sheet1'!$L$16"}</definedName>
    <definedName name="______________________BCT1" hidden="1">{"'Sheet1'!$L$16"}</definedName>
    <definedName name="______________________btm10" localSheetId="13">#REF!</definedName>
    <definedName name="______________________btm10" localSheetId="2">#REF!</definedName>
    <definedName name="______________________btm10" localSheetId="11">#REF!</definedName>
    <definedName name="______________________btm10" localSheetId="5">#REF!</definedName>
    <definedName name="______________________btm10" localSheetId="14">#REF!</definedName>
    <definedName name="______________________btm10">#REF!</definedName>
    <definedName name="______________________btm100" localSheetId="13">#REF!</definedName>
    <definedName name="______________________btm100" localSheetId="2">#REF!</definedName>
    <definedName name="______________________btm100" localSheetId="11">#REF!</definedName>
    <definedName name="______________________btm100" localSheetId="5">#REF!</definedName>
    <definedName name="______________________btm100" localSheetId="14">#REF!</definedName>
    <definedName name="______________________btm100">#REF!</definedName>
    <definedName name="______________________dam15" localSheetId="13">#REF!</definedName>
    <definedName name="______________________dam15" localSheetId="2">#REF!</definedName>
    <definedName name="______________________dam15" localSheetId="11">#REF!</definedName>
    <definedName name="______________________dam15" localSheetId="5">#REF!</definedName>
    <definedName name="______________________dam15" localSheetId="14">#REF!</definedName>
    <definedName name="______________________dam15">#REF!</definedName>
    <definedName name="______________________dam9" localSheetId="13">#REF!</definedName>
    <definedName name="______________________dam9" localSheetId="2">#REF!</definedName>
    <definedName name="______________________dam9" localSheetId="11">#REF!</definedName>
    <definedName name="______________________dam9" localSheetId="5">#REF!</definedName>
    <definedName name="______________________dam9" localSheetId="14">#REF!</definedName>
    <definedName name="______________________dam9">#REF!</definedName>
    <definedName name="______________________Goi8" localSheetId="2" hidden="1">{"'Sheet1'!$L$16"}</definedName>
    <definedName name="______________________Goi8" localSheetId="11" hidden="1">{"'Sheet1'!$L$16"}</definedName>
    <definedName name="______________________Goi8" localSheetId="5" hidden="1">{"'Sheet1'!$L$16"}</definedName>
    <definedName name="______________________Goi8" hidden="1">{"'Sheet1'!$L$16"}</definedName>
    <definedName name="______________________KM188" localSheetId="13">#REF!</definedName>
    <definedName name="______________________KM188" localSheetId="2">#REF!</definedName>
    <definedName name="______________________KM188" localSheetId="11">#REF!</definedName>
    <definedName name="______________________KM188" localSheetId="5">#REF!</definedName>
    <definedName name="______________________KM188" localSheetId="14">#REF!</definedName>
    <definedName name="______________________KM188">#REF!</definedName>
    <definedName name="______________________km193" localSheetId="13">#REF!</definedName>
    <definedName name="______________________km193" localSheetId="2">#REF!</definedName>
    <definedName name="______________________km193" localSheetId="11">#REF!</definedName>
    <definedName name="______________________km193" localSheetId="5">#REF!</definedName>
    <definedName name="______________________km193" localSheetId="14">#REF!</definedName>
    <definedName name="______________________km193">#REF!</definedName>
    <definedName name="______________________LAN3" localSheetId="2" hidden="1">{"'Sheet1'!$L$16"}</definedName>
    <definedName name="______________________LAN3" localSheetId="11" hidden="1">{"'Sheet1'!$L$16"}</definedName>
    <definedName name="______________________LAN3" localSheetId="5" hidden="1">{"'Sheet1'!$L$16"}</definedName>
    <definedName name="______________________LAN3" hidden="1">{"'Sheet1'!$L$16"}</definedName>
    <definedName name="______________________NCL100" localSheetId="13">#REF!</definedName>
    <definedName name="______________________NCL100" localSheetId="2">#REF!</definedName>
    <definedName name="______________________NCL100" localSheetId="11">#REF!</definedName>
    <definedName name="______________________NCL100" localSheetId="5">#REF!</definedName>
    <definedName name="______________________NCL100" localSheetId="14">#REF!</definedName>
    <definedName name="______________________NCL100">#REF!</definedName>
    <definedName name="______________________NCL200" localSheetId="13">#REF!</definedName>
    <definedName name="______________________NCL200" localSheetId="2">#REF!</definedName>
    <definedName name="______________________NCL200" localSheetId="11">#REF!</definedName>
    <definedName name="______________________NCL200" localSheetId="5">#REF!</definedName>
    <definedName name="______________________NCL200" localSheetId="14">#REF!</definedName>
    <definedName name="______________________NCL200">#REF!</definedName>
    <definedName name="______________________NCL250" localSheetId="13">#REF!</definedName>
    <definedName name="______________________NCL250" localSheetId="2">#REF!</definedName>
    <definedName name="______________________NCL250" localSheetId="11">#REF!</definedName>
    <definedName name="______________________NCL250" localSheetId="5">#REF!</definedName>
    <definedName name="______________________NCL250" localSheetId="14">#REF!</definedName>
    <definedName name="______________________NCL250">#REF!</definedName>
    <definedName name="______________________nin190" localSheetId="13">#REF!</definedName>
    <definedName name="______________________nin190" localSheetId="2">#REF!</definedName>
    <definedName name="______________________nin190" localSheetId="11">#REF!</definedName>
    <definedName name="______________________nin190" localSheetId="5">#REF!</definedName>
    <definedName name="______________________nin190" localSheetId="14">#REF!</definedName>
    <definedName name="______________________nin190">#REF!</definedName>
    <definedName name="______________________PA3" localSheetId="2" hidden="1">{"'Sheet1'!$L$16"}</definedName>
    <definedName name="______________________PA3" localSheetId="11" hidden="1">{"'Sheet1'!$L$16"}</definedName>
    <definedName name="______________________PA3" localSheetId="5" hidden="1">{"'Sheet1'!$L$16"}</definedName>
    <definedName name="______________________PA3" hidden="1">{"'Sheet1'!$L$16"}</definedName>
    <definedName name="______________________phi500" localSheetId="13">#REF!</definedName>
    <definedName name="______________________phi500" localSheetId="2">#REF!</definedName>
    <definedName name="______________________phi500" localSheetId="11">#REF!</definedName>
    <definedName name="______________________phi500" localSheetId="5">#REF!</definedName>
    <definedName name="______________________phi500" localSheetId="14">#REF!</definedName>
    <definedName name="______________________phi500">#REF!</definedName>
    <definedName name="______________________sl2" localSheetId="13">#REF!</definedName>
    <definedName name="______________________sl2" localSheetId="2">#REF!</definedName>
    <definedName name="______________________sl2" localSheetId="11">#REF!</definedName>
    <definedName name="______________________sl2" localSheetId="5">#REF!</definedName>
    <definedName name="______________________sl2" localSheetId="14">#REF!</definedName>
    <definedName name="______________________sl2">#REF!</definedName>
    <definedName name="______________________SN3" localSheetId="13">#REF!</definedName>
    <definedName name="______________________SN3" localSheetId="2">#REF!</definedName>
    <definedName name="______________________SN3" localSheetId="11">#REF!</definedName>
    <definedName name="______________________SN3" localSheetId="5">#REF!</definedName>
    <definedName name="______________________SN3" localSheetId="14">#REF!</definedName>
    <definedName name="______________________SN3">#REF!</definedName>
    <definedName name="______________________sua20" localSheetId="13">#REF!</definedName>
    <definedName name="______________________sua20" localSheetId="2">#REF!</definedName>
    <definedName name="______________________sua20" localSheetId="11">#REF!</definedName>
    <definedName name="______________________sua20" localSheetId="5">#REF!</definedName>
    <definedName name="______________________sua20" localSheetId="14">#REF!</definedName>
    <definedName name="______________________sua20">#REF!</definedName>
    <definedName name="______________________td1" localSheetId="2" hidden="1">{"'Sheet1'!$L$16"}</definedName>
    <definedName name="______________________td1" localSheetId="11" hidden="1">{"'Sheet1'!$L$16"}</definedName>
    <definedName name="______________________td1" localSheetId="5" hidden="1">{"'Sheet1'!$L$16"}</definedName>
    <definedName name="______________________td1" hidden="1">{"'Sheet1'!$L$16"}</definedName>
    <definedName name="______________________TL3" localSheetId="13">#REF!</definedName>
    <definedName name="______________________TL3" localSheetId="2">#REF!</definedName>
    <definedName name="______________________TL3" localSheetId="11">#REF!</definedName>
    <definedName name="______________________TL3" localSheetId="5">#REF!</definedName>
    <definedName name="______________________TL3" localSheetId="14">#REF!</definedName>
    <definedName name="______________________TL3">#REF!</definedName>
    <definedName name="______________________tz593" localSheetId="13">#REF!</definedName>
    <definedName name="______________________tz593" localSheetId="2">#REF!</definedName>
    <definedName name="______________________tz593" localSheetId="11">#REF!</definedName>
    <definedName name="______________________tz593" localSheetId="5">#REF!</definedName>
    <definedName name="______________________tz593" localSheetId="14">#REF!</definedName>
    <definedName name="______________________tz593">#REF!</definedName>
    <definedName name="______________________VL100" localSheetId="13">#REF!</definedName>
    <definedName name="______________________VL100" localSheetId="2">#REF!</definedName>
    <definedName name="______________________VL100" localSheetId="11">#REF!</definedName>
    <definedName name="______________________VL100" localSheetId="5">#REF!</definedName>
    <definedName name="______________________VL100" localSheetId="14">#REF!</definedName>
    <definedName name="______________________VL100">#REF!</definedName>
    <definedName name="______________________VL200" localSheetId="13">#REF!</definedName>
    <definedName name="______________________VL200" localSheetId="2">#REF!</definedName>
    <definedName name="______________________VL200" localSheetId="11">#REF!</definedName>
    <definedName name="______________________VL200" localSheetId="5">#REF!</definedName>
    <definedName name="______________________VL200" localSheetId="14">#REF!</definedName>
    <definedName name="______________________VL200">#REF!</definedName>
    <definedName name="______________________VL250" localSheetId="13">#REF!</definedName>
    <definedName name="______________________VL250" localSheetId="2">#REF!</definedName>
    <definedName name="______________________VL250" localSheetId="11">#REF!</definedName>
    <definedName name="______________________VL250" localSheetId="5">#REF!</definedName>
    <definedName name="______________________VL250" localSheetId="14">#REF!</definedName>
    <definedName name="______________________VL250">#REF!</definedName>
    <definedName name="_____________________a1" localSheetId="2" hidden="1">{"'Sheet1'!$L$16"}</definedName>
    <definedName name="_____________________a1" localSheetId="11" hidden="1">{"'Sheet1'!$L$16"}</definedName>
    <definedName name="_____________________a1" localSheetId="5" hidden="1">{"'Sheet1'!$L$16"}</definedName>
    <definedName name="_____________________a1" hidden="1">{"'Sheet1'!$L$16"}</definedName>
    <definedName name="_____________________a130" localSheetId="2" hidden="1">{"Offgrid",#N/A,FALSE,"OFFGRID";"Region",#N/A,FALSE,"REGION";"Offgrid -2",#N/A,FALSE,"OFFGRID";"WTP",#N/A,FALSE,"WTP";"WTP -2",#N/A,FALSE,"WTP";"Project",#N/A,FALSE,"PROJECT";"Summary -2",#N/A,FALSE,"SUMMARY"}</definedName>
    <definedName name="_____________________a130" localSheetId="11" hidden="1">{"Offgrid",#N/A,FALSE,"OFFGRID";"Region",#N/A,FALSE,"REGION";"Offgrid -2",#N/A,FALSE,"OFFGRID";"WTP",#N/A,FALSE,"WTP";"WTP -2",#N/A,FALSE,"WTP";"Project",#N/A,FALSE,"PROJECT";"Summary -2",#N/A,FALSE,"SUMMARY"}</definedName>
    <definedName name="_____________________a130" localSheetId="5" hidden="1">{"Offgrid",#N/A,FALSE,"OFFGRID";"Region",#N/A,FALSE,"REGION";"Offgrid -2",#N/A,FALSE,"OFFGRID";"WTP",#N/A,FALSE,"WTP";"WTP -2",#N/A,FALSE,"WTP";"Project",#N/A,FALSE,"PROJECT";"Summary -2",#N/A,FALSE,"SUMMARY"}</definedName>
    <definedName name="_____________________a130" hidden="1">{"Offgrid",#N/A,FALSE,"OFFGRID";"Region",#N/A,FALSE,"REGION";"Offgrid -2",#N/A,FALSE,"OFFGRID";"WTP",#N/A,FALSE,"WTP";"WTP -2",#N/A,FALSE,"WTP";"Project",#N/A,FALSE,"PROJECT";"Summary -2",#N/A,FALSE,"SUMMARY"}</definedName>
    <definedName name="_____________________bac5">15483</definedName>
    <definedName name="_____________________BCT1" localSheetId="2" hidden="1">{"'Sheet1'!$L$16"}</definedName>
    <definedName name="_____________________BCT1" localSheetId="11" hidden="1">{"'Sheet1'!$L$16"}</definedName>
    <definedName name="_____________________BCT1" localSheetId="5" hidden="1">{"'Sheet1'!$L$16"}</definedName>
    <definedName name="_____________________BCT1" hidden="1">{"'Sheet1'!$L$16"}</definedName>
    <definedName name="_____________________Goi8" localSheetId="2" hidden="1">{"'Sheet1'!$L$16"}</definedName>
    <definedName name="_____________________Goi8" localSheetId="11" hidden="1">{"'Sheet1'!$L$16"}</definedName>
    <definedName name="_____________________Goi8" localSheetId="5" hidden="1">{"'Sheet1'!$L$16"}</definedName>
    <definedName name="_____________________Goi8" hidden="1">{"'Sheet1'!$L$16"}</definedName>
    <definedName name="_____________________Lan1" localSheetId="2" hidden="1">{"'Sheet1'!$L$16"}</definedName>
    <definedName name="_____________________Lan1" localSheetId="11" hidden="1">{"'Sheet1'!$L$16"}</definedName>
    <definedName name="_____________________Lan1" localSheetId="5" hidden="1">{"'Sheet1'!$L$16"}</definedName>
    <definedName name="_____________________Lan1" hidden="1">{"'Sheet1'!$L$16"}</definedName>
    <definedName name="_____________________LAN3" localSheetId="2" hidden="1">{"'Sheet1'!$L$16"}</definedName>
    <definedName name="_____________________LAN3" localSheetId="11" hidden="1">{"'Sheet1'!$L$16"}</definedName>
    <definedName name="_____________________LAN3" localSheetId="5" hidden="1">{"'Sheet1'!$L$16"}</definedName>
    <definedName name="_____________________LAN3" hidden="1">{"'Sheet1'!$L$16"}</definedName>
    <definedName name="_____________________m1233" localSheetId="2" hidden="1">{"'Sheet1'!$L$16"}</definedName>
    <definedName name="_____________________m1233" localSheetId="11" hidden="1">{"'Sheet1'!$L$16"}</definedName>
    <definedName name="_____________________m1233" localSheetId="5" hidden="1">{"'Sheet1'!$L$16"}</definedName>
    <definedName name="_____________________m1233" hidden="1">{"'Sheet1'!$L$16"}</definedName>
    <definedName name="_____________________NSO2" localSheetId="2" hidden="1">{"'Sheet1'!$L$16"}</definedName>
    <definedName name="_____________________NSO2" localSheetId="11" hidden="1">{"'Sheet1'!$L$16"}</definedName>
    <definedName name="_____________________NSO2" localSheetId="5" hidden="1">{"'Sheet1'!$L$16"}</definedName>
    <definedName name="_____________________NSO2" hidden="1">{"'Sheet1'!$L$16"}</definedName>
    <definedName name="_____________________PA3" localSheetId="2" hidden="1">{"'Sheet1'!$L$16"}</definedName>
    <definedName name="_____________________PA3" localSheetId="11" hidden="1">{"'Sheet1'!$L$16"}</definedName>
    <definedName name="_____________________PA3" localSheetId="5" hidden="1">{"'Sheet1'!$L$16"}</definedName>
    <definedName name="_____________________PA3" hidden="1">{"'Sheet1'!$L$16"}</definedName>
    <definedName name="_____________________tb2" localSheetId="2" hidden="1">{"'Sheet1'!$L$16"}</definedName>
    <definedName name="_____________________tb2" localSheetId="11" hidden="1">{"'Sheet1'!$L$16"}</definedName>
    <definedName name="_____________________tb2" localSheetId="5" hidden="1">{"'Sheet1'!$L$16"}</definedName>
    <definedName name="_____________________tb2" hidden="1">{"'Sheet1'!$L$16"}</definedName>
    <definedName name="_____________________td1" localSheetId="2" hidden="1">{"'Sheet1'!$L$16"}</definedName>
    <definedName name="_____________________td1" localSheetId="11" hidden="1">{"'Sheet1'!$L$16"}</definedName>
    <definedName name="_____________________td1" localSheetId="5" hidden="1">{"'Sheet1'!$L$16"}</definedName>
    <definedName name="_____________________td1" hidden="1">{"'Sheet1'!$L$16"}</definedName>
    <definedName name="_____________________xb80" localSheetId="13">#REF!</definedName>
    <definedName name="_____________________xb80" localSheetId="2">#REF!</definedName>
    <definedName name="_____________________xb80" localSheetId="11">#REF!</definedName>
    <definedName name="_____________________xb80" localSheetId="5">#REF!</definedName>
    <definedName name="_____________________xb80" localSheetId="14">#REF!</definedName>
    <definedName name="_____________________xb80">#REF!</definedName>
    <definedName name="____________________a1" localSheetId="2" hidden="1">{"'Sheet1'!$L$16"}</definedName>
    <definedName name="____________________a1" localSheetId="11" hidden="1">{"'Sheet1'!$L$16"}</definedName>
    <definedName name="____________________a1" localSheetId="5" hidden="1">{"'Sheet1'!$L$16"}</definedName>
    <definedName name="____________________a1" hidden="1">{"'Sheet1'!$L$16"}</definedName>
    <definedName name="____________________a129" localSheetId="2" hidden="1">{"Offgrid",#N/A,FALSE,"OFFGRID";"Region",#N/A,FALSE,"REGION";"Offgrid -2",#N/A,FALSE,"OFFGRID";"WTP",#N/A,FALSE,"WTP";"WTP -2",#N/A,FALSE,"WTP";"Project",#N/A,FALSE,"PROJECT";"Summary -2",#N/A,FALSE,"SUMMARY"}</definedName>
    <definedName name="____________________a129" localSheetId="11" hidden="1">{"Offgrid",#N/A,FALSE,"OFFGRID";"Region",#N/A,FALSE,"REGION";"Offgrid -2",#N/A,FALSE,"OFFGRID";"WTP",#N/A,FALSE,"WTP";"WTP -2",#N/A,FALSE,"WTP";"Project",#N/A,FALSE,"PROJECT";"Summary -2",#N/A,FALSE,"SUMMARY"}</definedName>
    <definedName name="____________________a129" localSheetId="5" hidden="1">{"Offgrid",#N/A,FALSE,"OFFGRID";"Region",#N/A,FALSE,"REGION";"Offgrid -2",#N/A,FALSE,"OFFGRID";"WTP",#N/A,FALSE,"WTP";"WTP -2",#N/A,FALSE,"WTP";"Project",#N/A,FALSE,"PROJECT";"Summary -2",#N/A,FALSE,"SUMMARY"}</definedName>
    <definedName name="____________________a129" hidden="1">{"Offgrid",#N/A,FALSE,"OFFGRID";"Region",#N/A,FALSE,"REGION";"Offgrid -2",#N/A,FALSE,"OFFGRID";"WTP",#N/A,FALSE,"WTP";"WTP -2",#N/A,FALSE,"WTP";"Project",#N/A,FALSE,"PROJECT";"Summary -2",#N/A,FALSE,"SUMMARY"}</definedName>
    <definedName name="____________________a130" localSheetId="2" hidden="1">{"Offgrid",#N/A,FALSE,"OFFGRID";"Region",#N/A,FALSE,"REGION";"Offgrid -2",#N/A,FALSE,"OFFGRID";"WTP",#N/A,FALSE,"WTP";"WTP -2",#N/A,FALSE,"WTP";"Project",#N/A,FALSE,"PROJECT";"Summary -2",#N/A,FALSE,"SUMMARY"}</definedName>
    <definedName name="____________________a130" localSheetId="11" hidden="1">{"Offgrid",#N/A,FALSE,"OFFGRID";"Region",#N/A,FALSE,"REGION";"Offgrid -2",#N/A,FALSE,"OFFGRID";"WTP",#N/A,FALSE,"WTP";"WTP -2",#N/A,FALSE,"WTP";"Project",#N/A,FALSE,"PROJECT";"Summary -2",#N/A,FALSE,"SUMMARY"}</definedName>
    <definedName name="____________________a130" localSheetId="5" hidden="1">{"Offgrid",#N/A,FALSE,"OFFGRID";"Region",#N/A,FALSE,"REGION";"Offgrid -2",#N/A,FALSE,"OFFGRID";"WTP",#N/A,FALSE,"WTP";"WTP -2",#N/A,FALSE,"WTP";"Project",#N/A,FALSE,"PROJECT";"Summary -2",#N/A,FALSE,"SUMMARY"}</definedName>
    <definedName name="____________________a130" hidden="1">{"Offgrid",#N/A,FALSE,"OFFGRID";"Region",#N/A,FALSE,"REGION";"Offgrid -2",#N/A,FALSE,"OFFGRID";"WTP",#N/A,FALSE,"WTP";"WTP -2",#N/A,FALSE,"WTP";"Project",#N/A,FALSE,"PROJECT";"Summary -2",#N/A,FALSE,"SUMMARY"}</definedName>
    <definedName name="____________________bac5">15483</definedName>
    <definedName name="____________________BCT1" localSheetId="2" hidden="1">{"'Sheet1'!$L$16"}</definedName>
    <definedName name="____________________BCT1" localSheetId="11" hidden="1">{"'Sheet1'!$L$16"}</definedName>
    <definedName name="____________________BCT1" localSheetId="5" hidden="1">{"'Sheet1'!$L$16"}</definedName>
    <definedName name="____________________BCT1" hidden="1">{"'Sheet1'!$L$16"}</definedName>
    <definedName name="____________________boi1" localSheetId="13">#REF!</definedName>
    <definedName name="____________________boi1" localSheetId="2">#REF!</definedName>
    <definedName name="____________________boi1" localSheetId="11">#REF!</definedName>
    <definedName name="____________________boi1" localSheetId="5">#REF!</definedName>
    <definedName name="____________________boi1" localSheetId="14">#REF!</definedName>
    <definedName name="____________________boi1">#REF!</definedName>
    <definedName name="____________________btc40" localSheetId="13">#REF!</definedName>
    <definedName name="____________________btc40" localSheetId="2">#REF!</definedName>
    <definedName name="____________________btc40" localSheetId="11">#REF!</definedName>
    <definedName name="____________________btc40" localSheetId="5">#REF!</definedName>
    <definedName name="____________________btc40" localSheetId="14">#REF!</definedName>
    <definedName name="____________________btc40">#REF!</definedName>
    <definedName name="____________________btc50" localSheetId="13">#REF!</definedName>
    <definedName name="____________________btc50" localSheetId="2">#REF!</definedName>
    <definedName name="____________________btc50" localSheetId="11">#REF!</definedName>
    <definedName name="____________________btc50" localSheetId="5">#REF!</definedName>
    <definedName name="____________________btc50" localSheetId="14">#REF!</definedName>
    <definedName name="____________________btc50">#REF!</definedName>
    <definedName name="____________________btm350" localSheetId="13">#REF!</definedName>
    <definedName name="____________________btm350" localSheetId="2">#REF!</definedName>
    <definedName name="____________________btm350" localSheetId="11">#REF!</definedName>
    <definedName name="____________________btm350" localSheetId="5">#REF!</definedName>
    <definedName name="____________________btm350" localSheetId="14">#REF!</definedName>
    <definedName name="____________________btm350">#REF!</definedName>
    <definedName name="____________________btm400" localSheetId="13">#REF!</definedName>
    <definedName name="____________________btm400" localSheetId="2">#REF!</definedName>
    <definedName name="____________________btm400" localSheetId="11">#REF!</definedName>
    <definedName name="____________________btm400" localSheetId="5">#REF!</definedName>
    <definedName name="____________________btm400" localSheetId="14">#REF!</definedName>
    <definedName name="____________________btm400">#REF!</definedName>
    <definedName name="____________________btm500" localSheetId="13">#REF!</definedName>
    <definedName name="____________________btm500" localSheetId="2">#REF!</definedName>
    <definedName name="____________________btm500" localSheetId="11">#REF!</definedName>
    <definedName name="____________________btm500" localSheetId="5">#REF!</definedName>
    <definedName name="____________________btm500" localSheetId="14">#REF!</definedName>
    <definedName name="____________________btm500">#REF!</definedName>
    <definedName name="____________________dam18" localSheetId="13">#REF!</definedName>
    <definedName name="____________________dam18" localSheetId="2">#REF!</definedName>
    <definedName name="____________________dam18" localSheetId="11">#REF!</definedName>
    <definedName name="____________________dam18" localSheetId="5">#REF!</definedName>
    <definedName name="____________________dam18" localSheetId="14">#REF!</definedName>
    <definedName name="____________________dam18">#REF!</definedName>
    <definedName name="____________________FIL2" localSheetId="13">#REF!</definedName>
    <definedName name="____________________FIL2" localSheetId="2">#REF!</definedName>
    <definedName name="____________________FIL2" localSheetId="11">#REF!</definedName>
    <definedName name="____________________FIL2" localSheetId="5">#REF!</definedName>
    <definedName name="____________________FIL2" localSheetId="14">#REF!</definedName>
    <definedName name="____________________FIL2">#REF!</definedName>
    <definedName name="____________________Goi8" localSheetId="2" hidden="1">{"'Sheet1'!$L$16"}</definedName>
    <definedName name="____________________Goi8" localSheetId="11" hidden="1">{"'Sheet1'!$L$16"}</definedName>
    <definedName name="____________________Goi8" localSheetId="5" hidden="1">{"'Sheet1'!$L$16"}</definedName>
    <definedName name="____________________Goi8" hidden="1">{"'Sheet1'!$L$16"}</definedName>
    <definedName name="____________________JK4" localSheetId="13">#REF!</definedName>
    <definedName name="____________________JK4" localSheetId="2">#REF!</definedName>
    <definedName name="____________________JK4" localSheetId="11">#REF!</definedName>
    <definedName name="____________________JK4" localSheetId="5">#REF!</definedName>
    <definedName name="____________________JK4" localSheetId="14">#REF!</definedName>
    <definedName name="____________________JK4">#REF!</definedName>
    <definedName name="____________________km189" localSheetId="13">#REF!</definedName>
    <definedName name="____________________km189" localSheetId="2">#REF!</definedName>
    <definedName name="____________________km189" localSheetId="11">#REF!</definedName>
    <definedName name="____________________km189" localSheetId="5">#REF!</definedName>
    <definedName name="____________________km189" localSheetId="14">#REF!</definedName>
    <definedName name="____________________km189">#REF!</definedName>
    <definedName name="____________________km194" localSheetId="13">#REF!</definedName>
    <definedName name="____________________km194" localSheetId="2">#REF!</definedName>
    <definedName name="____________________km194" localSheetId="11">#REF!</definedName>
    <definedName name="____________________km194" localSheetId="5">#REF!</definedName>
    <definedName name="____________________km194" localSheetId="14">#REF!</definedName>
    <definedName name="____________________km194">#REF!</definedName>
    <definedName name="____________________km195" localSheetId="13">#REF!</definedName>
    <definedName name="____________________km195" localSheetId="2">#REF!</definedName>
    <definedName name="____________________km195" localSheetId="11">#REF!</definedName>
    <definedName name="____________________km195" localSheetId="5">#REF!</definedName>
    <definedName name="____________________km195" localSheetId="14">#REF!</definedName>
    <definedName name="____________________km195">#REF!</definedName>
    <definedName name="____________________km196" localSheetId="13">#REF!</definedName>
    <definedName name="____________________km196" localSheetId="2">#REF!</definedName>
    <definedName name="____________________km196" localSheetId="11">#REF!</definedName>
    <definedName name="____________________km196" localSheetId="5">#REF!</definedName>
    <definedName name="____________________km196" localSheetId="14">#REF!</definedName>
    <definedName name="____________________km196">#REF!</definedName>
    <definedName name="____________________km197" localSheetId="13">#REF!</definedName>
    <definedName name="____________________km197" localSheetId="2">#REF!</definedName>
    <definedName name="____________________km197" localSheetId="11">#REF!</definedName>
    <definedName name="____________________km197" localSheetId="5">#REF!</definedName>
    <definedName name="____________________km197" localSheetId="14">#REF!</definedName>
    <definedName name="____________________km197">#REF!</definedName>
    <definedName name="____________________km198" localSheetId="13">#REF!</definedName>
    <definedName name="____________________km198" localSheetId="2">#REF!</definedName>
    <definedName name="____________________km198" localSheetId="11">#REF!</definedName>
    <definedName name="____________________km198" localSheetId="5">#REF!</definedName>
    <definedName name="____________________km198" localSheetId="14">#REF!</definedName>
    <definedName name="____________________km198">#REF!</definedName>
    <definedName name="____________________Lan1" localSheetId="2" hidden="1">{"'Sheet1'!$L$16"}</definedName>
    <definedName name="____________________Lan1" localSheetId="11" hidden="1">{"'Sheet1'!$L$16"}</definedName>
    <definedName name="____________________Lan1" localSheetId="5" hidden="1">{"'Sheet1'!$L$16"}</definedName>
    <definedName name="____________________Lan1" hidden="1">{"'Sheet1'!$L$16"}</definedName>
    <definedName name="____________________LAN3" localSheetId="2" hidden="1">{"'Sheet1'!$L$16"}</definedName>
    <definedName name="____________________LAN3" localSheetId="11" hidden="1">{"'Sheet1'!$L$16"}</definedName>
    <definedName name="____________________LAN3" localSheetId="5" hidden="1">{"'Sheet1'!$L$16"}</definedName>
    <definedName name="____________________LAN3" hidden="1">{"'Sheet1'!$L$16"}</definedName>
    <definedName name="____________________m1233" localSheetId="2" hidden="1">{"'Sheet1'!$L$16"}</definedName>
    <definedName name="____________________m1233" localSheetId="11" hidden="1">{"'Sheet1'!$L$16"}</definedName>
    <definedName name="____________________m1233" localSheetId="5" hidden="1">{"'Sheet1'!$L$16"}</definedName>
    <definedName name="____________________m1233" hidden="1">{"'Sheet1'!$L$16"}</definedName>
    <definedName name="____________________NK5" localSheetId="2" hidden="1">{"'Sheet1'!$L$16"}</definedName>
    <definedName name="____________________NK5" localSheetId="11" hidden="1">{"'Sheet1'!$L$16"}</definedName>
    <definedName name="____________________NK5" localSheetId="5" hidden="1">{"'Sheet1'!$L$16"}</definedName>
    <definedName name="____________________NK5" hidden="1">{"'Sheet1'!$L$16"}</definedName>
    <definedName name="____________________NSO2" localSheetId="2" hidden="1">{"'Sheet1'!$L$16"}</definedName>
    <definedName name="____________________NSO2" localSheetId="11" hidden="1">{"'Sheet1'!$L$16"}</definedName>
    <definedName name="____________________NSO2" localSheetId="5" hidden="1">{"'Sheet1'!$L$16"}</definedName>
    <definedName name="____________________NSO2" hidden="1">{"'Sheet1'!$L$16"}</definedName>
    <definedName name="____________________obt2" localSheetId="13">#REF!</definedName>
    <definedName name="____________________obt2" localSheetId="2">#REF!</definedName>
    <definedName name="____________________obt2" localSheetId="11">#REF!</definedName>
    <definedName name="____________________obt2" localSheetId="5">#REF!</definedName>
    <definedName name="____________________obt2" localSheetId="14">#REF!</definedName>
    <definedName name="____________________obt2">#REF!</definedName>
    <definedName name="____________________PA3" localSheetId="2" hidden="1">{"'Sheet1'!$L$16"}</definedName>
    <definedName name="____________________PA3" localSheetId="11" hidden="1">{"'Sheet1'!$L$16"}</definedName>
    <definedName name="____________________PA3" localSheetId="5" hidden="1">{"'Sheet1'!$L$16"}</definedName>
    <definedName name="____________________PA3" hidden="1">{"'Sheet1'!$L$16"}</definedName>
    <definedName name="____________________pa4" localSheetId="2" hidden="1">{"'Sheet1'!$L$16"}</definedName>
    <definedName name="____________________pa4" localSheetId="11" hidden="1">{"'Sheet1'!$L$16"}</definedName>
    <definedName name="____________________pa4" localSheetId="5" hidden="1">{"'Sheet1'!$L$16"}</definedName>
    <definedName name="____________________pa4" hidden="1">{"'Sheet1'!$L$16"}</definedName>
    <definedName name="____________________PXB80" localSheetId="13">#REF!</definedName>
    <definedName name="____________________PXB80" localSheetId="2">#REF!</definedName>
    <definedName name="____________________PXB80" localSheetId="11">#REF!</definedName>
    <definedName name="____________________PXB80" localSheetId="5">#REF!</definedName>
    <definedName name="____________________PXB80" localSheetId="14">#REF!</definedName>
    <definedName name="____________________PXB80">#REF!</definedName>
    <definedName name="____________________Ph30" localSheetId="13">#REF!</definedName>
    <definedName name="____________________Ph30" localSheetId="2">#REF!</definedName>
    <definedName name="____________________Ph30" localSheetId="11">#REF!</definedName>
    <definedName name="____________________Ph30" localSheetId="5">#REF!</definedName>
    <definedName name="____________________Ph30" localSheetId="14">#REF!</definedName>
    <definedName name="____________________Ph30">#REF!</definedName>
    <definedName name="____________________phi750" localSheetId="13">#REF!</definedName>
    <definedName name="____________________phi750" localSheetId="2">#REF!</definedName>
    <definedName name="____________________phi750" localSheetId="11">#REF!</definedName>
    <definedName name="____________________phi750" localSheetId="5">#REF!</definedName>
    <definedName name="____________________phi750" localSheetId="14">#REF!</definedName>
    <definedName name="____________________phi750">#REF!</definedName>
    <definedName name="____________________qa7" localSheetId="13">#REF!</definedName>
    <definedName name="____________________qa7" localSheetId="2">#REF!</definedName>
    <definedName name="____________________qa7" localSheetId="11">#REF!</definedName>
    <definedName name="____________________qa7" localSheetId="5">#REF!</definedName>
    <definedName name="____________________qa7" localSheetId="14">#REF!</definedName>
    <definedName name="____________________qa7">#REF!</definedName>
    <definedName name="____________________sua30" localSheetId="13">#REF!</definedName>
    <definedName name="____________________sua30" localSheetId="2">#REF!</definedName>
    <definedName name="____________________sua30" localSheetId="11">#REF!</definedName>
    <definedName name="____________________sua30" localSheetId="5">#REF!</definedName>
    <definedName name="____________________sua30" localSheetId="14">#REF!</definedName>
    <definedName name="____________________sua30">#REF!</definedName>
    <definedName name="____________________tb2" localSheetId="2" hidden="1">{"'Sheet1'!$L$16"}</definedName>
    <definedName name="____________________tb2" localSheetId="11" hidden="1">{"'Sheet1'!$L$16"}</definedName>
    <definedName name="____________________tb2" localSheetId="5" hidden="1">{"'Sheet1'!$L$16"}</definedName>
    <definedName name="____________________tb2" hidden="1">{"'Sheet1'!$L$16"}</definedName>
    <definedName name="____________________td1" localSheetId="2" hidden="1">{"'Sheet1'!$L$16"}</definedName>
    <definedName name="____________________td1" localSheetId="11" hidden="1">{"'Sheet1'!$L$16"}</definedName>
    <definedName name="____________________td1" localSheetId="5" hidden="1">{"'Sheet1'!$L$16"}</definedName>
    <definedName name="____________________td1" hidden="1">{"'Sheet1'!$L$16"}</definedName>
    <definedName name="____________________UT2" localSheetId="13">#REF!</definedName>
    <definedName name="____________________UT2" localSheetId="2">#REF!</definedName>
    <definedName name="____________________UT2" localSheetId="11">#REF!</definedName>
    <definedName name="____________________UT2" localSheetId="5">#REF!</definedName>
    <definedName name="____________________UT2" localSheetId="14">#REF!</definedName>
    <definedName name="____________________UT2">#REF!</definedName>
    <definedName name="____________________VL43" localSheetId="13">#REF!</definedName>
    <definedName name="____________________VL43" localSheetId="2">#REF!</definedName>
    <definedName name="____________________VL43" localSheetId="11">#REF!</definedName>
    <definedName name="____________________VL43" localSheetId="5">#REF!</definedName>
    <definedName name="____________________VL43" localSheetId="14">#REF!</definedName>
    <definedName name="____________________VL43">#REF!</definedName>
    <definedName name="____________________vm150" localSheetId="13">#REF!</definedName>
    <definedName name="____________________vm150" localSheetId="2">#REF!</definedName>
    <definedName name="____________________vm150" localSheetId="11">#REF!</definedName>
    <definedName name="____________________vm150" localSheetId="5">#REF!</definedName>
    <definedName name="____________________vm150" localSheetId="14">#REF!</definedName>
    <definedName name="____________________vm150">#REF!</definedName>
    <definedName name="___________________a1" localSheetId="2" hidden="1">{"'Sheet1'!$L$16"}</definedName>
    <definedName name="___________________a1" localSheetId="11" hidden="1">{"'Sheet1'!$L$16"}</definedName>
    <definedName name="___________________a1" localSheetId="5" hidden="1">{"'Sheet1'!$L$16"}</definedName>
    <definedName name="___________________a1" hidden="1">{"'Sheet1'!$L$16"}</definedName>
    <definedName name="___________________a129" localSheetId="2" hidden="1">{"Offgrid",#N/A,FALSE,"OFFGRID";"Region",#N/A,FALSE,"REGION";"Offgrid -2",#N/A,FALSE,"OFFGRID";"WTP",#N/A,FALSE,"WTP";"WTP -2",#N/A,FALSE,"WTP";"Project",#N/A,FALSE,"PROJECT";"Summary -2",#N/A,FALSE,"SUMMARY"}</definedName>
    <definedName name="___________________a129" localSheetId="11" hidden="1">{"Offgrid",#N/A,FALSE,"OFFGRID";"Region",#N/A,FALSE,"REGION";"Offgrid -2",#N/A,FALSE,"OFFGRID";"WTP",#N/A,FALSE,"WTP";"WTP -2",#N/A,FALSE,"WTP";"Project",#N/A,FALSE,"PROJECT";"Summary -2",#N/A,FALSE,"SUMMARY"}</definedName>
    <definedName name="___________________a129" localSheetId="5" hidden="1">{"Offgrid",#N/A,FALSE,"OFFGRID";"Region",#N/A,FALSE,"REGION";"Offgrid -2",#N/A,FALSE,"OFFGRID";"WTP",#N/A,FALSE,"WTP";"WTP -2",#N/A,FALSE,"WTP";"Project",#N/A,FALSE,"PROJECT";"Summary -2",#N/A,FALSE,"SUMMARY"}</definedName>
    <definedName name="___________________a129" hidden="1">{"Offgrid",#N/A,FALSE,"OFFGRID";"Region",#N/A,FALSE,"REGION";"Offgrid -2",#N/A,FALSE,"OFFGRID";"WTP",#N/A,FALSE,"WTP";"WTP -2",#N/A,FALSE,"WTP";"Project",#N/A,FALSE,"PROJECT";"Summary -2",#N/A,FALSE,"SUMMARY"}</definedName>
    <definedName name="___________________a130" localSheetId="2" hidden="1">{"Offgrid",#N/A,FALSE,"OFFGRID";"Region",#N/A,FALSE,"REGION";"Offgrid -2",#N/A,FALSE,"OFFGRID";"WTP",#N/A,FALSE,"WTP";"WTP -2",#N/A,FALSE,"WTP";"Project",#N/A,FALSE,"PROJECT";"Summary -2",#N/A,FALSE,"SUMMARY"}</definedName>
    <definedName name="___________________a130" localSheetId="11" hidden="1">{"Offgrid",#N/A,FALSE,"OFFGRID";"Region",#N/A,FALSE,"REGION";"Offgrid -2",#N/A,FALSE,"OFFGRID";"WTP",#N/A,FALSE,"WTP";"WTP -2",#N/A,FALSE,"WTP";"Project",#N/A,FALSE,"PROJECT";"Summary -2",#N/A,FALSE,"SUMMARY"}</definedName>
    <definedName name="___________________a130" localSheetId="5" hidden="1">{"Offgrid",#N/A,FALSE,"OFFGRID";"Region",#N/A,FALSE,"REGION";"Offgrid -2",#N/A,FALSE,"OFFGRID";"WTP",#N/A,FALSE,"WTP";"WTP -2",#N/A,FALSE,"WTP";"Project",#N/A,FALSE,"PROJECT";"Summary -2",#N/A,FALSE,"SUMMARY"}</definedName>
    <definedName name="___________________a130" hidden="1">{"Offgrid",#N/A,FALSE,"OFFGRID";"Region",#N/A,FALSE,"REGION";"Offgrid -2",#N/A,FALSE,"OFFGRID";"WTP",#N/A,FALSE,"WTP";"WTP -2",#N/A,FALSE,"WTP";"Project",#N/A,FALSE,"PROJECT";"Summary -2",#N/A,FALSE,"SUMMARY"}</definedName>
    <definedName name="___________________B86000" localSheetId="13">#REF!</definedName>
    <definedName name="___________________B86000" localSheetId="2">#REF!</definedName>
    <definedName name="___________________B86000" localSheetId="11">#REF!</definedName>
    <definedName name="___________________B86000" localSheetId="5">#REF!</definedName>
    <definedName name="___________________B86000" localSheetId="14">#REF!</definedName>
    <definedName name="___________________B86000">#REF!</definedName>
    <definedName name="___________________bac5">15483</definedName>
    <definedName name="___________________BCT1" localSheetId="2" hidden="1">{"'Sheet1'!$L$16"}</definedName>
    <definedName name="___________________BCT1" localSheetId="11" hidden="1">{"'Sheet1'!$L$16"}</definedName>
    <definedName name="___________________BCT1" localSheetId="5" hidden="1">{"'Sheet1'!$L$16"}</definedName>
    <definedName name="___________________BCT1" hidden="1">{"'Sheet1'!$L$16"}</definedName>
    <definedName name="___________________boi1" localSheetId="13">#REF!</definedName>
    <definedName name="___________________boi1" localSheetId="2">#REF!</definedName>
    <definedName name="___________________boi1" localSheetId="11">#REF!</definedName>
    <definedName name="___________________boi1" localSheetId="5">#REF!</definedName>
    <definedName name="___________________boi1" localSheetId="14">#REF!</definedName>
    <definedName name="___________________boi1">#REF!</definedName>
    <definedName name="___________________boi2" localSheetId="13">#REF!</definedName>
    <definedName name="___________________boi2" localSheetId="2">#REF!</definedName>
    <definedName name="___________________boi2" localSheetId="11">#REF!</definedName>
    <definedName name="___________________boi2" localSheetId="5">#REF!</definedName>
    <definedName name="___________________boi2" localSheetId="14">#REF!</definedName>
    <definedName name="___________________boi2">#REF!</definedName>
    <definedName name="___________________btm10" localSheetId="13">#REF!</definedName>
    <definedName name="___________________btm10" localSheetId="2">#REF!</definedName>
    <definedName name="___________________btm10" localSheetId="11">#REF!</definedName>
    <definedName name="___________________btm10" localSheetId="5">#REF!</definedName>
    <definedName name="___________________btm10" localSheetId="14">#REF!</definedName>
    <definedName name="___________________btm10">#REF!</definedName>
    <definedName name="___________________btm100" localSheetId="13">#REF!</definedName>
    <definedName name="___________________btm100" localSheetId="2">#REF!</definedName>
    <definedName name="___________________btm100" localSheetId="11">#REF!</definedName>
    <definedName name="___________________btm100" localSheetId="5">#REF!</definedName>
    <definedName name="___________________btm100" localSheetId="14">#REF!</definedName>
    <definedName name="___________________btm100">#REF!</definedName>
    <definedName name="___________________btM300" localSheetId="13">#REF!</definedName>
    <definedName name="___________________btM300" localSheetId="2">#REF!</definedName>
    <definedName name="___________________btM300" localSheetId="11">#REF!</definedName>
    <definedName name="___________________btM300" localSheetId="5">#REF!</definedName>
    <definedName name="___________________btM300" localSheetId="14">#REF!</definedName>
    <definedName name="___________________btM300">#REF!</definedName>
    <definedName name="___________________CON1" localSheetId="13">#REF!</definedName>
    <definedName name="___________________CON1" localSheetId="2">#REF!</definedName>
    <definedName name="___________________CON1" localSheetId="11">#REF!</definedName>
    <definedName name="___________________CON1" localSheetId="5">#REF!</definedName>
    <definedName name="___________________CON1" localSheetId="14">#REF!</definedName>
    <definedName name="___________________CON1">#REF!</definedName>
    <definedName name="___________________CON2" localSheetId="13">#REF!</definedName>
    <definedName name="___________________CON2" localSheetId="2">#REF!</definedName>
    <definedName name="___________________CON2" localSheetId="11">#REF!</definedName>
    <definedName name="___________________CON2" localSheetId="5">#REF!</definedName>
    <definedName name="___________________CON2" localSheetId="14">#REF!</definedName>
    <definedName name="___________________CON2">#REF!</definedName>
    <definedName name="___________________dam15" localSheetId="13">#REF!</definedName>
    <definedName name="___________________dam15" localSheetId="2">#REF!</definedName>
    <definedName name="___________________dam15" localSheetId="11">#REF!</definedName>
    <definedName name="___________________dam15" localSheetId="5">#REF!</definedName>
    <definedName name="___________________dam15" localSheetId="14">#REF!</definedName>
    <definedName name="___________________dam15">#REF!</definedName>
    <definedName name="___________________dam9" localSheetId="13">#REF!</definedName>
    <definedName name="___________________dam9" localSheetId="2">#REF!</definedName>
    <definedName name="___________________dam9" localSheetId="11">#REF!</definedName>
    <definedName name="___________________dam9" localSheetId="5">#REF!</definedName>
    <definedName name="___________________dam9" localSheetId="14">#REF!</definedName>
    <definedName name="___________________dam9">#REF!</definedName>
    <definedName name="___________________ddn400" localSheetId="13">#REF!</definedName>
    <definedName name="___________________ddn400" localSheetId="2">#REF!</definedName>
    <definedName name="___________________ddn400" localSheetId="11">#REF!</definedName>
    <definedName name="___________________ddn400" localSheetId="5">#REF!</definedName>
    <definedName name="___________________ddn400" localSheetId="14">#REF!</definedName>
    <definedName name="___________________ddn400">#REF!</definedName>
    <definedName name="___________________ddn600" localSheetId="13">#REF!</definedName>
    <definedName name="___________________ddn600" localSheetId="2">#REF!</definedName>
    <definedName name="___________________ddn600" localSheetId="11">#REF!</definedName>
    <definedName name="___________________ddn600" localSheetId="5">#REF!</definedName>
    <definedName name="___________________ddn600" localSheetId="14">#REF!</definedName>
    <definedName name="___________________ddn600">#REF!</definedName>
    <definedName name="___________________Goi8" localSheetId="2" hidden="1">{"'Sheet1'!$L$16"}</definedName>
    <definedName name="___________________Goi8" localSheetId="11" hidden="1">{"'Sheet1'!$L$16"}</definedName>
    <definedName name="___________________Goi8" localSheetId="5" hidden="1">{"'Sheet1'!$L$16"}</definedName>
    <definedName name="___________________Goi8" hidden="1">{"'Sheet1'!$L$16"}</definedName>
    <definedName name="___________________gon4" localSheetId="13">#REF!</definedName>
    <definedName name="___________________gon4" localSheetId="2">#REF!</definedName>
    <definedName name="___________________gon4" localSheetId="11">#REF!</definedName>
    <definedName name="___________________gon4" localSheetId="5">#REF!</definedName>
    <definedName name="___________________gon4" localSheetId="14">#REF!</definedName>
    <definedName name="___________________gon4">#REF!</definedName>
    <definedName name="___________________hom2" localSheetId="13">#REF!</definedName>
    <definedName name="___________________hom2" localSheetId="2">#REF!</definedName>
    <definedName name="___________________hom2" localSheetId="11">#REF!</definedName>
    <definedName name="___________________hom2" localSheetId="5">#REF!</definedName>
    <definedName name="___________________hom2" localSheetId="14">#REF!</definedName>
    <definedName name="___________________hom2">#REF!</definedName>
    <definedName name="___________________K146" localSheetId="2" hidden="1">{"'Sheet1'!$L$16"}</definedName>
    <definedName name="___________________K146" localSheetId="11" hidden="1">{"'Sheet1'!$L$16"}</definedName>
    <definedName name="___________________K146" localSheetId="5" hidden="1">{"'Sheet1'!$L$16"}</definedName>
    <definedName name="___________________K146" hidden="1">{"'Sheet1'!$L$16"}</definedName>
    <definedName name="___________________KL7" localSheetId="13">#REF!</definedName>
    <definedName name="___________________KL7" localSheetId="2">#REF!</definedName>
    <definedName name="___________________KL7" localSheetId="11">#REF!</definedName>
    <definedName name="___________________KL7" localSheetId="5">#REF!</definedName>
    <definedName name="___________________KL7" localSheetId="14">#REF!</definedName>
    <definedName name="___________________KL7">#REF!</definedName>
    <definedName name="___________________KM188" localSheetId="13">#REF!</definedName>
    <definedName name="___________________KM188" localSheetId="2">#REF!</definedName>
    <definedName name="___________________KM188" localSheetId="11">#REF!</definedName>
    <definedName name="___________________KM188" localSheetId="5">#REF!</definedName>
    <definedName name="___________________KM188" localSheetId="14">#REF!</definedName>
    <definedName name="___________________KM188">#REF!</definedName>
    <definedName name="___________________km193" localSheetId="13">#REF!</definedName>
    <definedName name="___________________km193" localSheetId="2">#REF!</definedName>
    <definedName name="___________________km193" localSheetId="11">#REF!</definedName>
    <definedName name="___________________km193" localSheetId="5">#REF!</definedName>
    <definedName name="___________________km193" localSheetId="14">#REF!</definedName>
    <definedName name="___________________km193">#REF!</definedName>
    <definedName name="___________________Lan1" localSheetId="2" hidden="1">{"'Sheet1'!$L$16"}</definedName>
    <definedName name="___________________Lan1" localSheetId="11" hidden="1">{"'Sheet1'!$L$16"}</definedName>
    <definedName name="___________________Lan1" localSheetId="5" hidden="1">{"'Sheet1'!$L$16"}</definedName>
    <definedName name="___________________Lan1" hidden="1">{"'Sheet1'!$L$16"}</definedName>
    <definedName name="___________________LAN3" localSheetId="2" hidden="1">{"'Sheet1'!$L$16"}</definedName>
    <definedName name="___________________LAN3" localSheetId="11" hidden="1">{"'Sheet1'!$L$16"}</definedName>
    <definedName name="___________________LAN3" localSheetId="5" hidden="1">{"'Sheet1'!$L$16"}</definedName>
    <definedName name="___________________LAN3" hidden="1">{"'Sheet1'!$L$16"}</definedName>
    <definedName name="___________________m1233" localSheetId="2" hidden="1">{"'Sheet1'!$L$16"}</definedName>
    <definedName name="___________________m1233" localSheetId="11" hidden="1">{"'Sheet1'!$L$16"}</definedName>
    <definedName name="___________________m1233" localSheetId="5" hidden="1">{"'Sheet1'!$L$16"}</definedName>
    <definedName name="___________________m1233" hidden="1">{"'Sheet1'!$L$16"}</definedName>
    <definedName name="___________________MAC12" localSheetId="13">#REF!</definedName>
    <definedName name="___________________MAC12" localSheetId="2">#REF!</definedName>
    <definedName name="___________________MAC12" localSheetId="11">#REF!</definedName>
    <definedName name="___________________MAC12" localSheetId="5">#REF!</definedName>
    <definedName name="___________________MAC12" localSheetId="14">#REF!</definedName>
    <definedName name="___________________MAC12">#REF!</definedName>
    <definedName name="___________________MAC46" localSheetId="13">#REF!</definedName>
    <definedName name="___________________MAC46" localSheetId="2">#REF!</definedName>
    <definedName name="___________________MAC46" localSheetId="11">#REF!</definedName>
    <definedName name="___________________MAC46" localSheetId="5">#REF!</definedName>
    <definedName name="___________________MAC46" localSheetId="14">#REF!</definedName>
    <definedName name="___________________MAC46">#REF!</definedName>
    <definedName name="___________________NCL100" localSheetId="13">#REF!</definedName>
    <definedName name="___________________NCL100" localSheetId="2">#REF!</definedName>
    <definedName name="___________________NCL100" localSheetId="11">#REF!</definedName>
    <definedName name="___________________NCL100" localSheetId="5">#REF!</definedName>
    <definedName name="___________________NCL100" localSheetId="14">#REF!</definedName>
    <definedName name="___________________NCL100">#REF!</definedName>
    <definedName name="___________________NCL200" localSheetId="13">#REF!</definedName>
    <definedName name="___________________NCL200" localSheetId="2">#REF!</definedName>
    <definedName name="___________________NCL200" localSheetId="11">#REF!</definedName>
    <definedName name="___________________NCL200" localSheetId="5">#REF!</definedName>
    <definedName name="___________________NCL200" localSheetId="14">#REF!</definedName>
    <definedName name="___________________NCL200">#REF!</definedName>
    <definedName name="___________________NCL250" localSheetId="13">#REF!</definedName>
    <definedName name="___________________NCL250" localSheetId="2">#REF!</definedName>
    <definedName name="___________________NCL250" localSheetId="11">#REF!</definedName>
    <definedName name="___________________NCL250" localSheetId="5">#REF!</definedName>
    <definedName name="___________________NCL250" localSheetId="14">#REF!</definedName>
    <definedName name="___________________NCL250">#REF!</definedName>
    <definedName name="___________________nin190" localSheetId="13">#REF!</definedName>
    <definedName name="___________________nin190" localSheetId="2">#REF!</definedName>
    <definedName name="___________________nin190" localSheetId="11">#REF!</definedName>
    <definedName name="___________________nin190" localSheetId="5">#REF!</definedName>
    <definedName name="___________________nin190" localSheetId="14">#REF!</definedName>
    <definedName name="___________________nin190">#REF!</definedName>
    <definedName name="___________________NK5" localSheetId="2" hidden="1">{"'Sheet1'!$L$16"}</definedName>
    <definedName name="___________________NK5" localSheetId="11" hidden="1">{"'Sheet1'!$L$16"}</definedName>
    <definedName name="___________________NK5" localSheetId="5" hidden="1">{"'Sheet1'!$L$16"}</definedName>
    <definedName name="___________________NK5" hidden="1">{"'Sheet1'!$L$16"}</definedName>
    <definedName name="___________________NSO2" localSheetId="2" hidden="1">{"'Sheet1'!$L$16"}</definedName>
    <definedName name="___________________NSO2" localSheetId="11" hidden="1">{"'Sheet1'!$L$16"}</definedName>
    <definedName name="___________________NSO2" localSheetId="5" hidden="1">{"'Sheet1'!$L$16"}</definedName>
    <definedName name="___________________NSO2" hidden="1">{"'Sheet1'!$L$16"}</definedName>
    <definedName name="___________________obt1" localSheetId="13">#REF!</definedName>
    <definedName name="___________________obt1" localSheetId="2">#REF!</definedName>
    <definedName name="___________________obt1" localSheetId="11">#REF!</definedName>
    <definedName name="___________________obt1" localSheetId="5">#REF!</definedName>
    <definedName name="___________________obt1" localSheetId="14">#REF!</definedName>
    <definedName name="___________________obt1">#REF!</definedName>
    <definedName name="___________________PA3" localSheetId="2" hidden="1">{"'Sheet1'!$L$16"}</definedName>
    <definedName name="___________________PA3" localSheetId="11" hidden="1">{"'Sheet1'!$L$16"}</definedName>
    <definedName name="___________________PA3" localSheetId="5" hidden="1">{"'Sheet1'!$L$16"}</definedName>
    <definedName name="___________________PA3" hidden="1">{"'Sheet1'!$L$16"}</definedName>
    <definedName name="___________________pa4" localSheetId="2" hidden="1">{"'Sheet1'!$L$16"}</definedName>
    <definedName name="___________________pa4" localSheetId="11" hidden="1">{"'Sheet1'!$L$16"}</definedName>
    <definedName name="___________________pa4" localSheetId="5" hidden="1">{"'Sheet1'!$L$16"}</definedName>
    <definedName name="___________________pa4" hidden="1">{"'Sheet1'!$L$16"}</definedName>
    <definedName name="___________________phi500" localSheetId="13">#REF!</definedName>
    <definedName name="___________________phi500" localSheetId="2">#REF!</definedName>
    <definedName name="___________________phi500" localSheetId="11">#REF!</definedName>
    <definedName name="___________________phi500" localSheetId="5">#REF!</definedName>
    <definedName name="___________________phi500" localSheetId="14">#REF!</definedName>
    <definedName name="___________________phi500">#REF!</definedName>
    <definedName name="___________________RHH1" localSheetId="13">#REF!</definedName>
    <definedName name="___________________RHH1" localSheetId="2">#REF!</definedName>
    <definedName name="___________________RHH1" localSheetId="11">#REF!</definedName>
    <definedName name="___________________RHH1" localSheetId="5">#REF!</definedName>
    <definedName name="___________________RHH1" localSheetId="14">#REF!</definedName>
    <definedName name="___________________RHH1">#REF!</definedName>
    <definedName name="___________________RHH10" localSheetId="13">#REF!</definedName>
    <definedName name="___________________RHH10" localSheetId="2">#REF!</definedName>
    <definedName name="___________________RHH10" localSheetId="11">#REF!</definedName>
    <definedName name="___________________RHH10" localSheetId="5">#REF!</definedName>
    <definedName name="___________________RHH10" localSheetId="14">#REF!</definedName>
    <definedName name="___________________RHH10">#REF!</definedName>
    <definedName name="___________________RHP1" localSheetId="13">#REF!</definedName>
    <definedName name="___________________RHP1" localSheetId="2">#REF!</definedName>
    <definedName name="___________________RHP1" localSheetId="11">#REF!</definedName>
    <definedName name="___________________RHP1" localSheetId="5">#REF!</definedName>
    <definedName name="___________________RHP1" localSheetId="14">#REF!</definedName>
    <definedName name="___________________RHP1">#REF!</definedName>
    <definedName name="___________________RHP10" localSheetId="13">#REF!</definedName>
    <definedName name="___________________RHP10" localSheetId="2">#REF!</definedName>
    <definedName name="___________________RHP10" localSheetId="11">#REF!</definedName>
    <definedName name="___________________RHP10" localSheetId="5">#REF!</definedName>
    <definedName name="___________________RHP10" localSheetId="14">#REF!</definedName>
    <definedName name="___________________RHP10">#REF!</definedName>
    <definedName name="___________________RI1" localSheetId="13">#REF!</definedName>
    <definedName name="___________________RI1" localSheetId="2">#REF!</definedName>
    <definedName name="___________________RI1" localSheetId="11">#REF!</definedName>
    <definedName name="___________________RI1" localSheetId="5">#REF!</definedName>
    <definedName name="___________________RI1" localSheetId="14">#REF!</definedName>
    <definedName name="___________________RI1">#REF!</definedName>
    <definedName name="___________________RI10" localSheetId="13">#REF!</definedName>
    <definedName name="___________________RI10" localSheetId="2">#REF!</definedName>
    <definedName name="___________________RI10" localSheetId="11">#REF!</definedName>
    <definedName name="___________________RI10" localSheetId="5">#REF!</definedName>
    <definedName name="___________________RI10" localSheetId="14">#REF!</definedName>
    <definedName name="___________________RI10">#REF!</definedName>
    <definedName name="___________________RII1" localSheetId="13">#REF!</definedName>
    <definedName name="___________________RII1" localSheetId="2">#REF!</definedName>
    <definedName name="___________________RII1" localSheetId="11">#REF!</definedName>
    <definedName name="___________________RII1" localSheetId="5">#REF!</definedName>
    <definedName name="___________________RII1" localSheetId="14">#REF!</definedName>
    <definedName name="___________________RII1">#REF!</definedName>
    <definedName name="___________________RII10" localSheetId="13">#REF!</definedName>
    <definedName name="___________________RII10" localSheetId="2">#REF!</definedName>
    <definedName name="___________________RII10" localSheetId="11">#REF!</definedName>
    <definedName name="___________________RII10" localSheetId="5">#REF!</definedName>
    <definedName name="___________________RII10" localSheetId="14">#REF!</definedName>
    <definedName name="___________________RII10">#REF!</definedName>
    <definedName name="___________________RIP1" localSheetId="13">#REF!</definedName>
    <definedName name="___________________RIP1" localSheetId="2">#REF!</definedName>
    <definedName name="___________________RIP1" localSheetId="11">#REF!</definedName>
    <definedName name="___________________RIP1" localSheetId="5">#REF!</definedName>
    <definedName name="___________________RIP1" localSheetId="14">#REF!</definedName>
    <definedName name="___________________RIP1">#REF!</definedName>
    <definedName name="___________________RIP10" localSheetId="13">#REF!</definedName>
    <definedName name="___________________RIP10" localSheetId="2">#REF!</definedName>
    <definedName name="___________________RIP10" localSheetId="11">#REF!</definedName>
    <definedName name="___________________RIP10" localSheetId="5">#REF!</definedName>
    <definedName name="___________________RIP10" localSheetId="14">#REF!</definedName>
    <definedName name="___________________RIP10">#REF!</definedName>
    <definedName name="___________________sc1" localSheetId="13">#REF!</definedName>
    <definedName name="___________________sc1" localSheetId="2">#REF!</definedName>
    <definedName name="___________________sc1" localSheetId="11">#REF!</definedName>
    <definedName name="___________________sc1" localSheetId="5">#REF!</definedName>
    <definedName name="___________________sc1" localSheetId="14">#REF!</definedName>
    <definedName name="___________________sc1">#REF!</definedName>
    <definedName name="___________________SC2" localSheetId="13">#REF!</definedName>
    <definedName name="___________________SC2" localSheetId="2">#REF!</definedName>
    <definedName name="___________________SC2" localSheetId="11">#REF!</definedName>
    <definedName name="___________________SC2" localSheetId="5">#REF!</definedName>
    <definedName name="___________________SC2" localSheetId="14">#REF!</definedName>
    <definedName name="___________________SC2">#REF!</definedName>
    <definedName name="___________________sc3" localSheetId="13">#REF!</definedName>
    <definedName name="___________________sc3" localSheetId="2">#REF!</definedName>
    <definedName name="___________________sc3" localSheetId="11">#REF!</definedName>
    <definedName name="___________________sc3" localSheetId="5">#REF!</definedName>
    <definedName name="___________________sc3" localSheetId="14">#REF!</definedName>
    <definedName name="___________________sc3">#REF!</definedName>
    <definedName name="___________________sl2" localSheetId="13">#REF!</definedName>
    <definedName name="___________________sl2" localSheetId="2">#REF!</definedName>
    <definedName name="___________________sl2" localSheetId="11">#REF!</definedName>
    <definedName name="___________________sl2" localSheetId="5">#REF!</definedName>
    <definedName name="___________________sl2" localSheetId="14">#REF!</definedName>
    <definedName name="___________________sl2">#REF!</definedName>
    <definedName name="___________________SN3" localSheetId="13">#REF!</definedName>
    <definedName name="___________________SN3" localSheetId="2">#REF!</definedName>
    <definedName name="___________________SN3" localSheetId="11">#REF!</definedName>
    <definedName name="___________________SN3" localSheetId="5">#REF!</definedName>
    <definedName name="___________________SN3" localSheetId="14">#REF!</definedName>
    <definedName name="___________________SN3">#REF!</definedName>
    <definedName name="___________________sua20" localSheetId="13">#REF!</definedName>
    <definedName name="___________________sua20" localSheetId="2">#REF!</definedName>
    <definedName name="___________________sua20" localSheetId="11">#REF!</definedName>
    <definedName name="___________________sua20" localSheetId="5">#REF!</definedName>
    <definedName name="___________________sua20" localSheetId="14">#REF!</definedName>
    <definedName name="___________________sua20">#REF!</definedName>
    <definedName name="___________________tb2" localSheetId="2" hidden="1">{"'Sheet1'!$L$16"}</definedName>
    <definedName name="___________________tb2" localSheetId="11" hidden="1">{"'Sheet1'!$L$16"}</definedName>
    <definedName name="___________________tb2" localSheetId="5" hidden="1">{"'Sheet1'!$L$16"}</definedName>
    <definedName name="___________________tb2" hidden="1">{"'Sheet1'!$L$16"}</definedName>
    <definedName name="___________________td1" localSheetId="2" hidden="1">{"'Sheet1'!$L$16"}</definedName>
    <definedName name="___________________td1" localSheetId="11" hidden="1">{"'Sheet1'!$L$16"}</definedName>
    <definedName name="___________________td1" localSheetId="5" hidden="1">{"'Sheet1'!$L$16"}</definedName>
    <definedName name="___________________td1" hidden="1">{"'Sheet1'!$L$16"}</definedName>
    <definedName name="___________________TL1" localSheetId="13">#REF!</definedName>
    <definedName name="___________________TL1" localSheetId="2">#REF!</definedName>
    <definedName name="___________________TL1" localSheetId="11">#REF!</definedName>
    <definedName name="___________________TL1" localSheetId="5">#REF!</definedName>
    <definedName name="___________________TL1" localSheetId="14">#REF!</definedName>
    <definedName name="___________________TL1">#REF!</definedName>
    <definedName name="___________________TL2" localSheetId="13">#REF!</definedName>
    <definedName name="___________________TL2" localSheetId="2">#REF!</definedName>
    <definedName name="___________________TL2" localSheetId="11">#REF!</definedName>
    <definedName name="___________________TL2" localSheetId="5">#REF!</definedName>
    <definedName name="___________________TL2" localSheetId="14">#REF!</definedName>
    <definedName name="___________________TL2">#REF!</definedName>
    <definedName name="___________________TL3" localSheetId="13">#REF!</definedName>
    <definedName name="___________________TL3" localSheetId="2">#REF!</definedName>
    <definedName name="___________________TL3" localSheetId="11">#REF!</definedName>
    <definedName name="___________________TL3" localSheetId="5">#REF!</definedName>
    <definedName name="___________________TL3" localSheetId="14">#REF!</definedName>
    <definedName name="___________________TL3">#REF!</definedName>
    <definedName name="___________________TLA120" localSheetId="13">#REF!</definedName>
    <definedName name="___________________TLA120" localSheetId="2">#REF!</definedName>
    <definedName name="___________________TLA120" localSheetId="11">#REF!</definedName>
    <definedName name="___________________TLA120" localSheetId="5">#REF!</definedName>
    <definedName name="___________________TLA120" localSheetId="14">#REF!</definedName>
    <definedName name="___________________TLA120">#REF!</definedName>
    <definedName name="___________________TLA35" localSheetId="13">#REF!</definedName>
    <definedName name="___________________TLA35" localSheetId="2">#REF!</definedName>
    <definedName name="___________________TLA35" localSheetId="11">#REF!</definedName>
    <definedName name="___________________TLA35" localSheetId="5">#REF!</definedName>
    <definedName name="___________________TLA35" localSheetId="14">#REF!</definedName>
    <definedName name="___________________TLA35">#REF!</definedName>
    <definedName name="___________________TLA50" localSheetId="13">#REF!</definedName>
    <definedName name="___________________TLA50" localSheetId="2">#REF!</definedName>
    <definedName name="___________________TLA50" localSheetId="11">#REF!</definedName>
    <definedName name="___________________TLA50" localSheetId="5">#REF!</definedName>
    <definedName name="___________________TLA50" localSheetId="14">#REF!</definedName>
    <definedName name="___________________TLA50">#REF!</definedName>
    <definedName name="___________________TLA70" localSheetId="13">#REF!</definedName>
    <definedName name="___________________TLA70" localSheetId="2">#REF!</definedName>
    <definedName name="___________________TLA70" localSheetId="11">#REF!</definedName>
    <definedName name="___________________TLA70" localSheetId="5">#REF!</definedName>
    <definedName name="___________________TLA70" localSheetId="14">#REF!</definedName>
    <definedName name="___________________TLA70">#REF!</definedName>
    <definedName name="___________________TLA95" localSheetId="13">#REF!</definedName>
    <definedName name="___________________TLA95" localSheetId="2">#REF!</definedName>
    <definedName name="___________________TLA95" localSheetId="11">#REF!</definedName>
    <definedName name="___________________TLA95" localSheetId="5">#REF!</definedName>
    <definedName name="___________________TLA95" localSheetId="14">#REF!</definedName>
    <definedName name="___________________TLA95">#REF!</definedName>
    <definedName name="___________________TT3" localSheetId="13">#REF!</definedName>
    <definedName name="___________________TT3" localSheetId="14">#REF!</definedName>
    <definedName name="___________________TT3">#REF!</definedName>
    <definedName name="___________________tz593" localSheetId="13">#REF!</definedName>
    <definedName name="___________________tz593" localSheetId="2">#REF!</definedName>
    <definedName name="___________________tz593" localSheetId="11">#REF!</definedName>
    <definedName name="___________________tz593" localSheetId="5">#REF!</definedName>
    <definedName name="___________________tz593" localSheetId="14">#REF!</definedName>
    <definedName name="___________________tz593">#REF!</definedName>
    <definedName name="___________________vc3" localSheetId="13">#REF!</definedName>
    <definedName name="___________________vc3" localSheetId="2">#REF!</definedName>
    <definedName name="___________________vc3" localSheetId="11">#REF!</definedName>
    <definedName name="___________________vc3" localSheetId="5">#REF!</definedName>
    <definedName name="___________________vc3" localSheetId="14">#REF!</definedName>
    <definedName name="___________________vc3">#REF!</definedName>
    <definedName name="___________________VL100" localSheetId="13">#REF!</definedName>
    <definedName name="___________________VL100" localSheetId="2">#REF!</definedName>
    <definedName name="___________________VL100" localSheetId="11">#REF!</definedName>
    <definedName name="___________________VL100" localSheetId="5">#REF!</definedName>
    <definedName name="___________________VL100" localSheetId="14">#REF!</definedName>
    <definedName name="___________________VL100">#REF!</definedName>
    <definedName name="___________________VL200" localSheetId="13">#REF!</definedName>
    <definedName name="___________________VL200" localSheetId="2">#REF!</definedName>
    <definedName name="___________________VL200" localSheetId="11">#REF!</definedName>
    <definedName name="___________________VL200" localSheetId="5">#REF!</definedName>
    <definedName name="___________________VL200" localSheetId="14">#REF!</definedName>
    <definedName name="___________________VL200">#REF!</definedName>
    <definedName name="___________________VL250" localSheetId="13">#REF!</definedName>
    <definedName name="___________________VL250" localSheetId="2">#REF!</definedName>
    <definedName name="___________________VL250" localSheetId="11">#REF!</definedName>
    <definedName name="___________________VL250" localSheetId="5">#REF!</definedName>
    <definedName name="___________________VL250" localSheetId="14">#REF!</definedName>
    <definedName name="___________________VL250">#REF!</definedName>
    <definedName name="___________________VLP2" localSheetId="2" hidden="1">{"'Sheet1'!$L$16"}</definedName>
    <definedName name="___________________VLP2" localSheetId="11" hidden="1">{"'Sheet1'!$L$16"}</definedName>
    <definedName name="___________________VLP2" localSheetId="5" hidden="1">{"'Sheet1'!$L$16"}</definedName>
    <definedName name="___________________VLP2" hidden="1">{"'Sheet1'!$L$16"}</definedName>
    <definedName name="__________________a1" localSheetId="2" hidden="1">{"'Sheet1'!$L$16"}</definedName>
    <definedName name="__________________a1" localSheetId="11" hidden="1">{"'Sheet1'!$L$16"}</definedName>
    <definedName name="__________________a1" localSheetId="5" hidden="1">{"'Sheet1'!$L$16"}</definedName>
    <definedName name="__________________a1" hidden="1">{"'Sheet1'!$L$16"}</definedName>
    <definedName name="__________________a129" localSheetId="2" hidden="1">{"Offgrid",#N/A,FALSE,"OFFGRID";"Region",#N/A,FALSE,"REGION";"Offgrid -2",#N/A,FALSE,"OFFGRID";"WTP",#N/A,FALSE,"WTP";"WTP -2",#N/A,FALSE,"WTP";"Project",#N/A,FALSE,"PROJECT";"Summary -2",#N/A,FALSE,"SUMMARY"}</definedName>
    <definedName name="__________________a129" localSheetId="11" hidden="1">{"Offgrid",#N/A,FALSE,"OFFGRID";"Region",#N/A,FALSE,"REGION";"Offgrid -2",#N/A,FALSE,"OFFGRID";"WTP",#N/A,FALSE,"WTP";"WTP -2",#N/A,FALSE,"WTP";"Project",#N/A,FALSE,"PROJECT";"Summary -2",#N/A,FALSE,"SUMMARY"}</definedName>
    <definedName name="__________________a129" localSheetId="5" hidden="1">{"Offgrid",#N/A,FALSE,"OFFGRID";"Region",#N/A,FALSE,"REGION";"Offgrid -2",#N/A,FALSE,"OFFGRID";"WTP",#N/A,FALSE,"WTP";"WTP -2",#N/A,FALSE,"WTP";"Project",#N/A,FALSE,"PROJECT";"Summary -2",#N/A,FALSE,"SUMMARY"}</definedName>
    <definedName name="__________________a129" hidden="1">{"Offgrid",#N/A,FALSE,"OFFGRID";"Region",#N/A,FALSE,"REGION";"Offgrid -2",#N/A,FALSE,"OFFGRID";"WTP",#N/A,FALSE,"WTP";"WTP -2",#N/A,FALSE,"WTP";"Project",#N/A,FALSE,"PROJECT";"Summary -2",#N/A,FALSE,"SUMMARY"}</definedName>
    <definedName name="__________________a130" localSheetId="2" hidden="1">{"Offgrid",#N/A,FALSE,"OFFGRID";"Region",#N/A,FALSE,"REGION";"Offgrid -2",#N/A,FALSE,"OFFGRID";"WTP",#N/A,FALSE,"WTP";"WTP -2",#N/A,FALSE,"WTP";"Project",#N/A,FALSE,"PROJECT";"Summary -2",#N/A,FALSE,"SUMMARY"}</definedName>
    <definedName name="__________________a130" localSheetId="11" hidden="1">{"Offgrid",#N/A,FALSE,"OFFGRID";"Region",#N/A,FALSE,"REGION";"Offgrid -2",#N/A,FALSE,"OFFGRID";"WTP",#N/A,FALSE,"WTP";"WTP -2",#N/A,FALSE,"WTP";"Project",#N/A,FALSE,"PROJECT";"Summary -2",#N/A,FALSE,"SUMMARY"}</definedName>
    <definedName name="__________________a130" localSheetId="5" hidden="1">{"Offgrid",#N/A,FALSE,"OFFGRID";"Region",#N/A,FALSE,"REGION";"Offgrid -2",#N/A,FALSE,"OFFGRID";"WTP",#N/A,FALSE,"WTP";"WTP -2",#N/A,FALSE,"WTP";"Project",#N/A,FALSE,"PROJECT";"Summary -2",#N/A,FALSE,"SUMMARY"}</definedName>
    <definedName name="__________________a130" hidden="1">{"Offgrid",#N/A,FALSE,"OFFGRID";"Region",#N/A,FALSE,"REGION";"Offgrid -2",#N/A,FALSE,"OFFGRID";"WTP",#N/A,FALSE,"WTP";"WTP -2",#N/A,FALSE,"WTP";"Project",#N/A,FALSE,"PROJECT";"Summary -2",#N/A,FALSE,"SUMMARY"}</definedName>
    <definedName name="__________________bac5">15483</definedName>
    <definedName name="__________________BCT1" localSheetId="2" hidden="1">{"'Sheet1'!$L$16"}</definedName>
    <definedName name="__________________BCT1" localSheetId="11" hidden="1">{"'Sheet1'!$L$16"}</definedName>
    <definedName name="__________________BCT1" localSheetId="5" hidden="1">{"'Sheet1'!$L$16"}</definedName>
    <definedName name="__________________BCT1" hidden="1">{"'Sheet1'!$L$16"}</definedName>
    <definedName name="__________________boi2" localSheetId="13">#REF!</definedName>
    <definedName name="__________________boi2" localSheetId="2">#REF!</definedName>
    <definedName name="__________________boi2" localSheetId="11">#REF!</definedName>
    <definedName name="__________________boi2" localSheetId="5">#REF!</definedName>
    <definedName name="__________________boi2" localSheetId="14">#REF!</definedName>
    <definedName name="__________________boi2">#REF!</definedName>
    <definedName name="__________________btM300" localSheetId="13">#REF!</definedName>
    <definedName name="__________________btM300" localSheetId="2">#REF!</definedName>
    <definedName name="__________________btM300" localSheetId="11">#REF!</definedName>
    <definedName name="__________________btM300" localSheetId="5">#REF!</definedName>
    <definedName name="__________________btM300" localSheetId="14">#REF!</definedName>
    <definedName name="__________________btM300">#REF!</definedName>
    <definedName name="__________________CD2" localSheetId="2" hidden="1">{"'Sheet1'!$L$16"}</definedName>
    <definedName name="__________________CD2" localSheetId="11" hidden="1">{"'Sheet1'!$L$16"}</definedName>
    <definedName name="__________________CD2" localSheetId="5" hidden="1">{"'Sheet1'!$L$16"}</definedName>
    <definedName name="__________________CD2" hidden="1">{"'Sheet1'!$L$16"}</definedName>
    <definedName name="__________________CON1" localSheetId="13">#REF!</definedName>
    <definedName name="__________________CON1" localSheetId="2">#REF!</definedName>
    <definedName name="__________________CON1" localSheetId="11">#REF!</definedName>
    <definedName name="__________________CON1" localSheetId="5">#REF!</definedName>
    <definedName name="__________________CON1" localSheetId="14">#REF!</definedName>
    <definedName name="__________________CON1">#REF!</definedName>
    <definedName name="__________________CON2" localSheetId="13">#REF!</definedName>
    <definedName name="__________________CON2" localSheetId="2">#REF!</definedName>
    <definedName name="__________________CON2" localSheetId="11">#REF!</definedName>
    <definedName name="__________________CON2" localSheetId="5">#REF!</definedName>
    <definedName name="__________________CON2" localSheetId="14">#REF!</definedName>
    <definedName name="__________________CON2">#REF!</definedName>
    <definedName name="__________________dam18" localSheetId="13">#REF!</definedName>
    <definedName name="__________________dam18" localSheetId="2">#REF!</definedName>
    <definedName name="__________________dam18" localSheetId="11">#REF!</definedName>
    <definedName name="__________________dam18" localSheetId="5">#REF!</definedName>
    <definedName name="__________________dam18" localSheetId="14">#REF!</definedName>
    <definedName name="__________________dam18">#REF!</definedName>
    <definedName name="__________________ddn400" localSheetId="13">#REF!</definedName>
    <definedName name="__________________ddn400" localSheetId="2">#REF!</definedName>
    <definedName name="__________________ddn400" localSheetId="11">#REF!</definedName>
    <definedName name="__________________ddn400" localSheetId="5">#REF!</definedName>
    <definedName name="__________________ddn400" localSheetId="14">#REF!</definedName>
    <definedName name="__________________ddn400">#REF!</definedName>
    <definedName name="__________________ddn600" localSheetId="13">#REF!</definedName>
    <definedName name="__________________ddn600" localSheetId="2">#REF!</definedName>
    <definedName name="__________________ddn600" localSheetId="11">#REF!</definedName>
    <definedName name="__________________ddn600" localSheetId="5">#REF!</definedName>
    <definedName name="__________________ddn600" localSheetId="14">#REF!</definedName>
    <definedName name="__________________ddn600">#REF!</definedName>
    <definedName name="__________________Goi8" localSheetId="2" hidden="1">{"'Sheet1'!$L$16"}</definedName>
    <definedName name="__________________Goi8" localSheetId="11" hidden="1">{"'Sheet1'!$L$16"}</definedName>
    <definedName name="__________________Goi8" localSheetId="5" hidden="1">{"'Sheet1'!$L$16"}</definedName>
    <definedName name="__________________Goi8" hidden="1">{"'Sheet1'!$L$16"}</definedName>
    <definedName name="__________________gon4" localSheetId="13">#REF!</definedName>
    <definedName name="__________________gon4" localSheetId="2">#REF!</definedName>
    <definedName name="__________________gon4" localSheetId="11">#REF!</definedName>
    <definedName name="__________________gon4" localSheetId="5">#REF!</definedName>
    <definedName name="__________________gon4" localSheetId="14">#REF!</definedName>
    <definedName name="__________________gon4">#REF!</definedName>
    <definedName name="__________________hsm2">1.1289</definedName>
    <definedName name="__________________K146" localSheetId="2" hidden="1">{"'Sheet1'!$L$16"}</definedName>
    <definedName name="__________________K146" localSheetId="11" hidden="1">{"'Sheet1'!$L$16"}</definedName>
    <definedName name="__________________K146" localSheetId="5" hidden="1">{"'Sheet1'!$L$16"}</definedName>
    <definedName name="__________________K146" hidden="1">{"'Sheet1'!$L$16"}</definedName>
    <definedName name="__________________km189" localSheetId="13">#REF!</definedName>
    <definedName name="__________________km189" localSheetId="2">#REF!</definedName>
    <definedName name="__________________km189" localSheetId="11">#REF!</definedName>
    <definedName name="__________________km189" localSheetId="5">#REF!</definedName>
    <definedName name="__________________km189" localSheetId="14">#REF!</definedName>
    <definedName name="__________________km189">#REF!</definedName>
    <definedName name="__________________km194" localSheetId="13">#REF!</definedName>
    <definedName name="__________________km194" localSheetId="2">#REF!</definedName>
    <definedName name="__________________km194" localSheetId="11">#REF!</definedName>
    <definedName name="__________________km194" localSheetId="5">#REF!</definedName>
    <definedName name="__________________km194" localSheetId="14">#REF!</definedName>
    <definedName name="__________________km194">#REF!</definedName>
    <definedName name="__________________km195" localSheetId="13">#REF!</definedName>
    <definedName name="__________________km195" localSheetId="2">#REF!</definedName>
    <definedName name="__________________km195" localSheetId="11">#REF!</definedName>
    <definedName name="__________________km195" localSheetId="5">#REF!</definedName>
    <definedName name="__________________km195" localSheetId="14">#REF!</definedName>
    <definedName name="__________________km195">#REF!</definedName>
    <definedName name="__________________km196" localSheetId="13">#REF!</definedName>
    <definedName name="__________________km196" localSheetId="2">#REF!</definedName>
    <definedName name="__________________km196" localSheetId="11">#REF!</definedName>
    <definedName name="__________________km196" localSheetId="5">#REF!</definedName>
    <definedName name="__________________km196" localSheetId="14">#REF!</definedName>
    <definedName name="__________________km196">#REF!</definedName>
    <definedName name="__________________km197" localSheetId="13">#REF!</definedName>
    <definedName name="__________________km197" localSheetId="2">#REF!</definedName>
    <definedName name="__________________km197" localSheetId="11">#REF!</definedName>
    <definedName name="__________________km197" localSheetId="5">#REF!</definedName>
    <definedName name="__________________km197" localSheetId="14">#REF!</definedName>
    <definedName name="__________________km197">#REF!</definedName>
    <definedName name="__________________km198" localSheetId="13">#REF!</definedName>
    <definedName name="__________________km198" localSheetId="2">#REF!</definedName>
    <definedName name="__________________km198" localSheetId="11">#REF!</definedName>
    <definedName name="__________________km198" localSheetId="5">#REF!</definedName>
    <definedName name="__________________km198" localSheetId="14">#REF!</definedName>
    <definedName name="__________________km198">#REF!</definedName>
    <definedName name="__________________Lan1" localSheetId="2" hidden="1">{"'Sheet1'!$L$16"}</definedName>
    <definedName name="__________________Lan1" localSheetId="11" hidden="1">{"'Sheet1'!$L$16"}</definedName>
    <definedName name="__________________Lan1" localSheetId="5" hidden="1">{"'Sheet1'!$L$16"}</definedName>
    <definedName name="__________________Lan1" hidden="1">{"'Sheet1'!$L$16"}</definedName>
    <definedName name="__________________LAN3" localSheetId="2" hidden="1">{"'Sheet1'!$L$16"}</definedName>
    <definedName name="__________________LAN3" localSheetId="11" hidden="1">{"'Sheet1'!$L$16"}</definedName>
    <definedName name="__________________LAN3" localSheetId="5" hidden="1">{"'Sheet1'!$L$16"}</definedName>
    <definedName name="__________________LAN3" hidden="1">{"'Sheet1'!$L$16"}</definedName>
    <definedName name="__________________m1233" localSheetId="2" hidden="1">{"'Sheet1'!$L$16"}</definedName>
    <definedName name="__________________m1233" localSheetId="11" hidden="1">{"'Sheet1'!$L$16"}</definedName>
    <definedName name="__________________m1233" localSheetId="5" hidden="1">{"'Sheet1'!$L$16"}</definedName>
    <definedName name="__________________m1233" hidden="1">{"'Sheet1'!$L$16"}</definedName>
    <definedName name="__________________MAC12" localSheetId="13">#REF!</definedName>
    <definedName name="__________________MAC12" localSheetId="2">#REF!</definedName>
    <definedName name="__________________MAC12" localSheetId="11">#REF!</definedName>
    <definedName name="__________________MAC12" localSheetId="5">#REF!</definedName>
    <definedName name="__________________MAC12" localSheetId="14">#REF!</definedName>
    <definedName name="__________________MAC12">#REF!</definedName>
    <definedName name="__________________MAC46" localSheetId="13">#REF!</definedName>
    <definedName name="__________________MAC46" localSheetId="2">#REF!</definedName>
    <definedName name="__________________MAC46" localSheetId="11">#REF!</definedName>
    <definedName name="__________________MAC46" localSheetId="5">#REF!</definedName>
    <definedName name="__________________MAC46" localSheetId="14">#REF!</definedName>
    <definedName name="__________________MAC46">#REF!</definedName>
    <definedName name="__________________NK5" localSheetId="2" hidden="1">{"'Sheet1'!$L$16"}</definedName>
    <definedName name="__________________NK5" localSheetId="11" hidden="1">{"'Sheet1'!$L$16"}</definedName>
    <definedName name="__________________NK5" localSheetId="5" hidden="1">{"'Sheet1'!$L$16"}</definedName>
    <definedName name="__________________NK5" hidden="1">{"'Sheet1'!$L$16"}</definedName>
    <definedName name="__________________NSO2" localSheetId="2" hidden="1">{"'Sheet1'!$L$16"}</definedName>
    <definedName name="__________________NSO2" localSheetId="11" hidden="1">{"'Sheet1'!$L$16"}</definedName>
    <definedName name="__________________NSO2" localSheetId="5" hidden="1">{"'Sheet1'!$L$16"}</definedName>
    <definedName name="__________________NSO2" hidden="1">{"'Sheet1'!$L$16"}</definedName>
    <definedName name="__________________PA3" localSheetId="2" hidden="1">{"'Sheet1'!$L$16"}</definedName>
    <definedName name="__________________PA3" localSheetId="11" hidden="1">{"'Sheet1'!$L$16"}</definedName>
    <definedName name="__________________PA3" localSheetId="5" hidden="1">{"'Sheet1'!$L$16"}</definedName>
    <definedName name="__________________PA3" hidden="1">{"'Sheet1'!$L$16"}</definedName>
    <definedName name="__________________pa4" localSheetId="2" hidden="1">{"'Sheet1'!$L$16"}</definedName>
    <definedName name="__________________pa4" localSheetId="11" hidden="1">{"'Sheet1'!$L$16"}</definedName>
    <definedName name="__________________pa4" localSheetId="5" hidden="1">{"'Sheet1'!$L$16"}</definedName>
    <definedName name="__________________pa4" hidden="1">{"'Sheet1'!$L$16"}</definedName>
    <definedName name="__________________phi10" localSheetId="13">#REF!</definedName>
    <definedName name="__________________phi10" localSheetId="2">#REF!</definedName>
    <definedName name="__________________phi10" localSheetId="11">#REF!</definedName>
    <definedName name="__________________phi10" localSheetId="5">#REF!</definedName>
    <definedName name="__________________phi10" localSheetId="14">#REF!</definedName>
    <definedName name="__________________phi10">#REF!</definedName>
    <definedName name="__________________phi18" localSheetId="13">#REF!</definedName>
    <definedName name="__________________phi18" localSheetId="2">#REF!</definedName>
    <definedName name="__________________phi18" localSheetId="11">#REF!</definedName>
    <definedName name="__________________phi18" localSheetId="5">#REF!</definedName>
    <definedName name="__________________phi18" localSheetId="14">#REF!</definedName>
    <definedName name="__________________phi18">#REF!</definedName>
    <definedName name="__________________phi6" localSheetId="13">#REF!</definedName>
    <definedName name="__________________phi6" localSheetId="2">#REF!</definedName>
    <definedName name="__________________phi6" localSheetId="11">#REF!</definedName>
    <definedName name="__________________phi6" localSheetId="5">#REF!</definedName>
    <definedName name="__________________phi6" localSheetId="14">#REF!</definedName>
    <definedName name="__________________phi6">#REF!</definedName>
    <definedName name="__________________phi750" localSheetId="13">#REF!</definedName>
    <definedName name="__________________phi750" localSheetId="2">#REF!</definedName>
    <definedName name="__________________phi750" localSheetId="11">#REF!</definedName>
    <definedName name="__________________phi750" localSheetId="5">#REF!</definedName>
    <definedName name="__________________phi750" localSheetId="14">#REF!</definedName>
    <definedName name="__________________phi750">#REF!</definedName>
    <definedName name="__________________QLO7" localSheetId="13" hidden="1">#REF!</definedName>
    <definedName name="__________________QLO7" localSheetId="2" hidden="1">#REF!</definedName>
    <definedName name="__________________QLO7" localSheetId="11" hidden="1">#REF!</definedName>
    <definedName name="__________________QLO7" localSheetId="5" hidden="1">#REF!</definedName>
    <definedName name="__________________QLO7" localSheetId="14" hidden="1">#REF!</definedName>
    <definedName name="__________________QLO7" hidden="1">#REF!</definedName>
    <definedName name="__________________RHH1" localSheetId="13">#REF!</definedName>
    <definedName name="__________________RHH1" localSheetId="2">#REF!</definedName>
    <definedName name="__________________RHH1" localSheetId="11">#REF!</definedName>
    <definedName name="__________________RHH1" localSheetId="5">#REF!</definedName>
    <definedName name="__________________RHH1" localSheetId="14">#REF!</definedName>
    <definedName name="__________________RHH1">#REF!</definedName>
    <definedName name="__________________RHH10" localSheetId="13">#REF!</definedName>
    <definedName name="__________________RHH10" localSheetId="2">#REF!</definedName>
    <definedName name="__________________RHH10" localSheetId="11">#REF!</definedName>
    <definedName name="__________________RHH10" localSheetId="5">#REF!</definedName>
    <definedName name="__________________RHH10" localSheetId="14">#REF!</definedName>
    <definedName name="__________________RHH10">#REF!</definedName>
    <definedName name="__________________RHP1" localSheetId="13">#REF!</definedName>
    <definedName name="__________________RHP1" localSheetId="2">#REF!</definedName>
    <definedName name="__________________RHP1" localSheetId="11">#REF!</definedName>
    <definedName name="__________________RHP1" localSheetId="5">#REF!</definedName>
    <definedName name="__________________RHP1" localSheetId="14">#REF!</definedName>
    <definedName name="__________________RHP1">#REF!</definedName>
    <definedName name="__________________RHP10" localSheetId="13">#REF!</definedName>
    <definedName name="__________________RHP10" localSheetId="2">#REF!</definedName>
    <definedName name="__________________RHP10" localSheetId="11">#REF!</definedName>
    <definedName name="__________________RHP10" localSheetId="5">#REF!</definedName>
    <definedName name="__________________RHP10" localSheetId="14">#REF!</definedName>
    <definedName name="__________________RHP10">#REF!</definedName>
    <definedName name="__________________RI1" localSheetId="13">#REF!</definedName>
    <definedName name="__________________RI1" localSheetId="2">#REF!</definedName>
    <definedName name="__________________RI1" localSheetId="11">#REF!</definedName>
    <definedName name="__________________RI1" localSheetId="5">#REF!</definedName>
    <definedName name="__________________RI1" localSheetId="14">#REF!</definedName>
    <definedName name="__________________RI1">#REF!</definedName>
    <definedName name="__________________RI10" localSheetId="13">#REF!</definedName>
    <definedName name="__________________RI10" localSheetId="2">#REF!</definedName>
    <definedName name="__________________RI10" localSheetId="11">#REF!</definedName>
    <definedName name="__________________RI10" localSheetId="5">#REF!</definedName>
    <definedName name="__________________RI10" localSheetId="14">#REF!</definedName>
    <definedName name="__________________RI10">#REF!</definedName>
    <definedName name="__________________RII1" localSheetId="13">#REF!</definedName>
    <definedName name="__________________RII1" localSheetId="2">#REF!</definedName>
    <definedName name="__________________RII1" localSheetId="11">#REF!</definedName>
    <definedName name="__________________RII1" localSheetId="5">#REF!</definedName>
    <definedName name="__________________RII1" localSheetId="14">#REF!</definedName>
    <definedName name="__________________RII1">#REF!</definedName>
    <definedName name="__________________RII10" localSheetId="13">#REF!</definedName>
    <definedName name="__________________RII10" localSheetId="2">#REF!</definedName>
    <definedName name="__________________RII10" localSheetId="11">#REF!</definedName>
    <definedName name="__________________RII10" localSheetId="5">#REF!</definedName>
    <definedName name="__________________RII10" localSheetId="14">#REF!</definedName>
    <definedName name="__________________RII10">#REF!</definedName>
    <definedName name="__________________RIP1" localSheetId="13">#REF!</definedName>
    <definedName name="__________________RIP1" localSheetId="2">#REF!</definedName>
    <definedName name="__________________RIP1" localSheetId="11">#REF!</definedName>
    <definedName name="__________________RIP1" localSheetId="5">#REF!</definedName>
    <definedName name="__________________RIP1" localSheetId="14">#REF!</definedName>
    <definedName name="__________________RIP1">#REF!</definedName>
    <definedName name="__________________RIP10" localSheetId="13">#REF!</definedName>
    <definedName name="__________________RIP10" localSheetId="2">#REF!</definedName>
    <definedName name="__________________RIP10" localSheetId="11">#REF!</definedName>
    <definedName name="__________________RIP10" localSheetId="5">#REF!</definedName>
    <definedName name="__________________RIP10" localSheetId="14">#REF!</definedName>
    <definedName name="__________________RIP10">#REF!</definedName>
    <definedName name="__________________sc1" localSheetId="13">#REF!</definedName>
    <definedName name="__________________sc1" localSheetId="2">#REF!</definedName>
    <definedName name="__________________sc1" localSheetId="11">#REF!</definedName>
    <definedName name="__________________sc1" localSheetId="5">#REF!</definedName>
    <definedName name="__________________sc1" localSheetId="14">#REF!</definedName>
    <definedName name="__________________sc1">#REF!</definedName>
    <definedName name="__________________SC2" localSheetId="13">#REF!</definedName>
    <definedName name="__________________SC2" localSheetId="2">#REF!</definedName>
    <definedName name="__________________SC2" localSheetId="11">#REF!</definedName>
    <definedName name="__________________SC2" localSheetId="5">#REF!</definedName>
    <definedName name="__________________SC2" localSheetId="14">#REF!</definedName>
    <definedName name="__________________SC2">#REF!</definedName>
    <definedName name="__________________sc3" localSheetId="13">#REF!</definedName>
    <definedName name="__________________sc3" localSheetId="2">#REF!</definedName>
    <definedName name="__________________sc3" localSheetId="11">#REF!</definedName>
    <definedName name="__________________sc3" localSheetId="5">#REF!</definedName>
    <definedName name="__________________sc3" localSheetId="14">#REF!</definedName>
    <definedName name="__________________sc3">#REF!</definedName>
    <definedName name="__________________tb2" localSheetId="2" hidden="1">{"'Sheet1'!$L$16"}</definedName>
    <definedName name="__________________tb2" localSheetId="11" hidden="1">{"'Sheet1'!$L$16"}</definedName>
    <definedName name="__________________tb2" localSheetId="5" hidden="1">{"'Sheet1'!$L$16"}</definedName>
    <definedName name="__________________tb2" hidden="1">{"'Sheet1'!$L$16"}</definedName>
    <definedName name="__________________td1" localSheetId="2" hidden="1">{"'Sheet1'!$L$16"}</definedName>
    <definedName name="__________________td1" localSheetId="11" hidden="1">{"'Sheet1'!$L$16"}</definedName>
    <definedName name="__________________td1" localSheetId="5" hidden="1">{"'Sheet1'!$L$16"}</definedName>
    <definedName name="__________________td1" hidden="1">{"'Sheet1'!$L$16"}</definedName>
    <definedName name="__________________TL1" localSheetId="13">#REF!</definedName>
    <definedName name="__________________TL1" localSheetId="2">#REF!</definedName>
    <definedName name="__________________TL1" localSheetId="11">#REF!</definedName>
    <definedName name="__________________TL1" localSheetId="5">#REF!</definedName>
    <definedName name="__________________TL1" localSheetId="14">#REF!</definedName>
    <definedName name="__________________TL1">#REF!</definedName>
    <definedName name="__________________TL2" localSheetId="13">#REF!</definedName>
    <definedName name="__________________TL2" localSheetId="2">#REF!</definedName>
    <definedName name="__________________TL2" localSheetId="11">#REF!</definedName>
    <definedName name="__________________TL2" localSheetId="5">#REF!</definedName>
    <definedName name="__________________TL2" localSheetId="14">#REF!</definedName>
    <definedName name="__________________TL2">#REF!</definedName>
    <definedName name="__________________TLA120" localSheetId="13">#REF!</definedName>
    <definedName name="__________________TLA120" localSheetId="2">#REF!</definedName>
    <definedName name="__________________TLA120" localSheetId="11">#REF!</definedName>
    <definedName name="__________________TLA120" localSheetId="5">#REF!</definedName>
    <definedName name="__________________TLA120" localSheetId="14">#REF!</definedName>
    <definedName name="__________________TLA120">#REF!</definedName>
    <definedName name="__________________TLA35" localSheetId="13">#REF!</definedName>
    <definedName name="__________________TLA35" localSheetId="2">#REF!</definedName>
    <definedName name="__________________TLA35" localSheetId="11">#REF!</definedName>
    <definedName name="__________________TLA35" localSheetId="5">#REF!</definedName>
    <definedName name="__________________TLA35" localSheetId="14">#REF!</definedName>
    <definedName name="__________________TLA35">#REF!</definedName>
    <definedName name="__________________TLA50" localSheetId="13">#REF!</definedName>
    <definedName name="__________________TLA50" localSheetId="2">#REF!</definedName>
    <definedName name="__________________TLA50" localSheetId="11">#REF!</definedName>
    <definedName name="__________________TLA50" localSheetId="5">#REF!</definedName>
    <definedName name="__________________TLA50" localSheetId="14">#REF!</definedName>
    <definedName name="__________________TLA50">#REF!</definedName>
    <definedName name="__________________TLA70" localSheetId="13">#REF!</definedName>
    <definedName name="__________________TLA70" localSheetId="2">#REF!</definedName>
    <definedName name="__________________TLA70" localSheetId="11">#REF!</definedName>
    <definedName name="__________________TLA70" localSheetId="5">#REF!</definedName>
    <definedName name="__________________TLA70" localSheetId="14">#REF!</definedName>
    <definedName name="__________________TLA70">#REF!</definedName>
    <definedName name="__________________TLA95" localSheetId="13">#REF!</definedName>
    <definedName name="__________________TLA95" localSheetId="2">#REF!</definedName>
    <definedName name="__________________TLA95" localSheetId="11">#REF!</definedName>
    <definedName name="__________________TLA95" localSheetId="5">#REF!</definedName>
    <definedName name="__________________TLA95" localSheetId="14">#REF!</definedName>
    <definedName name="__________________TLA95">#REF!</definedName>
    <definedName name="__________________vc3" localSheetId="13">#REF!</definedName>
    <definedName name="__________________vc3" localSheetId="2">#REF!</definedName>
    <definedName name="__________________vc3" localSheetId="11">#REF!</definedName>
    <definedName name="__________________vc3" localSheetId="5">#REF!</definedName>
    <definedName name="__________________vc3" localSheetId="14">#REF!</definedName>
    <definedName name="__________________vc3">#REF!</definedName>
    <definedName name="__________________VLP2" localSheetId="2" hidden="1">{"'Sheet1'!$L$16"}</definedName>
    <definedName name="__________________VLP2" localSheetId="11" hidden="1">{"'Sheet1'!$L$16"}</definedName>
    <definedName name="__________________VLP2" localSheetId="5" hidden="1">{"'Sheet1'!$L$16"}</definedName>
    <definedName name="__________________VLP2" hidden="1">{"'Sheet1'!$L$16"}</definedName>
    <definedName name="__________________xb80" localSheetId="13">#REF!</definedName>
    <definedName name="__________________xb80" localSheetId="2">#REF!</definedName>
    <definedName name="__________________xb80" localSheetId="11">#REF!</definedName>
    <definedName name="__________________xb80" localSheetId="5">#REF!</definedName>
    <definedName name="__________________xb80" localSheetId="14">#REF!</definedName>
    <definedName name="__________________xb80">#REF!</definedName>
    <definedName name="_________________a1" localSheetId="2" hidden="1">{"'Sheet1'!$L$16"}</definedName>
    <definedName name="_________________a1" localSheetId="11" hidden="1">{"'Sheet1'!$L$16"}</definedName>
    <definedName name="_________________a1" localSheetId="5" hidden="1">{"'Sheet1'!$L$16"}</definedName>
    <definedName name="_________________a1" hidden="1">{"'Sheet1'!$L$16"}</definedName>
    <definedName name="_________________a129" localSheetId="2" hidden="1">{"Offgrid",#N/A,FALSE,"OFFGRID";"Region",#N/A,FALSE,"REGION";"Offgrid -2",#N/A,FALSE,"OFFGRID";"WTP",#N/A,FALSE,"WTP";"WTP -2",#N/A,FALSE,"WTP";"Project",#N/A,FALSE,"PROJECT";"Summary -2",#N/A,FALSE,"SUMMARY"}</definedName>
    <definedName name="_________________a129" localSheetId="11" hidden="1">{"Offgrid",#N/A,FALSE,"OFFGRID";"Region",#N/A,FALSE,"REGION";"Offgrid -2",#N/A,FALSE,"OFFGRID";"WTP",#N/A,FALSE,"WTP";"WTP -2",#N/A,FALSE,"WTP";"Project",#N/A,FALSE,"PROJECT";"Summary -2",#N/A,FALSE,"SUMMARY"}</definedName>
    <definedName name="_________________a129" localSheetId="5" hidden="1">{"Offgrid",#N/A,FALSE,"OFFGRID";"Region",#N/A,FALSE,"REGION";"Offgrid -2",#N/A,FALSE,"OFFGRID";"WTP",#N/A,FALSE,"WTP";"WTP -2",#N/A,FALSE,"WTP";"Project",#N/A,FALSE,"PROJECT";"Summary -2",#N/A,FALSE,"SUMMARY"}</definedName>
    <definedName name="_________________a129" hidden="1">{"Offgrid",#N/A,FALSE,"OFFGRID";"Region",#N/A,FALSE,"REGION";"Offgrid -2",#N/A,FALSE,"OFFGRID";"WTP",#N/A,FALSE,"WTP";"WTP -2",#N/A,FALSE,"WTP";"Project",#N/A,FALSE,"PROJECT";"Summary -2",#N/A,FALSE,"SUMMARY"}</definedName>
    <definedName name="_________________a130" localSheetId="2" hidden="1">{"Offgrid",#N/A,FALSE,"OFFGRID";"Region",#N/A,FALSE,"REGION";"Offgrid -2",#N/A,FALSE,"OFFGRID";"WTP",#N/A,FALSE,"WTP";"WTP -2",#N/A,FALSE,"WTP";"Project",#N/A,FALSE,"PROJECT";"Summary -2",#N/A,FALSE,"SUMMARY"}</definedName>
    <definedName name="_________________a130" localSheetId="11" hidden="1">{"Offgrid",#N/A,FALSE,"OFFGRID";"Region",#N/A,FALSE,"REGION";"Offgrid -2",#N/A,FALSE,"OFFGRID";"WTP",#N/A,FALSE,"WTP";"WTP -2",#N/A,FALSE,"WTP";"Project",#N/A,FALSE,"PROJECT";"Summary -2",#N/A,FALSE,"SUMMARY"}</definedName>
    <definedName name="_________________a130" localSheetId="5" hidden="1">{"Offgrid",#N/A,FALSE,"OFFGRID";"Region",#N/A,FALSE,"REGION";"Offgrid -2",#N/A,FALSE,"OFFGRID";"WTP",#N/A,FALSE,"WTP";"WTP -2",#N/A,FALSE,"WTP";"Project",#N/A,FALSE,"PROJECT";"Summary -2",#N/A,FALSE,"SUMMARY"}</definedName>
    <definedName name="_________________a130" hidden="1">{"Offgrid",#N/A,FALSE,"OFFGRID";"Region",#N/A,FALSE,"REGION";"Offgrid -2",#N/A,FALSE,"OFFGRID";"WTP",#N/A,FALSE,"WTP";"WTP -2",#N/A,FALSE,"WTP";"Project",#N/A,FALSE,"PROJECT";"Summary -2",#N/A,FALSE,"SUMMARY"}</definedName>
    <definedName name="_________________a2" localSheetId="2" hidden="1">{"'Sheet1'!$L$16"}</definedName>
    <definedName name="_________________a2" localSheetId="11" hidden="1">{"'Sheet1'!$L$16"}</definedName>
    <definedName name="_________________a2" localSheetId="5" hidden="1">{"'Sheet1'!$L$16"}</definedName>
    <definedName name="_________________a2" hidden="1">{"'Sheet1'!$L$16"}</definedName>
    <definedName name="_________________atn10" localSheetId="13">#REF!</definedName>
    <definedName name="_________________atn10" localSheetId="2">#REF!</definedName>
    <definedName name="_________________atn10" localSheetId="11">#REF!</definedName>
    <definedName name="_________________atn10" localSheetId="5">#REF!</definedName>
    <definedName name="_________________atn10" localSheetId="14">#REF!</definedName>
    <definedName name="_________________atn10">#REF!</definedName>
    <definedName name="_________________atn2" localSheetId="13">#REF!</definedName>
    <definedName name="_________________atn2" localSheetId="2">#REF!</definedName>
    <definedName name="_________________atn2" localSheetId="11">#REF!</definedName>
    <definedName name="_________________atn2" localSheetId="5">#REF!</definedName>
    <definedName name="_________________atn2" localSheetId="14">#REF!</definedName>
    <definedName name="_________________atn2">#REF!</definedName>
    <definedName name="_________________atn3" localSheetId="13">#REF!</definedName>
    <definedName name="_________________atn3" localSheetId="2">#REF!</definedName>
    <definedName name="_________________atn3" localSheetId="11">#REF!</definedName>
    <definedName name="_________________atn3" localSheetId="5">#REF!</definedName>
    <definedName name="_________________atn3" localSheetId="14">#REF!</definedName>
    <definedName name="_________________atn3">#REF!</definedName>
    <definedName name="_________________atn4" localSheetId="13">#REF!</definedName>
    <definedName name="_________________atn4" localSheetId="2">#REF!</definedName>
    <definedName name="_________________atn4" localSheetId="11">#REF!</definedName>
    <definedName name="_________________atn4" localSheetId="5">#REF!</definedName>
    <definedName name="_________________atn4" localSheetId="14">#REF!</definedName>
    <definedName name="_________________atn4">#REF!</definedName>
    <definedName name="_________________atn5" localSheetId="13">#REF!</definedName>
    <definedName name="_________________atn5" localSheetId="2">#REF!</definedName>
    <definedName name="_________________atn5" localSheetId="11">#REF!</definedName>
    <definedName name="_________________atn5" localSheetId="5">#REF!</definedName>
    <definedName name="_________________atn5" localSheetId="14">#REF!</definedName>
    <definedName name="_________________atn5">#REF!</definedName>
    <definedName name="_________________atn6" localSheetId="13">#REF!</definedName>
    <definedName name="_________________atn6" localSheetId="2">#REF!</definedName>
    <definedName name="_________________atn6" localSheetId="11">#REF!</definedName>
    <definedName name="_________________atn6" localSheetId="5">#REF!</definedName>
    <definedName name="_________________atn6" localSheetId="14">#REF!</definedName>
    <definedName name="_________________atn6">#REF!</definedName>
    <definedName name="_________________atn7" localSheetId="13">#REF!</definedName>
    <definedName name="_________________atn7" localSheetId="2">#REF!</definedName>
    <definedName name="_________________atn7" localSheetId="11">#REF!</definedName>
    <definedName name="_________________atn7" localSheetId="5">#REF!</definedName>
    <definedName name="_________________atn7" localSheetId="14">#REF!</definedName>
    <definedName name="_________________atn7">#REF!</definedName>
    <definedName name="_________________atn8" localSheetId="13">#REF!</definedName>
    <definedName name="_________________atn8" localSheetId="2">#REF!</definedName>
    <definedName name="_________________atn8" localSheetId="11">#REF!</definedName>
    <definedName name="_________________atn8" localSheetId="5">#REF!</definedName>
    <definedName name="_________________atn8" localSheetId="14">#REF!</definedName>
    <definedName name="_________________atn8">#REF!</definedName>
    <definedName name="_________________atn9" localSheetId="13">#REF!</definedName>
    <definedName name="_________________atn9" localSheetId="2">#REF!</definedName>
    <definedName name="_________________atn9" localSheetId="11">#REF!</definedName>
    <definedName name="_________________atn9" localSheetId="5">#REF!</definedName>
    <definedName name="_________________atn9" localSheetId="14">#REF!</definedName>
    <definedName name="_________________atn9">#REF!</definedName>
    <definedName name="_________________B86000" localSheetId="13">#REF!</definedName>
    <definedName name="_________________B86000" localSheetId="2">#REF!</definedName>
    <definedName name="_________________B86000" localSheetId="11">#REF!</definedName>
    <definedName name="_________________B86000" localSheetId="5">#REF!</definedName>
    <definedName name="_________________B86000" localSheetId="14">#REF!</definedName>
    <definedName name="_________________B86000">#REF!</definedName>
    <definedName name="_________________bac5">15483</definedName>
    <definedName name="_________________BCT1" localSheetId="2" hidden="1">{"'Sheet1'!$L$16"}</definedName>
    <definedName name="_________________BCT1" localSheetId="11" hidden="1">{"'Sheet1'!$L$16"}</definedName>
    <definedName name="_________________BCT1" localSheetId="5" hidden="1">{"'Sheet1'!$L$16"}</definedName>
    <definedName name="_________________BCT1" hidden="1">{"'Sheet1'!$L$16"}</definedName>
    <definedName name="_________________boi1" localSheetId="13">#REF!</definedName>
    <definedName name="_________________boi1" localSheetId="2">#REF!</definedName>
    <definedName name="_________________boi1" localSheetId="11">#REF!</definedName>
    <definedName name="_________________boi1" localSheetId="5">#REF!</definedName>
    <definedName name="_________________boi1" localSheetId="14">#REF!</definedName>
    <definedName name="_________________boi1">#REF!</definedName>
    <definedName name="_________________btc20" localSheetId="13">#REF!</definedName>
    <definedName name="_________________btc20" localSheetId="2">#REF!</definedName>
    <definedName name="_________________btc20" localSheetId="11">#REF!</definedName>
    <definedName name="_________________btc20" localSheetId="5">#REF!</definedName>
    <definedName name="_________________btc20" localSheetId="14">#REF!</definedName>
    <definedName name="_________________btc20">#REF!</definedName>
    <definedName name="_________________btc30" localSheetId="13">#REF!</definedName>
    <definedName name="_________________btc30" localSheetId="2">#REF!</definedName>
    <definedName name="_________________btc30" localSheetId="11">#REF!</definedName>
    <definedName name="_________________btc30" localSheetId="5">#REF!</definedName>
    <definedName name="_________________btc30" localSheetId="14">#REF!</definedName>
    <definedName name="_________________btc30">#REF!</definedName>
    <definedName name="_________________btc35" localSheetId="13">#REF!</definedName>
    <definedName name="_________________btc35" localSheetId="2">#REF!</definedName>
    <definedName name="_________________btc35" localSheetId="11">#REF!</definedName>
    <definedName name="_________________btc35" localSheetId="5">#REF!</definedName>
    <definedName name="_________________btc35" localSheetId="14">#REF!</definedName>
    <definedName name="_________________btc35">#REF!</definedName>
    <definedName name="_________________btc40" localSheetId="13">#REF!</definedName>
    <definedName name="_________________btc40" localSheetId="2">#REF!</definedName>
    <definedName name="_________________btc40" localSheetId="11">#REF!</definedName>
    <definedName name="_________________btc40" localSheetId="5">#REF!</definedName>
    <definedName name="_________________btc40" localSheetId="14">#REF!</definedName>
    <definedName name="_________________btc40">#REF!</definedName>
    <definedName name="_________________btc50" localSheetId="13">#REF!</definedName>
    <definedName name="_________________btc50" localSheetId="2">#REF!</definedName>
    <definedName name="_________________btc50" localSheetId="11">#REF!</definedName>
    <definedName name="_________________btc50" localSheetId="5">#REF!</definedName>
    <definedName name="_________________btc50" localSheetId="14">#REF!</definedName>
    <definedName name="_________________btc50">#REF!</definedName>
    <definedName name="_________________btm10" localSheetId="13">#REF!</definedName>
    <definedName name="_________________btm10" localSheetId="2">#REF!</definedName>
    <definedName name="_________________btm10" localSheetId="11">#REF!</definedName>
    <definedName name="_________________btm10" localSheetId="5">#REF!</definedName>
    <definedName name="_________________btm10" localSheetId="14">#REF!</definedName>
    <definedName name="_________________btm10">#REF!</definedName>
    <definedName name="_________________btm100" localSheetId="13">#REF!</definedName>
    <definedName name="_________________btm100" localSheetId="2">#REF!</definedName>
    <definedName name="_________________btm100" localSheetId="11">#REF!</definedName>
    <definedName name="_________________btm100" localSheetId="5">#REF!</definedName>
    <definedName name="_________________btm100" localSheetId="14">#REF!</definedName>
    <definedName name="_________________btm100">#REF!</definedName>
    <definedName name="_________________btm350" localSheetId="13">#REF!</definedName>
    <definedName name="_________________btm350" localSheetId="2">#REF!</definedName>
    <definedName name="_________________btm350" localSheetId="11">#REF!</definedName>
    <definedName name="_________________btm350" localSheetId="5">#REF!</definedName>
    <definedName name="_________________btm350" localSheetId="14">#REF!</definedName>
    <definedName name="_________________btm350">#REF!</definedName>
    <definedName name="_________________btm400" localSheetId="13">#REF!</definedName>
    <definedName name="_________________btm400" localSheetId="2">#REF!</definedName>
    <definedName name="_________________btm400" localSheetId="11">#REF!</definedName>
    <definedName name="_________________btm400" localSheetId="5">#REF!</definedName>
    <definedName name="_________________btm400" localSheetId="14">#REF!</definedName>
    <definedName name="_________________btm400">#REF!</definedName>
    <definedName name="_________________btm500" localSheetId="13">#REF!</definedName>
    <definedName name="_________________btm500" localSheetId="2">#REF!</definedName>
    <definedName name="_________________btm500" localSheetId="11">#REF!</definedName>
    <definedName name="_________________btm500" localSheetId="5">#REF!</definedName>
    <definedName name="_________________btm500" localSheetId="14">#REF!</definedName>
    <definedName name="_________________btm500">#REF!</definedName>
    <definedName name="_________________cau24" localSheetId="2">{"Book1"}</definedName>
    <definedName name="_________________cau24" localSheetId="11">{"Book1"}</definedName>
    <definedName name="_________________cau24" localSheetId="5">{"Book1"}</definedName>
    <definedName name="_________________cau24">{"Book1"}</definedName>
    <definedName name="_________________CD2" localSheetId="2" hidden="1">{"'Sheet1'!$L$16"}</definedName>
    <definedName name="_________________CD2" localSheetId="11" hidden="1">{"'Sheet1'!$L$16"}</definedName>
    <definedName name="_________________CD2" localSheetId="5" hidden="1">{"'Sheet1'!$L$16"}</definedName>
    <definedName name="_________________CD2" hidden="1">{"'Sheet1'!$L$16"}</definedName>
    <definedName name="_________________CON1" localSheetId="13">#REF!</definedName>
    <definedName name="_________________CON1" localSheetId="2">#REF!</definedName>
    <definedName name="_________________CON1" localSheetId="11">#REF!</definedName>
    <definedName name="_________________CON1" localSheetId="5">#REF!</definedName>
    <definedName name="_________________CON1" localSheetId="14">#REF!</definedName>
    <definedName name="_________________CON1">#REF!</definedName>
    <definedName name="_________________CON2" localSheetId="13">#REF!</definedName>
    <definedName name="_________________CON2" localSheetId="2">#REF!</definedName>
    <definedName name="_________________CON2" localSheetId="11">#REF!</definedName>
    <definedName name="_________________CON2" localSheetId="5">#REF!</definedName>
    <definedName name="_________________CON2" localSheetId="14">#REF!</definedName>
    <definedName name="_________________CON2">#REF!</definedName>
    <definedName name="_________________dam15" localSheetId="13">#REF!</definedName>
    <definedName name="_________________dam15" localSheetId="2">#REF!</definedName>
    <definedName name="_________________dam15" localSheetId="11">#REF!</definedName>
    <definedName name="_________________dam15" localSheetId="5">#REF!</definedName>
    <definedName name="_________________dam15" localSheetId="14">#REF!</definedName>
    <definedName name="_________________dam15">#REF!</definedName>
    <definedName name="_________________dam18" localSheetId="13">#REF!</definedName>
    <definedName name="_________________dam18" localSheetId="2">#REF!</definedName>
    <definedName name="_________________dam18" localSheetId="11">#REF!</definedName>
    <definedName name="_________________dam18" localSheetId="5">#REF!</definedName>
    <definedName name="_________________dam18" localSheetId="14">#REF!</definedName>
    <definedName name="_________________dam18">#REF!</definedName>
    <definedName name="_________________dam9" localSheetId="13">#REF!</definedName>
    <definedName name="_________________dam9" localSheetId="2">#REF!</definedName>
    <definedName name="_________________dam9" localSheetId="11">#REF!</definedName>
    <definedName name="_________________dam9" localSheetId="5">#REF!</definedName>
    <definedName name="_________________dam9" localSheetId="14">#REF!</definedName>
    <definedName name="_________________dam9">#REF!</definedName>
    <definedName name="_________________deo10" localSheetId="13">#REF!</definedName>
    <definedName name="_________________deo10" localSheetId="2">#REF!</definedName>
    <definedName name="_________________deo10" localSheetId="11">#REF!</definedName>
    <definedName name="_________________deo10" localSheetId="5">#REF!</definedName>
    <definedName name="_________________deo10" localSheetId="14">#REF!</definedName>
    <definedName name="_________________deo10">#REF!</definedName>
    <definedName name="_________________deo2" localSheetId="13">#REF!</definedName>
    <definedName name="_________________deo2" localSheetId="2">#REF!</definedName>
    <definedName name="_________________deo2" localSheetId="11">#REF!</definedName>
    <definedName name="_________________deo2" localSheetId="5">#REF!</definedName>
    <definedName name="_________________deo2" localSheetId="14">#REF!</definedName>
    <definedName name="_________________deo2">#REF!</definedName>
    <definedName name="_________________deo3" localSheetId="13">#REF!</definedName>
    <definedName name="_________________deo3" localSheetId="2">#REF!</definedName>
    <definedName name="_________________deo3" localSheetId="11">#REF!</definedName>
    <definedName name="_________________deo3" localSheetId="5">#REF!</definedName>
    <definedName name="_________________deo3" localSheetId="14">#REF!</definedName>
    <definedName name="_________________deo3">#REF!</definedName>
    <definedName name="_________________deo4" localSheetId="13">#REF!</definedName>
    <definedName name="_________________deo4" localSheetId="2">#REF!</definedName>
    <definedName name="_________________deo4" localSheetId="11">#REF!</definedName>
    <definedName name="_________________deo4" localSheetId="5">#REF!</definedName>
    <definedName name="_________________deo4" localSheetId="14">#REF!</definedName>
    <definedName name="_________________deo4">#REF!</definedName>
    <definedName name="_________________deo5" localSheetId="13">#REF!</definedName>
    <definedName name="_________________deo5" localSheetId="2">#REF!</definedName>
    <definedName name="_________________deo5" localSheetId="11">#REF!</definedName>
    <definedName name="_________________deo5" localSheetId="5">#REF!</definedName>
    <definedName name="_________________deo5" localSheetId="14">#REF!</definedName>
    <definedName name="_________________deo5">#REF!</definedName>
    <definedName name="_________________deo6" localSheetId="13">#REF!</definedName>
    <definedName name="_________________deo6" localSheetId="2">#REF!</definedName>
    <definedName name="_________________deo6" localSheetId="11">#REF!</definedName>
    <definedName name="_________________deo6" localSheetId="5">#REF!</definedName>
    <definedName name="_________________deo6" localSheetId="14">#REF!</definedName>
    <definedName name="_________________deo6">#REF!</definedName>
    <definedName name="_________________deo7" localSheetId="13">#REF!</definedName>
    <definedName name="_________________deo7" localSheetId="2">#REF!</definedName>
    <definedName name="_________________deo7" localSheetId="11">#REF!</definedName>
    <definedName name="_________________deo7" localSheetId="5">#REF!</definedName>
    <definedName name="_________________deo7" localSheetId="14">#REF!</definedName>
    <definedName name="_________________deo7">#REF!</definedName>
    <definedName name="_________________deo8" localSheetId="13">#REF!</definedName>
    <definedName name="_________________deo8" localSheetId="2">#REF!</definedName>
    <definedName name="_________________deo8" localSheetId="11">#REF!</definedName>
    <definedName name="_________________deo8" localSheetId="5">#REF!</definedName>
    <definedName name="_________________deo8" localSheetId="14">#REF!</definedName>
    <definedName name="_________________deo8">#REF!</definedName>
    <definedName name="_________________deo9" localSheetId="13">#REF!</definedName>
    <definedName name="_________________deo9" localSheetId="2">#REF!</definedName>
    <definedName name="_________________deo9" localSheetId="11">#REF!</definedName>
    <definedName name="_________________deo9" localSheetId="5">#REF!</definedName>
    <definedName name="_________________deo9" localSheetId="14">#REF!</definedName>
    <definedName name="_________________deo9">#REF!</definedName>
    <definedName name="_________________FIL2" localSheetId="13">#REF!</definedName>
    <definedName name="_________________FIL2" localSheetId="2">#REF!</definedName>
    <definedName name="_________________FIL2" localSheetId="11">#REF!</definedName>
    <definedName name="_________________FIL2" localSheetId="5">#REF!</definedName>
    <definedName name="_________________FIL2" localSheetId="14">#REF!</definedName>
    <definedName name="_________________FIL2">#REF!</definedName>
    <definedName name="_________________Goi8" localSheetId="2" hidden="1">{"'Sheet1'!$L$16"}</definedName>
    <definedName name="_________________Goi8" localSheetId="11" hidden="1">{"'Sheet1'!$L$16"}</definedName>
    <definedName name="_________________Goi8" localSheetId="5" hidden="1">{"'Sheet1'!$L$16"}</definedName>
    <definedName name="_________________Goi8" hidden="1">{"'Sheet1'!$L$16"}</definedName>
    <definedName name="_________________hsm2">1.1289</definedName>
    <definedName name="_________________JK4" localSheetId="13">#REF!</definedName>
    <definedName name="_________________JK4" localSheetId="2">#REF!</definedName>
    <definedName name="_________________JK4" localSheetId="11">#REF!</definedName>
    <definedName name="_________________JK4" localSheetId="5">#REF!</definedName>
    <definedName name="_________________JK4" localSheetId="14">#REF!</definedName>
    <definedName name="_________________JK4">#REF!</definedName>
    <definedName name="_________________K146" localSheetId="2" hidden="1">{"'Sheet1'!$L$16"}</definedName>
    <definedName name="_________________K146" localSheetId="11" hidden="1">{"'Sheet1'!$L$16"}</definedName>
    <definedName name="_________________K146" localSheetId="5" hidden="1">{"'Sheet1'!$L$16"}</definedName>
    <definedName name="_________________K146" hidden="1">{"'Sheet1'!$L$16"}</definedName>
    <definedName name="_________________KM188" localSheetId="13">#REF!</definedName>
    <definedName name="_________________KM188" localSheetId="2">#REF!</definedName>
    <definedName name="_________________KM188" localSheetId="11">#REF!</definedName>
    <definedName name="_________________KM188" localSheetId="5">#REF!</definedName>
    <definedName name="_________________KM188" localSheetId="14">#REF!</definedName>
    <definedName name="_________________KM188">#REF!</definedName>
    <definedName name="_________________km189" localSheetId="13">#REF!</definedName>
    <definedName name="_________________km189" localSheetId="2">#REF!</definedName>
    <definedName name="_________________km189" localSheetId="11">#REF!</definedName>
    <definedName name="_________________km189" localSheetId="5">#REF!</definedName>
    <definedName name="_________________km189" localSheetId="14">#REF!</definedName>
    <definedName name="_________________km189">#REF!</definedName>
    <definedName name="_________________km193" localSheetId="13">#REF!</definedName>
    <definedName name="_________________km193" localSheetId="2">#REF!</definedName>
    <definedName name="_________________km193" localSheetId="11">#REF!</definedName>
    <definedName name="_________________km193" localSheetId="5">#REF!</definedName>
    <definedName name="_________________km193" localSheetId="14">#REF!</definedName>
    <definedName name="_________________km193">#REF!</definedName>
    <definedName name="_________________km194" localSheetId="13">#REF!</definedName>
    <definedName name="_________________km194" localSheetId="2">#REF!</definedName>
    <definedName name="_________________km194" localSheetId="11">#REF!</definedName>
    <definedName name="_________________km194" localSheetId="5">#REF!</definedName>
    <definedName name="_________________km194" localSheetId="14">#REF!</definedName>
    <definedName name="_________________km194">#REF!</definedName>
    <definedName name="_________________km195" localSheetId="13">#REF!</definedName>
    <definedName name="_________________km195" localSheetId="2">#REF!</definedName>
    <definedName name="_________________km195" localSheetId="11">#REF!</definedName>
    <definedName name="_________________km195" localSheetId="5">#REF!</definedName>
    <definedName name="_________________km195" localSheetId="14">#REF!</definedName>
    <definedName name="_________________km195">#REF!</definedName>
    <definedName name="_________________km196" localSheetId="13">#REF!</definedName>
    <definedName name="_________________km196" localSheetId="2">#REF!</definedName>
    <definedName name="_________________km196" localSheetId="11">#REF!</definedName>
    <definedName name="_________________km196" localSheetId="5">#REF!</definedName>
    <definedName name="_________________km196" localSheetId="14">#REF!</definedName>
    <definedName name="_________________km196">#REF!</definedName>
    <definedName name="_________________km197" localSheetId="13">#REF!</definedName>
    <definedName name="_________________km197" localSheetId="2">#REF!</definedName>
    <definedName name="_________________km197" localSheetId="11">#REF!</definedName>
    <definedName name="_________________km197" localSheetId="5">#REF!</definedName>
    <definedName name="_________________km197" localSheetId="14">#REF!</definedName>
    <definedName name="_________________km197">#REF!</definedName>
    <definedName name="_________________km198" localSheetId="13">#REF!</definedName>
    <definedName name="_________________km198" localSheetId="2">#REF!</definedName>
    <definedName name="_________________km198" localSheetId="11">#REF!</definedName>
    <definedName name="_________________km198" localSheetId="5">#REF!</definedName>
    <definedName name="_________________km198" localSheetId="14">#REF!</definedName>
    <definedName name="_________________km198">#REF!</definedName>
    <definedName name="_________________Lan1" localSheetId="2" hidden="1">{"'Sheet1'!$L$16"}</definedName>
    <definedName name="_________________Lan1" localSheetId="11" hidden="1">{"'Sheet1'!$L$16"}</definedName>
    <definedName name="_________________Lan1" localSheetId="5" hidden="1">{"'Sheet1'!$L$16"}</definedName>
    <definedName name="_________________Lan1" hidden="1">{"'Sheet1'!$L$16"}</definedName>
    <definedName name="_________________LAN3" localSheetId="2" hidden="1">{"'Sheet1'!$L$16"}</definedName>
    <definedName name="_________________LAN3" localSheetId="11" hidden="1">{"'Sheet1'!$L$16"}</definedName>
    <definedName name="_________________LAN3" localSheetId="5" hidden="1">{"'Sheet1'!$L$16"}</definedName>
    <definedName name="_________________LAN3" hidden="1">{"'Sheet1'!$L$16"}</definedName>
    <definedName name="_________________lop16" localSheetId="13">#REF!</definedName>
    <definedName name="_________________lop16" localSheetId="2">#REF!</definedName>
    <definedName name="_________________lop16" localSheetId="11">#REF!</definedName>
    <definedName name="_________________lop16" localSheetId="5">#REF!</definedName>
    <definedName name="_________________lop16" localSheetId="14">#REF!</definedName>
    <definedName name="_________________lop16">#REF!</definedName>
    <definedName name="_________________lop25" localSheetId="13">#REF!</definedName>
    <definedName name="_________________lop25" localSheetId="2">#REF!</definedName>
    <definedName name="_________________lop25" localSheetId="11">#REF!</definedName>
    <definedName name="_________________lop25" localSheetId="5">#REF!</definedName>
    <definedName name="_________________lop25" localSheetId="14">#REF!</definedName>
    <definedName name="_________________lop25">#REF!</definedName>
    <definedName name="_________________lop9" localSheetId="13">#REF!</definedName>
    <definedName name="_________________lop9" localSheetId="2">#REF!</definedName>
    <definedName name="_________________lop9" localSheetId="11">#REF!</definedName>
    <definedName name="_________________lop9" localSheetId="5">#REF!</definedName>
    <definedName name="_________________lop9" localSheetId="14">#REF!</definedName>
    <definedName name="_________________lop9">#REF!</definedName>
    <definedName name="_________________lu85" localSheetId="13">#REF!</definedName>
    <definedName name="_________________lu85" localSheetId="2">#REF!</definedName>
    <definedName name="_________________lu85" localSheetId="11">#REF!</definedName>
    <definedName name="_________________lu85" localSheetId="5">#REF!</definedName>
    <definedName name="_________________lu85" localSheetId="14">#REF!</definedName>
    <definedName name="_________________lu85">#REF!</definedName>
    <definedName name="_________________m1233" localSheetId="2" hidden="1">{"'Sheet1'!$L$16"}</definedName>
    <definedName name="_________________m1233" localSheetId="11" hidden="1">{"'Sheet1'!$L$16"}</definedName>
    <definedName name="_________________m1233" localSheetId="5" hidden="1">{"'Sheet1'!$L$16"}</definedName>
    <definedName name="_________________m1233" hidden="1">{"'Sheet1'!$L$16"}</definedName>
    <definedName name="_________________mui140" localSheetId="13">#REF!</definedName>
    <definedName name="_________________mui140" localSheetId="2">#REF!</definedName>
    <definedName name="_________________mui140" localSheetId="11">#REF!</definedName>
    <definedName name="_________________mui140" localSheetId="5">#REF!</definedName>
    <definedName name="_________________mui140" localSheetId="14">#REF!</definedName>
    <definedName name="_________________mui140">#REF!</definedName>
    <definedName name="_________________NCL100" localSheetId="13">#REF!</definedName>
    <definedName name="_________________NCL100" localSheetId="2">#REF!</definedName>
    <definedName name="_________________NCL100" localSheetId="11">#REF!</definedName>
    <definedName name="_________________NCL100" localSheetId="5">#REF!</definedName>
    <definedName name="_________________NCL100" localSheetId="14">#REF!</definedName>
    <definedName name="_________________NCL100">#REF!</definedName>
    <definedName name="_________________NCL200" localSheetId="13">#REF!</definedName>
    <definedName name="_________________NCL200" localSheetId="2">#REF!</definedName>
    <definedName name="_________________NCL200" localSheetId="11">#REF!</definedName>
    <definedName name="_________________NCL200" localSheetId="5">#REF!</definedName>
    <definedName name="_________________NCL200" localSheetId="14">#REF!</definedName>
    <definedName name="_________________NCL200">#REF!</definedName>
    <definedName name="_________________NCL250" localSheetId="13">#REF!</definedName>
    <definedName name="_________________NCL250" localSheetId="2">#REF!</definedName>
    <definedName name="_________________NCL250" localSheetId="11">#REF!</definedName>
    <definedName name="_________________NCL250" localSheetId="5">#REF!</definedName>
    <definedName name="_________________NCL250" localSheetId="14">#REF!</definedName>
    <definedName name="_________________NCL250">#REF!</definedName>
    <definedName name="_________________NET2" localSheetId="13">#REF!</definedName>
    <definedName name="_________________NET2" localSheetId="2">#REF!</definedName>
    <definedName name="_________________NET2" localSheetId="11">#REF!</definedName>
    <definedName name="_________________NET2" localSheetId="5">#REF!</definedName>
    <definedName name="_________________NET2" localSheetId="14">#REF!</definedName>
    <definedName name="_________________NET2">#REF!</definedName>
    <definedName name="_________________nin190" localSheetId="13">#REF!</definedName>
    <definedName name="_________________nin190" localSheetId="2">#REF!</definedName>
    <definedName name="_________________nin190" localSheetId="11">#REF!</definedName>
    <definedName name="_________________nin190" localSheetId="5">#REF!</definedName>
    <definedName name="_________________nin190" localSheetId="14">#REF!</definedName>
    <definedName name="_________________nin190">#REF!</definedName>
    <definedName name="_________________NK5" localSheetId="2" hidden="1">{"'Sheet1'!$L$16"}</definedName>
    <definedName name="_________________NK5" localSheetId="11" hidden="1">{"'Sheet1'!$L$16"}</definedName>
    <definedName name="_________________NK5" localSheetId="5" hidden="1">{"'Sheet1'!$L$16"}</definedName>
    <definedName name="_________________NK5" hidden="1">{"'Sheet1'!$L$16"}</definedName>
    <definedName name="_________________NSO2" localSheetId="2" hidden="1">{"'Sheet1'!$L$16"}</definedName>
    <definedName name="_________________NSO2" localSheetId="11" hidden="1">{"'Sheet1'!$L$16"}</definedName>
    <definedName name="_________________NSO2" localSheetId="5" hidden="1">{"'Sheet1'!$L$16"}</definedName>
    <definedName name="_________________NSO2" hidden="1">{"'Sheet1'!$L$16"}</definedName>
    <definedName name="_________________obt2" localSheetId="13">#REF!</definedName>
    <definedName name="_________________obt2" localSheetId="2">#REF!</definedName>
    <definedName name="_________________obt2" localSheetId="11">#REF!</definedName>
    <definedName name="_________________obt2" localSheetId="5">#REF!</definedName>
    <definedName name="_________________obt2" localSheetId="14">#REF!</definedName>
    <definedName name="_________________obt2">#REF!</definedName>
    <definedName name="_________________PA3" localSheetId="2" hidden="1">{"'Sheet1'!$L$16"}</definedName>
    <definedName name="_________________PA3" localSheetId="11" hidden="1">{"'Sheet1'!$L$16"}</definedName>
    <definedName name="_________________PA3" localSheetId="5" hidden="1">{"'Sheet1'!$L$16"}</definedName>
    <definedName name="_________________PA3" hidden="1">{"'Sheet1'!$L$16"}</definedName>
    <definedName name="_________________pa4" localSheetId="2" hidden="1">{"'Sheet1'!$L$16"}</definedName>
    <definedName name="_________________pa4" localSheetId="11" hidden="1">{"'Sheet1'!$L$16"}</definedName>
    <definedName name="_________________pa4" localSheetId="5" hidden="1">{"'Sheet1'!$L$16"}</definedName>
    <definedName name="_________________pa4" hidden="1">{"'Sheet1'!$L$16"}</definedName>
    <definedName name="_________________PXB80" localSheetId="13">#REF!</definedName>
    <definedName name="_________________PXB80" localSheetId="2">#REF!</definedName>
    <definedName name="_________________PXB80" localSheetId="11">#REF!</definedName>
    <definedName name="_________________PXB80" localSheetId="5">#REF!</definedName>
    <definedName name="_________________PXB80" localSheetId="14">#REF!</definedName>
    <definedName name="_________________PXB80">#REF!</definedName>
    <definedName name="_________________Ph30" localSheetId="13">#REF!</definedName>
    <definedName name="_________________Ph30" localSheetId="2">#REF!</definedName>
    <definedName name="_________________Ph30" localSheetId="11">#REF!</definedName>
    <definedName name="_________________Ph30" localSheetId="5">#REF!</definedName>
    <definedName name="_________________Ph30" localSheetId="14">#REF!</definedName>
    <definedName name="_________________Ph30">#REF!</definedName>
    <definedName name="_________________phi10" localSheetId="13">#REF!</definedName>
    <definedName name="_________________phi10" localSheetId="2">#REF!</definedName>
    <definedName name="_________________phi10" localSheetId="11">#REF!</definedName>
    <definedName name="_________________phi10" localSheetId="5">#REF!</definedName>
    <definedName name="_________________phi10" localSheetId="14">#REF!</definedName>
    <definedName name="_________________phi10">#REF!</definedName>
    <definedName name="_________________phi18" localSheetId="13">#REF!</definedName>
    <definedName name="_________________phi18" localSheetId="2">#REF!</definedName>
    <definedName name="_________________phi18" localSheetId="11">#REF!</definedName>
    <definedName name="_________________phi18" localSheetId="5">#REF!</definedName>
    <definedName name="_________________phi18" localSheetId="14">#REF!</definedName>
    <definedName name="_________________phi18">#REF!</definedName>
    <definedName name="_________________phi500" localSheetId="13">#REF!</definedName>
    <definedName name="_________________phi500" localSheetId="2">#REF!</definedName>
    <definedName name="_________________phi500" localSheetId="11">#REF!</definedName>
    <definedName name="_________________phi500" localSheetId="5">#REF!</definedName>
    <definedName name="_________________phi500" localSheetId="14">#REF!</definedName>
    <definedName name="_________________phi500">#REF!</definedName>
    <definedName name="_________________phi6" localSheetId="13">#REF!</definedName>
    <definedName name="_________________phi6" localSheetId="2">#REF!</definedName>
    <definedName name="_________________phi6" localSheetId="11">#REF!</definedName>
    <definedName name="_________________phi6" localSheetId="5">#REF!</definedName>
    <definedName name="_________________phi6" localSheetId="14">#REF!</definedName>
    <definedName name="_________________phi6">#REF!</definedName>
    <definedName name="_________________phi750" localSheetId="13">#REF!</definedName>
    <definedName name="_________________phi750" localSheetId="2">#REF!</definedName>
    <definedName name="_________________phi750" localSheetId="11">#REF!</definedName>
    <definedName name="_________________phi750" localSheetId="5">#REF!</definedName>
    <definedName name="_________________phi750" localSheetId="14">#REF!</definedName>
    <definedName name="_________________phi750">#REF!</definedName>
    <definedName name="_________________qa7" localSheetId="13">#REF!</definedName>
    <definedName name="_________________qa7" localSheetId="2">#REF!</definedName>
    <definedName name="_________________qa7" localSheetId="11">#REF!</definedName>
    <definedName name="_________________qa7" localSheetId="5">#REF!</definedName>
    <definedName name="_________________qa7" localSheetId="14">#REF!</definedName>
    <definedName name="_________________qa7">#REF!</definedName>
    <definedName name="_________________QLO7" localSheetId="13" hidden="1">#REF!</definedName>
    <definedName name="_________________QLO7" localSheetId="2" hidden="1">#REF!</definedName>
    <definedName name="_________________QLO7" localSheetId="11" hidden="1">#REF!</definedName>
    <definedName name="_________________QLO7" localSheetId="5" hidden="1">#REF!</definedName>
    <definedName name="_________________QLO7" localSheetId="14" hidden="1">#REF!</definedName>
    <definedName name="_________________QLO7" hidden="1">#REF!</definedName>
    <definedName name="_________________sl2" localSheetId="13">#REF!</definedName>
    <definedName name="_________________sl2" localSheetId="2">#REF!</definedName>
    <definedName name="_________________sl2" localSheetId="11">#REF!</definedName>
    <definedName name="_________________sl2" localSheetId="5">#REF!</definedName>
    <definedName name="_________________sl2" localSheetId="14">#REF!</definedName>
    <definedName name="_________________sl2">#REF!</definedName>
    <definedName name="_________________SN3" localSheetId="13">#REF!</definedName>
    <definedName name="_________________SN3" localSheetId="2">#REF!</definedName>
    <definedName name="_________________SN3" localSheetId="11">#REF!</definedName>
    <definedName name="_________________SN3" localSheetId="5">#REF!</definedName>
    <definedName name="_________________SN3" localSheetId="14">#REF!</definedName>
    <definedName name="_________________SN3">#REF!</definedName>
    <definedName name="_________________sua20" localSheetId="13">#REF!</definedName>
    <definedName name="_________________sua20" localSheetId="2">#REF!</definedName>
    <definedName name="_________________sua20" localSheetId="11">#REF!</definedName>
    <definedName name="_________________sua20" localSheetId="5">#REF!</definedName>
    <definedName name="_________________sua20" localSheetId="14">#REF!</definedName>
    <definedName name="_________________sua20">#REF!</definedName>
    <definedName name="_________________sua30" localSheetId="13">#REF!</definedName>
    <definedName name="_________________sua30" localSheetId="2">#REF!</definedName>
    <definedName name="_________________sua30" localSheetId="11">#REF!</definedName>
    <definedName name="_________________sua30" localSheetId="5">#REF!</definedName>
    <definedName name="_________________sua30" localSheetId="14">#REF!</definedName>
    <definedName name="_________________sua30">#REF!</definedName>
    <definedName name="_________________tb2" localSheetId="2" hidden="1">{"'Sheet1'!$L$16"}</definedName>
    <definedName name="_________________tb2" localSheetId="11" hidden="1">{"'Sheet1'!$L$16"}</definedName>
    <definedName name="_________________tb2" localSheetId="5" hidden="1">{"'Sheet1'!$L$16"}</definedName>
    <definedName name="_________________tb2" hidden="1">{"'Sheet1'!$L$16"}</definedName>
    <definedName name="_________________td1" localSheetId="2" hidden="1">{"'Sheet1'!$L$16"}</definedName>
    <definedName name="_________________td1" localSheetId="11" hidden="1">{"'Sheet1'!$L$16"}</definedName>
    <definedName name="_________________td1" localSheetId="5" hidden="1">{"'Sheet1'!$L$16"}</definedName>
    <definedName name="_________________td1" hidden="1">{"'Sheet1'!$L$16"}</definedName>
    <definedName name="_________________tg427" localSheetId="13">#REF!</definedName>
    <definedName name="_________________tg427" localSheetId="2">#REF!</definedName>
    <definedName name="_________________tg427" localSheetId="11">#REF!</definedName>
    <definedName name="_________________tg427" localSheetId="5">#REF!</definedName>
    <definedName name="_________________tg427" localSheetId="14">#REF!</definedName>
    <definedName name="_________________tg427">#REF!</definedName>
    <definedName name="_________________TL3" localSheetId="13">#REF!</definedName>
    <definedName name="_________________TL3" localSheetId="2">#REF!</definedName>
    <definedName name="_________________TL3" localSheetId="11">#REF!</definedName>
    <definedName name="_________________TL3" localSheetId="5">#REF!</definedName>
    <definedName name="_________________TL3" localSheetId="14">#REF!</definedName>
    <definedName name="_________________TL3">#REF!</definedName>
    <definedName name="_________________tz593" localSheetId="13">#REF!</definedName>
    <definedName name="_________________tz593" localSheetId="2">#REF!</definedName>
    <definedName name="_________________tz593" localSheetId="11">#REF!</definedName>
    <definedName name="_________________tz593" localSheetId="5">#REF!</definedName>
    <definedName name="_________________tz593" localSheetId="14">#REF!</definedName>
    <definedName name="_________________tz593">#REF!</definedName>
    <definedName name="_________________tra100" localSheetId="13">#REF!</definedName>
    <definedName name="_________________tra100" localSheetId="2">#REF!</definedName>
    <definedName name="_________________tra100" localSheetId="11">#REF!</definedName>
    <definedName name="_________________tra100" localSheetId="5">#REF!</definedName>
    <definedName name="_________________tra100" localSheetId="14">#REF!</definedName>
    <definedName name="_________________tra100">#REF!</definedName>
    <definedName name="_________________tra102" localSheetId="13">#REF!</definedName>
    <definedName name="_________________tra102" localSheetId="2">#REF!</definedName>
    <definedName name="_________________tra102" localSheetId="11">#REF!</definedName>
    <definedName name="_________________tra102" localSheetId="5">#REF!</definedName>
    <definedName name="_________________tra102" localSheetId="14">#REF!</definedName>
    <definedName name="_________________tra102">#REF!</definedName>
    <definedName name="_________________tra104" localSheetId="13">#REF!</definedName>
    <definedName name="_________________tra104" localSheetId="2">#REF!</definedName>
    <definedName name="_________________tra104" localSheetId="11">#REF!</definedName>
    <definedName name="_________________tra104" localSheetId="5">#REF!</definedName>
    <definedName name="_________________tra104" localSheetId="14">#REF!</definedName>
    <definedName name="_________________tra104">#REF!</definedName>
    <definedName name="_________________tra106" localSheetId="13">#REF!</definedName>
    <definedName name="_________________tra106" localSheetId="2">#REF!</definedName>
    <definedName name="_________________tra106" localSheetId="11">#REF!</definedName>
    <definedName name="_________________tra106" localSheetId="5">#REF!</definedName>
    <definedName name="_________________tra106" localSheetId="14">#REF!</definedName>
    <definedName name="_________________tra106">#REF!</definedName>
    <definedName name="_________________tra108" localSheetId="13">#REF!</definedName>
    <definedName name="_________________tra108" localSheetId="2">#REF!</definedName>
    <definedName name="_________________tra108" localSheetId="11">#REF!</definedName>
    <definedName name="_________________tra108" localSheetId="5">#REF!</definedName>
    <definedName name="_________________tra108" localSheetId="14">#REF!</definedName>
    <definedName name="_________________tra108">#REF!</definedName>
    <definedName name="_________________tra110" localSheetId="13">#REF!</definedName>
    <definedName name="_________________tra110" localSheetId="2">#REF!</definedName>
    <definedName name="_________________tra110" localSheetId="11">#REF!</definedName>
    <definedName name="_________________tra110" localSheetId="5">#REF!</definedName>
    <definedName name="_________________tra110" localSheetId="14">#REF!</definedName>
    <definedName name="_________________tra110">#REF!</definedName>
    <definedName name="_________________tra112" localSheetId="13">#REF!</definedName>
    <definedName name="_________________tra112" localSheetId="2">#REF!</definedName>
    <definedName name="_________________tra112" localSheetId="11">#REF!</definedName>
    <definedName name="_________________tra112" localSheetId="5">#REF!</definedName>
    <definedName name="_________________tra112" localSheetId="14">#REF!</definedName>
    <definedName name="_________________tra112">#REF!</definedName>
    <definedName name="_________________tra114" localSheetId="13">#REF!</definedName>
    <definedName name="_________________tra114" localSheetId="2">#REF!</definedName>
    <definedName name="_________________tra114" localSheetId="11">#REF!</definedName>
    <definedName name="_________________tra114" localSheetId="5">#REF!</definedName>
    <definedName name="_________________tra114" localSheetId="14">#REF!</definedName>
    <definedName name="_________________tra114">#REF!</definedName>
    <definedName name="_________________tra116" localSheetId="13">#REF!</definedName>
    <definedName name="_________________tra116" localSheetId="2">#REF!</definedName>
    <definedName name="_________________tra116" localSheetId="11">#REF!</definedName>
    <definedName name="_________________tra116" localSheetId="5">#REF!</definedName>
    <definedName name="_________________tra116" localSheetId="14">#REF!</definedName>
    <definedName name="_________________tra116">#REF!</definedName>
    <definedName name="_________________tra118" localSheetId="13">#REF!</definedName>
    <definedName name="_________________tra118" localSheetId="2">#REF!</definedName>
    <definedName name="_________________tra118" localSheetId="11">#REF!</definedName>
    <definedName name="_________________tra118" localSheetId="5">#REF!</definedName>
    <definedName name="_________________tra118" localSheetId="14">#REF!</definedName>
    <definedName name="_________________tra118">#REF!</definedName>
    <definedName name="_________________tra120" localSheetId="13">#REF!</definedName>
    <definedName name="_________________tra120" localSheetId="2">#REF!</definedName>
    <definedName name="_________________tra120" localSheetId="11">#REF!</definedName>
    <definedName name="_________________tra120" localSheetId="5">#REF!</definedName>
    <definedName name="_________________tra120" localSheetId="14">#REF!</definedName>
    <definedName name="_________________tra120">#REF!</definedName>
    <definedName name="_________________tra122" localSheetId="13">#REF!</definedName>
    <definedName name="_________________tra122" localSheetId="2">#REF!</definedName>
    <definedName name="_________________tra122" localSheetId="11">#REF!</definedName>
    <definedName name="_________________tra122" localSheetId="5">#REF!</definedName>
    <definedName name="_________________tra122" localSheetId="14">#REF!</definedName>
    <definedName name="_________________tra122">#REF!</definedName>
    <definedName name="_________________tra124" localSheetId="13">#REF!</definedName>
    <definedName name="_________________tra124" localSheetId="2">#REF!</definedName>
    <definedName name="_________________tra124" localSheetId="11">#REF!</definedName>
    <definedName name="_________________tra124" localSheetId="5">#REF!</definedName>
    <definedName name="_________________tra124" localSheetId="14">#REF!</definedName>
    <definedName name="_________________tra124">#REF!</definedName>
    <definedName name="_________________tra126" localSheetId="13">#REF!</definedName>
    <definedName name="_________________tra126" localSheetId="2">#REF!</definedName>
    <definedName name="_________________tra126" localSheetId="11">#REF!</definedName>
    <definedName name="_________________tra126" localSheetId="5">#REF!</definedName>
    <definedName name="_________________tra126" localSheetId="14">#REF!</definedName>
    <definedName name="_________________tra126">#REF!</definedName>
    <definedName name="_________________tra128" localSheetId="13">#REF!</definedName>
    <definedName name="_________________tra128" localSheetId="2">#REF!</definedName>
    <definedName name="_________________tra128" localSheetId="11">#REF!</definedName>
    <definedName name="_________________tra128" localSheetId="5">#REF!</definedName>
    <definedName name="_________________tra128" localSheetId="14">#REF!</definedName>
    <definedName name="_________________tra128">#REF!</definedName>
    <definedName name="_________________tra130" localSheetId="13">#REF!</definedName>
    <definedName name="_________________tra130" localSheetId="2">#REF!</definedName>
    <definedName name="_________________tra130" localSheetId="11">#REF!</definedName>
    <definedName name="_________________tra130" localSheetId="5">#REF!</definedName>
    <definedName name="_________________tra130" localSheetId="14">#REF!</definedName>
    <definedName name="_________________tra130">#REF!</definedName>
    <definedName name="_________________tra132" localSheetId="13">#REF!</definedName>
    <definedName name="_________________tra132" localSheetId="2">#REF!</definedName>
    <definedName name="_________________tra132" localSheetId="11">#REF!</definedName>
    <definedName name="_________________tra132" localSheetId="5">#REF!</definedName>
    <definedName name="_________________tra132" localSheetId="14">#REF!</definedName>
    <definedName name="_________________tra132">#REF!</definedName>
    <definedName name="_________________tra134" localSheetId="13">#REF!</definedName>
    <definedName name="_________________tra134" localSheetId="2">#REF!</definedName>
    <definedName name="_________________tra134" localSheetId="11">#REF!</definedName>
    <definedName name="_________________tra134" localSheetId="5">#REF!</definedName>
    <definedName name="_________________tra134" localSheetId="14">#REF!</definedName>
    <definedName name="_________________tra134">#REF!</definedName>
    <definedName name="_________________tra136" localSheetId="13">#REF!</definedName>
    <definedName name="_________________tra136" localSheetId="2">#REF!</definedName>
    <definedName name="_________________tra136" localSheetId="11">#REF!</definedName>
    <definedName name="_________________tra136" localSheetId="5">#REF!</definedName>
    <definedName name="_________________tra136" localSheetId="14">#REF!</definedName>
    <definedName name="_________________tra136">#REF!</definedName>
    <definedName name="_________________tra138" localSheetId="13">#REF!</definedName>
    <definedName name="_________________tra138" localSheetId="2">#REF!</definedName>
    <definedName name="_________________tra138" localSheetId="11">#REF!</definedName>
    <definedName name="_________________tra138" localSheetId="5">#REF!</definedName>
    <definedName name="_________________tra138" localSheetId="14">#REF!</definedName>
    <definedName name="_________________tra138">#REF!</definedName>
    <definedName name="_________________tra140" localSheetId="13">#REF!</definedName>
    <definedName name="_________________tra140" localSheetId="2">#REF!</definedName>
    <definedName name="_________________tra140" localSheetId="11">#REF!</definedName>
    <definedName name="_________________tra140" localSheetId="5">#REF!</definedName>
    <definedName name="_________________tra140" localSheetId="14">#REF!</definedName>
    <definedName name="_________________tra140">#REF!</definedName>
    <definedName name="_________________tra70" localSheetId="13">#REF!</definedName>
    <definedName name="_________________tra70" localSheetId="2">#REF!</definedName>
    <definedName name="_________________tra70" localSheetId="11">#REF!</definedName>
    <definedName name="_________________tra70" localSheetId="5">#REF!</definedName>
    <definedName name="_________________tra70" localSheetId="14">#REF!</definedName>
    <definedName name="_________________tra70">#REF!</definedName>
    <definedName name="_________________tra72" localSheetId="13">#REF!</definedName>
    <definedName name="_________________tra72" localSheetId="2">#REF!</definedName>
    <definedName name="_________________tra72" localSheetId="11">#REF!</definedName>
    <definedName name="_________________tra72" localSheetId="5">#REF!</definedName>
    <definedName name="_________________tra72" localSheetId="14">#REF!</definedName>
    <definedName name="_________________tra72">#REF!</definedName>
    <definedName name="_________________tra74" localSheetId="13">#REF!</definedName>
    <definedName name="_________________tra74" localSheetId="2">#REF!</definedName>
    <definedName name="_________________tra74" localSheetId="11">#REF!</definedName>
    <definedName name="_________________tra74" localSheetId="5">#REF!</definedName>
    <definedName name="_________________tra74" localSheetId="14">#REF!</definedName>
    <definedName name="_________________tra74">#REF!</definedName>
    <definedName name="_________________tra76" localSheetId="13">#REF!</definedName>
    <definedName name="_________________tra76" localSheetId="2">#REF!</definedName>
    <definedName name="_________________tra76" localSheetId="11">#REF!</definedName>
    <definedName name="_________________tra76" localSheetId="5">#REF!</definedName>
    <definedName name="_________________tra76" localSheetId="14">#REF!</definedName>
    <definedName name="_________________tra76">#REF!</definedName>
    <definedName name="_________________tra78" localSheetId="13">#REF!</definedName>
    <definedName name="_________________tra78" localSheetId="2">#REF!</definedName>
    <definedName name="_________________tra78" localSheetId="11">#REF!</definedName>
    <definedName name="_________________tra78" localSheetId="5">#REF!</definedName>
    <definedName name="_________________tra78" localSheetId="14">#REF!</definedName>
    <definedName name="_________________tra78">#REF!</definedName>
    <definedName name="_________________tra80" localSheetId="13">#REF!</definedName>
    <definedName name="_________________tra80" localSheetId="2">#REF!</definedName>
    <definedName name="_________________tra80" localSheetId="11">#REF!</definedName>
    <definedName name="_________________tra80" localSheetId="5">#REF!</definedName>
    <definedName name="_________________tra80" localSheetId="14">#REF!</definedName>
    <definedName name="_________________tra80">#REF!</definedName>
    <definedName name="_________________tra82" localSheetId="13">#REF!</definedName>
    <definedName name="_________________tra82" localSheetId="2">#REF!</definedName>
    <definedName name="_________________tra82" localSheetId="11">#REF!</definedName>
    <definedName name="_________________tra82" localSheetId="5">#REF!</definedName>
    <definedName name="_________________tra82" localSheetId="14">#REF!</definedName>
    <definedName name="_________________tra82">#REF!</definedName>
    <definedName name="_________________tra84" localSheetId="13">#REF!</definedName>
    <definedName name="_________________tra84" localSheetId="2">#REF!</definedName>
    <definedName name="_________________tra84" localSheetId="11">#REF!</definedName>
    <definedName name="_________________tra84" localSheetId="5">#REF!</definedName>
    <definedName name="_________________tra84" localSheetId="14">#REF!</definedName>
    <definedName name="_________________tra84">#REF!</definedName>
    <definedName name="_________________tra86" localSheetId="13">#REF!</definedName>
    <definedName name="_________________tra86" localSheetId="2">#REF!</definedName>
    <definedName name="_________________tra86" localSheetId="11">#REF!</definedName>
    <definedName name="_________________tra86" localSheetId="5">#REF!</definedName>
    <definedName name="_________________tra86" localSheetId="14">#REF!</definedName>
    <definedName name="_________________tra86">#REF!</definedName>
    <definedName name="_________________tra88" localSheetId="13">#REF!</definedName>
    <definedName name="_________________tra88" localSheetId="2">#REF!</definedName>
    <definedName name="_________________tra88" localSheetId="11">#REF!</definedName>
    <definedName name="_________________tra88" localSheetId="5">#REF!</definedName>
    <definedName name="_________________tra88" localSheetId="14">#REF!</definedName>
    <definedName name="_________________tra88">#REF!</definedName>
    <definedName name="_________________tra90" localSheetId="13">#REF!</definedName>
    <definedName name="_________________tra90" localSheetId="2">#REF!</definedName>
    <definedName name="_________________tra90" localSheetId="11">#REF!</definedName>
    <definedName name="_________________tra90" localSheetId="5">#REF!</definedName>
    <definedName name="_________________tra90" localSheetId="14">#REF!</definedName>
    <definedName name="_________________tra90">#REF!</definedName>
    <definedName name="_________________tra92" localSheetId="13">#REF!</definedName>
    <definedName name="_________________tra92" localSheetId="2">#REF!</definedName>
    <definedName name="_________________tra92" localSheetId="11">#REF!</definedName>
    <definedName name="_________________tra92" localSheetId="5">#REF!</definedName>
    <definedName name="_________________tra92" localSheetId="14">#REF!</definedName>
    <definedName name="_________________tra92">#REF!</definedName>
    <definedName name="_________________tra94" localSheetId="13">#REF!</definedName>
    <definedName name="_________________tra94" localSheetId="2">#REF!</definedName>
    <definedName name="_________________tra94" localSheetId="11">#REF!</definedName>
    <definedName name="_________________tra94" localSheetId="5">#REF!</definedName>
    <definedName name="_________________tra94" localSheetId="14">#REF!</definedName>
    <definedName name="_________________tra94">#REF!</definedName>
    <definedName name="_________________tra96" localSheetId="13">#REF!</definedName>
    <definedName name="_________________tra96" localSheetId="2">#REF!</definedName>
    <definedName name="_________________tra96" localSheetId="11">#REF!</definedName>
    <definedName name="_________________tra96" localSheetId="5">#REF!</definedName>
    <definedName name="_________________tra96" localSheetId="14">#REF!</definedName>
    <definedName name="_________________tra96">#REF!</definedName>
    <definedName name="_________________tra98" localSheetId="13">#REF!</definedName>
    <definedName name="_________________tra98" localSheetId="2">#REF!</definedName>
    <definedName name="_________________tra98" localSheetId="11">#REF!</definedName>
    <definedName name="_________________tra98" localSheetId="5">#REF!</definedName>
    <definedName name="_________________tra98" localSheetId="14">#REF!</definedName>
    <definedName name="_________________tra98">#REF!</definedName>
    <definedName name="_________________UT2" localSheetId="13">#REF!</definedName>
    <definedName name="_________________UT2" localSheetId="2">#REF!</definedName>
    <definedName name="_________________UT2" localSheetId="11">#REF!</definedName>
    <definedName name="_________________UT2" localSheetId="5">#REF!</definedName>
    <definedName name="_________________UT2" localSheetId="14">#REF!</definedName>
    <definedName name="_________________UT2">#REF!</definedName>
    <definedName name="_________________VL100" localSheetId="13">#REF!</definedName>
    <definedName name="_________________VL100" localSheetId="2">#REF!</definedName>
    <definedName name="_________________VL100" localSheetId="11">#REF!</definedName>
    <definedName name="_________________VL100" localSheetId="5">#REF!</definedName>
    <definedName name="_________________VL100" localSheetId="14">#REF!</definedName>
    <definedName name="_________________VL100">#REF!</definedName>
    <definedName name="_________________VL200" localSheetId="13">#REF!</definedName>
    <definedName name="_________________VL200" localSheetId="2">#REF!</definedName>
    <definedName name="_________________VL200" localSheetId="11">#REF!</definedName>
    <definedName name="_________________VL200" localSheetId="5">#REF!</definedName>
    <definedName name="_________________VL200" localSheetId="14">#REF!</definedName>
    <definedName name="_________________VL200">#REF!</definedName>
    <definedName name="_________________VL250" localSheetId="13">#REF!</definedName>
    <definedName name="_________________VL250" localSheetId="2">#REF!</definedName>
    <definedName name="_________________VL250" localSheetId="11">#REF!</definedName>
    <definedName name="_________________VL250" localSheetId="5">#REF!</definedName>
    <definedName name="_________________VL250" localSheetId="14">#REF!</definedName>
    <definedName name="_________________VL250">#REF!</definedName>
    <definedName name="_________________VL43" localSheetId="13">#REF!</definedName>
    <definedName name="_________________VL43" localSheetId="2">#REF!</definedName>
    <definedName name="_________________VL43" localSheetId="11">#REF!</definedName>
    <definedName name="_________________VL43" localSheetId="5">#REF!</definedName>
    <definedName name="_________________VL43" localSheetId="14">#REF!</definedName>
    <definedName name="_________________VL43">#REF!</definedName>
    <definedName name="_________________VLP2" localSheetId="2" hidden="1">{"'Sheet1'!$L$16"}</definedName>
    <definedName name="_________________VLP2" localSheetId="11" hidden="1">{"'Sheet1'!$L$16"}</definedName>
    <definedName name="_________________VLP2" localSheetId="5" hidden="1">{"'Sheet1'!$L$16"}</definedName>
    <definedName name="_________________VLP2" hidden="1">{"'Sheet1'!$L$16"}</definedName>
    <definedName name="_________________vm150" localSheetId="13">#REF!</definedName>
    <definedName name="_________________vm150" localSheetId="2">#REF!</definedName>
    <definedName name="_________________vm150" localSheetId="11">#REF!</definedName>
    <definedName name="_________________vm150" localSheetId="5">#REF!</definedName>
    <definedName name="_________________vm150" localSheetId="14">#REF!</definedName>
    <definedName name="_________________vm150">#REF!</definedName>
    <definedName name="________________a1" localSheetId="2" hidden="1">{"'Sheet1'!$L$16"}</definedName>
    <definedName name="________________a1" localSheetId="11" hidden="1">{"'Sheet1'!$L$16"}</definedName>
    <definedName name="________________a1" localSheetId="5" hidden="1">{"'Sheet1'!$L$16"}</definedName>
    <definedName name="________________a1" hidden="1">{"'Sheet1'!$L$16"}</definedName>
    <definedName name="________________a129" localSheetId="2" hidden="1">{"Offgrid",#N/A,FALSE,"OFFGRID";"Region",#N/A,FALSE,"REGION";"Offgrid -2",#N/A,FALSE,"OFFGRID";"WTP",#N/A,FALSE,"WTP";"WTP -2",#N/A,FALSE,"WTP";"Project",#N/A,FALSE,"PROJECT";"Summary -2",#N/A,FALSE,"SUMMARY"}</definedName>
    <definedName name="________________a129" localSheetId="11" hidden="1">{"Offgrid",#N/A,FALSE,"OFFGRID";"Region",#N/A,FALSE,"REGION";"Offgrid -2",#N/A,FALSE,"OFFGRID";"WTP",#N/A,FALSE,"WTP";"WTP -2",#N/A,FALSE,"WTP";"Project",#N/A,FALSE,"PROJECT";"Summary -2",#N/A,FALSE,"SUMMARY"}</definedName>
    <definedName name="________________a129" localSheetId="5" hidden="1">{"Offgrid",#N/A,FALSE,"OFFGRID";"Region",#N/A,FALSE,"REGION";"Offgrid -2",#N/A,FALSE,"OFFGRID";"WTP",#N/A,FALSE,"WTP";"WTP -2",#N/A,FALSE,"WTP";"Project",#N/A,FALSE,"PROJECT";"Summary -2",#N/A,FALSE,"SUMMARY"}</definedName>
    <definedName name="________________a129" hidden="1">{"Offgrid",#N/A,FALSE,"OFFGRID";"Region",#N/A,FALSE,"REGION";"Offgrid -2",#N/A,FALSE,"OFFGRID";"WTP",#N/A,FALSE,"WTP";"WTP -2",#N/A,FALSE,"WTP";"Project",#N/A,FALSE,"PROJECT";"Summary -2",#N/A,FALSE,"SUMMARY"}</definedName>
    <definedName name="________________a130" localSheetId="2" hidden="1">{"Offgrid",#N/A,FALSE,"OFFGRID";"Region",#N/A,FALSE,"REGION";"Offgrid -2",#N/A,FALSE,"OFFGRID";"WTP",#N/A,FALSE,"WTP";"WTP -2",#N/A,FALSE,"WTP";"Project",#N/A,FALSE,"PROJECT";"Summary -2",#N/A,FALSE,"SUMMARY"}</definedName>
    <definedName name="________________a130" localSheetId="11" hidden="1">{"Offgrid",#N/A,FALSE,"OFFGRID";"Region",#N/A,FALSE,"REGION";"Offgrid -2",#N/A,FALSE,"OFFGRID";"WTP",#N/A,FALSE,"WTP";"WTP -2",#N/A,FALSE,"WTP";"Project",#N/A,FALSE,"PROJECT";"Summary -2",#N/A,FALSE,"SUMMARY"}</definedName>
    <definedName name="________________a130" localSheetId="5" hidden="1">{"Offgrid",#N/A,FALSE,"OFFGRID";"Region",#N/A,FALSE,"REGION";"Offgrid -2",#N/A,FALSE,"OFFGRID";"WTP",#N/A,FALSE,"WTP";"WTP -2",#N/A,FALSE,"WTP";"Project",#N/A,FALSE,"PROJECT";"Summary -2",#N/A,FALSE,"SUMMARY"}</definedName>
    <definedName name="________________a130" hidden="1">{"Offgrid",#N/A,FALSE,"OFFGRID";"Region",#N/A,FALSE,"REGION";"Offgrid -2",#N/A,FALSE,"OFFGRID";"WTP",#N/A,FALSE,"WTP";"WTP -2",#N/A,FALSE,"WTP";"Project",#N/A,FALSE,"PROJECT";"Summary -2",#N/A,FALSE,"SUMMARY"}</definedName>
    <definedName name="________________atn1" localSheetId="13">#REF!</definedName>
    <definedName name="________________atn1" localSheetId="2">#REF!</definedName>
    <definedName name="________________atn1" localSheetId="11">#REF!</definedName>
    <definedName name="________________atn1" localSheetId="5">#REF!</definedName>
    <definedName name="________________atn1" localSheetId="14">#REF!</definedName>
    <definedName name="________________atn1">#REF!</definedName>
    <definedName name="________________atn10" localSheetId="13">#REF!</definedName>
    <definedName name="________________atn10" localSheetId="2">#REF!</definedName>
    <definedName name="________________atn10" localSheetId="11">#REF!</definedName>
    <definedName name="________________atn10" localSheetId="5">#REF!</definedName>
    <definedName name="________________atn10" localSheetId="14">#REF!</definedName>
    <definedName name="________________atn10">#REF!</definedName>
    <definedName name="________________atn2" localSheetId="13">#REF!</definedName>
    <definedName name="________________atn2" localSheetId="2">#REF!</definedName>
    <definedName name="________________atn2" localSheetId="11">#REF!</definedName>
    <definedName name="________________atn2" localSheetId="5">#REF!</definedName>
    <definedName name="________________atn2" localSheetId="14">#REF!</definedName>
    <definedName name="________________atn2">#REF!</definedName>
    <definedName name="________________atn3" localSheetId="13">#REF!</definedName>
    <definedName name="________________atn3" localSheetId="2">#REF!</definedName>
    <definedName name="________________atn3" localSheetId="11">#REF!</definedName>
    <definedName name="________________atn3" localSheetId="5">#REF!</definedName>
    <definedName name="________________atn3" localSheetId="14">#REF!</definedName>
    <definedName name="________________atn3">#REF!</definedName>
    <definedName name="________________atn4" localSheetId="13">#REF!</definedName>
    <definedName name="________________atn4" localSheetId="2">#REF!</definedName>
    <definedName name="________________atn4" localSheetId="11">#REF!</definedName>
    <definedName name="________________atn4" localSheetId="5">#REF!</definedName>
    <definedName name="________________atn4" localSheetId="14">#REF!</definedName>
    <definedName name="________________atn4">#REF!</definedName>
    <definedName name="________________atn5" localSheetId="13">#REF!</definedName>
    <definedName name="________________atn5" localSheetId="2">#REF!</definedName>
    <definedName name="________________atn5" localSheetId="11">#REF!</definedName>
    <definedName name="________________atn5" localSheetId="5">#REF!</definedName>
    <definedName name="________________atn5" localSheetId="14">#REF!</definedName>
    <definedName name="________________atn5">#REF!</definedName>
    <definedName name="________________atn6" localSheetId="13">#REF!</definedName>
    <definedName name="________________atn6" localSheetId="2">#REF!</definedName>
    <definedName name="________________atn6" localSheetId="11">#REF!</definedName>
    <definedName name="________________atn6" localSheetId="5">#REF!</definedName>
    <definedName name="________________atn6" localSheetId="14">#REF!</definedName>
    <definedName name="________________atn6">#REF!</definedName>
    <definedName name="________________atn7" localSheetId="13">#REF!</definedName>
    <definedName name="________________atn7" localSheetId="2">#REF!</definedName>
    <definedName name="________________atn7" localSheetId="11">#REF!</definedName>
    <definedName name="________________atn7" localSheetId="5">#REF!</definedName>
    <definedName name="________________atn7" localSheetId="14">#REF!</definedName>
    <definedName name="________________atn7">#REF!</definedName>
    <definedName name="________________atn8" localSheetId="13">#REF!</definedName>
    <definedName name="________________atn8" localSheetId="2">#REF!</definedName>
    <definedName name="________________atn8" localSheetId="11">#REF!</definedName>
    <definedName name="________________atn8" localSheetId="5">#REF!</definedName>
    <definedName name="________________atn8" localSheetId="14">#REF!</definedName>
    <definedName name="________________atn8">#REF!</definedName>
    <definedName name="________________atn9" localSheetId="13">#REF!</definedName>
    <definedName name="________________atn9" localSheetId="2">#REF!</definedName>
    <definedName name="________________atn9" localSheetId="11">#REF!</definedName>
    <definedName name="________________atn9" localSheetId="5">#REF!</definedName>
    <definedName name="________________atn9" localSheetId="14">#REF!</definedName>
    <definedName name="________________atn9">#REF!</definedName>
    <definedName name="________________B1" localSheetId="13">#REF!</definedName>
    <definedName name="________________B1" localSheetId="2">#REF!</definedName>
    <definedName name="________________B1" localSheetId="11">#REF!</definedName>
    <definedName name="________________B1" localSheetId="5">#REF!</definedName>
    <definedName name="________________B1" localSheetId="14">#REF!</definedName>
    <definedName name="________________B1">#REF!</definedName>
    <definedName name="________________b100000" localSheetId="13">#REF!</definedName>
    <definedName name="________________b100000" localSheetId="2">#REF!</definedName>
    <definedName name="________________b100000" localSheetId="11">#REF!</definedName>
    <definedName name="________________b100000" localSheetId="5">#REF!</definedName>
    <definedName name="________________b100000" localSheetId="14">#REF!</definedName>
    <definedName name="________________b100000">#REF!</definedName>
    <definedName name="________________B72172" localSheetId="13">#REF!</definedName>
    <definedName name="________________B72172" localSheetId="2">#REF!</definedName>
    <definedName name="________________B72172" localSheetId="11">#REF!</definedName>
    <definedName name="________________B72172" localSheetId="5">#REF!</definedName>
    <definedName name="________________B72172" localSheetId="14">#REF!</definedName>
    <definedName name="________________B72172">#REF!</definedName>
    <definedName name="________________B86000" localSheetId="13">#REF!</definedName>
    <definedName name="________________B86000" localSheetId="2">#REF!</definedName>
    <definedName name="________________B86000" localSheetId="11">#REF!</definedName>
    <definedName name="________________B86000" localSheetId="5">#REF!</definedName>
    <definedName name="________________B86000" localSheetId="14">#REF!</definedName>
    <definedName name="________________B86000">#REF!</definedName>
    <definedName name="________________bac4">13529</definedName>
    <definedName name="________________bac5">15483</definedName>
    <definedName name="________________BCT1" localSheetId="2" hidden="1">{"'Sheet1'!$L$16"}</definedName>
    <definedName name="________________BCT1" localSheetId="11" hidden="1">{"'Sheet1'!$L$16"}</definedName>
    <definedName name="________________BCT1" localSheetId="5" hidden="1">{"'Sheet1'!$L$16"}</definedName>
    <definedName name="________________BCT1" hidden="1">{"'Sheet1'!$L$16"}</definedName>
    <definedName name="________________bnc5" localSheetId="13">#REF!</definedName>
    <definedName name="________________bnc5" localSheetId="2">#REF!</definedName>
    <definedName name="________________bnc5" localSheetId="11">#REF!</definedName>
    <definedName name="________________bnc5" localSheetId="5">#REF!</definedName>
    <definedName name="________________bnc5" localSheetId="14">#REF!</definedName>
    <definedName name="________________bnc5">#REF!</definedName>
    <definedName name="________________boi1" localSheetId="13">#REF!</definedName>
    <definedName name="________________boi1" localSheetId="2">#REF!</definedName>
    <definedName name="________________boi1" localSheetId="11">#REF!</definedName>
    <definedName name="________________boi1" localSheetId="5">#REF!</definedName>
    <definedName name="________________boi1" localSheetId="14">#REF!</definedName>
    <definedName name="________________boi1">#REF!</definedName>
    <definedName name="________________boi2" localSheetId="13">#REF!</definedName>
    <definedName name="________________boi2" localSheetId="2">#REF!</definedName>
    <definedName name="________________boi2" localSheetId="11">#REF!</definedName>
    <definedName name="________________boi2" localSheetId="5">#REF!</definedName>
    <definedName name="________________boi2" localSheetId="14">#REF!</definedName>
    <definedName name="________________boi2">#REF!</definedName>
    <definedName name="________________boi3" localSheetId="13">#REF!</definedName>
    <definedName name="________________boi3" localSheetId="2">#REF!</definedName>
    <definedName name="________________boi3" localSheetId="11">#REF!</definedName>
    <definedName name="________________boi3" localSheetId="5">#REF!</definedName>
    <definedName name="________________boi3" localSheetId="14">#REF!</definedName>
    <definedName name="________________boi3">#REF!</definedName>
    <definedName name="________________boi4" localSheetId="13">#REF!</definedName>
    <definedName name="________________boi4" localSheetId="2">#REF!</definedName>
    <definedName name="________________boi4" localSheetId="11">#REF!</definedName>
    <definedName name="________________boi4" localSheetId="5">#REF!</definedName>
    <definedName name="________________boi4" localSheetId="14">#REF!</definedName>
    <definedName name="________________boi4">#REF!</definedName>
    <definedName name="________________btc20" localSheetId="13">#REF!</definedName>
    <definedName name="________________btc20" localSheetId="2">#REF!</definedName>
    <definedName name="________________btc20" localSheetId="11">#REF!</definedName>
    <definedName name="________________btc20" localSheetId="5">#REF!</definedName>
    <definedName name="________________btc20" localSheetId="14">#REF!</definedName>
    <definedName name="________________btc20">#REF!</definedName>
    <definedName name="________________btc30" localSheetId="13">#REF!</definedName>
    <definedName name="________________btc30" localSheetId="2">#REF!</definedName>
    <definedName name="________________btc30" localSheetId="11">#REF!</definedName>
    <definedName name="________________btc30" localSheetId="5">#REF!</definedName>
    <definedName name="________________btc30" localSheetId="14">#REF!</definedName>
    <definedName name="________________btc30">#REF!</definedName>
    <definedName name="________________btc35" localSheetId="13">#REF!</definedName>
    <definedName name="________________btc35" localSheetId="2">#REF!</definedName>
    <definedName name="________________btc35" localSheetId="11">#REF!</definedName>
    <definedName name="________________btc35" localSheetId="5">#REF!</definedName>
    <definedName name="________________btc35" localSheetId="14">#REF!</definedName>
    <definedName name="________________btc35">#REF!</definedName>
    <definedName name="________________btm10" localSheetId="13">#REF!</definedName>
    <definedName name="________________btm10" localSheetId="2">#REF!</definedName>
    <definedName name="________________btm10" localSheetId="11">#REF!</definedName>
    <definedName name="________________btm10" localSheetId="5">#REF!</definedName>
    <definedName name="________________btm10" localSheetId="14">#REF!</definedName>
    <definedName name="________________btm10">#REF!</definedName>
    <definedName name="________________btm100" localSheetId="13">#REF!</definedName>
    <definedName name="________________btm100" localSheetId="2">#REF!</definedName>
    <definedName name="________________btm100" localSheetId="11">#REF!</definedName>
    <definedName name="________________btm100" localSheetId="5">#REF!</definedName>
    <definedName name="________________btm100" localSheetId="14">#REF!</definedName>
    <definedName name="________________btm100">#REF!</definedName>
    <definedName name="________________BTM150" localSheetId="13">#REF!</definedName>
    <definedName name="________________BTM150" localSheetId="2">#REF!</definedName>
    <definedName name="________________BTM150" localSheetId="11">#REF!</definedName>
    <definedName name="________________BTM150" localSheetId="5">#REF!</definedName>
    <definedName name="________________BTM150" localSheetId="14">#REF!</definedName>
    <definedName name="________________BTM150">#REF!</definedName>
    <definedName name="________________BTM250" localSheetId="13">#REF!</definedName>
    <definedName name="________________BTM250" localSheetId="2">#REF!</definedName>
    <definedName name="________________BTM250" localSheetId="11">#REF!</definedName>
    <definedName name="________________BTM250" localSheetId="5">#REF!</definedName>
    <definedName name="________________BTM250" localSheetId="14">#REF!</definedName>
    <definedName name="________________BTM250">#REF!</definedName>
    <definedName name="________________btM300" localSheetId="13">#REF!</definedName>
    <definedName name="________________btM300" localSheetId="2">#REF!</definedName>
    <definedName name="________________btM300" localSheetId="11">#REF!</definedName>
    <definedName name="________________btM300" localSheetId="5">#REF!</definedName>
    <definedName name="________________btM300" localSheetId="14">#REF!</definedName>
    <definedName name="________________btM300">#REF!</definedName>
    <definedName name="________________BTM50" localSheetId="13">#REF!</definedName>
    <definedName name="________________BTM50" localSheetId="2">#REF!</definedName>
    <definedName name="________________BTM50" localSheetId="11">#REF!</definedName>
    <definedName name="________________BTM50" localSheetId="5">#REF!</definedName>
    <definedName name="________________BTM50" localSheetId="14">#REF!</definedName>
    <definedName name="________________BTM50">#REF!</definedName>
    <definedName name="________________bua25" localSheetId="13">#REF!</definedName>
    <definedName name="________________bua25" localSheetId="2">#REF!</definedName>
    <definedName name="________________bua25" localSheetId="11">#REF!</definedName>
    <definedName name="________________bua25" localSheetId="5">#REF!</definedName>
    <definedName name="________________bua25" localSheetId="14">#REF!</definedName>
    <definedName name="________________bua25">#REF!</definedName>
    <definedName name="________________cao1" localSheetId="13">#REF!</definedName>
    <definedName name="________________cao1" localSheetId="2">#REF!</definedName>
    <definedName name="________________cao1" localSheetId="11">#REF!</definedName>
    <definedName name="________________cao1" localSheetId="5">#REF!</definedName>
    <definedName name="________________cao1" localSheetId="14">#REF!</definedName>
    <definedName name="________________cao1">#REF!</definedName>
    <definedName name="________________cao2" localSheetId="13">#REF!</definedName>
    <definedName name="________________cao2" localSheetId="2">#REF!</definedName>
    <definedName name="________________cao2" localSheetId="11">#REF!</definedName>
    <definedName name="________________cao2" localSheetId="5">#REF!</definedName>
    <definedName name="________________cao2" localSheetId="14">#REF!</definedName>
    <definedName name="________________cao2">#REF!</definedName>
    <definedName name="________________cao3" localSheetId="13">#REF!</definedName>
    <definedName name="________________cao3" localSheetId="2">#REF!</definedName>
    <definedName name="________________cao3" localSheetId="11">#REF!</definedName>
    <definedName name="________________cao3" localSheetId="5">#REF!</definedName>
    <definedName name="________________cao3" localSheetId="14">#REF!</definedName>
    <definedName name="________________cao3">#REF!</definedName>
    <definedName name="________________cao4" localSheetId="13">#REF!</definedName>
    <definedName name="________________cao4" localSheetId="2">#REF!</definedName>
    <definedName name="________________cao4" localSheetId="11">#REF!</definedName>
    <definedName name="________________cao4" localSheetId="5">#REF!</definedName>
    <definedName name="________________cao4" localSheetId="14">#REF!</definedName>
    <definedName name="________________cao4">#REF!</definedName>
    <definedName name="________________cao5" localSheetId="13">#REF!</definedName>
    <definedName name="________________cao5" localSheetId="2">#REF!</definedName>
    <definedName name="________________cao5" localSheetId="11">#REF!</definedName>
    <definedName name="________________cao5" localSheetId="5">#REF!</definedName>
    <definedName name="________________cao5" localSheetId="14">#REF!</definedName>
    <definedName name="________________cao5">#REF!</definedName>
    <definedName name="________________cao6" localSheetId="13">#REF!</definedName>
    <definedName name="________________cao6" localSheetId="2">#REF!</definedName>
    <definedName name="________________cao6" localSheetId="11">#REF!</definedName>
    <definedName name="________________cao6" localSheetId="5">#REF!</definedName>
    <definedName name="________________cao6" localSheetId="14">#REF!</definedName>
    <definedName name="________________cao6">#REF!</definedName>
    <definedName name="________________cat2" localSheetId="13">#REF!</definedName>
    <definedName name="________________cat2" localSheetId="2">#REF!</definedName>
    <definedName name="________________cat2" localSheetId="11">#REF!</definedName>
    <definedName name="________________cat2" localSheetId="5">#REF!</definedName>
    <definedName name="________________cat2" localSheetId="14">#REF!</definedName>
    <definedName name="________________cat2">#REF!</definedName>
    <definedName name="________________cat3" localSheetId="13">#REF!</definedName>
    <definedName name="________________cat3" localSheetId="2">#REF!</definedName>
    <definedName name="________________cat3" localSheetId="11">#REF!</definedName>
    <definedName name="________________cat3" localSheetId="5">#REF!</definedName>
    <definedName name="________________cat3" localSheetId="14">#REF!</definedName>
    <definedName name="________________cat3">#REF!</definedName>
    <definedName name="________________cat4" localSheetId="13">#REF!</definedName>
    <definedName name="________________cat4" localSheetId="2">#REF!</definedName>
    <definedName name="________________cat4" localSheetId="11">#REF!</definedName>
    <definedName name="________________cat4" localSheetId="5">#REF!</definedName>
    <definedName name="________________cat4" localSheetId="14">#REF!</definedName>
    <definedName name="________________cat4">#REF!</definedName>
    <definedName name="________________cau10" localSheetId="13">#REF!</definedName>
    <definedName name="________________cau10" localSheetId="2">#REF!</definedName>
    <definedName name="________________cau10" localSheetId="11">#REF!</definedName>
    <definedName name="________________cau10" localSheetId="5">#REF!</definedName>
    <definedName name="________________cau10" localSheetId="14">#REF!</definedName>
    <definedName name="________________cau10">#REF!</definedName>
    <definedName name="________________cau24" localSheetId="2">{"Book1"}</definedName>
    <definedName name="________________cau24" localSheetId="11">{"Book1"}</definedName>
    <definedName name="________________cau24" localSheetId="5">{"Book1"}</definedName>
    <definedName name="________________cau24">{"Book1"}</definedName>
    <definedName name="________________cau25" localSheetId="13">#REF!</definedName>
    <definedName name="________________cau25" localSheetId="2">#REF!</definedName>
    <definedName name="________________cau25" localSheetId="11">#REF!</definedName>
    <definedName name="________________cau25" localSheetId="5">#REF!</definedName>
    <definedName name="________________cau25" localSheetId="14">#REF!</definedName>
    <definedName name="________________cau25">#REF!</definedName>
    <definedName name="________________cau40" localSheetId="13">#REF!</definedName>
    <definedName name="________________cau40" localSheetId="2">#REF!</definedName>
    <definedName name="________________cau40" localSheetId="11">#REF!</definedName>
    <definedName name="________________cau40" localSheetId="5">#REF!</definedName>
    <definedName name="________________cau40" localSheetId="14">#REF!</definedName>
    <definedName name="________________cau40">#REF!</definedName>
    <definedName name="________________cau50" localSheetId="13">#REF!</definedName>
    <definedName name="________________cau50" localSheetId="2">#REF!</definedName>
    <definedName name="________________cau50" localSheetId="11">#REF!</definedName>
    <definedName name="________________cau50" localSheetId="5">#REF!</definedName>
    <definedName name="________________cau50" localSheetId="14">#REF!</definedName>
    <definedName name="________________cau50">#REF!</definedName>
    <definedName name="________________CD2" localSheetId="2" hidden="1">{"'Sheet1'!$L$16"}</definedName>
    <definedName name="________________CD2" localSheetId="11" hidden="1">{"'Sheet1'!$L$16"}</definedName>
    <definedName name="________________CD2" localSheetId="5" hidden="1">{"'Sheet1'!$L$16"}</definedName>
    <definedName name="________________CD2" hidden="1">{"'Sheet1'!$L$16"}</definedName>
    <definedName name="________________CON1" localSheetId="13">#REF!</definedName>
    <definedName name="________________CON1" localSheetId="2">#REF!</definedName>
    <definedName name="________________CON1" localSheetId="11">#REF!</definedName>
    <definedName name="________________CON1" localSheetId="5">#REF!</definedName>
    <definedName name="________________CON1" localSheetId="14">#REF!</definedName>
    <definedName name="________________CON1">#REF!</definedName>
    <definedName name="________________CON2" localSheetId="13">#REF!</definedName>
    <definedName name="________________CON2" localSheetId="2">#REF!</definedName>
    <definedName name="________________CON2" localSheetId="11">#REF!</definedName>
    <definedName name="________________CON2" localSheetId="5">#REF!</definedName>
    <definedName name="________________CON2" localSheetId="14">#REF!</definedName>
    <definedName name="________________CON2">#REF!</definedName>
    <definedName name="________________dai1" localSheetId="13">#REF!</definedName>
    <definedName name="________________dai1" localSheetId="2">#REF!</definedName>
    <definedName name="________________dai1" localSheetId="11">#REF!</definedName>
    <definedName name="________________dai1" localSheetId="5">#REF!</definedName>
    <definedName name="________________dai1" localSheetId="14">#REF!</definedName>
    <definedName name="________________dai1">#REF!</definedName>
    <definedName name="________________dai2" localSheetId="13">#REF!</definedName>
    <definedName name="________________dai2" localSheetId="2">#REF!</definedName>
    <definedName name="________________dai2" localSheetId="11">#REF!</definedName>
    <definedName name="________________dai2" localSheetId="5">#REF!</definedName>
    <definedName name="________________dai2" localSheetId="14">#REF!</definedName>
    <definedName name="________________dai2">#REF!</definedName>
    <definedName name="________________dai3" localSheetId="13">#REF!</definedName>
    <definedName name="________________dai3" localSheetId="2">#REF!</definedName>
    <definedName name="________________dai3" localSheetId="11">#REF!</definedName>
    <definedName name="________________dai3" localSheetId="5">#REF!</definedName>
    <definedName name="________________dai3" localSheetId="14">#REF!</definedName>
    <definedName name="________________dai3">#REF!</definedName>
    <definedName name="________________dai4" localSheetId="13">#REF!</definedName>
    <definedName name="________________dai4" localSheetId="2">#REF!</definedName>
    <definedName name="________________dai4" localSheetId="11">#REF!</definedName>
    <definedName name="________________dai4" localSheetId="5">#REF!</definedName>
    <definedName name="________________dai4" localSheetId="14">#REF!</definedName>
    <definedName name="________________dai4">#REF!</definedName>
    <definedName name="________________dai5" localSheetId="13">#REF!</definedName>
    <definedName name="________________dai5" localSheetId="2">#REF!</definedName>
    <definedName name="________________dai5" localSheetId="11">#REF!</definedName>
    <definedName name="________________dai5" localSheetId="5">#REF!</definedName>
    <definedName name="________________dai5" localSheetId="14">#REF!</definedName>
    <definedName name="________________dai5">#REF!</definedName>
    <definedName name="________________dai6" localSheetId="13">#REF!</definedName>
    <definedName name="________________dai6" localSheetId="2">#REF!</definedName>
    <definedName name="________________dai6" localSheetId="11">#REF!</definedName>
    <definedName name="________________dai6" localSheetId="5">#REF!</definedName>
    <definedName name="________________dai6" localSheetId="14">#REF!</definedName>
    <definedName name="________________dai6">#REF!</definedName>
    <definedName name="________________dam15" localSheetId="13">#REF!</definedName>
    <definedName name="________________dam15" localSheetId="2">#REF!</definedName>
    <definedName name="________________dam15" localSheetId="11">#REF!</definedName>
    <definedName name="________________dam15" localSheetId="5">#REF!</definedName>
    <definedName name="________________dam15" localSheetId="14">#REF!</definedName>
    <definedName name="________________dam15">#REF!</definedName>
    <definedName name="________________dam18" localSheetId="13">#REF!</definedName>
    <definedName name="________________dam18" localSheetId="2">#REF!</definedName>
    <definedName name="________________dam18" localSheetId="11">#REF!</definedName>
    <definedName name="________________dam18" localSheetId="5">#REF!</definedName>
    <definedName name="________________dam18" localSheetId="14">#REF!</definedName>
    <definedName name="________________dam18">#REF!</definedName>
    <definedName name="________________dam9" localSheetId="13">#REF!</definedName>
    <definedName name="________________dam9" localSheetId="2">#REF!</definedName>
    <definedName name="________________dam9" localSheetId="11">#REF!</definedName>
    <definedName name="________________dam9" localSheetId="5">#REF!</definedName>
    <definedName name="________________dam9" localSheetId="14">#REF!</definedName>
    <definedName name="________________dam9">#REF!</definedName>
    <definedName name="________________dan1" localSheetId="13">#REF!</definedName>
    <definedName name="________________dan1" localSheetId="2">#REF!</definedName>
    <definedName name="________________dan1" localSheetId="11">#REF!</definedName>
    <definedName name="________________dan1" localSheetId="5">#REF!</definedName>
    <definedName name="________________dan1" localSheetId="14">#REF!</definedName>
    <definedName name="________________dan1">#REF!</definedName>
    <definedName name="________________dan2" localSheetId="13">#REF!</definedName>
    <definedName name="________________dan2" localSheetId="2">#REF!</definedName>
    <definedName name="________________dan2" localSheetId="11">#REF!</definedName>
    <definedName name="________________dan2" localSheetId="5">#REF!</definedName>
    <definedName name="________________dan2" localSheetId="14">#REF!</definedName>
    <definedName name="________________dan2">#REF!</definedName>
    <definedName name="________________dao1" localSheetId="13">#REF!</definedName>
    <definedName name="________________dao1" localSheetId="2">#REF!</definedName>
    <definedName name="________________dao1" localSheetId="11">#REF!</definedName>
    <definedName name="________________dao1" localSheetId="5">#REF!</definedName>
    <definedName name="________________dao1" localSheetId="14">#REF!</definedName>
    <definedName name="________________dao1">#REF!</definedName>
    <definedName name="________________dbu1" localSheetId="13">#REF!</definedName>
    <definedName name="________________dbu1" localSheetId="2">#REF!</definedName>
    <definedName name="________________dbu1" localSheetId="11">#REF!</definedName>
    <definedName name="________________dbu1" localSheetId="5">#REF!</definedName>
    <definedName name="________________dbu1" localSheetId="14">#REF!</definedName>
    <definedName name="________________dbu1">#REF!</definedName>
    <definedName name="________________dbu2" localSheetId="13">#REF!</definedName>
    <definedName name="________________dbu2" localSheetId="2">#REF!</definedName>
    <definedName name="________________dbu2" localSheetId="11">#REF!</definedName>
    <definedName name="________________dbu2" localSheetId="5">#REF!</definedName>
    <definedName name="________________dbu2" localSheetId="14">#REF!</definedName>
    <definedName name="________________dbu2">#REF!</definedName>
    <definedName name="________________ddn400" localSheetId="13">#REF!</definedName>
    <definedName name="________________ddn400" localSheetId="2">#REF!</definedName>
    <definedName name="________________ddn400" localSheetId="11">#REF!</definedName>
    <definedName name="________________ddn400" localSheetId="5">#REF!</definedName>
    <definedName name="________________ddn400" localSheetId="14">#REF!</definedName>
    <definedName name="________________ddn400">#REF!</definedName>
    <definedName name="________________ddn600" localSheetId="13">#REF!</definedName>
    <definedName name="________________ddn600" localSheetId="2">#REF!</definedName>
    <definedName name="________________ddn600" localSheetId="11">#REF!</definedName>
    <definedName name="________________ddn600" localSheetId="5">#REF!</definedName>
    <definedName name="________________ddn600" localSheetId="14">#REF!</definedName>
    <definedName name="________________ddn600">#REF!</definedName>
    <definedName name="________________deo1" localSheetId="13">#REF!</definedName>
    <definedName name="________________deo1" localSheetId="2">#REF!</definedName>
    <definedName name="________________deo1" localSheetId="11">#REF!</definedName>
    <definedName name="________________deo1" localSheetId="5">#REF!</definedName>
    <definedName name="________________deo1" localSheetId="14">#REF!</definedName>
    <definedName name="________________deo1">#REF!</definedName>
    <definedName name="________________deo10" localSheetId="13">#REF!</definedName>
    <definedName name="________________deo10" localSheetId="2">#REF!</definedName>
    <definedName name="________________deo10" localSheetId="11">#REF!</definedName>
    <definedName name="________________deo10" localSheetId="5">#REF!</definedName>
    <definedName name="________________deo10" localSheetId="14">#REF!</definedName>
    <definedName name="________________deo10">#REF!</definedName>
    <definedName name="________________deo2" localSheetId="13">#REF!</definedName>
    <definedName name="________________deo2" localSheetId="2">#REF!</definedName>
    <definedName name="________________deo2" localSheetId="11">#REF!</definedName>
    <definedName name="________________deo2" localSheetId="5">#REF!</definedName>
    <definedName name="________________deo2" localSheetId="14">#REF!</definedName>
    <definedName name="________________deo2">#REF!</definedName>
    <definedName name="________________deo3" localSheetId="13">#REF!</definedName>
    <definedName name="________________deo3" localSheetId="2">#REF!</definedName>
    <definedName name="________________deo3" localSheetId="11">#REF!</definedName>
    <definedName name="________________deo3" localSheetId="5">#REF!</definedName>
    <definedName name="________________deo3" localSheetId="14">#REF!</definedName>
    <definedName name="________________deo3">#REF!</definedName>
    <definedName name="________________deo4" localSheetId="13">#REF!</definedName>
    <definedName name="________________deo4" localSheetId="2">#REF!</definedName>
    <definedName name="________________deo4" localSheetId="11">#REF!</definedName>
    <definedName name="________________deo4" localSheetId="5">#REF!</definedName>
    <definedName name="________________deo4" localSheetId="14">#REF!</definedName>
    <definedName name="________________deo4">#REF!</definedName>
    <definedName name="________________deo5" localSheetId="13">#REF!</definedName>
    <definedName name="________________deo5" localSheetId="2">#REF!</definedName>
    <definedName name="________________deo5" localSheetId="11">#REF!</definedName>
    <definedName name="________________deo5" localSheetId="5">#REF!</definedName>
    <definedName name="________________deo5" localSheetId="14">#REF!</definedName>
    <definedName name="________________deo5">#REF!</definedName>
    <definedName name="________________deo6" localSheetId="13">#REF!</definedName>
    <definedName name="________________deo6" localSheetId="2">#REF!</definedName>
    <definedName name="________________deo6" localSheetId="11">#REF!</definedName>
    <definedName name="________________deo6" localSheetId="5">#REF!</definedName>
    <definedName name="________________deo6" localSheetId="14">#REF!</definedName>
    <definedName name="________________deo6">#REF!</definedName>
    <definedName name="________________deo7" localSheetId="13">#REF!</definedName>
    <definedName name="________________deo7" localSheetId="2">#REF!</definedName>
    <definedName name="________________deo7" localSheetId="11">#REF!</definedName>
    <definedName name="________________deo7" localSheetId="5">#REF!</definedName>
    <definedName name="________________deo7" localSheetId="14">#REF!</definedName>
    <definedName name="________________deo7">#REF!</definedName>
    <definedName name="________________deo8" localSheetId="13">#REF!</definedName>
    <definedName name="________________deo8" localSheetId="2">#REF!</definedName>
    <definedName name="________________deo8" localSheetId="11">#REF!</definedName>
    <definedName name="________________deo8" localSheetId="5">#REF!</definedName>
    <definedName name="________________deo8" localSheetId="14">#REF!</definedName>
    <definedName name="________________deo8">#REF!</definedName>
    <definedName name="________________deo9" localSheetId="13">#REF!</definedName>
    <definedName name="________________deo9" localSheetId="2">#REF!</definedName>
    <definedName name="________________deo9" localSheetId="11">#REF!</definedName>
    <definedName name="________________deo9" localSheetId="5">#REF!</definedName>
    <definedName name="________________deo9" localSheetId="14">#REF!</definedName>
    <definedName name="________________deo9">#REF!</definedName>
    <definedName name="________________GFE28" localSheetId="13">#REF!</definedName>
    <definedName name="________________GFE28" localSheetId="2">#REF!</definedName>
    <definedName name="________________GFE28" localSheetId="11">#REF!</definedName>
    <definedName name="________________GFE28" localSheetId="5">#REF!</definedName>
    <definedName name="________________GFE28" localSheetId="14">#REF!</definedName>
    <definedName name="________________GFE28">#REF!</definedName>
    <definedName name="________________Goi8" localSheetId="2" hidden="1">{"'Sheet1'!$L$16"}</definedName>
    <definedName name="________________Goi8" localSheetId="11" hidden="1">{"'Sheet1'!$L$16"}</definedName>
    <definedName name="________________Goi8" localSheetId="5" hidden="1">{"'Sheet1'!$L$16"}</definedName>
    <definedName name="________________Goi8" hidden="1">{"'Sheet1'!$L$16"}</definedName>
    <definedName name="________________gon4" localSheetId="13">#REF!</definedName>
    <definedName name="________________gon4" localSheetId="2">#REF!</definedName>
    <definedName name="________________gon4" localSheetId="11">#REF!</definedName>
    <definedName name="________________gon4" localSheetId="5">#REF!</definedName>
    <definedName name="________________gon4" localSheetId="14">#REF!</definedName>
    <definedName name="________________gon4">#REF!</definedName>
    <definedName name="________________hom2" localSheetId="13">#REF!</definedName>
    <definedName name="________________hom2" localSheetId="2">#REF!</definedName>
    <definedName name="________________hom2" localSheetId="11">#REF!</definedName>
    <definedName name="________________hom2" localSheetId="5">#REF!</definedName>
    <definedName name="________________hom2" localSheetId="14">#REF!</definedName>
    <definedName name="________________hom2">#REF!</definedName>
    <definedName name="________________hsm2">1.1289</definedName>
    <definedName name="________________K146" localSheetId="2" hidden="1">{"'Sheet1'!$L$16"}</definedName>
    <definedName name="________________K146" localSheetId="11" hidden="1">{"'Sheet1'!$L$16"}</definedName>
    <definedName name="________________K146" localSheetId="5" hidden="1">{"'Sheet1'!$L$16"}</definedName>
    <definedName name="________________K146" hidden="1">{"'Sheet1'!$L$16"}</definedName>
    <definedName name="________________kl1" localSheetId="13">#REF!</definedName>
    <definedName name="________________kl1" localSheetId="2">#REF!</definedName>
    <definedName name="________________kl1" localSheetId="11">#REF!</definedName>
    <definedName name="________________kl1" localSheetId="5">#REF!</definedName>
    <definedName name="________________kl1" localSheetId="14">#REF!</definedName>
    <definedName name="________________kl1">#REF!</definedName>
    <definedName name="________________KL7" localSheetId="13">#REF!</definedName>
    <definedName name="________________KL7" localSheetId="2">#REF!</definedName>
    <definedName name="________________KL7" localSheetId="11">#REF!</definedName>
    <definedName name="________________KL7" localSheetId="5">#REF!</definedName>
    <definedName name="________________KL7" localSheetId="14">#REF!</definedName>
    <definedName name="________________KL7">#REF!</definedName>
    <definedName name="________________KM188" localSheetId="13">#REF!</definedName>
    <definedName name="________________KM188" localSheetId="2">#REF!</definedName>
    <definedName name="________________KM188" localSheetId="11">#REF!</definedName>
    <definedName name="________________KM188" localSheetId="5">#REF!</definedName>
    <definedName name="________________KM188" localSheetId="14">#REF!</definedName>
    <definedName name="________________KM188">#REF!</definedName>
    <definedName name="________________km189" localSheetId="13">#REF!</definedName>
    <definedName name="________________km189" localSheetId="2">#REF!</definedName>
    <definedName name="________________km189" localSheetId="11">#REF!</definedName>
    <definedName name="________________km189" localSheetId="5">#REF!</definedName>
    <definedName name="________________km189" localSheetId="14">#REF!</definedName>
    <definedName name="________________km189">#REF!</definedName>
    <definedName name="________________km190" localSheetId="13">#REF!</definedName>
    <definedName name="________________km190" localSheetId="2">#REF!</definedName>
    <definedName name="________________km190" localSheetId="11">#REF!</definedName>
    <definedName name="________________km190" localSheetId="5">#REF!</definedName>
    <definedName name="________________km190" localSheetId="14">#REF!</definedName>
    <definedName name="________________km190">#REF!</definedName>
    <definedName name="________________km191" localSheetId="13">#REF!</definedName>
    <definedName name="________________km191" localSheetId="2">#REF!</definedName>
    <definedName name="________________km191" localSheetId="11">#REF!</definedName>
    <definedName name="________________km191" localSheetId="5">#REF!</definedName>
    <definedName name="________________km191" localSheetId="14">#REF!</definedName>
    <definedName name="________________km191">#REF!</definedName>
    <definedName name="________________km192" localSheetId="13">#REF!</definedName>
    <definedName name="________________km192" localSheetId="2">#REF!</definedName>
    <definedName name="________________km192" localSheetId="11">#REF!</definedName>
    <definedName name="________________km192" localSheetId="5">#REF!</definedName>
    <definedName name="________________km192" localSheetId="14">#REF!</definedName>
    <definedName name="________________km192">#REF!</definedName>
    <definedName name="________________km193" localSheetId="13">#REF!</definedName>
    <definedName name="________________km193" localSheetId="2">#REF!</definedName>
    <definedName name="________________km193" localSheetId="11">#REF!</definedName>
    <definedName name="________________km193" localSheetId="5">#REF!</definedName>
    <definedName name="________________km193" localSheetId="14">#REF!</definedName>
    <definedName name="________________km193">#REF!</definedName>
    <definedName name="________________km194" localSheetId="13">#REF!</definedName>
    <definedName name="________________km194" localSheetId="2">#REF!</definedName>
    <definedName name="________________km194" localSheetId="11">#REF!</definedName>
    <definedName name="________________km194" localSheetId="5">#REF!</definedName>
    <definedName name="________________km194" localSheetId="14">#REF!</definedName>
    <definedName name="________________km194">#REF!</definedName>
    <definedName name="________________km195" localSheetId="13">#REF!</definedName>
    <definedName name="________________km195" localSheetId="2">#REF!</definedName>
    <definedName name="________________km195" localSheetId="11">#REF!</definedName>
    <definedName name="________________km195" localSheetId="5">#REF!</definedName>
    <definedName name="________________km195" localSheetId="14">#REF!</definedName>
    <definedName name="________________km195">#REF!</definedName>
    <definedName name="________________km196" localSheetId="13">#REF!</definedName>
    <definedName name="________________km196" localSheetId="2">#REF!</definedName>
    <definedName name="________________km196" localSheetId="11">#REF!</definedName>
    <definedName name="________________km196" localSheetId="5">#REF!</definedName>
    <definedName name="________________km196" localSheetId="14">#REF!</definedName>
    <definedName name="________________km196">#REF!</definedName>
    <definedName name="________________km197" localSheetId="13">#REF!</definedName>
    <definedName name="________________km197" localSheetId="2">#REF!</definedName>
    <definedName name="________________km197" localSheetId="11">#REF!</definedName>
    <definedName name="________________km197" localSheetId="5">#REF!</definedName>
    <definedName name="________________km197" localSheetId="14">#REF!</definedName>
    <definedName name="________________km197">#REF!</definedName>
    <definedName name="________________km198" localSheetId="13">#REF!</definedName>
    <definedName name="________________km198" localSheetId="2">#REF!</definedName>
    <definedName name="________________km198" localSheetId="11">#REF!</definedName>
    <definedName name="________________km198" localSheetId="5">#REF!</definedName>
    <definedName name="________________km198" localSheetId="14">#REF!</definedName>
    <definedName name="________________km198">#REF!</definedName>
    <definedName name="________________Lan1" localSheetId="2" hidden="1">{"'Sheet1'!$L$16"}</definedName>
    <definedName name="________________Lan1" localSheetId="11" hidden="1">{"'Sheet1'!$L$16"}</definedName>
    <definedName name="________________Lan1" localSheetId="5" hidden="1">{"'Sheet1'!$L$16"}</definedName>
    <definedName name="________________Lan1" hidden="1">{"'Sheet1'!$L$16"}</definedName>
    <definedName name="________________LAN3" localSheetId="2" hidden="1">{"'Sheet1'!$L$16"}</definedName>
    <definedName name="________________LAN3" localSheetId="11" hidden="1">{"'Sheet1'!$L$16"}</definedName>
    <definedName name="________________LAN3" localSheetId="5" hidden="1">{"'Sheet1'!$L$16"}</definedName>
    <definedName name="________________LAN3" hidden="1">{"'Sheet1'!$L$16"}</definedName>
    <definedName name="________________lap1" localSheetId="13">#REF!</definedName>
    <definedName name="________________lap1" localSheetId="2">#REF!</definedName>
    <definedName name="________________lap1" localSheetId="11">#REF!</definedName>
    <definedName name="________________lap1" localSheetId="5">#REF!</definedName>
    <definedName name="________________lap1" localSheetId="14">#REF!</definedName>
    <definedName name="________________lap1">#REF!</definedName>
    <definedName name="________________lap2" localSheetId="13">#REF!</definedName>
    <definedName name="________________lap2" localSheetId="2">#REF!</definedName>
    <definedName name="________________lap2" localSheetId="11">#REF!</definedName>
    <definedName name="________________lap2" localSheetId="5">#REF!</definedName>
    <definedName name="________________lap2" localSheetId="14">#REF!</definedName>
    <definedName name="________________lap2">#REF!</definedName>
    <definedName name="________________lop16" localSheetId="13">#REF!</definedName>
    <definedName name="________________lop16" localSheetId="2">#REF!</definedName>
    <definedName name="________________lop16" localSheetId="11">#REF!</definedName>
    <definedName name="________________lop16" localSheetId="5">#REF!</definedName>
    <definedName name="________________lop16" localSheetId="14">#REF!</definedName>
    <definedName name="________________lop16">#REF!</definedName>
    <definedName name="________________lop25" localSheetId="13">#REF!</definedName>
    <definedName name="________________lop25" localSheetId="2">#REF!</definedName>
    <definedName name="________________lop25" localSheetId="11">#REF!</definedName>
    <definedName name="________________lop25" localSheetId="5">#REF!</definedName>
    <definedName name="________________lop25" localSheetId="14">#REF!</definedName>
    <definedName name="________________lop25">#REF!</definedName>
    <definedName name="________________lop9" localSheetId="13">#REF!</definedName>
    <definedName name="________________lop9" localSheetId="2">#REF!</definedName>
    <definedName name="________________lop9" localSheetId="11">#REF!</definedName>
    <definedName name="________________lop9" localSheetId="5">#REF!</definedName>
    <definedName name="________________lop9" localSheetId="14">#REF!</definedName>
    <definedName name="________________lop9">#REF!</definedName>
    <definedName name="________________lu85" localSheetId="13">#REF!</definedName>
    <definedName name="________________lu85" localSheetId="2">#REF!</definedName>
    <definedName name="________________lu85" localSheetId="11">#REF!</definedName>
    <definedName name="________________lu85" localSheetId="5">#REF!</definedName>
    <definedName name="________________lu85" localSheetId="14">#REF!</definedName>
    <definedName name="________________lu85">#REF!</definedName>
    <definedName name="________________m1233" localSheetId="2" hidden="1">{"'Sheet1'!$L$16"}</definedName>
    <definedName name="________________m1233" localSheetId="11" hidden="1">{"'Sheet1'!$L$16"}</definedName>
    <definedName name="________________m1233" localSheetId="5" hidden="1">{"'Sheet1'!$L$16"}</definedName>
    <definedName name="________________m1233" hidden="1">{"'Sheet1'!$L$16"}</definedName>
    <definedName name="________________MAC12" localSheetId="13">#REF!</definedName>
    <definedName name="________________MAC12" localSheetId="2">#REF!</definedName>
    <definedName name="________________MAC12" localSheetId="11">#REF!</definedName>
    <definedName name="________________MAC12" localSheetId="5">#REF!</definedName>
    <definedName name="________________MAC12" localSheetId="14">#REF!</definedName>
    <definedName name="________________MAC12">#REF!</definedName>
    <definedName name="________________MAC46" localSheetId="13">#REF!</definedName>
    <definedName name="________________MAC46" localSheetId="2">#REF!</definedName>
    <definedName name="________________MAC46" localSheetId="11">#REF!</definedName>
    <definedName name="________________MAC46" localSheetId="5">#REF!</definedName>
    <definedName name="________________MAC46" localSheetId="14">#REF!</definedName>
    <definedName name="________________MAC46">#REF!</definedName>
    <definedName name="________________may2" localSheetId="13">#REF!</definedName>
    <definedName name="________________may2" localSheetId="2">#REF!</definedName>
    <definedName name="________________may2" localSheetId="11">#REF!</definedName>
    <definedName name="________________may2" localSheetId="5">#REF!</definedName>
    <definedName name="________________may2" localSheetId="14">#REF!</definedName>
    <definedName name="________________may2">#REF!</definedName>
    <definedName name="________________may3" localSheetId="13">#REF!</definedName>
    <definedName name="________________may3" localSheetId="2">#REF!</definedName>
    <definedName name="________________may3" localSheetId="11">#REF!</definedName>
    <definedName name="________________may3" localSheetId="5">#REF!</definedName>
    <definedName name="________________may3" localSheetId="14">#REF!</definedName>
    <definedName name="________________may3">#REF!</definedName>
    <definedName name="________________mix6" localSheetId="13">#REF!</definedName>
    <definedName name="________________mix6" localSheetId="2">#REF!</definedName>
    <definedName name="________________mix6" localSheetId="11">#REF!</definedName>
    <definedName name="________________mix6" localSheetId="5">#REF!</definedName>
    <definedName name="________________mix6" localSheetId="14">#REF!</definedName>
    <definedName name="________________mix6">#REF!</definedName>
    <definedName name="________________mtc3" localSheetId="13">#REF!</definedName>
    <definedName name="________________mtc3" localSheetId="2">#REF!</definedName>
    <definedName name="________________mtc3" localSheetId="11">#REF!</definedName>
    <definedName name="________________mtc3" localSheetId="5">#REF!</definedName>
    <definedName name="________________mtc3" localSheetId="14">#REF!</definedName>
    <definedName name="________________mtc3">#REF!</definedName>
    <definedName name="________________mui140" localSheetId="13">#REF!</definedName>
    <definedName name="________________mui140" localSheetId="2">#REF!</definedName>
    <definedName name="________________mui140" localSheetId="11">#REF!</definedName>
    <definedName name="________________mui140" localSheetId="5">#REF!</definedName>
    <definedName name="________________mui140" localSheetId="14">#REF!</definedName>
    <definedName name="________________mui140">#REF!</definedName>
    <definedName name="________________mx1" localSheetId="13">#REF!</definedName>
    <definedName name="________________mx1" localSheetId="2">#REF!</definedName>
    <definedName name="________________mx1" localSheetId="11">#REF!</definedName>
    <definedName name="________________mx1" localSheetId="5">#REF!</definedName>
    <definedName name="________________mx1" localSheetId="14">#REF!</definedName>
    <definedName name="________________mx1">#REF!</definedName>
    <definedName name="________________nc6" localSheetId="13">#REF!</definedName>
    <definedName name="________________nc6" localSheetId="2">#REF!</definedName>
    <definedName name="________________nc6" localSheetId="11">#REF!</definedName>
    <definedName name="________________nc6" localSheetId="5">#REF!</definedName>
    <definedName name="________________nc6" localSheetId="14">#REF!</definedName>
    <definedName name="________________nc6">#REF!</definedName>
    <definedName name="________________nc7" localSheetId="13">#REF!</definedName>
    <definedName name="________________nc7" localSheetId="2">#REF!</definedName>
    <definedName name="________________nc7" localSheetId="11">#REF!</definedName>
    <definedName name="________________nc7" localSheetId="5">#REF!</definedName>
    <definedName name="________________nc7" localSheetId="14">#REF!</definedName>
    <definedName name="________________nc7">#REF!</definedName>
    <definedName name="________________NCC4" localSheetId="13">#REF!</definedName>
    <definedName name="________________NCC4" localSheetId="2">#REF!</definedName>
    <definedName name="________________NCC4" localSheetId="11">#REF!</definedName>
    <definedName name="________________NCC4" localSheetId="5">#REF!</definedName>
    <definedName name="________________NCC4" localSheetId="14">#REF!</definedName>
    <definedName name="________________NCC4">#REF!</definedName>
    <definedName name="________________NCL100" localSheetId="13">#REF!</definedName>
    <definedName name="________________NCL100" localSheetId="2">#REF!</definedName>
    <definedName name="________________NCL100" localSheetId="11">#REF!</definedName>
    <definedName name="________________NCL100" localSheetId="5">#REF!</definedName>
    <definedName name="________________NCL100" localSheetId="14">#REF!</definedName>
    <definedName name="________________NCL100">#REF!</definedName>
    <definedName name="________________NCL200" localSheetId="13">#REF!</definedName>
    <definedName name="________________NCL200" localSheetId="2">#REF!</definedName>
    <definedName name="________________NCL200" localSheetId="11">#REF!</definedName>
    <definedName name="________________NCL200" localSheetId="5">#REF!</definedName>
    <definedName name="________________NCL200" localSheetId="14">#REF!</definedName>
    <definedName name="________________NCL200">#REF!</definedName>
    <definedName name="________________NCL250" localSheetId="13">#REF!</definedName>
    <definedName name="________________NCL250" localSheetId="2">#REF!</definedName>
    <definedName name="________________NCL250" localSheetId="11">#REF!</definedName>
    <definedName name="________________NCL250" localSheetId="5">#REF!</definedName>
    <definedName name="________________NCL250" localSheetId="14">#REF!</definedName>
    <definedName name="________________NCL250">#REF!</definedName>
    <definedName name="________________ncm200" localSheetId="13">#REF!</definedName>
    <definedName name="________________ncm200" localSheetId="2">#REF!</definedName>
    <definedName name="________________ncm200" localSheetId="11">#REF!</definedName>
    <definedName name="________________ncm200" localSheetId="5">#REF!</definedName>
    <definedName name="________________ncm200" localSheetId="14">#REF!</definedName>
    <definedName name="________________ncm200">#REF!</definedName>
    <definedName name="________________NET2" localSheetId="13">#REF!</definedName>
    <definedName name="________________NET2" localSheetId="2">#REF!</definedName>
    <definedName name="________________NET2" localSheetId="11">#REF!</definedName>
    <definedName name="________________NET2" localSheetId="5">#REF!</definedName>
    <definedName name="________________NET2" localSheetId="14">#REF!</definedName>
    <definedName name="________________NET2">#REF!</definedName>
    <definedName name="________________nin190" localSheetId="13">#REF!</definedName>
    <definedName name="________________nin190" localSheetId="2">#REF!</definedName>
    <definedName name="________________nin190" localSheetId="11">#REF!</definedName>
    <definedName name="________________nin190" localSheetId="5">#REF!</definedName>
    <definedName name="________________nin190" localSheetId="14">#REF!</definedName>
    <definedName name="________________nin190">#REF!</definedName>
    <definedName name="________________NK5" localSheetId="2" hidden="1">{"'Sheet1'!$L$16"}</definedName>
    <definedName name="________________NK5" localSheetId="11" hidden="1">{"'Sheet1'!$L$16"}</definedName>
    <definedName name="________________NK5" localSheetId="5" hidden="1">{"'Sheet1'!$L$16"}</definedName>
    <definedName name="________________NK5" hidden="1">{"'Sheet1'!$L$16"}</definedName>
    <definedName name="________________NSO2" localSheetId="2" hidden="1">{"'Sheet1'!$L$16"}</definedName>
    <definedName name="________________NSO2" localSheetId="11" hidden="1">{"'Sheet1'!$L$16"}</definedName>
    <definedName name="________________NSO2" localSheetId="5" hidden="1">{"'Sheet1'!$L$16"}</definedName>
    <definedName name="________________NSO2" hidden="1">{"'Sheet1'!$L$16"}</definedName>
    <definedName name="________________obt1" localSheetId="13">#REF!</definedName>
    <definedName name="________________obt1" localSheetId="2">#REF!</definedName>
    <definedName name="________________obt1" localSheetId="11">#REF!</definedName>
    <definedName name="________________obt1" localSheetId="5">#REF!</definedName>
    <definedName name="________________obt1" localSheetId="14">#REF!</definedName>
    <definedName name="________________obt1">#REF!</definedName>
    <definedName name="________________oto12" localSheetId="13">#REF!</definedName>
    <definedName name="________________oto12" localSheetId="2">#REF!</definedName>
    <definedName name="________________oto12" localSheetId="11">#REF!</definedName>
    <definedName name="________________oto12" localSheetId="5">#REF!</definedName>
    <definedName name="________________oto12" localSheetId="14">#REF!</definedName>
    <definedName name="________________oto12">#REF!</definedName>
    <definedName name="________________PA3" localSheetId="2" hidden="1">{"'Sheet1'!$L$16"}</definedName>
    <definedName name="________________PA3" localSheetId="11" hidden="1">{"'Sheet1'!$L$16"}</definedName>
    <definedName name="________________PA3" localSheetId="5" hidden="1">{"'Sheet1'!$L$16"}</definedName>
    <definedName name="________________PA3" hidden="1">{"'Sheet1'!$L$16"}</definedName>
    <definedName name="________________pa4" localSheetId="2" hidden="1">{"'Sheet1'!$L$16"}</definedName>
    <definedName name="________________pa4" localSheetId="11" hidden="1">{"'Sheet1'!$L$16"}</definedName>
    <definedName name="________________pa4" localSheetId="5" hidden="1">{"'Sheet1'!$L$16"}</definedName>
    <definedName name="________________pa4" hidden="1">{"'Sheet1'!$L$16"}</definedName>
    <definedName name="________________phi10" localSheetId="13">#REF!</definedName>
    <definedName name="________________phi10" localSheetId="2">#REF!</definedName>
    <definedName name="________________phi10" localSheetId="11">#REF!</definedName>
    <definedName name="________________phi10" localSheetId="5">#REF!</definedName>
    <definedName name="________________phi10" localSheetId="14">#REF!</definedName>
    <definedName name="________________phi10">#REF!</definedName>
    <definedName name="________________phi12" localSheetId="13">#REF!</definedName>
    <definedName name="________________phi12" localSheetId="2">#REF!</definedName>
    <definedName name="________________phi12" localSheetId="11">#REF!</definedName>
    <definedName name="________________phi12" localSheetId="5">#REF!</definedName>
    <definedName name="________________phi12" localSheetId="14">#REF!</definedName>
    <definedName name="________________phi12">#REF!</definedName>
    <definedName name="________________phi14" localSheetId="13">#REF!</definedName>
    <definedName name="________________phi14" localSheetId="2">#REF!</definedName>
    <definedName name="________________phi14" localSheetId="11">#REF!</definedName>
    <definedName name="________________phi14" localSheetId="5">#REF!</definedName>
    <definedName name="________________phi14" localSheetId="14">#REF!</definedName>
    <definedName name="________________phi14">#REF!</definedName>
    <definedName name="________________phi16" localSheetId="13">#REF!</definedName>
    <definedName name="________________phi16" localSheetId="2">#REF!</definedName>
    <definedName name="________________phi16" localSheetId="11">#REF!</definedName>
    <definedName name="________________phi16" localSheetId="5">#REF!</definedName>
    <definedName name="________________phi16" localSheetId="14">#REF!</definedName>
    <definedName name="________________phi16">#REF!</definedName>
    <definedName name="________________phi18" localSheetId="13">#REF!</definedName>
    <definedName name="________________phi18" localSheetId="2">#REF!</definedName>
    <definedName name="________________phi18" localSheetId="11">#REF!</definedName>
    <definedName name="________________phi18" localSheetId="5">#REF!</definedName>
    <definedName name="________________phi18" localSheetId="14">#REF!</definedName>
    <definedName name="________________phi18">#REF!</definedName>
    <definedName name="________________phi20" localSheetId="13">#REF!</definedName>
    <definedName name="________________phi20" localSheetId="2">#REF!</definedName>
    <definedName name="________________phi20" localSheetId="11">#REF!</definedName>
    <definedName name="________________phi20" localSheetId="5">#REF!</definedName>
    <definedName name="________________phi20" localSheetId="14">#REF!</definedName>
    <definedName name="________________phi20">#REF!</definedName>
    <definedName name="________________phi22" localSheetId="13">#REF!</definedName>
    <definedName name="________________phi22" localSheetId="2">#REF!</definedName>
    <definedName name="________________phi22" localSheetId="11">#REF!</definedName>
    <definedName name="________________phi22" localSheetId="5">#REF!</definedName>
    <definedName name="________________phi22" localSheetId="14">#REF!</definedName>
    <definedName name="________________phi22">#REF!</definedName>
    <definedName name="________________phi25" localSheetId="13">#REF!</definedName>
    <definedName name="________________phi25" localSheetId="2">#REF!</definedName>
    <definedName name="________________phi25" localSheetId="11">#REF!</definedName>
    <definedName name="________________phi25" localSheetId="5">#REF!</definedName>
    <definedName name="________________phi25" localSheetId="14">#REF!</definedName>
    <definedName name="________________phi25">#REF!</definedName>
    <definedName name="________________phi28" localSheetId="13">#REF!</definedName>
    <definedName name="________________phi28" localSheetId="2">#REF!</definedName>
    <definedName name="________________phi28" localSheetId="11">#REF!</definedName>
    <definedName name="________________phi28" localSheetId="5">#REF!</definedName>
    <definedName name="________________phi28" localSheetId="14">#REF!</definedName>
    <definedName name="________________phi28">#REF!</definedName>
    <definedName name="________________phi500" localSheetId="13">#REF!</definedName>
    <definedName name="________________phi500" localSheetId="2">#REF!</definedName>
    <definedName name="________________phi500" localSheetId="11">#REF!</definedName>
    <definedName name="________________phi500" localSheetId="5">#REF!</definedName>
    <definedName name="________________phi500" localSheetId="14">#REF!</definedName>
    <definedName name="________________phi500">#REF!</definedName>
    <definedName name="________________phi6" localSheetId="13">#REF!</definedName>
    <definedName name="________________phi6" localSheetId="2">#REF!</definedName>
    <definedName name="________________phi6" localSheetId="11">#REF!</definedName>
    <definedName name="________________phi6" localSheetId="5">#REF!</definedName>
    <definedName name="________________phi6" localSheetId="14">#REF!</definedName>
    <definedName name="________________phi6">#REF!</definedName>
    <definedName name="________________phi750" localSheetId="13">#REF!</definedName>
    <definedName name="________________phi750" localSheetId="2">#REF!</definedName>
    <definedName name="________________phi750" localSheetId="11">#REF!</definedName>
    <definedName name="________________phi750" localSheetId="5">#REF!</definedName>
    <definedName name="________________phi750" localSheetId="14">#REF!</definedName>
    <definedName name="________________phi750">#REF!</definedName>
    <definedName name="________________phi8" localSheetId="13">#REF!</definedName>
    <definedName name="________________phi8" localSheetId="2">#REF!</definedName>
    <definedName name="________________phi8" localSheetId="11">#REF!</definedName>
    <definedName name="________________phi8" localSheetId="5">#REF!</definedName>
    <definedName name="________________phi8" localSheetId="14">#REF!</definedName>
    <definedName name="________________phi8">#REF!</definedName>
    <definedName name="________________QLO7" localSheetId="13" hidden="1">#REF!</definedName>
    <definedName name="________________QLO7" localSheetId="2" hidden="1">#REF!</definedName>
    <definedName name="________________QLO7" localSheetId="11" hidden="1">#REF!</definedName>
    <definedName name="________________QLO7" localSheetId="5" hidden="1">#REF!</definedName>
    <definedName name="________________QLO7" localSheetId="14" hidden="1">#REF!</definedName>
    <definedName name="________________QLO7" hidden="1">#REF!</definedName>
    <definedName name="________________RHH1" localSheetId="13">#REF!</definedName>
    <definedName name="________________RHH1" localSheetId="2">#REF!</definedName>
    <definedName name="________________RHH1" localSheetId="11">#REF!</definedName>
    <definedName name="________________RHH1" localSheetId="5">#REF!</definedName>
    <definedName name="________________RHH1" localSheetId="14">#REF!</definedName>
    <definedName name="________________RHH1">#REF!</definedName>
    <definedName name="________________RHH10" localSheetId="13">#REF!</definedName>
    <definedName name="________________RHH10" localSheetId="2">#REF!</definedName>
    <definedName name="________________RHH10" localSheetId="11">#REF!</definedName>
    <definedName name="________________RHH10" localSheetId="5">#REF!</definedName>
    <definedName name="________________RHH10" localSheetId="14">#REF!</definedName>
    <definedName name="________________RHH10">#REF!</definedName>
    <definedName name="________________RHP1" localSheetId="13">#REF!</definedName>
    <definedName name="________________RHP1" localSheetId="2">#REF!</definedName>
    <definedName name="________________RHP1" localSheetId="11">#REF!</definedName>
    <definedName name="________________RHP1" localSheetId="5">#REF!</definedName>
    <definedName name="________________RHP1" localSheetId="14">#REF!</definedName>
    <definedName name="________________RHP1">#REF!</definedName>
    <definedName name="________________RHP10" localSheetId="13">#REF!</definedName>
    <definedName name="________________RHP10" localSheetId="2">#REF!</definedName>
    <definedName name="________________RHP10" localSheetId="11">#REF!</definedName>
    <definedName name="________________RHP10" localSheetId="5">#REF!</definedName>
    <definedName name="________________RHP10" localSheetId="14">#REF!</definedName>
    <definedName name="________________RHP10">#REF!</definedName>
    <definedName name="________________RI1" localSheetId="13">#REF!</definedName>
    <definedName name="________________RI1" localSheetId="2">#REF!</definedName>
    <definedName name="________________RI1" localSheetId="11">#REF!</definedName>
    <definedName name="________________RI1" localSheetId="5">#REF!</definedName>
    <definedName name="________________RI1" localSheetId="14">#REF!</definedName>
    <definedName name="________________RI1">#REF!</definedName>
    <definedName name="________________RI10" localSheetId="13">#REF!</definedName>
    <definedName name="________________RI10" localSheetId="2">#REF!</definedName>
    <definedName name="________________RI10" localSheetId="11">#REF!</definedName>
    <definedName name="________________RI10" localSheetId="5">#REF!</definedName>
    <definedName name="________________RI10" localSheetId="14">#REF!</definedName>
    <definedName name="________________RI10">#REF!</definedName>
    <definedName name="________________RII1" localSheetId="13">#REF!</definedName>
    <definedName name="________________RII1" localSheetId="2">#REF!</definedName>
    <definedName name="________________RII1" localSheetId="11">#REF!</definedName>
    <definedName name="________________RII1" localSheetId="5">#REF!</definedName>
    <definedName name="________________RII1" localSheetId="14">#REF!</definedName>
    <definedName name="________________RII1">#REF!</definedName>
    <definedName name="________________RII10" localSheetId="13">#REF!</definedName>
    <definedName name="________________RII10" localSheetId="2">#REF!</definedName>
    <definedName name="________________RII10" localSheetId="11">#REF!</definedName>
    <definedName name="________________RII10" localSheetId="5">#REF!</definedName>
    <definedName name="________________RII10" localSheetId="14">#REF!</definedName>
    <definedName name="________________RII10">#REF!</definedName>
    <definedName name="________________RIP1" localSheetId="13">#REF!</definedName>
    <definedName name="________________RIP1" localSheetId="2">#REF!</definedName>
    <definedName name="________________RIP1" localSheetId="11">#REF!</definedName>
    <definedName name="________________RIP1" localSheetId="5">#REF!</definedName>
    <definedName name="________________RIP1" localSheetId="14">#REF!</definedName>
    <definedName name="________________RIP1">#REF!</definedName>
    <definedName name="________________RIP10" localSheetId="13">#REF!</definedName>
    <definedName name="________________RIP10" localSheetId="2">#REF!</definedName>
    <definedName name="________________RIP10" localSheetId="11">#REF!</definedName>
    <definedName name="________________RIP10" localSheetId="5">#REF!</definedName>
    <definedName name="________________RIP10" localSheetId="14">#REF!</definedName>
    <definedName name="________________RIP10">#REF!</definedName>
    <definedName name="________________rp95" localSheetId="13">#REF!</definedName>
    <definedName name="________________rp95" localSheetId="2">#REF!</definedName>
    <definedName name="________________rp95" localSheetId="11">#REF!</definedName>
    <definedName name="________________rp95" localSheetId="5">#REF!</definedName>
    <definedName name="________________rp95" localSheetId="14">#REF!</definedName>
    <definedName name="________________rp95">#REF!</definedName>
    <definedName name="________________san108" localSheetId="13">#REF!</definedName>
    <definedName name="________________san108" localSheetId="2">#REF!</definedName>
    <definedName name="________________san108" localSheetId="11">#REF!</definedName>
    <definedName name="________________san108" localSheetId="5">#REF!</definedName>
    <definedName name="________________san108" localSheetId="14">#REF!</definedName>
    <definedName name="________________san108">#REF!</definedName>
    <definedName name="________________sat12" localSheetId="13">#REF!</definedName>
    <definedName name="________________sat12" localSheetId="2">#REF!</definedName>
    <definedName name="________________sat12" localSheetId="11">#REF!</definedName>
    <definedName name="________________sat12" localSheetId="5">#REF!</definedName>
    <definedName name="________________sat12" localSheetId="14">#REF!</definedName>
    <definedName name="________________sat12">#REF!</definedName>
    <definedName name="________________sat16" localSheetId="13">#REF!</definedName>
    <definedName name="________________sat16" localSheetId="2">#REF!</definedName>
    <definedName name="________________sat16" localSheetId="11">#REF!</definedName>
    <definedName name="________________sat16" localSheetId="5">#REF!</definedName>
    <definedName name="________________sat16" localSheetId="14">#REF!</definedName>
    <definedName name="________________sat16">#REF!</definedName>
    <definedName name="________________sat20" localSheetId="13">#REF!</definedName>
    <definedName name="________________sat20" localSheetId="2">#REF!</definedName>
    <definedName name="________________sat20" localSheetId="11">#REF!</definedName>
    <definedName name="________________sat20" localSheetId="5">#REF!</definedName>
    <definedName name="________________sat20" localSheetId="14">#REF!</definedName>
    <definedName name="________________sat20">#REF!</definedName>
    <definedName name="________________sc1" localSheetId="13">#REF!</definedName>
    <definedName name="________________sc1" localSheetId="2">#REF!</definedName>
    <definedName name="________________sc1" localSheetId="11">#REF!</definedName>
    <definedName name="________________sc1" localSheetId="5">#REF!</definedName>
    <definedName name="________________sc1" localSheetId="14">#REF!</definedName>
    <definedName name="________________sc1">#REF!</definedName>
    <definedName name="________________SC2" localSheetId="13">#REF!</definedName>
    <definedName name="________________SC2" localSheetId="2">#REF!</definedName>
    <definedName name="________________SC2" localSheetId="11">#REF!</definedName>
    <definedName name="________________SC2" localSheetId="5">#REF!</definedName>
    <definedName name="________________SC2" localSheetId="14">#REF!</definedName>
    <definedName name="________________SC2">#REF!</definedName>
    <definedName name="________________sc3" localSheetId="13">#REF!</definedName>
    <definedName name="________________sc3" localSheetId="2">#REF!</definedName>
    <definedName name="________________sc3" localSheetId="11">#REF!</definedName>
    <definedName name="________________sc3" localSheetId="5">#REF!</definedName>
    <definedName name="________________sc3" localSheetId="14">#REF!</definedName>
    <definedName name="________________sc3">#REF!</definedName>
    <definedName name="________________sl2" localSheetId="13">#REF!</definedName>
    <definedName name="________________sl2" localSheetId="2">#REF!</definedName>
    <definedName name="________________sl2" localSheetId="11">#REF!</definedName>
    <definedName name="________________sl2" localSheetId="5">#REF!</definedName>
    <definedName name="________________sl2" localSheetId="14">#REF!</definedName>
    <definedName name="________________sl2">#REF!</definedName>
    <definedName name="________________slg1" localSheetId="13">#REF!</definedName>
    <definedName name="________________slg1" localSheetId="2">#REF!</definedName>
    <definedName name="________________slg1" localSheetId="11">#REF!</definedName>
    <definedName name="________________slg1" localSheetId="5">#REF!</definedName>
    <definedName name="________________slg1" localSheetId="14">#REF!</definedName>
    <definedName name="________________slg1">#REF!</definedName>
    <definedName name="________________slg2" localSheetId="13">#REF!</definedName>
    <definedName name="________________slg2" localSheetId="2">#REF!</definedName>
    <definedName name="________________slg2" localSheetId="11">#REF!</definedName>
    <definedName name="________________slg2" localSheetId="5">#REF!</definedName>
    <definedName name="________________slg2" localSheetId="14">#REF!</definedName>
    <definedName name="________________slg2">#REF!</definedName>
    <definedName name="________________slg3" localSheetId="13">#REF!</definedName>
    <definedName name="________________slg3" localSheetId="2">#REF!</definedName>
    <definedName name="________________slg3" localSheetId="11">#REF!</definedName>
    <definedName name="________________slg3" localSheetId="5">#REF!</definedName>
    <definedName name="________________slg3" localSheetId="14">#REF!</definedName>
    <definedName name="________________slg3">#REF!</definedName>
    <definedName name="________________slg4" localSheetId="13">#REF!</definedName>
    <definedName name="________________slg4" localSheetId="2">#REF!</definedName>
    <definedName name="________________slg4" localSheetId="11">#REF!</definedName>
    <definedName name="________________slg4" localSheetId="5">#REF!</definedName>
    <definedName name="________________slg4" localSheetId="14">#REF!</definedName>
    <definedName name="________________slg4">#REF!</definedName>
    <definedName name="________________slg5" localSheetId="13">#REF!</definedName>
    <definedName name="________________slg5" localSheetId="2">#REF!</definedName>
    <definedName name="________________slg5" localSheetId="11">#REF!</definedName>
    <definedName name="________________slg5" localSheetId="5">#REF!</definedName>
    <definedName name="________________slg5" localSheetId="14">#REF!</definedName>
    <definedName name="________________slg5">#REF!</definedName>
    <definedName name="________________slg6" localSheetId="13">#REF!</definedName>
    <definedName name="________________slg6" localSheetId="2">#REF!</definedName>
    <definedName name="________________slg6" localSheetId="11">#REF!</definedName>
    <definedName name="________________slg6" localSheetId="5">#REF!</definedName>
    <definedName name="________________slg6" localSheetId="14">#REF!</definedName>
    <definedName name="________________slg6">#REF!</definedName>
    <definedName name="________________SN3" localSheetId="13">#REF!</definedName>
    <definedName name="________________SN3" localSheetId="2">#REF!</definedName>
    <definedName name="________________SN3" localSheetId="11">#REF!</definedName>
    <definedName name="________________SN3" localSheetId="5">#REF!</definedName>
    <definedName name="________________SN3" localSheetId="14">#REF!</definedName>
    <definedName name="________________SN3">#REF!</definedName>
    <definedName name="________________sua20" localSheetId="13">#REF!</definedName>
    <definedName name="________________sua20" localSheetId="2">#REF!</definedName>
    <definedName name="________________sua20" localSheetId="11">#REF!</definedName>
    <definedName name="________________sua20" localSheetId="5">#REF!</definedName>
    <definedName name="________________sua20" localSheetId="14">#REF!</definedName>
    <definedName name="________________sua20">#REF!</definedName>
    <definedName name="________________tb2" localSheetId="2" hidden="1">{"'Sheet1'!$L$16"}</definedName>
    <definedName name="________________tb2" localSheetId="11" hidden="1">{"'Sheet1'!$L$16"}</definedName>
    <definedName name="________________tb2" localSheetId="5" hidden="1">{"'Sheet1'!$L$16"}</definedName>
    <definedName name="________________tb2" hidden="1">{"'Sheet1'!$L$16"}</definedName>
    <definedName name="________________td1" localSheetId="2" hidden="1">{"'Sheet1'!$L$16"}</definedName>
    <definedName name="________________td1" localSheetId="11" hidden="1">{"'Sheet1'!$L$16"}</definedName>
    <definedName name="________________td1" localSheetId="5" hidden="1">{"'Sheet1'!$L$16"}</definedName>
    <definedName name="________________td1" hidden="1">{"'Sheet1'!$L$16"}</definedName>
    <definedName name="________________TG1" localSheetId="13">#REF!</definedName>
    <definedName name="________________TG1" localSheetId="2">#REF!</definedName>
    <definedName name="________________TG1" localSheetId="11">#REF!</definedName>
    <definedName name="________________TG1" localSheetId="5">#REF!</definedName>
    <definedName name="________________TG1" localSheetId="14">#REF!</definedName>
    <definedName name="________________TG1">#REF!</definedName>
    <definedName name="________________tg427" localSheetId="13">#REF!</definedName>
    <definedName name="________________tg427" localSheetId="2">#REF!</definedName>
    <definedName name="________________tg427" localSheetId="11">#REF!</definedName>
    <definedName name="________________tg427" localSheetId="5">#REF!</definedName>
    <definedName name="________________tg427" localSheetId="14">#REF!</definedName>
    <definedName name="________________tg427">#REF!</definedName>
    <definedName name="________________TL1" localSheetId="13">#REF!</definedName>
    <definedName name="________________TL1" localSheetId="2">#REF!</definedName>
    <definedName name="________________TL1" localSheetId="11">#REF!</definedName>
    <definedName name="________________TL1" localSheetId="5">#REF!</definedName>
    <definedName name="________________TL1" localSheetId="14">#REF!</definedName>
    <definedName name="________________TL1">#REF!</definedName>
    <definedName name="________________TL2" localSheetId="13">#REF!</definedName>
    <definedName name="________________TL2" localSheetId="2">#REF!</definedName>
    <definedName name="________________TL2" localSheetId="11">#REF!</definedName>
    <definedName name="________________TL2" localSheetId="5">#REF!</definedName>
    <definedName name="________________TL2" localSheetId="14">#REF!</definedName>
    <definedName name="________________TL2">#REF!</definedName>
    <definedName name="________________TL3" localSheetId="13">#REF!</definedName>
    <definedName name="________________TL3" localSheetId="2">#REF!</definedName>
    <definedName name="________________TL3" localSheetId="11">#REF!</definedName>
    <definedName name="________________TL3" localSheetId="5">#REF!</definedName>
    <definedName name="________________TL3" localSheetId="14">#REF!</definedName>
    <definedName name="________________TL3">#REF!</definedName>
    <definedName name="________________TLA120" localSheetId="13">#REF!</definedName>
    <definedName name="________________TLA120" localSheetId="2">#REF!</definedName>
    <definedName name="________________TLA120" localSheetId="11">#REF!</definedName>
    <definedName name="________________TLA120" localSheetId="5">#REF!</definedName>
    <definedName name="________________TLA120" localSheetId="14">#REF!</definedName>
    <definedName name="________________TLA120">#REF!</definedName>
    <definedName name="________________TLA35" localSheetId="13">#REF!</definedName>
    <definedName name="________________TLA35" localSheetId="2">#REF!</definedName>
    <definedName name="________________TLA35" localSheetId="11">#REF!</definedName>
    <definedName name="________________TLA35" localSheetId="5">#REF!</definedName>
    <definedName name="________________TLA35" localSheetId="14">#REF!</definedName>
    <definedName name="________________TLA35">#REF!</definedName>
    <definedName name="________________TLA50" localSheetId="13">#REF!</definedName>
    <definedName name="________________TLA50" localSheetId="2">#REF!</definedName>
    <definedName name="________________TLA50" localSheetId="11">#REF!</definedName>
    <definedName name="________________TLA50" localSheetId="5">#REF!</definedName>
    <definedName name="________________TLA50" localSheetId="14">#REF!</definedName>
    <definedName name="________________TLA50">#REF!</definedName>
    <definedName name="________________TLA70" localSheetId="13">#REF!</definedName>
    <definedName name="________________TLA70" localSheetId="2">#REF!</definedName>
    <definedName name="________________TLA70" localSheetId="11">#REF!</definedName>
    <definedName name="________________TLA70" localSheetId="5">#REF!</definedName>
    <definedName name="________________TLA70" localSheetId="14">#REF!</definedName>
    <definedName name="________________TLA70">#REF!</definedName>
    <definedName name="________________TLA95" localSheetId="13">#REF!</definedName>
    <definedName name="________________TLA95" localSheetId="2">#REF!</definedName>
    <definedName name="________________TLA95" localSheetId="11">#REF!</definedName>
    <definedName name="________________TLA95" localSheetId="5">#REF!</definedName>
    <definedName name="________________TLA95" localSheetId="14">#REF!</definedName>
    <definedName name="________________TLA95">#REF!</definedName>
    <definedName name="________________tz593" localSheetId="13">#REF!</definedName>
    <definedName name="________________tz593" localSheetId="2">#REF!</definedName>
    <definedName name="________________tz593" localSheetId="11">#REF!</definedName>
    <definedName name="________________tz593" localSheetId="5">#REF!</definedName>
    <definedName name="________________tz593" localSheetId="14">#REF!</definedName>
    <definedName name="________________tz593">#REF!</definedName>
    <definedName name="________________TH1" localSheetId="13">#REF!</definedName>
    <definedName name="________________TH1" localSheetId="2">#REF!</definedName>
    <definedName name="________________TH1" localSheetId="11">#REF!</definedName>
    <definedName name="________________TH1" localSheetId="5">#REF!</definedName>
    <definedName name="________________TH1" localSheetId="14">#REF!</definedName>
    <definedName name="________________TH1">#REF!</definedName>
    <definedName name="________________TH2" localSheetId="13">#REF!</definedName>
    <definedName name="________________TH2" localSheetId="2">#REF!</definedName>
    <definedName name="________________TH2" localSheetId="11">#REF!</definedName>
    <definedName name="________________TH2" localSheetId="5">#REF!</definedName>
    <definedName name="________________TH2" localSheetId="14">#REF!</definedName>
    <definedName name="________________TH2">#REF!</definedName>
    <definedName name="________________TH20" localSheetId="13">#REF!</definedName>
    <definedName name="________________TH20" localSheetId="2">#REF!</definedName>
    <definedName name="________________TH20" localSheetId="11">#REF!</definedName>
    <definedName name="________________TH20" localSheetId="5">#REF!</definedName>
    <definedName name="________________TH20" localSheetId="14">#REF!</definedName>
    <definedName name="________________TH20">#REF!</definedName>
    <definedName name="________________TH3" localSheetId="13">#REF!</definedName>
    <definedName name="________________TH3" localSheetId="2">#REF!</definedName>
    <definedName name="________________TH3" localSheetId="11">#REF!</definedName>
    <definedName name="________________TH3" localSheetId="5">#REF!</definedName>
    <definedName name="________________TH3" localSheetId="14">#REF!</definedName>
    <definedName name="________________TH3">#REF!</definedName>
    <definedName name="________________tra100" localSheetId="13">#REF!</definedName>
    <definedName name="________________tra100" localSheetId="2">#REF!</definedName>
    <definedName name="________________tra100" localSheetId="11">#REF!</definedName>
    <definedName name="________________tra100" localSheetId="5">#REF!</definedName>
    <definedName name="________________tra100" localSheetId="14">#REF!</definedName>
    <definedName name="________________tra100">#REF!</definedName>
    <definedName name="________________tra102" localSheetId="13">#REF!</definedName>
    <definedName name="________________tra102" localSheetId="2">#REF!</definedName>
    <definedName name="________________tra102" localSheetId="11">#REF!</definedName>
    <definedName name="________________tra102" localSheetId="5">#REF!</definedName>
    <definedName name="________________tra102" localSheetId="14">#REF!</definedName>
    <definedName name="________________tra102">#REF!</definedName>
    <definedName name="________________tra104" localSheetId="13">#REF!</definedName>
    <definedName name="________________tra104" localSheetId="2">#REF!</definedName>
    <definedName name="________________tra104" localSheetId="11">#REF!</definedName>
    <definedName name="________________tra104" localSheetId="5">#REF!</definedName>
    <definedName name="________________tra104" localSheetId="14">#REF!</definedName>
    <definedName name="________________tra104">#REF!</definedName>
    <definedName name="________________tra106" localSheetId="13">#REF!</definedName>
    <definedName name="________________tra106" localSheetId="2">#REF!</definedName>
    <definedName name="________________tra106" localSheetId="11">#REF!</definedName>
    <definedName name="________________tra106" localSheetId="5">#REF!</definedName>
    <definedName name="________________tra106" localSheetId="14">#REF!</definedName>
    <definedName name="________________tra106">#REF!</definedName>
    <definedName name="________________tra108" localSheetId="13">#REF!</definedName>
    <definedName name="________________tra108" localSheetId="2">#REF!</definedName>
    <definedName name="________________tra108" localSheetId="11">#REF!</definedName>
    <definedName name="________________tra108" localSheetId="5">#REF!</definedName>
    <definedName name="________________tra108" localSheetId="14">#REF!</definedName>
    <definedName name="________________tra108">#REF!</definedName>
    <definedName name="________________tra110" localSheetId="13">#REF!</definedName>
    <definedName name="________________tra110" localSheetId="2">#REF!</definedName>
    <definedName name="________________tra110" localSheetId="11">#REF!</definedName>
    <definedName name="________________tra110" localSheetId="5">#REF!</definedName>
    <definedName name="________________tra110" localSheetId="14">#REF!</definedName>
    <definedName name="________________tra110">#REF!</definedName>
    <definedName name="________________tra112" localSheetId="13">#REF!</definedName>
    <definedName name="________________tra112" localSheetId="2">#REF!</definedName>
    <definedName name="________________tra112" localSheetId="11">#REF!</definedName>
    <definedName name="________________tra112" localSheetId="5">#REF!</definedName>
    <definedName name="________________tra112" localSheetId="14">#REF!</definedName>
    <definedName name="________________tra112">#REF!</definedName>
    <definedName name="________________tra114" localSheetId="13">#REF!</definedName>
    <definedName name="________________tra114" localSheetId="2">#REF!</definedName>
    <definedName name="________________tra114" localSheetId="11">#REF!</definedName>
    <definedName name="________________tra114" localSheetId="5">#REF!</definedName>
    <definedName name="________________tra114" localSheetId="14">#REF!</definedName>
    <definedName name="________________tra114">#REF!</definedName>
    <definedName name="________________tra116" localSheetId="13">#REF!</definedName>
    <definedName name="________________tra116" localSheetId="2">#REF!</definedName>
    <definedName name="________________tra116" localSheetId="11">#REF!</definedName>
    <definedName name="________________tra116" localSheetId="5">#REF!</definedName>
    <definedName name="________________tra116" localSheetId="14">#REF!</definedName>
    <definedName name="________________tra116">#REF!</definedName>
    <definedName name="________________tra118" localSheetId="13">#REF!</definedName>
    <definedName name="________________tra118" localSheetId="2">#REF!</definedName>
    <definedName name="________________tra118" localSheetId="11">#REF!</definedName>
    <definedName name="________________tra118" localSheetId="5">#REF!</definedName>
    <definedName name="________________tra118" localSheetId="14">#REF!</definedName>
    <definedName name="________________tra118">#REF!</definedName>
    <definedName name="________________tra120" localSheetId="13">#REF!</definedName>
    <definedName name="________________tra120" localSheetId="2">#REF!</definedName>
    <definedName name="________________tra120" localSheetId="11">#REF!</definedName>
    <definedName name="________________tra120" localSheetId="5">#REF!</definedName>
    <definedName name="________________tra120" localSheetId="14">#REF!</definedName>
    <definedName name="________________tra120">#REF!</definedName>
    <definedName name="________________tra122" localSheetId="13">#REF!</definedName>
    <definedName name="________________tra122" localSheetId="2">#REF!</definedName>
    <definedName name="________________tra122" localSheetId="11">#REF!</definedName>
    <definedName name="________________tra122" localSheetId="5">#REF!</definedName>
    <definedName name="________________tra122" localSheetId="14">#REF!</definedName>
    <definedName name="________________tra122">#REF!</definedName>
    <definedName name="________________tra124" localSheetId="13">#REF!</definedName>
    <definedName name="________________tra124" localSheetId="2">#REF!</definedName>
    <definedName name="________________tra124" localSheetId="11">#REF!</definedName>
    <definedName name="________________tra124" localSheetId="5">#REF!</definedName>
    <definedName name="________________tra124" localSheetId="14">#REF!</definedName>
    <definedName name="________________tra124">#REF!</definedName>
    <definedName name="________________tra126" localSheetId="13">#REF!</definedName>
    <definedName name="________________tra126" localSheetId="2">#REF!</definedName>
    <definedName name="________________tra126" localSheetId="11">#REF!</definedName>
    <definedName name="________________tra126" localSheetId="5">#REF!</definedName>
    <definedName name="________________tra126" localSheetId="14">#REF!</definedName>
    <definedName name="________________tra126">#REF!</definedName>
    <definedName name="________________tra128" localSheetId="13">#REF!</definedName>
    <definedName name="________________tra128" localSheetId="2">#REF!</definedName>
    <definedName name="________________tra128" localSheetId="11">#REF!</definedName>
    <definedName name="________________tra128" localSheetId="5">#REF!</definedName>
    <definedName name="________________tra128" localSheetId="14">#REF!</definedName>
    <definedName name="________________tra128">#REF!</definedName>
    <definedName name="________________tra130" localSheetId="13">#REF!</definedName>
    <definedName name="________________tra130" localSheetId="2">#REF!</definedName>
    <definedName name="________________tra130" localSheetId="11">#REF!</definedName>
    <definedName name="________________tra130" localSheetId="5">#REF!</definedName>
    <definedName name="________________tra130" localSheetId="14">#REF!</definedName>
    <definedName name="________________tra130">#REF!</definedName>
    <definedName name="________________tra132" localSheetId="13">#REF!</definedName>
    <definedName name="________________tra132" localSheetId="2">#REF!</definedName>
    <definedName name="________________tra132" localSheetId="11">#REF!</definedName>
    <definedName name="________________tra132" localSheetId="5">#REF!</definedName>
    <definedName name="________________tra132" localSheetId="14">#REF!</definedName>
    <definedName name="________________tra132">#REF!</definedName>
    <definedName name="________________tra134" localSheetId="13">#REF!</definedName>
    <definedName name="________________tra134" localSheetId="2">#REF!</definedName>
    <definedName name="________________tra134" localSheetId="11">#REF!</definedName>
    <definedName name="________________tra134" localSheetId="5">#REF!</definedName>
    <definedName name="________________tra134" localSheetId="14">#REF!</definedName>
    <definedName name="________________tra134">#REF!</definedName>
    <definedName name="________________tra136" localSheetId="13">#REF!</definedName>
    <definedName name="________________tra136" localSheetId="2">#REF!</definedName>
    <definedName name="________________tra136" localSheetId="11">#REF!</definedName>
    <definedName name="________________tra136" localSheetId="5">#REF!</definedName>
    <definedName name="________________tra136" localSheetId="14">#REF!</definedName>
    <definedName name="________________tra136">#REF!</definedName>
    <definedName name="________________tra138" localSheetId="13">#REF!</definedName>
    <definedName name="________________tra138" localSheetId="2">#REF!</definedName>
    <definedName name="________________tra138" localSheetId="11">#REF!</definedName>
    <definedName name="________________tra138" localSheetId="5">#REF!</definedName>
    <definedName name="________________tra138" localSheetId="14">#REF!</definedName>
    <definedName name="________________tra138">#REF!</definedName>
    <definedName name="________________tra140" localSheetId="13">#REF!</definedName>
    <definedName name="________________tra140" localSheetId="2">#REF!</definedName>
    <definedName name="________________tra140" localSheetId="11">#REF!</definedName>
    <definedName name="________________tra140" localSheetId="5">#REF!</definedName>
    <definedName name="________________tra140" localSheetId="14">#REF!</definedName>
    <definedName name="________________tra140">#REF!</definedName>
    <definedName name="________________tra70" localSheetId="13">#REF!</definedName>
    <definedName name="________________tra70" localSheetId="2">#REF!</definedName>
    <definedName name="________________tra70" localSheetId="11">#REF!</definedName>
    <definedName name="________________tra70" localSheetId="5">#REF!</definedName>
    <definedName name="________________tra70" localSheetId="14">#REF!</definedName>
    <definedName name="________________tra70">#REF!</definedName>
    <definedName name="________________tra72" localSheetId="13">#REF!</definedName>
    <definedName name="________________tra72" localSheetId="2">#REF!</definedName>
    <definedName name="________________tra72" localSheetId="11">#REF!</definedName>
    <definedName name="________________tra72" localSheetId="5">#REF!</definedName>
    <definedName name="________________tra72" localSheetId="14">#REF!</definedName>
    <definedName name="________________tra72">#REF!</definedName>
    <definedName name="________________tra74" localSheetId="13">#REF!</definedName>
    <definedName name="________________tra74" localSheetId="2">#REF!</definedName>
    <definedName name="________________tra74" localSheetId="11">#REF!</definedName>
    <definedName name="________________tra74" localSheetId="5">#REF!</definedName>
    <definedName name="________________tra74" localSheetId="14">#REF!</definedName>
    <definedName name="________________tra74">#REF!</definedName>
    <definedName name="________________tra76" localSheetId="13">#REF!</definedName>
    <definedName name="________________tra76" localSheetId="2">#REF!</definedName>
    <definedName name="________________tra76" localSheetId="11">#REF!</definedName>
    <definedName name="________________tra76" localSheetId="5">#REF!</definedName>
    <definedName name="________________tra76" localSheetId="14">#REF!</definedName>
    <definedName name="________________tra76">#REF!</definedName>
    <definedName name="________________tra78" localSheetId="13">#REF!</definedName>
    <definedName name="________________tra78" localSheetId="2">#REF!</definedName>
    <definedName name="________________tra78" localSheetId="11">#REF!</definedName>
    <definedName name="________________tra78" localSheetId="5">#REF!</definedName>
    <definedName name="________________tra78" localSheetId="14">#REF!</definedName>
    <definedName name="________________tra78">#REF!</definedName>
    <definedName name="________________tra80" localSheetId="13">#REF!</definedName>
    <definedName name="________________tra80" localSheetId="2">#REF!</definedName>
    <definedName name="________________tra80" localSheetId="11">#REF!</definedName>
    <definedName name="________________tra80" localSheetId="5">#REF!</definedName>
    <definedName name="________________tra80" localSheetId="14">#REF!</definedName>
    <definedName name="________________tra80">#REF!</definedName>
    <definedName name="________________tra82" localSheetId="13">#REF!</definedName>
    <definedName name="________________tra82" localSheetId="2">#REF!</definedName>
    <definedName name="________________tra82" localSheetId="11">#REF!</definedName>
    <definedName name="________________tra82" localSheetId="5">#REF!</definedName>
    <definedName name="________________tra82" localSheetId="14">#REF!</definedName>
    <definedName name="________________tra82">#REF!</definedName>
    <definedName name="________________tra84" localSheetId="13">#REF!</definedName>
    <definedName name="________________tra84" localSheetId="2">#REF!</definedName>
    <definedName name="________________tra84" localSheetId="11">#REF!</definedName>
    <definedName name="________________tra84" localSheetId="5">#REF!</definedName>
    <definedName name="________________tra84" localSheetId="14">#REF!</definedName>
    <definedName name="________________tra84">#REF!</definedName>
    <definedName name="________________tra86" localSheetId="13">#REF!</definedName>
    <definedName name="________________tra86" localSheetId="2">#REF!</definedName>
    <definedName name="________________tra86" localSheetId="11">#REF!</definedName>
    <definedName name="________________tra86" localSheetId="5">#REF!</definedName>
    <definedName name="________________tra86" localSheetId="14">#REF!</definedName>
    <definedName name="________________tra86">#REF!</definedName>
    <definedName name="________________tra88" localSheetId="13">#REF!</definedName>
    <definedName name="________________tra88" localSheetId="2">#REF!</definedName>
    <definedName name="________________tra88" localSheetId="11">#REF!</definedName>
    <definedName name="________________tra88" localSheetId="5">#REF!</definedName>
    <definedName name="________________tra88" localSheetId="14">#REF!</definedName>
    <definedName name="________________tra88">#REF!</definedName>
    <definedName name="________________tra90" localSheetId="13">#REF!</definedName>
    <definedName name="________________tra90" localSheetId="2">#REF!</definedName>
    <definedName name="________________tra90" localSheetId="11">#REF!</definedName>
    <definedName name="________________tra90" localSheetId="5">#REF!</definedName>
    <definedName name="________________tra90" localSheetId="14">#REF!</definedName>
    <definedName name="________________tra90">#REF!</definedName>
    <definedName name="________________tra92" localSheetId="13">#REF!</definedName>
    <definedName name="________________tra92" localSheetId="2">#REF!</definedName>
    <definedName name="________________tra92" localSheetId="11">#REF!</definedName>
    <definedName name="________________tra92" localSheetId="5">#REF!</definedName>
    <definedName name="________________tra92" localSheetId="14">#REF!</definedName>
    <definedName name="________________tra92">#REF!</definedName>
    <definedName name="________________tra94" localSheetId="13">#REF!</definedName>
    <definedName name="________________tra94" localSheetId="2">#REF!</definedName>
    <definedName name="________________tra94" localSheetId="11">#REF!</definedName>
    <definedName name="________________tra94" localSheetId="5">#REF!</definedName>
    <definedName name="________________tra94" localSheetId="14">#REF!</definedName>
    <definedName name="________________tra94">#REF!</definedName>
    <definedName name="________________tra96" localSheetId="13">#REF!</definedName>
    <definedName name="________________tra96" localSheetId="2">#REF!</definedName>
    <definedName name="________________tra96" localSheetId="11">#REF!</definedName>
    <definedName name="________________tra96" localSheetId="5">#REF!</definedName>
    <definedName name="________________tra96" localSheetId="14">#REF!</definedName>
    <definedName name="________________tra96">#REF!</definedName>
    <definedName name="________________tra98" localSheetId="13">#REF!</definedName>
    <definedName name="________________tra98" localSheetId="2">#REF!</definedName>
    <definedName name="________________tra98" localSheetId="11">#REF!</definedName>
    <definedName name="________________tra98" localSheetId="5">#REF!</definedName>
    <definedName name="________________tra98" localSheetId="14">#REF!</definedName>
    <definedName name="________________tra98">#REF!</definedName>
    <definedName name="________________ui108" localSheetId="13">#REF!</definedName>
    <definedName name="________________ui108" localSheetId="2">#REF!</definedName>
    <definedName name="________________ui108" localSheetId="11">#REF!</definedName>
    <definedName name="________________ui108" localSheetId="5">#REF!</definedName>
    <definedName name="________________ui108" localSheetId="14">#REF!</definedName>
    <definedName name="________________ui108">#REF!</definedName>
    <definedName name="________________ui140" localSheetId="13">#REF!</definedName>
    <definedName name="________________ui140" localSheetId="2">#REF!</definedName>
    <definedName name="________________ui140" localSheetId="11">#REF!</definedName>
    <definedName name="________________ui140" localSheetId="5">#REF!</definedName>
    <definedName name="________________ui140" localSheetId="14">#REF!</definedName>
    <definedName name="________________ui140">#REF!</definedName>
    <definedName name="________________vc1" localSheetId="13">#REF!</definedName>
    <definedName name="________________vc1" localSheetId="2">#REF!</definedName>
    <definedName name="________________vc1" localSheetId="11">#REF!</definedName>
    <definedName name="________________vc1" localSheetId="5">#REF!</definedName>
    <definedName name="________________vc1" localSheetId="14">#REF!</definedName>
    <definedName name="________________vc1">#REF!</definedName>
    <definedName name="________________vc3" localSheetId="13">#REF!</definedName>
    <definedName name="________________vc3" localSheetId="2">#REF!</definedName>
    <definedName name="________________vc3" localSheetId="11">#REF!</definedName>
    <definedName name="________________vc3" localSheetId="5">#REF!</definedName>
    <definedName name="________________vc3" localSheetId="14">#REF!</definedName>
    <definedName name="________________vc3">#REF!</definedName>
    <definedName name="________________VL100" localSheetId="13">#REF!</definedName>
    <definedName name="________________VL100" localSheetId="2">#REF!</definedName>
    <definedName name="________________VL100" localSheetId="11">#REF!</definedName>
    <definedName name="________________VL100" localSheetId="5">#REF!</definedName>
    <definedName name="________________VL100" localSheetId="14">#REF!</definedName>
    <definedName name="________________VL100">#REF!</definedName>
    <definedName name="________________VL150" localSheetId="13">#REF!</definedName>
    <definedName name="________________VL150" localSheetId="2">#REF!</definedName>
    <definedName name="________________VL150" localSheetId="11">#REF!</definedName>
    <definedName name="________________VL150" localSheetId="5">#REF!</definedName>
    <definedName name="________________VL150" localSheetId="14">#REF!</definedName>
    <definedName name="________________VL150">#REF!</definedName>
    <definedName name="________________VL200" localSheetId="13">#REF!</definedName>
    <definedName name="________________VL200" localSheetId="2">#REF!</definedName>
    <definedName name="________________VL200" localSheetId="11">#REF!</definedName>
    <definedName name="________________VL200" localSheetId="5">#REF!</definedName>
    <definedName name="________________VL200" localSheetId="14">#REF!</definedName>
    <definedName name="________________VL200">#REF!</definedName>
    <definedName name="________________VL250" localSheetId="13">#REF!</definedName>
    <definedName name="________________VL250" localSheetId="2">#REF!</definedName>
    <definedName name="________________VL250" localSheetId="11">#REF!</definedName>
    <definedName name="________________VL250" localSheetId="5">#REF!</definedName>
    <definedName name="________________VL250" localSheetId="14">#REF!</definedName>
    <definedName name="________________VL250">#REF!</definedName>
    <definedName name="________________VL50" localSheetId="13">#REF!</definedName>
    <definedName name="________________VL50" localSheetId="2">#REF!</definedName>
    <definedName name="________________VL50" localSheetId="11">#REF!</definedName>
    <definedName name="________________VL50" localSheetId="5">#REF!</definedName>
    <definedName name="________________VL50" localSheetId="14">#REF!</definedName>
    <definedName name="________________VL50">#REF!</definedName>
    <definedName name="________________VLP2" localSheetId="2" hidden="1">{"'Sheet1'!$L$16"}</definedName>
    <definedName name="________________VLP2" localSheetId="11" hidden="1">{"'Sheet1'!$L$16"}</definedName>
    <definedName name="________________VLP2" localSheetId="5" hidden="1">{"'Sheet1'!$L$16"}</definedName>
    <definedName name="________________VLP2" hidden="1">{"'Sheet1'!$L$16"}</definedName>
    <definedName name="________________vm100" localSheetId="13">#REF!</definedName>
    <definedName name="________________vm100" localSheetId="2">#REF!</definedName>
    <definedName name="________________vm100" localSheetId="11">#REF!</definedName>
    <definedName name="________________vm100" localSheetId="5">#REF!</definedName>
    <definedName name="________________vm100" localSheetId="14">#REF!</definedName>
    <definedName name="________________vm100">#REF!</definedName>
    <definedName name="________________vm50" localSheetId="13">#REF!</definedName>
    <definedName name="________________vm50" localSheetId="2">#REF!</definedName>
    <definedName name="________________vm50" localSheetId="11">#REF!</definedName>
    <definedName name="________________vm50" localSheetId="5">#REF!</definedName>
    <definedName name="________________vm50" localSheetId="14">#REF!</definedName>
    <definedName name="________________vm50">#REF!</definedName>
    <definedName name="________________xb80" localSheetId="13">#REF!</definedName>
    <definedName name="________________xb80" localSheetId="2">#REF!</definedName>
    <definedName name="________________xb80" localSheetId="11">#REF!</definedName>
    <definedName name="________________xb80" localSheetId="5">#REF!</definedName>
    <definedName name="________________xb80" localSheetId="14">#REF!</definedName>
    <definedName name="________________xb80">#REF!</definedName>
    <definedName name="________________xd2" localSheetId="2">{"Book1"}</definedName>
    <definedName name="________________xd2" localSheetId="11">{"Book1"}</definedName>
    <definedName name="________________xd2" localSheetId="5">{"Book1"}</definedName>
    <definedName name="________________xd2">{"Book1"}</definedName>
    <definedName name="________________xm2" localSheetId="13">#REF!</definedName>
    <definedName name="________________xm2" localSheetId="2">#REF!</definedName>
    <definedName name="________________xm2" localSheetId="11">#REF!</definedName>
    <definedName name="________________xm2" localSheetId="5">#REF!</definedName>
    <definedName name="________________xm2" localSheetId="14">#REF!</definedName>
    <definedName name="________________xm2">#REF!</definedName>
    <definedName name="________________xm3" localSheetId="13">#REF!</definedName>
    <definedName name="________________xm3" localSheetId="2">#REF!</definedName>
    <definedName name="________________xm3" localSheetId="11">#REF!</definedName>
    <definedName name="________________xm3" localSheetId="5">#REF!</definedName>
    <definedName name="________________xm3" localSheetId="14">#REF!</definedName>
    <definedName name="________________xm3">#REF!</definedName>
    <definedName name="________________xm4" localSheetId="13">#REF!</definedName>
    <definedName name="________________xm4" localSheetId="2">#REF!</definedName>
    <definedName name="________________xm4" localSheetId="11">#REF!</definedName>
    <definedName name="________________xm4" localSheetId="5">#REF!</definedName>
    <definedName name="________________xm4" localSheetId="14">#REF!</definedName>
    <definedName name="________________xm4">#REF!</definedName>
    <definedName name="________________xm5" localSheetId="13">#REF!</definedName>
    <definedName name="________________xm5" localSheetId="2">#REF!</definedName>
    <definedName name="________________xm5" localSheetId="11">#REF!</definedName>
    <definedName name="________________xm5" localSheetId="5">#REF!</definedName>
    <definedName name="________________xm5" localSheetId="14">#REF!</definedName>
    <definedName name="________________xm5">#REF!</definedName>
    <definedName name="________________xx3" localSheetId="13">#REF!</definedName>
    <definedName name="________________xx3" localSheetId="2">#REF!</definedName>
    <definedName name="________________xx3" localSheetId="11">#REF!</definedName>
    <definedName name="________________xx3" localSheetId="5">#REF!</definedName>
    <definedName name="________________xx3" localSheetId="14">#REF!</definedName>
    <definedName name="________________xx3">#REF!</definedName>
    <definedName name="________________xx4" localSheetId="13">#REF!</definedName>
    <definedName name="________________xx4" localSheetId="2">#REF!</definedName>
    <definedName name="________________xx4" localSheetId="11">#REF!</definedName>
    <definedName name="________________xx4" localSheetId="5">#REF!</definedName>
    <definedName name="________________xx4" localSheetId="14">#REF!</definedName>
    <definedName name="________________xx4">#REF!</definedName>
    <definedName name="________________xx5" localSheetId="13">#REF!</definedName>
    <definedName name="________________xx5" localSheetId="2">#REF!</definedName>
    <definedName name="________________xx5" localSheetId="11">#REF!</definedName>
    <definedName name="________________xx5" localSheetId="5">#REF!</definedName>
    <definedName name="________________xx5" localSheetId="14">#REF!</definedName>
    <definedName name="________________xx5">#REF!</definedName>
    <definedName name="________________xx6" localSheetId="13">#REF!</definedName>
    <definedName name="________________xx6" localSheetId="2">#REF!</definedName>
    <definedName name="________________xx6" localSheetId="11">#REF!</definedName>
    <definedName name="________________xx6" localSheetId="5">#REF!</definedName>
    <definedName name="________________xx6" localSheetId="14">#REF!</definedName>
    <definedName name="________________xx6">#REF!</definedName>
    <definedName name="________________xx7" localSheetId="13">#REF!</definedName>
    <definedName name="________________xx7" localSheetId="2">#REF!</definedName>
    <definedName name="________________xx7" localSheetId="11">#REF!</definedName>
    <definedName name="________________xx7" localSheetId="5">#REF!</definedName>
    <definedName name="________________xx7" localSheetId="14">#REF!</definedName>
    <definedName name="________________xx7">#REF!</definedName>
    <definedName name="_______________a1" localSheetId="2" hidden="1">{"'Sheet1'!$L$16"}</definedName>
    <definedName name="_______________a1" localSheetId="11" hidden="1">{"'Sheet1'!$L$16"}</definedName>
    <definedName name="_______________a1" localSheetId="5" hidden="1">{"'Sheet1'!$L$16"}</definedName>
    <definedName name="_______________a1" hidden="1">{"'Sheet1'!$L$16"}</definedName>
    <definedName name="_______________a129" localSheetId="2" hidden="1">{"Offgrid",#N/A,FALSE,"OFFGRID";"Region",#N/A,FALSE,"REGION";"Offgrid -2",#N/A,FALSE,"OFFGRID";"WTP",#N/A,FALSE,"WTP";"WTP -2",#N/A,FALSE,"WTP";"Project",#N/A,FALSE,"PROJECT";"Summary -2",#N/A,FALSE,"SUMMARY"}</definedName>
    <definedName name="_______________a129" localSheetId="11" hidden="1">{"Offgrid",#N/A,FALSE,"OFFGRID";"Region",#N/A,FALSE,"REGION";"Offgrid -2",#N/A,FALSE,"OFFGRID";"WTP",#N/A,FALSE,"WTP";"WTP -2",#N/A,FALSE,"WTP";"Project",#N/A,FALSE,"PROJECT";"Summary -2",#N/A,FALSE,"SUMMARY"}</definedName>
    <definedName name="_______________a129" localSheetId="5" hidden="1">{"Offgrid",#N/A,FALSE,"OFFGRID";"Region",#N/A,FALSE,"REGION";"Offgrid -2",#N/A,FALSE,"OFFGRID";"WTP",#N/A,FALSE,"WTP";"WTP -2",#N/A,FALSE,"WTP";"Project",#N/A,FALSE,"PROJECT";"Summary -2",#N/A,FALSE,"SUMMARY"}</definedName>
    <definedName name="_______________a129" hidden="1">{"Offgrid",#N/A,FALSE,"OFFGRID";"Region",#N/A,FALSE,"REGION";"Offgrid -2",#N/A,FALSE,"OFFGRID";"WTP",#N/A,FALSE,"WTP";"WTP -2",#N/A,FALSE,"WTP";"Project",#N/A,FALSE,"PROJECT";"Summary -2",#N/A,FALSE,"SUMMARY"}</definedName>
    <definedName name="_______________a130" localSheetId="2" hidden="1">{"Offgrid",#N/A,FALSE,"OFFGRID";"Region",#N/A,FALSE,"REGION";"Offgrid -2",#N/A,FALSE,"OFFGRID";"WTP",#N/A,FALSE,"WTP";"WTP -2",#N/A,FALSE,"WTP";"Project",#N/A,FALSE,"PROJECT";"Summary -2",#N/A,FALSE,"SUMMARY"}</definedName>
    <definedName name="_______________a130" localSheetId="11" hidden="1">{"Offgrid",#N/A,FALSE,"OFFGRID";"Region",#N/A,FALSE,"REGION";"Offgrid -2",#N/A,FALSE,"OFFGRID";"WTP",#N/A,FALSE,"WTP";"WTP -2",#N/A,FALSE,"WTP";"Project",#N/A,FALSE,"PROJECT";"Summary -2",#N/A,FALSE,"SUMMARY"}</definedName>
    <definedName name="_______________a130" localSheetId="5" hidden="1">{"Offgrid",#N/A,FALSE,"OFFGRID";"Region",#N/A,FALSE,"REGION";"Offgrid -2",#N/A,FALSE,"OFFGRID";"WTP",#N/A,FALSE,"WTP";"WTP -2",#N/A,FALSE,"WTP";"Project",#N/A,FALSE,"PROJECT";"Summary -2",#N/A,FALSE,"SUMMARY"}</definedName>
    <definedName name="_______________a130" hidden="1">{"Offgrid",#N/A,FALSE,"OFFGRID";"Region",#N/A,FALSE,"REGION";"Offgrid -2",#N/A,FALSE,"OFFGRID";"WTP",#N/A,FALSE,"WTP";"WTP -2",#N/A,FALSE,"WTP";"Project",#N/A,FALSE,"PROJECT";"Summary -2",#N/A,FALSE,"SUMMARY"}</definedName>
    <definedName name="_______________a2" localSheetId="2" hidden="1">{"'Sheet1'!$L$16"}</definedName>
    <definedName name="_______________a2" localSheetId="11" hidden="1">{"'Sheet1'!$L$16"}</definedName>
    <definedName name="_______________a2" localSheetId="5" hidden="1">{"'Sheet1'!$L$16"}</definedName>
    <definedName name="_______________a2" hidden="1">{"'Sheet1'!$L$16"}</definedName>
    <definedName name="_______________atn1" localSheetId="13">#REF!</definedName>
    <definedName name="_______________atn1" localSheetId="2">#REF!</definedName>
    <definedName name="_______________atn1" localSheetId="11">#REF!</definedName>
    <definedName name="_______________atn1" localSheetId="5">#REF!</definedName>
    <definedName name="_______________atn1" localSheetId="14">#REF!</definedName>
    <definedName name="_______________atn1">#REF!</definedName>
    <definedName name="_______________atn10" localSheetId="13">#REF!</definedName>
    <definedName name="_______________atn10" localSheetId="2">#REF!</definedName>
    <definedName name="_______________atn10" localSheetId="11">#REF!</definedName>
    <definedName name="_______________atn10" localSheetId="5">#REF!</definedName>
    <definedName name="_______________atn10" localSheetId="14">#REF!</definedName>
    <definedName name="_______________atn10">#REF!</definedName>
    <definedName name="_______________atn2" localSheetId="13">#REF!</definedName>
    <definedName name="_______________atn2" localSheetId="2">#REF!</definedName>
    <definedName name="_______________atn2" localSheetId="11">#REF!</definedName>
    <definedName name="_______________atn2" localSheetId="5">#REF!</definedName>
    <definedName name="_______________atn2" localSheetId="14">#REF!</definedName>
    <definedName name="_______________atn2">#REF!</definedName>
    <definedName name="_______________atn3" localSheetId="13">#REF!</definedName>
    <definedName name="_______________atn3" localSheetId="2">#REF!</definedName>
    <definedName name="_______________atn3" localSheetId="11">#REF!</definedName>
    <definedName name="_______________atn3" localSheetId="5">#REF!</definedName>
    <definedName name="_______________atn3" localSheetId="14">#REF!</definedName>
    <definedName name="_______________atn3">#REF!</definedName>
    <definedName name="_______________atn4" localSheetId="13">#REF!</definedName>
    <definedName name="_______________atn4" localSheetId="2">#REF!</definedName>
    <definedName name="_______________atn4" localSheetId="11">#REF!</definedName>
    <definedName name="_______________atn4" localSheetId="5">#REF!</definedName>
    <definedName name="_______________atn4" localSheetId="14">#REF!</definedName>
    <definedName name="_______________atn4">#REF!</definedName>
    <definedName name="_______________atn5" localSheetId="13">#REF!</definedName>
    <definedName name="_______________atn5" localSheetId="2">#REF!</definedName>
    <definedName name="_______________atn5" localSheetId="11">#REF!</definedName>
    <definedName name="_______________atn5" localSheetId="5">#REF!</definedName>
    <definedName name="_______________atn5" localSheetId="14">#REF!</definedName>
    <definedName name="_______________atn5">#REF!</definedName>
    <definedName name="_______________atn6" localSheetId="13">#REF!</definedName>
    <definedName name="_______________atn6" localSheetId="2">#REF!</definedName>
    <definedName name="_______________atn6" localSheetId="11">#REF!</definedName>
    <definedName name="_______________atn6" localSheetId="5">#REF!</definedName>
    <definedName name="_______________atn6" localSheetId="14">#REF!</definedName>
    <definedName name="_______________atn6">#REF!</definedName>
    <definedName name="_______________atn7" localSheetId="13">#REF!</definedName>
    <definedName name="_______________atn7" localSheetId="2">#REF!</definedName>
    <definedName name="_______________atn7" localSheetId="11">#REF!</definedName>
    <definedName name="_______________atn7" localSheetId="5">#REF!</definedName>
    <definedName name="_______________atn7" localSheetId="14">#REF!</definedName>
    <definedName name="_______________atn7">#REF!</definedName>
    <definedName name="_______________atn8" localSheetId="13">#REF!</definedName>
    <definedName name="_______________atn8" localSheetId="2">#REF!</definedName>
    <definedName name="_______________atn8" localSheetId="11">#REF!</definedName>
    <definedName name="_______________atn8" localSheetId="5">#REF!</definedName>
    <definedName name="_______________atn8" localSheetId="14">#REF!</definedName>
    <definedName name="_______________atn8">#REF!</definedName>
    <definedName name="_______________atn9" localSheetId="13">#REF!</definedName>
    <definedName name="_______________atn9" localSheetId="2">#REF!</definedName>
    <definedName name="_______________atn9" localSheetId="11">#REF!</definedName>
    <definedName name="_______________atn9" localSheetId="5">#REF!</definedName>
    <definedName name="_______________atn9" localSheetId="14">#REF!</definedName>
    <definedName name="_______________atn9">#REF!</definedName>
    <definedName name="_______________B1" localSheetId="13">#REF!</definedName>
    <definedName name="_______________B1" localSheetId="2">#REF!</definedName>
    <definedName name="_______________B1" localSheetId="11">#REF!</definedName>
    <definedName name="_______________B1" localSheetId="5">#REF!</definedName>
    <definedName name="_______________B1" localSheetId="14">#REF!</definedName>
    <definedName name="_______________B1">#REF!</definedName>
    <definedName name="_______________b100000" localSheetId="13">#REF!</definedName>
    <definedName name="_______________b100000" localSheetId="2">#REF!</definedName>
    <definedName name="_______________b100000" localSheetId="11">#REF!</definedName>
    <definedName name="_______________b100000" localSheetId="5">#REF!</definedName>
    <definedName name="_______________b100000" localSheetId="14">#REF!</definedName>
    <definedName name="_______________b100000">#REF!</definedName>
    <definedName name="_______________B72172" localSheetId="13">#REF!</definedName>
    <definedName name="_______________B72172" localSheetId="2">#REF!</definedName>
    <definedName name="_______________B72172" localSheetId="11">#REF!</definedName>
    <definedName name="_______________B72172" localSheetId="5">#REF!</definedName>
    <definedName name="_______________B72172" localSheetId="14">#REF!</definedName>
    <definedName name="_______________B72172">#REF!</definedName>
    <definedName name="_______________B86000" localSheetId="13">#REF!</definedName>
    <definedName name="_______________B86000" localSheetId="2">#REF!</definedName>
    <definedName name="_______________B86000" localSheetId="11">#REF!</definedName>
    <definedName name="_______________B86000" localSheetId="5">#REF!</definedName>
    <definedName name="_______________B86000" localSheetId="14">#REF!</definedName>
    <definedName name="_______________B86000">#REF!</definedName>
    <definedName name="_______________bac3">12413</definedName>
    <definedName name="_______________bac4">13529</definedName>
    <definedName name="_______________bac5">15483</definedName>
    <definedName name="_______________BCT1" localSheetId="2" hidden="1">{"'Sheet1'!$L$16"}</definedName>
    <definedName name="_______________BCT1" localSheetId="11" hidden="1">{"'Sheet1'!$L$16"}</definedName>
    <definedName name="_______________BCT1" localSheetId="5" hidden="1">{"'Sheet1'!$L$16"}</definedName>
    <definedName name="_______________BCT1" hidden="1">{"'Sheet1'!$L$16"}</definedName>
    <definedName name="_______________bnc5" localSheetId="13">#REF!</definedName>
    <definedName name="_______________bnc5" localSheetId="2">#REF!</definedName>
    <definedName name="_______________bnc5" localSheetId="11">#REF!</definedName>
    <definedName name="_______________bnc5" localSheetId="5">#REF!</definedName>
    <definedName name="_______________bnc5" localSheetId="14">#REF!</definedName>
    <definedName name="_______________bnc5">#REF!</definedName>
    <definedName name="_______________boi1" localSheetId="13">#REF!</definedName>
    <definedName name="_______________boi1" localSheetId="2">#REF!</definedName>
    <definedName name="_______________boi1" localSheetId="11">#REF!</definedName>
    <definedName name="_______________boi1" localSheetId="5">#REF!</definedName>
    <definedName name="_______________boi1" localSheetId="14">#REF!</definedName>
    <definedName name="_______________boi1">#REF!</definedName>
    <definedName name="_______________boi2" localSheetId="13">#REF!</definedName>
    <definedName name="_______________boi2" localSheetId="2">#REF!</definedName>
    <definedName name="_______________boi2" localSheetId="11">#REF!</definedName>
    <definedName name="_______________boi2" localSheetId="5">#REF!</definedName>
    <definedName name="_______________boi2" localSheetId="14">#REF!</definedName>
    <definedName name="_______________boi2">#REF!</definedName>
    <definedName name="_______________boi3" localSheetId="13">#REF!</definedName>
    <definedName name="_______________boi3" localSheetId="2">#REF!</definedName>
    <definedName name="_______________boi3" localSheetId="11">#REF!</definedName>
    <definedName name="_______________boi3" localSheetId="5">#REF!</definedName>
    <definedName name="_______________boi3" localSheetId="14">#REF!</definedName>
    <definedName name="_______________boi3">#REF!</definedName>
    <definedName name="_______________boi4" localSheetId="13">#REF!</definedName>
    <definedName name="_______________boi4" localSheetId="2">#REF!</definedName>
    <definedName name="_______________boi4" localSheetId="11">#REF!</definedName>
    <definedName name="_______________boi4" localSheetId="5">#REF!</definedName>
    <definedName name="_______________boi4" localSheetId="14">#REF!</definedName>
    <definedName name="_______________boi4">#REF!</definedName>
    <definedName name="_______________btc20" localSheetId="13">#REF!</definedName>
    <definedName name="_______________btc20" localSheetId="2">#REF!</definedName>
    <definedName name="_______________btc20" localSheetId="11">#REF!</definedName>
    <definedName name="_______________btc20" localSheetId="5">#REF!</definedName>
    <definedName name="_______________btc20" localSheetId="14">#REF!</definedName>
    <definedName name="_______________btc20">#REF!</definedName>
    <definedName name="_______________btc30" localSheetId="13">#REF!</definedName>
    <definedName name="_______________btc30" localSheetId="2">#REF!</definedName>
    <definedName name="_______________btc30" localSheetId="11">#REF!</definedName>
    <definedName name="_______________btc30" localSheetId="5">#REF!</definedName>
    <definedName name="_______________btc30" localSheetId="14">#REF!</definedName>
    <definedName name="_______________btc30">#REF!</definedName>
    <definedName name="_______________btc35" localSheetId="13">#REF!</definedName>
    <definedName name="_______________btc35" localSheetId="2">#REF!</definedName>
    <definedName name="_______________btc35" localSheetId="11">#REF!</definedName>
    <definedName name="_______________btc35" localSheetId="5">#REF!</definedName>
    <definedName name="_______________btc35" localSheetId="14">#REF!</definedName>
    <definedName name="_______________btc35">#REF!</definedName>
    <definedName name="_______________btc40" localSheetId="13">#REF!</definedName>
    <definedName name="_______________btc40" localSheetId="2">#REF!</definedName>
    <definedName name="_______________btc40" localSheetId="11">#REF!</definedName>
    <definedName name="_______________btc40" localSheetId="5">#REF!</definedName>
    <definedName name="_______________btc40" localSheetId="14">#REF!</definedName>
    <definedName name="_______________btc40">#REF!</definedName>
    <definedName name="_______________btc50" localSheetId="13">#REF!</definedName>
    <definedName name="_______________btc50" localSheetId="2">#REF!</definedName>
    <definedName name="_______________btc50" localSheetId="11">#REF!</definedName>
    <definedName name="_______________btc50" localSheetId="5">#REF!</definedName>
    <definedName name="_______________btc50" localSheetId="14">#REF!</definedName>
    <definedName name="_______________btc50">#REF!</definedName>
    <definedName name="_______________btm10" localSheetId="13">#REF!</definedName>
    <definedName name="_______________btm10" localSheetId="2">#REF!</definedName>
    <definedName name="_______________btm10" localSheetId="11">#REF!</definedName>
    <definedName name="_______________btm10" localSheetId="5">#REF!</definedName>
    <definedName name="_______________btm10" localSheetId="14">#REF!</definedName>
    <definedName name="_______________btm10">#REF!</definedName>
    <definedName name="_______________btm100" localSheetId="13">#REF!</definedName>
    <definedName name="_______________btm100" localSheetId="2">#REF!</definedName>
    <definedName name="_______________btm100" localSheetId="11">#REF!</definedName>
    <definedName name="_______________btm100" localSheetId="5">#REF!</definedName>
    <definedName name="_______________btm100" localSheetId="14">#REF!</definedName>
    <definedName name="_______________btm100">#REF!</definedName>
    <definedName name="_______________BTM150" localSheetId="13">#REF!</definedName>
    <definedName name="_______________BTM150" localSheetId="2">#REF!</definedName>
    <definedName name="_______________BTM150" localSheetId="11">#REF!</definedName>
    <definedName name="_______________BTM150" localSheetId="5">#REF!</definedName>
    <definedName name="_______________BTM150" localSheetId="14">#REF!</definedName>
    <definedName name="_______________BTM150">#REF!</definedName>
    <definedName name="_______________BTM250" localSheetId="13">#REF!</definedName>
    <definedName name="_______________BTM250" localSheetId="2">#REF!</definedName>
    <definedName name="_______________BTM250" localSheetId="11">#REF!</definedName>
    <definedName name="_______________BTM250" localSheetId="5">#REF!</definedName>
    <definedName name="_______________BTM250" localSheetId="14">#REF!</definedName>
    <definedName name="_______________BTM250">#REF!</definedName>
    <definedName name="_______________btM300" localSheetId="13">#REF!</definedName>
    <definedName name="_______________btM300" localSheetId="2">#REF!</definedName>
    <definedName name="_______________btM300" localSheetId="11">#REF!</definedName>
    <definedName name="_______________btM300" localSheetId="5">#REF!</definedName>
    <definedName name="_______________btM300" localSheetId="14">#REF!</definedName>
    <definedName name="_______________btM300">#REF!</definedName>
    <definedName name="_______________btm350" localSheetId="13">#REF!</definedName>
    <definedName name="_______________btm350" localSheetId="2">#REF!</definedName>
    <definedName name="_______________btm350" localSheetId="11">#REF!</definedName>
    <definedName name="_______________btm350" localSheetId="5">#REF!</definedName>
    <definedName name="_______________btm350" localSheetId="14">#REF!</definedName>
    <definedName name="_______________btm350">#REF!</definedName>
    <definedName name="_______________btm400" localSheetId="13">#REF!</definedName>
    <definedName name="_______________btm400" localSheetId="2">#REF!</definedName>
    <definedName name="_______________btm400" localSheetId="11">#REF!</definedName>
    <definedName name="_______________btm400" localSheetId="5">#REF!</definedName>
    <definedName name="_______________btm400" localSheetId="14">#REF!</definedName>
    <definedName name="_______________btm400">#REF!</definedName>
    <definedName name="_______________BTM50" localSheetId="13">#REF!</definedName>
    <definedName name="_______________BTM50" localSheetId="2">#REF!</definedName>
    <definedName name="_______________BTM50" localSheetId="11">#REF!</definedName>
    <definedName name="_______________BTM50" localSheetId="5">#REF!</definedName>
    <definedName name="_______________BTM50" localSheetId="14">#REF!</definedName>
    <definedName name="_______________BTM50">#REF!</definedName>
    <definedName name="_______________btm500" localSheetId="13">#REF!</definedName>
    <definedName name="_______________btm500" localSheetId="2">#REF!</definedName>
    <definedName name="_______________btm500" localSheetId="11">#REF!</definedName>
    <definedName name="_______________btm500" localSheetId="5">#REF!</definedName>
    <definedName name="_______________btm500" localSheetId="14">#REF!</definedName>
    <definedName name="_______________btm500">#REF!</definedName>
    <definedName name="_______________bua25" localSheetId="13">#REF!</definedName>
    <definedName name="_______________bua25" localSheetId="2">#REF!</definedName>
    <definedName name="_______________bua25" localSheetId="11">#REF!</definedName>
    <definedName name="_______________bua25" localSheetId="5">#REF!</definedName>
    <definedName name="_______________bua25" localSheetId="14">#REF!</definedName>
    <definedName name="_______________bua25">#REF!</definedName>
    <definedName name="_______________but1" localSheetId="13">#REF!</definedName>
    <definedName name="_______________but1" localSheetId="2">#REF!</definedName>
    <definedName name="_______________but1" localSheetId="11">#REF!</definedName>
    <definedName name="_______________but1" localSheetId="5">#REF!</definedName>
    <definedName name="_______________but1" localSheetId="14">#REF!</definedName>
    <definedName name="_______________but1">#REF!</definedName>
    <definedName name="_______________but11" localSheetId="13">#REF!</definedName>
    <definedName name="_______________but11" localSheetId="2">#REF!</definedName>
    <definedName name="_______________but11" localSheetId="11">#REF!</definedName>
    <definedName name="_______________but11" localSheetId="5">#REF!</definedName>
    <definedName name="_______________but11" localSheetId="14">#REF!</definedName>
    <definedName name="_______________but11">#REF!</definedName>
    <definedName name="_______________but2" localSheetId="13">#REF!</definedName>
    <definedName name="_______________but2" localSheetId="2">#REF!</definedName>
    <definedName name="_______________but2" localSheetId="11">#REF!</definedName>
    <definedName name="_______________but2" localSheetId="5">#REF!</definedName>
    <definedName name="_______________but2" localSheetId="14">#REF!</definedName>
    <definedName name="_______________but2">#REF!</definedName>
    <definedName name="_______________but22" localSheetId="13">#REF!</definedName>
    <definedName name="_______________but22" localSheetId="2">#REF!</definedName>
    <definedName name="_______________but22" localSheetId="11">#REF!</definedName>
    <definedName name="_______________but22" localSheetId="5">#REF!</definedName>
    <definedName name="_______________but22" localSheetId="14">#REF!</definedName>
    <definedName name="_______________but22">#REF!</definedName>
    <definedName name="_______________but3" localSheetId="13">#REF!</definedName>
    <definedName name="_______________but3" localSheetId="2">#REF!</definedName>
    <definedName name="_______________but3" localSheetId="11">#REF!</definedName>
    <definedName name="_______________but3" localSheetId="5">#REF!</definedName>
    <definedName name="_______________but3" localSheetId="14">#REF!</definedName>
    <definedName name="_______________but3">#REF!</definedName>
    <definedName name="_______________but33" localSheetId="13">#REF!</definedName>
    <definedName name="_______________but33" localSheetId="2">#REF!</definedName>
    <definedName name="_______________but33" localSheetId="11">#REF!</definedName>
    <definedName name="_______________but33" localSheetId="5">#REF!</definedName>
    <definedName name="_______________but33" localSheetId="14">#REF!</definedName>
    <definedName name="_______________but33">#REF!</definedName>
    <definedName name="_______________but4" localSheetId="13">#REF!</definedName>
    <definedName name="_______________but4" localSheetId="2">#REF!</definedName>
    <definedName name="_______________but4" localSheetId="11">#REF!</definedName>
    <definedName name="_______________but4" localSheetId="5">#REF!</definedName>
    <definedName name="_______________but4" localSheetId="14">#REF!</definedName>
    <definedName name="_______________but4">#REF!</definedName>
    <definedName name="_______________but44" localSheetId="13">#REF!</definedName>
    <definedName name="_______________but44" localSheetId="2">#REF!</definedName>
    <definedName name="_______________but44" localSheetId="11">#REF!</definedName>
    <definedName name="_______________but44" localSheetId="5">#REF!</definedName>
    <definedName name="_______________but44" localSheetId="14">#REF!</definedName>
    <definedName name="_______________but44">#REF!</definedName>
    <definedName name="_______________but5" localSheetId="13">#REF!</definedName>
    <definedName name="_______________but5" localSheetId="2">#REF!</definedName>
    <definedName name="_______________but5" localSheetId="11">#REF!</definedName>
    <definedName name="_______________but5" localSheetId="5">#REF!</definedName>
    <definedName name="_______________but5" localSheetId="14">#REF!</definedName>
    <definedName name="_______________but5">#REF!</definedName>
    <definedName name="_______________but55" localSheetId="13">#REF!</definedName>
    <definedName name="_______________but55" localSheetId="2">#REF!</definedName>
    <definedName name="_______________but55" localSheetId="11">#REF!</definedName>
    <definedName name="_______________but55" localSheetId="5">#REF!</definedName>
    <definedName name="_______________but55" localSheetId="14">#REF!</definedName>
    <definedName name="_______________but55">#REF!</definedName>
    <definedName name="_______________but6" localSheetId="13">#REF!</definedName>
    <definedName name="_______________but6" localSheetId="2">#REF!</definedName>
    <definedName name="_______________but6" localSheetId="11">#REF!</definedName>
    <definedName name="_______________but6" localSheetId="5">#REF!</definedName>
    <definedName name="_______________but6" localSheetId="14">#REF!</definedName>
    <definedName name="_______________but6">#REF!</definedName>
    <definedName name="_______________but66" localSheetId="13">#REF!</definedName>
    <definedName name="_______________but66" localSheetId="2">#REF!</definedName>
    <definedName name="_______________but66" localSheetId="11">#REF!</definedName>
    <definedName name="_______________but66" localSheetId="5">#REF!</definedName>
    <definedName name="_______________but66" localSheetId="14">#REF!</definedName>
    <definedName name="_______________but66">#REF!</definedName>
    <definedName name="_______________cao1" localSheetId="13">#REF!</definedName>
    <definedName name="_______________cao1" localSheetId="2">#REF!</definedName>
    <definedName name="_______________cao1" localSheetId="11">#REF!</definedName>
    <definedName name="_______________cao1" localSheetId="5">#REF!</definedName>
    <definedName name="_______________cao1" localSheetId="14">#REF!</definedName>
    <definedName name="_______________cao1">#REF!</definedName>
    <definedName name="_______________cao2" localSheetId="13">#REF!</definedName>
    <definedName name="_______________cao2" localSheetId="2">#REF!</definedName>
    <definedName name="_______________cao2" localSheetId="11">#REF!</definedName>
    <definedName name="_______________cao2" localSheetId="5">#REF!</definedName>
    <definedName name="_______________cao2" localSheetId="14">#REF!</definedName>
    <definedName name="_______________cao2">#REF!</definedName>
    <definedName name="_______________cao3" localSheetId="13">#REF!</definedName>
    <definedName name="_______________cao3" localSheetId="2">#REF!</definedName>
    <definedName name="_______________cao3" localSheetId="11">#REF!</definedName>
    <definedName name="_______________cao3" localSheetId="5">#REF!</definedName>
    <definedName name="_______________cao3" localSheetId="14">#REF!</definedName>
    <definedName name="_______________cao3">#REF!</definedName>
    <definedName name="_______________cao4" localSheetId="13">#REF!</definedName>
    <definedName name="_______________cao4" localSheetId="2">#REF!</definedName>
    <definedName name="_______________cao4" localSheetId="11">#REF!</definedName>
    <definedName name="_______________cao4" localSheetId="5">#REF!</definedName>
    <definedName name="_______________cao4" localSheetId="14">#REF!</definedName>
    <definedName name="_______________cao4">#REF!</definedName>
    <definedName name="_______________cao5" localSheetId="13">#REF!</definedName>
    <definedName name="_______________cao5" localSheetId="2">#REF!</definedName>
    <definedName name="_______________cao5" localSheetId="11">#REF!</definedName>
    <definedName name="_______________cao5" localSheetId="5">#REF!</definedName>
    <definedName name="_______________cao5" localSheetId="14">#REF!</definedName>
    <definedName name="_______________cao5">#REF!</definedName>
    <definedName name="_______________cao6" localSheetId="13">#REF!</definedName>
    <definedName name="_______________cao6" localSheetId="2">#REF!</definedName>
    <definedName name="_______________cao6" localSheetId="11">#REF!</definedName>
    <definedName name="_______________cao6" localSheetId="5">#REF!</definedName>
    <definedName name="_______________cao6" localSheetId="14">#REF!</definedName>
    <definedName name="_______________cao6">#REF!</definedName>
    <definedName name="_______________cat2" localSheetId="13">#REF!</definedName>
    <definedName name="_______________cat2" localSheetId="2">#REF!</definedName>
    <definedName name="_______________cat2" localSheetId="11">#REF!</definedName>
    <definedName name="_______________cat2" localSheetId="5">#REF!</definedName>
    <definedName name="_______________cat2" localSheetId="14">#REF!</definedName>
    <definedName name="_______________cat2">#REF!</definedName>
    <definedName name="_______________cat3" localSheetId="13">#REF!</definedName>
    <definedName name="_______________cat3" localSheetId="2">#REF!</definedName>
    <definedName name="_______________cat3" localSheetId="11">#REF!</definedName>
    <definedName name="_______________cat3" localSheetId="5">#REF!</definedName>
    <definedName name="_______________cat3" localSheetId="14">#REF!</definedName>
    <definedName name="_______________cat3">#REF!</definedName>
    <definedName name="_______________cat4" localSheetId="13">#REF!</definedName>
    <definedName name="_______________cat4" localSheetId="2">#REF!</definedName>
    <definedName name="_______________cat4" localSheetId="11">#REF!</definedName>
    <definedName name="_______________cat4" localSheetId="5">#REF!</definedName>
    <definedName name="_______________cat4" localSheetId="14">#REF!</definedName>
    <definedName name="_______________cat4">#REF!</definedName>
    <definedName name="_______________cau10" localSheetId="13">#REF!</definedName>
    <definedName name="_______________cau10" localSheetId="2">#REF!</definedName>
    <definedName name="_______________cau10" localSheetId="11">#REF!</definedName>
    <definedName name="_______________cau10" localSheetId="5">#REF!</definedName>
    <definedName name="_______________cau10" localSheetId="14">#REF!</definedName>
    <definedName name="_______________cau10">#REF!</definedName>
    <definedName name="_______________cau24" localSheetId="2">{"Book1"}</definedName>
    <definedName name="_______________cau24" localSheetId="11">{"Book1"}</definedName>
    <definedName name="_______________cau24" localSheetId="5">{"Book1"}</definedName>
    <definedName name="_______________cau24">{"Book1"}</definedName>
    <definedName name="_______________cau25" localSheetId="13">#REF!</definedName>
    <definedName name="_______________cau25" localSheetId="2">#REF!</definedName>
    <definedName name="_______________cau25" localSheetId="11">#REF!</definedName>
    <definedName name="_______________cau25" localSheetId="5">#REF!</definedName>
    <definedName name="_______________cau25" localSheetId="14">#REF!</definedName>
    <definedName name="_______________cau25">#REF!</definedName>
    <definedName name="_______________cau40" localSheetId="13">#REF!</definedName>
    <definedName name="_______________cau40" localSheetId="2">#REF!</definedName>
    <definedName name="_______________cau40" localSheetId="11">#REF!</definedName>
    <definedName name="_______________cau40" localSheetId="5">#REF!</definedName>
    <definedName name="_______________cau40" localSheetId="14">#REF!</definedName>
    <definedName name="_______________cau40">#REF!</definedName>
    <definedName name="_______________cau50" localSheetId="13">#REF!</definedName>
    <definedName name="_______________cau50" localSheetId="2">#REF!</definedName>
    <definedName name="_______________cau50" localSheetId="11">#REF!</definedName>
    <definedName name="_______________cau50" localSheetId="5">#REF!</definedName>
    <definedName name="_______________cau50" localSheetId="14">#REF!</definedName>
    <definedName name="_______________cau50">#REF!</definedName>
    <definedName name="_______________CD2" localSheetId="2" hidden="1">{"'Sheet1'!$L$16"}</definedName>
    <definedName name="_______________CD2" localSheetId="11" hidden="1">{"'Sheet1'!$L$16"}</definedName>
    <definedName name="_______________CD2" localSheetId="5" hidden="1">{"'Sheet1'!$L$16"}</definedName>
    <definedName name="_______________CD2" hidden="1">{"'Sheet1'!$L$16"}</definedName>
    <definedName name="_______________ckn12" localSheetId="13">#REF!</definedName>
    <definedName name="_______________ckn12" localSheetId="2">#REF!</definedName>
    <definedName name="_______________ckn12" localSheetId="11">#REF!</definedName>
    <definedName name="_______________ckn12" localSheetId="5">#REF!</definedName>
    <definedName name="_______________ckn12" localSheetId="14">#REF!</definedName>
    <definedName name="_______________ckn12">#REF!</definedName>
    <definedName name="_______________CON1" localSheetId="13">#REF!</definedName>
    <definedName name="_______________CON1" localSheetId="2">#REF!</definedName>
    <definedName name="_______________CON1" localSheetId="11">#REF!</definedName>
    <definedName name="_______________CON1" localSheetId="5">#REF!</definedName>
    <definedName name="_______________CON1" localSheetId="14">#REF!</definedName>
    <definedName name="_______________CON1">#REF!</definedName>
    <definedName name="_______________CON2" localSheetId="13">#REF!</definedName>
    <definedName name="_______________CON2" localSheetId="2">#REF!</definedName>
    <definedName name="_______________CON2" localSheetId="11">#REF!</definedName>
    <definedName name="_______________CON2" localSheetId="5">#REF!</definedName>
    <definedName name="_______________CON2" localSheetId="14">#REF!</definedName>
    <definedName name="_______________CON2">#REF!</definedName>
    <definedName name="_______________cpd1" localSheetId="13">#REF!</definedName>
    <definedName name="_______________cpd1" localSheetId="2">#REF!</definedName>
    <definedName name="_______________cpd1" localSheetId="11">#REF!</definedName>
    <definedName name="_______________cpd1" localSheetId="5">#REF!</definedName>
    <definedName name="_______________cpd1" localSheetId="14">#REF!</definedName>
    <definedName name="_______________cpd1">#REF!</definedName>
    <definedName name="_______________cpd2" localSheetId="13">#REF!</definedName>
    <definedName name="_______________cpd2" localSheetId="2">#REF!</definedName>
    <definedName name="_______________cpd2" localSheetId="11">#REF!</definedName>
    <definedName name="_______________cpd2" localSheetId="5">#REF!</definedName>
    <definedName name="_______________cpd2" localSheetId="14">#REF!</definedName>
    <definedName name="_______________cpd2">#REF!</definedName>
    <definedName name="_______________CVC1" localSheetId="13">#REF!</definedName>
    <definedName name="_______________CVC1" localSheetId="2">#REF!</definedName>
    <definedName name="_______________CVC1" localSheetId="11">#REF!</definedName>
    <definedName name="_______________CVC1" localSheetId="5">#REF!</definedName>
    <definedName name="_______________CVC1" localSheetId="14">#REF!</definedName>
    <definedName name="_______________CVC1">#REF!</definedName>
    <definedName name="_______________dai1" localSheetId="13">#REF!</definedName>
    <definedName name="_______________dai1" localSheetId="2">#REF!</definedName>
    <definedName name="_______________dai1" localSheetId="11">#REF!</definedName>
    <definedName name="_______________dai1" localSheetId="5">#REF!</definedName>
    <definedName name="_______________dai1" localSheetId="14">#REF!</definedName>
    <definedName name="_______________dai1">#REF!</definedName>
    <definedName name="_______________dai2" localSheetId="13">#REF!</definedName>
    <definedName name="_______________dai2" localSheetId="2">#REF!</definedName>
    <definedName name="_______________dai2" localSheetId="11">#REF!</definedName>
    <definedName name="_______________dai2" localSheetId="5">#REF!</definedName>
    <definedName name="_______________dai2" localSheetId="14">#REF!</definedName>
    <definedName name="_______________dai2">#REF!</definedName>
    <definedName name="_______________dai3" localSheetId="13">#REF!</definedName>
    <definedName name="_______________dai3" localSheetId="2">#REF!</definedName>
    <definedName name="_______________dai3" localSheetId="11">#REF!</definedName>
    <definedName name="_______________dai3" localSheetId="5">#REF!</definedName>
    <definedName name="_______________dai3" localSheetId="14">#REF!</definedName>
    <definedName name="_______________dai3">#REF!</definedName>
    <definedName name="_______________dai4" localSheetId="13">#REF!</definedName>
    <definedName name="_______________dai4" localSheetId="2">#REF!</definedName>
    <definedName name="_______________dai4" localSheetId="11">#REF!</definedName>
    <definedName name="_______________dai4" localSheetId="5">#REF!</definedName>
    <definedName name="_______________dai4" localSheetId="14">#REF!</definedName>
    <definedName name="_______________dai4">#REF!</definedName>
    <definedName name="_______________dai5" localSheetId="13">#REF!</definedName>
    <definedName name="_______________dai5" localSheetId="2">#REF!</definedName>
    <definedName name="_______________dai5" localSheetId="11">#REF!</definedName>
    <definedName name="_______________dai5" localSheetId="5">#REF!</definedName>
    <definedName name="_______________dai5" localSheetId="14">#REF!</definedName>
    <definedName name="_______________dai5">#REF!</definedName>
    <definedName name="_______________dai6" localSheetId="13">#REF!</definedName>
    <definedName name="_______________dai6" localSheetId="2">#REF!</definedName>
    <definedName name="_______________dai6" localSheetId="11">#REF!</definedName>
    <definedName name="_______________dai6" localSheetId="5">#REF!</definedName>
    <definedName name="_______________dai6" localSheetId="14">#REF!</definedName>
    <definedName name="_______________dai6">#REF!</definedName>
    <definedName name="_______________dam15" localSheetId="13">#REF!</definedName>
    <definedName name="_______________dam15" localSheetId="2">#REF!</definedName>
    <definedName name="_______________dam15" localSheetId="11">#REF!</definedName>
    <definedName name="_______________dam15" localSheetId="5">#REF!</definedName>
    <definedName name="_______________dam15" localSheetId="14">#REF!</definedName>
    <definedName name="_______________dam15">#REF!</definedName>
    <definedName name="_______________dam18" localSheetId="13">#REF!</definedName>
    <definedName name="_______________dam18" localSheetId="2">#REF!</definedName>
    <definedName name="_______________dam18" localSheetId="11">#REF!</definedName>
    <definedName name="_______________dam18" localSheetId="5">#REF!</definedName>
    <definedName name="_______________dam18" localSheetId="14">#REF!</definedName>
    <definedName name="_______________dam18">#REF!</definedName>
    <definedName name="_______________dam9" localSheetId="13">#REF!</definedName>
    <definedName name="_______________dam9" localSheetId="2">#REF!</definedName>
    <definedName name="_______________dam9" localSheetId="11">#REF!</definedName>
    <definedName name="_______________dam9" localSheetId="5">#REF!</definedName>
    <definedName name="_______________dam9" localSheetId="14">#REF!</definedName>
    <definedName name="_______________dam9">#REF!</definedName>
    <definedName name="_______________dan1" localSheetId="13">#REF!</definedName>
    <definedName name="_______________dan1" localSheetId="2">#REF!</definedName>
    <definedName name="_______________dan1" localSheetId="11">#REF!</definedName>
    <definedName name="_______________dan1" localSheetId="5">#REF!</definedName>
    <definedName name="_______________dan1" localSheetId="14">#REF!</definedName>
    <definedName name="_______________dan1">#REF!</definedName>
    <definedName name="_______________dan2" localSheetId="13">#REF!</definedName>
    <definedName name="_______________dan2" localSheetId="2">#REF!</definedName>
    <definedName name="_______________dan2" localSheetId="11">#REF!</definedName>
    <definedName name="_______________dan2" localSheetId="5">#REF!</definedName>
    <definedName name="_______________dan2" localSheetId="14">#REF!</definedName>
    <definedName name="_______________dan2">#REF!</definedName>
    <definedName name="_______________dao1" localSheetId="13">#REF!</definedName>
    <definedName name="_______________dao1" localSheetId="2">#REF!</definedName>
    <definedName name="_______________dao1" localSheetId="11">#REF!</definedName>
    <definedName name="_______________dao1" localSheetId="5">#REF!</definedName>
    <definedName name="_______________dao1" localSheetId="14">#REF!</definedName>
    <definedName name="_______________dao1">#REF!</definedName>
    <definedName name="_______________dbu1" localSheetId="13">#REF!</definedName>
    <definedName name="_______________dbu1" localSheetId="2">#REF!</definedName>
    <definedName name="_______________dbu1" localSheetId="11">#REF!</definedName>
    <definedName name="_______________dbu1" localSheetId="5">#REF!</definedName>
    <definedName name="_______________dbu1" localSheetId="14">#REF!</definedName>
    <definedName name="_______________dbu1">#REF!</definedName>
    <definedName name="_______________dbu2" localSheetId="13">#REF!</definedName>
    <definedName name="_______________dbu2" localSheetId="2">#REF!</definedName>
    <definedName name="_______________dbu2" localSheetId="11">#REF!</definedName>
    <definedName name="_______________dbu2" localSheetId="5">#REF!</definedName>
    <definedName name="_______________dbu2" localSheetId="14">#REF!</definedName>
    <definedName name="_______________dbu2">#REF!</definedName>
    <definedName name="_______________ddn400" localSheetId="13">#REF!</definedName>
    <definedName name="_______________ddn400" localSheetId="2">#REF!</definedName>
    <definedName name="_______________ddn400" localSheetId="11">#REF!</definedName>
    <definedName name="_______________ddn400" localSheetId="5">#REF!</definedName>
    <definedName name="_______________ddn400" localSheetId="14">#REF!</definedName>
    <definedName name="_______________ddn400">#REF!</definedName>
    <definedName name="_______________ddn600" localSheetId="13">#REF!</definedName>
    <definedName name="_______________ddn600" localSheetId="2">#REF!</definedName>
    <definedName name="_______________ddn600" localSheetId="11">#REF!</definedName>
    <definedName name="_______________ddn600" localSheetId="5">#REF!</definedName>
    <definedName name="_______________ddn600" localSheetId="14">#REF!</definedName>
    <definedName name="_______________ddn600">#REF!</definedName>
    <definedName name="_______________deo1" localSheetId="13">#REF!</definedName>
    <definedName name="_______________deo1" localSheetId="2">#REF!</definedName>
    <definedName name="_______________deo1" localSheetId="11">#REF!</definedName>
    <definedName name="_______________deo1" localSheetId="5">#REF!</definedName>
    <definedName name="_______________deo1" localSheetId="14">#REF!</definedName>
    <definedName name="_______________deo1">#REF!</definedName>
    <definedName name="_______________deo10" localSheetId="13">#REF!</definedName>
    <definedName name="_______________deo10" localSheetId="2">#REF!</definedName>
    <definedName name="_______________deo10" localSheetId="11">#REF!</definedName>
    <definedName name="_______________deo10" localSheetId="5">#REF!</definedName>
    <definedName name="_______________deo10" localSheetId="14">#REF!</definedName>
    <definedName name="_______________deo10">#REF!</definedName>
    <definedName name="_______________deo2" localSheetId="13">#REF!</definedName>
    <definedName name="_______________deo2" localSheetId="2">#REF!</definedName>
    <definedName name="_______________deo2" localSheetId="11">#REF!</definedName>
    <definedName name="_______________deo2" localSheetId="5">#REF!</definedName>
    <definedName name="_______________deo2" localSheetId="14">#REF!</definedName>
    <definedName name="_______________deo2">#REF!</definedName>
    <definedName name="_______________deo3" localSheetId="13">#REF!</definedName>
    <definedName name="_______________deo3" localSheetId="2">#REF!</definedName>
    <definedName name="_______________deo3" localSheetId="11">#REF!</definedName>
    <definedName name="_______________deo3" localSheetId="5">#REF!</definedName>
    <definedName name="_______________deo3" localSheetId="14">#REF!</definedName>
    <definedName name="_______________deo3">#REF!</definedName>
    <definedName name="_______________deo4" localSheetId="13">#REF!</definedName>
    <definedName name="_______________deo4" localSheetId="2">#REF!</definedName>
    <definedName name="_______________deo4" localSheetId="11">#REF!</definedName>
    <definedName name="_______________deo4" localSheetId="5">#REF!</definedName>
    <definedName name="_______________deo4" localSheetId="14">#REF!</definedName>
    <definedName name="_______________deo4">#REF!</definedName>
    <definedName name="_______________deo5" localSheetId="13">#REF!</definedName>
    <definedName name="_______________deo5" localSheetId="2">#REF!</definedName>
    <definedName name="_______________deo5" localSheetId="11">#REF!</definedName>
    <definedName name="_______________deo5" localSheetId="5">#REF!</definedName>
    <definedName name="_______________deo5" localSheetId="14">#REF!</definedName>
    <definedName name="_______________deo5">#REF!</definedName>
    <definedName name="_______________deo6" localSheetId="13">#REF!</definedName>
    <definedName name="_______________deo6" localSheetId="2">#REF!</definedName>
    <definedName name="_______________deo6" localSheetId="11">#REF!</definedName>
    <definedName name="_______________deo6" localSheetId="5">#REF!</definedName>
    <definedName name="_______________deo6" localSheetId="14">#REF!</definedName>
    <definedName name="_______________deo6">#REF!</definedName>
    <definedName name="_______________deo7" localSheetId="13">#REF!</definedName>
    <definedName name="_______________deo7" localSheetId="2">#REF!</definedName>
    <definedName name="_______________deo7" localSheetId="11">#REF!</definedName>
    <definedName name="_______________deo7" localSheetId="5">#REF!</definedName>
    <definedName name="_______________deo7" localSheetId="14">#REF!</definedName>
    <definedName name="_______________deo7">#REF!</definedName>
    <definedName name="_______________deo8" localSheetId="13">#REF!</definedName>
    <definedName name="_______________deo8" localSheetId="2">#REF!</definedName>
    <definedName name="_______________deo8" localSheetId="11">#REF!</definedName>
    <definedName name="_______________deo8" localSheetId="5">#REF!</definedName>
    <definedName name="_______________deo8" localSheetId="14">#REF!</definedName>
    <definedName name="_______________deo8">#REF!</definedName>
    <definedName name="_______________deo9" localSheetId="13">#REF!</definedName>
    <definedName name="_______________deo9" localSheetId="2">#REF!</definedName>
    <definedName name="_______________deo9" localSheetId="11">#REF!</definedName>
    <definedName name="_______________deo9" localSheetId="5">#REF!</definedName>
    <definedName name="_______________deo9" localSheetId="14">#REF!</definedName>
    <definedName name="_______________deo9">#REF!</definedName>
    <definedName name="_______________FIL2" localSheetId="13">#REF!</definedName>
    <definedName name="_______________FIL2" localSheetId="2">#REF!</definedName>
    <definedName name="_______________FIL2" localSheetId="11">#REF!</definedName>
    <definedName name="_______________FIL2" localSheetId="5">#REF!</definedName>
    <definedName name="_______________FIL2" localSheetId="14">#REF!</definedName>
    <definedName name="_______________FIL2">#REF!</definedName>
    <definedName name="_______________GFE28" localSheetId="13">#REF!</definedName>
    <definedName name="_______________GFE28" localSheetId="2">#REF!</definedName>
    <definedName name="_______________GFE28" localSheetId="11">#REF!</definedName>
    <definedName name="_______________GFE28" localSheetId="5">#REF!</definedName>
    <definedName name="_______________GFE28" localSheetId="14">#REF!</definedName>
    <definedName name="_______________GFE28">#REF!</definedName>
    <definedName name="_______________Goi8" localSheetId="2" hidden="1">{"'Sheet1'!$L$16"}</definedName>
    <definedName name="_______________Goi8" localSheetId="11" hidden="1">{"'Sheet1'!$L$16"}</definedName>
    <definedName name="_______________Goi8" localSheetId="5" hidden="1">{"'Sheet1'!$L$16"}</definedName>
    <definedName name="_______________Goi8" hidden="1">{"'Sheet1'!$L$16"}</definedName>
    <definedName name="_______________gon4" localSheetId="13">#REF!</definedName>
    <definedName name="_______________gon4" localSheetId="2">#REF!</definedName>
    <definedName name="_______________gon4" localSheetId="11">#REF!</definedName>
    <definedName name="_______________gon4" localSheetId="5">#REF!</definedName>
    <definedName name="_______________gon4" localSheetId="14">#REF!</definedName>
    <definedName name="_______________gon4">#REF!</definedName>
    <definedName name="_______________gvl1" localSheetId="13">#REF!</definedName>
    <definedName name="_______________gvl1" localSheetId="2">#REF!</definedName>
    <definedName name="_______________gvl1" localSheetId="11">#REF!</definedName>
    <definedName name="_______________gvl1" localSheetId="5">#REF!</definedName>
    <definedName name="_______________gvl1" localSheetId="14">#REF!</definedName>
    <definedName name="_______________gvl1">#REF!</definedName>
    <definedName name="_______________hsm2">1.1289</definedName>
    <definedName name="_______________JK4" localSheetId="13">#REF!</definedName>
    <definedName name="_______________JK4" localSheetId="2">#REF!</definedName>
    <definedName name="_______________JK4" localSheetId="11">#REF!</definedName>
    <definedName name="_______________JK4" localSheetId="5">#REF!</definedName>
    <definedName name="_______________JK4" localSheetId="14">#REF!</definedName>
    <definedName name="_______________JK4">#REF!</definedName>
    <definedName name="_______________K146" localSheetId="2" hidden="1">{"'Sheet1'!$L$16"}</definedName>
    <definedName name="_______________K146" localSheetId="11" hidden="1">{"'Sheet1'!$L$16"}</definedName>
    <definedName name="_______________K146" localSheetId="5" hidden="1">{"'Sheet1'!$L$16"}</definedName>
    <definedName name="_______________K146" hidden="1">{"'Sheet1'!$L$16"}</definedName>
    <definedName name="_______________kl1" localSheetId="13">#REF!</definedName>
    <definedName name="_______________kl1" localSheetId="2">#REF!</definedName>
    <definedName name="_______________kl1" localSheetId="11">#REF!</definedName>
    <definedName name="_______________kl1" localSheetId="5">#REF!</definedName>
    <definedName name="_______________kl1" localSheetId="14">#REF!</definedName>
    <definedName name="_______________kl1">#REF!</definedName>
    <definedName name="_______________KM188" localSheetId="13">#REF!</definedName>
    <definedName name="_______________KM188" localSheetId="2">#REF!</definedName>
    <definedName name="_______________KM188" localSheetId="11">#REF!</definedName>
    <definedName name="_______________KM188" localSheetId="5">#REF!</definedName>
    <definedName name="_______________KM188" localSheetId="14">#REF!</definedName>
    <definedName name="_______________KM188">#REF!</definedName>
    <definedName name="_______________km189" localSheetId="13">#REF!</definedName>
    <definedName name="_______________km189" localSheetId="2">#REF!</definedName>
    <definedName name="_______________km189" localSheetId="11">#REF!</definedName>
    <definedName name="_______________km189" localSheetId="5">#REF!</definedName>
    <definedName name="_______________km189" localSheetId="14">#REF!</definedName>
    <definedName name="_______________km189">#REF!</definedName>
    <definedName name="_______________km190" localSheetId="13">#REF!</definedName>
    <definedName name="_______________km190" localSheetId="2">#REF!</definedName>
    <definedName name="_______________km190" localSheetId="11">#REF!</definedName>
    <definedName name="_______________km190" localSheetId="5">#REF!</definedName>
    <definedName name="_______________km190" localSheetId="14">#REF!</definedName>
    <definedName name="_______________km190">#REF!</definedName>
    <definedName name="_______________km191" localSheetId="13">#REF!</definedName>
    <definedName name="_______________km191" localSheetId="2">#REF!</definedName>
    <definedName name="_______________km191" localSheetId="11">#REF!</definedName>
    <definedName name="_______________km191" localSheetId="5">#REF!</definedName>
    <definedName name="_______________km191" localSheetId="14">#REF!</definedName>
    <definedName name="_______________km191">#REF!</definedName>
    <definedName name="_______________km192" localSheetId="13">#REF!</definedName>
    <definedName name="_______________km192" localSheetId="2">#REF!</definedName>
    <definedName name="_______________km192" localSheetId="11">#REF!</definedName>
    <definedName name="_______________km192" localSheetId="5">#REF!</definedName>
    <definedName name="_______________km192" localSheetId="14">#REF!</definedName>
    <definedName name="_______________km192">#REF!</definedName>
    <definedName name="_______________km193" localSheetId="13">#REF!</definedName>
    <definedName name="_______________km193" localSheetId="2">#REF!</definedName>
    <definedName name="_______________km193" localSheetId="11">#REF!</definedName>
    <definedName name="_______________km193" localSheetId="5">#REF!</definedName>
    <definedName name="_______________km193" localSheetId="14">#REF!</definedName>
    <definedName name="_______________km193">#REF!</definedName>
    <definedName name="_______________km194" localSheetId="13">#REF!</definedName>
    <definedName name="_______________km194" localSheetId="2">#REF!</definedName>
    <definedName name="_______________km194" localSheetId="11">#REF!</definedName>
    <definedName name="_______________km194" localSheetId="5">#REF!</definedName>
    <definedName name="_______________km194" localSheetId="14">#REF!</definedName>
    <definedName name="_______________km194">#REF!</definedName>
    <definedName name="_______________km195" localSheetId="13">#REF!</definedName>
    <definedName name="_______________km195" localSheetId="2">#REF!</definedName>
    <definedName name="_______________km195" localSheetId="11">#REF!</definedName>
    <definedName name="_______________km195" localSheetId="5">#REF!</definedName>
    <definedName name="_______________km195" localSheetId="14">#REF!</definedName>
    <definedName name="_______________km195">#REF!</definedName>
    <definedName name="_______________km196" localSheetId="13">#REF!</definedName>
    <definedName name="_______________km196" localSheetId="2">#REF!</definedName>
    <definedName name="_______________km196" localSheetId="11">#REF!</definedName>
    <definedName name="_______________km196" localSheetId="5">#REF!</definedName>
    <definedName name="_______________km196" localSheetId="14">#REF!</definedName>
    <definedName name="_______________km196">#REF!</definedName>
    <definedName name="_______________km197" localSheetId="13">#REF!</definedName>
    <definedName name="_______________km197" localSheetId="2">#REF!</definedName>
    <definedName name="_______________km197" localSheetId="11">#REF!</definedName>
    <definedName name="_______________km197" localSheetId="5">#REF!</definedName>
    <definedName name="_______________km197" localSheetId="14">#REF!</definedName>
    <definedName name="_______________km197">#REF!</definedName>
    <definedName name="_______________km198" localSheetId="13">#REF!</definedName>
    <definedName name="_______________km198" localSheetId="2">#REF!</definedName>
    <definedName name="_______________km198" localSheetId="11">#REF!</definedName>
    <definedName name="_______________km198" localSheetId="5">#REF!</definedName>
    <definedName name="_______________km198" localSheetId="14">#REF!</definedName>
    <definedName name="_______________km198">#REF!</definedName>
    <definedName name="_______________Km36" localSheetId="13">#REF!</definedName>
    <definedName name="_______________Km36" localSheetId="2">#REF!</definedName>
    <definedName name="_______________Km36" localSheetId="11">#REF!</definedName>
    <definedName name="_______________Km36" localSheetId="5">#REF!</definedName>
    <definedName name="_______________Km36" localSheetId="14">#REF!</definedName>
    <definedName name="_______________Km36">#REF!</definedName>
    <definedName name="_______________kn12" localSheetId="13">#REF!</definedName>
    <definedName name="_______________kn12" localSheetId="2">#REF!</definedName>
    <definedName name="_______________kn12" localSheetId="11">#REF!</definedName>
    <definedName name="_______________kn12" localSheetId="5">#REF!</definedName>
    <definedName name="_______________kn12" localSheetId="14">#REF!</definedName>
    <definedName name="_______________kn12">#REF!</definedName>
    <definedName name="_______________Knc36" localSheetId="13">#REF!</definedName>
    <definedName name="_______________Knc36" localSheetId="2">#REF!</definedName>
    <definedName name="_______________Knc36" localSheetId="11">#REF!</definedName>
    <definedName name="_______________Knc36" localSheetId="5">#REF!</definedName>
    <definedName name="_______________Knc36" localSheetId="14">#REF!</definedName>
    <definedName name="_______________Knc36">#REF!</definedName>
    <definedName name="_______________Knc57" localSheetId="13">#REF!</definedName>
    <definedName name="_______________Knc57" localSheetId="2">#REF!</definedName>
    <definedName name="_______________Knc57" localSheetId="11">#REF!</definedName>
    <definedName name="_______________Knc57" localSheetId="5">#REF!</definedName>
    <definedName name="_______________Knc57" localSheetId="14">#REF!</definedName>
    <definedName name="_______________Knc57">#REF!</definedName>
    <definedName name="_______________Kvl36" localSheetId="13">#REF!</definedName>
    <definedName name="_______________Kvl36" localSheetId="2">#REF!</definedName>
    <definedName name="_______________Kvl36" localSheetId="11">#REF!</definedName>
    <definedName name="_______________Kvl36" localSheetId="5">#REF!</definedName>
    <definedName name="_______________Kvl36" localSheetId="14">#REF!</definedName>
    <definedName name="_______________Kvl36">#REF!</definedName>
    <definedName name="_______________Lan1" localSheetId="2" hidden="1">{"'Sheet1'!$L$16"}</definedName>
    <definedName name="_______________Lan1" localSheetId="11" hidden="1">{"'Sheet1'!$L$16"}</definedName>
    <definedName name="_______________Lan1" localSheetId="5" hidden="1">{"'Sheet1'!$L$16"}</definedName>
    <definedName name="_______________Lan1" hidden="1">{"'Sheet1'!$L$16"}</definedName>
    <definedName name="_______________LAN3" localSheetId="2" hidden="1">{"'Sheet1'!$L$16"}</definedName>
    <definedName name="_______________LAN3" localSheetId="11" hidden="1">{"'Sheet1'!$L$16"}</definedName>
    <definedName name="_______________LAN3" localSheetId="5" hidden="1">{"'Sheet1'!$L$16"}</definedName>
    <definedName name="_______________LAN3" hidden="1">{"'Sheet1'!$L$16"}</definedName>
    <definedName name="_______________lap1" localSheetId="13">#REF!</definedName>
    <definedName name="_______________lap1" localSheetId="2">#REF!</definedName>
    <definedName name="_______________lap1" localSheetId="11">#REF!</definedName>
    <definedName name="_______________lap1" localSheetId="5">#REF!</definedName>
    <definedName name="_______________lap1" localSheetId="14">#REF!</definedName>
    <definedName name="_______________lap1">#REF!</definedName>
    <definedName name="_______________lap2" localSheetId="13">#REF!</definedName>
    <definedName name="_______________lap2" localSheetId="2">#REF!</definedName>
    <definedName name="_______________lap2" localSheetId="11">#REF!</definedName>
    <definedName name="_______________lap2" localSheetId="5">#REF!</definedName>
    <definedName name="_______________lap2" localSheetId="14">#REF!</definedName>
    <definedName name="_______________lap2">#REF!</definedName>
    <definedName name="_______________lop16" localSheetId="13">#REF!</definedName>
    <definedName name="_______________lop16" localSheetId="2">#REF!</definedName>
    <definedName name="_______________lop16" localSheetId="11">#REF!</definedName>
    <definedName name="_______________lop16" localSheetId="5">#REF!</definedName>
    <definedName name="_______________lop16" localSheetId="14">#REF!</definedName>
    <definedName name="_______________lop16">#REF!</definedName>
    <definedName name="_______________lop25" localSheetId="13">#REF!</definedName>
    <definedName name="_______________lop25" localSheetId="2">#REF!</definedName>
    <definedName name="_______________lop25" localSheetId="11">#REF!</definedName>
    <definedName name="_______________lop25" localSheetId="5">#REF!</definedName>
    <definedName name="_______________lop25" localSheetId="14">#REF!</definedName>
    <definedName name="_______________lop25">#REF!</definedName>
    <definedName name="_______________lop9" localSheetId="13">#REF!</definedName>
    <definedName name="_______________lop9" localSheetId="2">#REF!</definedName>
    <definedName name="_______________lop9" localSheetId="11">#REF!</definedName>
    <definedName name="_______________lop9" localSheetId="5">#REF!</definedName>
    <definedName name="_______________lop9" localSheetId="14">#REF!</definedName>
    <definedName name="_______________lop9">#REF!</definedName>
    <definedName name="_______________lu13" localSheetId="13">#REF!</definedName>
    <definedName name="_______________lu13" localSheetId="2">#REF!</definedName>
    <definedName name="_______________lu13" localSheetId="11">#REF!</definedName>
    <definedName name="_______________lu13" localSheetId="5">#REF!</definedName>
    <definedName name="_______________lu13" localSheetId="14">#REF!</definedName>
    <definedName name="_______________lu13">#REF!</definedName>
    <definedName name="_______________lu85" localSheetId="13">#REF!</definedName>
    <definedName name="_______________lu85" localSheetId="2">#REF!</definedName>
    <definedName name="_______________lu85" localSheetId="11">#REF!</definedName>
    <definedName name="_______________lu85" localSheetId="5">#REF!</definedName>
    <definedName name="_______________lu85" localSheetId="14">#REF!</definedName>
    <definedName name="_______________lu85">#REF!</definedName>
    <definedName name="_______________m1233" localSheetId="2" hidden="1">{"'Sheet1'!$L$16"}</definedName>
    <definedName name="_______________m1233" localSheetId="11" hidden="1">{"'Sheet1'!$L$16"}</definedName>
    <definedName name="_______________m1233" localSheetId="5" hidden="1">{"'Sheet1'!$L$16"}</definedName>
    <definedName name="_______________m1233" hidden="1">{"'Sheet1'!$L$16"}</definedName>
    <definedName name="_______________MAC12" localSheetId="13">#REF!</definedName>
    <definedName name="_______________MAC12" localSheetId="2">#REF!</definedName>
    <definedName name="_______________MAC12" localSheetId="11">#REF!</definedName>
    <definedName name="_______________MAC12" localSheetId="5">#REF!</definedName>
    <definedName name="_______________MAC12" localSheetId="14">#REF!</definedName>
    <definedName name="_______________MAC12">#REF!</definedName>
    <definedName name="_______________MAC46" localSheetId="13">#REF!</definedName>
    <definedName name="_______________MAC46" localSheetId="2">#REF!</definedName>
    <definedName name="_______________MAC46" localSheetId="11">#REF!</definedName>
    <definedName name="_______________MAC46" localSheetId="5">#REF!</definedName>
    <definedName name="_______________MAC46" localSheetId="14">#REF!</definedName>
    <definedName name="_______________MAC46">#REF!</definedName>
    <definedName name="_______________may2" localSheetId="13">#REF!</definedName>
    <definedName name="_______________may2" localSheetId="2">#REF!</definedName>
    <definedName name="_______________may2" localSheetId="11">#REF!</definedName>
    <definedName name="_______________may2" localSheetId="5">#REF!</definedName>
    <definedName name="_______________may2" localSheetId="14">#REF!</definedName>
    <definedName name="_______________may2">#REF!</definedName>
    <definedName name="_______________may3" localSheetId="13">#REF!</definedName>
    <definedName name="_______________may3" localSheetId="2">#REF!</definedName>
    <definedName name="_______________may3" localSheetId="11">#REF!</definedName>
    <definedName name="_______________may3" localSheetId="5">#REF!</definedName>
    <definedName name="_______________may3" localSheetId="14">#REF!</definedName>
    <definedName name="_______________may3">#REF!</definedName>
    <definedName name="_______________MB03" localSheetId="13">#REF!</definedName>
    <definedName name="_______________MB03" localSheetId="2">#REF!</definedName>
    <definedName name="_______________MB03" localSheetId="11">#REF!</definedName>
    <definedName name="_______________MB03" localSheetId="5">#REF!</definedName>
    <definedName name="_______________MB03" localSheetId="14">#REF!</definedName>
    <definedName name="_______________MB03">#REF!</definedName>
    <definedName name="_______________mix6" localSheetId="13">#REF!</definedName>
    <definedName name="_______________mix6" localSheetId="2">#REF!</definedName>
    <definedName name="_______________mix6" localSheetId="11">#REF!</definedName>
    <definedName name="_______________mix6" localSheetId="5">#REF!</definedName>
    <definedName name="_______________mix6" localSheetId="14">#REF!</definedName>
    <definedName name="_______________mix6">#REF!</definedName>
    <definedName name="_______________mtc3" localSheetId="13">#REF!</definedName>
    <definedName name="_______________mtc3" localSheetId="2">#REF!</definedName>
    <definedName name="_______________mtc3" localSheetId="11">#REF!</definedName>
    <definedName name="_______________mtc3" localSheetId="5">#REF!</definedName>
    <definedName name="_______________mtc3" localSheetId="14">#REF!</definedName>
    <definedName name="_______________mtc3">#REF!</definedName>
    <definedName name="_______________mui140" localSheetId="13">#REF!</definedName>
    <definedName name="_______________mui140" localSheetId="2">#REF!</definedName>
    <definedName name="_______________mui140" localSheetId="11">#REF!</definedName>
    <definedName name="_______________mui140" localSheetId="5">#REF!</definedName>
    <definedName name="_______________mui140" localSheetId="14">#REF!</definedName>
    <definedName name="_______________mui140">#REF!</definedName>
    <definedName name="_______________mx1" localSheetId="13">#REF!</definedName>
    <definedName name="_______________mx1" localSheetId="2">#REF!</definedName>
    <definedName name="_______________mx1" localSheetId="11">#REF!</definedName>
    <definedName name="_______________mx1" localSheetId="5">#REF!</definedName>
    <definedName name="_______________mx1" localSheetId="14">#REF!</definedName>
    <definedName name="_______________mx1">#REF!</definedName>
    <definedName name="_______________nc151" localSheetId="13">#REF!</definedName>
    <definedName name="_______________nc151" localSheetId="2">#REF!</definedName>
    <definedName name="_______________nc151" localSheetId="11">#REF!</definedName>
    <definedName name="_______________nc151" localSheetId="5">#REF!</definedName>
    <definedName name="_______________nc151" localSheetId="14">#REF!</definedName>
    <definedName name="_______________nc151">#REF!</definedName>
    <definedName name="_______________nc6" localSheetId="13">#REF!</definedName>
    <definedName name="_______________nc6" localSheetId="2">#REF!</definedName>
    <definedName name="_______________nc6" localSheetId="11">#REF!</definedName>
    <definedName name="_______________nc6" localSheetId="5">#REF!</definedName>
    <definedName name="_______________nc6" localSheetId="14">#REF!</definedName>
    <definedName name="_______________nc6">#REF!</definedName>
    <definedName name="_______________nc7" localSheetId="13">#REF!</definedName>
    <definedName name="_______________nc7" localSheetId="2">#REF!</definedName>
    <definedName name="_______________nc7" localSheetId="11">#REF!</definedName>
    <definedName name="_______________nc7" localSheetId="5">#REF!</definedName>
    <definedName name="_______________nc7" localSheetId="14">#REF!</definedName>
    <definedName name="_______________nc7">#REF!</definedName>
    <definedName name="_______________NCC4" localSheetId="13">#REF!</definedName>
    <definedName name="_______________NCC4" localSheetId="2">#REF!</definedName>
    <definedName name="_______________NCC4" localSheetId="11">#REF!</definedName>
    <definedName name="_______________NCC4" localSheetId="5">#REF!</definedName>
    <definedName name="_______________NCC4" localSheetId="14">#REF!</definedName>
    <definedName name="_______________NCC4">#REF!</definedName>
    <definedName name="_______________NCL100" localSheetId="13">#REF!</definedName>
    <definedName name="_______________NCL100" localSheetId="2">#REF!</definedName>
    <definedName name="_______________NCL100" localSheetId="11">#REF!</definedName>
    <definedName name="_______________NCL100" localSheetId="5">#REF!</definedName>
    <definedName name="_______________NCL100" localSheetId="14">#REF!</definedName>
    <definedName name="_______________NCL100">#REF!</definedName>
    <definedName name="_______________NCL200" localSheetId="13">#REF!</definedName>
    <definedName name="_______________NCL200" localSheetId="2">#REF!</definedName>
    <definedName name="_______________NCL200" localSheetId="11">#REF!</definedName>
    <definedName name="_______________NCL200" localSheetId="5">#REF!</definedName>
    <definedName name="_______________NCL200" localSheetId="14">#REF!</definedName>
    <definedName name="_______________NCL200">#REF!</definedName>
    <definedName name="_______________NCL250" localSheetId="13">#REF!</definedName>
    <definedName name="_______________NCL250" localSheetId="2">#REF!</definedName>
    <definedName name="_______________NCL250" localSheetId="11">#REF!</definedName>
    <definedName name="_______________NCL250" localSheetId="5">#REF!</definedName>
    <definedName name="_______________NCL250" localSheetId="14">#REF!</definedName>
    <definedName name="_______________NCL250">#REF!</definedName>
    <definedName name="_______________ncm200" localSheetId="13">#REF!</definedName>
    <definedName name="_______________ncm200" localSheetId="2">#REF!</definedName>
    <definedName name="_______________ncm200" localSheetId="11">#REF!</definedName>
    <definedName name="_______________ncm200" localSheetId="5">#REF!</definedName>
    <definedName name="_______________ncm200" localSheetId="14">#REF!</definedName>
    <definedName name="_______________ncm200">#REF!</definedName>
    <definedName name="_______________NET2" localSheetId="13">#REF!</definedName>
    <definedName name="_______________NET2" localSheetId="2">#REF!</definedName>
    <definedName name="_______________NET2" localSheetId="11">#REF!</definedName>
    <definedName name="_______________NET2" localSheetId="5">#REF!</definedName>
    <definedName name="_______________NET2" localSheetId="14">#REF!</definedName>
    <definedName name="_______________NET2">#REF!</definedName>
    <definedName name="_______________nin190" localSheetId="13">#REF!</definedName>
    <definedName name="_______________nin190" localSheetId="2">#REF!</definedName>
    <definedName name="_______________nin190" localSheetId="11">#REF!</definedName>
    <definedName name="_______________nin190" localSheetId="5">#REF!</definedName>
    <definedName name="_______________nin190" localSheetId="14">#REF!</definedName>
    <definedName name="_______________nin190">#REF!</definedName>
    <definedName name="_______________NK5" localSheetId="2" hidden="1">{"'Sheet1'!$L$16"}</definedName>
    <definedName name="_______________NK5" localSheetId="11" hidden="1">{"'Sheet1'!$L$16"}</definedName>
    <definedName name="_______________NK5" localSheetId="5" hidden="1">{"'Sheet1'!$L$16"}</definedName>
    <definedName name="_______________NK5" hidden="1">{"'Sheet1'!$L$16"}</definedName>
    <definedName name="_______________NSO2" localSheetId="2" hidden="1">{"'Sheet1'!$L$16"}</definedName>
    <definedName name="_______________NSO2" localSheetId="11" hidden="1">{"'Sheet1'!$L$16"}</definedName>
    <definedName name="_______________NSO2" localSheetId="5" hidden="1">{"'Sheet1'!$L$16"}</definedName>
    <definedName name="_______________NSO2" hidden="1">{"'Sheet1'!$L$16"}</definedName>
    <definedName name="_______________obt2" localSheetId="13">#REF!</definedName>
    <definedName name="_______________obt2" localSheetId="2">#REF!</definedName>
    <definedName name="_______________obt2" localSheetId="11">#REF!</definedName>
    <definedName name="_______________obt2" localSheetId="5">#REF!</definedName>
    <definedName name="_______________obt2" localSheetId="14">#REF!</definedName>
    <definedName name="_______________obt2">#REF!</definedName>
    <definedName name="_______________oto12" localSheetId="13">#REF!</definedName>
    <definedName name="_______________oto12" localSheetId="2">#REF!</definedName>
    <definedName name="_______________oto12" localSheetId="11">#REF!</definedName>
    <definedName name="_______________oto12" localSheetId="5">#REF!</definedName>
    <definedName name="_______________oto12" localSheetId="14">#REF!</definedName>
    <definedName name="_______________oto12">#REF!</definedName>
    <definedName name="_______________PA3" localSheetId="2" hidden="1">{"'Sheet1'!$L$16"}</definedName>
    <definedName name="_______________PA3" localSheetId="11" hidden="1">{"'Sheet1'!$L$16"}</definedName>
    <definedName name="_______________PA3" localSheetId="5" hidden="1">{"'Sheet1'!$L$16"}</definedName>
    <definedName name="_______________PA3" hidden="1">{"'Sheet1'!$L$16"}</definedName>
    <definedName name="_______________pa4" localSheetId="2" hidden="1">{"'Sheet1'!$L$16"}</definedName>
    <definedName name="_______________pa4" localSheetId="11" hidden="1">{"'Sheet1'!$L$16"}</definedName>
    <definedName name="_______________pa4" localSheetId="5" hidden="1">{"'Sheet1'!$L$16"}</definedName>
    <definedName name="_______________pa4" hidden="1">{"'Sheet1'!$L$16"}</definedName>
    <definedName name="_______________PXB80" localSheetId="13">#REF!</definedName>
    <definedName name="_______________PXB80" localSheetId="2">#REF!</definedName>
    <definedName name="_______________PXB80" localSheetId="11">#REF!</definedName>
    <definedName name="_______________PXB80" localSheetId="5">#REF!</definedName>
    <definedName name="_______________PXB80" localSheetId="14">#REF!</definedName>
    <definedName name="_______________PXB80">#REF!</definedName>
    <definedName name="_______________Ph30" localSheetId="13">#REF!</definedName>
    <definedName name="_______________Ph30" localSheetId="2">#REF!</definedName>
    <definedName name="_______________Ph30" localSheetId="11">#REF!</definedName>
    <definedName name="_______________Ph30" localSheetId="5">#REF!</definedName>
    <definedName name="_______________Ph30" localSheetId="14">#REF!</definedName>
    <definedName name="_______________Ph30">#REF!</definedName>
    <definedName name="_______________phi10" localSheetId="13">#REF!</definedName>
    <definedName name="_______________phi10" localSheetId="2">#REF!</definedName>
    <definedName name="_______________phi10" localSheetId="11">#REF!</definedName>
    <definedName name="_______________phi10" localSheetId="5">#REF!</definedName>
    <definedName name="_______________phi10" localSheetId="14">#REF!</definedName>
    <definedName name="_______________phi10">#REF!</definedName>
    <definedName name="_______________phi12" localSheetId="13">#REF!</definedName>
    <definedName name="_______________phi12" localSheetId="2">#REF!</definedName>
    <definedName name="_______________phi12" localSheetId="11">#REF!</definedName>
    <definedName name="_______________phi12" localSheetId="5">#REF!</definedName>
    <definedName name="_______________phi12" localSheetId="14">#REF!</definedName>
    <definedName name="_______________phi12">#REF!</definedName>
    <definedName name="_______________phi14" localSheetId="13">#REF!</definedName>
    <definedName name="_______________phi14" localSheetId="2">#REF!</definedName>
    <definedName name="_______________phi14" localSheetId="11">#REF!</definedName>
    <definedName name="_______________phi14" localSheetId="5">#REF!</definedName>
    <definedName name="_______________phi14" localSheetId="14">#REF!</definedName>
    <definedName name="_______________phi14">#REF!</definedName>
    <definedName name="_______________phi16" localSheetId="13">#REF!</definedName>
    <definedName name="_______________phi16" localSheetId="2">#REF!</definedName>
    <definedName name="_______________phi16" localSheetId="11">#REF!</definedName>
    <definedName name="_______________phi16" localSheetId="5">#REF!</definedName>
    <definedName name="_______________phi16" localSheetId="14">#REF!</definedName>
    <definedName name="_______________phi16">#REF!</definedName>
    <definedName name="_______________phi18" localSheetId="13">#REF!</definedName>
    <definedName name="_______________phi18" localSheetId="2">#REF!</definedName>
    <definedName name="_______________phi18" localSheetId="11">#REF!</definedName>
    <definedName name="_______________phi18" localSheetId="5">#REF!</definedName>
    <definedName name="_______________phi18" localSheetId="14">#REF!</definedName>
    <definedName name="_______________phi18">#REF!</definedName>
    <definedName name="_______________phi20" localSheetId="13">#REF!</definedName>
    <definedName name="_______________phi20" localSheetId="2">#REF!</definedName>
    <definedName name="_______________phi20" localSheetId="11">#REF!</definedName>
    <definedName name="_______________phi20" localSheetId="5">#REF!</definedName>
    <definedName name="_______________phi20" localSheetId="14">#REF!</definedName>
    <definedName name="_______________phi20">#REF!</definedName>
    <definedName name="_______________phi22" localSheetId="13">#REF!</definedName>
    <definedName name="_______________phi22" localSheetId="2">#REF!</definedName>
    <definedName name="_______________phi22" localSheetId="11">#REF!</definedName>
    <definedName name="_______________phi22" localSheetId="5">#REF!</definedName>
    <definedName name="_______________phi22" localSheetId="14">#REF!</definedName>
    <definedName name="_______________phi22">#REF!</definedName>
    <definedName name="_______________phi25" localSheetId="13">#REF!</definedName>
    <definedName name="_______________phi25" localSheetId="2">#REF!</definedName>
    <definedName name="_______________phi25" localSheetId="11">#REF!</definedName>
    <definedName name="_______________phi25" localSheetId="5">#REF!</definedName>
    <definedName name="_______________phi25" localSheetId="14">#REF!</definedName>
    <definedName name="_______________phi25">#REF!</definedName>
    <definedName name="_______________phi28" localSheetId="13">#REF!</definedName>
    <definedName name="_______________phi28" localSheetId="2">#REF!</definedName>
    <definedName name="_______________phi28" localSheetId="11">#REF!</definedName>
    <definedName name="_______________phi28" localSheetId="5">#REF!</definedName>
    <definedName name="_______________phi28" localSheetId="14">#REF!</definedName>
    <definedName name="_______________phi28">#REF!</definedName>
    <definedName name="_______________phi500" localSheetId="13">#REF!</definedName>
    <definedName name="_______________phi500" localSheetId="2">#REF!</definedName>
    <definedName name="_______________phi500" localSheetId="11">#REF!</definedName>
    <definedName name="_______________phi500" localSheetId="5">#REF!</definedName>
    <definedName name="_______________phi500" localSheetId="14">#REF!</definedName>
    <definedName name="_______________phi500">#REF!</definedName>
    <definedName name="_______________phi6" localSheetId="13">#REF!</definedName>
    <definedName name="_______________phi6" localSheetId="2">#REF!</definedName>
    <definedName name="_______________phi6" localSheetId="11">#REF!</definedName>
    <definedName name="_______________phi6" localSheetId="5">#REF!</definedName>
    <definedName name="_______________phi6" localSheetId="14">#REF!</definedName>
    <definedName name="_______________phi6">#REF!</definedName>
    <definedName name="_______________phi750" localSheetId="13">#REF!</definedName>
    <definedName name="_______________phi750" localSheetId="2">#REF!</definedName>
    <definedName name="_______________phi750" localSheetId="11">#REF!</definedName>
    <definedName name="_______________phi750" localSheetId="5">#REF!</definedName>
    <definedName name="_______________phi750" localSheetId="14">#REF!</definedName>
    <definedName name="_______________phi750">#REF!</definedName>
    <definedName name="_______________phi8" localSheetId="13">#REF!</definedName>
    <definedName name="_______________phi8" localSheetId="2">#REF!</definedName>
    <definedName name="_______________phi8" localSheetId="11">#REF!</definedName>
    <definedName name="_______________phi8" localSheetId="5">#REF!</definedName>
    <definedName name="_______________phi8" localSheetId="14">#REF!</definedName>
    <definedName name="_______________phi8">#REF!</definedName>
    <definedName name="_______________qa7" localSheetId="13">#REF!</definedName>
    <definedName name="_______________qa7" localSheetId="2">#REF!</definedName>
    <definedName name="_______________qa7" localSheetId="11">#REF!</definedName>
    <definedName name="_______________qa7" localSheetId="5">#REF!</definedName>
    <definedName name="_______________qa7" localSheetId="14">#REF!</definedName>
    <definedName name="_______________qa7">#REF!</definedName>
    <definedName name="_______________QLO7" localSheetId="13" hidden="1">#REF!</definedName>
    <definedName name="_______________QLO7" localSheetId="2" hidden="1">#REF!</definedName>
    <definedName name="_______________QLO7" localSheetId="11" hidden="1">#REF!</definedName>
    <definedName name="_______________QLO7" localSheetId="5" hidden="1">#REF!</definedName>
    <definedName name="_______________QLO7" localSheetId="14" hidden="1">#REF!</definedName>
    <definedName name="_______________QLO7" hidden="1">#REF!</definedName>
    <definedName name="_______________RHH1" localSheetId="13">#REF!</definedName>
    <definedName name="_______________RHH1" localSheetId="2">#REF!</definedName>
    <definedName name="_______________RHH1" localSheetId="11">#REF!</definedName>
    <definedName name="_______________RHH1" localSheetId="5">#REF!</definedName>
    <definedName name="_______________RHH1" localSheetId="14">#REF!</definedName>
    <definedName name="_______________RHH1">#REF!</definedName>
    <definedName name="_______________RHH10" localSheetId="13">#REF!</definedName>
    <definedName name="_______________RHH10" localSheetId="2">#REF!</definedName>
    <definedName name="_______________RHH10" localSheetId="11">#REF!</definedName>
    <definedName name="_______________RHH10" localSheetId="5">#REF!</definedName>
    <definedName name="_______________RHH10" localSheetId="14">#REF!</definedName>
    <definedName name="_______________RHH10">#REF!</definedName>
    <definedName name="_______________RHP1" localSheetId="13">#REF!</definedName>
    <definedName name="_______________RHP1" localSheetId="2">#REF!</definedName>
    <definedName name="_______________RHP1" localSheetId="11">#REF!</definedName>
    <definedName name="_______________RHP1" localSheetId="5">#REF!</definedName>
    <definedName name="_______________RHP1" localSheetId="14">#REF!</definedName>
    <definedName name="_______________RHP1">#REF!</definedName>
    <definedName name="_______________RHP10" localSheetId="13">#REF!</definedName>
    <definedName name="_______________RHP10" localSheetId="2">#REF!</definedName>
    <definedName name="_______________RHP10" localSheetId="11">#REF!</definedName>
    <definedName name="_______________RHP10" localSheetId="5">#REF!</definedName>
    <definedName name="_______________RHP10" localSheetId="14">#REF!</definedName>
    <definedName name="_______________RHP10">#REF!</definedName>
    <definedName name="_______________RI1" localSheetId="13">#REF!</definedName>
    <definedName name="_______________RI1" localSheetId="2">#REF!</definedName>
    <definedName name="_______________RI1" localSheetId="11">#REF!</definedName>
    <definedName name="_______________RI1" localSheetId="5">#REF!</definedName>
    <definedName name="_______________RI1" localSheetId="14">#REF!</definedName>
    <definedName name="_______________RI1">#REF!</definedName>
    <definedName name="_______________RI10" localSheetId="13">#REF!</definedName>
    <definedName name="_______________RI10" localSheetId="2">#REF!</definedName>
    <definedName name="_______________RI10" localSheetId="11">#REF!</definedName>
    <definedName name="_______________RI10" localSheetId="5">#REF!</definedName>
    <definedName name="_______________RI10" localSheetId="14">#REF!</definedName>
    <definedName name="_______________RI10">#REF!</definedName>
    <definedName name="_______________RII1" localSheetId="13">#REF!</definedName>
    <definedName name="_______________RII1" localSheetId="2">#REF!</definedName>
    <definedName name="_______________RII1" localSheetId="11">#REF!</definedName>
    <definedName name="_______________RII1" localSheetId="5">#REF!</definedName>
    <definedName name="_______________RII1" localSheetId="14">#REF!</definedName>
    <definedName name="_______________RII1">#REF!</definedName>
    <definedName name="_______________RII10" localSheetId="13">#REF!</definedName>
    <definedName name="_______________RII10" localSheetId="2">#REF!</definedName>
    <definedName name="_______________RII10" localSheetId="11">#REF!</definedName>
    <definedName name="_______________RII10" localSheetId="5">#REF!</definedName>
    <definedName name="_______________RII10" localSheetId="14">#REF!</definedName>
    <definedName name="_______________RII10">#REF!</definedName>
    <definedName name="_______________RIP1" localSheetId="13">#REF!</definedName>
    <definedName name="_______________RIP1" localSheetId="2">#REF!</definedName>
    <definedName name="_______________RIP1" localSheetId="11">#REF!</definedName>
    <definedName name="_______________RIP1" localSheetId="5">#REF!</definedName>
    <definedName name="_______________RIP1" localSheetId="14">#REF!</definedName>
    <definedName name="_______________RIP1">#REF!</definedName>
    <definedName name="_______________RIP10" localSheetId="13">#REF!</definedName>
    <definedName name="_______________RIP10" localSheetId="2">#REF!</definedName>
    <definedName name="_______________RIP10" localSheetId="11">#REF!</definedName>
    <definedName name="_______________RIP10" localSheetId="5">#REF!</definedName>
    <definedName name="_______________RIP10" localSheetId="14">#REF!</definedName>
    <definedName name="_______________RIP10">#REF!</definedName>
    <definedName name="_______________rp95" localSheetId="13">#REF!</definedName>
    <definedName name="_______________rp95" localSheetId="2">#REF!</definedName>
    <definedName name="_______________rp95" localSheetId="11">#REF!</definedName>
    <definedName name="_______________rp95" localSheetId="5">#REF!</definedName>
    <definedName name="_______________rp95" localSheetId="14">#REF!</definedName>
    <definedName name="_______________rp95">#REF!</definedName>
    <definedName name="_______________san108" localSheetId="13">#REF!</definedName>
    <definedName name="_______________san108" localSheetId="2">#REF!</definedName>
    <definedName name="_______________san108" localSheetId="11">#REF!</definedName>
    <definedName name="_______________san108" localSheetId="5">#REF!</definedName>
    <definedName name="_______________san108" localSheetId="14">#REF!</definedName>
    <definedName name="_______________san108">#REF!</definedName>
    <definedName name="_______________san180" localSheetId="13">#REF!</definedName>
    <definedName name="_______________san180" localSheetId="2">#REF!</definedName>
    <definedName name="_______________san180" localSheetId="11">#REF!</definedName>
    <definedName name="_______________san180" localSheetId="5">#REF!</definedName>
    <definedName name="_______________san180" localSheetId="14">#REF!</definedName>
    <definedName name="_______________san180">#REF!</definedName>
    <definedName name="_______________san250" localSheetId="13">#REF!</definedName>
    <definedName name="_______________san250" localSheetId="2">#REF!</definedName>
    <definedName name="_______________san250" localSheetId="11">#REF!</definedName>
    <definedName name="_______________san250" localSheetId="5">#REF!</definedName>
    <definedName name="_______________san250" localSheetId="14">#REF!</definedName>
    <definedName name="_______________san250">#REF!</definedName>
    <definedName name="_______________san54" localSheetId="13">#REF!</definedName>
    <definedName name="_______________san54" localSheetId="2">#REF!</definedName>
    <definedName name="_______________san54" localSheetId="11">#REF!</definedName>
    <definedName name="_______________san54" localSheetId="5">#REF!</definedName>
    <definedName name="_______________san54" localSheetId="14">#REF!</definedName>
    <definedName name="_______________san54">#REF!</definedName>
    <definedName name="_______________san90" localSheetId="13">#REF!</definedName>
    <definedName name="_______________san90" localSheetId="2">#REF!</definedName>
    <definedName name="_______________san90" localSheetId="11">#REF!</definedName>
    <definedName name="_______________san90" localSheetId="5">#REF!</definedName>
    <definedName name="_______________san90" localSheetId="14">#REF!</definedName>
    <definedName name="_______________san90">#REF!</definedName>
    <definedName name="_______________sat12" localSheetId="13">#REF!</definedName>
    <definedName name="_______________sat12" localSheetId="2">#REF!</definedName>
    <definedName name="_______________sat12" localSheetId="11">#REF!</definedName>
    <definedName name="_______________sat12" localSheetId="5">#REF!</definedName>
    <definedName name="_______________sat12" localSheetId="14">#REF!</definedName>
    <definedName name="_______________sat12">#REF!</definedName>
    <definedName name="_______________sat16" localSheetId="13">#REF!</definedName>
    <definedName name="_______________sat16" localSheetId="2">#REF!</definedName>
    <definedName name="_______________sat16" localSheetId="11">#REF!</definedName>
    <definedName name="_______________sat16" localSheetId="5">#REF!</definedName>
    <definedName name="_______________sat16" localSheetId="14">#REF!</definedName>
    <definedName name="_______________sat16">#REF!</definedName>
    <definedName name="_______________sat20" localSheetId="13">#REF!</definedName>
    <definedName name="_______________sat20" localSheetId="2">#REF!</definedName>
    <definedName name="_______________sat20" localSheetId="11">#REF!</definedName>
    <definedName name="_______________sat20" localSheetId="5">#REF!</definedName>
    <definedName name="_______________sat20" localSheetId="14">#REF!</definedName>
    <definedName name="_______________sat20">#REF!</definedName>
    <definedName name="_______________sc1" localSheetId="13">#REF!</definedName>
    <definedName name="_______________sc1" localSheetId="2">#REF!</definedName>
    <definedName name="_______________sc1" localSheetId="11">#REF!</definedName>
    <definedName name="_______________sc1" localSheetId="5">#REF!</definedName>
    <definedName name="_______________sc1" localSheetId="14">#REF!</definedName>
    <definedName name="_______________sc1">#REF!</definedName>
    <definedName name="_______________SC2" localSheetId="13">#REF!</definedName>
    <definedName name="_______________SC2" localSheetId="2">#REF!</definedName>
    <definedName name="_______________SC2" localSheetId="11">#REF!</definedName>
    <definedName name="_______________SC2" localSheetId="5">#REF!</definedName>
    <definedName name="_______________SC2" localSheetId="14">#REF!</definedName>
    <definedName name="_______________SC2">#REF!</definedName>
    <definedName name="_______________sc3" localSheetId="13">#REF!</definedName>
    <definedName name="_______________sc3" localSheetId="2">#REF!</definedName>
    <definedName name="_______________sc3" localSheetId="11">#REF!</definedName>
    <definedName name="_______________sc3" localSheetId="5">#REF!</definedName>
    <definedName name="_______________sc3" localSheetId="14">#REF!</definedName>
    <definedName name="_______________sc3">#REF!</definedName>
    <definedName name="_______________SCD18" localSheetId="13">#REF!</definedName>
    <definedName name="_______________SCD18" localSheetId="2">#REF!</definedName>
    <definedName name="_______________SCD18" localSheetId="11">#REF!</definedName>
    <definedName name="_______________SCD18" localSheetId="5">#REF!</definedName>
    <definedName name="_______________SCD18" localSheetId="14">#REF!</definedName>
    <definedName name="_______________SCD18">#REF!</definedName>
    <definedName name="_______________sl2" localSheetId="13">#REF!</definedName>
    <definedName name="_______________sl2" localSheetId="2">#REF!</definedName>
    <definedName name="_______________sl2" localSheetId="11">#REF!</definedName>
    <definedName name="_______________sl2" localSheetId="5">#REF!</definedName>
    <definedName name="_______________sl2" localSheetId="14">#REF!</definedName>
    <definedName name="_______________sl2">#REF!</definedName>
    <definedName name="_______________slg1" localSheetId="13">#REF!</definedName>
    <definedName name="_______________slg1" localSheetId="2">#REF!</definedName>
    <definedName name="_______________slg1" localSheetId="11">#REF!</definedName>
    <definedName name="_______________slg1" localSheetId="5">#REF!</definedName>
    <definedName name="_______________slg1" localSheetId="14">#REF!</definedName>
    <definedName name="_______________slg1">#REF!</definedName>
    <definedName name="_______________slg2" localSheetId="13">#REF!</definedName>
    <definedName name="_______________slg2" localSheetId="2">#REF!</definedName>
    <definedName name="_______________slg2" localSheetId="11">#REF!</definedName>
    <definedName name="_______________slg2" localSheetId="5">#REF!</definedName>
    <definedName name="_______________slg2" localSheetId="14">#REF!</definedName>
    <definedName name="_______________slg2">#REF!</definedName>
    <definedName name="_______________slg3" localSheetId="13">#REF!</definedName>
    <definedName name="_______________slg3" localSheetId="2">#REF!</definedName>
    <definedName name="_______________slg3" localSheetId="11">#REF!</definedName>
    <definedName name="_______________slg3" localSheetId="5">#REF!</definedName>
    <definedName name="_______________slg3" localSheetId="14">#REF!</definedName>
    <definedName name="_______________slg3">#REF!</definedName>
    <definedName name="_______________slg4" localSheetId="13">#REF!</definedName>
    <definedName name="_______________slg4" localSheetId="2">#REF!</definedName>
    <definedName name="_______________slg4" localSheetId="11">#REF!</definedName>
    <definedName name="_______________slg4" localSheetId="5">#REF!</definedName>
    <definedName name="_______________slg4" localSheetId="14">#REF!</definedName>
    <definedName name="_______________slg4">#REF!</definedName>
    <definedName name="_______________slg5" localSheetId="13">#REF!</definedName>
    <definedName name="_______________slg5" localSheetId="2">#REF!</definedName>
    <definedName name="_______________slg5" localSheetId="11">#REF!</definedName>
    <definedName name="_______________slg5" localSheetId="5">#REF!</definedName>
    <definedName name="_______________slg5" localSheetId="14">#REF!</definedName>
    <definedName name="_______________slg5">#REF!</definedName>
    <definedName name="_______________slg6" localSheetId="13">#REF!</definedName>
    <definedName name="_______________slg6" localSheetId="2">#REF!</definedName>
    <definedName name="_______________slg6" localSheetId="11">#REF!</definedName>
    <definedName name="_______________slg6" localSheetId="5">#REF!</definedName>
    <definedName name="_______________slg6" localSheetId="14">#REF!</definedName>
    <definedName name="_______________slg6">#REF!</definedName>
    <definedName name="_______________SN3" localSheetId="13">#REF!</definedName>
    <definedName name="_______________SN3" localSheetId="2">#REF!</definedName>
    <definedName name="_______________SN3" localSheetId="11">#REF!</definedName>
    <definedName name="_______________SN3" localSheetId="5">#REF!</definedName>
    <definedName name="_______________SN3" localSheetId="14">#REF!</definedName>
    <definedName name="_______________SN3">#REF!</definedName>
    <definedName name="_______________soi2" localSheetId="13">#REF!</definedName>
    <definedName name="_______________soi2" localSheetId="2">#REF!</definedName>
    <definedName name="_______________soi2" localSheetId="11">#REF!</definedName>
    <definedName name="_______________soi2" localSheetId="5">#REF!</definedName>
    <definedName name="_______________soi2" localSheetId="14">#REF!</definedName>
    <definedName name="_______________soi2">#REF!</definedName>
    <definedName name="_______________soi3" localSheetId="13">#REF!</definedName>
    <definedName name="_______________soi3" localSheetId="2">#REF!</definedName>
    <definedName name="_______________soi3" localSheetId="11">#REF!</definedName>
    <definedName name="_______________soi3" localSheetId="5">#REF!</definedName>
    <definedName name="_______________soi3" localSheetId="14">#REF!</definedName>
    <definedName name="_______________soi3">#REF!</definedName>
    <definedName name="_______________sua20" localSheetId="13">#REF!</definedName>
    <definedName name="_______________sua20" localSheetId="2">#REF!</definedName>
    <definedName name="_______________sua20" localSheetId="11">#REF!</definedName>
    <definedName name="_______________sua20" localSheetId="5">#REF!</definedName>
    <definedName name="_______________sua20" localSheetId="14">#REF!</definedName>
    <definedName name="_______________sua20">#REF!</definedName>
    <definedName name="_______________sua30" localSheetId="13">#REF!</definedName>
    <definedName name="_______________sua30" localSheetId="2">#REF!</definedName>
    <definedName name="_______________sua30" localSheetId="11">#REF!</definedName>
    <definedName name="_______________sua30" localSheetId="5">#REF!</definedName>
    <definedName name="_______________sua30" localSheetId="14">#REF!</definedName>
    <definedName name="_______________sua30">#REF!</definedName>
    <definedName name="_______________tb2" localSheetId="2" hidden="1">{"'Sheet1'!$L$16"}</definedName>
    <definedName name="_______________tb2" localSheetId="11" hidden="1">{"'Sheet1'!$L$16"}</definedName>
    <definedName name="_______________tb2" localSheetId="5" hidden="1">{"'Sheet1'!$L$16"}</definedName>
    <definedName name="_______________tb2" hidden="1">{"'Sheet1'!$L$16"}</definedName>
    <definedName name="_______________td1" localSheetId="2" hidden="1">{"'Sheet1'!$L$16"}</definedName>
    <definedName name="_______________td1" localSheetId="11" hidden="1">{"'Sheet1'!$L$16"}</definedName>
    <definedName name="_______________td1" localSheetId="5" hidden="1">{"'Sheet1'!$L$16"}</definedName>
    <definedName name="_______________td1" hidden="1">{"'Sheet1'!$L$16"}</definedName>
    <definedName name="_______________TG1" localSheetId="13">#REF!</definedName>
    <definedName name="_______________TG1" localSheetId="2">#REF!</definedName>
    <definedName name="_______________TG1" localSheetId="11">#REF!</definedName>
    <definedName name="_______________TG1" localSheetId="5">#REF!</definedName>
    <definedName name="_______________TG1" localSheetId="14">#REF!</definedName>
    <definedName name="_______________TG1">#REF!</definedName>
    <definedName name="_______________TK155" localSheetId="13">#REF!</definedName>
    <definedName name="_______________TK155" localSheetId="2">#REF!</definedName>
    <definedName name="_______________TK155" localSheetId="11">#REF!</definedName>
    <definedName name="_______________TK155" localSheetId="5">#REF!</definedName>
    <definedName name="_______________TK155" localSheetId="14">#REF!</definedName>
    <definedName name="_______________TK155">#REF!</definedName>
    <definedName name="_______________TK422" localSheetId="13">#REF!</definedName>
    <definedName name="_______________TK422" localSheetId="2">#REF!</definedName>
    <definedName name="_______________TK422" localSheetId="11">#REF!</definedName>
    <definedName name="_______________TK422" localSheetId="5">#REF!</definedName>
    <definedName name="_______________TK422" localSheetId="14">#REF!</definedName>
    <definedName name="_______________TK422">#REF!</definedName>
    <definedName name="_______________TL1" localSheetId="13">#REF!</definedName>
    <definedName name="_______________TL1" localSheetId="2">#REF!</definedName>
    <definedName name="_______________TL1" localSheetId="11">#REF!</definedName>
    <definedName name="_______________TL1" localSheetId="5">#REF!</definedName>
    <definedName name="_______________TL1" localSheetId="14">#REF!</definedName>
    <definedName name="_______________TL1">#REF!</definedName>
    <definedName name="_______________TL2" localSheetId="13">#REF!</definedName>
    <definedName name="_______________TL2" localSheetId="2">#REF!</definedName>
    <definedName name="_______________TL2" localSheetId="11">#REF!</definedName>
    <definedName name="_______________TL2" localSheetId="5">#REF!</definedName>
    <definedName name="_______________TL2" localSheetId="14">#REF!</definedName>
    <definedName name="_______________TL2">#REF!</definedName>
    <definedName name="_______________TL3" localSheetId="13">#REF!</definedName>
    <definedName name="_______________TL3" localSheetId="2">#REF!</definedName>
    <definedName name="_______________TL3" localSheetId="11">#REF!</definedName>
    <definedName name="_______________TL3" localSheetId="5">#REF!</definedName>
    <definedName name="_______________TL3" localSheetId="14">#REF!</definedName>
    <definedName name="_______________TL3">#REF!</definedName>
    <definedName name="_______________TLA120" localSheetId="13">#REF!</definedName>
    <definedName name="_______________TLA120" localSheetId="2">#REF!</definedName>
    <definedName name="_______________TLA120" localSheetId="11">#REF!</definedName>
    <definedName name="_______________TLA120" localSheetId="5">#REF!</definedName>
    <definedName name="_______________TLA120" localSheetId="14">#REF!</definedName>
    <definedName name="_______________TLA120">#REF!</definedName>
    <definedName name="_______________TLA35" localSheetId="13">#REF!</definedName>
    <definedName name="_______________TLA35" localSheetId="2">#REF!</definedName>
    <definedName name="_______________TLA35" localSheetId="11">#REF!</definedName>
    <definedName name="_______________TLA35" localSheetId="5">#REF!</definedName>
    <definedName name="_______________TLA35" localSheetId="14">#REF!</definedName>
    <definedName name="_______________TLA35">#REF!</definedName>
    <definedName name="_______________TLA50" localSheetId="13">#REF!</definedName>
    <definedName name="_______________TLA50" localSheetId="2">#REF!</definedName>
    <definedName name="_______________TLA50" localSheetId="11">#REF!</definedName>
    <definedName name="_______________TLA50" localSheetId="5">#REF!</definedName>
    <definedName name="_______________TLA50" localSheetId="14">#REF!</definedName>
    <definedName name="_______________TLA50">#REF!</definedName>
    <definedName name="_______________TLA70" localSheetId="13">#REF!</definedName>
    <definedName name="_______________TLA70" localSheetId="2">#REF!</definedName>
    <definedName name="_______________TLA70" localSheetId="11">#REF!</definedName>
    <definedName name="_______________TLA70" localSheetId="5">#REF!</definedName>
    <definedName name="_______________TLA70" localSheetId="14">#REF!</definedName>
    <definedName name="_______________TLA70">#REF!</definedName>
    <definedName name="_______________TLA95" localSheetId="13">#REF!</definedName>
    <definedName name="_______________TLA95" localSheetId="2">#REF!</definedName>
    <definedName name="_______________TLA95" localSheetId="11">#REF!</definedName>
    <definedName name="_______________TLA95" localSheetId="5">#REF!</definedName>
    <definedName name="_______________TLA95" localSheetId="14">#REF!</definedName>
    <definedName name="_______________TLA95">#REF!</definedName>
    <definedName name="_______________tp2" localSheetId="13">#REF!</definedName>
    <definedName name="_______________tp2" localSheetId="2">#REF!</definedName>
    <definedName name="_______________tp2" localSheetId="11">#REF!</definedName>
    <definedName name="_______________tp2" localSheetId="5">#REF!</definedName>
    <definedName name="_______________tp2" localSheetId="14">#REF!</definedName>
    <definedName name="_______________tp2">#REF!</definedName>
    <definedName name="_______________tt3" localSheetId="2" hidden="1">{"'Sheet1'!$L$16"}</definedName>
    <definedName name="_______________tt3" localSheetId="11" hidden="1">{"'Sheet1'!$L$16"}</definedName>
    <definedName name="_______________tt3" localSheetId="5" hidden="1">{"'Sheet1'!$L$16"}</definedName>
    <definedName name="_______________tt3" hidden="1">{"'Sheet1'!$L$16"}</definedName>
    <definedName name="_______________tz593" localSheetId="13">#REF!</definedName>
    <definedName name="_______________tz593" localSheetId="2">#REF!</definedName>
    <definedName name="_______________tz593" localSheetId="11">#REF!</definedName>
    <definedName name="_______________tz593" localSheetId="5">#REF!</definedName>
    <definedName name="_______________tz593" localSheetId="14">#REF!</definedName>
    <definedName name="_______________tz593">#REF!</definedName>
    <definedName name="_______________TH1" localSheetId="13">#REF!</definedName>
    <definedName name="_______________TH1" localSheetId="2">#REF!</definedName>
    <definedName name="_______________TH1" localSheetId="11">#REF!</definedName>
    <definedName name="_______________TH1" localSheetId="5">#REF!</definedName>
    <definedName name="_______________TH1" localSheetId="14">#REF!</definedName>
    <definedName name="_______________TH1">#REF!</definedName>
    <definedName name="_______________TH2" localSheetId="13">#REF!</definedName>
    <definedName name="_______________TH2" localSheetId="2">#REF!</definedName>
    <definedName name="_______________TH2" localSheetId="11">#REF!</definedName>
    <definedName name="_______________TH2" localSheetId="5">#REF!</definedName>
    <definedName name="_______________TH2" localSheetId="14">#REF!</definedName>
    <definedName name="_______________TH2">#REF!</definedName>
    <definedName name="_______________TH20" localSheetId="13">#REF!</definedName>
    <definedName name="_______________TH20" localSheetId="2">#REF!</definedName>
    <definedName name="_______________TH20" localSheetId="11">#REF!</definedName>
    <definedName name="_______________TH20" localSheetId="5">#REF!</definedName>
    <definedName name="_______________TH20" localSheetId="14">#REF!</definedName>
    <definedName name="_______________TH20">#REF!</definedName>
    <definedName name="_______________TH3" localSheetId="13">#REF!</definedName>
    <definedName name="_______________TH3" localSheetId="2">#REF!</definedName>
    <definedName name="_______________TH3" localSheetId="11">#REF!</definedName>
    <definedName name="_______________TH3" localSheetId="5">#REF!</definedName>
    <definedName name="_______________TH3" localSheetId="14">#REF!</definedName>
    <definedName name="_______________TH3">#REF!</definedName>
    <definedName name="_______________tra100" localSheetId="13">#REF!</definedName>
    <definedName name="_______________tra100" localSheetId="2">#REF!</definedName>
    <definedName name="_______________tra100" localSheetId="11">#REF!</definedName>
    <definedName name="_______________tra100" localSheetId="5">#REF!</definedName>
    <definedName name="_______________tra100" localSheetId="14">#REF!</definedName>
    <definedName name="_______________tra100">#REF!</definedName>
    <definedName name="_______________tra102" localSheetId="13">#REF!</definedName>
    <definedName name="_______________tra102" localSheetId="2">#REF!</definedName>
    <definedName name="_______________tra102" localSheetId="11">#REF!</definedName>
    <definedName name="_______________tra102" localSheetId="5">#REF!</definedName>
    <definedName name="_______________tra102" localSheetId="14">#REF!</definedName>
    <definedName name="_______________tra102">#REF!</definedName>
    <definedName name="_______________tra104" localSheetId="13">#REF!</definedName>
    <definedName name="_______________tra104" localSheetId="2">#REF!</definedName>
    <definedName name="_______________tra104" localSheetId="11">#REF!</definedName>
    <definedName name="_______________tra104" localSheetId="5">#REF!</definedName>
    <definedName name="_______________tra104" localSheetId="14">#REF!</definedName>
    <definedName name="_______________tra104">#REF!</definedName>
    <definedName name="_______________tra106" localSheetId="13">#REF!</definedName>
    <definedName name="_______________tra106" localSheetId="2">#REF!</definedName>
    <definedName name="_______________tra106" localSheetId="11">#REF!</definedName>
    <definedName name="_______________tra106" localSheetId="5">#REF!</definedName>
    <definedName name="_______________tra106" localSheetId="14">#REF!</definedName>
    <definedName name="_______________tra106">#REF!</definedName>
    <definedName name="_______________tra108" localSheetId="13">#REF!</definedName>
    <definedName name="_______________tra108" localSheetId="2">#REF!</definedName>
    <definedName name="_______________tra108" localSheetId="11">#REF!</definedName>
    <definedName name="_______________tra108" localSheetId="5">#REF!</definedName>
    <definedName name="_______________tra108" localSheetId="14">#REF!</definedName>
    <definedName name="_______________tra108">#REF!</definedName>
    <definedName name="_______________tra110" localSheetId="13">#REF!</definedName>
    <definedName name="_______________tra110" localSheetId="2">#REF!</definedName>
    <definedName name="_______________tra110" localSheetId="11">#REF!</definedName>
    <definedName name="_______________tra110" localSheetId="5">#REF!</definedName>
    <definedName name="_______________tra110" localSheetId="14">#REF!</definedName>
    <definedName name="_______________tra110">#REF!</definedName>
    <definedName name="_______________tra112" localSheetId="13">#REF!</definedName>
    <definedName name="_______________tra112" localSheetId="2">#REF!</definedName>
    <definedName name="_______________tra112" localSheetId="11">#REF!</definedName>
    <definedName name="_______________tra112" localSheetId="5">#REF!</definedName>
    <definedName name="_______________tra112" localSheetId="14">#REF!</definedName>
    <definedName name="_______________tra112">#REF!</definedName>
    <definedName name="_______________tra114" localSheetId="13">#REF!</definedName>
    <definedName name="_______________tra114" localSheetId="2">#REF!</definedName>
    <definedName name="_______________tra114" localSheetId="11">#REF!</definedName>
    <definedName name="_______________tra114" localSheetId="5">#REF!</definedName>
    <definedName name="_______________tra114" localSheetId="14">#REF!</definedName>
    <definedName name="_______________tra114">#REF!</definedName>
    <definedName name="_______________tra116" localSheetId="13">#REF!</definedName>
    <definedName name="_______________tra116" localSheetId="2">#REF!</definedName>
    <definedName name="_______________tra116" localSheetId="11">#REF!</definedName>
    <definedName name="_______________tra116" localSheetId="5">#REF!</definedName>
    <definedName name="_______________tra116" localSheetId="14">#REF!</definedName>
    <definedName name="_______________tra116">#REF!</definedName>
    <definedName name="_______________tra118" localSheetId="13">#REF!</definedName>
    <definedName name="_______________tra118" localSheetId="2">#REF!</definedName>
    <definedName name="_______________tra118" localSheetId="11">#REF!</definedName>
    <definedName name="_______________tra118" localSheetId="5">#REF!</definedName>
    <definedName name="_______________tra118" localSheetId="14">#REF!</definedName>
    <definedName name="_______________tra118">#REF!</definedName>
    <definedName name="_______________tra120" localSheetId="13">#REF!</definedName>
    <definedName name="_______________tra120" localSheetId="2">#REF!</definedName>
    <definedName name="_______________tra120" localSheetId="11">#REF!</definedName>
    <definedName name="_______________tra120" localSheetId="5">#REF!</definedName>
    <definedName name="_______________tra120" localSheetId="14">#REF!</definedName>
    <definedName name="_______________tra120">#REF!</definedName>
    <definedName name="_______________tra122" localSheetId="13">#REF!</definedName>
    <definedName name="_______________tra122" localSheetId="2">#REF!</definedName>
    <definedName name="_______________tra122" localSheetId="11">#REF!</definedName>
    <definedName name="_______________tra122" localSheetId="5">#REF!</definedName>
    <definedName name="_______________tra122" localSheetId="14">#REF!</definedName>
    <definedName name="_______________tra122">#REF!</definedName>
    <definedName name="_______________tra124" localSheetId="13">#REF!</definedName>
    <definedName name="_______________tra124" localSheetId="2">#REF!</definedName>
    <definedName name="_______________tra124" localSheetId="11">#REF!</definedName>
    <definedName name="_______________tra124" localSheetId="5">#REF!</definedName>
    <definedName name="_______________tra124" localSheetId="14">#REF!</definedName>
    <definedName name="_______________tra124">#REF!</definedName>
    <definedName name="_______________tra126" localSheetId="13">#REF!</definedName>
    <definedName name="_______________tra126" localSheetId="2">#REF!</definedName>
    <definedName name="_______________tra126" localSheetId="11">#REF!</definedName>
    <definedName name="_______________tra126" localSheetId="5">#REF!</definedName>
    <definedName name="_______________tra126" localSheetId="14">#REF!</definedName>
    <definedName name="_______________tra126">#REF!</definedName>
    <definedName name="_______________tra128" localSheetId="13">#REF!</definedName>
    <definedName name="_______________tra128" localSheetId="2">#REF!</definedName>
    <definedName name="_______________tra128" localSheetId="11">#REF!</definedName>
    <definedName name="_______________tra128" localSheetId="5">#REF!</definedName>
    <definedName name="_______________tra128" localSheetId="14">#REF!</definedName>
    <definedName name="_______________tra128">#REF!</definedName>
    <definedName name="_______________tra130" localSheetId="13">#REF!</definedName>
    <definedName name="_______________tra130" localSheetId="2">#REF!</definedName>
    <definedName name="_______________tra130" localSheetId="11">#REF!</definedName>
    <definedName name="_______________tra130" localSheetId="5">#REF!</definedName>
    <definedName name="_______________tra130" localSheetId="14">#REF!</definedName>
    <definedName name="_______________tra130">#REF!</definedName>
    <definedName name="_______________tra132" localSheetId="13">#REF!</definedName>
    <definedName name="_______________tra132" localSheetId="2">#REF!</definedName>
    <definedName name="_______________tra132" localSheetId="11">#REF!</definedName>
    <definedName name="_______________tra132" localSheetId="5">#REF!</definedName>
    <definedName name="_______________tra132" localSheetId="14">#REF!</definedName>
    <definedName name="_______________tra132">#REF!</definedName>
    <definedName name="_______________tra134" localSheetId="13">#REF!</definedName>
    <definedName name="_______________tra134" localSheetId="2">#REF!</definedName>
    <definedName name="_______________tra134" localSheetId="11">#REF!</definedName>
    <definedName name="_______________tra134" localSheetId="5">#REF!</definedName>
    <definedName name="_______________tra134" localSheetId="14">#REF!</definedName>
    <definedName name="_______________tra134">#REF!</definedName>
    <definedName name="_______________tra136" localSheetId="13">#REF!</definedName>
    <definedName name="_______________tra136" localSheetId="2">#REF!</definedName>
    <definedName name="_______________tra136" localSheetId="11">#REF!</definedName>
    <definedName name="_______________tra136" localSheetId="5">#REF!</definedName>
    <definedName name="_______________tra136" localSheetId="14">#REF!</definedName>
    <definedName name="_______________tra136">#REF!</definedName>
    <definedName name="_______________tra138" localSheetId="13">#REF!</definedName>
    <definedName name="_______________tra138" localSheetId="2">#REF!</definedName>
    <definedName name="_______________tra138" localSheetId="11">#REF!</definedName>
    <definedName name="_______________tra138" localSheetId="5">#REF!</definedName>
    <definedName name="_______________tra138" localSheetId="14">#REF!</definedName>
    <definedName name="_______________tra138">#REF!</definedName>
    <definedName name="_______________tra140" localSheetId="13">#REF!</definedName>
    <definedName name="_______________tra140" localSheetId="2">#REF!</definedName>
    <definedName name="_______________tra140" localSheetId="11">#REF!</definedName>
    <definedName name="_______________tra140" localSheetId="5">#REF!</definedName>
    <definedName name="_______________tra140" localSheetId="14">#REF!</definedName>
    <definedName name="_______________tra140">#REF!</definedName>
    <definedName name="_______________tra70" localSheetId="13">#REF!</definedName>
    <definedName name="_______________tra70" localSheetId="2">#REF!</definedName>
    <definedName name="_______________tra70" localSheetId="11">#REF!</definedName>
    <definedName name="_______________tra70" localSheetId="5">#REF!</definedName>
    <definedName name="_______________tra70" localSheetId="14">#REF!</definedName>
    <definedName name="_______________tra70">#REF!</definedName>
    <definedName name="_______________tra72" localSheetId="13">#REF!</definedName>
    <definedName name="_______________tra72" localSheetId="2">#REF!</definedName>
    <definedName name="_______________tra72" localSheetId="11">#REF!</definedName>
    <definedName name="_______________tra72" localSheetId="5">#REF!</definedName>
    <definedName name="_______________tra72" localSheetId="14">#REF!</definedName>
    <definedName name="_______________tra72">#REF!</definedName>
    <definedName name="_______________tra74" localSheetId="13">#REF!</definedName>
    <definedName name="_______________tra74" localSheetId="2">#REF!</definedName>
    <definedName name="_______________tra74" localSheetId="11">#REF!</definedName>
    <definedName name="_______________tra74" localSheetId="5">#REF!</definedName>
    <definedName name="_______________tra74" localSheetId="14">#REF!</definedName>
    <definedName name="_______________tra74">#REF!</definedName>
    <definedName name="_______________tra76" localSheetId="13">#REF!</definedName>
    <definedName name="_______________tra76" localSheetId="2">#REF!</definedName>
    <definedName name="_______________tra76" localSheetId="11">#REF!</definedName>
    <definedName name="_______________tra76" localSheetId="5">#REF!</definedName>
    <definedName name="_______________tra76" localSheetId="14">#REF!</definedName>
    <definedName name="_______________tra76">#REF!</definedName>
    <definedName name="_______________tra78" localSheetId="13">#REF!</definedName>
    <definedName name="_______________tra78" localSheetId="2">#REF!</definedName>
    <definedName name="_______________tra78" localSheetId="11">#REF!</definedName>
    <definedName name="_______________tra78" localSheetId="5">#REF!</definedName>
    <definedName name="_______________tra78" localSheetId="14">#REF!</definedName>
    <definedName name="_______________tra78">#REF!</definedName>
    <definedName name="_______________tra80" localSheetId="13">#REF!</definedName>
    <definedName name="_______________tra80" localSheetId="2">#REF!</definedName>
    <definedName name="_______________tra80" localSheetId="11">#REF!</definedName>
    <definedName name="_______________tra80" localSheetId="5">#REF!</definedName>
    <definedName name="_______________tra80" localSheetId="14">#REF!</definedName>
    <definedName name="_______________tra80">#REF!</definedName>
    <definedName name="_______________tra82" localSheetId="13">#REF!</definedName>
    <definedName name="_______________tra82" localSheetId="2">#REF!</definedName>
    <definedName name="_______________tra82" localSheetId="11">#REF!</definedName>
    <definedName name="_______________tra82" localSheetId="5">#REF!</definedName>
    <definedName name="_______________tra82" localSheetId="14">#REF!</definedName>
    <definedName name="_______________tra82">#REF!</definedName>
    <definedName name="_______________tra84" localSheetId="13">#REF!</definedName>
    <definedName name="_______________tra84" localSheetId="2">#REF!</definedName>
    <definedName name="_______________tra84" localSheetId="11">#REF!</definedName>
    <definedName name="_______________tra84" localSheetId="5">#REF!</definedName>
    <definedName name="_______________tra84" localSheetId="14">#REF!</definedName>
    <definedName name="_______________tra84">#REF!</definedName>
    <definedName name="_______________tra86" localSheetId="13">#REF!</definedName>
    <definedName name="_______________tra86" localSheetId="2">#REF!</definedName>
    <definedName name="_______________tra86" localSheetId="11">#REF!</definedName>
    <definedName name="_______________tra86" localSheetId="5">#REF!</definedName>
    <definedName name="_______________tra86" localSheetId="14">#REF!</definedName>
    <definedName name="_______________tra86">#REF!</definedName>
    <definedName name="_______________tra88" localSheetId="13">#REF!</definedName>
    <definedName name="_______________tra88" localSheetId="2">#REF!</definedName>
    <definedName name="_______________tra88" localSheetId="11">#REF!</definedName>
    <definedName name="_______________tra88" localSheetId="5">#REF!</definedName>
    <definedName name="_______________tra88" localSheetId="14">#REF!</definedName>
    <definedName name="_______________tra88">#REF!</definedName>
    <definedName name="_______________tra90" localSheetId="13">#REF!</definedName>
    <definedName name="_______________tra90" localSheetId="2">#REF!</definedName>
    <definedName name="_______________tra90" localSheetId="11">#REF!</definedName>
    <definedName name="_______________tra90" localSheetId="5">#REF!</definedName>
    <definedName name="_______________tra90" localSheetId="14">#REF!</definedName>
    <definedName name="_______________tra90">#REF!</definedName>
    <definedName name="_______________tra92" localSheetId="13">#REF!</definedName>
    <definedName name="_______________tra92" localSheetId="2">#REF!</definedName>
    <definedName name="_______________tra92" localSheetId="11">#REF!</definedName>
    <definedName name="_______________tra92" localSheetId="5">#REF!</definedName>
    <definedName name="_______________tra92" localSheetId="14">#REF!</definedName>
    <definedName name="_______________tra92">#REF!</definedName>
    <definedName name="_______________tra94" localSheetId="13">#REF!</definedName>
    <definedName name="_______________tra94" localSheetId="2">#REF!</definedName>
    <definedName name="_______________tra94" localSheetId="11">#REF!</definedName>
    <definedName name="_______________tra94" localSheetId="5">#REF!</definedName>
    <definedName name="_______________tra94" localSheetId="14">#REF!</definedName>
    <definedName name="_______________tra94">#REF!</definedName>
    <definedName name="_______________tra96" localSheetId="13">#REF!</definedName>
    <definedName name="_______________tra96" localSheetId="2">#REF!</definedName>
    <definedName name="_______________tra96" localSheetId="11">#REF!</definedName>
    <definedName name="_______________tra96" localSheetId="5">#REF!</definedName>
    <definedName name="_______________tra96" localSheetId="14">#REF!</definedName>
    <definedName name="_______________tra96">#REF!</definedName>
    <definedName name="_______________tra98" localSheetId="13">#REF!</definedName>
    <definedName name="_______________tra98" localSheetId="2">#REF!</definedName>
    <definedName name="_______________tra98" localSheetId="11">#REF!</definedName>
    <definedName name="_______________tra98" localSheetId="5">#REF!</definedName>
    <definedName name="_______________tra98" localSheetId="14">#REF!</definedName>
    <definedName name="_______________tra98">#REF!</definedName>
    <definedName name="_______________ui100" localSheetId="13">#REF!</definedName>
    <definedName name="_______________ui100" localSheetId="2">#REF!</definedName>
    <definedName name="_______________ui100" localSheetId="11">#REF!</definedName>
    <definedName name="_______________ui100" localSheetId="5">#REF!</definedName>
    <definedName name="_______________ui100" localSheetId="14">#REF!</definedName>
    <definedName name="_______________ui100">#REF!</definedName>
    <definedName name="_______________ui105" localSheetId="13">#REF!</definedName>
    <definedName name="_______________ui105" localSheetId="2">#REF!</definedName>
    <definedName name="_______________ui105" localSheetId="11">#REF!</definedName>
    <definedName name="_______________ui105" localSheetId="5">#REF!</definedName>
    <definedName name="_______________ui105" localSheetId="14">#REF!</definedName>
    <definedName name="_______________ui105">#REF!</definedName>
    <definedName name="_______________ui108" localSheetId="13">#REF!</definedName>
    <definedName name="_______________ui108" localSheetId="2">#REF!</definedName>
    <definedName name="_______________ui108" localSheetId="11">#REF!</definedName>
    <definedName name="_______________ui108" localSheetId="5">#REF!</definedName>
    <definedName name="_______________ui108" localSheetId="14">#REF!</definedName>
    <definedName name="_______________ui108">#REF!</definedName>
    <definedName name="_______________ui130" localSheetId="13">#REF!</definedName>
    <definedName name="_______________ui130" localSheetId="2">#REF!</definedName>
    <definedName name="_______________ui130" localSheetId="11">#REF!</definedName>
    <definedName name="_______________ui130" localSheetId="5">#REF!</definedName>
    <definedName name="_______________ui130" localSheetId="14">#REF!</definedName>
    <definedName name="_______________ui130">#REF!</definedName>
    <definedName name="_______________ui140" localSheetId="13">#REF!</definedName>
    <definedName name="_______________ui140" localSheetId="2">#REF!</definedName>
    <definedName name="_______________ui140" localSheetId="11">#REF!</definedName>
    <definedName name="_______________ui140" localSheetId="5">#REF!</definedName>
    <definedName name="_______________ui140" localSheetId="14">#REF!</definedName>
    <definedName name="_______________ui140">#REF!</definedName>
    <definedName name="_______________ui160" localSheetId="13">#REF!</definedName>
    <definedName name="_______________ui160" localSheetId="2">#REF!</definedName>
    <definedName name="_______________ui160" localSheetId="11">#REF!</definedName>
    <definedName name="_______________ui160" localSheetId="5">#REF!</definedName>
    <definedName name="_______________ui160" localSheetId="14">#REF!</definedName>
    <definedName name="_______________ui160">#REF!</definedName>
    <definedName name="_______________ui250" localSheetId="13">#REF!</definedName>
    <definedName name="_______________ui250" localSheetId="2">#REF!</definedName>
    <definedName name="_______________ui250" localSheetId="11">#REF!</definedName>
    <definedName name="_______________ui250" localSheetId="5">#REF!</definedName>
    <definedName name="_______________ui250" localSheetId="14">#REF!</definedName>
    <definedName name="_______________ui250">#REF!</definedName>
    <definedName name="_______________ui271" localSheetId="13">#REF!</definedName>
    <definedName name="_______________ui271" localSheetId="2">#REF!</definedName>
    <definedName name="_______________ui271" localSheetId="11">#REF!</definedName>
    <definedName name="_______________ui271" localSheetId="5">#REF!</definedName>
    <definedName name="_______________ui271" localSheetId="14">#REF!</definedName>
    <definedName name="_______________ui271">#REF!</definedName>
    <definedName name="_______________ui320" localSheetId="13">#REF!</definedName>
    <definedName name="_______________ui320" localSheetId="2">#REF!</definedName>
    <definedName name="_______________ui320" localSheetId="11">#REF!</definedName>
    <definedName name="_______________ui320" localSheetId="5">#REF!</definedName>
    <definedName name="_______________ui320" localSheetId="14">#REF!</definedName>
    <definedName name="_______________ui320">#REF!</definedName>
    <definedName name="_______________ui45" localSheetId="13">#REF!</definedName>
    <definedName name="_______________ui45" localSheetId="2">#REF!</definedName>
    <definedName name="_______________ui45" localSheetId="11">#REF!</definedName>
    <definedName name="_______________ui45" localSheetId="5">#REF!</definedName>
    <definedName name="_______________ui45" localSheetId="14">#REF!</definedName>
    <definedName name="_______________ui45">#REF!</definedName>
    <definedName name="_______________ui50" localSheetId="13">#REF!</definedName>
    <definedName name="_______________ui50" localSheetId="2">#REF!</definedName>
    <definedName name="_______________ui50" localSheetId="11">#REF!</definedName>
    <definedName name="_______________ui50" localSheetId="5">#REF!</definedName>
    <definedName name="_______________ui50" localSheetId="14">#REF!</definedName>
    <definedName name="_______________ui50">#REF!</definedName>
    <definedName name="_______________ui54" localSheetId="13">#REF!</definedName>
    <definedName name="_______________ui54" localSheetId="2">#REF!</definedName>
    <definedName name="_______________ui54" localSheetId="11">#REF!</definedName>
    <definedName name="_______________ui54" localSheetId="5">#REF!</definedName>
    <definedName name="_______________ui54" localSheetId="14">#REF!</definedName>
    <definedName name="_______________ui54">#REF!</definedName>
    <definedName name="_______________ui65" localSheetId="13">#REF!</definedName>
    <definedName name="_______________ui65" localSheetId="2">#REF!</definedName>
    <definedName name="_______________ui65" localSheetId="11">#REF!</definedName>
    <definedName name="_______________ui65" localSheetId="5">#REF!</definedName>
    <definedName name="_______________ui65" localSheetId="14">#REF!</definedName>
    <definedName name="_______________ui65">#REF!</definedName>
    <definedName name="_______________ui75" localSheetId="13">#REF!</definedName>
    <definedName name="_______________ui75" localSheetId="2">#REF!</definedName>
    <definedName name="_______________ui75" localSheetId="11">#REF!</definedName>
    <definedName name="_______________ui75" localSheetId="5">#REF!</definedName>
    <definedName name="_______________ui75" localSheetId="14">#REF!</definedName>
    <definedName name="_______________ui75">#REF!</definedName>
    <definedName name="_______________ui80" localSheetId="13">#REF!</definedName>
    <definedName name="_______________ui80" localSheetId="2">#REF!</definedName>
    <definedName name="_______________ui80" localSheetId="11">#REF!</definedName>
    <definedName name="_______________ui80" localSheetId="5">#REF!</definedName>
    <definedName name="_______________ui80" localSheetId="14">#REF!</definedName>
    <definedName name="_______________ui80">#REF!</definedName>
    <definedName name="_______________UT2" localSheetId="13">#REF!</definedName>
    <definedName name="_______________UT2" localSheetId="2">#REF!</definedName>
    <definedName name="_______________UT2" localSheetId="11">#REF!</definedName>
    <definedName name="_______________UT2" localSheetId="5">#REF!</definedName>
    <definedName name="_______________UT2" localSheetId="14">#REF!</definedName>
    <definedName name="_______________UT2">#REF!</definedName>
    <definedName name="_______________vb2" localSheetId="13">#REF!</definedName>
    <definedName name="_______________vb2" localSheetId="2">#REF!</definedName>
    <definedName name="_______________vb2" localSheetId="11">#REF!</definedName>
    <definedName name="_______________vb2" localSheetId="5">#REF!</definedName>
    <definedName name="_______________vb2" localSheetId="14">#REF!</definedName>
    <definedName name="_______________vb2">#REF!</definedName>
    <definedName name="_______________vc1" localSheetId="13">#REF!</definedName>
    <definedName name="_______________vc1" localSheetId="2">#REF!</definedName>
    <definedName name="_______________vc1" localSheetId="11">#REF!</definedName>
    <definedName name="_______________vc1" localSheetId="5">#REF!</definedName>
    <definedName name="_______________vc1" localSheetId="14">#REF!</definedName>
    <definedName name="_______________vc1">#REF!</definedName>
    <definedName name="_______________vc2" localSheetId="13">#REF!</definedName>
    <definedName name="_______________vc2" localSheetId="2">#REF!</definedName>
    <definedName name="_______________vc2" localSheetId="11">#REF!</definedName>
    <definedName name="_______________vc2" localSheetId="5">#REF!</definedName>
    <definedName name="_______________vc2" localSheetId="14">#REF!</definedName>
    <definedName name="_______________vc2">#REF!</definedName>
    <definedName name="_______________vc3" localSheetId="13">#REF!</definedName>
    <definedName name="_______________vc3" localSheetId="2">#REF!</definedName>
    <definedName name="_______________vc3" localSheetId="11">#REF!</definedName>
    <definedName name="_______________vc3" localSheetId="5">#REF!</definedName>
    <definedName name="_______________vc3" localSheetId="14">#REF!</definedName>
    <definedName name="_______________vc3">#REF!</definedName>
    <definedName name="_______________vl1" localSheetId="13">#REF!</definedName>
    <definedName name="_______________vl1" localSheetId="2">#REF!</definedName>
    <definedName name="_______________vl1" localSheetId="11">#REF!</definedName>
    <definedName name="_______________vl1" localSheetId="5">#REF!</definedName>
    <definedName name="_______________vl1" localSheetId="14">#REF!</definedName>
    <definedName name="_______________vl1">#REF!</definedName>
    <definedName name="_______________VL100" localSheetId="13">#REF!</definedName>
    <definedName name="_______________VL100" localSheetId="2">#REF!</definedName>
    <definedName name="_______________VL100" localSheetId="11">#REF!</definedName>
    <definedName name="_______________VL100" localSheetId="5">#REF!</definedName>
    <definedName name="_______________VL100" localSheetId="14">#REF!</definedName>
    <definedName name="_______________VL100">#REF!</definedName>
    <definedName name="_______________VL150" localSheetId="13">#REF!</definedName>
    <definedName name="_______________VL150" localSheetId="2">#REF!</definedName>
    <definedName name="_______________VL150" localSheetId="11">#REF!</definedName>
    <definedName name="_______________VL150" localSheetId="5">#REF!</definedName>
    <definedName name="_______________VL150" localSheetId="14">#REF!</definedName>
    <definedName name="_______________VL150">#REF!</definedName>
    <definedName name="_______________VL200" localSheetId="13">#REF!</definedName>
    <definedName name="_______________VL200" localSheetId="2">#REF!</definedName>
    <definedName name="_______________VL200" localSheetId="11">#REF!</definedName>
    <definedName name="_______________VL200" localSheetId="5">#REF!</definedName>
    <definedName name="_______________VL200" localSheetId="14">#REF!</definedName>
    <definedName name="_______________VL200">#REF!</definedName>
    <definedName name="_______________VL250" localSheetId="13">#REF!</definedName>
    <definedName name="_______________VL250" localSheetId="2">#REF!</definedName>
    <definedName name="_______________VL250" localSheetId="11">#REF!</definedName>
    <definedName name="_______________VL250" localSheetId="5">#REF!</definedName>
    <definedName name="_______________VL250" localSheetId="14">#REF!</definedName>
    <definedName name="_______________VL250">#REF!</definedName>
    <definedName name="_______________VL43" localSheetId="13">#REF!</definedName>
    <definedName name="_______________VL43" localSheetId="2">#REF!</definedName>
    <definedName name="_______________VL43" localSheetId="11">#REF!</definedName>
    <definedName name="_______________VL43" localSheetId="5">#REF!</definedName>
    <definedName name="_______________VL43" localSheetId="14">#REF!</definedName>
    <definedName name="_______________VL43">#REF!</definedName>
    <definedName name="_______________VL50" localSheetId="13">#REF!</definedName>
    <definedName name="_______________VL50" localSheetId="2">#REF!</definedName>
    <definedName name="_______________VL50" localSheetId="11">#REF!</definedName>
    <definedName name="_______________VL50" localSheetId="5">#REF!</definedName>
    <definedName name="_______________VL50" localSheetId="14">#REF!</definedName>
    <definedName name="_______________VL50">#REF!</definedName>
    <definedName name="_______________vln6" localSheetId="13">#REF!</definedName>
    <definedName name="_______________vln6" localSheetId="2">#REF!</definedName>
    <definedName name="_______________vln6" localSheetId="11">#REF!</definedName>
    <definedName name="_______________vln6" localSheetId="5">#REF!</definedName>
    <definedName name="_______________vln6" localSheetId="14">#REF!</definedName>
    <definedName name="_______________vln6">#REF!</definedName>
    <definedName name="_______________VLP2" localSheetId="2" hidden="1">{"'Sheet1'!$L$16"}</definedName>
    <definedName name="_______________VLP2" localSheetId="11" hidden="1">{"'Sheet1'!$L$16"}</definedName>
    <definedName name="_______________VLP2" localSheetId="5" hidden="1">{"'Sheet1'!$L$16"}</definedName>
    <definedName name="_______________VLP2" hidden="1">{"'Sheet1'!$L$16"}</definedName>
    <definedName name="_______________vm100" localSheetId="13">#REF!</definedName>
    <definedName name="_______________vm100" localSheetId="2">#REF!</definedName>
    <definedName name="_______________vm100" localSheetId="11">#REF!</definedName>
    <definedName name="_______________vm100" localSheetId="5">#REF!</definedName>
    <definedName name="_______________vm100" localSheetId="14">#REF!</definedName>
    <definedName name="_______________vm100">#REF!</definedName>
    <definedName name="_______________vm150" localSheetId="13">#REF!</definedName>
    <definedName name="_______________vm150" localSheetId="2">#REF!</definedName>
    <definedName name="_______________vm150" localSheetId="11">#REF!</definedName>
    <definedName name="_______________vm150" localSheetId="5">#REF!</definedName>
    <definedName name="_______________vm150" localSheetId="14">#REF!</definedName>
    <definedName name="_______________vm150">#REF!</definedName>
    <definedName name="_______________vm50" localSheetId="13">#REF!</definedName>
    <definedName name="_______________vm50" localSheetId="2">#REF!</definedName>
    <definedName name="_______________vm50" localSheetId="11">#REF!</definedName>
    <definedName name="_______________vm50" localSheetId="5">#REF!</definedName>
    <definedName name="_______________vm50" localSheetId="14">#REF!</definedName>
    <definedName name="_______________vm50">#REF!</definedName>
    <definedName name="_______________vm75" localSheetId="13">#REF!</definedName>
    <definedName name="_______________vm75" localSheetId="2">#REF!</definedName>
    <definedName name="_______________vm75" localSheetId="11">#REF!</definedName>
    <definedName name="_______________vm75" localSheetId="5">#REF!</definedName>
    <definedName name="_______________vm75" localSheetId="14">#REF!</definedName>
    <definedName name="_______________vm75">#REF!</definedName>
    <definedName name="_______________VT22" localSheetId="13">#REF!</definedName>
    <definedName name="_______________VT22" localSheetId="2">#REF!</definedName>
    <definedName name="_______________VT22" localSheetId="11">#REF!</definedName>
    <definedName name="_______________VT22" localSheetId="5">#REF!</definedName>
    <definedName name="_______________VT22" localSheetId="14">#REF!</definedName>
    <definedName name="_______________VT22">#REF!</definedName>
    <definedName name="_______________xb80" localSheetId="13">#REF!</definedName>
    <definedName name="_______________xb80" localSheetId="2">#REF!</definedName>
    <definedName name="_______________xb80" localSheetId="11">#REF!</definedName>
    <definedName name="_______________xb80" localSheetId="5">#REF!</definedName>
    <definedName name="_______________xb80" localSheetId="14">#REF!</definedName>
    <definedName name="_______________xb80">#REF!</definedName>
    <definedName name="_______________xd2" localSheetId="2">{"Book1"}</definedName>
    <definedName name="_______________xd2" localSheetId="11">{"Book1"}</definedName>
    <definedName name="_______________xd2" localSheetId="5">{"Book1"}</definedName>
    <definedName name="_______________xd2">{"Book1"}</definedName>
    <definedName name="_______________xm2" localSheetId="13">#REF!</definedName>
    <definedName name="_______________xm2" localSheetId="2">#REF!</definedName>
    <definedName name="_______________xm2" localSheetId="11">#REF!</definedName>
    <definedName name="_______________xm2" localSheetId="5">#REF!</definedName>
    <definedName name="_______________xm2" localSheetId="14">#REF!</definedName>
    <definedName name="_______________xm2">#REF!</definedName>
    <definedName name="_______________xm3" localSheetId="13">#REF!</definedName>
    <definedName name="_______________xm3" localSheetId="2">#REF!</definedName>
    <definedName name="_______________xm3" localSheetId="11">#REF!</definedName>
    <definedName name="_______________xm3" localSheetId="5">#REF!</definedName>
    <definedName name="_______________xm3" localSheetId="14">#REF!</definedName>
    <definedName name="_______________xm3">#REF!</definedName>
    <definedName name="_______________xm4" localSheetId="13">#REF!</definedName>
    <definedName name="_______________xm4" localSheetId="2">#REF!</definedName>
    <definedName name="_______________xm4" localSheetId="11">#REF!</definedName>
    <definedName name="_______________xm4" localSheetId="5">#REF!</definedName>
    <definedName name="_______________xm4" localSheetId="14">#REF!</definedName>
    <definedName name="_______________xm4">#REF!</definedName>
    <definedName name="_______________xm40" localSheetId="13">#REF!</definedName>
    <definedName name="_______________xm40" localSheetId="2">#REF!</definedName>
    <definedName name="_______________xm40" localSheetId="11">#REF!</definedName>
    <definedName name="_______________xm40" localSheetId="5">#REF!</definedName>
    <definedName name="_______________xm40" localSheetId="14">#REF!</definedName>
    <definedName name="_______________xm40">#REF!</definedName>
    <definedName name="_______________xm5" localSheetId="13">#REF!</definedName>
    <definedName name="_______________xm5" localSheetId="2">#REF!</definedName>
    <definedName name="_______________xm5" localSheetId="11">#REF!</definedName>
    <definedName name="_______________xm5" localSheetId="5">#REF!</definedName>
    <definedName name="_______________xm5" localSheetId="14">#REF!</definedName>
    <definedName name="_______________xm5">#REF!</definedName>
    <definedName name="_______________xx3" localSheetId="13">#REF!</definedName>
    <definedName name="_______________xx3" localSheetId="2">#REF!</definedName>
    <definedName name="_______________xx3" localSheetId="11">#REF!</definedName>
    <definedName name="_______________xx3" localSheetId="5">#REF!</definedName>
    <definedName name="_______________xx3" localSheetId="14">#REF!</definedName>
    <definedName name="_______________xx3">#REF!</definedName>
    <definedName name="_______________xx4" localSheetId="13">#REF!</definedName>
    <definedName name="_______________xx4" localSheetId="2">#REF!</definedName>
    <definedName name="_______________xx4" localSheetId="11">#REF!</definedName>
    <definedName name="_______________xx4" localSheetId="5">#REF!</definedName>
    <definedName name="_______________xx4" localSheetId="14">#REF!</definedName>
    <definedName name="_______________xx4">#REF!</definedName>
    <definedName name="_______________xx5" localSheetId="13">#REF!</definedName>
    <definedName name="_______________xx5" localSheetId="2">#REF!</definedName>
    <definedName name="_______________xx5" localSheetId="11">#REF!</definedName>
    <definedName name="_______________xx5" localSheetId="5">#REF!</definedName>
    <definedName name="_______________xx5" localSheetId="14">#REF!</definedName>
    <definedName name="_______________xx5">#REF!</definedName>
    <definedName name="_______________xx6" localSheetId="13">#REF!</definedName>
    <definedName name="_______________xx6" localSheetId="2">#REF!</definedName>
    <definedName name="_______________xx6" localSheetId="11">#REF!</definedName>
    <definedName name="_______________xx6" localSheetId="5">#REF!</definedName>
    <definedName name="_______________xx6" localSheetId="14">#REF!</definedName>
    <definedName name="_______________xx6">#REF!</definedName>
    <definedName name="_______________xx7" localSheetId="13">#REF!</definedName>
    <definedName name="_______________xx7" localSheetId="2">#REF!</definedName>
    <definedName name="_______________xx7" localSheetId="11">#REF!</definedName>
    <definedName name="_______________xx7" localSheetId="5">#REF!</definedName>
    <definedName name="_______________xx7" localSheetId="14">#REF!</definedName>
    <definedName name="_______________xx7">#REF!</definedName>
    <definedName name="______________a1" localSheetId="2" hidden="1">{"'Sheet1'!$L$16"}</definedName>
    <definedName name="______________a1" localSheetId="11" hidden="1">{"'Sheet1'!$L$16"}</definedName>
    <definedName name="______________a1" localSheetId="5" hidden="1">{"'Sheet1'!$L$16"}</definedName>
    <definedName name="______________a1" hidden="1">{"'Sheet1'!$L$16"}</definedName>
    <definedName name="______________a129" localSheetId="2" hidden="1">{"Offgrid",#N/A,FALSE,"OFFGRID";"Region",#N/A,FALSE,"REGION";"Offgrid -2",#N/A,FALSE,"OFFGRID";"WTP",#N/A,FALSE,"WTP";"WTP -2",#N/A,FALSE,"WTP";"Project",#N/A,FALSE,"PROJECT";"Summary -2",#N/A,FALSE,"SUMMARY"}</definedName>
    <definedName name="______________a129" localSheetId="11" hidden="1">{"Offgrid",#N/A,FALSE,"OFFGRID";"Region",#N/A,FALSE,"REGION";"Offgrid -2",#N/A,FALSE,"OFFGRID";"WTP",#N/A,FALSE,"WTP";"WTP -2",#N/A,FALSE,"WTP";"Project",#N/A,FALSE,"PROJECT";"Summary -2",#N/A,FALSE,"SUMMARY"}</definedName>
    <definedName name="______________a129" localSheetId="5" hidden="1">{"Offgrid",#N/A,FALSE,"OFFGRID";"Region",#N/A,FALSE,"REGION";"Offgrid -2",#N/A,FALSE,"OFFGRID";"WTP",#N/A,FALSE,"WTP";"WTP -2",#N/A,FALSE,"WTP";"Project",#N/A,FALSE,"PROJECT";"Summary -2",#N/A,FALSE,"SUMMARY"}</definedName>
    <definedName name="______________a129" hidden="1">{"Offgrid",#N/A,FALSE,"OFFGRID";"Region",#N/A,FALSE,"REGION";"Offgrid -2",#N/A,FALSE,"OFFGRID";"WTP",#N/A,FALSE,"WTP";"WTP -2",#N/A,FALSE,"WTP";"Project",#N/A,FALSE,"PROJECT";"Summary -2",#N/A,FALSE,"SUMMARY"}</definedName>
    <definedName name="______________a130" localSheetId="2" hidden="1">{"Offgrid",#N/A,FALSE,"OFFGRID";"Region",#N/A,FALSE,"REGION";"Offgrid -2",#N/A,FALSE,"OFFGRID";"WTP",#N/A,FALSE,"WTP";"WTP -2",#N/A,FALSE,"WTP";"Project",#N/A,FALSE,"PROJECT";"Summary -2",#N/A,FALSE,"SUMMARY"}</definedName>
    <definedName name="______________a130" localSheetId="11" hidden="1">{"Offgrid",#N/A,FALSE,"OFFGRID";"Region",#N/A,FALSE,"REGION";"Offgrid -2",#N/A,FALSE,"OFFGRID";"WTP",#N/A,FALSE,"WTP";"WTP -2",#N/A,FALSE,"WTP";"Project",#N/A,FALSE,"PROJECT";"Summary -2",#N/A,FALSE,"SUMMARY"}</definedName>
    <definedName name="______________a130" localSheetId="5" hidden="1">{"Offgrid",#N/A,FALSE,"OFFGRID";"Region",#N/A,FALSE,"REGION";"Offgrid -2",#N/A,FALSE,"OFFGRID";"WTP",#N/A,FALSE,"WTP";"WTP -2",#N/A,FALSE,"WTP";"Project",#N/A,FALSE,"PROJECT";"Summary -2",#N/A,FALSE,"SUMMARY"}</definedName>
    <definedName name="______________a130" hidden="1">{"Offgrid",#N/A,FALSE,"OFFGRID";"Region",#N/A,FALSE,"REGION";"Offgrid -2",#N/A,FALSE,"OFFGRID";"WTP",#N/A,FALSE,"WTP";"WTP -2",#N/A,FALSE,"WTP";"Project",#N/A,FALSE,"PROJECT";"Summary -2",#N/A,FALSE,"SUMMARY"}</definedName>
    <definedName name="______________atn1" localSheetId="13">#REF!</definedName>
    <definedName name="______________atn1" localSheetId="2">#REF!</definedName>
    <definedName name="______________atn1" localSheetId="11">#REF!</definedName>
    <definedName name="______________atn1" localSheetId="5">#REF!</definedName>
    <definedName name="______________atn1" localSheetId="14">#REF!</definedName>
    <definedName name="______________atn1">#REF!</definedName>
    <definedName name="______________atn10" localSheetId="13">#REF!</definedName>
    <definedName name="______________atn10" localSheetId="2">#REF!</definedName>
    <definedName name="______________atn10" localSheetId="11">#REF!</definedName>
    <definedName name="______________atn10" localSheetId="5">#REF!</definedName>
    <definedName name="______________atn10" localSheetId="14">#REF!</definedName>
    <definedName name="______________atn10">#REF!</definedName>
    <definedName name="______________atn2" localSheetId="13">#REF!</definedName>
    <definedName name="______________atn2" localSheetId="2">#REF!</definedName>
    <definedName name="______________atn2" localSheetId="11">#REF!</definedName>
    <definedName name="______________atn2" localSheetId="5">#REF!</definedName>
    <definedName name="______________atn2" localSheetId="14">#REF!</definedName>
    <definedName name="______________atn2">#REF!</definedName>
    <definedName name="______________atn3" localSheetId="13">#REF!</definedName>
    <definedName name="______________atn3" localSheetId="2">#REF!</definedName>
    <definedName name="______________atn3" localSheetId="11">#REF!</definedName>
    <definedName name="______________atn3" localSheetId="5">#REF!</definedName>
    <definedName name="______________atn3" localSheetId="14">#REF!</definedName>
    <definedName name="______________atn3">#REF!</definedName>
    <definedName name="______________atn4" localSheetId="13">#REF!</definedName>
    <definedName name="______________atn4" localSheetId="2">#REF!</definedName>
    <definedName name="______________atn4" localSheetId="11">#REF!</definedName>
    <definedName name="______________atn4" localSheetId="5">#REF!</definedName>
    <definedName name="______________atn4" localSheetId="14">#REF!</definedName>
    <definedName name="______________atn4">#REF!</definedName>
    <definedName name="______________atn5" localSheetId="13">#REF!</definedName>
    <definedName name="______________atn5" localSheetId="2">#REF!</definedName>
    <definedName name="______________atn5" localSheetId="11">#REF!</definedName>
    <definedName name="______________atn5" localSheetId="5">#REF!</definedName>
    <definedName name="______________atn5" localSheetId="14">#REF!</definedName>
    <definedName name="______________atn5">#REF!</definedName>
    <definedName name="______________atn6" localSheetId="13">#REF!</definedName>
    <definedName name="______________atn6" localSheetId="2">#REF!</definedName>
    <definedName name="______________atn6" localSheetId="11">#REF!</definedName>
    <definedName name="______________atn6" localSheetId="5">#REF!</definedName>
    <definedName name="______________atn6" localSheetId="14">#REF!</definedName>
    <definedName name="______________atn6">#REF!</definedName>
    <definedName name="______________atn7" localSheetId="13">#REF!</definedName>
    <definedName name="______________atn7" localSheetId="2">#REF!</definedName>
    <definedName name="______________atn7" localSheetId="11">#REF!</definedName>
    <definedName name="______________atn7" localSheetId="5">#REF!</definedName>
    <definedName name="______________atn7" localSheetId="14">#REF!</definedName>
    <definedName name="______________atn7">#REF!</definedName>
    <definedName name="______________atn8" localSheetId="13">#REF!</definedName>
    <definedName name="______________atn8" localSheetId="2">#REF!</definedName>
    <definedName name="______________atn8" localSheetId="11">#REF!</definedName>
    <definedName name="______________atn8" localSheetId="5">#REF!</definedName>
    <definedName name="______________atn8" localSheetId="14">#REF!</definedName>
    <definedName name="______________atn8">#REF!</definedName>
    <definedName name="______________atn9" localSheetId="13">#REF!</definedName>
    <definedName name="______________atn9" localSheetId="2">#REF!</definedName>
    <definedName name="______________atn9" localSheetId="11">#REF!</definedName>
    <definedName name="______________atn9" localSheetId="5">#REF!</definedName>
    <definedName name="______________atn9" localSheetId="14">#REF!</definedName>
    <definedName name="______________atn9">#REF!</definedName>
    <definedName name="______________B1" localSheetId="13">#REF!</definedName>
    <definedName name="______________B1" localSheetId="2">#REF!</definedName>
    <definedName name="______________B1" localSheetId="11">#REF!</definedName>
    <definedName name="______________B1" localSheetId="5">#REF!</definedName>
    <definedName name="______________B1" localSheetId="14">#REF!</definedName>
    <definedName name="______________B1">#REF!</definedName>
    <definedName name="______________b100000" localSheetId="13">#REF!</definedName>
    <definedName name="______________b100000" localSheetId="2">#REF!</definedName>
    <definedName name="______________b100000" localSheetId="11">#REF!</definedName>
    <definedName name="______________b100000" localSheetId="5">#REF!</definedName>
    <definedName name="______________b100000" localSheetId="14">#REF!</definedName>
    <definedName name="______________b100000">#REF!</definedName>
    <definedName name="______________B72172" localSheetId="13">#REF!</definedName>
    <definedName name="______________B72172" localSheetId="2">#REF!</definedName>
    <definedName name="______________B72172" localSheetId="11">#REF!</definedName>
    <definedName name="______________B72172" localSheetId="5">#REF!</definedName>
    <definedName name="______________B72172" localSheetId="14">#REF!</definedName>
    <definedName name="______________B72172">#REF!</definedName>
    <definedName name="______________B86000" localSheetId="13">#REF!</definedName>
    <definedName name="______________B86000" localSheetId="2">#REF!</definedName>
    <definedName name="______________B86000" localSheetId="11">#REF!</definedName>
    <definedName name="______________B86000" localSheetId="5">#REF!</definedName>
    <definedName name="______________B86000" localSheetId="14">#REF!</definedName>
    <definedName name="______________B86000">#REF!</definedName>
    <definedName name="______________bac3">12413</definedName>
    <definedName name="______________bac4">13529</definedName>
    <definedName name="______________bac5">15483</definedName>
    <definedName name="______________BCT1" localSheetId="2" hidden="1">{"'Sheet1'!$L$16"}</definedName>
    <definedName name="______________BCT1" localSheetId="11" hidden="1">{"'Sheet1'!$L$16"}</definedName>
    <definedName name="______________BCT1" localSheetId="5" hidden="1">{"'Sheet1'!$L$16"}</definedName>
    <definedName name="______________BCT1" hidden="1">{"'Sheet1'!$L$16"}</definedName>
    <definedName name="______________bnc5" localSheetId="13">#REF!</definedName>
    <definedName name="______________bnc5" localSheetId="2">#REF!</definedName>
    <definedName name="______________bnc5" localSheetId="11">#REF!</definedName>
    <definedName name="______________bnc5" localSheetId="5">#REF!</definedName>
    <definedName name="______________bnc5" localSheetId="14">#REF!</definedName>
    <definedName name="______________bnc5">#REF!</definedName>
    <definedName name="______________boi1" localSheetId="13">#REF!</definedName>
    <definedName name="______________boi1" localSheetId="2">#REF!</definedName>
    <definedName name="______________boi1" localSheetId="11">#REF!</definedName>
    <definedName name="______________boi1" localSheetId="5">#REF!</definedName>
    <definedName name="______________boi1" localSheetId="14">#REF!</definedName>
    <definedName name="______________boi1">#REF!</definedName>
    <definedName name="______________boi2" localSheetId="13">#REF!</definedName>
    <definedName name="______________boi2" localSheetId="2">#REF!</definedName>
    <definedName name="______________boi2" localSheetId="11">#REF!</definedName>
    <definedName name="______________boi2" localSheetId="5">#REF!</definedName>
    <definedName name="______________boi2" localSheetId="14">#REF!</definedName>
    <definedName name="______________boi2">#REF!</definedName>
    <definedName name="______________boi3" localSheetId="13">#REF!</definedName>
    <definedName name="______________boi3" localSheetId="2">#REF!</definedName>
    <definedName name="______________boi3" localSheetId="11">#REF!</definedName>
    <definedName name="______________boi3" localSheetId="5">#REF!</definedName>
    <definedName name="______________boi3" localSheetId="14">#REF!</definedName>
    <definedName name="______________boi3">#REF!</definedName>
    <definedName name="______________boi4" localSheetId="13">#REF!</definedName>
    <definedName name="______________boi4" localSheetId="2">#REF!</definedName>
    <definedName name="______________boi4" localSheetId="11">#REF!</definedName>
    <definedName name="______________boi4" localSheetId="5">#REF!</definedName>
    <definedName name="______________boi4" localSheetId="14">#REF!</definedName>
    <definedName name="______________boi4">#REF!</definedName>
    <definedName name="______________btc20" localSheetId="13">#REF!</definedName>
    <definedName name="______________btc20" localSheetId="2">#REF!</definedName>
    <definedName name="______________btc20" localSheetId="11">#REF!</definedName>
    <definedName name="______________btc20" localSheetId="5">#REF!</definedName>
    <definedName name="______________btc20" localSheetId="14">#REF!</definedName>
    <definedName name="______________btc20">#REF!</definedName>
    <definedName name="______________btc30" localSheetId="13">#REF!</definedName>
    <definedName name="______________btc30" localSheetId="2">#REF!</definedName>
    <definedName name="______________btc30" localSheetId="11">#REF!</definedName>
    <definedName name="______________btc30" localSheetId="5">#REF!</definedName>
    <definedName name="______________btc30" localSheetId="14">#REF!</definedName>
    <definedName name="______________btc30">#REF!</definedName>
    <definedName name="______________btc35" localSheetId="13">#REF!</definedName>
    <definedName name="______________btc35" localSheetId="2">#REF!</definedName>
    <definedName name="______________btc35" localSheetId="11">#REF!</definedName>
    <definedName name="______________btc35" localSheetId="5">#REF!</definedName>
    <definedName name="______________btc35" localSheetId="14">#REF!</definedName>
    <definedName name="______________btc35">#REF!</definedName>
    <definedName name="______________btc40" localSheetId="13">#REF!</definedName>
    <definedName name="______________btc40" localSheetId="2">#REF!</definedName>
    <definedName name="______________btc40" localSheetId="11">#REF!</definedName>
    <definedName name="______________btc40" localSheetId="5">#REF!</definedName>
    <definedName name="______________btc40" localSheetId="14">#REF!</definedName>
    <definedName name="______________btc40">#REF!</definedName>
    <definedName name="______________btc50" localSheetId="13">#REF!</definedName>
    <definedName name="______________btc50" localSheetId="2">#REF!</definedName>
    <definedName name="______________btc50" localSheetId="11">#REF!</definedName>
    <definedName name="______________btc50" localSheetId="5">#REF!</definedName>
    <definedName name="______________btc50" localSheetId="14">#REF!</definedName>
    <definedName name="______________btc50">#REF!</definedName>
    <definedName name="______________btm10" localSheetId="13">#REF!</definedName>
    <definedName name="______________btm10" localSheetId="2">#REF!</definedName>
    <definedName name="______________btm10" localSheetId="11">#REF!</definedName>
    <definedName name="______________btm10" localSheetId="5">#REF!</definedName>
    <definedName name="______________btm10" localSheetId="14">#REF!</definedName>
    <definedName name="______________btm10">#REF!</definedName>
    <definedName name="______________btm100" localSheetId="13">#REF!</definedName>
    <definedName name="______________btm100" localSheetId="2">#REF!</definedName>
    <definedName name="______________btm100" localSheetId="11">#REF!</definedName>
    <definedName name="______________btm100" localSheetId="5">#REF!</definedName>
    <definedName name="______________btm100" localSheetId="14">#REF!</definedName>
    <definedName name="______________btm100">#REF!</definedName>
    <definedName name="______________BTM150" localSheetId="13">#REF!</definedName>
    <definedName name="______________BTM150" localSheetId="2">#REF!</definedName>
    <definedName name="______________BTM150" localSheetId="11">#REF!</definedName>
    <definedName name="______________BTM150" localSheetId="5">#REF!</definedName>
    <definedName name="______________BTM150" localSheetId="14">#REF!</definedName>
    <definedName name="______________BTM150">#REF!</definedName>
    <definedName name="______________BTM250" localSheetId="13">#REF!</definedName>
    <definedName name="______________BTM250" localSheetId="2">#REF!</definedName>
    <definedName name="______________BTM250" localSheetId="11">#REF!</definedName>
    <definedName name="______________BTM250" localSheetId="5">#REF!</definedName>
    <definedName name="______________BTM250" localSheetId="14">#REF!</definedName>
    <definedName name="______________BTM250">#REF!</definedName>
    <definedName name="______________btM300" localSheetId="13">#REF!</definedName>
    <definedName name="______________btM300" localSheetId="2">#REF!</definedName>
    <definedName name="______________btM300" localSheetId="11">#REF!</definedName>
    <definedName name="______________btM300" localSheetId="5">#REF!</definedName>
    <definedName name="______________btM300" localSheetId="14">#REF!</definedName>
    <definedName name="______________btM300">#REF!</definedName>
    <definedName name="______________btm350" localSheetId="13">#REF!</definedName>
    <definedName name="______________btm350" localSheetId="2">#REF!</definedName>
    <definedName name="______________btm350" localSheetId="11">#REF!</definedName>
    <definedName name="______________btm350" localSheetId="5">#REF!</definedName>
    <definedName name="______________btm350" localSheetId="14">#REF!</definedName>
    <definedName name="______________btm350">#REF!</definedName>
    <definedName name="______________btm400" localSheetId="13">#REF!</definedName>
    <definedName name="______________btm400" localSheetId="2">#REF!</definedName>
    <definedName name="______________btm400" localSheetId="11">#REF!</definedName>
    <definedName name="______________btm400" localSheetId="5">#REF!</definedName>
    <definedName name="______________btm400" localSheetId="14">#REF!</definedName>
    <definedName name="______________btm400">#REF!</definedName>
    <definedName name="______________BTM50" localSheetId="13">#REF!</definedName>
    <definedName name="______________BTM50" localSheetId="2">#REF!</definedName>
    <definedName name="______________BTM50" localSheetId="11">#REF!</definedName>
    <definedName name="______________BTM50" localSheetId="5">#REF!</definedName>
    <definedName name="______________BTM50" localSheetId="14">#REF!</definedName>
    <definedName name="______________BTM50">#REF!</definedName>
    <definedName name="______________btm500" localSheetId="13">#REF!</definedName>
    <definedName name="______________btm500" localSheetId="2">#REF!</definedName>
    <definedName name="______________btm500" localSheetId="11">#REF!</definedName>
    <definedName name="______________btm500" localSheetId="5">#REF!</definedName>
    <definedName name="______________btm500" localSheetId="14">#REF!</definedName>
    <definedName name="______________btm500">#REF!</definedName>
    <definedName name="______________bua25" localSheetId="13">#REF!</definedName>
    <definedName name="______________bua25" localSheetId="2">#REF!</definedName>
    <definedName name="______________bua25" localSheetId="11">#REF!</definedName>
    <definedName name="______________bua25" localSheetId="5">#REF!</definedName>
    <definedName name="______________bua25" localSheetId="14">#REF!</definedName>
    <definedName name="______________bua25">#REF!</definedName>
    <definedName name="______________but1" localSheetId="13">#REF!</definedName>
    <definedName name="______________but1" localSheetId="2">#REF!</definedName>
    <definedName name="______________but1" localSheetId="11">#REF!</definedName>
    <definedName name="______________but1" localSheetId="5">#REF!</definedName>
    <definedName name="______________but1" localSheetId="14">#REF!</definedName>
    <definedName name="______________but1">#REF!</definedName>
    <definedName name="______________but11" localSheetId="13">#REF!</definedName>
    <definedName name="______________but11" localSheetId="2">#REF!</definedName>
    <definedName name="______________but11" localSheetId="11">#REF!</definedName>
    <definedName name="______________but11" localSheetId="5">#REF!</definedName>
    <definedName name="______________but11" localSheetId="14">#REF!</definedName>
    <definedName name="______________but11">#REF!</definedName>
    <definedName name="______________but2" localSheetId="13">#REF!</definedName>
    <definedName name="______________but2" localSheetId="2">#REF!</definedName>
    <definedName name="______________but2" localSheetId="11">#REF!</definedName>
    <definedName name="______________but2" localSheetId="5">#REF!</definedName>
    <definedName name="______________but2" localSheetId="14">#REF!</definedName>
    <definedName name="______________but2">#REF!</definedName>
    <definedName name="______________but22" localSheetId="13">#REF!</definedName>
    <definedName name="______________but22" localSheetId="2">#REF!</definedName>
    <definedName name="______________but22" localSheetId="11">#REF!</definedName>
    <definedName name="______________but22" localSheetId="5">#REF!</definedName>
    <definedName name="______________but22" localSheetId="14">#REF!</definedName>
    <definedName name="______________but22">#REF!</definedName>
    <definedName name="______________but3" localSheetId="13">#REF!</definedName>
    <definedName name="______________but3" localSheetId="2">#REF!</definedName>
    <definedName name="______________but3" localSheetId="11">#REF!</definedName>
    <definedName name="______________but3" localSheetId="5">#REF!</definedName>
    <definedName name="______________but3" localSheetId="14">#REF!</definedName>
    <definedName name="______________but3">#REF!</definedName>
    <definedName name="______________but33" localSheetId="13">#REF!</definedName>
    <definedName name="______________but33" localSheetId="2">#REF!</definedName>
    <definedName name="______________but33" localSheetId="11">#REF!</definedName>
    <definedName name="______________but33" localSheetId="5">#REF!</definedName>
    <definedName name="______________but33" localSheetId="14">#REF!</definedName>
    <definedName name="______________but33">#REF!</definedName>
    <definedName name="______________but4" localSheetId="13">#REF!</definedName>
    <definedName name="______________but4" localSheetId="2">#REF!</definedName>
    <definedName name="______________but4" localSheetId="11">#REF!</definedName>
    <definedName name="______________but4" localSheetId="5">#REF!</definedName>
    <definedName name="______________but4" localSheetId="14">#REF!</definedName>
    <definedName name="______________but4">#REF!</definedName>
    <definedName name="______________but44" localSheetId="13">#REF!</definedName>
    <definedName name="______________but44" localSheetId="2">#REF!</definedName>
    <definedName name="______________but44" localSheetId="11">#REF!</definedName>
    <definedName name="______________but44" localSheetId="5">#REF!</definedName>
    <definedName name="______________but44" localSheetId="14">#REF!</definedName>
    <definedName name="______________but44">#REF!</definedName>
    <definedName name="______________but5" localSheetId="13">#REF!</definedName>
    <definedName name="______________but5" localSheetId="2">#REF!</definedName>
    <definedName name="______________but5" localSheetId="11">#REF!</definedName>
    <definedName name="______________but5" localSheetId="5">#REF!</definedName>
    <definedName name="______________but5" localSheetId="14">#REF!</definedName>
    <definedName name="______________but5">#REF!</definedName>
    <definedName name="______________but55" localSheetId="13">#REF!</definedName>
    <definedName name="______________but55" localSheetId="2">#REF!</definedName>
    <definedName name="______________but55" localSheetId="11">#REF!</definedName>
    <definedName name="______________but55" localSheetId="5">#REF!</definedName>
    <definedName name="______________but55" localSheetId="14">#REF!</definedName>
    <definedName name="______________but55">#REF!</definedName>
    <definedName name="______________but6" localSheetId="13">#REF!</definedName>
    <definedName name="______________but6" localSheetId="2">#REF!</definedName>
    <definedName name="______________but6" localSheetId="11">#REF!</definedName>
    <definedName name="______________but6" localSheetId="5">#REF!</definedName>
    <definedName name="______________but6" localSheetId="14">#REF!</definedName>
    <definedName name="______________but6">#REF!</definedName>
    <definedName name="______________but66" localSheetId="13">#REF!</definedName>
    <definedName name="______________but66" localSheetId="2">#REF!</definedName>
    <definedName name="______________but66" localSheetId="11">#REF!</definedName>
    <definedName name="______________but66" localSheetId="5">#REF!</definedName>
    <definedName name="______________but66" localSheetId="14">#REF!</definedName>
    <definedName name="______________but66">#REF!</definedName>
    <definedName name="______________cao1" localSheetId="13">#REF!</definedName>
    <definedName name="______________cao1" localSheetId="2">#REF!</definedName>
    <definedName name="______________cao1" localSheetId="11">#REF!</definedName>
    <definedName name="______________cao1" localSheetId="5">#REF!</definedName>
    <definedName name="______________cao1" localSheetId="14">#REF!</definedName>
    <definedName name="______________cao1">#REF!</definedName>
    <definedName name="______________cao2" localSheetId="13">#REF!</definedName>
    <definedName name="______________cao2" localSheetId="2">#REF!</definedName>
    <definedName name="______________cao2" localSheetId="11">#REF!</definedName>
    <definedName name="______________cao2" localSheetId="5">#REF!</definedName>
    <definedName name="______________cao2" localSheetId="14">#REF!</definedName>
    <definedName name="______________cao2">#REF!</definedName>
    <definedName name="______________cao3" localSheetId="13">#REF!</definedName>
    <definedName name="______________cao3" localSheetId="2">#REF!</definedName>
    <definedName name="______________cao3" localSheetId="11">#REF!</definedName>
    <definedName name="______________cao3" localSheetId="5">#REF!</definedName>
    <definedName name="______________cao3" localSheetId="14">#REF!</definedName>
    <definedName name="______________cao3">#REF!</definedName>
    <definedName name="______________cao4" localSheetId="13">#REF!</definedName>
    <definedName name="______________cao4" localSheetId="2">#REF!</definedName>
    <definedName name="______________cao4" localSheetId="11">#REF!</definedName>
    <definedName name="______________cao4" localSheetId="5">#REF!</definedName>
    <definedName name="______________cao4" localSheetId="14">#REF!</definedName>
    <definedName name="______________cao4">#REF!</definedName>
    <definedName name="______________cao5" localSheetId="13">#REF!</definedName>
    <definedName name="______________cao5" localSheetId="2">#REF!</definedName>
    <definedName name="______________cao5" localSheetId="11">#REF!</definedName>
    <definedName name="______________cao5" localSheetId="5">#REF!</definedName>
    <definedName name="______________cao5" localSheetId="14">#REF!</definedName>
    <definedName name="______________cao5">#REF!</definedName>
    <definedName name="______________cao6" localSheetId="13">#REF!</definedName>
    <definedName name="______________cao6" localSheetId="2">#REF!</definedName>
    <definedName name="______________cao6" localSheetId="11">#REF!</definedName>
    <definedName name="______________cao6" localSheetId="5">#REF!</definedName>
    <definedName name="______________cao6" localSheetId="14">#REF!</definedName>
    <definedName name="______________cao6">#REF!</definedName>
    <definedName name="______________cat2" localSheetId="13">#REF!</definedName>
    <definedName name="______________cat2" localSheetId="2">#REF!</definedName>
    <definedName name="______________cat2" localSheetId="11">#REF!</definedName>
    <definedName name="______________cat2" localSheetId="5">#REF!</definedName>
    <definedName name="______________cat2" localSheetId="14">#REF!</definedName>
    <definedName name="______________cat2">#REF!</definedName>
    <definedName name="______________cat3" localSheetId="13">#REF!</definedName>
    <definedName name="______________cat3" localSheetId="2">#REF!</definedName>
    <definedName name="______________cat3" localSheetId="11">#REF!</definedName>
    <definedName name="______________cat3" localSheetId="5">#REF!</definedName>
    <definedName name="______________cat3" localSheetId="14">#REF!</definedName>
    <definedName name="______________cat3">#REF!</definedName>
    <definedName name="______________cat4" localSheetId="13">#REF!</definedName>
    <definedName name="______________cat4" localSheetId="2">#REF!</definedName>
    <definedName name="______________cat4" localSheetId="11">#REF!</definedName>
    <definedName name="______________cat4" localSheetId="5">#REF!</definedName>
    <definedName name="______________cat4" localSheetId="14">#REF!</definedName>
    <definedName name="______________cat4">#REF!</definedName>
    <definedName name="______________cau10" localSheetId="13">#REF!</definedName>
    <definedName name="______________cau10" localSheetId="2">#REF!</definedName>
    <definedName name="______________cau10" localSheetId="11">#REF!</definedName>
    <definedName name="______________cau10" localSheetId="5">#REF!</definedName>
    <definedName name="______________cau10" localSheetId="14">#REF!</definedName>
    <definedName name="______________cau10">#REF!</definedName>
    <definedName name="______________cau24" localSheetId="2">{"Book1"}</definedName>
    <definedName name="______________cau24" localSheetId="11">{"Book1"}</definedName>
    <definedName name="______________cau24" localSheetId="5">{"Book1"}</definedName>
    <definedName name="______________cau24">{"Book1"}</definedName>
    <definedName name="______________cau25" localSheetId="13">#REF!</definedName>
    <definedName name="______________cau25" localSheetId="2">#REF!</definedName>
    <definedName name="______________cau25" localSheetId="11">#REF!</definedName>
    <definedName name="______________cau25" localSheetId="5">#REF!</definedName>
    <definedName name="______________cau25" localSheetId="14">#REF!</definedName>
    <definedName name="______________cau25">#REF!</definedName>
    <definedName name="______________cau40" localSheetId="13">#REF!</definedName>
    <definedName name="______________cau40" localSheetId="2">#REF!</definedName>
    <definedName name="______________cau40" localSheetId="11">#REF!</definedName>
    <definedName name="______________cau40" localSheetId="5">#REF!</definedName>
    <definedName name="______________cau40" localSheetId="14">#REF!</definedName>
    <definedName name="______________cau40">#REF!</definedName>
    <definedName name="______________cau50" localSheetId="13">#REF!</definedName>
    <definedName name="______________cau50" localSheetId="2">#REF!</definedName>
    <definedName name="______________cau50" localSheetId="11">#REF!</definedName>
    <definedName name="______________cau50" localSheetId="5">#REF!</definedName>
    <definedName name="______________cau50" localSheetId="14">#REF!</definedName>
    <definedName name="______________cau50">#REF!</definedName>
    <definedName name="______________CD2" localSheetId="2" hidden="1">{"'Sheet1'!$L$16"}</definedName>
    <definedName name="______________CD2" localSheetId="11" hidden="1">{"'Sheet1'!$L$16"}</definedName>
    <definedName name="______________CD2" localSheetId="5" hidden="1">{"'Sheet1'!$L$16"}</definedName>
    <definedName name="______________CD2" hidden="1">{"'Sheet1'!$L$16"}</definedName>
    <definedName name="______________ckn12" localSheetId="13">#REF!</definedName>
    <definedName name="______________ckn12" localSheetId="2">#REF!</definedName>
    <definedName name="______________ckn12" localSheetId="11">#REF!</definedName>
    <definedName name="______________ckn12" localSheetId="5">#REF!</definedName>
    <definedName name="______________ckn12" localSheetId="14">#REF!</definedName>
    <definedName name="______________ckn12">#REF!</definedName>
    <definedName name="______________CON1" localSheetId="13">#REF!</definedName>
    <definedName name="______________CON1" localSheetId="2">#REF!</definedName>
    <definedName name="______________CON1" localSheetId="11">#REF!</definedName>
    <definedName name="______________CON1" localSheetId="5">#REF!</definedName>
    <definedName name="______________CON1" localSheetId="14">#REF!</definedName>
    <definedName name="______________CON1">#REF!</definedName>
    <definedName name="______________CON2" localSheetId="13">#REF!</definedName>
    <definedName name="______________CON2" localSheetId="2">#REF!</definedName>
    <definedName name="______________CON2" localSheetId="11">#REF!</definedName>
    <definedName name="______________CON2" localSheetId="5">#REF!</definedName>
    <definedName name="______________CON2" localSheetId="14">#REF!</definedName>
    <definedName name="______________CON2">#REF!</definedName>
    <definedName name="______________cpd1" localSheetId="13">#REF!</definedName>
    <definedName name="______________cpd1" localSheetId="2">#REF!</definedName>
    <definedName name="______________cpd1" localSheetId="11">#REF!</definedName>
    <definedName name="______________cpd1" localSheetId="5">#REF!</definedName>
    <definedName name="______________cpd1" localSheetId="14">#REF!</definedName>
    <definedName name="______________cpd1">#REF!</definedName>
    <definedName name="______________cpd2" localSheetId="13">#REF!</definedName>
    <definedName name="______________cpd2" localSheetId="2">#REF!</definedName>
    <definedName name="______________cpd2" localSheetId="11">#REF!</definedName>
    <definedName name="______________cpd2" localSheetId="5">#REF!</definedName>
    <definedName name="______________cpd2" localSheetId="14">#REF!</definedName>
    <definedName name="______________cpd2">#REF!</definedName>
    <definedName name="______________cs805" localSheetId="13">#REF!</definedName>
    <definedName name="______________cs805" localSheetId="2">#REF!</definedName>
    <definedName name="______________cs805" localSheetId="11">#REF!</definedName>
    <definedName name="______________cs805" localSheetId="5">#REF!</definedName>
    <definedName name="______________cs805" localSheetId="14">#REF!</definedName>
    <definedName name="______________cs805">#REF!</definedName>
    <definedName name="______________CVC1" localSheetId="13">#REF!</definedName>
    <definedName name="______________CVC1" localSheetId="2">#REF!</definedName>
    <definedName name="______________CVC1" localSheetId="11">#REF!</definedName>
    <definedName name="______________CVC1" localSheetId="5">#REF!</definedName>
    <definedName name="______________CVC1" localSheetId="14">#REF!</definedName>
    <definedName name="______________CVC1">#REF!</definedName>
    <definedName name="______________dai1" localSheetId="13">#REF!</definedName>
    <definedName name="______________dai1" localSheetId="2">#REF!</definedName>
    <definedName name="______________dai1" localSheetId="11">#REF!</definedName>
    <definedName name="______________dai1" localSheetId="5">#REF!</definedName>
    <definedName name="______________dai1" localSheetId="14">#REF!</definedName>
    <definedName name="______________dai1">#REF!</definedName>
    <definedName name="______________dai2" localSheetId="13">#REF!</definedName>
    <definedName name="______________dai2" localSheetId="2">#REF!</definedName>
    <definedName name="______________dai2" localSheetId="11">#REF!</definedName>
    <definedName name="______________dai2" localSheetId="5">#REF!</definedName>
    <definedName name="______________dai2" localSheetId="14">#REF!</definedName>
    <definedName name="______________dai2">#REF!</definedName>
    <definedName name="______________dai3" localSheetId="13">#REF!</definedName>
    <definedName name="______________dai3" localSheetId="2">#REF!</definedName>
    <definedName name="______________dai3" localSheetId="11">#REF!</definedName>
    <definedName name="______________dai3" localSheetId="5">#REF!</definedName>
    <definedName name="______________dai3" localSheetId="14">#REF!</definedName>
    <definedName name="______________dai3">#REF!</definedName>
    <definedName name="______________dai4" localSheetId="13">#REF!</definedName>
    <definedName name="______________dai4" localSheetId="2">#REF!</definedName>
    <definedName name="______________dai4" localSheetId="11">#REF!</definedName>
    <definedName name="______________dai4" localSheetId="5">#REF!</definedName>
    <definedName name="______________dai4" localSheetId="14">#REF!</definedName>
    <definedName name="______________dai4">#REF!</definedName>
    <definedName name="______________dai5" localSheetId="13">#REF!</definedName>
    <definedName name="______________dai5" localSheetId="2">#REF!</definedName>
    <definedName name="______________dai5" localSheetId="11">#REF!</definedName>
    <definedName name="______________dai5" localSheetId="5">#REF!</definedName>
    <definedName name="______________dai5" localSheetId="14">#REF!</definedName>
    <definedName name="______________dai5">#REF!</definedName>
    <definedName name="______________dai6" localSheetId="13">#REF!</definedName>
    <definedName name="______________dai6" localSheetId="2">#REF!</definedName>
    <definedName name="______________dai6" localSheetId="11">#REF!</definedName>
    <definedName name="______________dai6" localSheetId="5">#REF!</definedName>
    <definedName name="______________dai6" localSheetId="14">#REF!</definedName>
    <definedName name="______________dai6">#REF!</definedName>
    <definedName name="______________dam15" localSheetId="13">#REF!</definedName>
    <definedName name="______________dam15" localSheetId="2">#REF!</definedName>
    <definedName name="______________dam15" localSheetId="11">#REF!</definedName>
    <definedName name="______________dam15" localSheetId="5">#REF!</definedName>
    <definedName name="______________dam15" localSheetId="14">#REF!</definedName>
    <definedName name="______________dam15">#REF!</definedName>
    <definedName name="______________dam18" localSheetId="13">#REF!</definedName>
    <definedName name="______________dam18" localSheetId="2">#REF!</definedName>
    <definedName name="______________dam18" localSheetId="11">#REF!</definedName>
    <definedName name="______________dam18" localSheetId="5">#REF!</definedName>
    <definedName name="______________dam18" localSheetId="14">#REF!</definedName>
    <definedName name="______________dam18">#REF!</definedName>
    <definedName name="______________dam9" localSheetId="13">#REF!</definedName>
    <definedName name="______________dam9" localSheetId="2">#REF!</definedName>
    <definedName name="______________dam9" localSheetId="11">#REF!</definedName>
    <definedName name="______________dam9" localSheetId="5">#REF!</definedName>
    <definedName name="______________dam9" localSheetId="14">#REF!</definedName>
    <definedName name="______________dam9">#REF!</definedName>
    <definedName name="______________dan1" localSheetId="13">#REF!</definedName>
    <definedName name="______________dan1" localSheetId="2">#REF!</definedName>
    <definedName name="______________dan1" localSheetId="11">#REF!</definedName>
    <definedName name="______________dan1" localSheetId="5">#REF!</definedName>
    <definedName name="______________dan1" localSheetId="14">#REF!</definedName>
    <definedName name="______________dan1">#REF!</definedName>
    <definedName name="______________dan2" localSheetId="13">#REF!</definedName>
    <definedName name="______________dan2" localSheetId="2">#REF!</definedName>
    <definedName name="______________dan2" localSheetId="11">#REF!</definedName>
    <definedName name="______________dan2" localSheetId="5">#REF!</definedName>
    <definedName name="______________dan2" localSheetId="14">#REF!</definedName>
    <definedName name="______________dan2">#REF!</definedName>
    <definedName name="______________dao1" localSheetId="13">#REF!</definedName>
    <definedName name="______________dao1" localSheetId="2">#REF!</definedName>
    <definedName name="______________dao1" localSheetId="11">#REF!</definedName>
    <definedName name="______________dao1" localSheetId="5">#REF!</definedName>
    <definedName name="______________dao1" localSheetId="14">#REF!</definedName>
    <definedName name="______________dao1">#REF!</definedName>
    <definedName name="______________dbu1" localSheetId="13">#REF!</definedName>
    <definedName name="______________dbu1" localSheetId="2">#REF!</definedName>
    <definedName name="______________dbu1" localSheetId="11">#REF!</definedName>
    <definedName name="______________dbu1" localSheetId="5">#REF!</definedName>
    <definedName name="______________dbu1" localSheetId="14">#REF!</definedName>
    <definedName name="______________dbu1">#REF!</definedName>
    <definedName name="______________dbu2" localSheetId="13">#REF!</definedName>
    <definedName name="______________dbu2" localSheetId="2">#REF!</definedName>
    <definedName name="______________dbu2" localSheetId="11">#REF!</definedName>
    <definedName name="______________dbu2" localSheetId="5">#REF!</definedName>
    <definedName name="______________dbu2" localSheetId="14">#REF!</definedName>
    <definedName name="______________dbu2">#REF!</definedName>
    <definedName name="______________ddn400" localSheetId="13">#REF!</definedName>
    <definedName name="______________ddn400" localSheetId="2">#REF!</definedName>
    <definedName name="______________ddn400" localSheetId="11">#REF!</definedName>
    <definedName name="______________ddn400" localSheetId="5">#REF!</definedName>
    <definedName name="______________ddn400" localSheetId="14">#REF!</definedName>
    <definedName name="______________ddn400">#REF!</definedName>
    <definedName name="______________ddn600" localSheetId="13">#REF!</definedName>
    <definedName name="______________ddn600" localSheetId="2">#REF!</definedName>
    <definedName name="______________ddn600" localSheetId="11">#REF!</definedName>
    <definedName name="______________ddn600" localSheetId="5">#REF!</definedName>
    <definedName name="______________ddn600" localSheetId="14">#REF!</definedName>
    <definedName name="______________ddn600">#REF!</definedName>
    <definedName name="______________deo1" localSheetId="13">#REF!</definedName>
    <definedName name="______________deo1" localSheetId="2">#REF!</definedName>
    <definedName name="______________deo1" localSheetId="11">#REF!</definedName>
    <definedName name="______________deo1" localSheetId="5">#REF!</definedName>
    <definedName name="______________deo1" localSheetId="14">#REF!</definedName>
    <definedName name="______________deo1">#REF!</definedName>
    <definedName name="______________deo10" localSheetId="13">#REF!</definedName>
    <definedName name="______________deo10" localSheetId="2">#REF!</definedName>
    <definedName name="______________deo10" localSheetId="11">#REF!</definedName>
    <definedName name="______________deo10" localSheetId="5">#REF!</definedName>
    <definedName name="______________deo10" localSheetId="14">#REF!</definedName>
    <definedName name="______________deo10">#REF!</definedName>
    <definedName name="______________deo2" localSheetId="13">#REF!</definedName>
    <definedName name="______________deo2" localSheetId="2">#REF!</definedName>
    <definedName name="______________deo2" localSheetId="11">#REF!</definedName>
    <definedName name="______________deo2" localSheetId="5">#REF!</definedName>
    <definedName name="______________deo2" localSheetId="14">#REF!</definedName>
    <definedName name="______________deo2">#REF!</definedName>
    <definedName name="______________deo3" localSheetId="13">#REF!</definedName>
    <definedName name="______________deo3" localSheetId="2">#REF!</definedName>
    <definedName name="______________deo3" localSheetId="11">#REF!</definedName>
    <definedName name="______________deo3" localSheetId="5">#REF!</definedName>
    <definedName name="______________deo3" localSheetId="14">#REF!</definedName>
    <definedName name="______________deo3">#REF!</definedName>
    <definedName name="______________deo4" localSheetId="13">#REF!</definedName>
    <definedName name="______________deo4" localSheetId="2">#REF!</definedName>
    <definedName name="______________deo4" localSheetId="11">#REF!</definedName>
    <definedName name="______________deo4" localSheetId="5">#REF!</definedName>
    <definedName name="______________deo4" localSheetId="14">#REF!</definedName>
    <definedName name="______________deo4">#REF!</definedName>
    <definedName name="______________deo5" localSheetId="13">#REF!</definedName>
    <definedName name="______________deo5" localSheetId="2">#REF!</definedName>
    <definedName name="______________deo5" localSheetId="11">#REF!</definedName>
    <definedName name="______________deo5" localSheetId="5">#REF!</definedName>
    <definedName name="______________deo5" localSheetId="14">#REF!</definedName>
    <definedName name="______________deo5">#REF!</definedName>
    <definedName name="______________deo6" localSheetId="13">#REF!</definedName>
    <definedName name="______________deo6" localSheetId="2">#REF!</definedName>
    <definedName name="______________deo6" localSheetId="11">#REF!</definedName>
    <definedName name="______________deo6" localSheetId="5">#REF!</definedName>
    <definedName name="______________deo6" localSheetId="14">#REF!</definedName>
    <definedName name="______________deo6">#REF!</definedName>
    <definedName name="______________deo7" localSheetId="13">#REF!</definedName>
    <definedName name="______________deo7" localSheetId="2">#REF!</definedName>
    <definedName name="______________deo7" localSheetId="11">#REF!</definedName>
    <definedName name="______________deo7" localSheetId="5">#REF!</definedName>
    <definedName name="______________deo7" localSheetId="14">#REF!</definedName>
    <definedName name="______________deo7">#REF!</definedName>
    <definedName name="______________deo8" localSheetId="13">#REF!</definedName>
    <definedName name="______________deo8" localSheetId="2">#REF!</definedName>
    <definedName name="______________deo8" localSheetId="11">#REF!</definedName>
    <definedName name="______________deo8" localSheetId="5">#REF!</definedName>
    <definedName name="______________deo8" localSheetId="14">#REF!</definedName>
    <definedName name="______________deo8">#REF!</definedName>
    <definedName name="______________deo9" localSheetId="13">#REF!</definedName>
    <definedName name="______________deo9" localSheetId="2">#REF!</definedName>
    <definedName name="______________deo9" localSheetId="11">#REF!</definedName>
    <definedName name="______________deo9" localSheetId="5">#REF!</definedName>
    <definedName name="______________deo9" localSheetId="14">#REF!</definedName>
    <definedName name="______________deo9">#REF!</definedName>
    <definedName name="______________FIL2" localSheetId="13">#REF!</definedName>
    <definedName name="______________FIL2" localSheetId="2">#REF!</definedName>
    <definedName name="______________FIL2" localSheetId="11">#REF!</definedName>
    <definedName name="______________FIL2" localSheetId="5">#REF!</definedName>
    <definedName name="______________FIL2" localSheetId="14">#REF!</definedName>
    <definedName name="______________FIL2">#REF!</definedName>
    <definedName name="______________GFE28" localSheetId="13">#REF!</definedName>
    <definedName name="______________GFE28" localSheetId="2">#REF!</definedName>
    <definedName name="______________GFE28" localSheetId="11">#REF!</definedName>
    <definedName name="______________GFE28" localSheetId="5">#REF!</definedName>
    <definedName name="______________GFE28" localSheetId="14">#REF!</definedName>
    <definedName name="______________GFE28">#REF!</definedName>
    <definedName name="______________Goi8" localSheetId="2" hidden="1">{"'Sheet1'!$L$16"}</definedName>
    <definedName name="______________Goi8" localSheetId="11" hidden="1">{"'Sheet1'!$L$16"}</definedName>
    <definedName name="______________Goi8" localSheetId="5" hidden="1">{"'Sheet1'!$L$16"}</definedName>
    <definedName name="______________Goi8" hidden="1">{"'Sheet1'!$L$16"}</definedName>
    <definedName name="______________gon4" localSheetId="13">#REF!</definedName>
    <definedName name="______________gon4" localSheetId="2">#REF!</definedName>
    <definedName name="______________gon4" localSheetId="11">#REF!</definedName>
    <definedName name="______________gon4" localSheetId="5">#REF!</definedName>
    <definedName name="______________gon4" localSheetId="14">#REF!</definedName>
    <definedName name="______________gon4">#REF!</definedName>
    <definedName name="______________gvl1" localSheetId="13">#REF!</definedName>
    <definedName name="______________gvl1" localSheetId="2">#REF!</definedName>
    <definedName name="______________gvl1" localSheetId="11">#REF!</definedName>
    <definedName name="______________gvl1" localSheetId="5">#REF!</definedName>
    <definedName name="______________gvl1" localSheetId="14">#REF!</definedName>
    <definedName name="______________gvl1">#REF!</definedName>
    <definedName name="______________gia48" localSheetId="13">#REF!</definedName>
    <definedName name="______________gia48" localSheetId="2">#REF!</definedName>
    <definedName name="______________gia48" localSheetId="11">#REF!</definedName>
    <definedName name="______________gia48" localSheetId="5">#REF!</definedName>
    <definedName name="______________gia48" localSheetId="14">#REF!</definedName>
    <definedName name="______________gia48">#REF!</definedName>
    <definedName name="______________hom2" localSheetId="13">#REF!</definedName>
    <definedName name="______________hom2" localSheetId="2">#REF!</definedName>
    <definedName name="______________hom2" localSheetId="11">#REF!</definedName>
    <definedName name="______________hom2" localSheetId="5">#REF!</definedName>
    <definedName name="______________hom2" localSheetId="14">#REF!</definedName>
    <definedName name="______________hom2">#REF!</definedName>
    <definedName name="______________hsm2">1.1289</definedName>
    <definedName name="______________huy1" localSheetId="2" hidden="1">{"'Sheet1'!$L$16"}</definedName>
    <definedName name="______________huy1" localSheetId="11" hidden="1">{"'Sheet1'!$L$16"}</definedName>
    <definedName name="______________huy1" localSheetId="5" hidden="1">{"'Sheet1'!$L$16"}</definedName>
    <definedName name="______________huy1" hidden="1">{"'Sheet1'!$L$16"}</definedName>
    <definedName name="______________JK4" localSheetId="13">#REF!</definedName>
    <definedName name="______________JK4" localSheetId="2">#REF!</definedName>
    <definedName name="______________JK4" localSheetId="11">#REF!</definedName>
    <definedName name="______________JK4" localSheetId="5">#REF!</definedName>
    <definedName name="______________JK4" localSheetId="14">#REF!</definedName>
    <definedName name="______________JK4">#REF!</definedName>
    <definedName name="______________K146" localSheetId="2" hidden="1">{"'Sheet1'!$L$16"}</definedName>
    <definedName name="______________K146" localSheetId="11" hidden="1">{"'Sheet1'!$L$16"}</definedName>
    <definedName name="______________K146" localSheetId="5" hidden="1">{"'Sheet1'!$L$16"}</definedName>
    <definedName name="______________K146" hidden="1">{"'Sheet1'!$L$16"}</definedName>
    <definedName name="______________kl1" localSheetId="13">#REF!</definedName>
    <definedName name="______________kl1" localSheetId="2">#REF!</definedName>
    <definedName name="______________kl1" localSheetId="11">#REF!</definedName>
    <definedName name="______________kl1" localSheetId="5">#REF!</definedName>
    <definedName name="______________kl1" localSheetId="14">#REF!</definedName>
    <definedName name="______________kl1">#REF!</definedName>
    <definedName name="______________KL7" localSheetId="13">#REF!</definedName>
    <definedName name="______________KL7" localSheetId="2">#REF!</definedName>
    <definedName name="______________KL7" localSheetId="11">#REF!</definedName>
    <definedName name="______________KL7" localSheetId="5">#REF!</definedName>
    <definedName name="______________KL7" localSheetId="14">#REF!</definedName>
    <definedName name="______________KL7">#REF!</definedName>
    <definedName name="______________KM188" localSheetId="13">#REF!</definedName>
    <definedName name="______________KM188" localSheetId="2">#REF!</definedName>
    <definedName name="______________KM188" localSheetId="11">#REF!</definedName>
    <definedName name="______________KM188" localSheetId="5">#REF!</definedName>
    <definedName name="______________KM188" localSheetId="14">#REF!</definedName>
    <definedName name="______________KM188">#REF!</definedName>
    <definedName name="______________km189" localSheetId="13">#REF!</definedName>
    <definedName name="______________km189" localSheetId="2">#REF!</definedName>
    <definedName name="______________km189" localSheetId="11">#REF!</definedName>
    <definedName name="______________km189" localSheetId="5">#REF!</definedName>
    <definedName name="______________km189" localSheetId="14">#REF!</definedName>
    <definedName name="______________km189">#REF!</definedName>
    <definedName name="______________km190" localSheetId="13">#REF!</definedName>
    <definedName name="______________km190" localSheetId="2">#REF!</definedName>
    <definedName name="______________km190" localSheetId="11">#REF!</definedName>
    <definedName name="______________km190" localSheetId="5">#REF!</definedName>
    <definedName name="______________km190" localSheetId="14">#REF!</definedName>
    <definedName name="______________km190">#REF!</definedName>
    <definedName name="______________km191" localSheetId="13">#REF!</definedName>
    <definedName name="______________km191" localSheetId="2">#REF!</definedName>
    <definedName name="______________km191" localSheetId="11">#REF!</definedName>
    <definedName name="______________km191" localSheetId="5">#REF!</definedName>
    <definedName name="______________km191" localSheetId="14">#REF!</definedName>
    <definedName name="______________km191">#REF!</definedName>
    <definedName name="______________km192" localSheetId="13">#REF!</definedName>
    <definedName name="______________km192" localSheetId="2">#REF!</definedName>
    <definedName name="______________km192" localSheetId="11">#REF!</definedName>
    <definedName name="______________km192" localSheetId="5">#REF!</definedName>
    <definedName name="______________km192" localSheetId="14">#REF!</definedName>
    <definedName name="______________km192">#REF!</definedName>
    <definedName name="______________km193" localSheetId="13">#REF!</definedName>
    <definedName name="______________km193" localSheetId="2">#REF!</definedName>
    <definedName name="______________km193" localSheetId="11">#REF!</definedName>
    <definedName name="______________km193" localSheetId="5">#REF!</definedName>
    <definedName name="______________km193" localSheetId="14">#REF!</definedName>
    <definedName name="______________km193">#REF!</definedName>
    <definedName name="______________km194" localSheetId="13">#REF!</definedName>
    <definedName name="______________km194" localSheetId="2">#REF!</definedName>
    <definedName name="______________km194" localSheetId="11">#REF!</definedName>
    <definedName name="______________km194" localSheetId="5">#REF!</definedName>
    <definedName name="______________km194" localSheetId="14">#REF!</definedName>
    <definedName name="______________km194">#REF!</definedName>
    <definedName name="______________km195" localSheetId="13">#REF!</definedName>
    <definedName name="______________km195" localSheetId="2">#REF!</definedName>
    <definedName name="______________km195" localSheetId="11">#REF!</definedName>
    <definedName name="______________km195" localSheetId="5">#REF!</definedName>
    <definedName name="______________km195" localSheetId="14">#REF!</definedName>
    <definedName name="______________km195">#REF!</definedName>
    <definedName name="______________km196" localSheetId="13">#REF!</definedName>
    <definedName name="______________km196" localSheetId="2">#REF!</definedName>
    <definedName name="______________km196" localSheetId="11">#REF!</definedName>
    <definedName name="______________km196" localSheetId="5">#REF!</definedName>
    <definedName name="______________km196" localSheetId="14">#REF!</definedName>
    <definedName name="______________km196">#REF!</definedName>
    <definedName name="______________km197" localSheetId="13">#REF!</definedName>
    <definedName name="______________km197" localSheetId="2">#REF!</definedName>
    <definedName name="______________km197" localSheetId="11">#REF!</definedName>
    <definedName name="______________km197" localSheetId="5">#REF!</definedName>
    <definedName name="______________km197" localSheetId="14">#REF!</definedName>
    <definedName name="______________km197">#REF!</definedName>
    <definedName name="______________km198" localSheetId="13">#REF!</definedName>
    <definedName name="______________km198" localSheetId="2">#REF!</definedName>
    <definedName name="______________km198" localSheetId="11">#REF!</definedName>
    <definedName name="______________km198" localSheetId="5">#REF!</definedName>
    <definedName name="______________km198" localSheetId="14">#REF!</definedName>
    <definedName name="______________km198">#REF!</definedName>
    <definedName name="______________Km36" localSheetId="13">#REF!</definedName>
    <definedName name="______________Km36" localSheetId="2">#REF!</definedName>
    <definedName name="______________Km36" localSheetId="11">#REF!</definedName>
    <definedName name="______________Km36" localSheetId="5">#REF!</definedName>
    <definedName name="______________Km36" localSheetId="14">#REF!</definedName>
    <definedName name="______________Km36">#REF!</definedName>
    <definedName name="______________kn12" localSheetId="13">#REF!</definedName>
    <definedName name="______________kn12" localSheetId="2">#REF!</definedName>
    <definedName name="______________kn12" localSheetId="11">#REF!</definedName>
    <definedName name="______________kn12" localSheetId="5">#REF!</definedName>
    <definedName name="______________kn12" localSheetId="14">#REF!</definedName>
    <definedName name="______________kn12">#REF!</definedName>
    <definedName name="______________Knc36" localSheetId="13">#REF!</definedName>
    <definedName name="______________Knc36" localSheetId="2">#REF!</definedName>
    <definedName name="______________Knc36" localSheetId="11">#REF!</definedName>
    <definedName name="______________Knc36" localSheetId="5">#REF!</definedName>
    <definedName name="______________Knc36" localSheetId="14">#REF!</definedName>
    <definedName name="______________Knc36">#REF!</definedName>
    <definedName name="______________Knc57" localSheetId="13">#REF!</definedName>
    <definedName name="______________Knc57" localSheetId="2">#REF!</definedName>
    <definedName name="______________Knc57" localSheetId="11">#REF!</definedName>
    <definedName name="______________Knc57" localSheetId="5">#REF!</definedName>
    <definedName name="______________Knc57" localSheetId="14">#REF!</definedName>
    <definedName name="______________Knc57">#REF!</definedName>
    <definedName name="______________Kvl36" localSheetId="13">#REF!</definedName>
    <definedName name="______________Kvl36" localSheetId="2">#REF!</definedName>
    <definedName name="______________Kvl36" localSheetId="11">#REF!</definedName>
    <definedName name="______________Kvl36" localSheetId="5">#REF!</definedName>
    <definedName name="______________Kvl36" localSheetId="14">#REF!</definedName>
    <definedName name="______________Kvl36">#REF!</definedName>
    <definedName name="______________Lan1" localSheetId="2" hidden="1">{"'Sheet1'!$L$16"}</definedName>
    <definedName name="______________Lan1" localSheetId="11" hidden="1">{"'Sheet1'!$L$16"}</definedName>
    <definedName name="______________Lan1" localSheetId="5" hidden="1">{"'Sheet1'!$L$16"}</definedName>
    <definedName name="______________Lan1" hidden="1">{"'Sheet1'!$L$16"}</definedName>
    <definedName name="______________LAN3" localSheetId="2" hidden="1">{"'Sheet1'!$L$16"}</definedName>
    <definedName name="______________LAN3" localSheetId="11" hidden="1">{"'Sheet1'!$L$16"}</definedName>
    <definedName name="______________LAN3" localSheetId="5" hidden="1">{"'Sheet1'!$L$16"}</definedName>
    <definedName name="______________LAN3" hidden="1">{"'Sheet1'!$L$16"}</definedName>
    <definedName name="______________lap1" localSheetId="13">#REF!</definedName>
    <definedName name="______________lap1" localSheetId="2">#REF!</definedName>
    <definedName name="______________lap1" localSheetId="11">#REF!</definedName>
    <definedName name="______________lap1" localSheetId="5">#REF!</definedName>
    <definedName name="______________lap1" localSheetId="14">#REF!</definedName>
    <definedName name="______________lap1">#REF!</definedName>
    <definedName name="______________lap2" localSheetId="13">#REF!</definedName>
    <definedName name="______________lap2" localSheetId="2">#REF!</definedName>
    <definedName name="______________lap2" localSheetId="11">#REF!</definedName>
    <definedName name="______________lap2" localSheetId="5">#REF!</definedName>
    <definedName name="______________lap2" localSheetId="14">#REF!</definedName>
    <definedName name="______________lap2">#REF!</definedName>
    <definedName name="______________lop16" localSheetId="13">#REF!</definedName>
    <definedName name="______________lop16" localSheetId="2">#REF!</definedName>
    <definedName name="______________lop16" localSheetId="11">#REF!</definedName>
    <definedName name="______________lop16" localSheetId="5">#REF!</definedName>
    <definedName name="______________lop16" localSheetId="14">#REF!</definedName>
    <definedName name="______________lop16">#REF!</definedName>
    <definedName name="______________lop25" localSheetId="13">#REF!</definedName>
    <definedName name="______________lop25" localSheetId="2">#REF!</definedName>
    <definedName name="______________lop25" localSheetId="11">#REF!</definedName>
    <definedName name="______________lop25" localSheetId="5">#REF!</definedName>
    <definedName name="______________lop25" localSheetId="14">#REF!</definedName>
    <definedName name="______________lop25">#REF!</definedName>
    <definedName name="______________lop9" localSheetId="13">#REF!</definedName>
    <definedName name="______________lop9" localSheetId="2">#REF!</definedName>
    <definedName name="______________lop9" localSheetId="11">#REF!</definedName>
    <definedName name="______________lop9" localSheetId="5">#REF!</definedName>
    <definedName name="______________lop9" localSheetId="14">#REF!</definedName>
    <definedName name="______________lop9">#REF!</definedName>
    <definedName name="______________lu13" localSheetId="13">#REF!</definedName>
    <definedName name="______________lu13" localSheetId="2">#REF!</definedName>
    <definedName name="______________lu13" localSheetId="11">#REF!</definedName>
    <definedName name="______________lu13" localSheetId="5">#REF!</definedName>
    <definedName name="______________lu13" localSheetId="14">#REF!</definedName>
    <definedName name="______________lu13">#REF!</definedName>
    <definedName name="______________lu85" localSheetId="13">#REF!</definedName>
    <definedName name="______________lu85" localSheetId="2">#REF!</definedName>
    <definedName name="______________lu85" localSheetId="11">#REF!</definedName>
    <definedName name="______________lu85" localSheetId="5">#REF!</definedName>
    <definedName name="______________lu85" localSheetId="14">#REF!</definedName>
    <definedName name="______________lu85">#REF!</definedName>
    <definedName name="______________m1233" localSheetId="2" hidden="1">{"'Sheet1'!$L$16"}</definedName>
    <definedName name="______________m1233" localSheetId="11" hidden="1">{"'Sheet1'!$L$16"}</definedName>
    <definedName name="______________m1233" localSheetId="5" hidden="1">{"'Sheet1'!$L$16"}</definedName>
    <definedName name="______________m1233" hidden="1">{"'Sheet1'!$L$16"}</definedName>
    <definedName name="______________MAC12" localSheetId="13">#REF!</definedName>
    <definedName name="______________MAC12" localSheetId="2">#REF!</definedName>
    <definedName name="______________MAC12" localSheetId="11">#REF!</definedName>
    <definedName name="______________MAC12" localSheetId="5">#REF!</definedName>
    <definedName name="______________MAC12" localSheetId="14">#REF!</definedName>
    <definedName name="______________MAC12">#REF!</definedName>
    <definedName name="______________MAC46" localSheetId="13">#REF!</definedName>
    <definedName name="______________MAC46" localSheetId="2">#REF!</definedName>
    <definedName name="______________MAC46" localSheetId="11">#REF!</definedName>
    <definedName name="______________MAC46" localSheetId="5">#REF!</definedName>
    <definedName name="______________MAC46" localSheetId="14">#REF!</definedName>
    <definedName name="______________MAC46">#REF!</definedName>
    <definedName name="______________may2" localSheetId="13">#REF!</definedName>
    <definedName name="______________may2" localSheetId="2">#REF!</definedName>
    <definedName name="______________may2" localSheetId="11">#REF!</definedName>
    <definedName name="______________may2" localSheetId="5">#REF!</definedName>
    <definedName name="______________may2" localSheetId="14">#REF!</definedName>
    <definedName name="______________may2">#REF!</definedName>
    <definedName name="______________may3" localSheetId="13">#REF!</definedName>
    <definedName name="______________may3" localSheetId="2">#REF!</definedName>
    <definedName name="______________may3" localSheetId="11">#REF!</definedName>
    <definedName name="______________may3" localSheetId="5">#REF!</definedName>
    <definedName name="______________may3" localSheetId="14">#REF!</definedName>
    <definedName name="______________may3">#REF!</definedName>
    <definedName name="______________MB03" localSheetId="13">#REF!</definedName>
    <definedName name="______________MB03" localSheetId="2">#REF!</definedName>
    <definedName name="______________MB03" localSheetId="11">#REF!</definedName>
    <definedName name="______________MB03" localSheetId="5">#REF!</definedName>
    <definedName name="______________MB03" localSheetId="14">#REF!</definedName>
    <definedName name="______________MB03">#REF!</definedName>
    <definedName name="______________mix6" localSheetId="13">#REF!</definedName>
    <definedName name="______________mix6" localSheetId="2">#REF!</definedName>
    <definedName name="______________mix6" localSheetId="11">#REF!</definedName>
    <definedName name="______________mix6" localSheetId="5">#REF!</definedName>
    <definedName name="______________mix6" localSheetId="14">#REF!</definedName>
    <definedName name="______________mix6">#REF!</definedName>
    <definedName name="______________mtc3" localSheetId="13">#REF!</definedName>
    <definedName name="______________mtc3" localSheetId="2">#REF!</definedName>
    <definedName name="______________mtc3" localSheetId="11">#REF!</definedName>
    <definedName name="______________mtc3" localSheetId="5">#REF!</definedName>
    <definedName name="______________mtc3" localSheetId="14">#REF!</definedName>
    <definedName name="______________mtc3">#REF!</definedName>
    <definedName name="______________mui140" localSheetId="13">#REF!</definedName>
    <definedName name="______________mui140" localSheetId="2">#REF!</definedName>
    <definedName name="______________mui140" localSheetId="11">#REF!</definedName>
    <definedName name="______________mui140" localSheetId="5">#REF!</definedName>
    <definedName name="______________mui140" localSheetId="14">#REF!</definedName>
    <definedName name="______________mui140">#REF!</definedName>
    <definedName name="______________mx1" localSheetId="13">#REF!</definedName>
    <definedName name="______________mx1" localSheetId="2">#REF!</definedName>
    <definedName name="______________mx1" localSheetId="11">#REF!</definedName>
    <definedName name="______________mx1" localSheetId="5">#REF!</definedName>
    <definedName name="______________mx1" localSheetId="14">#REF!</definedName>
    <definedName name="______________mx1">#REF!</definedName>
    <definedName name="______________nc151" localSheetId="13">#REF!</definedName>
    <definedName name="______________nc151" localSheetId="2">#REF!</definedName>
    <definedName name="______________nc151" localSheetId="11">#REF!</definedName>
    <definedName name="______________nc151" localSheetId="5">#REF!</definedName>
    <definedName name="______________nc151" localSheetId="14">#REF!</definedName>
    <definedName name="______________nc151">#REF!</definedName>
    <definedName name="______________nc6" localSheetId="13">#REF!</definedName>
    <definedName name="______________nc6" localSheetId="2">#REF!</definedName>
    <definedName name="______________nc6" localSheetId="11">#REF!</definedName>
    <definedName name="______________nc6" localSheetId="5">#REF!</definedName>
    <definedName name="______________nc6" localSheetId="14">#REF!</definedName>
    <definedName name="______________nc6">#REF!</definedName>
    <definedName name="______________nc7" localSheetId="13">#REF!</definedName>
    <definedName name="______________nc7" localSheetId="2">#REF!</definedName>
    <definedName name="______________nc7" localSheetId="11">#REF!</definedName>
    <definedName name="______________nc7" localSheetId="5">#REF!</definedName>
    <definedName name="______________nc7" localSheetId="14">#REF!</definedName>
    <definedName name="______________nc7">#REF!</definedName>
    <definedName name="______________NCC3" localSheetId="13">#REF!</definedName>
    <definedName name="______________NCC3" localSheetId="2">#REF!</definedName>
    <definedName name="______________NCC3" localSheetId="11">#REF!</definedName>
    <definedName name="______________NCC3" localSheetId="5">#REF!</definedName>
    <definedName name="______________NCC3" localSheetId="14">#REF!</definedName>
    <definedName name="______________NCC3">#REF!</definedName>
    <definedName name="______________NCL100" localSheetId="13">#REF!</definedName>
    <definedName name="______________NCL100" localSheetId="2">#REF!</definedName>
    <definedName name="______________NCL100" localSheetId="11">#REF!</definedName>
    <definedName name="______________NCL100" localSheetId="5">#REF!</definedName>
    <definedName name="______________NCL100" localSheetId="14">#REF!</definedName>
    <definedName name="______________NCL100">#REF!</definedName>
    <definedName name="______________NCL200" localSheetId="13">#REF!</definedName>
    <definedName name="______________NCL200" localSheetId="2">#REF!</definedName>
    <definedName name="______________NCL200" localSheetId="11">#REF!</definedName>
    <definedName name="______________NCL200" localSheetId="5">#REF!</definedName>
    <definedName name="______________NCL200" localSheetId="14">#REF!</definedName>
    <definedName name="______________NCL200">#REF!</definedName>
    <definedName name="______________NCL250" localSheetId="13">#REF!</definedName>
    <definedName name="______________NCL250" localSheetId="2">#REF!</definedName>
    <definedName name="______________NCL250" localSheetId="11">#REF!</definedName>
    <definedName name="______________NCL250" localSheetId="5">#REF!</definedName>
    <definedName name="______________NCL250" localSheetId="14">#REF!</definedName>
    <definedName name="______________NCL250">#REF!</definedName>
    <definedName name="______________ncm200" localSheetId="13">#REF!</definedName>
    <definedName name="______________ncm200" localSheetId="2">#REF!</definedName>
    <definedName name="______________ncm200" localSheetId="11">#REF!</definedName>
    <definedName name="______________ncm200" localSheetId="5">#REF!</definedName>
    <definedName name="______________ncm200" localSheetId="14">#REF!</definedName>
    <definedName name="______________ncm200">#REF!</definedName>
    <definedName name="______________NET2" localSheetId="13">#REF!</definedName>
    <definedName name="______________NET2" localSheetId="2">#REF!</definedName>
    <definedName name="______________NET2" localSheetId="11">#REF!</definedName>
    <definedName name="______________NET2" localSheetId="5">#REF!</definedName>
    <definedName name="______________NET2" localSheetId="14">#REF!</definedName>
    <definedName name="______________NET2">#REF!</definedName>
    <definedName name="______________nin190" localSheetId="13">#REF!</definedName>
    <definedName name="______________nin190" localSheetId="2">#REF!</definedName>
    <definedName name="______________nin190" localSheetId="11">#REF!</definedName>
    <definedName name="______________nin190" localSheetId="5">#REF!</definedName>
    <definedName name="______________nin190" localSheetId="14">#REF!</definedName>
    <definedName name="______________nin190">#REF!</definedName>
    <definedName name="______________NK5" localSheetId="2" hidden="1">{"'Sheet1'!$L$16"}</definedName>
    <definedName name="______________NK5" localSheetId="11" hidden="1">{"'Sheet1'!$L$16"}</definedName>
    <definedName name="______________NK5" localSheetId="5" hidden="1">{"'Sheet1'!$L$16"}</definedName>
    <definedName name="______________NK5" hidden="1">{"'Sheet1'!$L$16"}</definedName>
    <definedName name="______________NSO2" localSheetId="2" hidden="1">{"'Sheet1'!$L$16"}</definedName>
    <definedName name="______________NSO2" localSheetId="11" hidden="1">{"'Sheet1'!$L$16"}</definedName>
    <definedName name="______________NSO2" localSheetId="5" hidden="1">{"'Sheet1'!$L$16"}</definedName>
    <definedName name="______________NSO2" hidden="1">{"'Sheet1'!$L$16"}</definedName>
    <definedName name="______________obt1" localSheetId="13">#REF!</definedName>
    <definedName name="______________obt1" localSheetId="2">#REF!</definedName>
    <definedName name="______________obt1" localSheetId="11">#REF!</definedName>
    <definedName name="______________obt1" localSheetId="5">#REF!</definedName>
    <definedName name="______________obt1" localSheetId="14">#REF!</definedName>
    <definedName name="______________obt1">#REF!</definedName>
    <definedName name="______________obt2" localSheetId="13">#REF!</definedName>
    <definedName name="______________obt2" localSheetId="2">#REF!</definedName>
    <definedName name="______________obt2" localSheetId="11">#REF!</definedName>
    <definedName name="______________obt2" localSheetId="5">#REF!</definedName>
    <definedName name="______________obt2" localSheetId="14">#REF!</definedName>
    <definedName name="______________obt2">#REF!</definedName>
    <definedName name="______________oto12" localSheetId="13">#REF!</definedName>
    <definedName name="______________oto12" localSheetId="2">#REF!</definedName>
    <definedName name="______________oto12" localSheetId="11">#REF!</definedName>
    <definedName name="______________oto12" localSheetId="5">#REF!</definedName>
    <definedName name="______________oto12" localSheetId="14">#REF!</definedName>
    <definedName name="______________oto12">#REF!</definedName>
    <definedName name="______________PA3" localSheetId="2" hidden="1">{"'Sheet1'!$L$16"}</definedName>
    <definedName name="______________PA3" localSheetId="11" hidden="1">{"'Sheet1'!$L$16"}</definedName>
    <definedName name="______________PA3" localSheetId="5" hidden="1">{"'Sheet1'!$L$16"}</definedName>
    <definedName name="______________PA3" hidden="1">{"'Sheet1'!$L$16"}</definedName>
    <definedName name="______________pa4" localSheetId="2" hidden="1">{"'Sheet1'!$L$16"}</definedName>
    <definedName name="______________pa4" localSheetId="11" hidden="1">{"'Sheet1'!$L$16"}</definedName>
    <definedName name="______________pa4" localSheetId="5" hidden="1">{"'Sheet1'!$L$16"}</definedName>
    <definedName name="______________pa4" hidden="1">{"'Sheet1'!$L$16"}</definedName>
    <definedName name="______________PXB80" localSheetId="13">#REF!</definedName>
    <definedName name="______________PXB80" localSheetId="2">#REF!</definedName>
    <definedName name="______________PXB80" localSheetId="11">#REF!</definedName>
    <definedName name="______________PXB80" localSheetId="5">#REF!</definedName>
    <definedName name="______________PXB80" localSheetId="14">#REF!</definedName>
    <definedName name="______________PXB80">#REF!</definedName>
    <definedName name="______________Ph30" localSheetId="13">#REF!</definedName>
    <definedName name="______________Ph30" localSheetId="2">#REF!</definedName>
    <definedName name="______________Ph30" localSheetId="11">#REF!</definedName>
    <definedName name="______________Ph30" localSheetId="5">#REF!</definedName>
    <definedName name="______________Ph30" localSheetId="14">#REF!</definedName>
    <definedName name="______________Ph30">#REF!</definedName>
    <definedName name="______________phi10" localSheetId="13">#REF!</definedName>
    <definedName name="______________phi10" localSheetId="2">#REF!</definedName>
    <definedName name="______________phi10" localSheetId="11">#REF!</definedName>
    <definedName name="______________phi10" localSheetId="5">#REF!</definedName>
    <definedName name="______________phi10" localSheetId="14">#REF!</definedName>
    <definedName name="______________phi10">#REF!</definedName>
    <definedName name="______________phi12" localSheetId="13">#REF!</definedName>
    <definedName name="______________phi12" localSheetId="2">#REF!</definedName>
    <definedName name="______________phi12" localSheetId="11">#REF!</definedName>
    <definedName name="______________phi12" localSheetId="5">#REF!</definedName>
    <definedName name="______________phi12" localSheetId="14">#REF!</definedName>
    <definedName name="______________phi12">#REF!</definedName>
    <definedName name="______________phi14" localSheetId="13">#REF!</definedName>
    <definedName name="______________phi14" localSheetId="2">#REF!</definedName>
    <definedName name="______________phi14" localSheetId="11">#REF!</definedName>
    <definedName name="______________phi14" localSheetId="5">#REF!</definedName>
    <definedName name="______________phi14" localSheetId="14">#REF!</definedName>
    <definedName name="______________phi14">#REF!</definedName>
    <definedName name="______________phi16" localSheetId="13">#REF!</definedName>
    <definedName name="______________phi16" localSheetId="2">#REF!</definedName>
    <definedName name="______________phi16" localSheetId="11">#REF!</definedName>
    <definedName name="______________phi16" localSheetId="5">#REF!</definedName>
    <definedName name="______________phi16" localSheetId="14">#REF!</definedName>
    <definedName name="______________phi16">#REF!</definedName>
    <definedName name="______________phi18" localSheetId="13">#REF!</definedName>
    <definedName name="______________phi18" localSheetId="2">#REF!</definedName>
    <definedName name="______________phi18" localSheetId="11">#REF!</definedName>
    <definedName name="______________phi18" localSheetId="5">#REF!</definedName>
    <definedName name="______________phi18" localSheetId="14">#REF!</definedName>
    <definedName name="______________phi18">#REF!</definedName>
    <definedName name="______________phi20" localSheetId="13">#REF!</definedName>
    <definedName name="______________phi20" localSheetId="2">#REF!</definedName>
    <definedName name="______________phi20" localSheetId="11">#REF!</definedName>
    <definedName name="______________phi20" localSheetId="5">#REF!</definedName>
    <definedName name="______________phi20" localSheetId="14">#REF!</definedName>
    <definedName name="______________phi20">#REF!</definedName>
    <definedName name="______________phi22" localSheetId="13">#REF!</definedName>
    <definedName name="______________phi22" localSheetId="2">#REF!</definedName>
    <definedName name="______________phi22" localSheetId="11">#REF!</definedName>
    <definedName name="______________phi22" localSheetId="5">#REF!</definedName>
    <definedName name="______________phi22" localSheetId="14">#REF!</definedName>
    <definedName name="______________phi22">#REF!</definedName>
    <definedName name="______________phi25" localSheetId="13">#REF!</definedName>
    <definedName name="______________phi25" localSheetId="2">#REF!</definedName>
    <definedName name="______________phi25" localSheetId="11">#REF!</definedName>
    <definedName name="______________phi25" localSheetId="5">#REF!</definedName>
    <definedName name="______________phi25" localSheetId="14">#REF!</definedName>
    <definedName name="______________phi25">#REF!</definedName>
    <definedName name="______________phi28" localSheetId="13">#REF!</definedName>
    <definedName name="______________phi28" localSheetId="2">#REF!</definedName>
    <definedName name="______________phi28" localSheetId="11">#REF!</definedName>
    <definedName name="______________phi28" localSheetId="5">#REF!</definedName>
    <definedName name="______________phi28" localSheetId="14">#REF!</definedName>
    <definedName name="______________phi28">#REF!</definedName>
    <definedName name="______________phi500" localSheetId="13">#REF!</definedName>
    <definedName name="______________phi500" localSheetId="2">#REF!</definedName>
    <definedName name="______________phi500" localSheetId="11">#REF!</definedName>
    <definedName name="______________phi500" localSheetId="5">#REF!</definedName>
    <definedName name="______________phi500" localSheetId="14">#REF!</definedName>
    <definedName name="______________phi500">#REF!</definedName>
    <definedName name="______________phi6" localSheetId="13">#REF!</definedName>
    <definedName name="______________phi6" localSheetId="2">#REF!</definedName>
    <definedName name="______________phi6" localSheetId="11">#REF!</definedName>
    <definedName name="______________phi6" localSheetId="5">#REF!</definedName>
    <definedName name="______________phi6" localSheetId="14">#REF!</definedName>
    <definedName name="______________phi6">#REF!</definedName>
    <definedName name="______________phi750" localSheetId="13">#REF!</definedName>
    <definedName name="______________phi750" localSheetId="2">#REF!</definedName>
    <definedName name="______________phi750" localSheetId="11">#REF!</definedName>
    <definedName name="______________phi750" localSheetId="5">#REF!</definedName>
    <definedName name="______________phi750" localSheetId="14">#REF!</definedName>
    <definedName name="______________phi750">#REF!</definedName>
    <definedName name="______________phi8" localSheetId="13">#REF!</definedName>
    <definedName name="______________phi8" localSheetId="2">#REF!</definedName>
    <definedName name="______________phi8" localSheetId="11">#REF!</definedName>
    <definedName name="______________phi8" localSheetId="5">#REF!</definedName>
    <definedName name="______________phi8" localSheetId="14">#REF!</definedName>
    <definedName name="______________phi8">#REF!</definedName>
    <definedName name="______________qa7" localSheetId="13">#REF!</definedName>
    <definedName name="______________qa7" localSheetId="2">#REF!</definedName>
    <definedName name="______________qa7" localSheetId="11">#REF!</definedName>
    <definedName name="______________qa7" localSheetId="5">#REF!</definedName>
    <definedName name="______________qa7" localSheetId="14">#REF!</definedName>
    <definedName name="______________qa7">#REF!</definedName>
    <definedName name="______________QLO7" localSheetId="13" hidden="1">#REF!</definedName>
    <definedName name="______________QLO7" localSheetId="2" hidden="1">#REF!</definedName>
    <definedName name="______________QLO7" localSheetId="11" hidden="1">#REF!</definedName>
    <definedName name="______________QLO7" localSheetId="5" hidden="1">#REF!</definedName>
    <definedName name="______________QLO7" localSheetId="14" hidden="1">#REF!</definedName>
    <definedName name="______________QLO7" hidden="1">#REF!</definedName>
    <definedName name="______________RHH1" localSheetId="13">#REF!</definedName>
    <definedName name="______________RHH1" localSheetId="2">#REF!</definedName>
    <definedName name="______________RHH1" localSheetId="11">#REF!</definedName>
    <definedName name="______________RHH1" localSheetId="5">#REF!</definedName>
    <definedName name="______________RHH1" localSheetId="14">#REF!</definedName>
    <definedName name="______________RHH1">#REF!</definedName>
    <definedName name="______________RHH10" localSheetId="13">#REF!</definedName>
    <definedName name="______________RHH10" localSheetId="2">#REF!</definedName>
    <definedName name="______________RHH10" localSheetId="11">#REF!</definedName>
    <definedName name="______________RHH10" localSheetId="5">#REF!</definedName>
    <definedName name="______________RHH10" localSheetId="14">#REF!</definedName>
    <definedName name="______________RHH10">#REF!</definedName>
    <definedName name="______________RHP1" localSheetId="13">#REF!</definedName>
    <definedName name="______________RHP1" localSheetId="2">#REF!</definedName>
    <definedName name="______________RHP1" localSheetId="11">#REF!</definedName>
    <definedName name="______________RHP1" localSheetId="5">#REF!</definedName>
    <definedName name="______________RHP1" localSheetId="14">#REF!</definedName>
    <definedName name="______________RHP1">#REF!</definedName>
    <definedName name="______________RHP10" localSheetId="13">#REF!</definedName>
    <definedName name="______________RHP10" localSheetId="2">#REF!</definedName>
    <definedName name="______________RHP10" localSheetId="11">#REF!</definedName>
    <definedName name="______________RHP10" localSheetId="5">#REF!</definedName>
    <definedName name="______________RHP10" localSheetId="14">#REF!</definedName>
    <definedName name="______________RHP10">#REF!</definedName>
    <definedName name="______________RI1" localSheetId="13">#REF!</definedName>
    <definedName name="______________RI1" localSheetId="2">#REF!</definedName>
    <definedName name="______________RI1" localSheetId="11">#REF!</definedName>
    <definedName name="______________RI1" localSheetId="5">#REF!</definedName>
    <definedName name="______________RI1" localSheetId="14">#REF!</definedName>
    <definedName name="______________RI1">#REF!</definedName>
    <definedName name="______________RI10" localSheetId="13">#REF!</definedName>
    <definedName name="______________RI10" localSheetId="2">#REF!</definedName>
    <definedName name="______________RI10" localSheetId="11">#REF!</definedName>
    <definedName name="______________RI10" localSheetId="5">#REF!</definedName>
    <definedName name="______________RI10" localSheetId="14">#REF!</definedName>
    <definedName name="______________RI10">#REF!</definedName>
    <definedName name="______________RII1" localSheetId="13">#REF!</definedName>
    <definedName name="______________RII1" localSheetId="2">#REF!</definedName>
    <definedName name="______________RII1" localSheetId="11">#REF!</definedName>
    <definedName name="______________RII1" localSheetId="5">#REF!</definedName>
    <definedName name="______________RII1" localSheetId="14">#REF!</definedName>
    <definedName name="______________RII1">#REF!</definedName>
    <definedName name="______________RII10" localSheetId="13">#REF!</definedName>
    <definedName name="______________RII10" localSheetId="2">#REF!</definedName>
    <definedName name="______________RII10" localSheetId="11">#REF!</definedName>
    <definedName name="______________RII10" localSheetId="5">#REF!</definedName>
    <definedName name="______________RII10" localSheetId="14">#REF!</definedName>
    <definedName name="______________RII10">#REF!</definedName>
    <definedName name="______________RIP1" localSheetId="13">#REF!</definedName>
    <definedName name="______________RIP1" localSheetId="2">#REF!</definedName>
    <definedName name="______________RIP1" localSheetId="11">#REF!</definedName>
    <definedName name="______________RIP1" localSheetId="5">#REF!</definedName>
    <definedName name="______________RIP1" localSheetId="14">#REF!</definedName>
    <definedName name="______________RIP1">#REF!</definedName>
    <definedName name="______________RIP10" localSheetId="13">#REF!</definedName>
    <definedName name="______________RIP10" localSheetId="2">#REF!</definedName>
    <definedName name="______________RIP10" localSheetId="11">#REF!</definedName>
    <definedName name="______________RIP10" localSheetId="5">#REF!</definedName>
    <definedName name="______________RIP10" localSheetId="14">#REF!</definedName>
    <definedName name="______________RIP10">#REF!</definedName>
    <definedName name="______________rp95" localSheetId="13">#REF!</definedName>
    <definedName name="______________rp95" localSheetId="2">#REF!</definedName>
    <definedName name="______________rp95" localSheetId="11">#REF!</definedName>
    <definedName name="______________rp95" localSheetId="5">#REF!</definedName>
    <definedName name="______________rp95" localSheetId="14">#REF!</definedName>
    <definedName name="______________rp95">#REF!</definedName>
    <definedName name="______________san108" localSheetId="13">#REF!</definedName>
    <definedName name="______________san108" localSheetId="2">#REF!</definedName>
    <definedName name="______________san108" localSheetId="11">#REF!</definedName>
    <definedName name="______________san108" localSheetId="5">#REF!</definedName>
    <definedName name="______________san108" localSheetId="14">#REF!</definedName>
    <definedName name="______________san108">#REF!</definedName>
    <definedName name="______________san180" localSheetId="13">#REF!</definedName>
    <definedName name="______________san180" localSheetId="2">#REF!</definedName>
    <definedName name="______________san180" localSheetId="11">#REF!</definedName>
    <definedName name="______________san180" localSheetId="5">#REF!</definedName>
    <definedName name="______________san180" localSheetId="14">#REF!</definedName>
    <definedName name="______________san180">#REF!</definedName>
    <definedName name="______________san250" localSheetId="13">#REF!</definedName>
    <definedName name="______________san250" localSheetId="2">#REF!</definedName>
    <definedName name="______________san250" localSheetId="11">#REF!</definedName>
    <definedName name="______________san250" localSheetId="5">#REF!</definedName>
    <definedName name="______________san250" localSheetId="14">#REF!</definedName>
    <definedName name="______________san250">#REF!</definedName>
    <definedName name="______________san54" localSheetId="13">#REF!</definedName>
    <definedName name="______________san54" localSheetId="2">#REF!</definedName>
    <definedName name="______________san54" localSheetId="11">#REF!</definedName>
    <definedName name="______________san54" localSheetId="5">#REF!</definedName>
    <definedName name="______________san54" localSheetId="14">#REF!</definedName>
    <definedName name="______________san54">#REF!</definedName>
    <definedName name="______________san90" localSheetId="13">#REF!</definedName>
    <definedName name="______________san90" localSheetId="2">#REF!</definedName>
    <definedName name="______________san90" localSheetId="11">#REF!</definedName>
    <definedName name="______________san90" localSheetId="5">#REF!</definedName>
    <definedName name="______________san90" localSheetId="14">#REF!</definedName>
    <definedName name="______________san90">#REF!</definedName>
    <definedName name="______________sc1" localSheetId="13">#REF!</definedName>
    <definedName name="______________sc1" localSheetId="2">#REF!</definedName>
    <definedName name="______________sc1" localSheetId="11">#REF!</definedName>
    <definedName name="______________sc1" localSheetId="5">#REF!</definedName>
    <definedName name="______________sc1" localSheetId="14">#REF!</definedName>
    <definedName name="______________sc1">#REF!</definedName>
    <definedName name="______________SC2" localSheetId="13">#REF!</definedName>
    <definedName name="______________SC2" localSheetId="2">#REF!</definedName>
    <definedName name="______________SC2" localSheetId="11">#REF!</definedName>
    <definedName name="______________SC2" localSheetId="5">#REF!</definedName>
    <definedName name="______________SC2" localSheetId="14">#REF!</definedName>
    <definedName name="______________SC2">#REF!</definedName>
    <definedName name="______________sc3" localSheetId="13">#REF!</definedName>
    <definedName name="______________sc3" localSheetId="2">#REF!</definedName>
    <definedName name="______________sc3" localSheetId="11">#REF!</definedName>
    <definedName name="______________sc3" localSheetId="5">#REF!</definedName>
    <definedName name="______________sc3" localSheetId="14">#REF!</definedName>
    <definedName name="______________sc3">#REF!</definedName>
    <definedName name="______________SCD18" localSheetId="13">#REF!</definedName>
    <definedName name="______________SCD18" localSheetId="2">#REF!</definedName>
    <definedName name="______________SCD18" localSheetId="11">#REF!</definedName>
    <definedName name="______________SCD18" localSheetId="5">#REF!</definedName>
    <definedName name="______________SCD18" localSheetId="14">#REF!</definedName>
    <definedName name="______________SCD18">#REF!</definedName>
    <definedName name="______________sl2" localSheetId="13">#REF!</definedName>
    <definedName name="______________sl2" localSheetId="2">#REF!</definedName>
    <definedName name="______________sl2" localSheetId="11">#REF!</definedName>
    <definedName name="______________sl2" localSheetId="5">#REF!</definedName>
    <definedName name="______________sl2" localSheetId="14">#REF!</definedName>
    <definedName name="______________sl2">#REF!</definedName>
    <definedName name="______________slg1" localSheetId="13">#REF!</definedName>
    <definedName name="______________slg1" localSheetId="2">#REF!</definedName>
    <definedName name="______________slg1" localSheetId="11">#REF!</definedName>
    <definedName name="______________slg1" localSheetId="5">#REF!</definedName>
    <definedName name="______________slg1" localSheetId="14">#REF!</definedName>
    <definedName name="______________slg1">#REF!</definedName>
    <definedName name="______________slg2" localSheetId="13">#REF!</definedName>
    <definedName name="______________slg2" localSheetId="2">#REF!</definedName>
    <definedName name="______________slg2" localSheetId="11">#REF!</definedName>
    <definedName name="______________slg2" localSheetId="5">#REF!</definedName>
    <definedName name="______________slg2" localSheetId="14">#REF!</definedName>
    <definedName name="______________slg2">#REF!</definedName>
    <definedName name="______________slg3" localSheetId="13">#REF!</definedName>
    <definedName name="______________slg3" localSheetId="2">#REF!</definedName>
    <definedName name="______________slg3" localSheetId="11">#REF!</definedName>
    <definedName name="______________slg3" localSheetId="5">#REF!</definedName>
    <definedName name="______________slg3" localSheetId="14">#REF!</definedName>
    <definedName name="______________slg3">#REF!</definedName>
    <definedName name="______________slg4" localSheetId="13">#REF!</definedName>
    <definedName name="______________slg4" localSheetId="2">#REF!</definedName>
    <definedName name="______________slg4" localSheetId="11">#REF!</definedName>
    <definedName name="______________slg4" localSheetId="5">#REF!</definedName>
    <definedName name="______________slg4" localSheetId="14">#REF!</definedName>
    <definedName name="______________slg4">#REF!</definedName>
    <definedName name="______________slg5" localSheetId="13">#REF!</definedName>
    <definedName name="______________slg5" localSheetId="2">#REF!</definedName>
    <definedName name="______________slg5" localSheetId="11">#REF!</definedName>
    <definedName name="______________slg5" localSheetId="5">#REF!</definedName>
    <definedName name="______________slg5" localSheetId="14">#REF!</definedName>
    <definedName name="______________slg5">#REF!</definedName>
    <definedName name="______________slg6" localSheetId="13">#REF!</definedName>
    <definedName name="______________slg6" localSheetId="2">#REF!</definedName>
    <definedName name="______________slg6" localSheetId="11">#REF!</definedName>
    <definedName name="______________slg6" localSheetId="5">#REF!</definedName>
    <definedName name="______________slg6" localSheetId="14">#REF!</definedName>
    <definedName name="______________slg6">#REF!</definedName>
    <definedName name="______________SN3" localSheetId="13">#REF!</definedName>
    <definedName name="______________SN3" localSheetId="2">#REF!</definedName>
    <definedName name="______________SN3" localSheetId="11">#REF!</definedName>
    <definedName name="______________SN3" localSheetId="5">#REF!</definedName>
    <definedName name="______________SN3" localSheetId="14">#REF!</definedName>
    <definedName name="______________SN3">#REF!</definedName>
    <definedName name="______________soi2" localSheetId="13">#REF!</definedName>
    <definedName name="______________soi2" localSheetId="2">#REF!</definedName>
    <definedName name="______________soi2" localSheetId="11">#REF!</definedName>
    <definedName name="______________soi2" localSheetId="5">#REF!</definedName>
    <definedName name="______________soi2" localSheetId="14">#REF!</definedName>
    <definedName name="______________soi2">#REF!</definedName>
    <definedName name="______________soi3" localSheetId="13">#REF!</definedName>
    <definedName name="______________soi3" localSheetId="2">#REF!</definedName>
    <definedName name="______________soi3" localSheetId="11">#REF!</definedName>
    <definedName name="______________soi3" localSheetId="5">#REF!</definedName>
    <definedName name="______________soi3" localSheetId="14">#REF!</definedName>
    <definedName name="______________soi3">#REF!</definedName>
    <definedName name="______________sua20" localSheetId="13">#REF!</definedName>
    <definedName name="______________sua20" localSheetId="2">#REF!</definedName>
    <definedName name="______________sua20" localSheetId="11">#REF!</definedName>
    <definedName name="______________sua20" localSheetId="5">#REF!</definedName>
    <definedName name="______________sua20" localSheetId="14">#REF!</definedName>
    <definedName name="______________sua20">#REF!</definedName>
    <definedName name="______________sua30" localSheetId="13">#REF!</definedName>
    <definedName name="______________sua30" localSheetId="2">#REF!</definedName>
    <definedName name="______________sua30" localSheetId="11">#REF!</definedName>
    <definedName name="______________sua30" localSheetId="5">#REF!</definedName>
    <definedName name="______________sua30" localSheetId="14">#REF!</definedName>
    <definedName name="______________sua30">#REF!</definedName>
    <definedName name="______________tb2" localSheetId="2" hidden="1">{"'Sheet1'!$L$16"}</definedName>
    <definedName name="______________tb2" localSheetId="11" hidden="1">{"'Sheet1'!$L$16"}</definedName>
    <definedName name="______________tb2" localSheetId="5" hidden="1">{"'Sheet1'!$L$16"}</definedName>
    <definedName name="______________tb2" hidden="1">{"'Sheet1'!$L$16"}</definedName>
    <definedName name="______________td1" localSheetId="2" hidden="1">{"'Sheet1'!$L$16"}</definedName>
    <definedName name="______________td1" localSheetId="11" hidden="1">{"'Sheet1'!$L$16"}</definedName>
    <definedName name="______________td1" localSheetId="5" hidden="1">{"'Sheet1'!$L$16"}</definedName>
    <definedName name="______________td1" hidden="1">{"'Sheet1'!$L$16"}</definedName>
    <definedName name="______________TG1" localSheetId="13">#REF!</definedName>
    <definedName name="______________TG1" localSheetId="2">#REF!</definedName>
    <definedName name="______________TG1" localSheetId="11">#REF!</definedName>
    <definedName name="______________TG1" localSheetId="5">#REF!</definedName>
    <definedName name="______________TG1" localSheetId="14">#REF!</definedName>
    <definedName name="______________TG1">#REF!</definedName>
    <definedName name="______________tg427" localSheetId="13">#REF!</definedName>
    <definedName name="______________tg427" localSheetId="2">#REF!</definedName>
    <definedName name="______________tg427" localSheetId="11">#REF!</definedName>
    <definedName name="______________tg427" localSheetId="5">#REF!</definedName>
    <definedName name="______________tg427" localSheetId="14">#REF!</definedName>
    <definedName name="______________tg427">#REF!</definedName>
    <definedName name="______________TK1" localSheetId="13">#REF!</definedName>
    <definedName name="______________TK1" localSheetId="2">#REF!</definedName>
    <definedName name="______________TK1" localSheetId="11">#REF!</definedName>
    <definedName name="______________TK1" localSheetId="5">#REF!</definedName>
    <definedName name="______________TK1" localSheetId="14">#REF!</definedName>
    <definedName name="______________TK1">#REF!</definedName>
    <definedName name="______________TK155" localSheetId="13">#REF!</definedName>
    <definedName name="______________TK155" localSheetId="2">#REF!</definedName>
    <definedName name="______________TK155" localSheetId="11">#REF!</definedName>
    <definedName name="______________TK155" localSheetId="5">#REF!</definedName>
    <definedName name="______________TK155" localSheetId="14">#REF!</definedName>
    <definedName name="______________TK155">#REF!</definedName>
    <definedName name="______________TK422" localSheetId="13">#REF!</definedName>
    <definedName name="______________TK422" localSheetId="2">#REF!</definedName>
    <definedName name="______________TK422" localSheetId="11">#REF!</definedName>
    <definedName name="______________TK422" localSheetId="5">#REF!</definedName>
    <definedName name="______________TK422" localSheetId="14">#REF!</definedName>
    <definedName name="______________TK422">#REF!</definedName>
    <definedName name="______________TL1" localSheetId="13">#REF!</definedName>
    <definedName name="______________TL1" localSheetId="2">#REF!</definedName>
    <definedName name="______________TL1" localSheetId="11">#REF!</definedName>
    <definedName name="______________TL1" localSheetId="5">#REF!</definedName>
    <definedName name="______________TL1" localSheetId="14">#REF!</definedName>
    <definedName name="______________TL1">#REF!</definedName>
    <definedName name="______________TL2" localSheetId="13">#REF!</definedName>
    <definedName name="______________TL2" localSheetId="2">#REF!</definedName>
    <definedName name="______________TL2" localSheetId="11">#REF!</definedName>
    <definedName name="______________TL2" localSheetId="5">#REF!</definedName>
    <definedName name="______________TL2" localSheetId="14">#REF!</definedName>
    <definedName name="______________TL2">#REF!</definedName>
    <definedName name="______________TL3" localSheetId="13">#REF!</definedName>
    <definedName name="______________TL3" localSheetId="2">#REF!</definedName>
    <definedName name="______________TL3" localSheetId="11">#REF!</definedName>
    <definedName name="______________TL3" localSheetId="5">#REF!</definedName>
    <definedName name="______________TL3" localSheetId="14">#REF!</definedName>
    <definedName name="______________TL3">#REF!</definedName>
    <definedName name="______________TLA120" localSheetId="13">#REF!</definedName>
    <definedName name="______________TLA120" localSheetId="2">#REF!</definedName>
    <definedName name="______________TLA120" localSheetId="11">#REF!</definedName>
    <definedName name="______________TLA120" localSheetId="5">#REF!</definedName>
    <definedName name="______________TLA120" localSheetId="14">#REF!</definedName>
    <definedName name="______________TLA120">#REF!</definedName>
    <definedName name="______________TLA35" localSheetId="13">#REF!</definedName>
    <definedName name="______________TLA35" localSheetId="2">#REF!</definedName>
    <definedName name="______________TLA35" localSheetId="11">#REF!</definedName>
    <definedName name="______________TLA35" localSheetId="5">#REF!</definedName>
    <definedName name="______________TLA35" localSheetId="14">#REF!</definedName>
    <definedName name="______________TLA35">#REF!</definedName>
    <definedName name="______________TLA50" localSheetId="13">#REF!</definedName>
    <definedName name="______________TLA50" localSheetId="2">#REF!</definedName>
    <definedName name="______________TLA50" localSheetId="11">#REF!</definedName>
    <definedName name="______________TLA50" localSheetId="5">#REF!</definedName>
    <definedName name="______________TLA50" localSheetId="14">#REF!</definedName>
    <definedName name="______________TLA50">#REF!</definedName>
    <definedName name="______________TLA70" localSheetId="13">#REF!</definedName>
    <definedName name="______________TLA70" localSheetId="2">#REF!</definedName>
    <definedName name="______________TLA70" localSheetId="11">#REF!</definedName>
    <definedName name="______________TLA70" localSheetId="5">#REF!</definedName>
    <definedName name="______________TLA70" localSheetId="14">#REF!</definedName>
    <definedName name="______________TLA70">#REF!</definedName>
    <definedName name="______________TLA95" localSheetId="13">#REF!</definedName>
    <definedName name="______________TLA95" localSheetId="2">#REF!</definedName>
    <definedName name="______________TLA95" localSheetId="11">#REF!</definedName>
    <definedName name="______________TLA95" localSheetId="5">#REF!</definedName>
    <definedName name="______________TLA95" localSheetId="14">#REF!</definedName>
    <definedName name="______________TLA95">#REF!</definedName>
    <definedName name="______________tp2" localSheetId="13">#REF!</definedName>
    <definedName name="______________tp2" localSheetId="2">#REF!</definedName>
    <definedName name="______________tp2" localSheetId="11">#REF!</definedName>
    <definedName name="______________tp2" localSheetId="5">#REF!</definedName>
    <definedName name="______________tp2" localSheetId="14">#REF!</definedName>
    <definedName name="______________tp2">#REF!</definedName>
    <definedName name="______________tt3" localSheetId="2" hidden="1">{"'Sheet1'!$L$16"}</definedName>
    <definedName name="______________tt3" localSheetId="11" hidden="1">{"'Sheet1'!$L$16"}</definedName>
    <definedName name="______________tt3" localSheetId="5" hidden="1">{"'Sheet1'!$L$16"}</definedName>
    <definedName name="______________tt3" hidden="1">{"'Sheet1'!$L$16"}</definedName>
    <definedName name="______________tz593" localSheetId="13">#REF!</definedName>
    <definedName name="______________tz593" localSheetId="2">#REF!</definedName>
    <definedName name="______________tz593" localSheetId="11">#REF!</definedName>
    <definedName name="______________tz593" localSheetId="5">#REF!</definedName>
    <definedName name="______________tz593" localSheetId="14">#REF!</definedName>
    <definedName name="______________tz593">#REF!</definedName>
    <definedName name="______________TH1" localSheetId="13">#REF!</definedName>
    <definedName name="______________TH1" localSheetId="2">#REF!</definedName>
    <definedName name="______________TH1" localSheetId="11">#REF!</definedName>
    <definedName name="______________TH1" localSheetId="5">#REF!</definedName>
    <definedName name="______________TH1" localSheetId="14">#REF!</definedName>
    <definedName name="______________TH1">#REF!</definedName>
    <definedName name="______________TH2" localSheetId="13">#REF!</definedName>
    <definedName name="______________TH2" localSheetId="2">#REF!</definedName>
    <definedName name="______________TH2" localSheetId="11">#REF!</definedName>
    <definedName name="______________TH2" localSheetId="5">#REF!</definedName>
    <definedName name="______________TH2" localSheetId="14">#REF!</definedName>
    <definedName name="______________TH2">#REF!</definedName>
    <definedName name="______________TH20" localSheetId="13">#REF!</definedName>
    <definedName name="______________TH20" localSheetId="2">#REF!</definedName>
    <definedName name="______________TH20" localSheetId="11">#REF!</definedName>
    <definedName name="______________TH20" localSheetId="5">#REF!</definedName>
    <definedName name="______________TH20" localSheetId="14">#REF!</definedName>
    <definedName name="______________TH20">#REF!</definedName>
    <definedName name="______________TH3" localSheetId="13">#REF!</definedName>
    <definedName name="______________TH3" localSheetId="2">#REF!</definedName>
    <definedName name="______________TH3" localSheetId="11">#REF!</definedName>
    <definedName name="______________TH3" localSheetId="5">#REF!</definedName>
    <definedName name="______________TH3" localSheetId="14">#REF!</definedName>
    <definedName name="______________TH3">#REF!</definedName>
    <definedName name="______________tra100" localSheetId="13">#REF!</definedName>
    <definedName name="______________tra100" localSheetId="2">#REF!</definedName>
    <definedName name="______________tra100" localSheetId="11">#REF!</definedName>
    <definedName name="______________tra100" localSheetId="5">#REF!</definedName>
    <definedName name="______________tra100" localSheetId="14">#REF!</definedName>
    <definedName name="______________tra100">#REF!</definedName>
    <definedName name="______________tra102" localSheetId="13">#REF!</definedName>
    <definedName name="______________tra102" localSheetId="2">#REF!</definedName>
    <definedName name="______________tra102" localSheetId="11">#REF!</definedName>
    <definedName name="______________tra102" localSheetId="5">#REF!</definedName>
    <definedName name="______________tra102" localSheetId="14">#REF!</definedName>
    <definedName name="______________tra102">#REF!</definedName>
    <definedName name="______________tra104" localSheetId="13">#REF!</definedName>
    <definedName name="______________tra104" localSheetId="2">#REF!</definedName>
    <definedName name="______________tra104" localSheetId="11">#REF!</definedName>
    <definedName name="______________tra104" localSheetId="5">#REF!</definedName>
    <definedName name="______________tra104" localSheetId="14">#REF!</definedName>
    <definedName name="______________tra104">#REF!</definedName>
    <definedName name="______________tra106" localSheetId="13">#REF!</definedName>
    <definedName name="______________tra106" localSheetId="2">#REF!</definedName>
    <definedName name="______________tra106" localSheetId="11">#REF!</definedName>
    <definedName name="______________tra106" localSheetId="5">#REF!</definedName>
    <definedName name="______________tra106" localSheetId="14">#REF!</definedName>
    <definedName name="______________tra106">#REF!</definedName>
    <definedName name="______________tra108" localSheetId="13">#REF!</definedName>
    <definedName name="______________tra108" localSheetId="2">#REF!</definedName>
    <definedName name="______________tra108" localSheetId="11">#REF!</definedName>
    <definedName name="______________tra108" localSheetId="5">#REF!</definedName>
    <definedName name="______________tra108" localSheetId="14">#REF!</definedName>
    <definedName name="______________tra108">#REF!</definedName>
    <definedName name="______________tra110" localSheetId="13">#REF!</definedName>
    <definedName name="______________tra110" localSheetId="2">#REF!</definedName>
    <definedName name="______________tra110" localSheetId="11">#REF!</definedName>
    <definedName name="______________tra110" localSheetId="5">#REF!</definedName>
    <definedName name="______________tra110" localSheetId="14">#REF!</definedName>
    <definedName name="______________tra110">#REF!</definedName>
    <definedName name="______________tra112" localSheetId="13">#REF!</definedName>
    <definedName name="______________tra112" localSheetId="2">#REF!</definedName>
    <definedName name="______________tra112" localSheetId="11">#REF!</definedName>
    <definedName name="______________tra112" localSheetId="5">#REF!</definedName>
    <definedName name="______________tra112" localSheetId="14">#REF!</definedName>
    <definedName name="______________tra112">#REF!</definedName>
    <definedName name="______________tra114" localSheetId="13">#REF!</definedName>
    <definedName name="______________tra114" localSheetId="2">#REF!</definedName>
    <definedName name="______________tra114" localSheetId="11">#REF!</definedName>
    <definedName name="______________tra114" localSheetId="5">#REF!</definedName>
    <definedName name="______________tra114" localSheetId="14">#REF!</definedName>
    <definedName name="______________tra114">#REF!</definedName>
    <definedName name="______________tra116" localSheetId="13">#REF!</definedName>
    <definedName name="______________tra116" localSheetId="2">#REF!</definedName>
    <definedName name="______________tra116" localSheetId="11">#REF!</definedName>
    <definedName name="______________tra116" localSheetId="5">#REF!</definedName>
    <definedName name="______________tra116" localSheetId="14">#REF!</definedName>
    <definedName name="______________tra116">#REF!</definedName>
    <definedName name="______________tra118" localSheetId="13">#REF!</definedName>
    <definedName name="______________tra118" localSheetId="2">#REF!</definedName>
    <definedName name="______________tra118" localSheetId="11">#REF!</definedName>
    <definedName name="______________tra118" localSheetId="5">#REF!</definedName>
    <definedName name="______________tra118" localSheetId="14">#REF!</definedName>
    <definedName name="______________tra118">#REF!</definedName>
    <definedName name="______________tra120" localSheetId="13">#REF!</definedName>
    <definedName name="______________tra120" localSheetId="2">#REF!</definedName>
    <definedName name="______________tra120" localSheetId="11">#REF!</definedName>
    <definedName name="______________tra120" localSheetId="5">#REF!</definedName>
    <definedName name="______________tra120" localSheetId="14">#REF!</definedName>
    <definedName name="______________tra120">#REF!</definedName>
    <definedName name="______________tra122" localSheetId="13">#REF!</definedName>
    <definedName name="______________tra122" localSheetId="2">#REF!</definedName>
    <definedName name="______________tra122" localSheetId="11">#REF!</definedName>
    <definedName name="______________tra122" localSheetId="5">#REF!</definedName>
    <definedName name="______________tra122" localSheetId="14">#REF!</definedName>
    <definedName name="______________tra122">#REF!</definedName>
    <definedName name="______________tra124" localSheetId="13">#REF!</definedName>
    <definedName name="______________tra124" localSheetId="2">#REF!</definedName>
    <definedName name="______________tra124" localSheetId="11">#REF!</definedName>
    <definedName name="______________tra124" localSheetId="5">#REF!</definedName>
    <definedName name="______________tra124" localSheetId="14">#REF!</definedName>
    <definedName name="______________tra124">#REF!</definedName>
    <definedName name="______________tra126" localSheetId="13">#REF!</definedName>
    <definedName name="______________tra126" localSheetId="2">#REF!</definedName>
    <definedName name="______________tra126" localSheetId="11">#REF!</definedName>
    <definedName name="______________tra126" localSheetId="5">#REF!</definedName>
    <definedName name="______________tra126" localSheetId="14">#REF!</definedName>
    <definedName name="______________tra126">#REF!</definedName>
    <definedName name="______________tra128" localSheetId="13">#REF!</definedName>
    <definedName name="______________tra128" localSheetId="2">#REF!</definedName>
    <definedName name="______________tra128" localSheetId="11">#REF!</definedName>
    <definedName name="______________tra128" localSheetId="5">#REF!</definedName>
    <definedName name="______________tra128" localSheetId="14">#REF!</definedName>
    <definedName name="______________tra128">#REF!</definedName>
    <definedName name="______________tra130" localSheetId="13">#REF!</definedName>
    <definedName name="______________tra130" localSheetId="2">#REF!</definedName>
    <definedName name="______________tra130" localSheetId="11">#REF!</definedName>
    <definedName name="______________tra130" localSheetId="5">#REF!</definedName>
    <definedName name="______________tra130" localSheetId="14">#REF!</definedName>
    <definedName name="______________tra130">#REF!</definedName>
    <definedName name="______________tra132" localSheetId="13">#REF!</definedName>
    <definedName name="______________tra132" localSheetId="2">#REF!</definedName>
    <definedName name="______________tra132" localSheetId="11">#REF!</definedName>
    <definedName name="______________tra132" localSheetId="5">#REF!</definedName>
    <definedName name="______________tra132" localSheetId="14">#REF!</definedName>
    <definedName name="______________tra132">#REF!</definedName>
    <definedName name="______________tra134" localSheetId="13">#REF!</definedName>
    <definedName name="______________tra134" localSheetId="2">#REF!</definedName>
    <definedName name="______________tra134" localSheetId="11">#REF!</definedName>
    <definedName name="______________tra134" localSheetId="5">#REF!</definedName>
    <definedName name="______________tra134" localSheetId="14">#REF!</definedName>
    <definedName name="______________tra134">#REF!</definedName>
    <definedName name="______________tra136" localSheetId="13">#REF!</definedName>
    <definedName name="______________tra136" localSheetId="2">#REF!</definedName>
    <definedName name="______________tra136" localSheetId="11">#REF!</definedName>
    <definedName name="______________tra136" localSheetId="5">#REF!</definedName>
    <definedName name="______________tra136" localSheetId="14">#REF!</definedName>
    <definedName name="______________tra136">#REF!</definedName>
    <definedName name="______________tra138" localSheetId="13">#REF!</definedName>
    <definedName name="______________tra138" localSheetId="2">#REF!</definedName>
    <definedName name="______________tra138" localSheetId="11">#REF!</definedName>
    <definedName name="______________tra138" localSheetId="5">#REF!</definedName>
    <definedName name="______________tra138" localSheetId="14">#REF!</definedName>
    <definedName name="______________tra138">#REF!</definedName>
    <definedName name="______________tra140" localSheetId="13">#REF!</definedName>
    <definedName name="______________tra140" localSheetId="2">#REF!</definedName>
    <definedName name="______________tra140" localSheetId="11">#REF!</definedName>
    <definedName name="______________tra140" localSheetId="5">#REF!</definedName>
    <definedName name="______________tra140" localSheetId="14">#REF!</definedName>
    <definedName name="______________tra140">#REF!</definedName>
    <definedName name="______________tra70" localSheetId="13">#REF!</definedName>
    <definedName name="______________tra70" localSheetId="2">#REF!</definedName>
    <definedName name="______________tra70" localSheetId="11">#REF!</definedName>
    <definedName name="______________tra70" localSheetId="5">#REF!</definedName>
    <definedName name="______________tra70" localSheetId="14">#REF!</definedName>
    <definedName name="______________tra70">#REF!</definedName>
    <definedName name="______________tra72" localSheetId="13">#REF!</definedName>
    <definedName name="______________tra72" localSheetId="2">#REF!</definedName>
    <definedName name="______________tra72" localSheetId="11">#REF!</definedName>
    <definedName name="______________tra72" localSheetId="5">#REF!</definedName>
    <definedName name="______________tra72" localSheetId="14">#REF!</definedName>
    <definedName name="______________tra72">#REF!</definedName>
    <definedName name="______________tra74" localSheetId="13">#REF!</definedName>
    <definedName name="______________tra74" localSheetId="2">#REF!</definedName>
    <definedName name="______________tra74" localSheetId="11">#REF!</definedName>
    <definedName name="______________tra74" localSheetId="5">#REF!</definedName>
    <definedName name="______________tra74" localSheetId="14">#REF!</definedName>
    <definedName name="______________tra74">#REF!</definedName>
    <definedName name="______________tra76" localSheetId="13">#REF!</definedName>
    <definedName name="______________tra76" localSheetId="2">#REF!</definedName>
    <definedName name="______________tra76" localSheetId="11">#REF!</definedName>
    <definedName name="______________tra76" localSheetId="5">#REF!</definedName>
    <definedName name="______________tra76" localSheetId="14">#REF!</definedName>
    <definedName name="______________tra76">#REF!</definedName>
    <definedName name="______________tra78" localSheetId="13">#REF!</definedName>
    <definedName name="______________tra78" localSheetId="2">#REF!</definedName>
    <definedName name="______________tra78" localSheetId="11">#REF!</definedName>
    <definedName name="______________tra78" localSheetId="5">#REF!</definedName>
    <definedName name="______________tra78" localSheetId="14">#REF!</definedName>
    <definedName name="______________tra78">#REF!</definedName>
    <definedName name="______________tra80" localSheetId="13">#REF!</definedName>
    <definedName name="______________tra80" localSheetId="2">#REF!</definedName>
    <definedName name="______________tra80" localSheetId="11">#REF!</definedName>
    <definedName name="______________tra80" localSheetId="5">#REF!</definedName>
    <definedName name="______________tra80" localSheetId="14">#REF!</definedName>
    <definedName name="______________tra80">#REF!</definedName>
    <definedName name="______________tra82" localSheetId="13">#REF!</definedName>
    <definedName name="______________tra82" localSheetId="2">#REF!</definedName>
    <definedName name="______________tra82" localSheetId="11">#REF!</definedName>
    <definedName name="______________tra82" localSheetId="5">#REF!</definedName>
    <definedName name="______________tra82" localSheetId="14">#REF!</definedName>
    <definedName name="______________tra82">#REF!</definedName>
    <definedName name="______________tra84" localSheetId="13">#REF!</definedName>
    <definedName name="______________tra84" localSheetId="2">#REF!</definedName>
    <definedName name="______________tra84" localSheetId="11">#REF!</definedName>
    <definedName name="______________tra84" localSheetId="5">#REF!</definedName>
    <definedName name="______________tra84" localSheetId="14">#REF!</definedName>
    <definedName name="______________tra84">#REF!</definedName>
    <definedName name="______________tra86" localSheetId="13">#REF!</definedName>
    <definedName name="______________tra86" localSheetId="2">#REF!</definedName>
    <definedName name="______________tra86" localSheetId="11">#REF!</definedName>
    <definedName name="______________tra86" localSheetId="5">#REF!</definedName>
    <definedName name="______________tra86" localSheetId="14">#REF!</definedName>
    <definedName name="______________tra86">#REF!</definedName>
    <definedName name="______________tra88" localSheetId="13">#REF!</definedName>
    <definedName name="______________tra88" localSheetId="2">#REF!</definedName>
    <definedName name="______________tra88" localSheetId="11">#REF!</definedName>
    <definedName name="______________tra88" localSheetId="5">#REF!</definedName>
    <definedName name="______________tra88" localSheetId="14">#REF!</definedName>
    <definedName name="______________tra88">#REF!</definedName>
    <definedName name="______________tra90" localSheetId="13">#REF!</definedName>
    <definedName name="______________tra90" localSheetId="2">#REF!</definedName>
    <definedName name="______________tra90" localSheetId="11">#REF!</definedName>
    <definedName name="______________tra90" localSheetId="5">#REF!</definedName>
    <definedName name="______________tra90" localSheetId="14">#REF!</definedName>
    <definedName name="______________tra90">#REF!</definedName>
    <definedName name="______________tra92" localSheetId="13">#REF!</definedName>
    <definedName name="______________tra92" localSheetId="2">#REF!</definedName>
    <definedName name="______________tra92" localSheetId="11">#REF!</definedName>
    <definedName name="______________tra92" localSheetId="5">#REF!</definedName>
    <definedName name="______________tra92" localSheetId="14">#REF!</definedName>
    <definedName name="______________tra92">#REF!</definedName>
    <definedName name="______________tra94" localSheetId="13">#REF!</definedName>
    <definedName name="______________tra94" localSheetId="2">#REF!</definedName>
    <definedName name="______________tra94" localSheetId="11">#REF!</definedName>
    <definedName name="______________tra94" localSheetId="5">#REF!</definedName>
    <definedName name="______________tra94" localSheetId="14">#REF!</definedName>
    <definedName name="______________tra94">#REF!</definedName>
    <definedName name="______________tra96" localSheetId="13">#REF!</definedName>
    <definedName name="______________tra96" localSheetId="2">#REF!</definedName>
    <definedName name="______________tra96" localSheetId="11">#REF!</definedName>
    <definedName name="______________tra96" localSheetId="5">#REF!</definedName>
    <definedName name="______________tra96" localSheetId="14">#REF!</definedName>
    <definedName name="______________tra96">#REF!</definedName>
    <definedName name="______________tra98" localSheetId="13">#REF!</definedName>
    <definedName name="______________tra98" localSheetId="2">#REF!</definedName>
    <definedName name="______________tra98" localSheetId="11">#REF!</definedName>
    <definedName name="______________tra98" localSheetId="5">#REF!</definedName>
    <definedName name="______________tra98" localSheetId="14">#REF!</definedName>
    <definedName name="______________tra98">#REF!</definedName>
    <definedName name="______________ui100" localSheetId="13">#REF!</definedName>
    <definedName name="______________ui100" localSheetId="2">#REF!</definedName>
    <definedName name="______________ui100" localSheetId="11">#REF!</definedName>
    <definedName name="______________ui100" localSheetId="5">#REF!</definedName>
    <definedName name="______________ui100" localSheetId="14">#REF!</definedName>
    <definedName name="______________ui100">#REF!</definedName>
    <definedName name="______________ui105" localSheetId="13">#REF!</definedName>
    <definedName name="______________ui105" localSheetId="2">#REF!</definedName>
    <definedName name="______________ui105" localSheetId="11">#REF!</definedName>
    <definedName name="______________ui105" localSheetId="5">#REF!</definedName>
    <definedName name="______________ui105" localSheetId="14">#REF!</definedName>
    <definedName name="______________ui105">#REF!</definedName>
    <definedName name="______________ui108" localSheetId="13">#REF!</definedName>
    <definedName name="______________ui108" localSheetId="2">#REF!</definedName>
    <definedName name="______________ui108" localSheetId="11">#REF!</definedName>
    <definedName name="______________ui108" localSheetId="5">#REF!</definedName>
    <definedName name="______________ui108" localSheetId="14">#REF!</definedName>
    <definedName name="______________ui108">#REF!</definedName>
    <definedName name="______________ui130" localSheetId="13">#REF!</definedName>
    <definedName name="______________ui130" localSheetId="2">#REF!</definedName>
    <definedName name="______________ui130" localSheetId="11">#REF!</definedName>
    <definedName name="______________ui130" localSheetId="5">#REF!</definedName>
    <definedName name="______________ui130" localSheetId="14">#REF!</definedName>
    <definedName name="______________ui130">#REF!</definedName>
    <definedName name="______________ui140" localSheetId="13">#REF!</definedName>
    <definedName name="______________ui140" localSheetId="2">#REF!</definedName>
    <definedName name="______________ui140" localSheetId="11">#REF!</definedName>
    <definedName name="______________ui140" localSheetId="5">#REF!</definedName>
    <definedName name="______________ui140" localSheetId="14">#REF!</definedName>
    <definedName name="______________ui140">#REF!</definedName>
    <definedName name="______________ui160" localSheetId="13">#REF!</definedName>
    <definedName name="______________ui160" localSheetId="2">#REF!</definedName>
    <definedName name="______________ui160" localSheetId="11">#REF!</definedName>
    <definedName name="______________ui160" localSheetId="5">#REF!</definedName>
    <definedName name="______________ui160" localSheetId="14">#REF!</definedName>
    <definedName name="______________ui160">#REF!</definedName>
    <definedName name="______________ui250" localSheetId="13">#REF!</definedName>
    <definedName name="______________ui250" localSheetId="2">#REF!</definedName>
    <definedName name="______________ui250" localSheetId="11">#REF!</definedName>
    <definedName name="______________ui250" localSheetId="5">#REF!</definedName>
    <definedName name="______________ui250" localSheetId="14">#REF!</definedName>
    <definedName name="______________ui250">#REF!</definedName>
    <definedName name="______________ui271" localSheetId="13">#REF!</definedName>
    <definedName name="______________ui271" localSheetId="2">#REF!</definedName>
    <definedName name="______________ui271" localSheetId="11">#REF!</definedName>
    <definedName name="______________ui271" localSheetId="5">#REF!</definedName>
    <definedName name="______________ui271" localSheetId="14">#REF!</definedName>
    <definedName name="______________ui271">#REF!</definedName>
    <definedName name="______________ui320" localSheetId="13">#REF!</definedName>
    <definedName name="______________ui320" localSheetId="2">#REF!</definedName>
    <definedName name="______________ui320" localSheetId="11">#REF!</definedName>
    <definedName name="______________ui320" localSheetId="5">#REF!</definedName>
    <definedName name="______________ui320" localSheetId="14">#REF!</definedName>
    <definedName name="______________ui320">#REF!</definedName>
    <definedName name="______________ui45" localSheetId="13">#REF!</definedName>
    <definedName name="______________ui45" localSheetId="2">#REF!</definedName>
    <definedName name="______________ui45" localSheetId="11">#REF!</definedName>
    <definedName name="______________ui45" localSheetId="5">#REF!</definedName>
    <definedName name="______________ui45" localSheetId="14">#REF!</definedName>
    <definedName name="______________ui45">#REF!</definedName>
    <definedName name="______________ui50" localSheetId="13">#REF!</definedName>
    <definedName name="______________ui50" localSheetId="2">#REF!</definedName>
    <definedName name="______________ui50" localSheetId="11">#REF!</definedName>
    <definedName name="______________ui50" localSheetId="5">#REF!</definedName>
    <definedName name="______________ui50" localSheetId="14">#REF!</definedName>
    <definedName name="______________ui50">#REF!</definedName>
    <definedName name="______________ui54" localSheetId="13">#REF!</definedName>
    <definedName name="______________ui54" localSheetId="2">#REF!</definedName>
    <definedName name="______________ui54" localSheetId="11">#REF!</definedName>
    <definedName name="______________ui54" localSheetId="5">#REF!</definedName>
    <definedName name="______________ui54" localSheetId="14">#REF!</definedName>
    <definedName name="______________ui54">#REF!</definedName>
    <definedName name="______________ui65" localSheetId="13">#REF!</definedName>
    <definedName name="______________ui65" localSheetId="2">#REF!</definedName>
    <definedName name="______________ui65" localSheetId="11">#REF!</definedName>
    <definedName name="______________ui65" localSheetId="5">#REF!</definedName>
    <definedName name="______________ui65" localSheetId="14">#REF!</definedName>
    <definedName name="______________ui65">#REF!</definedName>
    <definedName name="______________ui75" localSheetId="13">#REF!</definedName>
    <definedName name="______________ui75" localSheetId="2">#REF!</definedName>
    <definedName name="______________ui75" localSheetId="11">#REF!</definedName>
    <definedName name="______________ui75" localSheetId="5">#REF!</definedName>
    <definedName name="______________ui75" localSheetId="14">#REF!</definedName>
    <definedName name="______________ui75">#REF!</definedName>
    <definedName name="______________ui80" localSheetId="13">#REF!</definedName>
    <definedName name="______________ui80" localSheetId="2">#REF!</definedName>
    <definedName name="______________ui80" localSheetId="11">#REF!</definedName>
    <definedName name="______________ui80" localSheetId="5">#REF!</definedName>
    <definedName name="______________ui80" localSheetId="14">#REF!</definedName>
    <definedName name="______________ui80">#REF!</definedName>
    <definedName name="______________UT2" localSheetId="13">#REF!</definedName>
    <definedName name="______________UT2" localSheetId="2">#REF!</definedName>
    <definedName name="______________UT2" localSheetId="11">#REF!</definedName>
    <definedName name="______________UT2" localSheetId="5">#REF!</definedName>
    <definedName name="______________UT2" localSheetId="14">#REF!</definedName>
    <definedName name="______________UT2">#REF!</definedName>
    <definedName name="______________vb1" localSheetId="13">#REF!</definedName>
    <definedName name="______________vb1" localSheetId="2">#REF!</definedName>
    <definedName name="______________vb1" localSheetId="11">#REF!</definedName>
    <definedName name="______________vb1" localSheetId="5">#REF!</definedName>
    <definedName name="______________vb1" localSheetId="14">#REF!</definedName>
    <definedName name="______________vb1">#REF!</definedName>
    <definedName name="______________vb2" localSheetId="13">#REF!</definedName>
    <definedName name="______________vb2" localSheetId="2">#REF!</definedName>
    <definedName name="______________vb2" localSheetId="11">#REF!</definedName>
    <definedName name="______________vb2" localSheetId="5">#REF!</definedName>
    <definedName name="______________vb2" localSheetId="14">#REF!</definedName>
    <definedName name="______________vb2">#REF!</definedName>
    <definedName name="______________vc1" localSheetId="13">#REF!</definedName>
    <definedName name="______________vc1" localSheetId="2">#REF!</definedName>
    <definedName name="______________vc1" localSheetId="11">#REF!</definedName>
    <definedName name="______________vc1" localSheetId="5">#REF!</definedName>
    <definedName name="______________vc1" localSheetId="14">#REF!</definedName>
    <definedName name="______________vc1">#REF!</definedName>
    <definedName name="______________vc2" localSheetId="13">#REF!</definedName>
    <definedName name="______________vc2" localSheetId="2">#REF!</definedName>
    <definedName name="______________vc2" localSheetId="11">#REF!</definedName>
    <definedName name="______________vc2" localSheetId="5">#REF!</definedName>
    <definedName name="______________vc2" localSheetId="14">#REF!</definedName>
    <definedName name="______________vc2">#REF!</definedName>
    <definedName name="______________vc3" localSheetId="13">#REF!</definedName>
    <definedName name="______________vc3" localSheetId="2">#REF!</definedName>
    <definedName name="______________vc3" localSheetId="11">#REF!</definedName>
    <definedName name="______________vc3" localSheetId="5">#REF!</definedName>
    <definedName name="______________vc3" localSheetId="14">#REF!</definedName>
    <definedName name="______________vc3">#REF!</definedName>
    <definedName name="______________vl1" localSheetId="13">#REF!</definedName>
    <definedName name="______________vl1" localSheetId="2">#REF!</definedName>
    <definedName name="______________vl1" localSheetId="11">#REF!</definedName>
    <definedName name="______________vl1" localSheetId="5">#REF!</definedName>
    <definedName name="______________vl1" localSheetId="14">#REF!</definedName>
    <definedName name="______________vl1">#REF!</definedName>
    <definedName name="______________VL100" localSheetId="13">#REF!</definedName>
    <definedName name="______________VL100" localSheetId="2">#REF!</definedName>
    <definedName name="______________VL100" localSheetId="11">#REF!</definedName>
    <definedName name="______________VL100" localSheetId="5">#REF!</definedName>
    <definedName name="______________VL100" localSheetId="14">#REF!</definedName>
    <definedName name="______________VL100">#REF!</definedName>
    <definedName name="______________VL150" localSheetId="13">#REF!</definedName>
    <definedName name="______________VL150" localSheetId="2">#REF!</definedName>
    <definedName name="______________VL150" localSheetId="11">#REF!</definedName>
    <definedName name="______________VL150" localSheetId="5">#REF!</definedName>
    <definedName name="______________VL150" localSheetId="14">#REF!</definedName>
    <definedName name="______________VL150">#REF!</definedName>
    <definedName name="______________VL200" localSheetId="13">#REF!</definedName>
    <definedName name="______________VL200" localSheetId="2">#REF!</definedName>
    <definedName name="______________VL200" localSheetId="11">#REF!</definedName>
    <definedName name="______________VL200" localSheetId="5">#REF!</definedName>
    <definedName name="______________VL200" localSheetId="14">#REF!</definedName>
    <definedName name="______________VL200">#REF!</definedName>
    <definedName name="______________VL250" localSheetId="13">#REF!</definedName>
    <definedName name="______________VL250" localSheetId="2">#REF!</definedName>
    <definedName name="______________VL250" localSheetId="11">#REF!</definedName>
    <definedName name="______________VL250" localSheetId="5">#REF!</definedName>
    <definedName name="______________VL250" localSheetId="14">#REF!</definedName>
    <definedName name="______________VL250">#REF!</definedName>
    <definedName name="______________VL43" localSheetId="13">#REF!</definedName>
    <definedName name="______________VL43" localSheetId="2">#REF!</definedName>
    <definedName name="______________VL43" localSheetId="11">#REF!</definedName>
    <definedName name="______________VL43" localSheetId="5">#REF!</definedName>
    <definedName name="______________VL43" localSheetId="14">#REF!</definedName>
    <definedName name="______________VL43">#REF!</definedName>
    <definedName name="______________VL50" localSheetId="13">#REF!</definedName>
    <definedName name="______________VL50" localSheetId="2">#REF!</definedName>
    <definedName name="______________VL50" localSheetId="11">#REF!</definedName>
    <definedName name="______________VL50" localSheetId="5">#REF!</definedName>
    <definedName name="______________VL50" localSheetId="14">#REF!</definedName>
    <definedName name="______________VL50">#REF!</definedName>
    <definedName name="______________vln6" localSheetId="13">#REF!</definedName>
    <definedName name="______________vln6" localSheetId="2">#REF!</definedName>
    <definedName name="______________vln6" localSheetId="11">#REF!</definedName>
    <definedName name="______________vln6" localSheetId="5">#REF!</definedName>
    <definedName name="______________vln6" localSheetId="14">#REF!</definedName>
    <definedName name="______________vln6">#REF!</definedName>
    <definedName name="______________VLP2" localSheetId="2" hidden="1">{"'Sheet1'!$L$16"}</definedName>
    <definedName name="______________VLP2" localSheetId="11" hidden="1">{"'Sheet1'!$L$16"}</definedName>
    <definedName name="______________VLP2" localSheetId="5" hidden="1">{"'Sheet1'!$L$16"}</definedName>
    <definedName name="______________VLP2" hidden="1">{"'Sheet1'!$L$16"}</definedName>
    <definedName name="______________vm100" localSheetId="13">#REF!</definedName>
    <definedName name="______________vm100" localSheetId="2">#REF!</definedName>
    <definedName name="______________vm100" localSheetId="11">#REF!</definedName>
    <definedName name="______________vm100" localSheetId="5">#REF!</definedName>
    <definedName name="______________vm100" localSheetId="14">#REF!</definedName>
    <definedName name="______________vm100">#REF!</definedName>
    <definedName name="______________vm150" localSheetId="13">#REF!</definedName>
    <definedName name="______________vm150" localSheetId="2">#REF!</definedName>
    <definedName name="______________vm150" localSheetId="11">#REF!</definedName>
    <definedName name="______________vm150" localSheetId="5">#REF!</definedName>
    <definedName name="______________vm150" localSheetId="14">#REF!</definedName>
    <definedName name="______________vm150">#REF!</definedName>
    <definedName name="______________vm50" localSheetId="13">#REF!</definedName>
    <definedName name="______________vm50" localSheetId="2">#REF!</definedName>
    <definedName name="______________vm50" localSheetId="11">#REF!</definedName>
    <definedName name="______________vm50" localSheetId="5">#REF!</definedName>
    <definedName name="______________vm50" localSheetId="14">#REF!</definedName>
    <definedName name="______________vm50">#REF!</definedName>
    <definedName name="______________vm75" localSheetId="13">#REF!</definedName>
    <definedName name="______________vm75" localSheetId="2">#REF!</definedName>
    <definedName name="______________vm75" localSheetId="11">#REF!</definedName>
    <definedName name="______________vm75" localSheetId="5">#REF!</definedName>
    <definedName name="______________vm75" localSheetId="14">#REF!</definedName>
    <definedName name="______________vm75">#REF!</definedName>
    <definedName name="______________VT22" localSheetId="13">#REF!</definedName>
    <definedName name="______________VT22" localSheetId="2">#REF!</definedName>
    <definedName name="______________VT22" localSheetId="11">#REF!</definedName>
    <definedName name="______________VT22" localSheetId="5">#REF!</definedName>
    <definedName name="______________VT22" localSheetId="14">#REF!</definedName>
    <definedName name="______________VT22">#REF!</definedName>
    <definedName name="______________xb80" localSheetId="13">#REF!</definedName>
    <definedName name="______________xb80" localSheetId="2">#REF!</definedName>
    <definedName name="______________xb80" localSheetId="11">#REF!</definedName>
    <definedName name="______________xb80" localSheetId="5">#REF!</definedName>
    <definedName name="______________xb80" localSheetId="14">#REF!</definedName>
    <definedName name="______________xb80">#REF!</definedName>
    <definedName name="______________xd2" localSheetId="2">{"Book1"}</definedName>
    <definedName name="______________xd2" localSheetId="11">{"Book1"}</definedName>
    <definedName name="______________xd2" localSheetId="5">{"Book1"}</definedName>
    <definedName name="______________xd2">{"Book1"}</definedName>
    <definedName name="______________xi1" localSheetId="13">#REF!</definedName>
    <definedName name="______________xi1" localSheetId="2">#REF!</definedName>
    <definedName name="______________xi1" localSheetId="11">#REF!</definedName>
    <definedName name="______________xi1" localSheetId="5">#REF!</definedName>
    <definedName name="______________xi1" localSheetId="14">#REF!</definedName>
    <definedName name="______________xi1">#REF!</definedName>
    <definedName name="______________xm2" localSheetId="13">#REF!</definedName>
    <definedName name="______________xm2" localSheetId="2">#REF!</definedName>
    <definedName name="______________xm2" localSheetId="11">#REF!</definedName>
    <definedName name="______________xm2" localSheetId="5">#REF!</definedName>
    <definedName name="______________xm2" localSheetId="14">#REF!</definedName>
    <definedName name="______________xm2">#REF!</definedName>
    <definedName name="______________xm3" localSheetId="13">#REF!</definedName>
    <definedName name="______________xm3" localSheetId="2">#REF!</definedName>
    <definedName name="______________xm3" localSheetId="11">#REF!</definedName>
    <definedName name="______________xm3" localSheetId="5">#REF!</definedName>
    <definedName name="______________xm3" localSheetId="14">#REF!</definedName>
    <definedName name="______________xm3">#REF!</definedName>
    <definedName name="______________xm4" localSheetId="13">#REF!</definedName>
    <definedName name="______________xm4" localSheetId="2">#REF!</definedName>
    <definedName name="______________xm4" localSheetId="11">#REF!</definedName>
    <definedName name="______________xm4" localSheetId="5">#REF!</definedName>
    <definedName name="______________xm4" localSheetId="14">#REF!</definedName>
    <definedName name="______________xm4">#REF!</definedName>
    <definedName name="______________xm40" localSheetId="13">#REF!</definedName>
    <definedName name="______________xm40" localSheetId="2">#REF!</definedName>
    <definedName name="______________xm40" localSheetId="11">#REF!</definedName>
    <definedName name="______________xm40" localSheetId="5">#REF!</definedName>
    <definedName name="______________xm40" localSheetId="14">#REF!</definedName>
    <definedName name="______________xm40">#REF!</definedName>
    <definedName name="______________xm5" localSheetId="13">#REF!</definedName>
    <definedName name="______________xm5" localSheetId="2">#REF!</definedName>
    <definedName name="______________xm5" localSheetId="11">#REF!</definedName>
    <definedName name="______________xm5" localSheetId="5">#REF!</definedName>
    <definedName name="______________xm5" localSheetId="14">#REF!</definedName>
    <definedName name="______________xm5">#REF!</definedName>
    <definedName name="______________xx3" localSheetId="13">#REF!</definedName>
    <definedName name="______________xx3" localSheetId="2">#REF!</definedName>
    <definedName name="______________xx3" localSheetId="11">#REF!</definedName>
    <definedName name="______________xx3" localSheetId="5">#REF!</definedName>
    <definedName name="______________xx3" localSheetId="14">#REF!</definedName>
    <definedName name="______________xx3">#REF!</definedName>
    <definedName name="______________xx4" localSheetId="13">#REF!</definedName>
    <definedName name="______________xx4" localSheetId="2">#REF!</definedName>
    <definedName name="______________xx4" localSheetId="11">#REF!</definedName>
    <definedName name="______________xx4" localSheetId="5">#REF!</definedName>
    <definedName name="______________xx4" localSheetId="14">#REF!</definedName>
    <definedName name="______________xx4">#REF!</definedName>
    <definedName name="______________xx5" localSheetId="13">#REF!</definedName>
    <definedName name="______________xx5" localSheetId="2">#REF!</definedName>
    <definedName name="______________xx5" localSheetId="11">#REF!</definedName>
    <definedName name="______________xx5" localSheetId="5">#REF!</definedName>
    <definedName name="______________xx5" localSheetId="14">#REF!</definedName>
    <definedName name="______________xx5">#REF!</definedName>
    <definedName name="______________xx6" localSheetId="13">#REF!</definedName>
    <definedName name="______________xx6" localSheetId="2">#REF!</definedName>
    <definedName name="______________xx6" localSheetId="11">#REF!</definedName>
    <definedName name="______________xx6" localSheetId="5">#REF!</definedName>
    <definedName name="______________xx6" localSheetId="14">#REF!</definedName>
    <definedName name="______________xx6">#REF!</definedName>
    <definedName name="______________xx7" localSheetId="13">#REF!</definedName>
    <definedName name="______________xx7" localSheetId="2">#REF!</definedName>
    <definedName name="______________xx7" localSheetId="11">#REF!</definedName>
    <definedName name="______________xx7" localSheetId="5">#REF!</definedName>
    <definedName name="______________xx7" localSheetId="14">#REF!</definedName>
    <definedName name="______________xx7">#REF!</definedName>
    <definedName name="_____________a1" localSheetId="2" hidden="1">{"'Sheet1'!$L$16"}</definedName>
    <definedName name="_____________a1" localSheetId="11" hidden="1">{"'Sheet1'!$L$16"}</definedName>
    <definedName name="_____________a1" localSheetId="5" hidden="1">{"'Sheet1'!$L$16"}</definedName>
    <definedName name="_____________a1" hidden="1">{"'Sheet1'!$L$16"}</definedName>
    <definedName name="_____________a129" localSheetId="2" hidden="1">{"Offgrid",#N/A,FALSE,"OFFGRID";"Region",#N/A,FALSE,"REGION";"Offgrid -2",#N/A,FALSE,"OFFGRID";"WTP",#N/A,FALSE,"WTP";"WTP -2",#N/A,FALSE,"WTP";"Project",#N/A,FALSE,"PROJECT";"Summary -2",#N/A,FALSE,"SUMMARY"}</definedName>
    <definedName name="_____________a129" localSheetId="11" hidden="1">{"Offgrid",#N/A,FALSE,"OFFGRID";"Region",#N/A,FALSE,"REGION";"Offgrid -2",#N/A,FALSE,"OFFGRID";"WTP",#N/A,FALSE,"WTP";"WTP -2",#N/A,FALSE,"WTP";"Project",#N/A,FALSE,"PROJECT";"Summary -2",#N/A,FALSE,"SUMMARY"}</definedName>
    <definedName name="_____________a129" localSheetId="5" hidden="1">{"Offgrid",#N/A,FALSE,"OFFGRID";"Region",#N/A,FALSE,"REGION";"Offgrid -2",#N/A,FALSE,"OFFGRID";"WTP",#N/A,FALSE,"WTP";"WTP -2",#N/A,FALSE,"WTP";"Project",#N/A,FALSE,"PROJECT";"Summary -2",#N/A,FALSE,"SUMMARY"}</definedName>
    <definedName name="_____________a129" hidden="1">{"Offgrid",#N/A,FALSE,"OFFGRID";"Region",#N/A,FALSE,"REGION";"Offgrid -2",#N/A,FALSE,"OFFGRID";"WTP",#N/A,FALSE,"WTP";"WTP -2",#N/A,FALSE,"WTP";"Project",#N/A,FALSE,"PROJECT";"Summary -2",#N/A,FALSE,"SUMMARY"}</definedName>
    <definedName name="_____________a130" localSheetId="2" hidden="1">{"Offgrid",#N/A,FALSE,"OFFGRID";"Region",#N/A,FALSE,"REGION";"Offgrid -2",#N/A,FALSE,"OFFGRID";"WTP",#N/A,FALSE,"WTP";"WTP -2",#N/A,FALSE,"WTP";"Project",#N/A,FALSE,"PROJECT";"Summary -2",#N/A,FALSE,"SUMMARY"}</definedName>
    <definedName name="_____________a130" localSheetId="11" hidden="1">{"Offgrid",#N/A,FALSE,"OFFGRID";"Region",#N/A,FALSE,"REGION";"Offgrid -2",#N/A,FALSE,"OFFGRID";"WTP",#N/A,FALSE,"WTP";"WTP -2",#N/A,FALSE,"WTP";"Project",#N/A,FALSE,"PROJECT";"Summary -2",#N/A,FALSE,"SUMMARY"}</definedName>
    <definedName name="_____________a130" localSheetId="5" hidden="1">{"Offgrid",#N/A,FALSE,"OFFGRID";"Region",#N/A,FALSE,"REGION";"Offgrid -2",#N/A,FALSE,"OFFGRID";"WTP",#N/A,FALSE,"WTP";"WTP -2",#N/A,FALSE,"WTP";"Project",#N/A,FALSE,"PROJECT";"Summary -2",#N/A,FALSE,"SUMMARY"}</definedName>
    <definedName name="_____________a130" hidden="1">{"Offgrid",#N/A,FALSE,"OFFGRID";"Region",#N/A,FALSE,"REGION";"Offgrid -2",#N/A,FALSE,"OFFGRID";"WTP",#N/A,FALSE,"WTP";"WTP -2",#N/A,FALSE,"WTP";"Project",#N/A,FALSE,"PROJECT";"Summary -2",#N/A,FALSE,"SUMMARY"}</definedName>
    <definedName name="_____________atn1" localSheetId="13">#REF!</definedName>
    <definedName name="_____________atn1" localSheetId="2">#REF!</definedName>
    <definedName name="_____________atn1" localSheetId="11">#REF!</definedName>
    <definedName name="_____________atn1" localSheetId="5">#REF!</definedName>
    <definedName name="_____________atn1" localSheetId="14">#REF!</definedName>
    <definedName name="_____________atn1">#REF!</definedName>
    <definedName name="_____________atn10" localSheetId="13">#REF!</definedName>
    <definedName name="_____________atn10" localSheetId="2">#REF!</definedName>
    <definedName name="_____________atn10" localSheetId="11">#REF!</definedName>
    <definedName name="_____________atn10" localSheetId="5">#REF!</definedName>
    <definedName name="_____________atn10" localSheetId="14">#REF!</definedName>
    <definedName name="_____________atn10">#REF!</definedName>
    <definedName name="_____________atn2" localSheetId="13">#REF!</definedName>
    <definedName name="_____________atn2" localSheetId="2">#REF!</definedName>
    <definedName name="_____________atn2" localSheetId="11">#REF!</definedName>
    <definedName name="_____________atn2" localSheetId="5">#REF!</definedName>
    <definedName name="_____________atn2" localSheetId="14">#REF!</definedName>
    <definedName name="_____________atn2">#REF!</definedName>
    <definedName name="_____________atn3" localSheetId="13">#REF!</definedName>
    <definedName name="_____________atn3" localSheetId="2">#REF!</definedName>
    <definedName name="_____________atn3" localSheetId="11">#REF!</definedName>
    <definedName name="_____________atn3" localSheetId="5">#REF!</definedName>
    <definedName name="_____________atn3" localSheetId="14">#REF!</definedName>
    <definedName name="_____________atn3">#REF!</definedName>
    <definedName name="_____________atn4" localSheetId="13">#REF!</definedName>
    <definedName name="_____________atn4" localSheetId="2">#REF!</definedName>
    <definedName name="_____________atn4" localSheetId="11">#REF!</definedName>
    <definedName name="_____________atn4" localSheetId="5">#REF!</definedName>
    <definedName name="_____________atn4" localSheetId="14">#REF!</definedName>
    <definedName name="_____________atn4">#REF!</definedName>
    <definedName name="_____________atn5" localSheetId="13">#REF!</definedName>
    <definedName name="_____________atn5" localSheetId="2">#REF!</definedName>
    <definedName name="_____________atn5" localSheetId="11">#REF!</definedName>
    <definedName name="_____________atn5" localSheetId="5">#REF!</definedName>
    <definedName name="_____________atn5" localSheetId="14">#REF!</definedName>
    <definedName name="_____________atn5">#REF!</definedName>
    <definedName name="_____________atn6" localSheetId="13">#REF!</definedName>
    <definedName name="_____________atn6" localSheetId="2">#REF!</definedName>
    <definedName name="_____________atn6" localSheetId="11">#REF!</definedName>
    <definedName name="_____________atn6" localSheetId="5">#REF!</definedName>
    <definedName name="_____________atn6" localSheetId="14">#REF!</definedName>
    <definedName name="_____________atn6">#REF!</definedName>
    <definedName name="_____________atn7" localSheetId="13">#REF!</definedName>
    <definedName name="_____________atn7" localSheetId="2">#REF!</definedName>
    <definedName name="_____________atn7" localSheetId="11">#REF!</definedName>
    <definedName name="_____________atn7" localSheetId="5">#REF!</definedName>
    <definedName name="_____________atn7" localSheetId="14">#REF!</definedName>
    <definedName name="_____________atn7">#REF!</definedName>
    <definedName name="_____________atn8" localSheetId="13">#REF!</definedName>
    <definedName name="_____________atn8" localSheetId="2">#REF!</definedName>
    <definedName name="_____________atn8" localSheetId="11">#REF!</definedName>
    <definedName name="_____________atn8" localSheetId="5">#REF!</definedName>
    <definedName name="_____________atn8" localSheetId="14">#REF!</definedName>
    <definedName name="_____________atn8">#REF!</definedName>
    <definedName name="_____________atn9" localSheetId="13">#REF!</definedName>
    <definedName name="_____________atn9" localSheetId="2">#REF!</definedName>
    <definedName name="_____________atn9" localSheetId="11">#REF!</definedName>
    <definedName name="_____________atn9" localSheetId="5">#REF!</definedName>
    <definedName name="_____________atn9" localSheetId="14">#REF!</definedName>
    <definedName name="_____________atn9">#REF!</definedName>
    <definedName name="_____________B1" localSheetId="13">#REF!</definedName>
    <definedName name="_____________B1" localSheetId="2">#REF!</definedName>
    <definedName name="_____________B1" localSheetId="11">#REF!</definedName>
    <definedName name="_____________B1" localSheetId="5">#REF!</definedName>
    <definedName name="_____________B1" localSheetId="14">#REF!</definedName>
    <definedName name="_____________B1">#REF!</definedName>
    <definedName name="_____________b100000" localSheetId="13">#REF!</definedName>
    <definedName name="_____________b100000" localSheetId="2">#REF!</definedName>
    <definedName name="_____________b100000" localSheetId="11">#REF!</definedName>
    <definedName name="_____________b100000" localSheetId="5">#REF!</definedName>
    <definedName name="_____________b100000" localSheetId="14">#REF!</definedName>
    <definedName name="_____________b100000">#REF!</definedName>
    <definedName name="_____________B72172" localSheetId="13">#REF!</definedName>
    <definedName name="_____________B72172" localSheetId="2">#REF!</definedName>
    <definedName name="_____________B72172" localSheetId="11">#REF!</definedName>
    <definedName name="_____________B72172" localSheetId="5">#REF!</definedName>
    <definedName name="_____________B72172" localSheetId="14">#REF!</definedName>
    <definedName name="_____________B72172">#REF!</definedName>
    <definedName name="_____________B86000" localSheetId="13">#REF!</definedName>
    <definedName name="_____________B86000" localSheetId="2">#REF!</definedName>
    <definedName name="_____________B86000" localSheetId="11">#REF!</definedName>
    <definedName name="_____________B86000" localSheetId="5">#REF!</definedName>
    <definedName name="_____________B86000" localSheetId="14">#REF!</definedName>
    <definedName name="_____________B86000">#REF!</definedName>
    <definedName name="_____________bac3">12413</definedName>
    <definedName name="_____________bac4">13529</definedName>
    <definedName name="_____________bac5">15483</definedName>
    <definedName name="_____________BCT1" localSheetId="2" hidden="1">{"'Sheet1'!$L$16"}</definedName>
    <definedName name="_____________BCT1" localSheetId="11" hidden="1">{"'Sheet1'!$L$16"}</definedName>
    <definedName name="_____________BCT1" localSheetId="5" hidden="1">{"'Sheet1'!$L$16"}</definedName>
    <definedName name="_____________BCT1" hidden="1">{"'Sheet1'!$L$16"}</definedName>
    <definedName name="_____________bnc5" localSheetId="13">#REF!</definedName>
    <definedName name="_____________bnc5" localSheetId="2">#REF!</definedName>
    <definedName name="_____________bnc5" localSheetId="11">#REF!</definedName>
    <definedName name="_____________bnc5" localSheetId="5">#REF!</definedName>
    <definedName name="_____________bnc5" localSheetId="14">#REF!</definedName>
    <definedName name="_____________bnc5">#REF!</definedName>
    <definedName name="_____________boi1" localSheetId="13">#REF!</definedName>
    <definedName name="_____________boi1" localSheetId="2">#REF!</definedName>
    <definedName name="_____________boi1" localSheetId="11">#REF!</definedName>
    <definedName name="_____________boi1" localSheetId="5">#REF!</definedName>
    <definedName name="_____________boi1" localSheetId="14">#REF!</definedName>
    <definedName name="_____________boi1">#REF!</definedName>
    <definedName name="_____________boi2" localSheetId="13">#REF!</definedName>
    <definedName name="_____________boi2" localSheetId="2">#REF!</definedName>
    <definedName name="_____________boi2" localSheetId="11">#REF!</definedName>
    <definedName name="_____________boi2" localSheetId="5">#REF!</definedName>
    <definedName name="_____________boi2" localSheetId="14">#REF!</definedName>
    <definedName name="_____________boi2">#REF!</definedName>
    <definedName name="_____________boi3" localSheetId="13">#REF!</definedName>
    <definedName name="_____________boi3" localSheetId="2">#REF!</definedName>
    <definedName name="_____________boi3" localSheetId="11">#REF!</definedName>
    <definedName name="_____________boi3" localSheetId="5">#REF!</definedName>
    <definedName name="_____________boi3" localSheetId="14">#REF!</definedName>
    <definedName name="_____________boi3">#REF!</definedName>
    <definedName name="_____________boi4" localSheetId="13">#REF!</definedName>
    <definedName name="_____________boi4" localSheetId="2">#REF!</definedName>
    <definedName name="_____________boi4" localSheetId="11">#REF!</definedName>
    <definedName name="_____________boi4" localSheetId="5">#REF!</definedName>
    <definedName name="_____________boi4" localSheetId="14">#REF!</definedName>
    <definedName name="_____________boi4">#REF!</definedName>
    <definedName name="_____________btc20" localSheetId="13">#REF!</definedName>
    <definedName name="_____________btc20" localSheetId="2">#REF!</definedName>
    <definedName name="_____________btc20" localSheetId="11">#REF!</definedName>
    <definedName name="_____________btc20" localSheetId="5">#REF!</definedName>
    <definedName name="_____________btc20" localSheetId="14">#REF!</definedName>
    <definedName name="_____________btc20">#REF!</definedName>
    <definedName name="_____________btc30" localSheetId="13">#REF!</definedName>
    <definedName name="_____________btc30" localSheetId="2">#REF!</definedName>
    <definedName name="_____________btc30" localSheetId="11">#REF!</definedName>
    <definedName name="_____________btc30" localSheetId="5">#REF!</definedName>
    <definedName name="_____________btc30" localSheetId="14">#REF!</definedName>
    <definedName name="_____________btc30">#REF!</definedName>
    <definedName name="_____________btc35" localSheetId="13">#REF!</definedName>
    <definedName name="_____________btc35" localSheetId="2">#REF!</definedName>
    <definedName name="_____________btc35" localSheetId="11">#REF!</definedName>
    <definedName name="_____________btc35" localSheetId="5">#REF!</definedName>
    <definedName name="_____________btc35" localSheetId="14">#REF!</definedName>
    <definedName name="_____________btc35">#REF!</definedName>
    <definedName name="_____________btc40" localSheetId="13">#REF!</definedName>
    <definedName name="_____________btc40" localSheetId="2">#REF!</definedName>
    <definedName name="_____________btc40" localSheetId="11">#REF!</definedName>
    <definedName name="_____________btc40" localSheetId="5">#REF!</definedName>
    <definedName name="_____________btc40" localSheetId="14">#REF!</definedName>
    <definedName name="_____________btc40">#REF!</definedName>
    <definedName name="_____________btc50" localSheetId="13">#REF!</definedName>
    <definedName name="_____________btc50" localSheetId="2">#REF!</definedName>
    <definedName name="_____________btc50" localSheetId="11">#REF!</definedName>
    <definedName name="_____________btc50" localSheetId="5">#REF!</definedName>
    <definedName name="_____________btc50" localSheetId="14">#REF!</definedName>
    <definedName name="_____________btc50">#REF!</definedName>
    <definedName name="_____________btm10" localSheetId="13">#REF!</definedName>
    <definedName name="_____________btm10" localSheetId="2">#REF!</definedName>
    <definedName name="_____________btm10" localSheetId="11">#REF!</definedName>
    <definedName name="_____________btm10" localSheetId="5">#REF!</definedName>
    <definedName name="_____________btm10" localSheetId="14">#REF!</definedName>
    <definedName name="_____________btm10">#REF!</definedName>
    <definedName name="_____________btm100" localSheetId="13">#REF!</definedName>
    <definedName name="_____________btm100" localSheetId="2">#REF!</definedName>
    <definedName name="_____________btm100" localSheetId="11">#REF!</definedName>
    <definedName name="_____________btm100" localSheetId="5">#REF!</definedName>
    <definedName name="_____________btm100" localSheetId="14">#REF!</definedName>
    <definedName name="_____________btm100">#REF!</definedName>
    <definedName name="_____________BTM150" localSheetId="13">#REF!</definedName>
    <definedName name="_____________BTM150" localSheetId="2">#REF!</definedName>
    <definedName name="_____________BTM150" localSheetId="11">#REF!</definedName>
    <definedName name="_____________BTM150" localSheetId="5">#REF!</definedName>
    <definedName name="_____________BTM150" localSheetId="14">#REF!</definedName>
    <definedName name="_____________BTM150">#REF!</definedName>
    <definedName name="_____________BTM250" localSheetId="13">#REF!</definedName>
    <definedName name="_____________BTM250" localSheetId="2">#REF!</definedName>
    <definedName name="_____________BTM250" localSheetId="11">#REF!</definedName>
    <definedName name="_____________BTM250" localSheetId="5">#REF!</definedName>
    <definedName name="_____________BTM250" localSheetId="14">#REF!</definedName>
    <definedName name="_____________BTM250">#REF!</definedName>
    <definedName name="_____________btM300" localSheetId="13">#REF!</definedName>
    <definedName name="_____________btM300" localSheetId="2">#REF!</definedName>
    <definedName name="_____________btM300" localSheetId="11">#REF!</definedName>
    <definedName name="_____________btM300" localSheetId="5">#REF!</definedName>
    <definedName name="_____________btM300" localSheetId="14">#REF!</definedName>
    <definedName name="_____________btM300">#REF!</definedName>
    <definedName name="_____________btm350" localSheetId="13">#REF!</definedName>
    <definedName name="_____________btm350" localSheetId="2">#REF!</definedName>
    <definedName name="_____________btm350" localSheetId="11">#REF!</definedName>
    <definedName name="_____________btm350" localSheetId="5">#REF!</definedName>
    <definedName name="_____________btm350" localSheetId="14">#REF!</definedName>
    <definedName name="_____________btm350">#REF!</definedName>
    <definedName name="_____________btm400" localSheetId="13">#REF!</definedName>
    <definedName name="_____________btm400" localSheetId="2">#REF!</definedName>
    <definedName name="_____________btm400" localSheetId="11">#REF!</definedName>
    <definedName name="_____________btm400" localSheetId="5">#REF!</definedName>
    <definedName name="_____________btm400" localSheetId="14">#REF!</definedName>
    <definedName name="_____________btm400">#REF!</definedName>
    <definedName name="_____________BTM50" localSheetId="13">#REF!</definedName>
    <definedName name="_____________BTM50" localSheetId="2">#REF!</definedName>
    <definedName name="_____________BTM50" localSheetId="11">#REF!</definedName>
    <definedName name="_____________BTM50" localSheetId="5">#REF!</definedName>
    <definedName name="_____________BTM50" localSheetId="14">#REF!</definedName>
    <definedName name="_____________BTM50">#REF!</definedName>
    <definedName name="_____________btm500" localSheetId="13">#REF!</definedName>
    <definedName name="_____________btm500" localSheetId="2">#REF!</definedName>
    <definedName name="_____________btm500" localSheetId="11">#REF!</definedName>
    <definedName name="_____________btm500" localSheetId="5">#REF!</definedName>
    <definedName name="_____________btm500" localSheetId="14">#REF!</definedName>
    <definedName name="_____________btm500">#REF!</definedName>
    <definedName name="_____________bua25" localSheetId="13">#REF!</definedName>
    <definedName name="_____________bua25" localSheetId="2">#REF!</definedName>
    <definedName name="_____________bua25" localSheetId="11">#REF!</definedName>
    <definedName name="_____________bua25" localSheetId="5">#REF!</definedName>
    <definedName name="_____________bua25" localSheetId="14">#REF!</definedName>
    <definedName name="_____________bua25">#REF!</definedName>
    <definedName name="_____________but1" localSheetId="13">#REF!</definedName>
    <definedName name="_____________but1" localSheetId="2">#REF!</definedName>
    <definedName name="_____________but1" localSheetId="11">#REF!</definedName>
    <definedName name="_____________but1" localSheetId="5">#REF!</definedName>
    <definedName name="_____________but1" localSheetId="14">#REF!</definedName>
    <definedName name="_____________but1">#REF!</definedName>
    <definedName name="_____________but11" localSheetId="13">#REF!</definedName>
    <definedName name="_____________but11" localSheetId="2">#REF!</definedName>
    <definedName name="_____________but11" localSheetId="11">#REF!</definedName>
    <definedName name="_____________but11" localSheetId="5">#REF!</definedName>
    <definedName name="_____________but11" localSheetId="14">#REF!</definedName>
    <definedName name="_____________but11">#REF!</definedName>
    <definedName name="_____________but2" localSheetId="13">#REF!</definedName>
    <definedName name="_____________but2" localSheetId="2">#REF!</definedName>
    <definedName name="_____________but2" localSheetId="11">#REF!</definedName>
    <definedName name="_____________but2" localSheetId="5">#REF!</definedName>
    <definedName name="_____________but2" localSheetId="14">#REF!</definedName>
    <definedName name="_____________but2">#REF!</definedName>
    <definedName name="_____________but22" localSheetId="13">#REF!</definedName>
    <definedName name="_____________but22" localSheetId="2">#REF!</definedName>
    <definedName name="_____________but22" localSheetId="11">#REF!</definedName>
    <definedName name="_____________but22" localSheetId="5">#REF!</definedName>
    <definedName name="_____________but22" localSheetId="14">#REF!</definedName>
    <definedName name="_____________but22">#REF!</definedName>
    <definedName name="_____________but3" localSheetId="13">#REF!</definedName>
    <definedName name="_____________but3" localSheetId="2">#REF!</definedName>
    <definedName name="_____________but3" localSheetId="11">#REF!</definedName>
    <definedName name="_____________but3" localSheetId="5">#REF!</definedName>
    <definedName name="_____________but3" localSheetId="14">#REF!</definedName>
    <definedName name="_____________but3">#REF!</definedName>
    <definedName name="_____________but33" localSheetId="13">#REF!</definedName>
    <definedName name="_____________but33" localSheetId="2">#REF!</definedName>
    <definedName name="_____________but33" localSheetId="11">#REF!</definedName>
    <definedName name="_____________but33" localSheetId="5">#REF!</definedName>
    <definedName name="_____________but33" localSheetId="14">#REF!</definedName>
    <definedName name="_____________but33">#REF!</definedName>
    <definedName name="_____________but4" localSheetId="13">#REF!</definedName>
    <definedName name="_____________but4" localSheetId="2">#REF!</definedName>
    <definedName name="_____________but4" localSheetId="11">#REF!</definedName>
    <definedName name="_____________but4" localSheetId="5">#REF!</definedName>
    <definedName name="_____________but4" localSheetId="14">#REF!</definedName>
    <definedName name="_____________but4">#REF!</definedName>
    <definedName name="_____________but44" localSheetId="13">#REF!</definedName>
    <definedName name="_____________but44" localSheetId="2">#REF!</definedName>
    <definedName name="_____________but44" localSheetId="11">#REF!</definedName>
    <definedName name="_____________but44" localSheetId="5">#REF!</definedName>
    <definedName name="_____________but44" localSheetId="14">#REF!</definedName>
    <definedName name="_____________but44">#REF!</definedName>
    <definedName name="_____________but5" localSheetId="13">#REF!</definedName>
    <definedName name="_____________but5" localSheetId="2">#REF!</definedName>
    <definedName name="_____________but5" localSheetId="11">#REF!</definedName>
    <definedName name="_____________but5" localSheetId="5">#REF!</definedName>
    <definedName name="_____________but5" localSheetId="14">#REF!</definedName>
    <definedName name="_____________but5">#REF!</definedName>
    <definedName name="_____________but55" localSheetId="13">#REF!</definedName>
    <definedName name="_____________but55" localSheetId="2">#REF!</definedName>
    <definedName name="_____________but55" localSheetId="11">#REF!</definedName>
    <definedName name="_____________but55" localSheetId="5">#REF!</definedName>
    <definedName name="_____________but55" localSheetId="14">#REF!</definedName>
    <definedName name="_____________but55">#REF!</definedName>
    <definedName name="_____________but6" localSheetId="13">#REF!</definedName>
    <definedName name="_____________but6" localSheetId="2">#REF!</definedName>
    <definedName name="_____________but6" localSheetId="11">#REF!</definedName>
    <definedName name="_____________but6" localSheetId="5">#REF!</definedName>
    <definedName name="_____________but6" localSheetId="14">#REF!</definedName>
    <definedName name="_____________but6">#REF!</definedName>
    <definedName name="_____________but66" localSheetId="13">#REF!</definedName>
    <definedName name="_____________but66" localSheetId="2">#REF!</definedName>
    <definedName name="_____________but66" localSheetId="11">#REF!</definedName>
    <definedName name="_____________but66" localSheetId="5">#REF!</definedName>
    <definedName name="_____________but66" localSheetId="14">#REF!</definedName>
    <definedName name="_____________but66">#REF!</definedName>
    <definedName name="_____________cao1" localSheetId="13">#REF!</definedName>
    <definedName name="_____________cao1" localSheetId="2">#REF!</definedName>
    <definedName name="_____________cao1" localSheetId="11">#REF!</definedName>
    <definedName name="_____________cao1" localSheetId="5">#REF!</definedName>
    <definedName name="_____________cao1" localSheetId="14">#REF!</definedName>
    <definedName name="_____________cao1">#REF!</definedName>
    <definedName name="_____________cao2" localSheetId="13">#REF!</definedName>
    <definedName name="_____________cao2" localSheetId="2">#REF!</definedName>
    <definedName name="_____________cao2" localSheetId="11">#REF!</definedName>
    <definedName name="_____________cao2" localSheetId="5">#REF!</definedName>
    <definedName name="_____________cao2" localSheetId="14">#REF!</definedName>
    <definedName name="_____________cao2">#REF!</definedName>
    <definedName name="_____________cao3" localSheetId="13">#REF!</definedName>
    <definedName name="_____________cao3" localSheetId="2">#REF!</definedName>
    <definedName name="_____________cao3" localSheetId="11">#REF!</definedName>
    <definedName name="_____________cao3" localSheetId="5">#REF!</definedName>
    <definedName name="_____________cao3" localSheetId="14">#REF!</definedName>
    <definedName name="_____________cao3">#REF!</definedName>
    <definedName name="_____________cao4" localSheetId="13">#REF!</definedName>
    <definedName name="_____________cao4" localSheetId="2">#REF!</definedName>
    <definedName name="_____________cao4" localSheetId="11">#REF!</definedName>
    <definedName name="_____________cao4" localSheetId="5">#REF!</definedName>
    <definedName name="_____________cao4" localSheetId="14">#REF!</definedName>
    <definedName name="_____________cao4">#REF!</definedName>
    <definedName name="_____________cao5" localSheetId="13">#REF!</definedName>
    <definedName name="_____________cao5" localSheetId="2">#REF!</definedName>
    <definedName name="_____________cao5" localSheetId="11">#REF!</definedName>
    <definedName name="_____________cao5" localSheetId="5">#REF!</definedName>
    <definedName name="_____________cao5" localSheetId="14">#REF!</definedName>
    <definedName name="_____________cao5">#REF!</definedName>
    <definedName name="_____________cao6" localSheetId="13">#REF!</definedName>
    <definedName name="_____________cao6" localSheetId="2">#REF!</definedName>
    <definedName name="_____________cao6" localSheetId="11">#REF!</definedName>
    <definedName name="_____________cao6" localSheetId="5">#REF!</definedName>
    <definedName name="_____________cao6" localSheetId="14">#REF!</definedName>
    <definedName name="_____________cao6">#REF!</definedName>
    <definedName name="_____________cat2" localSheetId="13">#REF!</definedName>
    <definedName name="_____________cat2" localSheetId="2">#REF!</definedName>
    <definedName name="_____________cat2" localSheetId="11">#REF!</definedName>
    <definedName name="_____________cat2" localSheetId="5">#REF!</definedName>
    <definedName name="_____________cat2" localSheetId="14">#REF!</definedName>
    <definedName name="_____________cat2">#REF!</definedName>
    <definedName name="_____________cat3" localSheetId="13">#REF!</definedName>
    <definedName name="_____________cat3" localSheetId="2">#REF!</definedName>
    <definedName name="_____________cat3" localSheetId="11">#REF!</definedName>
    <definedName name="_____________cat3" localSheetId="5">#REF!</definedName>
    <definedName name="_____________cat3" localSheetId="14">#REF!</definedName>
    <definedName name="_____________cat3">#REF!</definedName>
    <definedName name="_____________cat4" localSheetId="13">#REF!</definedName>
    <definedName name="_____________cat4" localSheetId="2">#REF!</definedName>
    <definedName name="_____________cat4" localSheetId="11">#REF!</definedName>
    <definedName name="_____________cat4" localSheetId="5">#REF!</definedName>
    <definedName name="_____________cat4" localSheetId="14">#REF!</definedName>
    <definedName name="_____________cat4">#REF!</definedName>
    <definedName name="_____________cau10" localSheetId="13">#REF!</definedName>
    <definedName name="_____________cau10" localSheetId="2">#REF!</definedName>
    <definedName name="_____________cau10" localSheetId="11">#REF!</definedName>
    <definedName name="_____________cau10" localSheetId="5">#REF!</definedName>
    <definedName name="_____________cau10" localSheetId="14">#REF!</definedName>
    <definedName name="_____________cau10">#REF!</definedName>
    <definedName name="_____________cau24" localSheetId="2">{"Book1"}</definedName>
    <definedName name="_____________cau24" localSheetId="11">{"Book1"}</definedName>
    <definedName name="_____________cau24" localSheetId="5">{"Book1"}</definedName>
    <definedName name="_____________cau24">{"Book1"}</definedName>
    <definedName name="_____________cau25" localSheetId="13">#REF!</definedName>
    <definedName name="_____________cau25" localSheetId="2">#REF!</definedName>
    <definedName name="_____________cau25" localSheetId="11">#REF!</definedName>
    <definedName name="_____________cau25" localSheetId="5">#REF!</definedName>
    <definedName name="_____________cau25" localSheetId="14">#REF!</definedName>
    <definedName name="_____________cau25">#REF!</definedName>
    <definedName name="_____________cau40" localSheetId="13">#REF!</definedName>
    <definedName name="_____________cau40" localSheetId="2">#REF!</definedName>
    <definedName name="_____________cau40" localSheetId="11">#REF!</definedName>
    <definedName name="_____________cau40" localSheetId="5">#REF!</definedName>
    <definedName name="_____________cau40" localSheetId="14">#REF!</definedName>
    <definedName name="_____________cau40">#REF!</definedName>
    <definedName name="_____________cau50" localSheetId="13">#REF!</definedName>
    <definedName name="_____________cau50" localSheetId="2">#REF!</definedName>
    <definedName name="_____________cau50" localSheetId="11">#REF!</definedName>
    <definedName name="_____________cau50" localSheetId="5">#REF!</definedName>
    <definedName name="_____________cau50" localSheetId="14">#REF!</definedName>
    <definedName name="_____________cau50">#REF!</definedName>
    <definedName name="_____________CD2" localSheetId="2" hidden="1">{"'Sheet1'!$L$16"}</definedName>
    <definedName name="_____________CD2" localSheetId="11" hidden="1">{"'Sheet1'!$L$16"}</definedName>
    <definedName name="_____________CD2" localSheetId="5" hidden="1">{"'Sheet1'!$L$16"}</definedName>
    <definedName name="_____________CD2" hidden="1">{"'Sheet1'!$L$16"}</definedName>
    <definedName name="_____________ckn12" localSheetId="13">#REF!</definedName>
    <definedName name="_____________ckn12" localSheetId="2">#REF!</definedName>
    <definedName name="_____________ckn12" localSheetId="11">#REF!</definedName>
    <definedName name="_____________ckn12" localSheetId="5">#REF!</definedName>
    <definedName name="_____________ckn12" localSheetId="14">#REF!</definedName>
    <definedName name="_____________ckn12">#REF!</definedName>
    <definedName name="_____________CN1" localSheetId="2" hidden="1">{"'Sheet1'!$L$16"}</definedName>
    <definedName name="_____________CN1" localSheetId="11" hidden="1">{"'Sheet1'!$L$16"}</definedName>
    <definedName name="_____________CN1" localSheetId="5" hidden="1">{"'Sheet1'!$L$16"}</definedName>
    <definedName name="_____________CN1" hidden="1">{"'Sheet1'!$L$16"}</definedName>
    <definedName name="_____________CON1" localSheetId="13">#REF!</definedName>
    <definedName name="_____________CON1" localSheetId="2">#REF!</definedName>
    <definedName name="_____________CON1" localSheetId="11">#REF!</definedName>
    <definedName name="_____________CON1" localSheetId="5">#REF!</definedName>
    <definedName name="_____________CON1" localSheetId="14">#REF!</definedName>
    <definedName name="_____________CON1">#REF!</definedName>
    <definedName name="_____________CON2" localSheetId="13">#REF!</definedName>
    <definedName name="_____________CON2" localSheetId="2">#REF!</definedName>
    <definedName name="_____________CON2" localSheetId="11">#REF!</definedName>
    <definedName name="_____________CON2" localSheetId="5">#REF!</definedName>
    <definedName name="_____________CON2" localSheetId="14">#REF!</definedName>
    <definedName name="_____________CON2">#REF!</definedName>
    <definedName name="_____________cpd1" localSheetId="13">#REF!</definedName>
    <definedName name="_____________cpd1" localSheetId="2">#REF!</definedName>
    <definedName name="_____________cpd1" localSheetId="11">#REF!</definedName>
    <definedName name="_____________cpd1" localSheetId="5">#REF!</definedName>
    <definedName name="_____________cpd1" localSheetId="14">#REF!</definedName>
    <definedName name="_____________cpd1">#REF!</definedName>
    <definedName name="_____________cpd2" localSheetId="13">#REF!</definedName>
    <definedName name="_____________cpd2" localSheetId="2">#REF!</definedName>
    <definedName name="_____________cpd2" localSheetId="11">#REF!</definedName>
    <definedName name="_____________cpd2" localSheetId="5">#REF!</definedName>
    <definedName name="_____________cpd2" localSheetId="14">#REF!</definedName>
    <definedName name="_____________cpd2">#REF!</definedName>
    <definedName name="_____________cs805" localSheetId="13">#REF!</definedName>
    <definedName name="_____________cs805" localSheetId="2">#REF!</definedName>
    <definedName name="_____________cs805" localSheetId="11">#REF!</definedName>
    <definedName name="_____________cs805" localSheetId="5">#REF!</definedName>
    <definedName name="_____________cs805" localSheetId="14">#REF!</definedName>
    <definedName name="_____________cs805">#REF!</definedName>
    <definedName name="_____________CT2" localSheetId="2" hidden="1">{"'Sheet1'!$L$16"}</definedName>
    <definedName name="_____________CT2" localSheetId="11" hidden="1">{"'Sheet1'!$L$16"}</definedName>
    <definedName name="_____________CT2" localSheetId="5" hidden="1">{"'Sheet1'!$L$16"}</definedName>
    <definedName name="_____________CT2" hidden="1">{"'Sheet1'!$L$16"}</definedName>
    <definedName name="_____________CT4" localSheetId="2" hidden="1">{"'Sheet1'!$L$16"}</definedName>
    <definedName name="_____________CT4" localSheetId="11" hidden="1">{"'Sheet1'!$L$16"}</definedName>
    <definedName name="_____________CT4" localSheetId="5" hidden="1">{"'Sheet1'!$L$16"}</definedName>
    <definedName name="_____________CT4" hidden="1">{"'Sheet1'!$L$16"}</definedName>
    <definedName name="_____________Cty501" localSheetId="2" hidden="1">{"'Sheet1'!$L$16"}</definedName>
    <definedName name="_____________Cty501" localSheetId="11" hidden="1">{"'Sheet1'!$L$16"}</definedName>
    <definedName name="_____________Cty501" localSheetId="5" hidden="1">{"'Sheet1'!$L$16"}</definedName>
    <definedName name="_____________Cty501" hidden="1">{"'Sheet1'!$L$16"}</definedName>
    <definedName name="_____________CVC1" localSheetId="13">#REF!</definedName>
    <definedName name="_____________CVC1" localSheetId="2">#REF!</definedName>
    <definedName name="_____________CVC1" localSheetId="11">#REF!</definedName>
    <definedName name="_____________CVC1" localSheetId="5">#REF!</definedName>
    <definedName name="_____________CVC1" localSheetId="14">#REF!</definedName>
    <definedName name="_____________CVC1">#REF!</definedName>
    <definedName name="_____________dai1" localSheetId="13">#REF!</definedName>
    <definedName name="_____________dai1" localSheetId="2">#REF!</definedName>
    <definedName name="_____________dai1" localSheetId="11">#REF!</definedName>
    <definedName name="_____________dai1" localSheetId="5">#REF!</definedName>
    <definedName name="_____________dai1" localSheetId="14">#REF!</definedName>
    <definedName name="_____________dai1">#REF!</definedName>
    <definedName name="_____________dai2" localSheetId="13">#REF!</definedName>
    <definedName name="_____________dai2" localSheetId="2">#REF!</definedName>
    <definedName name="_____________dai2" localSheetId="11">#REF!</definedName>
    <definedName name="_____________dai2" localSheetId="5">#REF!</definedName>
    <definedName name="_____________dai2" localSheetId="14">#REF!</definedName>
    <definedName name="_____________dai2">#REF!</definedName>
    <definedName name="_____________dai3" localSheetId="13">#REF!</definedName>
    <definedName name="_____________dai3" localSheetId="2">#REF!</definedName>
    <definedName name="_____________dai3" localSheetId="11">#REF!</definedName>
    <definedName name="_____________dai3" localSheetId="5">#REF!</definedName>
    <definedName name="_____________dai3" localSheetId="14">#REF!</definedName>
    <definedName name="_____________dai3">#REF!</definedName>
    <definedName name="_____________dai4" localSheetId="13">#REF!</definedName>
    <definedName name="_____________dai4" localSheetId="2">#REF!</definedName>
    <definedName name="_____________dai4" localSheetId="11">#REF!</definedName>
    <definedName name="_____________dai4" localSheetId="5">#REF!</definedName>
    <definedName name="_____________dai4" localSheetId="14">#REF!</definedName>
    <definedName name="_____________dai4">#REF!</definedName>
    <definedName name="_____________dai5" localSheetId="13">#REF!</definedName>
    <definedName name="_____________dai5" localSheetId="2">#REF!</definedName>
    <definedName name="_____________dai5" localSheetId="11">#REF!</definedName>
    <definedName name="_____________dai5" localSheetId="5">#REF!</definedName>
    <definedName name="_____________dai5" localSheetId="14">#REF!</definedName>
    <definedName name="_____________dai5">#REF!</definedName>
    <definedName name="_____________dai6" localSheetId="13">#REF!</definedName>
    <definedName name="_____________dai6" localSheetId="2">#REF!</definedName>
    <definedName name="_____________dai6" localSheetId="11">#REF!</definedName>
    <definedName name="_____________dai6" localSheetId="5">#REF!</definedName>
    <definedName name="_____________dai6" localSheetId="14">#REF!</definedName>
    <definedName name="_____________dai6">#REF!</definedName>
    <definedName name="_____________dam15" localSheetId="13">#REF!</definedName>
    <definedName name="_____________dam15" localSheetId="2">#REF!</definedName>
    <definedName name="_____________dam15" localSheetId="11">#REF!</definedName>
    <definedName name="_____________dam15" localSheetId="5">#REF!</definedName>
    <definedName name="_____________dam15" localSheetId="14">#REF!</definedName>
    <definedName name="_____________dam15">#REF!</definedName>
    <definedName name="_____________dam18" localSheetId="13">#REF!</definedName>
    <definedName name="_____________dam18" localSheetId="2">#REF!</definedName>
    <definedName name="_____________dam18" localSheetId="11">#REF!</definedName>
    <definedName name="_____________dam18" localSheetId="5">#REF!</definedName>
    <definedName name="_____________dam18" localSheetId="14">#REF!</definedName>
    <definedName name="_____________dam18">#REF!</definedName>
    <definedName name="_____________dam9" localSheetId="13">#REF!</definedName>
    <definedName name="_____________dam9" localSheetId="2">#REF!</definedName>
    <definedName name="_____________dam9" localSheetId="11">#REF!</definedName>
    <definedName name="_____________dam9" localSheetId="5">#REF!</definedName>
    <definedName name="_____________dam9" localSheetId="14">#REF!</definedName>
    <definedName name="_____________dam9">#REF!</definedName>
    <definedName name="_____________dan1" localSheetId="13">#REF!</definedName>
    <definedName name="_____________dan1" localSheetId="2">#REF!</definedName>
    <definedName name="_____________dan1" localSheetId="11">#REF!</definedName>
    <definedName name="_____________dan1" localSheetId="5">#REF!</definedName>
    <definedName name="_____________dan1" localSheetId="14">#REF!</definedName>
    <definedName name="_____________dan1">#REF!</definedName>
    <definedName name="_____________dan2" localSheetId="13">#REF!</definedName>
    <definedName name="_____________dan2" localSheetId="2">#REF!</definedName>
    <definedName name="_____________dan2" localSheetId="11">#REF!</definedName>
    <definedName name="_____________dan2" localSheetId="5">#REF!</definedName>
    <definedName name="_____________dan2" localSheetId="14">#REF!</definedName>
    <definedName name="_____________dan2">#REF!</definedName>
    <definedName name="_____________dao1" localSheetId="13">#REF!</definedName>
    <definedName name="_____________dao1" localSheetId="2">#REF!</definedName>
    <definedName name="_____________dao1" localSheetId="11">#REF!</definedName>
    <definedName name="_____________dao1" localSheetId="5">#REF!</definedName>
    <definedName name="_____________dao1" localSheetId="14">#REF!</definedName>
    <definedName name="_____________dao1">#REF!</definedName>
    <definedName name="_____________dbu1" localSheetId="13">#REF!</definedName>
    <definedName name="_____________dbu1" localSheetId="2">#REF!</definedName>
    <definedName name="_____________dbu1" localSheetId="11">#REF!</definedName>
    <definedName name="_____________dbu1" localSheetId="5">#REF!</definedName>
    <definedName name="_____________dbu1" localSheetId="14">#REF!</definedName>
    <definedName name="_____________dbu1">#REF!</definedName>
    <definedName name="_____________dbu2" localSheetId="13">#REF!</definedName>
    <definedName name="_____________dbu2" localSheetId="2">#REF!</definedName>
    <definedName name="_____________dbu2" localSheetId="11">#REF!</definedName>
    <definedName name="_____________dbu2" localSheetId="5">#REF!</definedName>
    <definedName name="_____________dbu2" localSheetId="14">#REF!</definedName>
    <definedName name="_____________dbu2">#REF!</definedName>
    <definedName name="_____________ddn400" localSheetId="13">#REF!</definedName>
    <definedName name="_____________ddn400" localSheetId="2">#REF!</definedName>
    <definedName name="_____________ddn400" localSheetId="11">#REF!</definedName>
    <definedName name="_____________ddn400" localSheetId="5">#REF!</definedName>
    <definedName name="_____________ddn400" localSheetId="14">#REF!</definedName>
    <definedName name="_____________ddn400">#REF!</definedName>
    <definedName name="_____________ddn600" localSheetId="13">#REF!</definedName>
    <definedName name="_____________ddn600" localSheetId="2">#REF!</definedName>
    <definedName name="_____________ddn600" localSheetId="11">#REF!</definedName>
    <definedName name="_____________ddn600" localSheetId="5">#REF!</definedName>
    <definedName name="_____________ddn600" localSheetId="14">#REF!</definedName>
    <definedName name="_____________ddn600">#REF!</definedName>
    <definedName name="_____________deo1" localSheetId="13">#REF!</definedName>
    <definedName name="_____________deo1" localSheetId="2">#REF!</definedName>
    <definedName name="_____________deo1" localSheetId="11">#REF!</definedName>
    <definedName name="_____________deo1" localSheetId="5">#REF!</definedName>
    <definedName name="_____________deo1" localSheetId="14">#REF!</definedName>
    <definedName name="_____________deo1">#REF!</definedName>
    <definedName name="_____________deo10" localSheetId="13">#REF!</definedName>
    <definedName name="_____________deo10" localSheetId="2">#REF!</definedName>
    <definedName name="_____________deo10" localSheetId="11">#REF!</definedName>
    <definedName name="_____________deo10" localSheetId="5">#REF!</definedName>
    <definedName name="_____________deo10" localSheetId="14">#REF!</definedName>
    <definedName name="_____________deo10">#REF!</definedName>
    <definedName name="_____________deo2" localSheetId="13">#REF!</definedName>
    <definedName name="_____________deo2" localSheetId="2">#REF!</definedName>
    <definedName name="_____________deo2" localSheetId="11">#REF!</definedName>
    <definedName name="_____________deo2" localSheetId="5">#REF!</definedName>
    <definedName name="_____________deo2" localSheetId="14">#REF!</definedName>
    <definedName name="_____________deo2">#REF!</definedName>
    <definedName name="_____________deo3" localSheetId="13">#REF!</definedName>
    <definedName name="_____________deo3" localSheetId="2">#REF!</definedName>
    <definedName name="_____________deo3" localSheetId="11">#REF!</definedName>
    <definedName name="_____________deo3" localSheetId="5">#REF!</definedName>
    <definedName name="_____________deo3" localSheetId="14">#REF!</definedName>
    <definedName name="_____________deo3">#REF!</definedName>
    <definedName name="_____________deo4" localSheetId="13">#REF!</definedName>
    <definedName name="_____________deo4" localSheetId="2">#REF!</definedName>
    <definedName name="_____________deo4" localSheetId="11">#REF!</definedName>
    <definedName name="_____________deo4" localSheetId="5">#REF!</definedName>
    <definedName name="_____________deo4" localSheetId="14">#REF!</definedName>
    <definedName name="_____________deo4">#REF!</definedName>
    <definedName name="_____________deo5" localSheetId="13">#REF!</definedName>
    <definedName name="_____________deo5" localSheetId="2">#REF!</definedName>
    <definedName name="_____________deo5" localSheetId="11">#REF!</definedName>
    <definedName name="_____________deo5" localSheetId="5">#REF!</definedName>
    <definedName name="_____________deo5" localSheetId="14">#REF!</definedName>
    <definedName name="_____________deo5">#REF!</definedName>
    <definedName name="_____________deo6" localSheetId="13">#REF!</definedName>
    <definedName name="_____________deo6" localSheetId="2">#REF!</definedName>
    <definedName name="_____________deo6" localSheetId="11">#REF!</definedName>
    <definedName name="_____________deo6" localSheetId="5">#REF!</definedName>
    <definedName name="_____________deo6" localSheetId="14">#REF!</definedName>
    <definedName name="_____________deo6">#REF!</definedName>
    <definedName name="_____________deo7" localSheetId="13">#REF!</definedName>
    <definedName name="_____________deo7" localSheetId="2">#REF!</definedName>
    <definedName name="_____________deo7" localSheetId="11">#REF!</definedName>
    <definedName name="_____________deo7" localSheetId="5">#REF!</definedName>
    <definedName name="_____________deo7" localSheetId="14">#REF!</definedName>
    <definedName name="_____________deo7">#REF!</definedName>
    <definedName name="_____________deo8" localSheetId="13">#REF!</definedName>
    <definedName name="_____________deo8" localSheetId="2">#REF!</definedName>
    <definedName name="_____________deo8" localSheetId="11">#REF!</definedName>
    <definedName name="_____________deo8" localSheetId="5">#REF!</definedName>
    <definedName name="_____________deo8" localSheetId="14">#REF!</definedName>
    <definedName name="_____________deo8">#REF!</definedName>
    <definedName name="_____________deo9" localSheetId="13">#REF!</definedName>
    <definedName name="_____________deo9" localSheetId="2">#REF!</definedName>
    <definedName name="_____________deo9" localSheetId="11">#REF!</definedName>
    <definedName name="_____________deo9" localSheetId="5">#REF!</definedName>
    <definedName name="_____________deo9" localSheetId="14">#REF!</definedName>
    <definedName name="_____________deo9">#REF!</definedName>
    <definedName name="_____________dt1" localSheetId="2" hidden="1">{"'Sheet1'!$L$16"}</definedName>
    <definedName name="_____________dt1" localSheetId="11" hidden="1">{"'Sheet1'!$L$16"}</definedName>
    <definedName name="_____________dt1" localSheetId="5" hidden="1">{"'Sheet1'!$L$16"}</definedName>
    <definedName name="_____________dt1" hidden="1">{"'Sheet1'!$L$16"}</definedName>
    <definedName name="_____________FIL2" localSheetId="13">#REF!</definedName>
    <definedName name="_____________FIL2" localSheetId="2">#REF!</definedName>
    <definedName name="_____________FIL2" localSheetId="11">#REF!</definedName>
    <definedName name="_____________FIL2" localSheetId="5">#REF!</definedName>
    <definedName name="_____________FIL2" localSheetId="14">#REF!</definedName>
    <definedName name="_____________FIL2">#REF!</definedName>
    <definedName name="_____________GFE28" localSheetId="13">#REF!</definedName>
    <definedName name="_____________GFE28" localSheetId="2">#REF!</definedName>
    <definedName name="_____________GFE28" localSheetId="11">#REF!</definedName>
    <definedName name="_____________GFE28" localSheetId="5">#REF!</definedName>
    <definedName name="_____________GFE28" localSheetId="14">#REF!</definedName>
    <definedName name="_____________GFE28">#REF!</definedName>
    <definedName name="_____________Goi8" localSheetId="2" hidden="1">{"'Sheet1'!$L$16"}</definedName>
    <definedName name="_____________Goi8" localSheetId="11" hidden="1">{"'Sheet1'!$L$16"}</definedName>
    <definedName name="_____________Goi8" localSheetId="5" hidden="1">{"'Sheet1'!$L$16"}</definedName>
    <definedName name="_____________Goi8" hidden="1">{"'Sheet1'!$L$16"}</definedName>
    <definedName name="_____________gon4" localSheetId="13">#REF!</definedName>
    <definedName name="_____________gon4" localSheetId="2">#REF!</definedName>
    <definedName name="_____________gon4" localSheetId="11">#REF!</definedName>
    <definedName name="_____________gon4" localSheetId="5">#REF!</definedName>
    <definedName name="_____________gon4" localSheetId="14">#REF!</definedName>
    <definedName name="_____________gon4">#REF!</definedName>
    <definedName name="_____________gvl1" localSheetId="13">#REF!</definedName>
    <definedName name="_____________gvl1" localSheetId="2">#REF!</definedName>
    <definedName name="_____________gvl1" localSheetId="11">#REF!</definedName>
    <definedName name="_____________gvl1" localSheetId="5">#REF!</definedName>
    <definedName name="_____________gvl1" localSheetId="14">#REF!</definedName>
    <definedName name="_____________gvl1">#REF!</definedName>
    <definedName name="_____________gia48" localSheetId="13">#REF!</definedName>
    <definedName name="_____________gia48" localSheetId="2">#REF!</definedName>
    <definedName name="_____________gia48" localSheetId="11">#REF!</definedName>
    <definedName name="_____________gia48" localSheetId="5">#REF!</definedName>
    <definedName name="_____________gia48" localSheetId="14">#REF!</definedName>
    <definedName name="_____________gia48">#REF!</definedName>
    <definedName name="_____________hom2" localSheetId="13">#REF!</definedName>
    <definedName name="_____________hom2" localSheetId="2">#REF!</definedName>
    <definedName name="_____________hom2" localSheetId="11">#REF!</definedName>
    <definedName name="_____________hom2" localSheetId="5">#REF!</definedName>
    <definedName name="_____________hom2" localSheetId="14">#REF!</definedName>
    <definedName name="_____________hom2">#REF!</definedName>
    <definedName name="_____________hsm2">1.1289</definedName>
    <definedName name="_____________JK4" localSheetId="13">#REF!</definedName>
    <definedName name="_____________JK4" localSheetId="2">#REF!</definedName>
    <definedName name="_____________JK4" localSheetId="11">#REF!</definedName>
    <definedName name="_____________JK4" localSheetId="5">#REF!</definedName>
    <definedName name="_____________JK4" localSheetId="14">#REF!</definedName>
    <definedName name="_____________JK4">#REF!</definedName>
    <definedName name="_____________K146" localSheetId="2" hidden="1">{"'Sheet1'!$L$16"}</definedName>
    <definedName name="_____________K146" localSheetId="11" hidden="1">{"'Sheet1'!$L$16"}</definedName>
    <definedName name="_____________K146" localSheetId="5" hidden="1">{"'Sheet1'!$L$16"}</definedName>
    <definedName name="_____________K146" hidden="1">{"'Sheet1'!$L$16"}</definedName>
    <definedName name="_____________kl1" localSheetId="13">#REF!</definedName>
    <definedName name="_____________kl1" localSheetId="2">#REF!</definedName>
    <definedName name="_____________kl1" localSheetId="11">#REF!</definedName>
    <definedName name="_____________kl1" localSheetId="5">#REF!</definedName>
    <definedName name="_____________kl1" localSheetId="14">#REF!</definedName>
    <definedName name="_____________kl1">#REF!</definedName>
    <definedName name="_____________KL7" localSheetId="13">#REF!</definedName>
    <definedName name="_____________KL7" localSheetId="2">#REF!</definedName>
    <definedName name="_____________KL7" localSheetId="11">#REF!</definedName>
    <definedName name="_____________KL7" localSheetId="5">#REF!</definedName>
    <definedName name="_____________KL7" localSheetId="14">#REF!</definedName>
    <definedName name="_____________KL7">#REF!</definedName>
    <definedName name="_____________KM188" localSheetId="13">#REF!</definedName>
    <definedName name="_____________KM188" localSheetId="2">#REF!</definedName>
    <definedName name="_____________KM188" localSheetId="11">#REF!</definedName>
    <definedName name="_____________KM188" localSheetId="5">#REF!</definedName>
    <definedName name="_____________KM188" localSheetId="14">#REF!</definedName>
    <definedName name="_____________KM188">#REF!</definedName>
    <definedName name="_____________km189" localSheetId="13">#REF!</definedName>
    <definedName name="_____________km189" localSheetId="2">#REF!</definedName>
    <definedName name="_____________km189" localSheetId="11">#REF!</definedName>
    <definedName name="_____________km189" localSheetId="5">#REF!</definedName>
    <definedName name="_____________km189" localSheetId="14">#REF!</definedName>
    <definedName name="_____________km189">#REF!</definedName>
    <definedName name="_____________km190" localSheetId="13">#REF!</definedName>
    <definedName name="_____________km190" localSheetId="2">#REF!</definedName>
    <definedName name="_____________km190" localSheetId="11">#REF!</definedName>
    <definedName name="_____________km190" localSheetId="5">#REF!</definedName>
    <definedName name="_____________km190" localSheetId="14">#REF!</definedName>
    <definedName name="_____________km190">#REF!</definedName>
    <definedName name="_____________km191" localSheetId="13">#REF!</definedName>
    <definedName name="_____________km191" localSheetId="2">#REF!</definedName>
    <definedName name="_____________km191" localSheetId="11">#REF!</definedName>
    <definedName name="_____________km191" localSheetId="5">#REF!</definedName>
    <definedName name="_____________km191" localSheetId="14">#REF!</definedName>
    <definedName name="_____________km191">#REF!</definedName>
    <definedName name="_____________km192" localSheetId="13">#REF!</definedName>
    <definedName name="_____________km192" localSheetId="2">#REF!</definedName>
    <definedName name="_____________km192" localSheetId="11">#REF!</definedName>
    <definedName name="_____________km192" localSheetId="5">#REF!</definedName>
    <definedName name="_____________km192" localSheetId="14">#REF!</definedName>
    <definedName name="_____________km192">#REF!</definedName>
    <definedName name="_____________km193" localSheetId="13">#REF!</definedName>
    <definedName name="_____________km193" localSheetId="2">#REF!</definedName>
    <definedName name="_____________km193" localSheetId="11">#REF!</definedName>
    <definedName name="_____________km193" localSheetId="5">#REF!</definedName>
    <definedName name="_____________km193" localSheetId="14">#REF!</definedName>
    <definedName name="_____________km193">#REF!</definedName>
    <definedName name="_____________km194" localSheetId="13">#REF!</definedName>
    <definedName name="_____________km194" localSheetId="2">#REF!</definedName>
    <definedName name="_____________km194" localSheetId="11">#REF!</definedName>
    <definedName name="_____________km194" localSheetId="5">#REF!</definedName>
    <definedName name="_____________km194" localSheetId="14">#REF!</definedName>
    <definedName name="_____________km194">#REF!</definedName>
    <definedName name="_____________km195" localSheetId="13">#REF!</definedName>
    <definedName name="_____________km195" localSheetId="2">#REF!</definedName>
    <definedName name="_____________km195" localSheetId="11">#REF!</definedName>
    <definedName name="_____________km195" localSheetId="5">#REF!</definedName>
    <definedName name="_____________km195" localSheetId="14">#REF!</definedName>
    <definedName name="_____________km195">#REF!</definedName>
    <definedName name="_____________km196" localSheetId="13">#REF!</definedName>
    <definedName name="_____________km196" localSheetId="2">#REF!</definedName>
    <definedName name="_____________km196" localSheetId="11">#REF!</definedName>
    <definedName name="_____________km196" localSheetId="5">#REF!</definedName>
    <definedName name="_____________km196" localSheetId="14">#REF!</definedName>
    <definedName name="_____________km196">#REF!</definedName>
    <definedName name="_____________km197" localSheetId="13">#REF!</definedName>
    <definedName name="_____________km197" localSheetId="2">#REF!</definedName>
    <definedName name="_____________km197" localSheetId="11">#REF!</definedName>
    <definedName name="_____________km197" localSheetId="5">#REF!</definedName>
    <definedName name="_____________km197" localSheetId="14">#REF!</definedName>
    <definedName name="_____________km197">#REF!</definedName>
    <definedName name="_____________km198" localSheetId="13">#REF!</definedName>
    <definedName name="_____________km198" localSheetId="2">#REF!</definedName>
    <definedName name="_____________km198" localSheetId="11">#REF!</definedName>
    <definedName name="_____________km198" localSheetId="5">#REF!</definedName>
    <definedName name="_____________km198" localSheetId="14">#REF!</definedName>
    <definedName name="_____________km198">#REF!</definedName>
    <definedName name="_____________Km36" localSheetId="13">#REF!</definedName>
    <definedName name="_____________Km36" localSheetId="2">#REF!</definedName>
    <definedName name="_____________Km36" localSheetId="11">#REF!</definedName>
    <definedName name="_____________Km36" localSheetId="5">#REF!</definedName>
    <definedName name="_____________Km36" localSheetId="14">#REF!</definedName>
    <definedName name="_____________Km36">#REF!</definedName>
    <definedName name="_____________kn12" localSheetId="13">#REF!</definedName>
    <definedName name="_____________kn12" localSheetId="2">#REF!</definedName>
    <definedName name="_____________kn12" localSheetId="11">#REF!</definedName>
    <definedName name="_____________kn12" localSheetId="5">#REF!</definedName>
    <definedName name="_____________kn12" localSheetId="14">#REF!</definedName>
    <definedName name="_____________kn12">#REF!</definedName>
    <definedName name="_____________Knc36" localSheetId="13">#REF!</definedName>
    <definedName name="_____________Knc36" localSheetId="2">#REF!</definedName>
    <definedName name="_____________Knc36" localSheetId="11">#REF!</definedName>
    <definedName name="_____________Knc36" localSheetId="5">#REF!</definedName>
    <definedName name="_____________Knc36" localSheetId="14">#REF!</definedName>
    <definedName name="_____________Knc36">#REF!</definedName>
    <definedName name="_____________Knc57" localSheetId="13">#REF!</definedName>
    <definedName name="_____________Knc57" localSheetId="2">#REF!</definedName>
    <definedName name="_____________Knc57" localSheetId="11">#REF!</definedName>
    <definedName name="_____________Knc57" localSheetId="5">#REF!</definedName>
    <definedName name="_____________Knc57" localSheetId="14">#REF!</definedName>
    <definedName name="_____________Knc57">#REF!</definedName>
    <definedName name="_____________Kvl36" localSheetId="13">#REF!</definedName>
    <definedName name="_____________Kvl36" localSheetId="2">#REF!</definedName>
    <definedName name="_____________Kvl36" localSheetId="11">#REF!</definedName>
    <definedName name="_____________Kvl36" localSheetId="5">#REF!</definedName>
    <definedName name="_____________Kvl36" localSheetId="14">#REF!</definedName>
    <definedName name="_____________Kvl36">#REF!</definedName>
    <definedName name="_____________Lan1" localSheetId="2" hidden="1">{"'Sheet1'!$L$16"}</definedName>
    <definedName name="_____________Lan1" localSheetId="11" hidden="1">{"'Sheet1'!$L$16"}</definedName>
    <definedName name="_____________Lan1" localSheetId="5" hidden="1">{"'Sheet1'!$L$16"}</definedName>
    <definedName name="_____________Lan1" hidden="1">{"'Sheet1'!$L$16"}</definedName>
    <definedName name="_____________LAN3" localSheetId="2" hidden="1">{"'Sheet1'!$L$16"}</definedName>
    <definedName name="_____________LAN3" localSheetId="11" hidden="1">{"'Sheet1'!$L$16"}</definedName>
    <definedName name="_____________LAN3" localSheetId="5" hidden="1">{"'Sheet1'!$L$16"}</definedName>
    <definedName name="_____________LAN3" hidden="1">{"'Sheet1'!$L$16"}</definedName>
    <definedName name="_____________lap1" localSheetId="13">#REF!</definedName>
    <definedName name="_____________lap1" localSheetId="2">#REF!</definedName>
    <definedName name="_____________lap1" localSheetId="11">#REF!</definedName>
    <definedName name="_____________lap1" localSheetId="5">#REF!</definedName>
    <definedName name="_____________lap1" localSheetId="14">#REF!</definedName>
    <definedName name="_____________lap1">#REF!</definedName>
    <definedName name="_____________lap2" localSheetId="13">#REF!</definedName>
    <definedName name="_____________lap2" localSheetId="2">#REF!</definedName>
    <definedName name="_____________lap2" localSheetId="11">#REF!</definedName>
    <definedName name="_____________lap2" localSheetId="5">#REF!</definedName>
    <definedName name="_____________lap2" localSheetId="14">#REF!</definedName>
    <definedName name="_____________lap2">#REF!</definedName>
    <definedName name="_____________lop16" localSheetId="13">#REF!</definedName>
    <definedName name="_____________lop16" localSheetId="2">#REF!</definedName>
    <definedName name="_____________lop16" localSheetId="11">#REF!</definedName>
    <definedName name="_____________lop16" localSheetId="5">#REF!</definedName>
    <definedName name="_____________lop16" localSheetId="14">#REF!</definedName>
    <definedName name="_____________lop16">#REF!</definedName>
    <definedName name="_____________lop25" localSheetId="13">#REF!</definedName>
    <definedName name="_____________lop25" localSheetId="2">#REF!</definedName>
    <definedName name="_____________lop25" localSheetId="11">#REF!</definedName>
    <definedName name="_____________lop25" localSheetId="5">#REF!</definedName>
    <definedName name="_____________lop25" localSheetId="14">#REF!</definedName>
    <definedName name="_____________lop25">#REF!</definedName>
    <definedName name="_____________lop9" localSheetId="13">#REF!</definedName>
    <definedName name="_____________lop9" localSheetId="2">#REF!</definedName>
    <definedName name="_____________lop9" localSheetId="11">#REF!</definedName>
    <definedName name="_____________lop9" localSheetId="5">#REF!</definedName>
    <definedName name="_____________lop9" localSheetId="14">#REF!</definedName>
    <definedName name="_____________lop9">#REF!</definedName>
    <definedName name="_____________lu13" localSheetId="13">#REF!</definedName>
    <definedName name="_____________lu13" localSheetId="2">#REF!</definedName>
    <definedName name="_____________lu13" localSheetId="11">#REF!</definedName>
    <definedName name="_____________lu13" localSheetId="5">#REF!</definedName>
    <definedName name="_____________lu13" localSheetId="14">#REF!</definedName>
    <definedName name="_____________lu13">#REF!</definedName>
    <definedName name="_____________lu85" localSheetId="13">#REF!</definedName>
    <definedName name="_____________lu85" localSheetId="2">#REF!</definedName>
    <definedName name="_____________lu85" localSheetId="11">#REF!</definedName>
    <definedName name="_____________lu85" localSheetId="5">#REF!</definedName>
    <definedName name="_____________lu85" localSheetId="14">#REF!</definedName>
    <definedName name="_____________lu85">#REF!</definedName>
    <definedName name="_____________m1233" localSheetId="2" hidden="1">{"'Sheet1'!$L$16"}</definedName>
    <definedName name="_____________m1233" localSheetId="11" hidden="1">{"'Sheet1'!$L$16"}</definedName>
    <definedName name="_____________m1233" localSheetId="5" hidden="1">{"'Sheet1'!$L$16"}</definedName>
    <definedName name="_____________m1233" hidden="1">{"'Sheet1'!$L$16"}</definedName>
    <definedName name="_____________MAC12" localSheetId="13">#REF!</definedName>
    <definedName name="_____________MAC12" localSheetId="2">#REF!</definedName>
    <definedName name="_____________MAC12" localSheetId="11">#REF!</definedName>
    <definedName name="_____________MAC12" localSheetId="5">#REF!</definedName>
    <definedName name="_____________MAC12" localSheetId="14">#REF!</definedName>
    <definedName name="_____________MAC12">#REF!</definedName>
    <definedName name="_____________MAC46" localSheetId="13">#REF!</definedName>
    <definedName name="_____________MAC46" localSheetId="2">#REF!</definedName>
    <definedName name="_____________MAC46" localSheetId="11">#REF!</definedName>
    <definedName name="_____________MAC46" localSheetId="5">#REF!</definedName>
    <definedName name="_____________MAC46" localSheetId="14">#REF!</definedName>
    <definedName name="_____________MAC46">#REF!</definedName>
    <definedName name="_____________may2" localSheetId="13">#REF!</definedName>
    <definedName name="_____________may2" localSheetId="2">#REF!</definedName>
    <definedName name="_____________may2" localSheetId="11">#REF!</definedName>
    <definedName name="_____________may2" localSheetId="5">#REF!</definedName>
    <definedName name="_____________may2" localSheetId="14">#REF!</definedName>
    <definedName name="_____________may2">#REF!</definedName>
    <definedName name="_____________may3" localSheetId="13">#REF!</definedName>
    <definedName name="_____________may3" localSheetId="2">#REF!</definedName>
    <definedName name="_____________may3" localSheetId="11">#REF!</definedName>
    <definedName name="_____________may3" localSheetId="5">#REF!</definedName>
    <definedName name="_____________may3" localSheetId="14">#REF!</definedName>
    <definedName name="_____________may3">#REF!</definedName>
    <definedName name="_____________MB03" localSheetId="13">#REF!</definedName>
    <definedName name="_____________MB03" localSheetId="2">#REF!</definedName>
    <definedName name="_____________MB03" localSheetId="11">#REF!</definedName>
    <definedName name="_____________MB03" localSheetId="5">#REF!</definedName>
    <definedName name="_____________MB03" localSheetId="14">#REF!</definedName>
    <definedName name="_____________MB03">#REF!</definedName>
    <definedName name="_____________mix6" localSheetId="13">#REF!</definedName>
    <definedName name="_____________mix6" localSheetId="2">#REF!</definedName>
    <definedName name="_____________mix6" localSheetId="11">#REF!</definedName>
    <definedName name="_____________mix6" localSheetId="5">#REF!</definedName>
    <definedName name="_____________mix6" localSheetId="14">#REF!</definedName>
    <definedName name="_____________mix6">#REF!</definedName>
    <definedName name="_____________mtc3" localSheetId="13">#REF!</definedName>
    <definedName name="_____________mtc3" localSheetId="2">#REF!</definedName>
    <definedName name="_____________mtc3" localSheetId="11">#REF!</definedName>
    <definedName name="_____________mtc3" localSheetId="5">#REF!</definedName>
    <definedName name="_____________mtc3" localSheetId="14">#REF!</definedName>
    <definedName name="_____________mtc3">#REF!</definedName>
    <definedName name="_____________mui140" localSheetId="13">#REF!</definedName>
    <definedName name="_____________mui140" localSheetId="2">#REF!</definedName>
    <definedName name="_____________mui140" localSheetId="11">#REF!</definedName>
    <definedName name="_____________mui140" localSheetId="5">#REF!</definedName>
    <definedName name="_____________mui140" localSheetId="14">#REF!</definedName>
    <definedName name="_____________mui140">#REF!</definedName>
    <definedName name="_____________mx1" localSheetId="13">#REF!</definedName>
    <definedName name="_____________mx1" localSheetId="2">#REF!</definedName>
    <definedName name="_____________mx1" localSheetId="11">#REF!</definedName>
    <definedName name="_____________mx1" localSheetId="5">#REF!</definedName>
    <definedName name="_____________mx1" localSheetId="14">#REF!</definedName>
    <definedName name="_____________mx1">#REF!</definedName>
    <definedName name="_____________nc151" localSheetId="13">#REF!</definedName>
    <definedName name="_____________nc151" localSheetId="2">#REF!</definedName>
    <definedName name="_____________nc151" localSheetId="11">#REF!</definedName>
    <definedName name="_____________nc151" localSheetId="5">#REF!</definedName>
    <definedName name="_____________nc151" localSheetId="14">#REF!</definedName>
    <definedName name="_____________nc151">#REF!</definedName>
    <definedName name="_____________nc6" localSheetId="13">#REF!</definedName>
    <definedName name="_____________nc6" localSheetId="2">#REF!</definedName>
    <definedName name="_____________nc6" localSheetId="11">#REF!</definedName>
    <definedName name="_____________nc6" localSheetId="5">#REF!</definedName>
    <definedName name="_____________nc6" localSheetId="14">#REF!</definedName>
    <definedName name="_____________nc6">#REF!</definedName>
    <definedName name="_____________nc7" localSheetId="13">#REF!</definedName>
    <definedName name="_____________nc7" localSheetId="2">#REF!</definedName>
    <definedName name="_____________nc7" localSheetId="11">#REF!</definedName>
    <definedName name="_____________nc7" localSheetId="5">#REF!</definedName>
    <definedName name="_____________nc7" localSheetId="14">#REF!</definedName>
    <definedName name="_____________nc7">#REF!</definedName>
    <definedName name="_____________NCC3" localSheetId="13">#REF!</definedName>
    <definedName name="_____________NCC3" localSheetId="2">#REF!</definedName>
    <definedName name="_____________NCC3" localSheetId="11">#REF!</definedName>
    <definedName name="_____________NCC3" localSheetId="5">#REF!</definedName>
    <definedName name="_____________NCC3" localSheetId="14">#REF!</definedName>
    <definedName name="_____________NCC3">#REF!</definedName>
    <definedName name="_____________NCC4" localSheetId="13">#REF!</definedName>
    <definedName name="_____________NCC4" localSheetId="2">#REF!</definedName>
    <definedName name="_____________NCC4" localSheetId="11">#REF!</definedName>
    <definedName name="_____________NCC4" localSheetId="5">#REF!</definedName>
    <definedName name="_____________NCC4" localSheetId="14">#REF!</definedName>
    <definedName name="_____________NCC4">#REF!</definedName>
    <definedName name="_____________NCL100" localSheetId="13">#REF!</definedName>
    <definedName name="_____________NCL100" localSheetId="2">#REF!</definedName>
    <definedName name="_____________NCL100" localSheetId="11">#REF!</definedName>
    <definedName name="_____________NCL100" localSheetId="5">#REF!</definedName>
    <definedName name="_____________NCL100" localSheetId="14">#REF!</definedName>
    <definedName name="_____________NCL100">#REF!</definedName>
    <definedName name="_____________NCL200" localSheetId="13">#REF!</definedName>
    <definedName name="_____________NCL200" localSheetId="2">#REF!</definedName>
    <definedName name="_____________NCL200" localSheetId="11">#REF!</definedName>
    <definedName name="_____________NCL200" localSheetId="5">#REF!</definedName>
    <definedName name="_____________NCL200" localSheetId="14">#REF!</definedName>
    <definedName name="_____________NCL200">#REF!</definedName>
    <definedName name="_____________NCL250" localSheetId="13">#REF!</definedName>
    <definedName name="_____________NCL250" localSheetId="2">#REF!</definedName>
    <definedName name="_____________NCL250" localSheetId="11">#REF!</definedName>
    <definedName name="_____________NCL250" localSheetId="5">#REF!</definedName>
    <definedName name="_____________NCL250" localSheetId="14">#REF!</definedName>
    <definedName name="_____________NCL250">#REF!</definedName>
    <definedName name="_____________ncm200" localSheetId="13">#REF!</definedName>
    <definedName name="_____________ncm200" localSheetId="2">#REF!</definedName>
    <definedName name="_____________ncm200" localSheetId="11">#REF!</definedName>
    <definedName name="_____________ncm200" localSheetId="5">#REF!</definedName>
    <definedName name="_____________ncm200" localSheetId="14">#REF!</definedName>
    <definedName name="_____________ncm200">#REF!</definedName>
    <definedName name="_____________NET2" localSheetId="13">#REF!</definedName>
    <definedName name="_____________NET2" localSheetId="2">#REF!</definedName>
    <definedName name="_____________NET2" localSheetId="11">#REF!</definedName>
    <definedName name="_____________NET2" localSheetId="5">#REF!</definedName>
    <definedName name="_____________NET2" localSheetId="14">#REF!</definedName>
    <definedName name="_____________NET2">#REF!</definedName>
    <definedName name="_____________nin190" localSheetId="13">#REF!</definedName>
    <definedName name="_____________nin190" localSheetId="2">#REF!</definedName>
    <definedName name="_____________nin190" localSheetId="11">#REF!</definedName>
    <definedName name="_____________nin190" localSheetId="5">#REF!</definedName>
    <definedName name="_____________nin190" localSheetId="14">#REF!</definedName>
    <definedName name="_____________nin190">#REF!</definedName>
    <definedName name="_____________NK5" localSheetId="2" hidden="1">{"'Sheet1'!$L$16"}</definedName>
    <definedName name="_____________NK5" localSheetId="11" hidden="1">{"'Sheet1'!$L$16"}</definedName>
    <definedName name="_____________NK5" localSheetId="5" hidden="1">{"'Sheet1'!$L$16"}</definedName>
    <definedName name="_____________NK5" hidden="1">{"'Sheet1'!$L$16"}</definedName>
    <definedName name="_____________NMD8" localSheetId="2" hidden="1">{"'Sheet1'!$L$16"}</definedName>
    <definedName name="_____________NMD8" localSheetId="11" hidden="1">{"'Sheet1'!$L$16"}</definedName>
    <definedName name="_____________NMD8" localSheetId="5" hidden="1">{"'Sheet1'!$L$16"}</definedName>
    <definedName name="_____________NMD8" hidden="1">{"'Sheet1'!$L$16"}</definedName>
    <definedName name="_____________NSO2" localSheetId="2" hidden="1">{"'Sheet1'!$L$16"}</definedName>
    <definedName name="_____________NSO2" localSheetId="11" hidden="1">{"'Sheet1'!$L$16"}</definedName>
    <definedName name="_____________NSO2" localSheetId="5" hidden="1">{"'Sheet1'!$L$16"}</definedName>
    <definedName name="_____________NSO2" hidden="1">{"'Sheet1'!$L$16"}</definedName>
    <definedName name="_____________obt1" localSheetId="13">#REF!</definedName>
    <definedName name="_____________obt1" localSheetId="2">#REF!</definedName>
    <definedName name="_____________obt1" localSheetId="11">#REF!</definedName>
    <definedName name="_____________obt1" localSheetId="5">#REF!</definedName>
    <definedName name="_____________obt1" localSheetId="14">#REF!</definedName>
    <definedName name="_____________obt1">#REF!</definedName>
    <definedName name="_____________obt2" localSheetId="13">#REF!</definedName>
    <definedName name="_____________obt2" localSheetId="2">#REF!</definedName>
    <definedName name="_____________obt2" localSheetId="11">#REF!</definedName>
    <definedName name="_____________obt2" localSheetId="5">#REF!</definedName>
    <definedName name="_____________obt2" localSheetId="14">#REF!</definedName>
    <definedName name="_____________obt2">#REF!</definedName>
    <definedName name="_____________oto12" localSheetId="13">#REF!</definedName>
    <definedName name="_____________oto12" localSheetId="2">#REF!</definedName>
    <definedName name="_____________oto12" localSheetId="11">#REF!</definedName>
    <definedName name="_____________oto12" localSheetId="5">#REF!</definedName>
    <definedName name="_____________oto12" localSheetId="14">#REF!</definedName>
    <definedName name="_____________oto12">#REF!</definedName>
    <definedName name="_____________PA3" localSheetId="2" hidden="1">{"'Sheet1'!$L$16"}</definedName>
    <definedName name="_____________PA3" localSheetId="11" hidden="1">{"'Sheet1'!$L$16"}</definedName>
    <definedName name="_____________PA3" localSheetId="5" hidden="1">{"'Sheet1'!$L$16"}</definedName>
    <definedName name="_____________PA3" hidden="1">{"'Sheet1'!$L$16"}</definedName>
    <definedName name="_____________pa4" localSheetId="2" hidden="1">{"'Sheet1'!$L$16"}</definedName>
    <definedName name="_____________pa4" localSheetId="11" hidden="1">{"'Sheet1'!$L$16"}</definedName>
    <definedName name="_____________pa4" localSheetId="5" hidden="1">{"'Sheet1'!$L$16"}</definedName>
    <definedName name="_____________pa4" hidden="1">{"'Sheet1'!$L$16"}</definedName>
    <definedName name="_____________PXB80" localSheetId="13">#REF!</definedName>
    <definedName name="_____________PXB80" localSheetId="2">#REF!</definedName>
    <definedName name="_____________PXB80" localSheetId="11">#REF!</definedName>
    <definedName name="_____________PXB80" localSheetId="5">#REF!</definedName>
    <definedName name="_____________PXB80" localSheetId="14">#REF!</definedName>
    <definedName name="_____________PXB80">#REF!</definedName>
    <definedName name="_____________Ph30" localSheetId="13">#REF!</definedName>
    <definedName name="_____________Ph30" localSheetId="2">#REF!</definedName>
    <definedName name="_____________Ph30" localSheetId="11">#REF!</definedName>
    <definedName name="_____________Ph30" localSheetId="5">#REF!</definedName>
    <definedName name="_____________Ph30" localSheetId="14">#REF!</definedName>
    <definedName name="_____________Ph30">#REF!</definedName>
    <definedName name="_____________phi10" localSheetId="13">#REF!</definedName>
    <definedName name="_____________phi10" localSheetId="2">#REF!</definedName>
    <definedName name="_____________phi10" localSheetId="11">#REF!</definedName>
    <definedName name="_____________phi10" localSheetId="5">#REF!</definedName>
    <definedName name="_____________phi10" localSheetId="14">#REF!</definedName>
    <definedName name="_____________phi10">#REF!</definedName>
    <definedName name="_____________phi12" localSheetId="13">#REF!</definedName>
    <definedName name="_____________phi12" localSheetId="2">#REF!</definedName>
    <definedName name="_____________phi12" localSheetId="11">#REF!</definedName>
    <definedName name="_____________phi12" localSheetId="5">#REF!</definedName>
    <definedName name="_____________phi12" localSheetId="14">#REF!</definedName>
    <definedName name="_____________phi12">#REF!</definedName>
    <definedName name="_____________phi14" localSheetId="13">#REF!</definedName>
    <definedName name="_____________phi14" localSheetId="2">#REF!</definedName>
    <definedName name="_____________phi14" localSheetId="11">#REF!</definedName>
    <definedName name="_____________phi14" localSheetId="5">#REF!</definedName>
    <definedName name="_____________phi14" localSheetId="14">#REF!</definedName>
    <definedName name="_____________phi14">#REF!</definedName>
    <definedName name="_____________phi16" localSheetId="13">#REF!</definedName>
    <definedName name="_____________phi16" localSheetId="2">#REF!</definedName>
    <definedName name="_____________phi16" localSheetId="11">#REF!</definedName>
    <definedName name="_____________phi16" localSheetId="5">#REF!</definedName>
    <definedName name="_____________phi16" localSheetId="14">#REF!</definedName>
    <definedName name="_____________phi16">#REF!</definedName>
    <definedName name="_____________phi18" localSheetId="13">#REF!</definedName>
    <definedName name="_____________phi18" localSheetId="2">#REF!</definedName>
    <definedName name="_____________phi18" localSheetId="11">#REF!</definedName>
    <definedName name="_____________phi18" localSheetId="5">#REF!</definedName>
    <definedName name="_____________phi18" localSheetId="14">#REF!</definedName>
    <definedName name="_____________phi18">#REF!</definedName>
    <definedName name="_____________phi20" localSheetId="13">#REF!</definedName>
    <definedName name="_____________phi20" localSheetId="2">#REF!</definedName>
    <definedName name="_____________phi20" localSheetId="11">#REF!</definedName>
    <definedName name="_____________phi20" localSheetId="5">#REF!</definedName>
    <definedName name="_____________phi20" localSheetId="14">#REF!</definedName>
    <definedName name="_____________phi20">#REF!</definedName>
    <definedName name="_____________phi22" localSheetId="13">#REF!</definedName>
    <definedName name="_____________phi22" localSheetId="2">#REF!</definedName>
    <definedName name="_____________phi22" localSheetId="11">#REF!</definedName>
    <definedName name="_____________phi22" localSheetId="5">#REF!</definedName>
    <definedName name="_____________phi22" localSheetId="14">#REF!</definedName>
    <definedName name="_____________phi22">#REF!</definedName>
    <definedName name="_____________phi25" localSheetId="13">#REF!</definedName>
    <definedName name="_____________phi25" localSheetId="2">#REF!</definedName>
    <definedName name="_____________phi25" localSheetId="11">#REF!</definedName>
    <definedName name="_____________phi25" localSheetId="5">#REF!</definedName>
    <definedName name="_____________phi25" localSheetId="14">#REF!</definedName>
    <definedName name="_____________phi25">#REF!</definedName>
    <definedName name="_____________phi28" localSheetId="13">#REF!</definedName>
    <definedName name="_____________phi28" localSheetId="2">#REF!</definedName>
    <definedName name="_____________phi28" localSheetId="11">#REF!</definedName>
    <definedName name="_____________phi28" localSheetId="5">#REF!</definedName>
    <definedName name="_____________phi28" localSheetId="14">#REF!</definedName>
    <definedName name="_____________phi28">#REF!</definedName>
    <definedName name="_____________phi500" localSheetId="13">#REF!</definedName>
    <definedName name="_____________phi500" localSheetId="2">#REF!</definedName>
    <definedName name="_____________phi500" localSheetId="11">#REF!</definedName>
    <definedName name="_____________phi500" localSheetId="5">#REF!</definedName>
    <definedName name="_____________phi500" localSheetId="14">#REF!</definedName>
    <definedName name="_____________phi500">#REF!</definedName>
    <definedName name="_____________phi6" localSheetId="13">#REF!</definedName>
    <definedName name="_____________phi6" localSheetId="2">#REF!</definedName>
    <definedName name="_____________phi6" localSheetId="11">#REF!</definedName>
    <definedName name="_____________phi6" localSheetId="5">#REF!</definedName>
    <definedName name="_____________phi6" localSheetId="14">#REF!</definedName>
    <definedName name="_____________phi6">#REF!</definedName>
    <definedName name="_____________phi750" localSheetId="13">#REF!</definedName>
    <definedName name="_____________phi750" localSheetId="2">#REF!</definedName>
    <definedName name="_____________phi750" localSheetId="11">#REF!</definedName>
    <definedName name="_____________phi750" localSheetId="5">#REF!</definedName>
    <definedName name="_____________phi750" localSheetId="14">#REF!</definedName>
    <definedName name="_____________phi750">#REF!</definedName>
    <definedName name="_____________phi8" localSheetId="13">#REF!</definedName>
    <definedName name="_____________phi8" localSheetId="2">#REF!</definedName>
    <definedName name="_____________phi8" localSheetId="11">#REF!</definedName>
    <definedName name="_____________phi8" localSheetId="5">#REF!</definedName>
    <definedName name="_____________phi8" localSheetId="14">#REF!</definedName>
    <definedName name="_____________phi8">#REF!</definedName>
    <definedName name="_____________qa7" localSheetId="13">#REF!</definedName>
    <definedName name="_____________qa7" localSheetId="2">#REF!</definedName>
    <definedName name="_____________qa7" localSheetId="11">#REF!</definedName>
    <definedName name="_____________qa7" localSheetId="5">#REF!</definedName>
    <definedName name="_____________qa7" localSheetId="14">#REF!</definedName>
    <definedName name="_____________qa7">#REF!</definedName>
    <definedName name="_____________QLO7" localSheetId="13" hidden="1">#REF!</definedName>
    <definedName name="_____________QLO7" localSheetId="2" hidden="1">#REF!</definedName>
    <definedName name="_____________QLO7" localSheetId="11" hidden="1">#REF!</definedName>
    <definedName name="_____________QLO7" localSheetId="5" hidden="1">#REF!</definedName>
    <definedName name="_____________QLO7" localSheetId="14" hidden="1">#REF!</definedName>
    <definedName name="_____________QLO7" hidden="1">#REF!</definedName>
    <definedName name="_____________RHH1" localSheetId="13">#REF!</definedName>
    <definedName name="_____________RHH1" localSheetId="2">#REF!</definedName>
    <definedName name="_____________RHH1" localSheetId="11">#REF!</definedName>
    <definedName name="_____________RHH1" localSheetId="5">#REF!</definedName>
    <definedName name="_____________RHH1" localSheetId="14">#REF!</definedName>
    <definedName name="_____________RHH1">#REF!</definedName>
    <definedName name="_____________RHH10" localSheetId="13">#REF!</definedName>
    <definedName name="_____________RHH10" localSheetId="2">#REF!</definedName>
    <definedName name="_____________RHH10" localSheetId="11">#REF!</definedName>
    <definedName name="_____________RHH10" localSheetId="5">#REF!</definedName>
    <definedName name="_____________RHH10" localSheetId="14">#REF!</definedName>
    <definedName name="_____________RHH10">#REF!</definedName>
    <definedName name="_____________RHP1" localSheetId="13">#REF!</definedName>
    <definedName name="_____________RHP1" localSheetId="2">#REF!</definedName>
    <definedName name="_____________RHP1" localSheetId="11">#REF!</definedName>
    <definedName name="_____________RHP1" localSheetId="5">#REF!</definedName>
    <definedName name="_____________RHP1" localSheetId="14">#REF!</definedName>
    <definedName name="_____________RHP1">#REF!</definedName>
    <definedName name="_____________RHP10" localSheetId="13">#REF!</definedName>
    <definedName name="_____________RHP10" localSheetId="2">#REF!</definedName>
    <definedName name="_____________RHP10" localSheetId="11">#REF!</definedName>
    <definedName name="_____________RHP10" localSheetId="5">#REF!</definedName>
    <definedName name="_____________RHP10" localSheetId="14">#REF!</definedName>
    <definedName name="_____________RHP10">#REF!</definedName>
    <definedName name="_____________RI1" localSheetId="13">#REF!</definedName>
    <definedName name="_____________RI1" localSheetId="2">#REF!</definedName>
    <definedName name="_____________RI1" localSheetId="11">#REF!</definedName>
    <definedName name="_____________RI1" localSheetId="5">#REF!</definedName>
    <definedName name="_____________RI1" localSheetId="14">#REF!</definedName>
    <definedName name="_____________RI1">#REF!</definedName>
    <definedName name="_____________RI10" localSheetId="13">#REF!</definedName>
    <definedName name="_____________RI10" localSheetId="2">#REF!</definedName>
    <definedName name="_____________RI10" localSheetId="11">#REF!</definedName>
    <definedName name="_____________RI10" localSheetId="5">#REF!</definedName>
    <definedName name="_____________RI10" localSheetId="14">#REF!</definedName>
    <definedName name="_____________RI10">#REF!</definedName>
    <definedName name="_____________RII1" localSheetId="13">#REF!</definedName>
    <definedName name="_____________RII1" localSheetId="2">#REF!</definedName>
    <definedName name="_____________RII1" localSheetId="11">#REF!</definedName>
    <definedName name="_____________RII1" localSheetId="5">#REF!</definedName>
    <definedName name="_____________RII1" localSheetId="14">#REF!</definedName>
    <definedName name="_____________RII1">#REF!</definedName>
    <definedName name="_____________RII10" localSheetId="13">#REF!</definedName>
    <definedName name="_____________RII10" localSheetId="2">#REF!</definedName>
    <definedName name="_____________RII10" localSheetId="11">#REF!</definedName>
    <definedName name="_____________RII10" localSheetId="5">#REF!</definedName>
    <definedName name="_____________RII10" localSheetId="14">#REF!</definedName>
    <definedName name="_____________RII10">#REF!</definedName>
    <definedName name="_____________RIP1" localSheetId="13">#REF!</definedName>
    <definedName name="_____________RIP1" localSheetId="2">#REF!</definedName>
    <definedName name="_____________RIP1" localSheetId="11">#REF!</definedName>
    <definedName name="_____________RIP1" localSheetId="5">#REF!</definedName>
    <definedName name="_____________RIP1" localSheetId="14">#REF!</definedName>
    <definedName name="_____________RIP1">#REF!</definedName>
    <definedName name="_____________RIP10" localSheetId="13">#REF!</definedName>
    <definedName name="_____________RIP10" localSheetId="2">#REF!</definedName>
    <definedName name="_____________RIP10" localSheetId="11">#REF!</definedName>
    <definedName name="_____________RIP10" localSheetId="5">#REF!</definedName>
    <definedName name="_____________RIP10" localSheetId="14">#REF!</definedName>
    <definedName name="_____________RIP10">#REF!</definedName>
    <definedName name="_____________rp95" localSheetId="13">#REF!</definedName>
    <definedName name="_____________rp95" localSheetId="2">#REF!</definedName>
    <definedName name="_____________rp95" localSheetId="11">#REF!</definedName>
    <definedName name="_____________rp95" localSheetId="5">#REF!</definedName>
    <definedName name="_____________rp95" localSheetId="14">#REF!</definedName>
    <definedName name="_____________rp95">#REF!</definedName>
    <definedName name="_____________san108" localSheetId="13">#REF!</definedName>
    <definedName name="_____________san108" localSheetId="2">#REF!</definedName>
    <definedName name="_____________san108" localSheetId="11">#REF!</definedName>
    <definedName name="_____________san108" localSheetId="5">#REF!</definedName>
    <definedName name="_____________san108" localSheetId="14">#REF!</definedName>
    <definedName name="_____________san108">#REF!</definedName>
    <definedName name="_____________san180" localSheetId="13">#REF!</definedName>
    <definedName name="_____________san180" localSheetId="2">#REF!</definedName>
    <definedName name="_____________san180" localSheetId="11">#REF!</definedName>
    <definedName name="_____________san180" localSheetId="5">#REF!</definedName>
    <definedName name="_____________san180" localSheetId="14">#REF!</definedName>
    <definedName name="_____________san180">#REF!</definedName>
    <definedName name="_____________san250" localSheetId="13">#REF!</definedName>
    <definedName name="_____________san250" localSheetId="2">#REF!</definedName>
    <definedName name="_____________san250" localSheetId="11">#REF!</definedName>
    <definedName name="_____________san250" localSheetId="5">#REF!</definedName>
    <definedName name="_____________san250" localSheetId="14">#REF!</definedName>
    <definedName name="_____________san250">#REF!</definedName>
    <definedName name="_____________san54" localSheetId="13">#REF!</definedName>
    <definedName name="_____________san54" localSheetId="2">#REF!</definedName>
    <definedName name="_____________san54" localSheetId="11">#REF!</definedName>
    <definedName name="_____________san54" localSheetId="5">#REF!</definedName>
    <definedName name="_____________san54" localSheetId="14">#REF!</definedName>
    <definedName name="_____________san54">#REF!</definedName>
    <definedName name="_____________san90" localSheetId="13">#REF!</definedName>
    <definedName name="_____________san90" localSheetId="2">#REF!</definedName>
    <definedName name="_____________san90" localSheetId="11">#REF!</definedName>
    <definedName name="_____________san90" localSheetId="5">#REF!</definedName>
    <definedName name="_____________san90" localSheetId="14">#REF!</definedName>
    <definedName name="_____________san90">#REF!</definedName>
    <definedName name="_____________sat12" localSheetId="13">#REF!</definedName>
    <definedName name="_____________sat12" localSheetId="2">#REF!</definedName>
    <definedName name="_____________sat12" localSheetId="11">#REF!</definedName>
    <definedName name="_____________sat12" localSheetId="5">#REF!</definedName>
    <definedName name="_____________sat12" localSheetId="14">#REF!</definedName>
    <definedName name="_____________sat12">#REF!</definedName>
    <definedName name="_____________sat16" localSheetId="13">#REF!</definedName>
    <definedName name="_____________sat16" localSheetId="2">#REF!</definedName>
    <definedName name="_____________sat16" localSheetId="11">#REF!</definedName>
    <definedName name="_____________sat16" localSheetId="5">#REF!</definedName>
    <definedName name="_____________sat16" localSheetId="14">#REF!</definedName>
    <definedName name="_____________sat16">#REF!</definedName>
    <definedName name="_____________sat20" localSheetId="13">#REF!</definedName>
    <definedName name="_____________sat20" localSheetId="2">#REF!</definedName>
    <definedName name="_____________sat20" localSheetId="11">#REF!</definedName>
    <definedName name="_____________sat20" localSheetId="5">#REF!</definedName>
    <definedName name="_____________sat20" localSheetId="14">#REF!</definedName>
    <definedName name="_____________sat20">#REF!</definedName>
    <definedName name="_____________sc1" localSheetId="13">#REF!</definedName>
    <definedName name="_____________sc1" localSheetId="2">#REF!</definedName>
    <definedName name="_____________sc1" localSheetId="11">#REF!</definedName>
    <definedName name="_____________sc1" localSheetId="5">#REF!</definedName>
    <definedName name="_____________sc1" localSheetId="14">#REF!</definedName>
    <definedName name="_____________sc1">#REF!</definedName>
    <definedName name="_____________SC2" localSheetId="13">#REF!</definedName>
    <definedName name="_____________SC2" localSheetId="2">#REF!</definedName>
    <definedName name="_____________SC2" localSheetId="11">#REF!</definedName>
    <definedName name="_____________SC2" localSheetId="5">#REF!</definedName>
    <definedName name="_____________SC2" localSheetId="14">#REF!</definedName>
    <definedName name="_____________SC2">#REF!</definedName>
    <definedName name="_____________sc3" localSheetId="13">#REF!</definedName>
    <definedName name="_____________sc3" localSheetId="2">#REF!</definedName>
    <definedName name="_____________sc3" localSheetId="11">#REF!</definedName>
    <definedName name="_____________sc3" localSheetId="5">#REF!</definedName>
    <definedName name="_____________sc3" localSheetId="14">#REF!</definedName>
    <definedName name="_____________sc3">#REF!</definedName>
    <definedName name="_____________SCD18" localSheetId="13">#REF!</definedName>
    <definedName name="_____________SCD18" localSheetId="2">#REF!</definedName>
    <definedName name="_____________SCD18" localSheetId="11">#REF!</definedName>
    <definedName name="_____________SCD18" localSheetId="5">#REF!</definedName>
    <definedName name="_____________SCD18" localSheetId="14">#REF!</definedName>
    <definedName name="_____________SCD18">#REF!</definedName>
    <definedName name="_____________sl2" localSheetId="13">#REF!</definedName>
    <definedName name="_____________sl2" localSheetId="2">#REF!</definedName>
    <definedName name="_____________sl2" localSheetId="11">#REF!</definedName>
    <definedName name="_____________sl2" localSheetId="5">#REF!</definedName>
    <definedName name="_____________sl2" localSheetId="14">#REF!</definedName>
    <definedName name="_____________sl2">#REF!</definedName>
    <definedName name="_____________slg1" localSheetId="13">#REF!</definedName>
    <definedName name="_____________slg1" localSheetId="2">#REF!</definedName>
    <definedName name="_____________slg1" localSheetId="11">#REF!</definedName>
    <definedName name="_____________slg1" localSheetId="5">#REF!</definedName>
    <definedName name="_____________slg1" localSheetId="14">#REF!</definedName>
    <definedName name="_____________slg1">#REF!</definedName>
    <definedName name="_____________slg2" localSheetId="13">#REF!</definedName>
    <definedName name="_____________slg2" localSheetId="2">#REF!</definedName>
    <definedName name="_____________slg2" localSheetId="11">#REF!</definedName>
    <definedName name="_____________slg2" localSheetId="5">#REF!</definedName>
    <definedName name="_____________slg2" localSheetId="14">#REF!</definedName>
    <definedName name="_____________slg2">#REF!</definedName>
    <definedName name="_____________slg3" localSheetId="13">#REF!</definedName>
    <definedName name="_____________slg3" localSheetId="2">#REF!</definedName>
    <definedName name="_____________slg3" localSheetId="11">#REF!</definedName>
    <definedName name="_____________slg3" localSheetId="5">#REF!</definedName>
    <definedName name="_____________slg3" localSheetId="14">#REF!</definedName>
    <definedName name="_____________slg3">#REF!</definedName>
    <definedName name="_____________slg4" localSheetId="13">#REF!</definedName>
    <definedName name="_____________slg4" localSheetId="2">#REF!</definedName>
    <definedName name="_____________slg4" localSheetId="11">#REF!</definedName>
    <definedName name="_____________slg4" localSheetId="5">#REF!</definedName>
    <definedName name="_____________slg4" localSheetId="14">#REF!</definedName>
    <definedName name="_____________slg4">#REF!</definedName>
    <definedName name="_____________slg5" localSheetId="13">#REF!</definedName>
    <definedName name="_____________slg5" localSheetId="2">#REF!</definedName>
    <definedName name="_____________slg5" localSheetId="11">#REF!</definedName>
    <definedName name="_____________slg5" localSheetId="5">#REF!</definedName>
    <definedName name="_____________slg5" localSheetId="14">#REF!</definedName>
    <definedName name="_____________slg5">#REF!</definedName>
    <definedName name="_____________slg6" localSheetId="13">#REF!</definedName>
    <definedName name="_____________slg6" localSheetId="2">#REF!</definedName>
    <definedName name="_____________slg6" localSheetId="11">#REF!</definedName>
    <definedName name="_____________slg6" localSheetId="5">#REF!</definedName>
    <definedName name="_____________slg6" localSheetId="14">#REF!</definedName>
    <definedName name="_____________slg6">#REF!</definedName>
    <definedName name="_____________SN3" localSheetId="13">#REF!</definedName>
    <definedName name="_____________SN3" localSheetId="2">#REF!</definedName>
    <definedName name="_____________SN3" localSheetId="11">#REF!</definedName>
    <definedName name="_____________SN3" localSheetId="5">#REF!</definedName>
    <definedName name="_____________SN3" localSheetId="14">#REF!</definedName>
    <definedName name="_____________SN3">#REF!</definedName>
    <definedName name="_____________soi2" localSheetId="13">#REF!</definedName>
    <definedName name="_____________soi2" localSheetId="2">#REF!</definedName>
    <definedName name="_____________soi2" localSheetId="11">#REF!</definedName>
    <definedName name="_____________soi2" localSheetId="5">#REF!</definedName>
    <definedName name="_____________soi2" localSheetId="14">#REF!</definedName>
    <definedName name="_____________soi2">#REF!</definedName>
    <definedName name="_____________soi3" localSheetId="13">#REF!</definedName>
    <definedName name="_____________soi3" localSheetId="2">#REF!</definedName>
    <definedName name="_____________soi3" localSheetId="11">#REF!</definedName>
    <definedName name="_____________soi3" localSheetId="5">#REF!</definedName>
    <definedName name="_____________soi3" localSheetId="14">#REF!</definedName>
    <definedName name="_____________soi3">#REF!</definedName>
    <definedName name="_____________sua20" localSheetId="13">#REF!</definedName>
    <definedName name="_____________sua20" localSheetId="2">#REF!</definedName>
    <definedName name="_____________sua20" localSheetId="11">#REF!</definedName>
    <definedName name="_____________sua20" localSheetId="5">#REF!</definedName>
    <definedName name="_____________sua20" localSheetId="14">#REF!</definedName>
    <definedName name="_____________sua20">#REF!</definedName>
    <definedName name="_____________sua30" localSheetId="13">#REF!</definedName>
    <definedName name="_____________sua30" localSheetId="2">#REF!</definedName>
    <definedName name="_____________sua30" localSheetId="11">#REF!</definedName>
    <definedName name="_____________sua30" localSheetId="5">#REF!</definedName>
    <definedName name="_____________sua30" localSheetId="14">#REF!</definedName>
    <definedName name="_____________sua30">#REF!</definedName>
    <definedName name="_____________t9" localSheetId="2" hidden="1">{"'Sheet1'!$L$16"}</definedName>
    <definedName name="_____________t9" localSheetId="11" hidden="1">{"'Sheet1'!$L$16"}</definedName>
    <definedName name="_____________t9" localSheetId="5" hidden="1">{"'Sheet1'!$L$16"}</definedName>
    <definedName name="_____________t9" hidden="1">{"'Sheet1'!$L$16"}</definedName>
    <definedName name="_____________tb2" localSheetId="2" hidden="1">{"'Sheet1'!$L$16"}</definedName>
    <definedName name="_____________tb2" localSheetId="11" hidden="1">{"'Sheet1'!$L$16"}</definedName>
    <definedName name="_____________tb2" localSheetId="5" hidden="1">{"'Sheet1'!$L$16"}</definedName>
    <definedName name="_____________tb2" hidden="1">{"'Sheet1'!$L$16"}</definedName>
    <definedName name="_____________td1" localSheetId="2" hidden="1">{"'Sheet1'!$L$16"}</definedName>
    <definedName name="_____________td1" localSheetId="11" hidden="1">{"'Sheet1'!$L$16"}</definedName>
    <definedName name="_____________td1" localSheetId="5" hidden="1">{"'Sheet1'!$L$16"}</definedName>
    <definedName name="_____________td1" hidden="1">{"'Sheet1'!$L$16"}</definedName>
    <definedName name="_____________TG1" localSheetId="13">#REF!</definedName>
    <definedName name="_____________TG1" localSheetId="2">#REF!</definedName>
    <definedName name="_____________TG1" localSheetId="11">#REF!</definedName>
    <definedName name="_____________TG1" localSheetId="5">#REF!</definedName>
    <definedName name="_____________TG1" localSheetId="14">#REF!</definedName>
    <definedName name="_____________TG1">#REF!</definedName>
    <definedName name="_____________tg427" localSheetId="13">#REF!</definedName>
    <definedName name="_____________tg427" localSheetId="2">#REF!</definedName>
    <definedName name="_____________tg427" localSheetId="11">#REF!</definedName>
    <definedName name="_____________tg427" localSheetId="5">#REF!</definedName>
    <definedName name="_____________tg427" localSheetId="14">#REF!</definedName>
    <definedName name="_____________tg427">#REF!</definedName>
    <definedName name="_____________TK1" localSheetId="13">#REF!</definedName>
    <definedName name="_____________TK1" localSheetId="2">#REF!</definedName>
    <definedName name="_____________TK1" localSheetId="11">#REF!</definedName>
    <definedName name="_____________TK1" localSheetId="5">#REF!</definedName>
    <definedName name="_____________TK1" localSheetId="14">#REF!</definedName>
    <definedName name="_____________TK1">#REF!</definedName>
    <definedName name="_____________TK155" localSheetId="13">#REF!</definedName>
    <definedName name="_____________TK155" localSheetId="2">#REF!</definedName>
    <definedName name="_____________TK155" localSheetId="11">#REF!</definedName>
    <definedName name="_____________TK155" localSheetId="5">#REF!</definedName>
    <definedName name="_____________TK155" localSheetId="14">#REF!</definedName>
    <definedName name="_____________TK155">#REF!</definedName>
    <definedName name="_____________TK422" localSheetId="13">#REF!</definedName>
    <definedName name="_____________TK422" localSheetId="2">#REF!</definedName>
    <definedName name="_____________TK422" localSheetId="11">#REF!</definedName>
    <definedName name="_____________TK422" localSheetId="5">#REF!</definedName>
    <definedName name="_____________TK422" localSheetId="14">#REF!</definedName>
    <definedName name="_____________TK422">#REF!</definedName>
    <definedName name="_____________TL1" localSheetId="13">#REF!</definedName>
    <definedName name="_____________TL1" localSheetId="2">#REF!</definedName>
    <definedName name="_____________TL1" localSheetId="11">#REF!</definedName>
    <definedName name="_____________TL1" localSheetId="5">#REF!</definedName>
    <definedName name="_____________TL1" localSheetId="14">#REF!</definedName>
    <definedName name="_____________TL1">#REF!</definedName>
    <definedName name="_____________TL2" localSheetId="13">#REF!</definedName>
    <definedName name="_____________TL2" localSheetId="2">#REF!</definedName>
    <definedName name="_____________TL2" localSheetId="11">#REF!</definedName>
    <definedName name="_____________TL2" localSheetId="5">#REF!</definedName>
    <definedName name="_____________TL2" localSheetId="14">#REF!</definedName>
    <definedName name="_____________TL2">#REF!</definedName>
    <definedName name="_____________TL3" localSheetId="13">#REF!</definedName>
    <definedName name="_____________TL3" localSheetId="2">#REF!</definedName>
    <definedName name="_____________TL3" localSheetId="11">#REF!</definedName>
    <definedName name="_____________TL3" localSheetId="5">#REF!</definedName>
    <definedName name="_____________TL3" localSheetId="14">#REF!</definedName>
    <definedName name="_____________TL3">#REF!</definedName>
    <definedName name="_____________TLA120" localSheetId="13">#REF!</definedName>
    <definedName name="_____________TLA120" localSheetId="2">#REF!</definedName>
    <definedName name="_____________TLA120" localSheetId="11">#REF!</definedName>
    <definedName name="_____________TLA120" localSheetId="5">#REF!</definedName>
    <definedName name="_____________TLA120" localSheetId="14">#REF!</definedName>
    <definedName name="_____________TLA120">#REF!</definedName>
    <definedName name="_____________TLA35" localSheetId="13">#REF!</definedName>
    <definedName name="_____________TLA35" localSheetId="2">#REF!</definedName>
    <definedName name="_____________TLA35" localSheetId="11">#REF!</definedName>
    <definedName name="_____________TLA35" localSheetId="5">#REF!</definedName>
    <definedName name="_____________TLA35" localSheetId="14">#REF!</definedName>
    <definedName name="_____________TLA35">#REF!</definedName>
    <definedName name="_____________TLA50" localSheetId="13">#REF!</definedName>
    <definedName name="_____________TLA50" localSheetId="2">#REF!</definedName>
    <definedName name="_____________TLA50" localSheetId="11">#REF!</definedName>
    <definedName name="_____________TLA50" localSheetId="5">#REF!</definedName>
    <definedName name="_____________TLA50" localSheetId="14">#REF!</definedName>
    <definedName name="_____________TLA50">#REF!</definedName>
    <definedName name="_____________TLA70" localSheetId="13">#REF!</definedName>
    <definedName name="_____________TLA70" localSheetId="2">#REF!</definedName>
    <definedName name="_____________TLA70" localSheetId="11">#REF!</definedName>
    <definedName name="_____________TLA70" localSheetId="5">#REF!</definedName>
    <definedName name="_____________TLA70" localSheetId="14">#REF!</definedName>
    <definedName name="_____________TLA70">#REF!</definedName>
    <definedName name="_____________TLA95" localSheetId="13">#REF!</definedName>
    <definedName name="_____________TLA95" localSheetId="2">#REF!</definedName>
    <definedName name="_____________TLA95" localSheetId="11">#REF!</definedName>
    <definedName name="_____________TLA95" localSheetId="5">#REF!</definedName>
    <definedName name="_____________TLA95" localSheetId="14">#REF!</definedName>
    <definedName name="_____________TLA95">#REF!</definedName>
    <definedName name="_____________tp2" localSheetId="13">#REF!</definedName>
    <definedName name="_____________tp2" localSheetId="2">#REF!</definedName>
    <definedName name="_____________tp2" localSheetId="11">#REF!</definedName>
    <definedName name="_____________tp2" localSheetId="5">#REF!</definedName>
    <definedName name="_____________tp2" localSheetId="14">#REF!</definedName>
    <definedName name="_____________tp2">#REF!</definedName>
    <definedName name="_____________tt3" localSheetId="2" hidden="1">{"'Sheet1'!$L$16"}</definedName>
    <definedName name="_____________tt3" localSheetId="11" hidden="1">{"'Sheet1'!$L$16"}</definedName>
    <definedName name="_____________tt3" localSheetId="5" hidden="1">{"'Sheet1'!$L$16"}</definedName>
    <definedName name="_____________tt3" hidden="1">{"'Sheet1'!$L$16"}</definedName>
    <definedName name="_____________tz593" localSheetId="13">#REF!</definedName>
    <definedName name="_____________tz593" localSheetId="2">#REF!</definedName>
    <definedName name="_____________tz593" localSheetId="11">#REF!</definedName>
    <definedName name="_____________tz593" localSheetId="5">#REF!</definedName>
    <definedName name="_____________tz593" localSheetId="14">#REF!</definedName>
    <definedName name="_____________tz593">#REF!</definedName>
    <definedName name="_____________TH1" localSheetId="13">#REF!</definedName>
    <definedName name="_____________TH1" localSheetId="2">#REF!</definedName>
    <definedName name="_____________TH1" localSheetId="11">#REF!</definedName>
    <definedName name="_____________TH1" localSheetId="5">#REF!</definedName>
    <definedName name="_____________TH1" localSheetId="14">#REF!</definedName>
    <definedName name="_____________TH1">#REF!</definedName>
    <definedName name="_____________TH2" localSheetId="13">#REF!</definedName>
    <definedName name="_____________TH2" localSheetId="2">#REF!</definedName>
    <definedName name="_____________TH2" localSheetId="11">#REF!</definedName>
    <definedName name="_____________TH2" localSheetId="5">#REF!</definedName>
    <definedName name="_____________TH2" localSheetId="14">#REF!</definedName>
    <definedName name="_____________TH2">#REF!</definedName>
    <definedName name="_____________TH20" localSheetId="13">#REF!</definedName>
    <definedName name="_____________TH20" localSheetId="2">#REF!</definedName>
    <definedName name="_____________TH20" localSheetId="11">#REF!</definedName>
    <definedName name="_____________TH20" localSheetId="5">#REF!</definedName>
    <definedName name="_____________TH20" localSheetId="14">#REF!</definedName>
    <definedName name="_____________TH20">#REF!</definedName>
    <definedName name="_____________TH3" localSheetId="13">#REF!</definedName>
    <definedName name="_____________TH3" localSheetId="2">#REF!</definedName>
    <definedName name="_____________TH3" localSheetId="11">#REF!</definedName>
    <definedName name="_____________TH3" localSheetId="5">#REF!</definedName>
    <definedName name="_____________TH3" localSheetId="14">#REF!</definedName>
    <definedName name="_____________TH3">#REF!</definedName>
    <definedName name="_____________tra100" localSheetId="13">#REF!</definedName>
    <definedName name="_____________tra100" localSheetId="2">#REF!</definedName>
    <definedName name="_____________tra100" localSheetId="11">#REF!</definedName>
    <definedName name="_____________tra100" localSheetId="5">#REF!</definedName>
    <definedName name="_____________tra100" localSheetId="14">#REF!</definedName>
    <definedName name="_____________tra100">#REF!</definedName>
    <definedName name="_____________tra102" localSheetId="13">#REF!</definedName>
    <definedName name="_____________tra102" localSheetId="2">#REF!</definedName>
    <definedName name="_____________tra102" localSheetId="11">#REF!</definedName>
    <definedName name="_____________tra102" localSheetId="5">#REF!</definedName>
    <definedName name="_____________tra102" localSheetId="14">#REF!</definedName>
    <definedName name="_____________tra102">#REF!</definedName>
    <definedName name="_____________tra104" localSheetId="13">#REF!</definedName>
    <definedName name="_____________tra104" localSheetId="2">#REF!</definedName>
    <definedName name="_____________tra104" localSheetId="11">#REF!</definedName>
    <definedName name="_____________tra104" localSheetId="5">#REF!</definedName>
    <definedName name="_____________tra104" localSheetId="14">#REF!</definedName>
    <definedName name="_____________tra104">#REF!</definedName>
    <definedName name="_____________tra106" localSheetId="13">#REF!</definedName>
    <definedName name="_____________tra106" localSheetId="2">#REF!</definedName>
    <definedName name="_____________tra106" localSheetId="11">#REF!</definedName>
    <definedName name="_____________tra106" localSheetId="5">#REF!</definedName>
    <definedName name="_____________tra106" localSheetId="14">#REF!</definedName>
    <definedName name="_____________tra106">#REF!</definedName>
    <definedName name="_____________tra108" localSheetId="13">#REF!</definedName>
    <definedName name="_____________tra108" localSheetId="2">#REF!</definedName>
    <definedName name="_____________tra108" localSheetId="11">#REF!</definedName>
    <definedName name="_____________tra108" localSheetId="5">#REF!</definedName>
    <definedName name="_____________tra108" localSheetId="14">#REF!</definedName>
    <definedName name="_____________tra108">#REF!</definedName>
    <definedName name="_____________tra110" localSheetId="13">#REF!</definedName>
    <definedName name="_____________tra110" localSheetId="2">#REF!</definedName>
    <definedName name="_____________tra110" localSheetId="11">#REF!</definedName>
    <definedName name="_____________tra110" localSheetId="5">#REF!</definedName>
    <definedName name="_____________tra110" localSheetId="14">#REF!</definedName>
    <definedName name="_____________tra110">#REF!</definedName>
    <definedName name="_____________tra112" localSheetId="13">#REF!</definedName>
    <definedName name="_____________tra112" localSheetId="2">#REF!</definedName>
    <definedName name="_____________tra112" localSheetId="11">#REF!</definedName>
    <definedName name="_____________tra112" localSheetId="5">#REF!</definedName>
    <definedName name="_____________tra112" localSheetId="14">#REF!</definedName>
    <definedName name="_____________tra112">#REF!</definedName>
    <definedName name="_____________tra114" localSheetId="13">#REF!</definedName>
    <definedName name="_____________tra114" localSheetId="2">#REF!</definedName>
    <definedName name="_____________tra114" localSheetId="11">#REF!</definedName>
    <definedName name="_____________tra114" localSheetId="5">#REF!</definedName>
    <definedName name="_____________tra114" localSheetId="14">#REF!</definedName>
    <definedName name="_____________tra114">#REF!</definedName>
    <definedName name="_____________tra116" localSheetId="13">#REF!</definedName>
    <definedName name="_____________tra116" localSheetId="2">#REF!</definedName>
    <definedName name="_____________tra116" localSheetId="11">#REF!</definedName>
    <definedName name="_____________tra116" localSheetId="5">#REF!</definedName>
    <definedName name="_____________tra116" localSheetId="14">#REF!</definedName>
    <definedName name="_____________tra116">#REF!</definedName>
    <definedName name="_____________tra118" localSheetId="13">#REF!</definedName>
    <definedName name="_____________tra118" localSheetId="2">#REF!</definedName>
    <definedName name="_____________tra118" localSheetId="11">#REF!</definedName>
    <definedName name="_____________tra118" localSheetId="5">#REF!</definedName>
    <definedName name="_____________tra118" localSheetId="14">#REF!</definedName>
    <definedName name="_____________tra118">#REF!</definedName>
    <definedName name="_____________tra120" localSheetId="13">#REF!</definedName>
    <definedName name="_____________tra120" localSheetId="2">#REF!</definedName>
    <definedName name="_____________tra120" localSheetId="11">#REF!</definedName>
    <definedName name="_____________tra120" localSheetId="5">#REF!</definedName>
    <definedName name="_____________tra120" localSheetId="14">#REF!</definedName>
    <definedName name="_____________tra120">#REF!</definedName>
    <definedName name="_____________tra122" localSheetId="13">#REF!</definedName>
    <definedName name="_____________tra122" localSheetId="2">#REF!</definedName>
    <definedName name="_____________tra122" localSheetId="11">#REF!</definedName>
    <definedName name="_____________tra122" localSheetId="5">#REF!</definedName>
    <definedName name="_____________tra122" localSheetId="14">#REF!</definedName>
    <definedName name="_____________tra122">#REF!</definedName>
    <definedName name="_____________tra124" localSheetId="13">#REF!</definedName>
    <definedName name="_____________tra124" localSheetId="2">#REF!</definedName>
    <definedName name="_____________tra124" localSheetId="11">#REF!</definedName>
    <definedName name="_____________tra124" localSheetId="5">#REF!</definedName>
    <definedName name="_____________tra124" localSheetId="14">#REF!</definedName>
    <definedName name="_____________tra124">#REF!</definedName>
    <definedName name="_____________tra126" localSheetId="13">#REF!</definedName>
    <definedName name="_____________tra126" localSheetId="2">#REF!</definedName>
    <definedName name="_____________tra126" localSheetId="11">#REF!</definedName>
    <definedName name="_____________tra126" localSheetId="5">#REF!</definedName>
    <definedName name="_____________tra126" localSheetId="14">#REF!</definedName>
    <definedName name="_____________tra126">#REF!</definedName>
    <definedName name="_____________tra128" localSheetId="13">#REF!</definedName>
    <definedName name="_____________tra128" localSheetId="2">#REF!</definedName>
    <definedName name="_____________tra128" localSheetId="11">#REF!</definedName>
    <definedName name="_____________tra128" localSheetId="5">#REF!</definedName>
    <definedName name="_____________tra128" localSheetId="14">#REF!</definedName>
    <definedName name="_____________tra128">#REF!</definedName>
    <definedName name="_____________tra130" localSheetId="13">#REF!</definedName>
    <definedName name="_____________tra130" localSheetId="2">#REF!</definedName>
    <definedName name="_____________tra130" localSheetId="11">#REF!</definedName>
    <definedName name="_____________tra130" localSheetId="5">#REF!</definedName>
    <definedName name="_____________tra130" localSheetId="14">#REF!</definedName>
    <definedName name="_____________tra130">#REF!</definedName>
    <definedName name="_____________tra132" localSheetId="13">#REF!</definedName>
    <definedName name="_____________tra132" localSheetId="2">#REF!</definedName>
    <definedName name="_____________tra132" localSheetId="11">#REF!</definedName>
    <definedName name="_____________tra132" localSheetId="5">#REF!</definedName>
    <definedName name="_____________tra132" localSheetId="14">#REF!</definedName>
    <definedName name="_____________tra132">#REF!</definedName>
    <definedName name="_____________tra134" localSheetId="13">#REF!</definedName>
    <definedName name="_____________tra134" localSheetId="2">#REF!</definedName>
    <definedName name="_____________tra134" localSheetId="11">#REF!</definedName>
    <definedName name="_____________tra134" localSheetId="5">#REF!</definedName>
    <definedName name="_____________tra134" localSheetId="14">#REF!</definedName>
    <definedName name="_____________tra134">#REF!</definedName>
    <definedName name="_____________tra136" localSheetId="13">#REF!</definedName>
    <definedName name="_____________tra136" localSheetId="2">#REF!</definedName>
    <definedName name="_____________tra136" localSheetId="11">#REF!</definedName>
    <definedName name="_____________tra136" localSheetId="5">#REF!</definedName>
    <definedName name="_____________tra136" localSheetId="14">#REF!</definedName>
    <definedName name="_____________tra136">#REF!</definedName>
    <definedName name="_____________tra138" localSheetId="13">#REF!</definedName>
    <definedName name="_____________tra138" localSheetId="2">#REF!</definedName>
    <definedName name="_____________tra138" localSheetId="11">#REF!</definedName>
    <definedName name="_____________tra138" localSheetId="5">#REF!</definedName>
    <definedName name="_____________tra138" localSheetId="14">#REF!</definedName>
    <definedName name="_____________tra138">#REF!</definedName>
    <definedName name="_____________tra140" localSheetId="13">#REF!</definedName>
    <definedName name="_____________tra140" localSheetId="2">#REF!</definedName>
    <definedName name="_____________tra140" localSheetId="11">#REF!</definedName>
    <definedName name="_____________tra140" localSheetId="5">#REF!</definedName>
    <definedName name="_____________tra140" localSheetId="14">#REF!</definedName>
    <definedName name="_____________tra140">#REF!</definedName>
    <definedName name="_____________tra70" localSheetId="13">#REF!</definedName>
    <definedName name="_____________tra70" localSheetId="2">#REF!</definedName>
    <definedName name="_____________tra70" localSheetId="11">#REF!</definedName>
    <definedName name="_____________tra70" localSheetId="5">#REF!</definedName>
    <definedName name="_____________tra70" localSheetId="14">#REF!</definedName>
    <definedName name="_____________tra70">#REF!</definedName>
    <definedName name="_____________tra72" localSheetId="13">#REF!</definedName>
    <definedName name="_____________tra72" localSheetId="2">#REF!</definedName>
    <definedName name="_____________tra72" localSheetId="11">#REF!</definedName>
    <definedName name="_____________tra72" localSheetId="5">#REF!</definedName>
    <definedName name="_____________tra72" localSheetId="14">#REF!</definedName>
    <definedName name="_____________tra72">#REF!</definedName>
    <definedName name="_____________tra74" localSheetId="13">#REF!</definedName>
    <definedName name="_____________tra74" localSheetId="2">#REF!</definedName>
    <definedName name="_____________tra74" localSheetId="11">#REF!</definedName>
    <definedName name="_____________tra74" localSheetId="5">#REF!</definedName>
    <definedName name="_____________tra74" localSheetId="14">#REF!</definedName>
    <definedName name="_____________tra74">#REF!</definedName>
    <definedName name="_____________tra76" localSheetId="13">#REF!</definedName>
    <definedName name="_____________tra76" localSheetId="2">#REF!</definedName>
    <definedName name="_____________tra76" localSheetId="11">#REF!</definedName>
    <definedName name="_____________tra76" localSheetId="5">#REF!</definedName>
    <definedName name="_____________tra76" localSheetId="14">#REF!</definedName>
    <definedName name="_____________tra76">#REF!</definedName>
    <definedName name="_____________tra78" localSheetId="13">#REF!</definedName>
    <definedName name="_____________tra78" localSheetId="2">#REF!</definedName>
    <definedName name="_____________tra78" localSheetId="11">#REF!</definedName>
    <definedName name="_____________tra78" localSheetId="5">#REF!</definedName>
    <definedName name="_____________tra78" localSheetId="14">#REF!</definedName>
    <definedName name="_____________tra78">#REF!</definedName>
    <definedName name="_____________tra80" localSheetId="13">#REF!</definedName>
    <definedName name="_____________tra80" localSheetId="2">#REF!</definedName>
    <definedName name="_____________tra80" localSheetId="11">#REF!</definedName>
    <definedName name="_____________tra80" localSheetId="5">#REF!</definedName>
    <definedName name="_____________tra80" localSheetId="14">#REF!</definedName>
    <definedName name="_____________tra80">#REF!</definedName>
    <definedName name="_____________tra82" localSheetId="13">#REF!</definedName>
    <definedName name="_____________tra82" localSheetId="2">#REF!</definedName>
    <definedName name="_____________tra82" localSheetId="11">#REF!</definedName>
    <definedName name="_____________tra82" localSheetId="5">#REF!</definedName>
    <definedName name="_____________tra82" localSheetId="14">#REF!</definedName>
    <definedName name="_____________tra82">#REF!</definedName>
    <definedName name="_____________tra84" localSheetId="13">#REF!</definedName>
    <definedName name="_____________tra84" localSheetId="2">#REF!</definedName>
    <definedName name="_____________tra84" localSheetId="11">#REF!</definedName>
    <definedName name="_____________tra84" localSheetId="5">#REF!</definedName>
    <definedName name="_____________tra84" localSheetId="14">#REF!</definedName>
    <definedName name="_____________tra84">#REF!</definedName>
    <definedName name="_____________tra86" localSheetId="13">#REF!</definedName>
    <definedName name="_____________tra86" localSheetId="2">#REF!</definedName>
    <definedName name="_____________tra86" localSheetId="11">#REF!</definedName>
    <definedName name="_____________tra86" localSheetId="5">#REF!</definedName>
    <definedName name="_____________tra86" localSheetId="14">#REF!</definedName>
    <definedName name="_____________tra86">#REF!</definedName>
    <definedName name="_____________tra88" localSheetId="13">#REF!</definedName>
    <definedName name="_____________tra88" localSheetId="2">#REF!</definedName>
    <definedName name="_____________tra88" localSheetId="11">#REF!</definedName>
    <definedName name="_____________tra88" localSheetId="5">#REF!</definedName>
    <definedName name="_____________tra88" localSheetId="14">#REF!</definedName>
    <definedName name="_____________tra88">#REF!</definedName>
    <definedName name="_____________tra90" localSheetId="13">#REF!</definedName>
    <definedName name="_____________tra90" localSheetId="2">#REF!</definedName>
    <definedName name="_____________tra90" localSheetId="11">#REF!</definedName>
    <definedName name="_____________tra90" localSheetId="5">#REF!</definedName>
    <definedName name="_____________tra90" localSheetId="14">#REF!</definedName>
    <definedName name="_____________tra90">#REF!</definedName>
    <definedName name="_____________tra92" localSheetId="13">#REF!</definedName>
    <definedName name="_____________tra92" localSheetId="2">#REF!</definedName>
    <definedName name="_____________tra92" localSheetId="11">#REF!</definedName>
    <definedName name="_____________tra92" localSheetId="5">#REF!</definedName>
    <definedName name="_____________tra92" localSheetId="14">#REF!</definedName>
    <definedName name="_____________tra92">#REF!</definedName>
    <definedName name="_____________tra94" localSheetId="13">#REF!</definedName>
    <definedName name="_____________tra94" localSheetId="2">#REF!</definedName>
    <definedName name="_____________tra94" localSheetId="11">#REF!</definedName>
    <definedName name="_____________tra94" localSheetId="5">#REF!</definedName>
    <definedName name="_____________tra94" localSheetId="14">#REF!</definedName>
    <definedName name="_____________tra94">#REF!</definedName>
    <definedName name="_____________tra96" localSheetId="13">#REF!</definedName>
    <definedName name="_____________tra96" localSheetId="2">#REF!</definedName>
    <definedName name="_____________tra96" localSheetId="11">#REF!</definedName>
    <definedName name="_____________tra96" localSheetId="5">#REF!</definedName>
    <definedName name="_____________tra96" localSheetId="14">#REF!</definedName>
    <definedName name="_____________tra96">#REF!</definedName>
    <definedName name="_____________tra98" localSheetId="13">#REF!</definedName>
    <definedName name="_____________tra98" localSheetId="2">#REF!</definedName>
    <definedName name="_____________tra98" localSheetId="11">#REF!</definedName>
    <definedName name="_____________tra98" localSheetId="5">#REF!</definedName>
    <definedName name="_____________tra98" localSheetId="14">#REF!</definedName>
    <definedName name="_____________tra98">#REF!</definedName>
    <definedName name="_____________ui100" localSheetId="13">#REF!</definedName>
    <definedName name="_____________ui100" localSheetId="2">#REF!</definedName>
    <definedName name="_____________ui100" localSheetId="11">#REF!</definedName>
    <definedName name="_____________ui100" localSheetId="5">#REF!</definedName>
    <definedName name="_____________ui100" localSheetId="14">#REF!</definedName>
    <definedName name="_____________ui100">#REF!</definedName>
    <definedName name="_____________ui105" localSheetId="13">#REF!</definedName>
    <definedName name="_____________ui105" localSheetId="2">#REF!</definedName>
    <definedName name="_____________ui105" localSheetId="11">#REF!</definedName>
    <definedName name="_____________ui105" localSheetId="5">#REF!</definedName>
    <definedName name="_____________ui105" localSheetId="14">#REF!</definedName>
    <definedName name="_____________ui105">#REF!</definedName>
    <definedName name="_____________ui108" localSheetId="13">#REF!</definedName>
    <definedName name="_____________ui108" localSheetId="2">#REF!</definedName>
    <definedName name="_____________ui108" localSheetId="11">#REF!</definedName>
    <definedName name="_____________ui108" localSheetId="5">#REF!</definedName>
    <definedName name="_____________ui108" localSheetId="14">#REF!</definedName>
    <definedName name="_____________ui108">#REF!</definedName>
    <definedName name="_____________ui130" localSheetId="13">#REF!</definedName>
    <definedName name="_____________ui130" localSheetId="2">#REF!</definedName>
    <definedName name="_____________ui130" localSheetId="11">#REF!</definedName>
    <definedName name="_____________ui130" localSheetId="5">#REF!</definedName>
    <definedName name="_____________ui130" localSheetId="14">#REF!</definedName>
    <definedName name="_____________ui130">#REF!</definedName>
    <definedName name="_____________ui140" localSheetId="13">#REF!</definedName>
    <definedName name="_____________ui140" localSheetId="2">#REF!</definedName>
    <definedName name="_____________ui140" localSheetId="11">#REF!</definedName>
    <definedName name="_____________ui140" localSheetId="5">#REF!</definedName>
    <definedName name="_____________ui140" localSheetId="14">#REF!</definedName>
    <definedName name="_____________ui140">#REF!</definedName>
    <definedName name="_____________ui160" localSheetId="13">#REF!</definedName>
    <definedName name="_____________ui160" localSheetId="2">#REF!</definedName>
    <definedName name="_____________ui160" localSheetId="11">#REF!</definedName>
    <definedName name="_____________ui160" localSheetId="5">#REF!</definedName>
    <definedName name="_____________ui160" localSheetId="14">#REF!</definedName>
    <definedName name="_____________ui160">#REF!</definedName>
    <definedName name="_____________ui250" localSheetId="13">#REF!</definedName>
    <definedName name="_____________ui250" localSheetId="2">#REF!</definedName>
    <definedName name="_____________ui250" localSheetId="11">#REF!</definedName>
    <definedName name="_____________ui250" localSheetId="5">#REF!</definedName>
    <definedName name="_____________ui250" localSheetId="14">#REF!</definedName>
    <definedName name="_____________ui250">#REF!</definedName>
    <definedName name="_____________ui271" localSheetId="13">#REF!</definedName>
    <definedName name="_____________ui271" localSheetId="2">#REF!</definedName>
    <definedName name="_____________ui271" localSheetId="11">#REF!</definedName>
    <definedName name="_____________ui271" localSheetId="5">#REF!</definedName>
    <definedName name="_____________ui271" localSheetId="14">#REF!</definedName>
    <definedName name="_____________ui271">#REF!</definedName>
    <definedName name="_____________ui320" localSheetId="13">#REF!</definedName>
    <definedName name="_____________ui320" localSheetId="2">#REF!</definedName>
    <definedName name="_____________ui320" localSheetId="11">#REF!</definedName>
    <definedName name="_____________ui320" localSheetId="5">#REF!</definedName>
    <definedName name="_____________ui320" localSheetId="14">#REF!</definedName>
    <definedName name="_____________ui320">#REF!</definedName>
    <definedName name="_____________ui45" localSheetId="13">#REF!</definedName>
    <definedName name="_____________ui45" localSheetId="2">#REF!</definedName>
    <definedName name="_____________ui45" localSheetId="11">#REF!</definedName>
    <definedName name="_____________ui45" localSheetId="5">#REF!</definedName>
    <definedName name="_____________ui45" localSheetId="14">#REF!</definedName>
    <definedName name="_____________ui45">#REF!</definedName>
    <definedName name="_____________ui50" localSheetId="13">#REF!</definedName>
    <definedName name="_____________ui50" localSheetId="2">#REF!</definedName>
    <definedName name="_____________ui50" localSheetId="11">#REF!</definedName>
    <definedName name="_____________ui50" localSheetId="5">#REF!</definedName>
    <definedName name="_____________ui50" localSheetId="14">#REF!</definedName>
    <definedName name="_____________ui50">#REF!</definedName>
    <definedName name="_____________ui54" localSheetId="13">#REF!</definedName>
    <definedName name="_____________ui54" localSheetId="2">#REF!</definedName>
    <definedName name="_____________ui54" localSheetId="11">#REF!</definedName>
    <definedName name="_____________ui54" localSheetId="5">#REF!</definedName>
    <definedName name="_____________ui54" localSheetId="14">#REF!</definedName>
    <definedName name="_____________ui54">#REF!</definedName>
    <definedName name="_____________ui65" localSheetId="13">#REF!</definedName>
    <definedName name="_____________ui65" localSheetId="2">#REF!</definedName>
    <definedName name="_____________ui65" localSheetId="11">#REF!</definedName>
    <definedName name="_____________ui65" localSheetId="5">#REF!</definedName>
    <definedName name="_____________ui65" localSheetId="14">#REF!</definedName>
    <definedName name="_____________ui65">#REF!</definedName>
    <definedName name="_____________ui75" localSheetId="13">#REF!</definedName>
    <definedName name="_____________ui75" localSheetId="2">#REF!</definedName>
    <definedName name="_____________ui75" localSheetId="11">#REF!</definedName>
    <definedName name="_____________ui75" localSheetId="5">#REF!</definedName>
    <definedName name="_____________ui75" localSheetId="14">#REF!</definedName>
    <definedName name="_____________ui75">#REF!</definedName>
    <definedName name="_____________ui80" localSheetId="13">#REF!</definedName>
    <definedName name="_____________ui80" localSheetId="2">#REF!</definedName>
    <definedName name="_____________ui80" localSheetId="11">#REF!</definedName>
    <definedName name="_____________ui80" localSheetId="5">#REF!</definedName>
    <definedName name="_____________ui80" localSheetId="14">#REF!</definedName>
    <definedName name="_____________ui80">#REF!</definedName>
    <definedName name="_____________UT2" localSheetId="13">#REF!</definedName>
    <definedName name="_____________UT2" localSheetId="2">#REF!</definedName>
    <definedName name="_____________UT2" localSheetId="11">#REF!</definedName>
    <definedName name="_____________UT2" localSheetId="5">#REF!</definedName>
    <definedName name="_____________UT2" localSheetId="14">#REF!</definedName>
    <definedName name="_____________UT2">#REF!</definedName>
    <definedName name="_____________vb1" localSheetId="13">#REF!</definedName>
    <definedName name="_____________vb1" localSheetId="2">#REF!</definedName>
    <definedName name="_____________vb1" localSheetId="11">#REF!</definedName>
    <definedName name="_____________vb1" localSheetId="5">#REF!</definedName>
    <definedName name="_____________vb1" localSheetId="14">#REF!</definedName>
    <definedName name="_____________vb1">#REF!</definedName>
    <definedName name="_____________vb2" localSheetId="13">#REF!</definedName>
    <definedName name="_____________vb2" localSheetId="2">#REF!</definedName>
    <definedName name="_____________vb2" localSheetId="11">#REF!</definedName>
    <definedName name="_____________vb2" localSheetId="5">#REF!</definedName>
    <definedName name="_____________vb2" localSheetId="14">#REF!</definedName>
    <definedName name="_____________vb2">#REF!</definedName>
    <definedName name="_____________vc1" localSheetId="13">#REF!</definedName>
    <definedName name="_____________vc1" localSheetId="2">#REF!</definedName>
    <definedName name="_____________vc1" localSheetId="11">#REF!</definedName>
    <definedName name="_____________vc1" localSheetId="5">#REF!</definedName>
    <definedName name="_____________vc1" localSheetId="14">#REF!</definedName>
    <definedName name="_____________vc1">#REF!</definedName>
    <definedName name="_____________vc3" localSheetId="13">#REF!</definedName>
    <definedName name="_____________vc3" localSheetId="2">#REF!</definedName>
    <definedName name="_____________vc3" localSheetId="11">#REF!</definedName>
    <definedName name="_____________vc3" localSheetId="5">#REF!</definedName>
    <definedName name="_____________vc3" localSheetId="14">#REF!</definedName>
    <definedName name="_____________vc3">#REF!</definedName>
    <definedName name="_____________vl1" localSheetId="13">#REF!</definedName>
    <definedName name="_____________vl1" localSheetId="2">#REF!</definedName>
    <definedName name="_____________vl1" localSheetId="11">#REF!</definedName>
    <definedName name="_____________vl1" localSheetId="5">#REF!</definedName>
    <definedName name="_____________vl1" localSheetId="14">#REF!</definedName>
    <definedName name="_____________vl1">#REF!</definedName>
    <definedName name="_____________VL100" localSheetId="13">#REF!</definedName>
    <definedName name="_____________VL100" localSheetId="2">#REF!</definedName>
    <definedName name="_____________VL100" localSheetId="11">#REF!</definedName>
    <definedName name="_____________VL100" localSheetId="5">#REF!</definedName>
    <definedName name="_____________VL100" localSheetId="14">#REF!</definedName>
    <definedName name="_____________VL100">#REF!</definedName>
    <definedName name="_____________VL150" localSheetId="13">#REF!</definedName>
    <definedName name="_____________VL150" localSheetId="2">#REF!</definedName>
    <definedName name="_____________VL150" localSheetId="11">#REF!</definedName>
    <definedName name="_____________VL150" localSheetId="5">#REF!</definedName>
    <definedName name="_____________VL150" localSheetId="14">#REF!</definedName>
    <definedName name="_____________VL150">#REF!</definedName>
    <definedName name="_____________VL200" localSheetId="13">#REF!</definedName>
    <definedName name="_____________VL200" localSheetId="2">#REF!</definedName>
    <definedName name="_____________VL200" localSheetId="11">#REF!</definedName>
    <definedName name="_____________VL200" localSheetId="5">#REF!</definedName>
    <definedName name="_____________VL200" localSheetId="14">#REF!</definedName>
    <definedName name="_____________VL200">#REF!</definedName>
    <definedName name="_____________VL250" localSheetId="13">#REF!</definedName>
    <definedName name="_____________VL250" localSheetId="2">#REF!</definedName>
    <definedName name="_____________VL250" localSheetId="11">#REF!</definedName>
    <definedName name="_____________VL250" localSheetId="5">#REF!</definedName>
    <definedName name="_____________VL250" localSheetId="14">#REF!</definedName>
    <definedName name="_____________VL250">#REF!</definedName>
    <definedName name="_____________VL43" localSheetId="13">#REF!</definedName>
    <definedName name="_____________VL43" localSheetId="2">#REF!</definedName>
    <definedName name="_____________VL43" localSheetId="11">#REF!</definedName>
    <definedName name="_____________VL43" localSheetId="5">#REF!</definedName>
    <definedName name="_____________VL43" localSheetId="14">#REF!</definedName>
    <definedName name="_____________VL43">#REF!</definedName>
    <definedName name="_____________VL50" localSheetId="13">#REF!</definedName>
    <definedName name="_____________VL50" localSheetId="2">#REF!</definedName>
    <definedName name="_____________VL50" localSheetId="11">#REF!</definedName>
    <definedName name="_____________VL50" localSheetId="5">#REF!</definedName>
    <definedName name="_____________VL50" localSheetId="14">#REF!</definedName>
    <definedName name="_____________VL50">#REF!</definedName>
    <definedName name="_____________vln6" localSheetId="13">#REF!</definedName>
    <definedName name="_____________vln6" localSheetId="2">#REF!</definedName>
    <definedName name="_____________vln6" localSheetId="11">#REF!</definedName>
    <definedName name="_____________vln6" localSheetId="5">#REF!</definedName>
    <definedName name="_____________vln6" localSheetId="14">#REF!</definedName>
    <definedName name="_____________vln6">#REF!</definedName>
    <definedName name="_____________VLP2" localSheetId="2" hidden="1">{"'Sheet1'!$L$16"}</definedName>
    <definedName name="_____________VLP2" localSheetId="11" hidden="1">{"'Sheet1'!$L$16"}</definedName>
    <definedName name="_____________VLP2" localSheetId="5" hidden="1">{"'Sheet1'!$L$16"}</definedName>
    <definedName name="_____________VLP2" hidden="1">{"'Sheet1'!$L$16"}</definedName>
    <definedName name="_____________vm100" localSheetId="13">#REF!</definedName>
    <definedName name="_____________vm100" localSheetId="2">#REF!</definedName>
    <definedName name="_____________vm100" localSheetId="11">#REF!</definedName>
    <definedName name="_____________vm100" localSheetId="5">#REF!</definedName>
    <definedName name="_____________vm100" localSheetId="14">#REF!</definedName>
    <definedName name="_____________vm100">#REF!</definedName>
    <definedName name="_____________vm150" localSheetId="13">#REF!</definedName>
    <definedName name="_____________vm150" localSheetId="2">#REF!</definedName>
    <definedName name="_____________vm150" localSheetId="11">#REF!</definedName>
    <definedName name="_____________vm150" localSheetId="5">#REF!</definedName>
    <definedName name="_____________vm150" localSheetId="14">#REF!</definedName>
    <definedName name="_____________vm150">#REF!</definedName>
    <definedName name="_____________vm50" localSheetId="13">#REF!</definedName>
    <definedName name="_____________vm50" localSheetId="2">#REF!</definedName>
    <definedName name="_____________vm50" localSheetId="11">#REF!</definedName>
    <definedName name="_____________vm50" localSheetId="5">#REF!</definedName>
    <definedName name="_____________vm50" localSheetId="14">#REF!</definedName>
    <definedName name="_____________vm50">#REF!</definedName>
    <definedName name="_____________vm75" localSheetId="13">#REF!</definedName>
    <definedName name="_____________vm75" localSheetId="2">#REF!</definedName>
    <definedName name="_____________vm75" localSheetId="11">#REF!</definedName>
    <definedName name="_____________vm75" localSheetId="5">#REF!</definedName>
    <definedName name="_____________vm75" localSheetId="14">#REF!</definedName>
    <definedName name="_____________vm75">#REF!</definedName>
    <definedName name="_____________VT22" localSheetId="13">#REF!</definedName>
    <definedName name="_____________VT22" localSheetId="2">#REF!</definedName>
    <definedName name="_____________VT22" localSheetId="11">#REF!</definedName>
    <definedName name="_____________VT22" localSheetId="5">#REF!</definedName>
    <definedName name="_____________VT22" localSheetId="14">#REF!</definedName>
    <definedName name="_____________VT22">#REF!</definedName>
    <definedName name="_____________xb80" localSheetId="13">#REF!</definedName>
    <definedName name="_____________xb80" localSheetId="2">#REF!</definedName>
    <definedName name="_____________xb80" localSheetId="11">#REF!</definedName>
    <definedName name="_____________xb80" localSheetId="5">#REF!</definedName>
    <definedName name="_____________xb80" localSheetId="14">#REF!</definedName>
    <definedName name="_____________xb80">#REF!</definedName>
    <definedName name="_____________xd2" localSheetId="2">{"Book1"}</definedName>
    <definedName name="_____________xd2" localSheetId="11">{"Book1"}</definedName>
    <definedName name="_____________xd2" localSheetId="5">{"Book1"}</definedName>
    <definedName name="_____________xd2">{"Book1"}</definedName>
    <definedName name="_____________xi1" localSheetId="13">#REF!</definedName>
    <definedName name="_____________xi1" localSheetId="2">#REF!</definedName>
    <definedName name="_____________xi1" localSheetId="11">#REF!</definedName>
    <definedName name="_____________xi1" localSheetId="5">#REF!</definedName>
    <definedName name="_____________xi1" localSheetId="14">#REF!</definedName>
    <definedName name="_____________xi1">#REF!</definedName>
    <definedName name="_____________xm2" localSheetId="13">#REF!</definedName>
    <definedName name="_____________xm2" localSheetId="2">#REF!</definedName>
    <definedName name="_____________xm2" localSheetId="11">#REF!</definedName>
    <definedName name="_____________xm2" localSheetId="5">#REF!</definedName>
    <definedName name="_____________xm2" localSheetId="14">#REF!</definedName>
    <definedName name="_____________xm2">#REF!</definedName>
    <definedName name="_____________xm3" localSheetId="13">#REF!</definedName>
    <definedName name="_____________xm3" localSheetId="2">#REF!</definedName>
    <definedName name="_____________xm3" localSheetId="11">#REF!</definedName>
    <definedName name="_____________xm3" localSheetId="5">#REF!</definedName>
    <definedName name="_____________xm3" localSheetId="14">#REF!</definedName>
    <definedName name="_____________xm3">#REF!</definedName>
    <definedName name="_____________xm4" localSheetId="13">#REF!</definedName>
    <definedName name="_____________xm4" localSheetId="2">#REF!</definedName>
    <definedName name="_____________xm4" localSheetId="11">#REF!</definedName>
    <definedName name="_____________xm4" localSheetId="5">#REF!</definedName>
    <definedName name="_____________xm4" localSheetId="14">#REF!</definedName>
    <definedName name="_____________xm4">#REF!</definedName>
    <definedName name="_____________xm5" localSheetId="13">#REF!</definedName>
    <definedName name="_____________xm5" localSheetId="2">#REF!</definedName>
    <definedName name="_____________xm5" localSheetId="11">#REF!</definedName>
    <definedName name="_____________xm5" localSheetId="5">#REF!</definedName>
    <definedName name="_____________xm5" localSheetId="14">#REF!</definedName>
    <definedName name="_____________xm5">#REF!</definedName>
    <definedName name="_____________xx3" localSheetId="13">#REF!</definedName>
    <definedName name="_____________xx3" localSheetId="2">#REF!</definedName>
    <definedName name="_____________xx3" localSheetId="11">#REF!</definedName>
    <definedName name="_____________xx3" localSheetId="5">#REF!</definedName>
    <definedName name="_____________xx3" localSheetId="14">#REF!</definedName>
    <definedName name="_____________xx3">#REF!</definedName>
    <definedName name="_____________xx4" localSheetId="13">#REF!</definedName>
    <definedName name="_____________xx4" localSheetId="2">#REF!</definedName>
    <definedName name="_____________xx4" localSheetId="11">#REF!</definedName>
    <definedName name="_____________xx4" localSheetId="5">#REF!</definedName>
    <definedName name="_____________xx4" localSheetId="14">#REF!</definedName>
    <definedName name="_____________xx4">#REF!</definedName>
    <definedName name="_____________xx5" localSheetId="13">#REF!</definedName>
    <definedName name="_____________xx5" localSheetId="2">#REF!</definedName>
    <definedName name="_____________xx5" localSheetId="11">#REF!</definedName>
    <definedName name="_____________xx5" localSheetId="5">#REF!</definedName>
    <definedName name="_____________xx5" localSheetId="14">#REF!</definedName>
    <definedName name="_____________xx5">#REF!</definedName>
    <definedName name="_____________xx6" localSheetId="13">#REF!</definedName>
    <definedName name="_____________xx6" localSheetId="2">#REF!</definedName>
    <definedName name="_____________xx6" localSheetId="11">#REF!</definedName>
    <definedName name="_____________xx6" localSheetId="5">#REF!</definedName>
    <definedName name="_____________xx6" localSheetId="14">#REF!</definedName>
    <definedName name="_____________xx6">#REF!</definedName>
    <definedName name="_____________xx7" localSheetId="13">#REF!</definedName>
    <definedName name="_____________xx7" localSheetId="2">#REF!</definedName>
    <definedName name="_____________xx7" localSheetId="11">#REF!</definedName>
    <definedName name="_____________xx7" localSheetId="5">#REF!</definedName>
    <definedName name="_____________xx7" localSheetId="14">#REF!</definedName>
    <definedName name="_____________xx7">#REF!</definedName>
    <definedName name="____________a1" localSheetId="2" hidden="1">{"'Sheet1'!$L$16"}</definedName>
    <definedName name="____________a1" localSheetId="11" hidden="1">{"'Sheet1'!$L$16"}</definedName>
    <definedName name="____________a1" localSheetId="5" hidden="1">{"'Sheet1'!$L$16"}</definedName>
    <definedName name="____________a1" hidden="1">{"'Sheet1'!$L$16"}</definedName>
    <definedName name="____________a129" localSheetId="2" hidden="1">{"Offgrid",#N/A,FALSE,"OFFGRID";"Region",#N/A,FALSE,"REGION";"Offgrid -2",#N/A,FALSE,"OFFGRID";"WTP",#N/A,FALSE,"WTP";"WTP -2",#N/A,FALSE,"WTP";"Project",#N/A,FALSE,"PROJECT";"Summary -2",#N/A,FALSE,"SUMMARY"}</definedName>
    <definedName name="____________a129" localSheetId="11" hidden="1">{"Offgrid",#N/A,FALSE,"OFFGRID";"Region",#N/A,FALSE,"REGION";"Offgrid -2",#N/A,FALSE,"OFFGRID";"WTP",#N/A,FALSE,"WTP";"WTP -2",#N/A,FALSE,"WTP";"Project",#N/A,FALSE,"PROJECT";"Summary -2",#N/A,FALSE,"SUMMARY"}</definedName>
    <definedName name="____________a129" localSheetId="5" hidden="1">{"Offgrid",#N/A,FALSE,"OFFGRID";"Region",#N/A,FALSE,"REGION";"Offgrid -2",#N/A,FALSE,"OFFGRID";"WTP",#N/A,FALSE,"WTP";"WTP -2",#N/A,FALSE,"WTP";"Project",#N/A,FALSE,"PROJECT";"Summary -2",#N/A,FALSE,"SUMMARY"}</definedName>
    <definedName name="____________a129" hidden="1">{"Offgrid",#N/A,FALSE,"OFFGRID";"Region",#N/A,FALSE,"REGION";"Offgrid -2",#N/A,FALSE,"OFFGRID";"WTP",#N/A,FALSE,"WTP";"WTP -2",#N/A,FALSE,"WTP";"Project",#N/A,FALSE,"PROJECT";"Summary -2",#N/A,FALSE,"SUMMARY"}</definedName>
    <definedName name="____________a130" localSheetId="2" hidden="1">{"Offgrid",#N/A,FALSE,"OFFGRID";"Region",#N/A,FALSE,"REGION";"Offgrid -2",#N/A,FALSE,"OFFGRID";"WTP",#N/A,FALSE,"WTP";"WTP -2",#N/A,FALSE,"WTP";"Project",#N/A,FALSE,"PROJECT";"Summary -2",#N/A,FALSE,"SUMMARY"}</definedName>
    <definedName name="____________a130" localSheetId="11" hidden="1">{"Offgrid",#N/A,FALSE,"OFFGRID";"Region",#N/A,FALSE,"REGION";"Offgrid -2",#N/A,FALSE,"OFFGRID";"WTP",#N/A,FALSE,"WTP";"WTP -2",#N/A,FALSE,"WTP";"Project",#N/A,FALSE,"PROJECT";"Summary -2",#N/A,FALSE,"SUMMARY"}</definedName>
    <definedName name="____________a130" localSheetId="5" hidden="1">{"Offgrid",#N/A,FALSE,"OFFGRID";"Region",#N/A,FALSE,"REGION";"Offgrid -2",#N/A,FALSE,"OFFGRID";"WTP",#N/A,FALSE,"WTP";"WTP -2",#N/A,FALSE,"WTP";"Project",#N/A,FALSE,"PROJECT";"Summary -2",#N/A,FALSE,"SUMMARY"}</definedName>
    <definedName name="____________a130" hidden="1">{"Offgrid",#N/A,FALSE,"OFFGRID";"Region",#N/A,FALSE,"REGION";"Offgrid -2",#N/A,FALSE,"OFFGRID";"WTP",#N/A,FALSE,"WTP";"WTP -2",#N/A,FALSE,"WTP";"Project",#N/A,FALSE,"PROJECT";"Summary -2",#N/A,FALSE,"SUMMARY"}</definedName>
    <definedName name="____________a2" localSheetId="2" hidden="1">{"'Sheet1'!$L$16"}</definedName>
    <definedName name="____________a2" localSheetId="11" hidden="1">{"'Sheet1'!$L$16"}</definedName>
    <definedName name="____________a2" localSheetId="5" hidden="1">{"'Sheet1'!$L$16"}</definedName>
    <definedName name="____________a2" hidden="1">{"'Sheet1'!$L$16"}</definedName>
    <definedName name="____________atn1" localSheetId="13">#REF!</definedName>
    <definedName name="____________atn1" localSheetId="2">#REF!</definedName>
    <definedName name="____________atn1" localSheetId="11">#REF!</definedName>
    <definedName name="____________atn1" localSheetId="5">#REF!</definedName>
    <definedName name="____________atn1" localSheetId="14">#REF!</definedName>
    <definedName name="____________atn1">#REF!</definedName>
    <definedName name="____________atn10" localSheetId="13">#REF!</definedName>
    <definedName name="____________atn10" localSheetId="2">#REF!</definedName>
    <definedName name="____________atn10" localSheetId="11">#REF!</definedName>
    <definedName name="____________atn10" localSheetId="5">#REF!</definedName>
    <definedName name="____________atn10" localSheetId="14">#REF!</definedName>
    <definedName name="____________atn10">#REF!</definedName>
    <definedName name="____________atn2" localSheetId="13">#REF!</definedName>
    <definedName name="____________atn2" localSheetId="2">#REF!</definedName>
    <definedName name="____________atn2" localSheetId="11">#REF!</definedName>
    <definedName name="____________atn2" localSheetId="5">#REF!</definedName>
    <definedName name="____________atn2" localSheetId="14">#REF!</definedName>
    <definedName name="____________atn2">#REF!</definedName>
    <definedName name="____________atn3" localSheetId="13">#REF!</definedName>
    <definedName name="____________atn3" localSheetId="2">#REF!</definedName>
    <definedName name="____________atn3" localSheetId="11">#REF!</definedName>
    <definedName name="____________atn3" localSheetId="5">#REF!</definedName>
    <definedName name="____________atn3" localSheetId="14">#REF!</definedName>
    <definedName name="____________atn3">#REF!</definedName>
    <definedName name="____________atn4" localSheetId="13">#REF!</definedName>
    <definedName name="____________atn4" localSheetId="2">#REF!</definedName>
    <definedName name="____________atn4" localSheetId="11">#REF!</definedName>
    <definedName name="____________atn4" localSheetId="5">#REF!</definedName>
    <definedName name="____________atn4" localSheetId="14">#REF!</definedName>
    <definedName name="____________atn4">#REF!</definedName>
    <definedName name="____________atn5" localSheetId="13">#REF!</definedName>
    <definedName name="____________atn5" localSheetId="2">#REF!</definedName>
    <definedName name="____________atn5" localSheetId="11">#REF!</definedName>
    <definedName name="____________atn5" localSheetId="5">#REF!</definedName>
    <definedName name="____________atn5" localSheetId="14">#REF!</definedName>
    <definedName name="____________atn5">#REF!</definedName>
    <definedName name="____________atn6" localSheetId="13">#REF!</definedName>
    <definedName name="____________atn6" localSheetId="2">#REF!</definedName>
    <definedName name="____________atn6" localSheetId="11">#REF!</definedName>
    <definedName name="____________atn6" localSheetId="5">#REF!</definedName>
    <definedName name="____________atn6" localSheetId="14">#REF!</definedName>
    <definedName name="____________atn6">#REF!</definedName>
    <definedName name="____________atn7" localSheetId="13">#REF!</definedName>
    <definedName name="____________atn7" localSheetId="2">#REF!</definedName>
    <definedName name="____________atn7" localSheetId="11">#REF!</definedName>
    <definedName name="____________atn7" localSheetId="5">#REF!</definedName>
    <definedName name="____________atn7" localSheetId="14">#REF!</definedName>
    <definedName name="____________atn7">#REF!</definedName>
    <definedName name="____________atn8" localSheetId="13">#REF!</definedName>
    <definedName name="____________atn8" localSheetId="2">#REF!</definedName>
    <definedName name="____________atn8" localSheetId="11">#REF!</definedName>
    <definedName name="____________atn8" localSheetId="5">#REF!</definedName>
    <definedName name="____________atn8" localSheetId="14">#REF!</definedName>
    <definedName name="____________atn8">#REF!</definedName>
    <definedName name="____________atn9" localSheetId="13">#REF!</definedName>
    <definedName name="____________atn9" localSheetId="2">#REF!</definedName>
    <definedName name="____________atn9" localSheetId="11">#REF!</definedName>
    <definedName name="____________atn9" localSheetId="5">#REF!</definedName>
    <definedName name="____________atn9" localSheetId="14">#REF!</definedName>
    <definedName name="____________atn9">#REF!</definedName>
    <definedName name="____________B1" localSheetId="13">#REF!</definedName>
    <definedName name="____________B1" localSheetId="2">#REF!</definedName>
    <definedName name="____________B1" localSheetId="11">#REF!</definedName>
    <definedName name="____________B1" localSheetId="5">#REF!</definedName>
    <definedName name="____________B1" localSheetId="14">#REF!</definedName>
    <definedName name="____________B1">#REF!</definedName>
    <definedName name="____________b100000" localSheetId="13">#REF!</definedName>
    <definedName name="____________b100000" localSheetId="2">#REF!</definedName>
    <definedName name="____________b100000" localSheetId="11">#REF!</definedName>
    <definedName name="____________b100000" localSheetId="5">#REF!</definedName>
    <definedName name="____________b100000" localSheetId="14">#REF!</definedName>
    <definedName name="____________b100000">#REF!</definedName>
    <definedName name="____________B72172" localSheetId="13">#REF!</definedName>
    <definedName name="____________B72172" localSheetId="2">#REF!</definedName>
    <definedName name="____________B72172" localSheetId="11">#REF!</definedName>
    <definedName name="____________B72172" localSheetId="5">#REF!</definedName>
    <definedName name="____________B72172" localSheetId="14">#REF!</definedName>
    <definedName name="____________B72172">#REF!</definedName>
    <definedName name="____________B86000" localSheetId="13">#REF!</definedName>
    <definedName name="____________B86000" localSheetId="2">#REF!</definedName>
    <definedName name="____________B86000" localSheetId="11">#REF!</definedName>
    <definedName name="____________B86000" localSheetId="5">#REF!</definedName>
    <definedName name="____________B86000" localSheetId="14">#REF!</definedName>
    <definedName name="____________B86000">#REF!</definedName>
    <definedName name="____________bac3">12413</definedName>
    <definedName name="____________bac4">13529</definedName>
    <definedName name="____________bac5">15483</definedName>
    <definedName name="____________BCT1" localSheetId="2" hidden="1">{"'Sheet1'!$L$16"}</definedName>
    <definedName name="____________BCT1" localSheetId="11" hidden="1">{"'Sheet1'!$L$16"}</definedName>
    <definedName name="____________BCT1" localSheetId="5" hidden="1">{"'Sheet1'!$L$16"}</definedName>
    <definedName name="____________BCT1" hidden="1">{"'Sheet1'!$L$16"}</definedName>
    <definedName name="____________bnc5" localSheetId="13">#REF!</definedName>
    <definedName name="____________bnc5" localSheetId="2">#REF!</definedName>
    <definedName name="____________bnc5" localSheetId="11">#REF!</definedName>
    <definedName name="____________bnc5" localSheetId="5">#REF!</definedName>
    <definedName name="____________bnc5" localSheetId="14">#REF!</definedName>
    <definedName name="____________bnc5">#REF!</definedName>
    <definedName name="____________boi1" localSheetId="13">#REF!</definedName>
    <definedName name="____________boi1" localSheetId="2">#REF!</definedName>
    <definedName name="____________boi1" localSheetId="11">#REF!</definedName>
    <definedName name="____________boi1" localSheetId="5">#REF!</definedName>
    <definedName name="____________boi1" localSheetId="14">#REF!</definedName>
    <definedName name="____________boi1">#REF!</definedName>
    <definedName name="____________boi2" localSheetId="13">#REF!</definedName>
    <definedName name="____________boi2" localSheetId="2">#REF!</definedName>
    <definedName name="____________boi2" localSheetId="11">#REF!</definedName>
    <definedName name="____________boi2" localSheetId="5">#REF!</definedName>
    <definedName name="____________boi2" localSheetId="14">#REF!</definedName>
    <definedName name="____________boi2">#REF!</definedName>
    <definedName name="____________boi3" localSheetId="13">#REF!</definedName>
    <definedName name="____________boi3" localSheetId="2">#REF!</definedName>
    <definedName name="____________boi3" localSheetId="11">#REF!</definedName>
    <definedName name="____________boi3" localSheetId="5">#REF!</definedName>
    <definedName name="____________boi3" localSheetId="14">#REF!</definedName>
    <definedName name="____________boi3">#REF!</definedName>
    <definedName name="____________boi4" localSheetId="13">#REF!</definedName>
    <definedName name="____________boi4" localSheetId="2">#REF!</definedName>
    <definedName name="____________boi4" localSheetId="11">#REF!</definedName>
    <definedName name="____________boi4" localSheetId="5">#REF!</definedName>
    <definedName name="____________boi4" localSheetId="14">#REF!</definedName>
    <definedName name="____________boi4">#REF!</definedName>
    <definedName name="____________btc20" localSheetId="13">#REF!</definedName>
    <definedName name="____________btc20" localSheetId="2">#REF!</definedName>
    <definedName name="____________btc20" localSheetId="11">#REF!</definedName>
    <definedName name="____________btc20" localSheetId="5">#REF!</definedName>
    <definedName name="____________btc20" localSheetId="14">#REF!</definedName>
    <definedName name="____________btc20">#REF!</definedName>
    <definedName name="____________btc30" localSheetId="13">#REF!</definedName>
    <definedName name="____________btc30" localSheetId="2">#REF!</definedName>
    <definedName name="____________btc30" localSheetId="11">#REF!</definedName>
    <definedName name="____________btc30" localSheetId="5">#REF!</definedName>
    <definedName name="____________btc30" localSheetId="14">#REF!</definedName>
    <definedName name="____________btc30">#REF!</definedName>
    <definedName name="____________btc35" localSheetId="13">#REF!</definedName>
    <definedName name="____________btc35" localSheetId="2">#REF!</definedName>
    <definedName name="____________btc35" localSheetId="11">#REF!</definedName>
    <definedName name="____________btc35" localSheetId="5">#REF!</definedName>
    <definedName name="____________btc35" localSheetId="14">#REF!</definedName>
    <definedName name="____________btc35">#REF!</definedName>
    <definedName name="____________btc40" localSheetId="13">#REF!</definedName>
    <definedName name="____________btc40" localSheetId="2">#REF!</definedName>
    <definedName name="____________btc40" localSheetId="11">#REF!</definedName>
    <definedName name="____________btc40" localSheetId="5">#REF!</definedName>
    <definedName name="____________btc40" localSheetId="14">#REF!</definedName>
    <definedName name="____________btc40">#REF!</definedName>
    <definedName name="____________btc50" localSheetId="13">#REF!</definedName>
    <definedName name="____________btc50" localSheetId="2">#REF!</definedName>
    <definedName name="____________btc50" localSheetId="11">#REF!</definedName>
    <definedName name="____________btc50" localSheetId="5">#REF!</definedName>
    <definedName name="____________btc50" localSheetId="14">#REF!</definedName>
    <definedName name="____________btc50">#REF!</definedName>
    <definedName name="____________btm10" localSheetId="13">#REF!</definedName>
    <definedName name="____________btm10" localSheetId="2">#REF!</definedName>
    <definedName name="____________btm10" localSheetId="11">#REF!</definedName>
    <definedName name="____________btm10" localSheetId="5">#REF!</definedName>
    <definedName name="____________btm10" localSheetId="14">#REF!</definedName>
    <definedName name="____________btm10">#REF!</definedName>
    <definedName name="____________btm100" localSheetId="13">#REF!</definedName>
    <definedName name="____________btm100" localSheetId="2">#REF!</definedName>
    <definedName name="____________btm100" localSheetId="11">#REF!</definedName>
    <definedName name="____________btm100" localSheetId="5">#REF!</definedName>
    <definedName name="____________btm100" localSheetId="14">#REF!</definedName>
    <definedName name="____________btm100">#REF!</definedName>
    <definedName name="____________BTM150" localSheetId="13">#REF!</definedName>
    <definedName name="____________BTM150" localSheetId="2">#REF!</definedName>
    <definedName name="____________BTM150" localSheetId="11">#REF!</definedName>
    <definedName name="____________BTM150" localSheetId="5">#REF!</definedName>
    <definedName name="____________BTM150" localSheetId="14">#REF!</definedName>
    <definedName name="____________BTM150">#REF!</definedName>
    <definedName name="____________BTM200" localSheetId="13">#REF!</definedName>
    <definedName name="____________BTM200" localSheetId="14">#REF!</definedName>
    <definedName name="____________BTM200">#REF!</definedName>
    <definedName name="____________BTM250" localSheetId="13">#REF!</definedName>
    <definedName name="____________BTM250" localSheetId="2">#REF!</definedName>
    <definedName name="____________BTM250" localSheetId="11">#REF!</definedName>
    <definedName name="____________BTM250" localSheetId="5">#REF!</definedName>
    <definedName name="____________BTM250" localSheetId="14">#REF!</definedName>
    <definedName name="____________BTM250">#REF!</definedName>
    <definedName name="____________btM300" localSheetId="13">#REF!</definedName>
    <definedName name="____________btM300" localSheetId="2">#REF!</definedName>
    <definedName name="____________btM300" localSheetId="11">#REF!</definedName>
    <definedName name="____________btM300" localSheetId="5">#REF!</definedName>
    <definedName name="____________btM300" localSheetId="14">#REF!</definedName>
    <definedName name="____________btM300">#REF!</definedName>
    <definedName name="____________btm350" localSheetId="13">#REF!</definedName>
    <definedName name="____________btm350" localSheetId="2">#REF!</definedName>
    <definedName name="____________btm350" localSheetId="11">#REF!</definedName>
    <definedName name="____________btm350" localSheetId="5">#REF!</definedName>
    <definedName name="____________btm350" localSheetId="14">#REF!</definedName>
    <definedName name="____________btm350">#REF!</definedName>
    <definedName name="____________btm400" localSheetId="13">#REF!</definedName>
    <definedName name="____________btm400" localSheetId="2">#REF!</definedName>
    <definedName name="____________btm400" localSheetId="11">#REF!</definedName>
    <definedName name="____________btm400" localSheetId="5">#REF!</definedName>
    <definedName name="____________btm400" localSheetId="14">#REF!</definedName>
    <definedName name="____________btm400">#REF!</definedName>
    <definedName name="____________BTM50" localSheetId="13">#REF!</definedName>
    <definedName name="____________BTM50" localSheetId="2">#REF!</definedName>
    <definedName name="____________BTM50" localSheetId="11">#REF!</definedName>
    <definedName name="____________BTM50" localSheetId="5">#REF!</definedName>
    <definedName name="____________BTM50" localSheetId="14">#REF!</definedName>
    <definedName name="____________BTM50">#REF!</definedName>
    <definedName name="____________btm500" localSheetId="13">#REF!</definedName>
    <definedName name="____________btm500" localSheetId="2">#REF!</definedName>
    <definedName name="____________btm500" localSheetId="11">#REF!</definedName>
    <definedName name="____________btm500" localSheetId="5">#REF!</definedName>
    <definedName name="____________btm500" localSheetId="14">#REF!</definedName>
    <definedName name="____________btm500">#REF!</definedName>
    <definedName name="____________bua25" localSheetId="13">#REF!</definedName>
    <definedName name="____________bua25" localSheetId="2">#REF!</definedName>
    <definedName name="____________bua25" localSheetId="11">#REF!</definedName>
    <definedName name="____________bua25" localSheetId="5">#REF!</definedName>
    <definedName name="____________bua25" localSheetId="14">#REF!</definedName>
    <definedName name="____________bua25">#REF!</definedName>
    <definedName name="____________but1" localSheetId="13">#REF!</definedName>
    <definedName name="____________but1" localSheetId="2">#REF!</definedName>
    <definedName name="____________but1" localSheetId="11">#REF!</definedName>
    <definedName name="____________but1" localSheetId="5">#REF!</definedName>
    <definedName name="____________but1" localSheetId="14">#REF!</definedName>
    <definedName name="____________but1">#REF!</definedName>
    <definedName name="____________but11" localSheetId="13">#REF!</definedName>
    <definedName name="____________but11" localSheetId="2">#REF!</definedName>
    <definedName name="____________but11" localSheetId="11">#REF!</definedName>
    <definedName name="____________but11" localSheetId="5">#REF!</definedName>
    <definedName name="____________but11" localSheetId="14">#REF!</definedName>
    <definedName name="____________but11">#REF!</definedName>
    <definedName name="____________but2" localSheetId="13">#REF!</definedName>
    <definedName name="____________but2" localSheetId="2">#REF!</definedName>
    <definedName name="____________but2" localSheetId="11">#REF!</definedName>
    <definedName name="____________but2" localSheetId="5">#REF!</definedName>
    <definedName name="____________but2" localSheetId="14">#REF!</definedName>
    <definedName name="____________but2">#REF!</definedName>
    <definedName name="____________but22" localSheetId="13">#REF!</definedName>
    <definedName name="____________but22" localSheetId="2">#REF!</definedName>
    <definedName name="____________but22" localSheetId="11">#REF!</definedName>
    <definedName name="____________but22" localSheetId="5">#REF!</definedName>
    <definedName name="____________but22" localSheetId="14">#REF!</definedName>
    <definedName name="____________but22">#REF!</definedName>
    <definedName name="____________but3" localSheetId="13">#REF!</definedName>
    <definedName name="____________but3" localSheetId="2">#REF!</definedName>
    <definedName name="____________but3" localSheetId="11">#REF!</definedName>
    <definedName name="____________but3" localSheetId="5">#REF!</definedName>
    <definedName name="____________but3" localSheetId="14">#REF!</definedName>
    <definedName name="____________but3">#REF!</definedName>
    <definedName name="____________but33" localSheetId="13">#REF!</definedName>
    <definedName name="____________but33" localSheetId="2">#REF!</definedName>
    <definedName name="____________but33" localSheetId="11">#REF!</definedName>
    <definedName name="____________but33" localSheetId="5">#REF!</definedName>
    <definedName name="____________but33" localSheetId="14">#REF!</definedName>
    <definedName name="____________but33">#REF!</definedName>
    <definedName name="____________but4" localSheetId="13">#REF!</definedName>
    <definedName name="____________but4" localSheetId="2">#REF!</definedName>
    <definedName name="____________but4" localSheetId="11">#REF!</definedName>
    <definedName name="____________but4" localSheetId="5">#REF!</definedName>
    <definedName name="____________but4" localSheetId="14">#REF!</definedName>
    <definedName name="____________but4">#REF!</definedName>
    <definedName name="____________but44" localSheetId="13">#REF!</definedName>
    <definedName name="____________but44" localSheetId="2">#REF!</definedName>
    <definedName name="____________but44" localSheetId="11">#REF!</definedName>
    <definedName name="____________but44" localSheetId="5">#REF!</definedName>
    <definedName name="____________but44" localSheetId="14">#REF!</definedName>
    <definedName name="____________but44">#REF!</definedName>
    <definedName name="____________but5" localSheetId="13">#REF!</definedName>
    <definedName name="____________but5" localSheetId="2">#REF!</definedName>
    <definedName name="____________but5" localSheetId="11">#REF!</definedName>
    <definedName name="____________but5" localSheetId="5">#REF!</definedName>
    <definedName name="____________but5" localSheetId="14">#REF!</definedName>
    <definedName name="____________but5">#REF!</definedName>
    <definedName name="____________but55" localSheetId="13">#REF!</definedName>
    <definedName name="____________but55" localSheetId="2">#REF!</definedName>
    <definedName name="____________but55" localSheetId="11">#REF!</definedName>
    <definedName name="____________but55" localSheetId="5">#REF!</definedName>
    <definedName name="____________but55" localSheetId="14">#REF!</definedName>
    <definedName name="____________but55">#REF!</definedName>
    <definedName name="____________but6" localSheetId="13">#REF!</definedName>
    <definedName name="____________but6" localSheetId="2">#REF!</definedName>
    <definedName name="____________but6" localSheetId="11">#REF!</definedName>
    <definedName name="____________but6" localSheetId="5">#REF!</definedName>
    <definedName name="____________but6" localSheetId="14">#REF!</definedName>
    <definedName name="____________but6">#REF!</definedName>
    <definedName name="____________but66" localSheetId="13">#REF!</definedName>
    <definedName name="____________but66" localSheetId="2">#REF!</definedName>
    <definedName name="____________but66" localSheetId="11">#REF!</definedName>
    <definedName name="____________but66" localSheetId="5">#REF!</definedName>
    <definedName name="____________but66" localSheetId="14">#REF!</definedName>
    <definedName name="____________but66">#REF!</definedName>
    <definedName name="____________cao1" localSheetId="13">#REF!</definedName>
    <definedName name="____________cao1" localSheetId="2">#REF!</definedName>
    <definedName name="____________cao1" localSheetId="11">#REF!</definedName>
    <definedName name="____________cao1" localSheetId="5">#REF!</definedName>
    <definedName name="____________cao1" localSheetId="14">#REF!</definedName>
    <definedName name="____________cao1">#REF!</definedName>
    <definedName name="____________cao2" localSheetId="13">#REF!</definedName>
    <definedName name="____________cao2" localSheetId="2">#REF!</definedName>
    <definedName name="____________cao2" localSheetId="11">#REF!</definedName>
    <definedName name="____________cao2" localSheetId="5">#REF!</definedName>
    <definedName name="____________cao2" localSheetId="14">#REF!</definedName>
    <definedName name="____________cao2">#REF!</definedName>
    <definedName name="____________cao3" localSheetId="13">#REF!</definedName>
    <definedName name="____________cao3" localSheetId="2">#REF!</definedName>
    <definedName name="____________cao3" localSheetId="11">#REF!</definedName>
    <definedName name="____________cao3" localSheetId="5">#REF!</definedName>
    <definedName name="____________cao3" localSheetId="14">#REF!</definedName>
    <definedName name="____________cao3">#REF!</definedName>
    <definedName name="____________cao4" localSheetId="13">#REF!</definedName>
    <definedName name="____________cao4" localSheetId="2">#REF!</definedName>
    <definedName name="____________cao4" localSheetId="11">#REF!</definedName>
    <definedName name="____________cao4" localSheetId="5">#REF!</definedName>
    <definedName name="____________cao4" localSheetId="14">#REF!</definedName>
    <definedName name="____________cao4">#REF!</definedName>
    <definedName name="____________cao5" localSheetId="13">#REF!</definedName>
    <definedName name="____________cao5" localSheetId="2">#REF!</definedName>
    <definedName name="____________cao5" localSheetId="11">#REF!</definedName>
    <definedName name="____________cao5" localSheetId="5">#REF!</definedName>
    <definedName name="____________cao5" localSheetId="14">#REF!</definedName>
    <definedName name="____________cao5">#REF!</definedName>
    <definedName name="____________cao6" localSheetId="13">#REF!</definedName>
    <definedName name="____________cao6" localSheetId="2">#REF!</definedName>
    <definedName name="____________cao6" localSheetId="11">#REF!</definedName>
    <definedName name="____________cao6" localSheetId="5">#REF!</definedName>
    <definedName name="____________cao6" localSheetId="14">#REF!</definedName>
    <definedName name="____________cao6">#REF!</definedName>
    <definedName name="____________cat2" localSheetId="13">#REF!</definedName>
    <definedName name="____________cat2" localSheetId="2">#REF!</definedName>
    <definedName name="____________cat2" localSheetId="11">#REF!</definedName>
    <definedName name="____________cat2" localSheetId="5">#REF!</definedName>
    <definedName name="____________cat2" localSheetId="14">#REF!</definedName>
    <definedName name="____________cat2">#REF!</definedName>
    <definedName name="____________cat3" localSheetId="13">#REF!</definedName>
    <definedName name="____________cat3" localSheetId="2">#REF!</definedName>
    <definedName name="____________cat3" localSheetId="11">#REF!</definedName>
    <definedName name="____________cat3" localSheetId="5">#REF!</definedName>
    <definedName name="____________cat3" localSheetId="14">#REF!</definedName>
    <definedName name="____________cat3">#REF!</definedName>
    <definedName name="____________cat4" localSheetId="13">#REF!</definedName>
    <definedName name="____________cat4" localSheetId="2">#REF!</definedName>
    <definedName name="____________cat4" localSheetId="11">#REF!</definedName>
    <definedName name="____________cat4" localSheetId="5">#REF!</definedName>
    <definedName name="____________cat4" localSheetId="14">#REF!</definedName>
    <definedName name="____________cat4">#REF!</definedName>
    <definedName name="____________cau10" localSheetId="13">#REF!</definedName>
    <definedName name="____________cau10" localSheetId="2">#REF!</definedName>
    <definedName name="____________cau10" localSheetId="11">#REF!</definedName>
    <definedName name="____________cau10" localSheetId="5">#REF!</definedName>
    <definedName name="____________cau10" localSheetId="14">#REF!</definedName>
    <definedName name="____________cau10">#REF!</definedName>
    <definedName name="____________cau24" localSheetId="2">{"Book1"}</definedName>
    <definedName name="____________cau24" localSheetId="11">{"Book1"}</definedName>
    <definedName name="____________cau24" localSheetId="5">{"Book1"}</definedName>
    <definedName name="____________cau24">{"Book1"}</definedName>
    <definedName name="____________cau25" localSheetId="13">#REF!</definedName>
    <definedName name="____________cau25" localSheetId="2">#REF!</definedName>
    <definedName name="____________cau25" localSheetId="11">#REF!</definedName>
    <definedName name="____________cau25" localSheetId="5">#REF!</definedName>
    <definedName name="____________cau25" localSheetId="14">#REF!</definedName>
    <definedName name="____________cau25">#REF!</definedName>
    <definedName name="____________cau40" localSheetId="13">#REF!</definedName>
    <definedName name="____________cau40" localSheetId="2">#REF!</definedName>
    <definedName name="____________cau40" localSheetId="11">#REF!</definedName>
    <definedName name="____________cau40" localSheetId="5">#REF!</definedName>
    <definedName name="____________cau40" localSheetId="14">#REF!</definedName>
    <definedName name="____________cau40">#REF!</definedName>
    <definedName name="____________cau50" localSheetId="13">#REF!</definedName>
    <definedName name="____________cau50" localSheetId="2">#REF!</definedName>
    <definedName name="____________cau50" localSheetId="11">#REF!</definedName>
    <definedName name="____________cau50" localSheetId="5">#REF!</definedName>
    <definedName name="____________cau50" localSheetId="14">#REF!</definedName>
    <definedName name="____________cau50">#REF!</definedName>
    <definedName name="____________CD2" localSheetId="2" hidden="1">{"'Sheet1'!$L$16"}</definedName>
    <definedName name="____________CD2" localSheetId="11" hidden="1">{"'Sheet1'!$L$16"}</definedName>
    <definedName name="____________CD2" localSheetId="5" hidden="1">{"'Sheet1'!$L$16"}</definedName>
    <definedName name="____________CD2" hidden="1">{"'Sheet1'!$L$16"}</definedName>
    <definedName name="____________ckn12" localSheetId="13">#REF!</definedName>
    <definedName name="____________ckn12" localSheetId="2">#REF!</definedName>
    <definedName name="____________ckn12" localSheetId="11">#REF!</definedName>
    <definedName name="____________ckn12" localSheetId="5">#REF!</definedName>
    <definedName name="____________ckn12" localSheetId="14">#REF!</definedName>
    <definedName name="____________ckn12">#REF!</definedName>
    <definedName name="____________CN1" localSheetId="2" hidden="1">{"'Sheet1'!$L$16"}</definedName>
    <definedName name="____________CN1" localSheetId="11" hidden="1">{"'Sheet1'!$L$16"}</definedName>
    <definedName name="____________CN1" localSheetId="5" hidden="1">{"'Sheet1'!$L$16"}</definedName>
    <definedName name="____________CN1" hidden="1">{"'Sheet1'!$L$16"}</definedName>
    <definedName name="____________CON1" localSheetId="13">#REF!</definedName>
    <definedName name="____________CON1" localSheetId="2">#REF!</definedName>
    <definedName name="____________CON1" localSheetId="11">#REF!</definedName>
    <definedName name="____________CON1" localSheetId="5">#REF!</definedName>
    <definedName name="____________CON1" localSheetId="14">#REF!</definedName>
    <definedName name="____________CON1">#REF!</definedName>
    <definedName name="____________CON2" localSheetId="13">#REF!</definedName>
    <definedName name="____________CON2" localSheetId="2">#REF!</definedName>
    <definedName name="____________CON2" localSheetId="11">#REF!</definedName>
    <definedName name="____________CON2" localSheetId="5">#REF!</definedName>
    <definedName name="____________CON2" localSheetId="14">#REF!</definedName>
    <definedName name="____________CON2">#REF!</definedName>
    <definedName name="____________cpd1" localSheetId="13">#REF!</definedName>
    <definedName name="____________cpd1" localSheetId="2">#REF!</definedName>
    <definedName name="____________cpd1" localSheetId="11">#REF!</definedName>
    <definedName name="____________cpd1" localSheetId="5">#REF!</definedName>
    <definedName name="____________cpd1" localSheetId="14">#REF!</definedName>
    <definedName name="____________cpd1">#REF!</definedName>
    <definedName name="____________cpd2" localSheetId="13">#REF!</definedName>
    <definedName name="____________cpd2" localSheetId="2">#REF!</definedName>
    <definedName name="____________cpd2" localSheetId="11">#REF!</definedName>
    <definedName name="____________cpd2" localSheetId="5">#REF!</definedName>
    <definedName name="____________cpd2" localSheetId="14">#REF!</definedName>
    <definedName name="____________cpd2">#REF!</definedName>
    <definedName name="____________cs805" localSheetId="13">#REF!</definedName>
    <definedName name="____________cs805" localSheetId="2">#REF!</definedName>
    <definedName name="____________cs805" localSheetId="11">#REF!</definedName>
    <definedName name="____________cs805" localSheetId="5">#REF!</definedName>
    <definedName name="____________cs805" localSheetId="14">#REF!</definedName>
    <definedName name="____________cs805">#REF!</definedName>
    <definedName name="____________CT2" localSheetId="2" hidden="1">{"'Sheet1'!$L$16"}</definedName>
    <definedName name="____________CT2" localSheetId="11" hidden="1">{"'Sheet1'!$L$16"}</definedName>
    <definedName name="____________CT2" localSheetId="5" hidden="1">{"'Sheet1'!$L$16"}</definedName>
    <definedName name="____________CT2" hidden="1">{"'Sheet1'!$L$16"}</definedName>
    <definedName name="____________CVC1" localSheetId="13">#REF!</definedName>
    <definedName name="____________CVC1" localSheetId="2">#REF!</definedName>
    <definedName name="____________CVC1" localSheetId="11">#REF!</definedName>
    <definedName name="____________CVC1" localSheetId="5">#REF!</definedName>
    <definedName name="____________CVC1" localSheetId="14">#REF!</definedName>
    <definedName name="____________CVC1">#REF!</definedName>
    <definedName name="____________dai1" localSheetId="13">#REF!</definedName>
    <definedName name="____________dai1" localSheetId="2">#REF!</definedName>
    <definedName name="____________dai1" localSheetId="11">#REF!</definedName>
    <definedName name="____________dai1" localSheetId="5">#REF!</definedName>
    <definedName name="____________dai1" localSheetId="14">#REF!</definedName>
    <definedName name="____________dai1">#REF!</definedName>
    <definedName name="____________dai2" localSheetId="13">#REF!</definedName>
    <definedName name="____________dai2" localSheetId="2">#REF!</definedName>
    <definedName name="____________dai2" localSheetId="11">#REF!</definedName>
    <definedName name="____________dai2" localSheetId="5">#REF!</definedName>
    <definedName name="____________dai2" localSheetId="14">#REF!</definedName>
    <definedName name="____________dai2">#REF!</definedName>
    <definedName name="____________dai3" localSheetId="13">#REF!</definedName>
    <definedName name="____________dai3" localSheetId="2">#REF!</definedName>
    <definedName name="____________dai3" localSheetId="11">#REF!</definedName>
    <definedName name="____________dai3" localSheetId="5">#REF!</definedName>
    <definedName name="____________dai3" localSheetId="14">#REF!</definedName>
    <definedName name="____________dai3">#REF!</definedName>
    <definedName name="____________dai4" localSheetId="13">#REF!</definedName>
    <definedName name="____________dai4" localSheetId="2">#REF!</definedName>
    <definedName name="____________dai4" localSheetId="11">#REF!</definedName>
    <definedName name="____________dai4" localSheetId="5">#REF!</definedName>
    <definedName name="____________dai4" localSheetId="14">#REF!</definedName>
    <definedName name="____________dai4">#REF!</definedName>
    <definedName name="____________dai5" localSheetId="13">#REF!</definedName>
    <definedName name="____________dai5" localSheetId="2">#REF!</definedName>
    <definedName name="____________dai5" localSheetId="11">#REF!</definedName>
    <definedName name="____________dai5" localSheetId="5">#REF!</definedName>
    <definedName name="____________dai5" localSheetId="14">#REF!</definedName>
    <definedName name="____________dai5">#REF!</definedName>
    <definedName name="____________dai6" localSheetId="13">#REF!</definedName>
    <definedName name="____________dai6" localSheetId="2">#REF!</definedName>
    <definedName name="____________dai6" localSheetId="11">#REF!</definedName>
    <definedName name="____________dai6" localSheetId="5">#REF!</definedName>
    <definedName name="____________dai6" localSheetId="14">#REF!</definedName>
    <definedName name="____________dai6">#REF!</definedName>
    <definedName name="____________dam15" localSheetId="13">#REF!</definedName>
    <definedName name="____________dam15" localSheetId="2">#REF!</definedName>
    <definedName name="____________dam15" localSheetId="11">#REF!</definedName>
    <definedName name="____________dam15" localSheetId="5">#REF!</definedName>
    <definedName name="____________dam15" localSheetId="14">#REF!</definedName>
    <definedName name="____________dam15">#REF!</definedName>
    <definedName name="____________dam18" localSheetId="13">#REF!</definedName>
    <definedName name="____________dam18" localSheetId="2">#REF!</definedName>
    <definedName name="____________dam18" localSheetId="11">#REF!</definedName>
    <definedName name="____________dam18" localSheetId="5">#REF!</definedName>
    <definedName name="____________dam18" localSheetId="14">#REF!</definedName>
    <definedName name="____________dam18">#REF!</definedName>
    <definedName name="____________dam9" localSheetId="13">#REF!</definedName>
    <definedName name="____________dam9" localSheetId="2">#REF!</definedName>
    <definedName name="____________dam9" localSheetId="11">#REF!</definedName>
    <definedName name="____________dam9" localSheetId="5">#REF!</definedName>
    <definedName name="____________dam9" localSheetId="14">#REF!</definedName>
    <definedName name="____________dam9">#REF!</definedName>
    <definedName name="____________dan1" localSheetId="13">#REF!</definedName>
    <definedName name="____________dan1" localSheetId="2">#REF!</definedName>
    <definedName name="____________dan1" localSheetId="11">#REF!</definedName>
    <definedName name="____________dan1" localSheetId="5">#REF!</definedName>
    <definedName name="____________dan1" localSheetId="14">#REF!</definedName>
    <definedName name="____________dan1">#REF!</definedName>
    <definedName name="____________dan2" localSheetId="13">#REF!</definedName>
    <definedName name="____________dan2" localSheetId="2">#REF!</definedName>
    <definedName name="____________dan2" localSheetId="11">#REF!</definedName>
    <definedName name="____________dan2" localSheetId="5">#REF!</definedName>
    <definedName name="____________dan2" localSheetId="14">#REF!</definedName>
    <definedName name="____________dan2">#REF!</definedName>
    <definedName name="____________dao1" localSheetId="13">#REF!</definedName>
    <definedName name="____________dao1" localSheetId="2">#REF!</definedName>
    <definedName name="____________dao1" localSheetId="11">#REF!</definedName>
    <definedName name="____________dao1" localSheetId="5">#REF!</definedName>
    <definedName name="____________dao1" localSheetId="14">#REF!</definedName>
    <definedName name="____________dao1">#REF!</definedName>
    <definedName name="____________dbu1" localSheetId="13">#REF!</definedName>
    <definedName name="____________dbu1" localSheetId="2">#REF!</definedName>
    <definedName name="____________dbu1" localSheetId="11">#REF!</definedName>
    <definedName name="____________dbu1" localSheetId="5">#REF!</definedName>
    <definedName name="____________dbu1" localSheetId="14">#REF!</definedName>
    <definedName name="____________dbu1">#REF!</definedName>
    <definedName name="____________dbu2" localSheetId="13">#REF!</definedName>
    <definedName name="____________dbu2" localSheetId="2">#REF!</definedName>
    <definedName name="____________dbu2" localSheetId="11">#REF!</definedName>
    <definedName name="____________dbu2" localSheetId="5">#REF!</definedName>
    <definedName name="____________dbu2" localSheetId="14">#REF!</definedName>
    <definedName name="____________dbu2">#REF!</definedName>
    <definedName name="____________ddn400" localSheetId="13">#REF!</definedName>
    <definedName name="____________ddn400" localSheetId="2">#REF!</definedName>
    <definedName name="____________ddn400" localSheetId="11">#REF!</definedName>
    <definedName name="____________ddn400" localSheetId="5">#REF!</definedName>
    <definedName name="____________ddn400" localSheetId="14">#REF!</definedName>
    <definedName name="____________ddn400">#REF!</definedName>
    <definedName name="____________ddn600" localSheetId="13">#REF!</definedName>
    <definedName name="____________ddn600" localSheetId="2">#REF!</definedName>
    <definedName name="____________ddn600" localSheetId="11">#REF!</definedName>
    <definedName name="____________ddn600" localSheetId="5">#REF!</definedName>
    <definedName name="____________ddn600" localSheetId="14">#REF!</definedName>
    <definedName name="____________ddn600">#REF!</definedName>
    <definedName name="____________deo1" localSheetId="13">#REF!</definedName>
    <definedName name="____________deo1" localSheetId="2">#REF!</definedName>
    <definedName name="____________deo1" localSheetId="11">#REF!</definedName>
    <definedName name="____________deo1" localSheetId="5">#REF!</definedName>
    <definedName name="____________deo1" localSheetId="14">#REF!</definedName>
    <definedName name="____________deo1">#REF!</definedName>
    <definedName name="____________deo10" localSheetId="13">#REF!</definedName>
    <definedName name="____________deo10" localSheetId="2">#REF!</definedName>
    <definedName name="____________deo10" localSheetId="11">#REF!</definedName>
    <definedName name="____________deo10" localSheetId="5">#REF!</definedName>
    <definedName name="____________deo10" localSheetId="14">#REF!</definedName>
    <definedName name="____________deo10">#REF!</definedName>
    <definedName name="____________deo2" localSheetId="13">#REF!</definedName>
    <definedName name="____________deo2" localSheetId="2">#REF!</definedName>
    <definedName name="____________deo2" localSheetId="11">#REF!</definedName>
    <definedName name="____________deo2" localSheetId="5">#REF!</definedName>
    <definedName name="____________deo2" localSheetId="14">#REF!</definedName>
    <definedName name="____________deo2">#REF!</definedName>
    <definedName name="____________deo3" localSheetId="13">#REF!</definedName>
    <definedName name="____________deo3" localSheetId="2">#REF!</definedName>
    <definedName name="____________deo3" localSheetId="11">#REF!</definedName>
    <definedName name="____________deo3" localSheetId="5">#REF!</definedName>
    <definedName name="____________deo3" localSheetId="14">#REF!</definedName>
    <definedName name="____________deo3">#REF!</definedName>
    <definedName name="____________deo4" localSheetId="13">#REF!</definedName>
    <definedName name="____________deo4" localSheetId="2">#REF!</definedName>
    <definedName name="____________deo4" localSheetId="11">#REF!</definedName>
    <definedName name="____________deo4" localSheetId="5">#REF!</definedName>
    <definedName name="____________deo4" localSheetId="14">#REF!</definedName>
    <definedName name="____________deo4">#REF!</definedName>
    <definedName name="____________deo5" localSheetId="13">#REF!</definedName>
    <definedName name="____________deo5" localSheetId="2">#REF!</definedName>
    <definedName name="____________deo5" localSheetId="11">#REF!</definedName>
    <definedName name="____________deo5" localSheetId="5">#REF!</definedName>
    <definedName name="____________deo5" localSheetId="14">#REF!</definedName>
    <definedName name="____________deo5">#REF!</definedName>
    <definedName name="____________deo6" localSheetId="13">#REF!</definedName>
    <definedName name="____________deo6" localSheetId="2">#REF!</definedName>
    <definedName name="____________deo6" localSheetId="11">#REF!</definedName>
    <definedName name="____________deo6" localSheetId="5">#REF!</definedName>
    <definedName name="____________deo6" localSheetId="14">#REF!</definedName>
    <definedName name="____________deo6">#REF!</definedName>
    <definedName name="____________deo7" localSheetId="13">#REF!</definedName>
    <definedName name="____________deo7" localSheetId="2">#REF!</definedName>
    <definedName name="____________deo7" localSheetId="11">#REF!</definedName>
    <definedName name="____________deo7" localSheetId="5">#REF!</definedName>
    <definedName name="____________deo7" localSheetId="14">#REF!</definedName>
    <definedName name="____________deo7">#REF!</definedName>
    <definedName name="____________deo8" localSheetId="13">#REF!</definedName>
    <definedName name="____________deo8" localSheetId="2">#REF!</definedName>
    <definedName name="____________deo8" localSheetId="11">#REF!</definedName>
    <definedName name="____________deo8" localSheetId="5">#REF!</definedName>
    <definedName name="____________deo8" localSheetId="14">#REF!</definedName>
    <definedName name="____________deo8">#REF!</definedName>
    <definedName name="____________deo9" localSheetId="13">#REF!</definedName>
    <definedName name="____________deo9" localSheetId="2">#REF!</definedName>
    <definedName name="____________deo9" localSheetId="11">#REF!</definedName>
    <definedName name="____________deo9" localSheetId="5">#REF!</definedName>
    <definedName name="____________deo9" localSheetId="14">#REF!</definedName>
    <definedName name="____________deo9">#REF!</definedName>
    <definedName name="____________FIL2" localSheetId="13">#REF!</definedName>
    <definedName name="____________FIL2" localSheetId="2">#REF!</definedName>
    <definedName name="____________FIL2" localSheetId="11">#REF!</definedName>
    <definedName name="____________FIL2" localSheetId="5">#REF!</definedName>
    <definedName name="____________FIL2" localSheetId="14">#REF!</definedName>
    <definedName name="____________FIL2">#REF!</definedName>
    <definedName name="____________GFE28" localSheetId="13">#REF!</definedName>
    <definedName name="____________GFE28" localSheetId="2">#REF!</definedName>
    <definedName name="____________GFE28" localSheetId="11">#REF!</definedName>
    <definedName name="____________GFE28" localSheetId="5">#REF!</definedName>
    <definedName name="____________GFE28" localSheetId="14">#REF!</definedName>
    <definedName name="____________GFE28">#REF!</definedName>
    <definedName name="____________Goi8" localSheetId="2" hidden="1">{"'Sheet1'!$L$16"}</definedName>
    <definedName name="____________Goi8" localSheetId="11" hidden="1">{"'Sheet1'!$L$16"}</definedName>
    <definedName name="____________Goi8" localSheetId="5" hidden="1">{"'Sheet1'!$L$16"}</definedName>
    <definedName name="____________Goi8" hidden="1">{"'Sheet1'!$L$16"}</definedName>
    <definedName name="____________gon4" localSheetId="13">#REF!</definedName>
    <definedName name="____________gon4" localSheetId="2">#REF!</definedName>
    <definedName name="____________gon4" localSheetId="11">#REF!</definedName>
    <definedName name="____________gon4" localSheetId="5">#REF!</definedName>
    <definedName name="____________gon4" localSheetId="14">#REF!</definedName>
    <definedName name="____________gon4">#REF!</definedName>
    <definedName name="____________gvl1" localSheetId="13">#REF!</definedName>
    <definedName name="____________gvl1" localSheetId="2">#REF!</definedName>
    <definedName name="____________gvl1" localSheetId="11">#REF!</definedName>
    <definedName name="____________gvl1" localSheetId="5">#REF!</definedName>
    <definedName name="____________gvl1" localSheetId="14">#REF!</definedName>
    <definedName name="____________gvl1">#REF!</definedName>
    <definedName name="____________gia48" localSheetId="13">#REF!</definedName>
    <definedName name="____________gia48" localSheetId="2">#REF!</definedName>
    <definedName name="____________gia48" localSheetId="11">#REF!</definedName>
    <definedName name="____________gia48" localSheetId="5">#REF!</definedName>
    <definedName name="____________gia48" localSheetId="14">#REF!</definedName>
    <definedName name="____________gia48">#REF!</definedName>
    <definedName name="____________hom2" localSheetId="13">#REF!</definedName>
    <definedName name="____________hom2" localSheetId="2">#REF!</definedName>
    <definedName name="____________hom2" localSheetId="11">#REF!</definedName>
    <definedName name="____________hom2" localSheetId="5">#REF!</definedName>
    <definedName name="____________hom2" localSheetId="14">#REF!</definedName>
    <definedName name="____________hom2">#REF!</definedName>
    <definedName name="____________hsm2">1.1289</definedName>
    <definedName name="____________huy1" localSheetId="2" hidden="1">{"'Sheet1'!$L$16"}</definedName>
    <definedName name="____________huy1" localSheetId="11" hidden="1">{"'Sheet1'!$L$16"}</definedName>
    <definedName name="____________huy1" localSheetId="5" hidden="1">{"'Sheet1'!$L$16"}</definedName>
    <definedName name="____________huy1" hidden="1">{"'Sheet1'!$L$16"}</definedName>
    <definedName name="____________JK4" localSheetId="13">#REF!</definedName>
    <definedName name="____________JK4" localSheetId="2">#REF!</definedName>
    <definedName name="____________JK4" localSheetId="11">#REF!</definedName>
    <definedName name="____________JK4" localSheetId="5">#REF!</definedName>
    <definedName name="____________JK4" localSheetId="14">#REF!</definedName>
    <definedName name="____________JK4">#REF!</definedName>
    <definedName name="____________K146" localSheetId="2" hidden="1">{"'Sheet1'!$L$16"}</definedName>
    <definedName name="____________K146" localSheetId="11" hidden="1">{"'Sheet1'!$L$16"}</definedName>
    <definedName name="____________K146" localSheetId="5" hidden="1">{"'Sheet1'!$L$16"}</definedName>
    <definedName name="____________K146" hidden="1">{"'Sheet1'!$L$16"}</definedName>
    <definedName name="____________kl1" localSheetId="13">#REF!</definedName>
    <definedName name="____________kl1" localSheetId="2">#REF!</definedName>
    <definedName name="____________kl1" localSheetId="11">#REF!</definedName>
    <definedName name="____________kl1" localSheetId="5">#REF!</definedName>
    <definedName name="____________kl1" localSheetId="14">#REF!</definedName>
    <definedName name="____________kl1">#REF!</definedName>
    <definedName name="____________KL7" localSheetId="13">#REF!</definedName>
    <definedName name="____________KL7" localSheetId="2">#REF!</definedName>
    <definedName name="____________KL7" localSheetId="11">#REF!</definedName>
    <definedName name="____________KL7" localSheetId="5">#REF!</definedName>
    <definedName name="____________KL7" localSheetId="14">#REF!</definedName>
    <definedName name="____________KL7">#REF!</definedName>
    <definedName name="____________KM188" localSheetId="13">#REF!</definedName>
    <definedName name="____________KM188" localSheetId="2">#REF!</definedName>
    <definedName name="____________KM188" localSheetId="11">#REF!</definedName>
    <definedName name="____________KM188" localSheetId="5">#REF!</definedName>
    <definedName name="____________KM188" localSheetId="14">#REF!</definedName>
    <definedName name="____________KM188">#REF!</definedName>
    <definedName name="____________km189" localSheetId="13">#REF!</definedName>
    <definedName name="____________km189" localSheetId="2">#REF!</definedName>
    <definedName name="____________km189" localSheetId="11">#REF!</definedName>
    <definedName name="____________km189" localSheetId="5">#REF!</definedName>
    <definedName name="____________km189" localSheetId="14">#REF!</definedName>
    <definedName name="____________km189">#REF!</definedName>
    <definedName name="____________km190" localSheetId="13">#REF!</definedName>
    <definedName name="____________km190" localSheetId="2">#REF!</definedName>
    <definedName name="____________km190" localSheetId="11">#REF!</definedName>
    <definedName name="____________km190" localSheetId="5">#REF!</definedName>
    <definedName name="____________km190" localSheetId="14">#REF!</definedName>
    <definedName name="____________km190">#REF!</definedName>
    <definedName name="____________km191" localSheetId="13">#REF!</definedName>
    <definedName name="____________km191" localSheetId="2">#REF!</definedName>
    <definedName name="____________km191" localSheetId="11">#REF!</definedName>
    <definedName name="____________km191" localSheetId="5">#REF!</definedName>
    <definedName name="____________km191" localSheetId="14">#REF!</definedName>
    <definedName name="____________km191">#REF!</definedName>
    <definedName name="____________km192" localSheetId="13">#REF!</definedName>
    <definedName name="____________km192" localSheetId="2">#REF!</definedName>
    <definedName name="____________km192" localSheetId="11">#REF!</definedName>
    <definedName name="____________km192" localSheetId="5">#REF!</definedName>
    <definedName name="____________km192" localSheetId="14">#REF!</definedName>
    <definedName name="____________km192">#REF!</definedName>
    <definedName name="____________km193" localSheetId="13">#REF!</definedName>
    <definedName name="____________km193" localSheetId="2">#REF!</definedName>
    <definedName name="____________km193" localSheetId="11">#REF!</definedName>
    <definedName name="____________km193" localSheetId="5">#REF!</definedName>
    <definedName name="____________km193" localSheetId="14">#REF!</definedName>
    <definedName name="____________km193">#REF!</definedName>
    <definedName name="____________km194" localSheetId="13">#REF!</definedName>
    <definedName name="____________km194" localSheetId="2">#REF!</definedName>
    <definedName name="____________km194" localSheetId="11">#REF!</definedName>
    <definedName name="____________km194" localSheetId="5">#REF!</definedName>
    <definedName name="____________km194" localSheetId="14">#REF!</definedName>
    <definedName name="____________km194">#REF!</definedName>
    <definedName name="____________km195" localSheetId="13">#REF!</definedName>
    <definedName name="____________km195" localSheetId="2">#REF!</definedName>
    <definedName name="____________km195" localSheetId="11">#REF!</definedName>
    <definedName name="____________km195" localSheetId="5">#REF!</definedName>
    <definedName name="____________km195" localSheetId="14">#REF!</definedName>
    <definedName name="____________km195">#REF!</definedName>
    <definedName name="____________km196" localSheetId="13">#REF!</definedName>
    <definedName name="____________km196" localSheetId="2">#REF!</definedName>
    <definedName name="____________km196" localSheetId="11">#REF!</definedName>
    <definedName name="____________km196" localSheetId="5">#REF!</definedName>
    <definedName name="____________km196" localSheetId="14">#REF!</definedName>
    <definedName name="____________km196">#REF!</definedName>
    <definedName name="____________km197" localSheetId="13">#REF!</definedName>
    <definedName name="____________km197" localSheetId="2">#REF!</definedName>
    <definedName name="____________km197" localSheetId="11">#REF!</definedName>
    <definedName name="____________km197" localSheetId="5">#REF!</definedName>
    <definedName name="____________km197" localSheetId="14">#REF!</definedName>
    <definedName name="____________km197">#REF!</definedName>
    <definedName name="____________km198" localSheetId="13">#REF!</definedName>
    <definedName name="____________km198" localSheetId="2">#REF!</definedName>
    <definedName name="____________km198" localSheetId="11">#REF!</definedName>
    <definedName name="____________km198" localSheetId="5">#REF!</definedName>
    <definedName name="____________km198" localSheetId="14">#REF!</definedName>
    <definedName name="____________km198">#REF!</definedName>
    <definedName name="____________Km36" localSheetId="13">#REF!</definedName>
    <definedName name="____________Km36" localSheetId="2">#REF!</definedName>
    <definedName name="____________Km36" localSheetId="11">#REF!</definedName>
    <definedName name="____________Km36" localSheetId="5">#REF!</definedName>
    <definedName name="____________Km36" localSheetId="14">#REF!</definedName>
    <definedName name="____________Km36">#REF!</definedName>
    <definedName name="____________kn12" localSheetId="13">#REF!</definedName>
    <definedName name="____________kn12" localSheetId="2">#REF!</definedName>
    <definedName name="____________kn12" localSheetId="11">#REF!</definedName>
    <definedName name="____________kn12" localSheetId="5">#REF!</definedName>
    <definedName name="____________kn12" localSheetId="14">#REF!</definedName>
    <definedName name="____________kn12">#REF!</definedName>
    <definedName name="____________Knc36" localSheetId="13">#REF!</definedName>
    <definedName name="____________Knc36" localSheetId="2">#REF!</definedName>
    <definedName name="____________Knc36" localSheetId="11">#REF!</definedName>
    <definedName name="____________Knc36" localSheetId="5">#REF!</definedName>
    <definedName name="____________Knc36" localSheetId="14">#REF!</definedName>
    <definedName name="____________Knc36">#REF!</definedName>
    <definedName name="____________Knc57" localSheetId="13">#REF!</definedName>
    <definedName name="____________Knc57" localSheetId="2">#REF!</definedName>
    <definedName name="____________Knc57" localSheetId="11">#REF!</definedName>
    <definedName name="____________Knc57" localSheetId="5">#REF!</definedName>
    <definedName name="____________Knc57" localSheetId="14">#REF!</definedName>
    <definedName name="____________Knc57">#REF!</definedName>
    <definedName name="____________Kvl36" localSheetId="13">#REF!</definedName>
    <definedName name="____________Kvl36" localSheetId="2">#REF!</definedName>
    <definedName name="____________Kvl36" localSheetId="11">#REF!</definedName>
    <definedName name="____________Kvl36" localSheetId="5">#REF!</definedName>
    <definedName name="____________Kvl36" localSheetId="14">#REF!</definedName>
    <definedName name="____________Kvl36">#REF!</definedName>
    <definedName name="____________L1">#REF!</definedName>
    <definedName name="____________Lan1" localSheetId="2" hidden="1">{"'Sheet1'!$L$16"}</definedName>
    <definedName name="____________Lan1" localSheetId="11" hidden="1">{"'Sheet1'!$L$16"}</definedName>
    <definedName name="____________Lan1" localSheetId="5" hidden="1">{"'Sheet1'!$L$16"}</definedName>
    <definedName name="____________Lan1" hidden="1">{"'Sheet1'!$L$16"}</definedName>
    <definedName name="____________LAN3" localSheetId="2" hidden="1">{"'Sheet1'!$L$16"}</definedName>
    <definedName name="____________LAN3" localSheetId="11" hidden="1">{"'Sheet1'!$L$16"}</definedName>
    <definedName name="____________LAN3" localSheetId="5" hidden="1">{"'Sheet1'!$L$16"}</definedName>
    <definedName name="____________LAN3" hidden="1">{"'Sheet1'!$L$16"}</definedName>
    <definedName name="____________lap1" localSheetId="13">#REF!</definedName>
    <definedName name="____________lap1" localSheetId="2">#REF!</definedName>
    <definedName name="____________lap1" localSheetId="11">#REF!</definedName>
    <definedName name="____________lap1" localSheetId="5">#REF!</definedName>
    <definedName name="____________lap1" localSheetId="14">#REF!</definedName>
    <definedName name="____________lap1">#REF!</definedName>
    <definedName name="____________lap2" localSheetId="13">#REF!</definedName>
    <definedName name="____________lap2" localSheetId="2">#REF!</definedName>
    <definedName name="____________lap2" localSheetId="11">#REF!</definedName>
    <definedName name="____________lap2" localSheetId="5">#REF!</definedName>
    <definedName name="____________lap2" localSheetId="14">#REF!</definedName>
    <definedName name="____________lap2">#REF!</definedName>
    <definedName name="____________lop16" localSheetId="13">#REF!</definedName>
    <definedName name="____________lop16" localSheetId="2">#REF!</definedName>
    <definedName name="____________lop16" localSheetId="11">#REF!</definedName>
    <definedName name="____________lop16" localSheetId="5">#REF!</definedName>
    <definedName name="____________lop16" localSheetId="14">#REF!</definedName>
    <definedName name="____________lop16">#REF!</definedName>
    <definedName name="____________lop25" localSheetId="13">#REF!</definedName>
    <definedName name="____________lop25" localSheetId="2">#REF!</definedName>
    <definedName name="____________lop25" localSheetId="11">#REF!</definedName>
    <definedName name="____________lop25" localSheetId="5">#REF!</definedName>
    <definedName name="____________lop25" localSheetId="14">#REF!</definedName>
    <definedName name="____________lop25">#REF!</definedName>
    <definedName name="____________lop9" localSheetId="13">#REF!</definedName>
    <definedName name="____________lop9" localSheetId="2">#REF!</definedName>
    <definedName name="____________lop9" localSheetId="11">#REF!</definedName>
    <definedName name="____________lop9" localSheetId="5">#REF!</definedName>
    <definedName name="____________lop9" localSheetId="14">#REF!</definedName>
    <definedName name="____________lop9">#REF!</definedName>
    <definedName name="____________lu13" localSheetId="13">#REF!</definedName>
    <definedName name="____________lu13" localSheetId="2">#REF!</definedName>
    <definedName name="____________lu13" localSheetId="11">#REF!</definedName>
    <definedName name="____________lu13" localSheetId="5">#REF!</definedName>
    <definedName name="____________lu13" localSheetId="14">#REF!</definedName>
    <definedName name="____________lu13">#REF!</definedName>
    <definedName name="____________lu85" localSheetId="13">#REF!</definedName>
    <definedName name="____________lu85" localSheetId="2">#REF!</definedName>
    <definedName name="____________lu85" localSheetId="11">#REF!</definedName>
    <definedName name="____________lu85" localSheetId="5">#REF!</definedName>
    <definedName name="____________lu85" localSheetId="14">#REF!</definedName>
    <definedName name="____________lu85">#REF!</definedName>
    <definedName name="____________m1233" localSheetId="2" hidden="1">{"'Sheet1'!$L$16"}</definedName>
    <definedName name="____________m1233" localSheetId="11" hidden="1">{"'Sheet1'!$L$16"}</definedName>
    <definedName name="____________m1233" localSheetId="5" hidden="1">{"'Sheet1'!$L$16"}</definedName>
    <definedName name="____________m1233" hidden="1">{"'Sheet1'!$L$16"}</definedName>
    <definedName name="____________MAC12" localSheetId="13">#REF!</definedName>
    <definedName name="____________MAC12" localSheetId="2">#REF!</definedName>
    <definedName name="____________MAC12" localSheetId="11">#REF!</definedName>
    <definedName name="____________MAC12" localSheetId="5">#REF!</definedName>
    <definedName name="____________MAC12" localSheetId="14">#REF!</definedName>
    <definedName name="____________MAC12">#REF!</definedName>
    <definedName name="____________MAC46" localSheetId="13">#REF!</definedName>
    <definedName name="____________MAC46" localSheetId="2">#REF!</definedName>
    <definedName name="____________MAC46" localSheetId="11">#REF!</definedName>
    <definedName name="____________MAC46" localSheetId="5">#REF!</definedName>
    <definedName name="____________MAC46" localSheetId="14">#REF!</definedName>
    <definedName name="____________MAC46">#REF!</definedName>
    <definedName name="____________may2" localSheetId="13">#REF!</definedName>
    <definedName name="____________may2" localSheetId="2">#REF!</definedName>
    <definedName name="____________may2" localSheetId="11">#REF!</definedName>
    <definedName name="____________may2" localSheetId="5">#REF!</definedName>
    <definedName name="____________may2" localSheetId="14">#REF!</definedName>
    <definedName name="____________may2">#REF!</definedName>
    <definedName name="____________may3" localSheetId="13">#REF!</definedName>
    <definedName name="____________may3" localSheetId="2">#REF!</definedName>
    <definedName name="____________may3" localSheetId="11">#REF!</definedName>
    <definedName name="____________may3" localSheetId="5">#REF!</definedName>
    <definedName name="____________may3" localSheetId="14">#REF!</definedName>
    <definedName name="____________may3">#REF!</definedName>
    <definedName name="____________MB03" localSheetId="13">#REF!</definedName>
    <definedName name="____________MB03" localSheetId="2">#REF!</definedName>
    <definedName name="____________MB03" localSheetId="11">#REF!</definedName>
    <definedName name="____________MB03" localSheetId="5">#REF!</definedName>
    <definedName name="____________MB03" localSheetId="14">#REF!</definedName>
    <definedName name="____________MB03">#REF!</definedName>
    <definedName name="____________mix6" localSheetId="13">#REF!</definedName>
    <definedName name="____________mix6" localSheetId="2">#REF!</definedName>
    <definedName name="____________mix6" localSheetId="11">#REF!</definedName>
    <definedName name="____________mix6" localSheetId="5">#REF!</definedName>
    <definedName name="____________mix6" localSheetId="14">#REF!</definedName>
    <definedName name="____________mix6">#REF!</definedName>
    <definedName name="____________mtc3" localSheetId="13">#REF!</definedName>
    <definedName name="____________mtc3" localSheetId="2">#REF!</definedName>
    <definedName name="____________mtc3" localSheetId="11">#REF!</definedName>
    <definedName name="____________mtc3" localSheetId="5">#REF!</definedName>
    <definedName name="____________mtc3" localSheetId="14">#REF!</definedName>
    <definedName name="____________mtc3">#REF!</definedName>
    <definedName name="____________mui140" localSheetId="13">#REF!</definedName>
    <definedName name="____________mui140" localSheetId="2">#REF!</definedName>
    <definedName name="____________mui140" localSheetId="11">#REF!</definedName>
    <definedName name="____________mui140" localSheetId="5">#REF!</definedName>
    <definedName name="____________mui140" localSheetId="14">#REF!</definedName>
    <definedName name="____________mui140">#REF!</definedName>
    <definedName name="____________mx1" localSheetId="13">#REF!</definedName>
    <definedName name="____________mx1" localSheetId="2">#REF!</definedName>
    <definedName name="____________mx1" localSheetId="11">#REF!</definedName>
    <definedName name="____________mx1" localSheetId="5">#REF!</definedName>
    <definedName name="____________mx1" localSheetId="14">#REF!</definedName>
    <definedName name="____________mx1">#REF!</definedName>
    <definedName name="____________nc151" localSheetId="13">#REF!</definedName>
    <definedName name="____________nc151" localSheetId="2">#REF!</definedName>
    <definedName name="____________nc151" localSheetId="11">#REF!</definedName>
    <definedName name="____________nc151" localSheetId="5">#REF!</definedName>
    <definedName name="____________nc151" localSheetId="14">#REF!</definedName>
    <definedName name="____________nc151">#REF!</definedName>
    <definedName name="____________nc6" localSheetId="13">#REF!</definedName>
    <definedName name="____________nc6" localSheetId="2">#REF!</definedName>
    <definedName name="____________nc6" localSheetId="11">#REF!</definedName>
    <definedName name="____________nc6" localSheetId="5">#REF!</definedName>
    <definedName name="____________nc6" localSheetId="14">#REF!</definedName>
    <definedName name="____________nc6">#REF!</definedName>
    <definedName name="____________nc7" localSheetId="13">#REF!</definedName>
    <definedName name="____________nc7" localSheetId="2">#REF!</definedName>
    <definedName name="____________nc7" localSheetId="11">#REF!</definedName>
    <definedName name="____________nc7" localSheetId="5">#REF!</definedName>
    <definedName name="____________nc7" localSheetId="14">#REF!</definedName>
    <definedName name="____________nc7">#REF!</definedName>
    <definedName name="____________NCC3" localSheetId="13">#REF!</definedName>
    <definedName name="____________NCC3" localSheetId="2">#REF!</definedName>
    <definedName name="____________NCC3" localSheetId="11">#REF!</definedName>
    <definedName name="____________NCC3" localSheetId="5">#REF!</definedName>
    <definedName name="____________NCC3" localSheetId="14">#REF!</definedName>
    <definedName name="____________NCC3">#REF!</definedName>
    <definedName name="____________NCC4" localSheetId="13">#REF!</definedName>
    <definedName name="____________NCC4" localSheetId="2">#REF!</definedName>
    <definedName name="____________NCC4" localSheetId="11">#REF!</definedName>
    <definedName name="____________NCC4" localSheetId="5">#REF!</definedName>
    <definedName name="____________NCC4" localSheetId="14">#REF!</definedName>
    <definedName name="____________NCC4">#REF!</definedName>
    <definedName name="____________NCL100" localSheetId="13">#REF!</definedName>
    <definedName name="____________NCL100" localSheetId="2">#REF!</definedName>
    <definedName name="____________NCL100" localSheetId="11">#REF!</definedName>
    <definedName name="____________NCL100" localSheetId="5">#REF!</definedName>
    <definedName name="____________NCL100" localSheetId="14">#REF!</definedName>
    <definedName name="____________NCL100">#REF!</definedName>
    <definedName name="____________NCL200" localSheetId="13">#REF!</definedName>
    <definedName name="____________NCL200" localSheetId="2">#REF!</definedName>
    <definedName name="____________NCL200" localSheetId="11">#REF!</definedName>
    <definedName name="____________NCL200" localSheetId="5">#REF!</definedName>
    <definedName name="____________NCL200" localSheetId="14">#REF!</definedName>
    <definedName name="____________NCL200">#REF!</definedName>
    <definedName name="____________NCL250" localSheetId="13">#REF!</definedName>
    <definedName name="____________NCL250" localSheetId="2">#REF!</definedName>
    <definedName name="____________NCL250" localSheetId="11">#REF!</definedName>
    <definedName name="____________NCL250" localSheetId="5">#REF!</definedName>
    <definedName name="____________NCL250" localSheetId="14">#REF!</definedName>
    <definedName name="____________NCL250">#REF!</definedName>
    <definedName name="____________ncm200" localSheetId="13">#REF!</definedName>
    <definedName name="____________ncm200" localSheetId="2">#REF!</definedName>
    <definedName name="____________ncm200" localSheetId="11">#REF!</definedName>
    <definedName name="____________ncm200" localSheetId="5">#REF!</definedName>
    <definedName name="____________ncm200" localSheetId="14">#REF!</definedName>
    <definedName name="____________ncm200">#REF!</definedName>
    <definedName name="____________NET2" localSheetId="13">#REF!</definedName>
    <definedName name="____________NET2" localSheetId="2">#REF!</definedName>
    <definedName name="____________NET2" localSheetId="11">#REF!</definedName>
    <definedName name="____________NET2" localSheetId="5">#REF!</definedName>
    <definedName name="____________NET2" localSheetId="14">#REF!</definedName>
    <definedName name="____________NET2">#REF!</definedName>
    <definedName name="____________nin190" localSheetId="13">#REF!</definedName>
    <definedName name="____________nin190" localSheetId="2">#REF!</definedName>
    <definedName name="____________nin190" localSheetId="11">#REF!</definedName>
    <definedName name="____________nin190" localSheetId="5">#REF!</definedName>
    <definedName name="____________nin190" localSheetId="14">#REF!</definedName>
    <definedName name="____________nin190">#REF!</definedName>
    <definedName name="____________NK5" localSheetId="2" hidden="1">{"'Sheet1'!$L$16"}</definedName>
    <definedName name="____________NK5" localSheetId="11" hidden="1">{"'Sheet1'!$L$16"}</definedName>
    <definedName name="____________NK5" localSheetId="5" hidden="1">{"'Sheet1'!$L$16"}</definedName>
    <definedName name="____________NK5" hidden="1">{"'Sheet1'!$L$16"}</definedName>
    <definedName name="____________NMD8" localSheetId="2" hidden="1">{"'Sheet1'!$L$16"}</definedName>
    <definedName name="____________NMD8" localSheetId="11" hidden="1">{"'Sheet1'!$L$16"}</definedName>
    <definedName name="____________NMD8" localSheetId="5" hidden="1">{"'Sheet1'!$L$16"}</definedName>
    <definedName name="____________NMD8" hidden="1">{"'Sheet1'!$L$16"}</definedName>
    <definedName name="____________NSO2" localSheetId="2" hidden="1">{"'Sheet1'!$L$16"}</definedName>
    <definedName name="____________NSO2" localSheetId="11" hidden="1">{"'Sheet1'!$L$16"}</definedName>
    <definedName name="____________NSO2" localSheetId="5" hidden="1">{"'Sheet1'!$L$16"}</definedName>
    <definedName name="____________NSO2" hidden="1">{"'Sheet1'!$L$16"}</definedName>
    <definedName name="____________obt1" localSheetId="13">#REF!</definedName>
    <definedName name="____________obt1" localSheetId="2">#REF!</definedName>
    <definedName name="____________obt1" localSheetId="11">#REF!</definedName>
    <definedName name="____________obt1" localSheetId="5">#REF!</definedName>
    <definedName name="____________obt1" localSheetId="14">#REF!</definedName>
    <definedName name="____________obt1">#REF!</definedName>
    <definedName name="____________obt2" localSheetId="13">#REF!</definedName>
    <definedName name="____________obt2" localSheetId="2">#REF!</definedName>
    <definedName name="____________obt2" localSheetId="11">#REF!</definedName>
    <definedName name="____________obt2" localSheetId="5">#REF!</definedName>
    <definedName name="____________obt2" localSheetId="14">#REF!</definedName>
    <definedName name="____________obt2">#REF!</definedName>
    <definedName name="____________oto12" localSheetId="13">#REF!</definedName>
    <definedName name="____________oto12" localSheetId="2">#REF!</definedName>
    <definedName name="____________oto12" localSheetId="11">#REF!</definedName>
    <definedName name="____________oto12" localSheetId="5">#REF!</definedName>
    <definedName name="____________oto12" localSheetId="14">#REF!</definedName>
    <definedName name="____________oto12">#REF!</definedName>
    <definedName name="____________PA3" localSheetId="2" hidden="1">{"'Sheet1'!$L$16"}</definedName>
    <definedName name="____________PA3" localSheetId="11" hidden="1">{"'Sheet1'!$L$16"}</definedName>
    <definedName name="____________PA3" localSheetId="5" hidden="1">{"'Sheet1'!$L$16"}</definedName>
    <definedName name="____________PA3" hidden="1">{"'Sheet1'!$L$16"}</definedName>
    <definedName name="____________pa4" localSheetId="2" hidden="1">{"'Sheet1'!$L$16"}</definedName>
    <definedName name="____________pa4" localSheetId="11" hidden="1">{"'Sheet1'!$L$16"}</definedName>
    <definedName name="____________pa4" localSheetId="5" hidden="1">{"'Sheet1'!$L$16"}</definedName>
    <definedName name="____________pa4" hidden="1">{"'Sheet1'!$L$16"}</definedName>
    <definedName name="____________PXB80" localSheetId="13">#REF!</definedName>
    <definedName name="____________PXB80" localSheetId="2">#REF!</definedName>
    <definedName name="____________PXB80" localSheetId="11">#REF!</definedName>
    <definedName name="____________PXB80" localSheetId="5">#REF!</definedName>
    <definedName name="____________PXB80" localSheetId="14">#REF!</definedName>
    <definedName name="____________PXB80">#REF!</definedName>
    <definedName name="____________Ph30" localSheetId="13">#REF!</definedName>
    <definedName name="____________Ph30" localSheetId="2">#REF!</definedName>
    <definedName name="____________Ph30" localSheetId="11">#REF!</definedName>
    <definedName name="____________Ph30" localSheetId="5">#REF!</definedName>
    <definedName name="____________Ph30" localSheetId="14">#REF!</definedName>
    <definedName name="____________Ph30">#REF!</definedName>
    <definedName name="____________phi10" localSheetId="13">#REF!</definedName>
    <definedName name="____________phi10" localSheetId="2">#REF!</definedName>
    <definedName name="____________phi10" localSheetId="11">#REF!</definedName>
    <definedName name="____________phi10" localSheetId="5">#REF!</definedName>
    <definedName name="____________phi10" localSheetId="14">#REF!</definedName>
    <definedName name="____________phi10">#REF!</definedName>
    <definedName name="____________phi12" localSheetId="13">#REF!</definedName>
    <definedName name="____________phi12" localSheetId="2">#REF!</definedName>
    <definedName name="____________phi12" localSheetId="11">#REF!</definedName>
    <definedName name="____________phi12" localSheetId="5">#REF!</definedName>
    <definedName name="____________phi12" localSheetId="14">#REF!</definedName>
    <definedName name="____________phi12">#REF!</definedName>
    <definedName name="____________phi14" localSheetId="13">#REF!</definedName>
    <definedName name="____________phi14" localSheetId="2">#REF!</definedName>
    <definedName name="____________phi14" localSheetId="11">#REF!</definedName>
    <definedName name="____________phi14" localSheetId="5">#REF!</definedName>
    <definedName name="____________phi14" localSheetId="14">#REF!</definedName>
    <definedName name="____________phi14">#REF!</definedName>
    <definedName name="____________phi16" localSheetId="13">#REF!</definedName>
    <definedName name="____________phi16" localSheetId="2">#REF!</definedName>
    <definedName name="____________phi16" localSheetId="11">#REF!</definedName>
    <definedName name="____________phi16" localSheetId="5">#REF!</definedName>
    <definedName name="____________phi16" localSheetId="14">#REF!</definedName>
    <definedName name="____________phi16">#REF!</definedName>
    <definedName name="____________phi18" localSheetId="13">#REF!</definedName>
    <definedName name="____________phi18" localSheetId="2">#REF!</definedName>
    <definedName name="____________phi18" localSheetId="11">#REF!</definedName>
    <definedName name="____________phi18" localSheetId="5">#REF!</definedName>
    <definedName name="____________phi18" localSheetId="14">#REF!</definedName>
    <definedName name="____________phi18">#REF!</definedName>
    <definedName name="____________phi20" localSheetId="13">#REF!</definedName>
    <definedName name="____________phi20" localSheetId="2">#REF!</definedName>
    <definedName name="____________phi20" localSheetId="11">#REF!</definedName>
    <definedName name="____________phi20" localSheetId="5">#REF!</definedName>
    <definedName name="____________phi20" localSheetId="14">#REF!</definedName>
    <definedName name="____________phi20">#REF!</definedName>
    <definedName name="____________phi22" localSheetId="13">#REF!</definedName>
    <definedName name="____________phi22" localSheetId="2">#REF!</definedName>
    <definedName name="____________phi22" localSheetId="11">#REF!</definedName>
    <definedName name="____________phi22" localSheetId="5">#REF!</definedName>
    <definedName name="____________phi22" localSheetId="14">#REF!</definedName>
    <definedName name="____________phi22">#REF!</definedName>
    <definedName name="____________phi25" localSheetId="13">#REF!</definedName>
    <definedName name="____________phi25" localSheetId="2">#REF!</definedName>
    <definedName name="____________phi25" localSheetId="11">#REF!</definedName>
    <definedName name="____________phi25" localSheetId="5">#REF!</definedName>
    <definedName name="____________phi25" localSheetId="14">#REF!</definedName>
    <definedName name="____________phi25">#REF!</definedName>
    <definedName name="____________phi28" localSheetId="13">#REF!</definedName>
    <definedName name="____________phi28" localSheetId="2">#REF!</definedName>
    <definedName name="____________phi28" localSheetId="11">#REF!</definedName>
    <definedName name="____________phi28" localSheetId="5">#REF!</definedName>
    <definedName name="____________phi28" localSheetId="14">#REF!</definedName>
    <definedName name="____________phi28">#REF!</definedName>
    <definedName name="____________phi500" localSheetId="13">#REF!</definedName>
    <definedName name="____________phi500" localSheetId="2">#REF!</definedName>
    <definedName name="____________phi500" localSheetId="11">#REF!</definedName>
    <definedName name="____________phi500" localSheetId="5">#REF!</definedName>
    <definedName name="____________phi500" localSheetId="14">#REF!</definedName>
    <definedName name="____________phi500">#REF!</definedName>
    <definedName name="____________phi6" localSheetId="13">#REF!</definedName>
    <definedName name="____________phi6" localSheetId="2">#REF!</definedName>
    <definedName name="____________phi6" localSheetId="11">#REF!</definedName>
    <definedName name="____________phi6" localSheetId="5">#REF!</definedName>
    <definedName name="____________phi6" localSheetId="14">#REF!</definedName>
    <definedName name="____________phi6">#REF!</definedName>
    <definedName name="____________phi750" localSheetId="13">#REF!</definedName>
    <definedName name="____________phi750" localSheetId="2">#REF!</definedName>
    <definedName name="____________phi750" localSheetId="11">#REF!</definedName>
    <definedName name="____________phi750" localSheetId="5">#REF!</definedName>
    <definedName name="____________phi750" localSheetId="14">#REF!</definedName>
    <definedName name="____________phi750">#REF!</definedName>
    <definedName name="____________phi8" localSheetId="13">#REF!</definedName>
    <definedName name="____________phi8" localSheetId="2">#REF!</definedName>
    <definedName name="____________phi8" localSheetId="11">#REF!</definedName>
    <definedName name="____________phi8" localSheetId="5">#REF!</definedName>
    <definedName name="____________phi8" localSheetId="14">#REF!</definedName>
    <definedName name="____________phi8">#REF!</definedName>
    <definedName name="____________qa7" localSheetId="13">#REF!</definedName>
    <definedName name="____________qa7" localSheetId="2">#REF!</definedName>
    <definedName name="____________qa7" localSheetId="11">#REF!</definedName>
    <definedName name="____________qa7" localSheetId="5">#REF!</definedName>
    <definedName name="____________qa7" localSheetId="14">#REF!</definedName>
    <definedName name="____________qa7">#REF!</definedName>
    <definedName name="____________QLO7" localSheetId="13" hidden="1">#REF!</definedName>
    <definedName name="____________QLO7" localSheetId="2" hidden="1">#REF!</definedName>
    <definedName name="____________QLO7" localSheetId="11" hidden="1">#REF!</definedName>
    <definedName name="____________QLO7" localSheetId="5" hidden="1">#REF!</definedName>
    <definedName name="____________QLO7" localSheetId="14" hidden="1">#REF!</definedName>
    <definedName name="____________QLO7" hidden="1">#REF!</definedName>
    <definedName name="____________RHH1" localSheetId="13">#REF!</definedName>
    <definedName name="____________RHH1" localSheetId="2">#REF!</definedName>
    <definedName name="____________RHH1" localSheetId="11">#REF!</definedName>
    <definedName name="____________RHH1" localSheetId="5">#REF!</definedName>
    <definedName name="____________RHH1" localSheetId="14">#REF!</definedName>
    <definedName name="____________RHH1">#REF!</definedName>
    <definedName name="____________RHH10" localSheetId="13">#REF!</definedName>
    <definedName name="____________RHH10" localSheetId="2">#REF!</definedName>
    <definedName name="____________RHH10" localSheetId="11">#REF!</definedName>
    <definedName name="____________RHH10" localSheetId="5">#REF!</definedName>
    <definedName name="____________RHH10" localSheetId="14">#REF!</definedName>
    <definedName name="____________RHH10">#REF!</definedName>
    <definedName name="____________RHP1" localSheetId="13">#REF!</definedName>
    <definedName name="____________RHP1" localSheetId="2">#REF!</definedName>
    <definedName name="____________RHP1" localSheetId="11">#REF!</definedName>
    <definedName name="____________RHP1" localSheetId="5">#REF!</definedName>
    <definedName name="____________RHP1" localSheetId="14">#REF!</definedName>
    <definedName name="____________RHP1">#REF!</definedName>
    <definedName name="____________RHP10" localSheetId="13">#REF!</definedName>
    <definedName name="____________RHP10" localSheetId="2">#REF!</definedName>
    <definedName name="____________RHP10" localSheetId="11">#REF!</definedName>
    <definedName name="____________RHP10" localSheetId="5">#REF!</definedName>
    <definedName name="____________RHP10" localSheetId="14">#REF!</definedName>
    <definedName name="____________RHP10">#REF!</definedName>
    <definedName name="____________RI1" localSheetId="13">#REF!</definedName>
    <definedName name="____________RI1" localSheetId="2">#REF!</definedName>
    <definedName name="____________RI1" localSheetId="11">#REF!</definedName>
    <definedName name="____________RI1" localSheetId="5">#REF!</definedName>
    <definedName name="____________RI1" localSheetId="14">#REF!</definedName>
    <definedName name="____________RI1">#REF!</definedName>
    <definedName name="____________RI10" localSheetId="13">#REF!</definedName>
    <definedName name="____________RI10" localSheetId="2">#REF!</definedName>
    <definedName name="____________RI10" localSheetId="11">#REF!</definedName>
    <definedName name="____________RI10" localSheetId="5">#REF!</definedName>
    <definedName name="____________RI10" localSheetId="14">#REF!</definedName>
    <definedName name="____________RI10">#REF!</definedName>
    <definedName name="____________RII1" localSheetId="13">#REF!</definedName>
    <definedName name="____________RII1" localSheetId="2">#REF!</definedName>
    <definedName name="____________RII1" localSheetId="11">#REF!</definedName>
    <definedName name="____________RII1" localSheetId="5">#REF!</definedName>
    <definedName name="____________RII1" localSheetId="14">#REF!</definedName>
    <definedName name="____________RII1">#REF!</definedName>
    <definedName name="____________RII10" localSheetId="13">#REF!</definedName>
    <definedName name="____________RII10" localSheetId="2">#REF!</definedName>
    <definedName name="____________RII10" localSheetId="11">#REF!</definedName>
    <definedName name="____________RII10" localSheetId="5">#REF!</definedName>
    <definedName name="____________RII10" localSheetId="14">#REF!</definedName>
    <definedName name="____________RII10">#REF!</definedName>
    <definedName name="____________RIP1" localSheetId="13">#REF!</definedName>
    <definedName name="____________RIP1" localSheetId="2">#REF!</definedName>
    <definedName name="____________RIP1" localSheetId="11">#REF!</definedName>
    <definedName name="____________RIP1" localSheetId="5">#REF!</definedName>
    <definedName name="____________RIP1" localSheetId="14">#REF!</definedName>
    <definedName name="____________RIP1">#REF!</definedName>
    <definedName name="____________RIP10" localSheetId="13">#REF!</definedName>
    <definedName name="____________RIP10" localSheetId="2">#REF!</definedName>
    <definedName name="____________RIP10" localSheetId="11">#REF!</definedName>
    <definedName name="____________RIP10" localSheetId="5">#REF!</definedName>
    <definedName name="____________RIP10" localSheetId="14">#REF!</definedName>
    <definedName name="____________RIP10">#REF!</definedName>
    <definedName name="____________rp95" localSheetId="13">#REF!</definedName>
    <definedName name="____________rp95" localSheetId="2">#REF!</definedName>
    <definedName name="____________rp95" localSheetId="11">#REF!</definedName>
    <definedName name="____________rp95" localSheetId="5">#REF!</definedName>
    <definedName name="____________rp95" localSheetId="14">#REF!</definedName>
    <definedName name="____________rp95">#REF!</definedName>
    <definedName name="____________san108" localSheetId="13">#REF!</definedName>
    <definedName name="____________san108" localSheetId="2">#REF!</definedName>
    <definedName name="____________san108" localSheetId="11">#REF!</definedName>
    <definedName name="____________san108" localSheetId="5">#REF!</definedName>
    <definedName name="____________san108" localSheetId="14">#REF!</definedName>
    <definedName name="____________san108">#REF!</definedName>
    <definedName name="____________san180" localSheetId="13">#REF!</definedName>
    <definedName name="____________san180" localSheetId="2">#REF!</definedName>
    <definedName name="____________san180" localSheetId="11">#REF!</definedName>
    <definedName name="____________san180" localSheetId="5">#REF!</definedName>
    <definedName name="____________san180" localSheetId="14">#REF!</definedName>
    <definedName name="____________san180">#REF!</definedName>
    <definedName name="____________san250" localSheetId="13">#REF!</definedName>
    <definedName name="____________san250" localSheetId="2">#REF!</definedName>
    <definedName name="____________san250" localSheetId="11">#REF!</definedName>
    <definedName name="____________san250" localSheetId="5">#REF!</definedName>
    <definedName name="____________san250" localSheetId="14">#REF!</definedName>
    <definedName name="____________san250">#REF!</definedName>
    <definedName name="____________san54" localSheetId="13">#REF!</definedName>
    <definedName name="____________san54" localSheetId="2">#REF!</definedName>
    <definedName name="____________san54" localSheetId="11">#REF!</definedName>
    <definedName name="____________san54" localSheetId="5">#REF!</definedName>
    <definedName name="____________san54" localSheetId="14">#REF!</definedName>
    <definedName name="____________san54">#REF!</definedName>
    <definedName name="____________san90" localSheetId="13">#REF!</definedName>
    <definedName name="____________san90" localSheetId="2">#REF!</definedName>
    <definedName name="____________san90" localSheetId="11">#REF!</definedName>
    <definedName name="____________san90" localSheetId="5">#REF!</definedName>
    <definedName name="____________san90" localSheetId="14">#REF!</definedName>
    <definedName name="____________san90">#REF!</definedName>
    <definedName name="____________sat12" localSheetId="13">#REF!</definedName>
    <definedName name="____________sat12" localSheetId="2">#REF!</definedName>
    <definedName name="____________sat12" localSheetId="11">#REF!</definedName>
    <definedName name="____________sat12" localSheetId="5">#REF!</definedName>
    <definedName name="____________sat12" localSheetId="14">#REF!</definedName>
    <definedName name="____________sat12">#REF!</definedName>
    <definedName name="____________sat16" localSheetId="13">#REF!</definedName>
    <definedName name="____________sat16" localSheetId="2">#REF!</definedName>
    <definedName name="____________sat16" localSheetId="11">#REF!</definedName>
    <definedName name="____________sat16" localSheetId="5">#REF!</definedName>
    <definedName name="____________sat16" localSheetId="14">#REF!</definedName>
    <definedName name="____________sat16">#REF!</definedName>
    <definedName name="____________sat20" localSheetId="13">#REF!</definedName>
    <definedName name="____________sat20" localSheetId="2">#REF!</definedName>
    <definedName name="____________sat20" localSheetId="11">#REF!</definedName>
    <definedName name="____________sat20" localSheetId="5">#REF!</definedName>
    <definedName name="____________sat20" localSheetId="14">#REF!</definedName>
    <definedName name="____________sat20">#REF!</definedName>
    <definedName name="____________sc1" localSheetId="13">#REF!</definedName>
    <definedName name="____________sc1" localSheetId="2">#REF!</definedName>
    <definedName name="____________sc1" localSheetId="11">#REF!</definedName>
    <definedName name="____________sc1" localSheetId="5">#REF!</definedName>
    <definedName name="____________sc1" localSheetId="14">#REF!</definedName>
    <definedName name="____________sc1">#REF!</definedName>
    <definedName name="____________SC2" localSheetId="13">#REF!</definedName>
    <definedName name="____________SC2" localSheetId="2">#REF!</definedName>
    <definedName name="____________SC2" localSheetId="11">#REF!</definedName>
    <definedName name="____________SC2" localSheetId="5">#REF!</definedName>
    <definedName name="____________SC2" localSheetId="14">#REF!</definedName>
    <definedName name="____________SC2">#REF!</definedName>
    <definedName name="____________sc3" localSheetId="13">#REF!</definedName>
    <definedName name="____________sc3" localSheetId="2">#REF!</definedName>
    <definedName name="____________sc3" localSheetId="11">#REF!</definedName>
    <definedName name="____________sc3" localSheetId="5">#REF!</definedName>
    <definedName name="____________sc3" localSheetId="14">#REF!</definedName>
    <definedName name="____________sc3">#REF!</definedName>
    <definedName name="____________SCD18" localSheetId="13">#REF!</definedName>
    <definedName name="____________SCD18" localSheetId="2">#REF!</definedName>
    <definedName name="____________SCD18" localSheetId="11">#REF!</definedName>
    <definedName name="____________SCD18" localSheetId="5">#REF!</definedName>
    <definedName name="____________SCD18" localSheetId="14">#REF!</definedName>
    <definedName name="____________SCD18">#REF!</definedName>
    <definedName name="____________SCL4" localSheetId="2" hidden="1">{"'Sheet1'!$L$16"}</definedName>
    <definedName name="____________SCL4" localSheetId="11" hidden="1">{"'Sheet1'!$L$16"}</definedName>
    <definedName name="____________SCL4" localSheetId="5" hidden="1">{"'Sheet1'!$L$16"}</definedName>
    <definedName name="____________SCL4" hidden="1">{"'Sheet1'!$L$16"}</definedName>
    <definedName name="____________sl2" localSheetId="13">#REF!</definedName>
    <definedName name="____________sl2" localSheetId="2">#REF!</definedName>
    <definedName name="____________sl2" localSheetId="11">#REF!</definedName>
    <definedName name="____________sl2" localSheetId="5">#REF!</definedName>
    <definedName name="____________sl2" localSheetId="14">#REF!</definedName>
    <definedName name="____________sl2">#REF!</definedName>
    <definedName name="____________slg1" localSheetId="13">#REF!</definedName>
    <definedName name="____________slg1" localSheetId="2">#REF!</definedName>
    <definedName name="____________slg1" localSheetId="11">#REF!</definedName>
    <definedName name="____________slg1" localSheetId="5">#REF!</definedName>
    <definedName name="____________slg1" localSheetId="14">#REF!</definedName>
    <definedName name="____________slg1">#REF!</definedName>
    <definedName name="____________slg2" localSheetId="13">#REF!</definedName>
    <definedName name="____________slg2" localSheetId="2">#REF!</definedName>
    <definedName name="____________slg2" localSheetId="11">#REF!</definedName>
    <definedName name="____________slg2" localSheetId="5">#REF!</definedName>
    <definedName name="____________slg2" localSheetId="14">#REF!</definedName>
    <definedName name="____________slg2">#REF!</definedName>
    <definedName name="____________slg3" localSheetId="13">#REF!</definedName>
    <definedName name="____________slg3" localSheetId="2">#REF!</definedName>
    <definedName name="____________slg3" localSheetId="11">#REF!</definedName>
    <definedName name="____________slg3" localSheetId="5">#REF!</definedName>
    <definedName name="____________slg3" localSheetId="14">#REF!</definedName>
    <definedName name="____________slg3">#REF!</definedName>
    <definedName name="____________slg4" localSheetId="13">#REF!</definedName>
    <definedName name="____________slg4" localSheetId="2">#REF!</definedName>
    <definedName name="____________slg4" localSheetId="11">#REF!</definedName>
    <definedName name="____________slg4" localSheetId="5">#REF!</definedName>
    <definedName name="____________slg4" localSheetId="14">#REF!</definedName>
    <definedName name="____________slg4">#REF!</definedName>
    <definedName name="____________slg5" localSheetId="13">#REF!</definedName>
    <definedName name="____________slg5" localSheetId="2">#REF!</definedName>
    <definedName name="____________slg5" localSheetId="11">#REF!</definedName>
    <definedName name="____________slg5" localSheetId="5">#REF!</definedName>
    <definedName name="____________slg5" localSheetId="14">#REF!</definedName>
    <definedName name="____________slg5">#REF!</definedName>
    <definedName name="____________slg6" localSheetId="13">#REF!</definedName>
    <definedName name="____________slg6" localSheetId="2">#REF!</definedName>
    <definedName name="____________slg6" localSheetId="11">#REF!</definedName>
    <definedName name="____________slg6" localSheetId="5">#REF!</definedName>
    <definedName name="____________slg6" localSheetId="14">#REF!</definedName>
    <definedName name="____________slg6">#REF!</definedName>
    <definedName name="____________SN3" localSheetId="13">#REF!</definedName>
    <definedName name="____________SN3" localSheetId="2">#REF!</definedName>
    <definedName name="____________SN3" localSheetId="11">#REF!</definedName>
    <definedName name="____________SN3" localSheetId="5">#REF!</definedName>
    <definedName name="____________SN3" localSheetId="14">#REF!</definedName>
    <definedName name="____________SN3">#REF!</definedName>
    <definedName name="____________soi2" localSheetId="13">#REF!</definedName>
    <definedName name="____________soi2" localSheetId="2">#REF!</definedName>
    <definedName name="____________soi2" localSheetId="11">#REF!</definedName>
    <definedName name="____________soi2" localSheetId="5">#REF!</definedName>
    <definedName name="____________soi2" localSheetId="14">#REF!</definedName>
    <definedName name="____________soi2">#REF!</definedName>
    <definedName name="____________soi3" localSheetId="13">#REF!</definedName>
    <definedName name="____________soi3" localSheetId="2">#REF!</definedName>
    <definedName name="____________soi3" localSheetId="11">#REF!</definedName>
    <definedName name="____________soi3" localSheetId="5">#REF!</definedName>
    <definedName name="____________soi3" localSheetId="14">#REF!</definedName>
    <definedName name="____________soi3">#REF!</definedName>
    <definedName name="____________sua20" localSheetId="13">#REF!</definedName>
    <definedName name="____________sua20" localSheetId="2">#REF!</definedName>
    <definedName name="____________sua20" localSheetId="11">#REF!</definedName>
    <definedName name="____________sua20" localSheetId="5">#REF!</definedName>
    <definedName name="____________sua20" localSheetId="14">#REF!</definedName>
    <definedName name="____________sua20">#REF!</definedName>
    <definedName name="____________sua30" localSheetId="13">#REF!</definedName>
    <definedName name="____________sua30" localSheetId="2">#REF!</definedName>
    <definedName name="____________sua30" localSheetId="11">#REF!</definedName>
    <definedName name="____________sua30" localSheetId="5">#REF!</definedName>
    <definedName name="____________sua30" localSheetId="14">#REF!</definedName>
    <definedName name="____________sua30">#REF!</definedName>
    <definedName name="____________t9" localSheetId="2" hidden="1">{"'Sheet1'!$L$16"}</definedName>
    <definedName name="____________t9" localSheetId="11" hidden="1">{"'Sheet1'!$L$16"}</definedName>
    <definedName name="____________t9" localSheetId="5" hidden="1">{"'Sheet1'!$L$16"}</definedName>
    <definedName name="____________t9" hidden="1">{"'Sheet1'!$L$16"}</definedName>
    <definedName name="____________tb2" localSheetId="2" hidden="1">{"'Sheet1'!$L$16"}</definedName>
    <definedName name="____________tb2" localSheetId="11" hidden="1">{"'Sheet1'!$L$16"}</definedName>
    <definedName name="____________tb2" localSheetId="5" hidden="1">{"'Sheet1'!$L$16"}</definedName>
    <definedName name="____________tb2" hidden="1">{"'Sheet1'!$L$16"}</definedName>
    <definedName name="____________td1" localSheetId="2" hidden="1">{"'Sheet1'!$L$16"}</definedName>
    <definedName name="____________td1" localSheetId="11" hidden="1">{"'Sheet1'!$L$16"}</definedName>
    <definedName name="____________td1" localSheetId="5" hidden="1">{"'Sheet1'!$L$16"}</definedName>
    <definedName name="____________td1" hidden="1">{"'Sheet1'!$L$16"}</definedName>
    <definedName name="____________TG1" localSheetId="13">#REF!</definedName>
    <definedName name="____________TG1" localSheetId="2">#REF!</definedName>
    <definedName name="____________TG1" localSheetId="11">#REF!</definedName>
    <definedName name="____________TG1" localSheetId="5">#REF!</definedName>
    <definedName name="____________TG1" localSheetId="14">#REF!</definedName>
    <definedName name="____________TG1">#REF!</definedName>
    <definedName name="____________tg427" localSheetId="13">#REF!</definedName>
    <definedName name="____________tg427" localSheetId="2">#REF!</definedName>
    <definedName name="____________tg427" localSheetId="11">#REF!</definedName>
    <definedName name="____________tg427" localSheetId="5">#REF!</definedName>
    <definedName name="____________tg427" localSheetId="14">#REF!</definedName>
    <definedName name="____________tg427">#REF!</definedName>
    <definedName name="____________TK155" localSheetId="13">#REF!</definedName>
    <definedName name="____________TK155" localSheetId="2">#REF!</definedName>
    <definedName name="____________TK155" localSheetId="11">#REF!</definedName>
    <definedName name="____________TK155" localSheetId="5">#REF!</definedName>
    <definedName name="____________TK155" localSheetId="14">#REF!</definedName>
    <definedName name="____________TK155">#REF!</definedName>
    <definedName name="____________TK422" localSheetId="13">#REF!</definedName>
    <definedName name="____________TK422" localSheetId="2">#REF!</definedName>
    <definedName name="____________TK422" localSheetId="11">#REF!</definedName>
    <definedName name="____________TK422" localSheetId="5">#REF!</definedName>
    <definedName name="____________TK422" localSheetId="14">#REF!</definedName>
    <definedName name="____________TK422">#REF!</definedName>
    <definedName name="____________TL1" localSheetId="13">#REF!</definedName>
    <definedName name="____________TL1" localSheetId="2">#REF!</definedName>
    <definedName name="____________TL1" localSheetId="11">#REF!</definedName>
    <definedName name="____________TL1" localSheetId="5">#REF!</definedName>
    <definedName name="____________TL1" localSheetId="14">#REF!</definedName>
    <definedName name="____________TL1">#REF!</definedName>
    <definedName name="____________TL2" localSheetId="13">#REF!</definedName>
    <definedName name="____________TL2" localSheetId="2">#REF!</definedName>
    <definedName name="____________TL2" localSheetId="11">#REF!</definedName>
    <definedName name="____________TL2" localSheetId="5">#REF!</definedName>
    <definedName name="____________TL2" localSheetId="14">#REF!</definedName>
    <definedName name="____________TL2">#REF!</definedName>
    <definedName name="____________TL3" localSheetId="13">#REF!</definedName>
    <definedName name="____________TL3" localSheetId="2">#REF!</definedName>
    <definedName name="____________TL3" localSheetId="11">#REF!</definedName>
    <definedName name="____________TL3" localSheetId="5">#REF!</definedName>
    <definedName name="____________TL3" localSheetId="14">#REF!</definedName>
    <definedName name="____________TL3">#REF!</definedName>
    <definedName name="____________TLA120" localSheetId="13">#REF!</definedName>
    <definedName name="____________TLA120" localSheetId="2">#REF!</definedName>
    <definedName name="____________TLA120" localSheetId="11">#REF!</definedName>
    <definedName name="____________TLA120" localSheetId="5">#REF!</definedName>
    <definedName name="____________TLA120" localSheetId="14">#REF!</definedName>
    <definedName name="____________TLA120">#REF!</definedName>
    <definedName name="____________TLA35" localSheetId="13">#REF!</definedName>
    <definedName name="____________TLA35" localSheetId="2">#REF!</definedName>
    <definedName name="____________TLA35" localSheetId="11">#REF!</definedName>
    <definedName name="____________TLA35" localSheetId="5">#REF!</definedName>
    <definedName name="____________TLA35" localSheetId="14">#REF!</definedName>
    <definedName name="____________TLA35">#REF!</definedName>
    <definedName name="____________TLA50" localSheetId="13">#REF!</definedName>
    <definedName name="____________TLA50" localSheetId="2">#REF!</definedName>
    <definedName name="____________TLA50" localSheetId="11">#REF!</definedName>
    <definedName name="____________TLA50" localSheetId="5">#REF!</definedName>
    <definedName name="____________TLA50" localSheetId="14">#REF!</definedName>
    <definedName name="____________TLA50">#REF!</definedName>
    <definedName name="____________TLA70" localSheetId="13">#REF!</definedName>
    <definedName name="____________TLA70" localSheetId="2">#REF!</definedName>
    <definedName name="____________TLA70" localSheetId="11">#REF!</definedName>
    <definedName name="____________TLA70" localSheetId="5">#REF!</definedName>
    <definedName name="____________TLA70" localSheetId="14">#REF!</definedName>
    <definedName name="____________TLA70">#REF!</definedName>
    <definedName name="____________TLA95" localSheetId="13">#REF!</definedName>
    <definedName name="____________TLA95" localSheetId="2">#REF!</definedName>
    <definedName name="____________TLA95" localSheetId="11">#REF!</definedName>
    <definedName name="____________TLA95" localSheetId="5">#REF!</definedName>
    <definedName name="____________TLA95" localSheetId="14">#REF!</definedName>
    <definedName name="____________TLA95">#REF!</definedName>
    <definedName name="____________tp2" localSheetId="13">#REF!</definedName>
    <definedName name="____________tp2" localSheetId="2">#REF!</definedName>
    <definedName name="____________tp2" localSheetId="11">#REF!</definedName>
    <definedName name="____________tp2" localSheetId="5">#REF!</definedName>
    <definedName name="____________tp2" localSheetId="14">#REF!</definedName>
    <definedName name="____________tp2">#REF!</definedName>
    <definedName name="____________tt3" localSheetId="2" hidden="1">{"'Sheet1'!$L$16"}</definedName>
    <definedName name="____________tt3" localSheetId="11" hidden="1">{"'Sheet1'!$L$16"}</definedName>
    <definedName name="____________tt3" localSheetId="5" hidden="1">{"'Sheet1'!$L$16"}</definedName>
    <definedName name="____________tt3" hidden="1">{"'Sheet1'!$L$16"}</definedName>
    <definedName name="____________tz593" localSheetId="13">#REF!</definedName>
    <definedName name="____________tz593" localSheetId="2">#REF!</definedName>
    <definedName name="____________tz593" localSheetId="11">#REF!</definedName>
    <definedName name="____________tz593" localSheetId="5">#REF!</definedName>
    <definedName name="____________tz593" localSheetId="14">#REF!</definedName>
    <definedName name="____________tz593">#REF!</definedName>
    <definedName name="____________TH1" localSheetId="13">#REF!</definedName>
    <definedName name="____________TH1" localSheetId="2">#REF!</definedName>
    <definedName name="____________TH1" localSheetId="11">#REF!</definedName>
    <definedName name="____________TH1" localSheetId="5">#REF!</definedName>
    <definedName name="____________TH1" localSheetId="14">#REF!</definedName>
    <definedName name="____________TH1">#REF!</definedName>
    <definedName name="____________TH2" localSheetId="13">#REF!</definedName>
    <definedName name="____________TH2" localSheetId="2">#REF!</definedName>
    <definedName name="____________TH2" localSheetId="11">#REF!</definedName>
    <definedName name="____________TH2" localSheetId="5">#REF!</definedName>
    <definedName name="____________TH2" localSheetId="14">#REF!</definedName>
    <definedName name="____________TH2">#REF!</definedName>
    <definedName name="____________TH20" localSheetId="13">#REF!</definedName>
    <definedName name="____________TH20" localSheetId="2">#REF!</definedName>
    <definedName name="____________TH20" localSheetId="11">#REF!</definedName>
    <definedName name="____________TH20" localSheetId="5">#REF!</definedName>
    <definedName name="____________TH20" localSheetId="14">#REF!</definedName>
    <definedName name="____________TH20">#REF!</definedName>
    <definedName name="____________TH3" localSheetId="13">#REF!</definedName>
    <definedName name="____________TH3" localSheetId="2">#REF!</definedName>
    <definedName name="____________TH3" localSheetId="11">#REF!</definedName>
    <definedName name="____________TH3" localSheetId="5">#REF!</definedName>
    <definedName name="____________TH3" localSheetId="14">#REF!</definedName>
    <definedName name="____________TH3">#REF!</definedName>
    <definedName name="____________tra100" localSheetId="13">#REF!</definedName>
    <definedName name="____________tra100" localSheetId="2">#REF!</definedName>
    <definedName name="____________tra100" localSheetId="11">#REF!</definedName>
    <definedName name="____________tra100" localSheetId="5">#REF!</definedName>
    <definedName name="____________tra100" localSheetId="14">#REF!</definedName>
    <definedName name="____________tra100">#REF!</definedName>
    <definedName name="____________tra102" localSheetId="13">#REF!</definedName>
    <definedName name="____________tra102" localSheetId="2">#REF!</definedName>
    <definedName name="____________tra102" localSheetId="11">#REF!</definedName>
    <definedName name="____________tra102" localSheetId="5">#REF!</definedName>
    <definedName name="____________tra102" localSheetId="14">#REF!</definedName>
    <definedName name="____________tra102">#REF!</definedName>
    <definedName name="____________tra104" localSheetId="13">#REF!</definedName>
    <definedName name="____________tra104" localSheetId="2">#REF!</definedName>
    <definedName name="____________tra104" localSheetId="11">#REF!</definedName>
    <definedName name="____________tra104" localSheetId="5">#REF!</definedName>
    <definedName name="____________tra104" localSheetId="14">#REF!</definedName>
    <definedName name="____________tra104">#REF!</definedName>
    <definedName name="____________tra106" localSheetId="13">#REF!</definedName>
    <definedName name="____________tra106" localSheetId="2">#REF!</definedName>
    <definedName name="____________tra106" localSheetId="11">#REF!</definedName>
    <definedName name="____________tra106" localSheetId="5">#REF!</definedName>
    <definedName name="____________tra106" localSheetId="14">#REF!</definedName>
    <definedName name="____________tra106">#REF!</definedName>
    <definedName name="____________tra108" localSheetId="13">#REF!</definedName>
    <definedName name="____________tra108" localSheetId="2">#REF!</definedName>
    <definedName name="____________tra108" localSheetId="11">#REF!</definedName>
    <definedName name="____________tra108" localSheetId="5">#REF!</definedName>
    <definedName name="____________tra108" localSheetId="14">#REF!</definedName>
    <definedName name="____________tra108">#REF!</definedName>
    <definedName name="____________tra110" localSheetId="13">#REF!</definedName>
    <definedName name="____________tra110" localSheetId="2">#REF!</definedName>
    <definedName name="____________tra110" localSheetId="11">#REF!</definedName>
    <definedName name="____________tra110" localSheetId="5">#REF!</definedName>
    <definedName name="____________tra110" localSheetId="14">#REF!</definedName>
    <definedName name="____________tra110">#REF!</definedName>
    <definedName name="____________tra112" localSheetId="13">#REF!</definedName>
    <definedName name="____________tra112" localSheetId="2">#REF!</definedName>
    <definedName name="____________tra112" localSheetId="11">#REF!</definedName>
    <definedName name="____________tra112" localSheetId="5">#REF!</definedName>
    <definedName name="____________tra112" localSheetId="14">#REF!</definedName>
    <definedName name="____________tra112">#REF!</definedName>
    <definedName name="____________tra114" localSheetId="13">#REF!</definedName>
    <definedName name="____________tra114" localSheetId="2">#REF!</definedName>
    <definedName name="____________tra114" localSheetId="11">#REF!</definedName>
    <definedName name="____________tra114" localSheetId="5">#REF!</definedName>
    <definedName name="____________tra114" localSheetId="14">#REF!</definedName>
    <definedName name="____________tra114">#REF!</definedName>
    <definedName name="____________tra116" localSheetId="13">#REF!</definedName>
    <definedName name="____________tra116" localSheetId="2">#REF!</definedName>
    <definedName name="____________tra116" localSheetId="11">#REF!</definedName>
    <definedName name="____________tra116" localSheetId="5">#REF!</definedName>
    <definedName name="____________tra116" localSheetId="14">#REF!</definedName>
    <definedName name="____________tra116">#REF!</definedName>
    <definedName name="____________tra118" localSheetId="13">#REF!</definedName>
    <definedName name="____________tra118" localSheetId="2">#REF!</definedName>
    <definedName name="____________tra118" localSheetId="11">#REF!</definedName>
    <definedName name="____________tra118" localSheetId="5">#REF!</definedName>
    <definedName name="____________tra118" localSheetId="14">#REF!</definedName>
    <definedName name="____________tra118">#REF!</definedName>
    <definedName name="____________tra120" localSheetId="13">#REF!</definedName>
    <definedName name="____________tra120" localSheetId="2">#REF!</definedName>
    <definedName name="____________tra120" localSheetId="11">#REF!</definedName>
    <definedName name="____________tra120" localSheetId="5">#REF!</definedName>
    <definedName name="____________tra120" localSheetId="14">#REF!</definedName>
    <definedName name="____________tra120">#REF!</definedName>
    <definedName name="____________tra122" localSheetId="13">#REF!</definedName>
    <definedName name="____________tra122" localSheetId="2">#REF!</definedName>
    <definedName name="____________tra122" localSheetId="11">#REF!</definedName>
    <definedName name="____________tra122" localSheetId="5">#REF!</definedName>
    <definedName name="____________tra122" localSheetId="14">#REF!</definedName>
    <definedName name="____________tra122">#REF!</definedName>
    <definedName name="____________tra124" localSheetId="13">#REF!</definedName>
    <definedName name="____________tra124" localSheetId="2">#REF!</definedName>
    <definedName name="____________tra124" localSheetId="11">#REF!</definedName>
    <definedName name="____________tra124" localSheetId="5">#REF!</definedName>
    <definedName name="____________tra124" localSheetId="14">#REF!</definedName>
    <definedName name="____________tra124">#REF!</definedName>
    <definedName name="____________tra126" localSheetId="13">#REF!</definedName>
    <definedName name="____________tra126" localSheetId="2">#REF!</definedName>
    <definedName name="____________tra126" localSheetId="11">#REF!</definedName>
    <definedName name="____________tra126" localSheetId="5">#REF!</definedName>
    <definedName name="____________tra126" localSheetId="14">#REF!</definedName>
    <definedName name="____________tra126">#REF!</definedName>
    <definedName name="____________tra128" localSheetId="13">#REF!</definedName>
    <definedName name="____________tra128" localSheetId="2">#REF!</definedName>
    <definedName name="____________tra128" localSheetId="11">#REF!</definedName>
    <definedName name="____________tra128" localSheetId="5">#REF!</definedName>
    <definedName name="____________tra128" localSheetId="14">#REF!</definedName>
    <definedName name="____________tra128">#REF!</definedName>
    <definedName name="____________tra130" localSheetId="13">#REF!</definedName>
    <definedName name="____________tra130" localSheetId="2">#REF!</definedName>
    <definedName name="____________tra130" localSheetId="11">#REF!</definedName>
    <definedName name="____________tra130" localSheetId="5">#REF!</definedName>
    <definedName name="____________tra130" localSheetId="14">#REF!</definedName>
    <definedName name="____________tra130">#REF!</definedName>
    <definedName name="____________tra132" localSheetId="13">#REF!</definedName>
    <definedName name="____________tra132" localSheetId="2">#REF!</definedName>
    <definedName name="____________tra132" localSheetId="11">#REF!</definedName>
    <definedName name="____________tra132" localSheetId="5">#REF!</definedName>
    <definedName name="____________tra132" localSheetId="14">#REF!</definedName>
    <definedName name="____________tra132">#REF!</definedName>
    <definedName name="____________tra134" localSheetId="13">#REF!</definedName>
    <definedName name="____________tra134" localSheetId="2">#REF!</definedName>
    <definedName name="____________tra134" localSheetId="11">#REF!</definedName>
    <definedName name="____________tra134" localSheetId="5">#REF!</definedName>
    <definedName name="____________tra134" localSheetId="14">#REF!</definedName>
    <definedName name="____________tra134">#REF!</definedName>
    <definedName name="____________tra136" localSheetId="13">#REF!</definedName>
    <definedName name="____________tra136" localSheetId="2">#REF!</definedName>
    <definedName name="____________tra136" localSheetId="11">#REF!</definedName>
    <definedName name="____________tra136" localSheetId="5">#REF!</definedName>
    <definedName name="____________tra136" localSheetId="14">#REF!</definedName>
    <definedName name="____________tra136">#REF!</definedName>
    <definedName name="____________tra138" localSheetId="13">#REF!</definedName>
    <definedName name="____________tra138" localSheetId="2">#REF!</definedName>
    <definedName name="____________tra138" localSheetId="11">#REF!</definedName>
    <definedName name="____________tra138" localSheetId="5">#REF!</definedName>
    <definedName name="____________tra138" localSheetId="14">#REF!</definedName>
    <definedName name="____________tra138">#REF!</definedName>
    <definedName name="____________tra140" localSheetId="13">#REF!</definedName>
    <definedName name="____________tra140" localSheetId="2">#REF!</definedName>
    <definedName name="____________tra140" localSheetId="11">#REF!</definedName>
    <definedName name="____________tra140" localSheetId="5">#REF!</definedName>
    <definedName name="____________tra140" localSheetId="14">#REF!</definedName>
    <definedName name="____________tra140">#REF!</definedName>
    <definedName name="____________tra70" localSheetId="13">#REF!</definedName>
    <definedName name="____________tra70" localSheetId="2">#REF!</definedName>
    <definedName name="____________tra70" localSheetId="11">#REF!</definedName>
    <definedName name="____________tra70" localSheetId="5">#REF!</definedName>
    <definedName name="____________tra70" localSheetId="14">#REF!</definedName>
    <definedName name="____________tra70">#REF!</definedName>
    <definedName name="____________tra72" localSheetId="13">#REF!</definedName>
    <definedName name="____________tra72" localSheetId="2">#REF!</definedName>
    <definedName name="____________tra72" localSheetId="11">#REF!</definedName>
    <definedName name="____________tra72" localSheetId="5">#REF!</definedName>
    <definedName name="____________tra72" localSheetId="14">#REF!</definedName>
    <definedName name="____________tra72">#REF!</definedName>
    <definedName name="____________tra74" localSheetId="13">#REF!</definedName>
    <definedName name="____________tra74" localSheetId="2">#REF!</definedName>
    <definedName name="____________tra74" localSheetId="11">#REF!</definedName>
    <definedName name="____________tra74" localSheetId="5">#REF!</definedName>
    <definedName name="____________tra74" localSheetId="14">#REF!</definedName>
    <definedName name="____________tra74">#REF!</definedName>
    <definedName name="____________tra76" localSheetId="13">#REF!</definedName>
    <definedName name="____________tra76" localSheetId="2">#REF!</definedName>
    <definedName name="____________tra76" localSheetId="11">#REF!</definedName>
    <definedName name="____________tra76" localSheetId="5">#REF!</definedName>
    <definedName name="____________tra76" localSheetId="14">#REF!</definedName>
    <definedName name="____________tra76">#REF!</definedName>
    <definedName name="____________tra78" localSheetId="13">#REF!</definedName>
    <definedName name="____________tra78" localSheetId="2">#REF!</definedName>
    <definedName name="____________tra78" localSheetId="11">#REF!</definedName>
    <definedName name="____________tra78" localSheetId="5">#REF!</definedName>
    <definedName name="____________tra78" localSheetId="14">#REF!</definedName>
    <definedName name="____________tra78">#REF!</definedName>
    <definedName name="____________tra80" localSheetId="13">#REF!</definedName>
    <definedName name="____________tra80" localSheetId="2">#REF!</definedName>
    <definedName name="____________tra80" localSheetId="11">#REF!</definedName>
    <definedName name="____________tra80" localSheetId="5">#REF!</definedName>
    <definedName name="____________tra80" localSheetId="14">#REF!</definedName>
    <definedName name="____________tra80">#REF!</definedName>
    <definedName name="____________tra82" localSheetId="13">#REF!</definedName>
    <definedName name="____________tra82" localSheetId="2">#REF!</definedName>
    <definedName name="____________tra82" localSheetId="11">#REF!</definedName>
    <definedName name="____________tra82" localSheetId="5">#REF!</definedName>
    <definedName name="____________tra82" localSheetId="14">#REF!</definedName>
    <definedName name="____________tra82">#REF!</definedName>
    <definedName name="____________tra84" localSheetId="13">#REF!</definedName>
    <definedName name="____________tra84" localSheetId="2">#REF!</definedName>
    <definedName name="____________tra84" localSheetId="11">#REF!</definedName>
    <definedName name="____________tra84" localSheetId="5">#REF!</definedName>
    <definedName name="____________tra84" localSheetId="14">#REF!</definedName>
    <definedName name="____________tra84">#REF!</definedName>
    <definedName name="____________tra86" localSheetId="13">#REF!</definedName>
    <definedName name="____________tra86" localSheetId="2">#REF!</definedName>
    <definedName name="____________tra86" localSheetId="11">#REF!</definedName>
    <definedName name="____________tra86" localSheetId="5">#REF!</definedName>
    <definedName name="____________tra86" localSheetId="14">#REF!</definedName>
    <definedName name="____________tra86">#REF!</definedName>
    <definedName name="____________tra88" localSheetId="13">#REF!</definedName>
    <definedName name="____________tra88" localSheetId="2">#REF!</definedName>
    <definedName name="____________tra88" localSheetId="11">#REF!</definedName>
    <definedName name="____________tra88" localSheetId="5">#REF!</definedName>
    <definedName name="____________tra88" localSheetId="14">#REF!</definedName>
    <definedName name="____________tra88">#REF!</definedName>
    <definedName name="____________tra90" localSheetId="13">#REF!</definedName>
    <definedName name="____________tra90" localSheetId="2">#REF!</definedName>
    <definedName name="____________tra90" localSheetId="11">#REF!</definedName>
    <definedName name="____________tra90" localSheetId="5">#REF!</definedName>
    <definedName name="____________tra90" localSheetId="14">#REF!</definedName>
    <definedName name="____________tra90">#REF!</definedName>
    <definedName name="____________tra92" localSheetId="13">#REF!</definedName>
    <definedName name="____________tra92" localSheetId="2">#REF!</definedName>
    <definedName name="____________tra92" localSheetId="11">#REF!</definedName>
    <definedName name="____________tra92" localSheetId="5">#REF!</definedName>
    <definedName name="____________tra92" localSheetId="14">#REF!</definedName>
    <definedName name="____________tra92">#REF!</definedName>
    <definedName name="____________tra94" localSheetId="13">#REF!</definedName>
    <definedName name="____________tra94" localSheetId="2">#REF!</definedName>
    <definedName name="____________tra94" localSheetId="11">#REF!</definedName>
    <definedName name="____________tra94" localSheetId="5">#REF!</definedName>
    <definedName name="____________tra94" localSheetId="14">#REF!</definedName>
    <definedName name="____________tra94">#REF!</definedName>
    <definedName name="____________tra96" localSheetId="13">#REF!</definedName>
    <definedName name="____________tra96" localSheetId="2">#REF!</definedName>
    <definedName name="____________tra96" localSheetId="11">#REF!</definedName>
    <definedName name="____________tra96" localSheetId="5">#REF!</definedName>
    <definedName name="____________tra96" localSheetId="14">#REF!</definedName>
    <definedName name="____________tra96">#REF!</definedName>
    <definedName name="____________tra98" localSheetId="13">#REF!</definedName>
    <definedName name="____________tra98" localSheetId="2">#REF!</definedName>
    <definedName name="____________tra98" localSheetId="11">#REF!</definedName>
    <definedName name="____________tra98" localSheetId="5">#REF!</definedName>
    <definedName name="____________tra98" localSheetId="14">#REF!</definedName>
    <definedName name="____________tra98">#REF!</definedName>
    <definedName name="____________ui100" localSheetId="13">#REF!</definedName>
    <definedName name="____________ui100" localSheetId="2">#REF!</definedName>
    <definedName name="____________ui100" localSheetId="11">#REF!</definedName>
    <definedName name="____________ui100" localSheetId="5">#REF!</definedName>
    <definedName name="____________ui100" localSheetId="14">#REF!</definedName>
    <definedName name="____________ui100">#REF!</definedName>
    <definedName name="____________ui105" localSheetId="13">#REF!</definedName>
    <definedName name="____________ui105" localSheetId="2">#REF!</definedName>
    <definedName name="____________ui105" localSheetId="11">#REF!</definedName>
    <definedName name="____________ui105" localSheetId="5">#REF!</definedName>
    <definedName name="____________ui105" localSheetId="14">#REF!</definedName>
    <definedName name="____________ui105">#REF!</definedName>
    <definedName name="____________ui108" localSheetId="13">#REF!</definedName>
    <definedName name="____________ui108" localSheetId="2">#REF!</definedName>
    <definedName name="____________ui108" localSheetId="11">#REF!</definedName>
    <definedName name="____________ui108" localSheetId="5">#REF!</definedName>
    <definedName name="____________ui108" localSheetId="14">#REF!</definedName>
    <definedName name="____________ui108">#REF!</definedName>
    <definedName name="____________ui130" localSheetId="13">#REF!</definedName>
    <definedName name="____________ui130" localSheetId="2">#REF!</definedName>
    <definedName name="____________ui130" localSheetId="11">#REF!</definedName>
    <definedName name="____________ui130" localSheetId="5">#REF!</definedName>
    <definedName name="____________ui130" localSheetId="14">#REF!</definedName>
    <definedName name="____________ui130">#REF!</definedName>
    <definedName name="____________ui140" localSheetId="13">#REF!</definedName>
    <definedName name="____________ui140" localSheetId="2">#REF!</definedName>
    <definedName name="____________ui140" localSheetId="11">#REF!</definedName>
    <definedName name="____________ui140" localSheetId="5">#REF!</definedName>
    <definedName name="____________ui140" localSheetId="14">#REF!</definedName>
    <definedName name="____________ui140">#REF!</definedName>
    <definedName name="____________ui160" localSheetId="13">#REF!</definedName>
    <definedName name="____________ui160" localSheetId="2">#REF!</definedName>
    <definedName name="____________ui160" localSheetId="11">#REF!</definedName>
    <definedName name="____________ui160" localSheetId="5">#REF!</definedName>
    <definedName name="____________ui160" localSheetId="14">#REF!</definedName>
    <definedName name="____________ui160">#REF!</definedName>
    <definedName name="____________ui250" localSheetId="13">#REF!</definedName>
    <definedName name="____________ui250" localSheetId="2">#REF!</definedName>
    <definedName name="____________ui250" localSheetId="11">#REF!</definedName>
    <definedName name="____________ui250" localSheetId="5">#REF!</definedName>
    <definedName name="____________ui250" localSheetId="14">#REF!</definedName>
    <definedName name="____________ui250">#REF!</definedName>
    <definedName name="____________ui271" localSheetId="13">#REF!</definedName>
    <definedName name="____________ui271" localSheetId="2">#REF!</definedName>
    <definedName name="____________ui271" localSheetId="11">#REF!</definedName>
    <definedName name="____________ui271" localSheetId="5">#REF!</definedName>
    <definedName name="____________ui271" localSheetId="14">#REF!</definedName>
    <definedName name="____________ui271">#REF!</definedName>
    <definedName name="____________ui320" localSheetId="13">#REF!</definedName>
    <definedName name="____________ui320" localSheetId="2">#REF!</definedName>
    <definedName name="____________ui320" localSheetId="11">#REF!</definedName>
    <definedName name="____________ui320" localSheetId="5">#REF!</definedName>
    <definedName name="____________ui320" localSheetId="14">#REF!</definedName>
    <definedName name="____________ui320">#REF!</definedName>
    <definedName name="____________ui45" localSheetId="13">#REF!</definedName>
    <definedName name="____________ui45" localSheetId="2">#REF!</definedName>
    <definedName name="____________ui45" localSheetId="11">#REF!</definedName>
    <definedName name="____________ui45" localSheetId="5">#REF!</definedName>
    <definedName name="____________ui45" localSheetId="14">#REF!</definedName>
    <definedName name="____________ui45">#REF!</definedName>
    <definedName name="____________ui50" localSheetId="13">#REF!</definedName>
    <definedName name="____________ui50" localSheetId="2">#REF!</definedName>
    <definedName name="____________ui50" localSheetId="11">#REF!</definedName>
    <definedName name="____________ui50" localSheetId="5">#REF!</definedName>
    <definedName name="____________ui50" localSheetId="14">#REF!</definedName>
    <definedName name="____________ui50">#REF!</definedName>
    <definedName name="____________ui54" localSheetId="13">#REF!</definedName>
    <definedName name="____________ui54" localSheetId="2">#REF!</definedName>
    <definedName name="____________ui54" localSheetId="11">#REF!</definedName>
    <definedName name="____________ui54" localSheetId="5">#REF!</definedName>
    <definedName name="____________ui54" localSheetId="14">#REF!</definedName>
    <definedName name="____________ui54">#REF!</definedName>
    <definedName name="____________ui65" localSheetId="13">#REF!</definedName>
    <definedName name="____________ui65" localSheetId="2">#REF!</definedName>
    <definedName name="____________ui65" localSheetId="11">#REF!</definedName>
    <definedName name="____________ui65" localSheetId="5">#REF!</definedName>
    <definedName name="____________ui65" localSheetId="14">#REF!</definedName>
    <definedName name="____________ui65">#REF!</definedName>
    <definedName name="____________ui75" localSheetId="13">#REF!</definedName>
    <definedName name="____________ui75" localSheetId="2">#REF!</definedName>
    <definedName name="____________ui75" localSheetId="11">#REF!</definedName>
    <definedName name="____________ui75" localSheetId="5">#REF!</definedName>
    <definedName name="____________ui75" localSheetId="14">#REF!</definedName>
    <definedName name="____________ui75">#REF!</definedName>
    <definedName name="____________ui80" localSheetId="13">#REF!</definedName>
    <definedName name="____________ui80" localSheetId="2">#REF!</definedName>
    <definedName name="____________ui80" localSheetId="11">#REF!</definedName>
    <definedName name="____________ui80" localSheetId="5">#REF!</definedName>
    <definedName name="____________ui80" localSheetId="14">#REF!</definedName>
    <definedName name="____________ui80">#REF!</definedName>
    <definedName name="____________UT2" localSheetId="13">#REF!</definedName>
    <definedName name="____________UT2" localSheetId="2">#REF!</definedName>
    <definedName name="____________UT2" localSheetId="11">#REF!</definedName>
    <definedName name="____________UT2" localSheetId="5">#REF!</definedName>
    <definedName name="____________UT2" localSheetId="14">#REF!</definedName>
    <definedName name="____________UT2">#REF!</definedName>
    <definedName name="____________vb1" localSheetId="13">#REF!</definedName>
    <definedName name="____________vb1" localSheetId="2">#REF!</definedName>
    <definedName name="____________vb1" localSheetId="11">#REF!</definedName>
    <definedName name="____________vb1" localSheetId="5">#REF!</definedName>
    <definedName name="____________vb1" localSheetId="14">#REF!</definedName>
    <definedName name="____________vb1">#REF!</definedName>
    <definedName name="____________vb2" localSheetId="13">#REF!</definedName>
    <definedName name="____________vb2" localSheetId="2">#REF!</definedName>
    <definedName name="____________vb2" localSheetId="11">#REF!</definedName>
    <definedName name="____________vb2" localSheetId="5">#REF!</definedName>
    <definedName name="____________vb2" localSheetId="14">#REF!</definedName>
    <definedName name="____________vb2">#REF!</definedName>
    <definedName name="____________vc1" localSheetId="13">#REF!</definedName>
    <definedName name="____________vc1" localSheetId="2">#REF!</definedName>
    <definedName name="____________vc1" localSheetId="11">#REF!</definedName>
    <definedName name="____________vc1" localSheetId="5">#REF!</definedName>
    <definedName name="____________vc1" localSheetId="14">#REF!</definedName>
    <definedName name="____________vc1">#REF!</definedName>
    <definedName name="____________vc2" localSheetId="13">#REF!</definedName>
    <definedName name="____________vc2" localSheetId="2">#REF!</definedName>
    <definedName name="____________vc2" localSheetId="11">#REF!</definedName>
    <definedName name="____________vc2" localSheetId="5">#REF!</definedName>
    <definedName name="____________vc2" localSheetId="14">#REF!</definedName>
    <definedName name="____________vc2">#REF!</definedName>
    <definedName name="____________vc3" localSheetId="13">#REF!</definedName>
    <definedName name="____________vc3" localSheetId="2">#REF!</definedName>
    <definedName name="____________vc3" localSheetId="11">#REF!</definedName>
    <definedName name="____________vc3" localSheetId="5">#REF!</definedName>
    <definedName name="____________vc3" localSheetId="14">#REF!</definedName>
    <definedName name="____________vc3">#REF!</definedName>
    <definedName name="____________vl1" localSheetId="13">#REF!</definedName>
    <definedName name="____________vl1" localSheetId="2">#REF!</definedName>
    <definedName name="____________vl1" localSheetId="11">#REF!</definedName>
    <definedName name="____________vl1" localSheetId="5">#REF!</definedName>
    <definedName name="____________vl1" localSheetId="14">#REF!</definedName>
    <definedName name="____________vl1">#REF!</definedName>
    <definedName name="____________VL100" localSheetId="13">#REF!</definedName>
    <definedName name="____________VL100" localSheetId="2">#REF!</definedName>
    <definedName name="____________VL100" localSheetId="11">#REF!</definedName>
    <definedName name="____________VL100" localSheetId="5">#REF!</definedName>
    <definedName name="____________VL100" localSheetId="14">#REF!</definedName>
    <definedName name="____________VL100">#REF!</definedName>
    <definedName name="____________VL150" localSheetId="13">#REF!</definedName>
    <definedName name="____________VL150" localSheetId="2">#REF!</definedName>
    <definedName name="____________VL150" localSheetId="11">#REF!</definedName>
    <definedName name="____________VL150" localSheetId="5">#REF!</definedName>
    <definedName name="____________VL150" localSheetId="14">#REF!</definedName>
    <definedName name="____________VL150">#REF!</definedName>
    <definedName name="____________VL200" localSheetId="13">#REF!</definedName>
    <definedName name="____________VL200" localSheetId="2">#REF!</definedName>
    <definedName name="____________VL200" localSheetId="11">#REF!</definedName>
    <definedName name="____________VL200" localSheetId="5">#REF!</definedName>
    <definedName name="____________VL200" localSheetId="14">#REF!</definedName>
    <definedName name="____________VL200">#REF!</definedName>
    <definedName name="____________VL250" localSheetId="13">#REF!</definedName>
    <definedName name="____________VL250" localSheetId="2">#REF!</definedName>
    <definedName name="____________VL250" localSheetId="11">#REF!</definedName>
    <definedName name="____________VL250" localSheetId="5">#REF!</definedName>
    <definedName name="____________VL250" localSheetId="14">#REF!</definedName>
    <definedName name="____________VL250">#REF!</definedName>
    <definedName name="____________VL43" localSheetId="13">#REF!</definedName>
    <definedName name="____________VL43" localSheetId="2">#REF!</definedName>
    <definedName name="____________VL43" localSheetId="11">#REF!</definedName>
    <definedName name="____________VL43" localSheetId="5">#REF!</definedName>
    <definedName name="____________VL43" localSheetId="14">#REF!</definedName>
    <definedName name="____________VL43">#REF!</definedName>
    <definedName name="____________VL50" localSheetId="13">#REF!</definedName>
    <definedName name="____________VL50" localSheetId="2">#REF!</definedName>
    <definedName name="____________VL50" localSheetId="11">#REF!</definedName>
    <definedName name="____________VL50" localSheetId="5">#REF!</definedName>
    <definedName name="____________VL50" localSheetId="14">#REF!</definedName>
    <definedName name="____________VL50">#REF!</definedName>
    <definedName name="____________vln6" localSheetId="13">#REF!</definedName>
    <definedName name="____________vln6" localSheetId="2">#REF!</definedName>
    <definedName name="____________vln6" localSheetId="11">#REF!</definedName>
    <definedName name="____________vln6" localSheetId="5">#REF!</definedName>
    <definedName name="____________vln6" localSheetId="14">#REF!</definedName>
    <definedName name="____________vln6">#REF!</definedName>
    <definedName name="____________VLP2" localSheetId="2" hidden="1">{"'Sheet1'!$L$16"}</definedName>
    <definedName name="____________VLP2" localSheetId="11" hidden="1">{"'Sheet1'!$L$16"}</definedName>
    <definedName name="____________VLP2" localSheetId="5" hidden="1">{"'Sheet1'!$L$16"}</definedName>
    <definedName name="____________VLP2" hidden="1">{"'Sheet1'!$L$16"}</definedName>
    <definedName name="____________vm100" localSheetId="13">#REF!</definedName>
    <definedName name="____________vm100" localSheetId="2">#REF!</definedName>
    <definedName name="____________vm100" localSheetId="11">#REF!</definedName>
    <definedName name="____________vm100" localSheetId="5">#REF!</definedName>
    <definedName name="____________vm100" localSheetId="14">#REF!</definedName>
    <definedName name="____________vm100">#REF!</definedName>
    <definedName name="____________vm150" localSheetId="13">#REF!</definedName>
    <definedName name="____________vm150" localSheetId="2">#REF!</definedName>
    <definedName name="____________vm150" localSheetId="11">#REF!</definedName>
    <definedName name="____________vm150" localSheetId="5">#REF!</definedName>
    <definedName name="____________vm150" localSheetId="14">#REF!</definedName>
    <definedName name="____________vm150">#REF!</definedName>
    <definedName name="____________vm50" localSheetId="13">#REF!</definedName>
    <definedName name="____________vm50" localSheetId="2">#REF!</definedName>
    <definedName name="____________vm50" localSheetId="11">#REF!</definedName>
    <definedName name="____________vm50" localSheetId="5">#REF!</definedName>
    <definedName name="____________vm50" localSheetId="14">#REF!</definedName>
    <definedName name="____________vm50">#REF!</definedName>
    <definedName name="____________vm75" localSheetId="13">#REF!</definedName>
    <definedName name="____________vm75" localSheetId="2">#REF!</definedName>
    <definedName name="____________vm75" localSheetId="11">#REF!</definedName>
    <definedName name="____________vm75" localSheetId="5">#REF!</definedName>
    <definedName name="____________vm75" localSheetId="14">#REF!</definedName>
    <definedName name="____________vm75">#REF!</definedName>
    <definedName name="____________VT22" localSheetId="13">#REF!</definedName>
    <definedName name="____________VT22" localSheetId="2">#REF!</definedName>
    <definedName name="____________VT22" localSheetId="11">#REF!</definedName>
    <definedName name="____________VT22" localSheetId="5">#REF!</definedName>
    <definedName name="____________VT22" localSheetId="14">#REF!</definedName>
    <definedName name="____________VT22">#REF!</definedName>
    <definedName name="____________xb80" localSheetId="13">#REF!</definedName>
    <definedName name="____________xb80" localSheetId="2">#REF!</definedName>
    <definedName name="____________xb80" localSheetId="11">#REF!</definedName>
    <definedName name="____________xb80" localSheetId="5">#REF!</definedName>
    <definedName name="____________xb80" localSheetId="14">#REF!</definedName>
    <definedName name="____________xb80">#REF!</definedName>
    <definedName name="____________xd2" localSheetId="2">{"Book1"}</definedName>
    <definedName name="____________xd2" localSheetId="11">{"Book1"}</definedName>
    <definedName name="____________xd2" localSheetId="5">{"Book1"}</definedName>
    <definedName name="____________xd2">{"Book1"}</definedName>
    <definedName name="____________xi1" localSheetId="13">#REF!</definedName>
    <definedName name="____________xi1" localSheetId="2">#REF!</definedName>
    <definedName name="____________xi1" localSheetId="11">#REF!</definedName>
    <definedName name="____________xi1" localSheetId="5">#REF!</definedName>
    <definedName name="____________xi1" localSheetId="14">#REF!</definedName>
    <definedName name="____________xi1">#REF!</definedName>
    <definedName name="____________xm2" localSheetId="13">#REF!</definedName>
    <definedName name="____________xm2" localSheetId="2">#REF!</definedName>
    <definedName name="____________xm2" localSheetId="11">#REF!</definedName>
    <definedName name="____________xm2" localSheetId="5">#REF!</definedName>
    <definedName name="____________xm2" localSheetId="14">#REF!</definedName>
    <definedName name="____________xm2">#REF!</definedName>
    <definedName name="____________xm3" localSheetId="13">#REF!</definedName>
    <definedName name="____________xm3" localSheetId="2">#REF!</definedName>
    <definedName name="____________xm3" localSheetId="11">#REF!</definedName>
    <definedName name="____________xm3" localSheetId="5">#REF!</definedName>
    <definedName name="____________xm3" localSheetId="14">#REF!</definedName>
    <definedName name="____________xm3">#REF!</definedName>
    <definedName name="____________xm4" localSheetId="13">#REF!</definedName>
    <definedName name="____________xm4" localSheetId="2">#REF!</definedName>
    <definedName name="____________xm4" localSheetId="11">#REF!</definedName>
    <definedName name="____________xm4" localSheetId="5">#REF!</definedName>
    <definedName name="____________xm4" localSheetId="14">#REF!</definedName>
    <definedName name="____________xm4">#REF!</definedName>
    <definedName name="____________xm40" localSheetId="13">#REF!</definedName>
    <definedName name="____________xm40" localSheetId="2">#REF!</definedName>
    <definedName name="____________xm40" localSheetId="11">#REF!</definedName>
    <definedName name="____________xm40" localSheetId="5">#REF!</definedName>
    <definedName name="____________xm40" localSheetId="14">#REF!</definedName>
    <definedName name="____________xm40">#REF!</definedName>
    <definedName name="____________xm5" localSheetId="13">#REF!</definedName>
    <definedName name="____________xm5" localSheetId="2">#REF!</definedName>
    <definedName name="____________xm5" localSheetId="11">#REF!</definedName>
    <definedName name="____________xm5" localSheetId="5">#REF!</definedName>
    <definedName name="____________xm5" localSheetId="14">#REF!</definedName>
    <definedName name="____________xm5">#REF!</definedName>
    <definedName name="____________xx3" localSheetId="13">#REF!</definedName>
    <definedName name="____________xx3" localSheetId="2">#REF!</definedName>
    <definedName name="____________xx3" localSheetId="11">#REF!</definedName>
    <definedName name="____________xx3" localSheetId="5">#REF!</definedName>
    <definedName name="____________xx3" localSheetId="14">#REF!</definedName>
    <definedName name="____________xx3">#REF!</definedName>
    <definedName name="____________xx4" localSheetId="13">#REF!</definedName>
    <definedName name="____________xx4" localSheetId="2">#REF!</definedName>
    <definedName name="____________xx4" localSheetId="11">#REF!</definedName>
    <definedName name="____________xx4" localSheetId="5">#REF!</definedName>
    <definedName name="____________xx4" localSheetId="14">#REF!</definedName>
    <definedName name="____________xx4">#REF!</definedName>
    <definedName name="____________xx5" localSheetId="13">#REF!</definedName>
    <definedName name="____________xx5" localSheetId="2">#REF!</definedName>
    <definedName name="____________xx5" localSheetId="11">#REF!</definedName>
    <definedName name="____________xx5" localSheetId="5">#REF!</definedName>
    <definedName name="____________xx5" localSheetId="14">#REF!</definedName>
    <definedName name="____________xx5">#REF!</definedName>
    <definedName name="____________xx6" localSheetId="13">#REF!</definedName>
    <definedName name="____________xx6" localSheetId="2">#REF!</definedName>
    <definedName name="____________xx6" localSheetId="11">#REF!</definedName>
    <definedName name="____________xx6" localSheetId="5">#REF!</definedName>
    <definedName name="____________xx6" localSheetId="14">#REF!</definedName>
    <definedName name="____________xx6">#REF!</definedName>
    <definedName name="____________xx7" localSheetId="13">#REF!</definedName>
    <definedName name="____________xx7" localSheetId="2">#REF!</definedName>
    <definedName name="____________xx7" localSheetId="11">#REF!</definedName>
    <definedName name="____________xx7" localSheetId="5">#REF!</definedName>
    <definedName name="____________xx7" localSheetId="14">#REF!</definedName>
    <definedName name="____________xx7">#REF!</definedName>
    <definedName name="___________a1" localSheetId="2" hidden="1">{"'Sheet1'!$L$16"}</definedName>
    <definedName name="___________a1" localSheetId="11" hidden="1">{"'Sheet1'!$L$16"}</definedName>
    <definedName name="___________a1" localSheetId="5" hidden="1">{"'Sheet1'!$L$16"}</definedName>
    <definedName name="___________a1" hidden="1">{"'Sheet1'!$L$16"}</definedName>
    <definedName name="___________a129" localSheetId="2" hidden="1">{"Offgrid",#N/A,FALSE,"OFFGRID";"Region",#N/A,FALSE,"REGION";"Offgrid -2",#N/A,FALSE,"OFFGRID";"WTP",#N/A,FALSE,"WTP";"WTP -2",#N/A,FALSE,"WTP";"Project",#N/A,FALSE,"PROJECT";"Summary -2",#N/A,FALSE,"SUMMARY"}</definedName>
    <definedName name="___________a129" localSheetId="11" hidden="1">{"Offgrid",#N/A,FALSE,"OFFGRID";"Region",#N/A,FALSE,"REGION";"Offgrid -2",#N/A,FALSE,"OFFGRID";"WTP",#N/A,FALSE,"WTP";"WTP -2",#N/A,FALSE,"WTP";"Project",#N/A,FALSE,"PROJECT";"Summary -2",#N/A,FALSE,"SUMMARY"}</definedName>
    <definedName name="___________a129" localSheetId="5" hidden="1">{"Offgrid",#N/A,FALSE,"OFFGRID";"Region",#N/A,FALSE,"REGION";"Offgrid -2",#N/A,FALSE,"OFFGRID";"WTP",#N/A,FALSE,"WTP";"WTP -2",#N/A,FALSE,"WTP";"Project",#N/A,FALSE,"PROJECT";"Summary -2",#N/A,FALSE,"SUMMARY"}</definedName>
    <definedName name="___________a129" hidden="1">{"Offgrid",#N/A,FALSE,"OFFGRID";"Region",#N/A,FALSE,"REGION";"Offgrid -2",#N/A,FALSE,"OFFGRID";"WTP",#N/A,FALSE,"WTP";"WTP -2",#N/A,FALSE,"WTP";"Project",#N/A,FALSE,"PROJECT";"Summary -2",#N/A,FALSE,"SUMMARY"}</definedName>
    <definedName name="___________a130" localSheetId="2" hidden="1">{"Offgrid",#N/A,FALSE,"OFFGRID";"Region",#N/A,FALSE,"REGION";"Offgrid -2",#N/A,FALSE,"OFFGRID";"WTP",#N/A,FALSE,"WTP";"WTP -2",#N/A,FALSE,"WTP";"Project",#N/A,FALSE,"PROJECT";"Summary -2",#N/A,FALSE,"SUMMARY"}</definedName>
    <definedName name="___________a130" localSheetId="11" hidden="1">{"Offgrid",#N/A,FALSE,"OFFGRID";"Region",#N/A,FALSE,"REGION";"Offgrid -2",#N/A,FALSE,"OFFGRID";"WTP",#N/A,FALSE,"WTP";"WTP -2",#N/A,FALSE,"WTP";"Project",#N/A,FALSE,"PROJECT";"Summary -2",#N/A,FALSE,"SUMMARY"}</definedName>
    <definedName name="___________a130" localSheetId="5" hidden="1">{"Offgrid",#N/A,FALSE,"OFFGRID";"Region",#N/A,FALSE,"REGION";"Offgrid -2",#N/A,FALSE,"OFFGRID";"WTP",#N/A,FALSE,"WTP";"WTP -2",#N/A,FALSE,"WTP";"Project",#N/A,FALSE,"PROJECT";"Summary -2",#N/A,FALSE,"SUMMARY"}</definedName>
    <definedName name="___________a130" hidden="1">{"Offgrid",#N/A,FALSE,"OFFGRID";"Region",#N/A,FALSE,"REGION";"Offgrid -2",#N/A,FALSE,"OFFGRID";"WTP",#N/A,FALSE,"WTP";"WTP -2",#N/A,FALSE,"WTP";"Project",#N/A,FALSE,"PROJECT";"Summary -2",#N/A,FALSE,"SUMMARY"}</definedName>
    <definedName name="___________a2" localSheetId="2" hidden="1">{"'Sheet1'!$L$16"}</definedName>
    <definedName name="___________a2" localSheetId="11" hidden="1">{"'Sheet1'!$L$16"}</definedName>
    <definedName name="___________a2" localSheetId="5" hidden="1">{"'Sheet1'!$L$16"}</definedName>
    <definedName name="___________a2" hidden="1">{"'Sheet1'!$L$16"}</definedName>
    <definedName name="___________atn1" localSheetId="13">#REF!</definedName>
    <definedName name="___________atn1" localSheetId="2">#REF!</definedName>
    <definedName name="___________atn1" localSheetId="11">#REF!</definedName>
    <definedName name="___________atn1" localSheetId="5">#REF!</definedName>
    <definedName name="___________atn1" localSheetId="14">#REF!</definedName>
    <definedName name="___________atn1">#REF!</definedName>
    <definedName name="___________atn10" localSheetId="13">#REF!</definedName>
    <definedName name="___________atn10" localSheetId="2">#REF!</definedName>
    <definedName name="___________atn10" localSheetId="11">#REF!</definedName>
    <definedName name="___________atn10" localSheetId="5">#REF!</definedName>
    <definedName name="___________atn10" localSheetId="14">#REF!</definedName>
    <definedName name="___________atn10">#REF!</definedName>
    <definedName name="___________atn2" localSheetId="13">#REF!</definedName>
    <definedName name="___________atn2" localSheetId="2">#REF!</definedName>
    <definedName name="___________atn2" localSheetId="11">#REF!</definedName>
    <definedName name="___________atn2" localSheetId="5">#REF!</definedName>
    <definedName name="___________atn2" localSheetId="14">#REF!</definedName>
    <definedName name="___________atn2">#REF!</definedName>
    <definedName name="___________atn3" localSheetId="13">#REF!</definedName>
    <definedName name="___________atn3" localSheetId="2">#REF!</definedName>
    <definedName name="___________atn3" localSheetId="11">#REF!</definedName>
    <definedName name="___________atn3" localSheetId="5">#REF!</definedName>
    <definedName name="___________atn3" localSheetId="14">#REF!</definedName>
    <definedName name="___________atn3">#REF!</definedName>
    <definedName name="___________atn4" localSheetId="13">#REF!</definedName>
    <definedName name="___________atn4" localSheetId="2">#REF!</definedName>
    <definedName name="___________atn4" localSheetId="11">#REF!</definedName>
    <definedName name="___________atn4" localSheetId="5">#REF!</definedName>
    <definedName name="___________atn4" localSheetId="14">#REF!</definedName>
    <definedName name="___________atn4">#REF!</definedName>
    <definedName name="___________atn5" localSheetId="13">#REF!</definedName>
    <definedName name="___________atn5" localSheetId="2">#REF!</definedName>
    <definedName name="___________atn5" localSheetId="11">#REF!</definedName>
    <definedName name="___________atn5" localSheetId="5">#REF!</definedName>
    <definedName name="___________atn5" localSheetId="14">#REF!</definedName>
    <definedName name="___________atn5">#REF!</definedName>
    <definedName name="___________atn6" localSheetId="13">#REF!</definedName>
    <definedName name="___________atn6" localSheetId="2">#REF!</definedName>
    <definedName name="___________atn6" localSheetId="11">#REF!</definedName>
    <definedName name="___________atn6" localSheetId="5">#REF!</definedName>
    <definedName name="___________atn6" localSheetId="14">#REF!</definedName>
    <definedName name="___________atn6">#REF!</definedName>
    <definedName name="___________atn7" localSheetId="13">#REF!</definedName>
    <definedName name="___________atn7" localSheetId="2">#REF!</definedName>
    <definedName name="___________atn7" localSheetId="11">#REF!</definedName>
    <definedName name="___________atn7" localSheetId="5">#REF!</definedName>
    <definedName name="___________atn7" localSheetId="14">#REF!</definedName>
    <definedName name="___________atn7">#REF!</definedName>
    <definedName name="___________atn8" localSheetId="13">#REF!</definedName>
    <definedName name="___________atn8" localSheetId="2">#REF!</definedName>
    <definedName name="___________atn8" localSheetId="11">#REF!</definedName>
    <definedName name="___________atn8" localSheetId="5">#REF!</definedName>
    <definedName name="___________atn8" localSheetId="14">#REF!</definedName>
    <definedName name="___________atn8">#REF!</definedName>
    <definedName name="___________atn9" localSheetId="13">#REF!</definedName>
    <definedName name="___________atn9" localSheetId="2">#REF!</definedName>
    <definedName name="___________atn9" localSheetId="11">#REF!</definedName>
    <definedName name="___________atn9" localSheetId="5">#REF!</definedName>
    <definedName name="___________atn9" localSheetId="14">#REF!</definedName>
    <definedName name="___________atn9">#REF!</definedName>
    <definedName name="___________B1" localSheetId="13">#REF!</definedName>
    <definedName name="___________B1" localSheetId="2">#REF!</definedName>
    <definedName name="___________B1" localSheetId="11">#REF!</definedName>
    <definedName name="___________B1" localSheetId="5">#REF!</definedName>
    <definedName name="___________B1" localSheetId="14">#REF!</definedName>
    <definedName name="___________B1">#REF!</definedName>
    <definedName name="___________b100000" localSheetId="13">#REF!</definedName>
    <definedName name="___________b100000" localSheetId="2">#REF!</definedName>
    <definedName name="___________b100000" localSheetId="11">#REF!</definedName>
    <definedName name="___________b100000" localSheetId="5">#REF!</definedName>
    <definedName name="___________b100000" localSheetId="14">#REF!</definedName>
    <definedName name="___________b100000">#REF!</definedName>
    <definedName name="___________B72172" localSheetId="13">#REF!</definedName>
    <definedName name="___________B72172" localSheetId="2">#REF!</definedName>
    <definedName name="___________B72172" localSheetId="11">#REF!</definedName>
    <definedName name="___________B72172" localSheetId="5">#REF!</definedName>
    <definedName name="___________B72172" localSheetId="14">#REF!</definedName>
    <definedName name="___________B72172">#REF!</definedName>
    <definedName name="___________B86000" localSheetId="13">#REF!</definedName>
    <definedName name="___________B86000" localSheetId="2">#REF!</definedName>
    <definedName name="___________B86000" localSheetId="11">#REF!</definedName>
    <definedName name="___________B86000" localSheetId="5">#REF!</definedName>
    <definedName name="___________B86000" localSheetId="14">#REF!</definedName>
    <definedName name="___________B86000">#REF!</definedName>
    <definedName name="___________bac3" localSheetId="13">#REF!</definedName>
    <definedName name="___________bac3" localSheetId="2">#REF!</definedName>
    <definedName name="___________bac3" localSheetId="11">#REF!</definedName>
    <definedName name="___________bac3" localSheetId="5">#REF!</definedName>
    <definedName name="___________bac3" localSheetId="14">#REF!</definedName>
    <definedName name="___________bac3">#REF!</definedName>
    <definedName name="___________bac4">13529</definedName>
    <definedName name="___________bac5">15483</definedName>
    <definedName name="___________BCT1" localSheetId="2" hidden="1">{"'Sheet1'!$L$16"}</definedName>
    <definedName name="___________BCT1" localSheetId="11" hidden="1">{"'Sheet1'!$L$16"}</definedName>
    <definedName name="___________BCT1" localSheetId="5" hidden="1">{"'Sheet1'!$L$16"}</definedName>
    <definedName name="___________BCT1" hidden="1">{"'Sheet1'!$L$16"}</definedName>
    <definedName name="___________bnc5" localSheetId="13">#REF!</definedName>
    <definedName name="___________bnc5" localSheetId="2">#REF!</definedName>
    <definedName name="___________bnc5" localSheetId="11">#REF!</definedName>
    <definedName name="___________bnc5" localSheetId="5">#REF!</definedName>
    <definedName name="___________bnc5" localSheetId="14">#REF!</definedName>
    <definedName name="___________bnc5">#REF!</definedName>
    <definedName name="___________boi1" localSheetId="13">#REF!</definedName>
    <definedName name="___________boi1" localSheetId="2">#REF!</definedName>
    <definedName name="___________boi1" localSheetId="11">#REF!</definedName>
    <definedName name="___________boi1" localSheetId="5">#REF!</definedName>
    <definedName name="___________boi1" localSheetId="14">#REF!</definedName>
    <definedName name="___________boi1">#REF!</definedName>
    <definedName name="___________boi2" localSheetId="13">#REF!</definedName>
    <definedName name="___________boi2" localSheetId="2">#REF!</definedName>
    <definedName name="___________boi2" localSheetId="11">#REF!</definedName>
    <definedName name="___________boi2" localSheetId="5">#REF!</definedName>
    <definedName name="___________boi2" localSheetId="14">#REF!</definedName>
    <definedName name="___________boi2">#REF!</definedName>
    <definedName name="___________boi3" localSheetId="13">#REF!</definedName>
    <definedName name="___________boi3" localSheetId="2">#REF!</definedName>
    <definedName name="___________boi3" localSheetId="11">#REF!</definedName>
    <definedName name="___________boi3" localSheetId="5">#REF!</definedName>
    <definedName name="___________boi3" localSheetId="14">#REF!</definedName>
    <definedName name="___________boi3">#REF!</definedName>
    <definedName name="___________boi4" localSheetId="13">#REF!</definedName>
    <definedName name="___________boi4" localSheetId="2">#REF!</definedName>
    <definedName name="___________boi4" localSheetId="11">#REF!</definedName>
    <definedName name="___________boi4" localSheetId="5">#REF!</definedName>
    <definedName name="___________boi4" localSheetId="14">#REF!</definedName>
    <definedName name="___________boi4">#REF!</definedName>
    <definedName name="___________btc20" localSheetId="13">#REF!</definedName>
    <definedName name="___________btc20" localSheetId="2">#REF!</definedName>
    <definedName name="___________btc20" localSheetId="11">#REF!</definedName>
    <definedName name="___________btc20" localSheetId="5">#REF!</definedName>
    <definedName name="___________btc20" localSheetId="14">#REF!</definedName>
    <definedName name="___________btc20">#REF!</definedName>
    <definedName name="___________btc30" localSheetId="13">#REF!</definedName>
    <definedName name="___________btc30" localSheetId="2">#REF!</definedName>
    <definedName name="___________btc30" localSheetId="11">#REF!</definedName>
    <definedName name="___________btc30" localSheetId="5">#REF!</definedName>
    <definedName name="___________btc30" localSheetId="14">#REF!</definedName>
    <definedName name="___________btc30">#REF!</definedName>
    <definedName name="___________btc35" localSheetId="13">#REF!</definedName>
    <definedName name="___________btc35" localSheetId="2">#REF!</definedName>
    <definedName name="___________btc35" localSheetId="11">#REF!</definedName>
    <definedName name="___________btc35" localSheetId="5">#REF!</definedName>
    <definedName name="___________btc35" localSheetId="14">#REF!</definedName>
    <definedName name="___________btc35">#REF!</definedName>
    <definedName name="___________btc40" localSheetId="13">#REF!</definedName>
    <definedName name="___________btc40" localSheetId="2">#REF!</definedName>
    <definedName name="___________btc40" localSheetId="11">#REF!</definedName>
    <definedName name="___________btc40" localSheetId="5">#REF!</definedName>
    <definedName name="___________btc40" localSheetId="14">#REF!</definedName>
    <definedName name="___________btc40">#REF!</definedName>
    <definedName name="___________btc50" localSheetId="13">#REF!</definedName>
    <definedName name="___________btc50" localSheetId="2">#REF!</definedName>
    <definedName name="___________btc50" localSheetId="11">#REF!</definedName>
    <definedName name="___________btc50" localSheetId="5">#REF!</definedName>
    <definedName name="___________btc50" localSheetId="14">#REF!</definedName>
    <definedName name="___________btc50">#REF!</definedName>
    <definedName name="___________btm10" localSheetId="13">#REF!</definedName>
    <definedName name="___________btm10" localSheetId="2">#REF!</definedName>
    <definedName name="___________btm10" localSheetId="11">#REF!</definedName>
    <definedName name="___________btm10" localSheetId="5">#REF!</definedName>
    <definedName name="___________btm10" localSheetId="14">#REF!</definedName>
    <definedName name="___________btm10">#REF!</definedName>
    <definedName name="___________btm100" localSheetId="13">#REF!</definedName>
    <definedName name="___________btm100" localSheetId="2">#REF!</definedName>
    <definedName name="___________btm100" localSheetId="11">#REF!</definedName>
    <definedName name="___________btm100" localSheetId="5">#REF!</definedName>
    <definedName name="___________btm100" localSheetId="14">#REF!</definedName>
    <definedName name="___________btm100">#REF!</definedName>
    <definedName name="___________BTM150" localSheetId="13">#REF!</definedName>
    <definedName name="___________BTM150" localSheetId="2">#REF!</definedName>
    <definedName name="___________BTM150" localSheetId="11">#REF!</definedName>
    <definedName name="___________BTM150" localSheetId="5">#REF!</definedName>
    <definedName name="___________BTM150" localSheetId="14">#REF!</definedName>
    <definedName name="___________BTM150">#REF!</definedName>
    <definedName name="___________BTM250" localSheetId="13">#REF!</definedName>
    <definedName name="___________BTM250" localSheetId="2">#REF!</definedName>
    <definedName name="___________BTM250" localSheetId="11">#REF!</definedName>
    <definedName name="___________BTM250" localSheetId="5">#REF!</definedName>
    <definedName name="___________BTM250" localSheetId="14">#REF!</definedName>
    <definedName name="___________BTM250">#REF!</definedName>
    <definedName name="___________btm300" localSheetId="13">#REF!</definedName>
    <definedName name="___________btm300" localSheetId="2">#REF!</definedName>
    <definedName name="___________btm300" localSheetId="11">#REF!</definedName>
    <definedName name="___________btm300" localSheetId="5">#REF!</definedName>
    <definedName name="___________btm300" localSheetId="14">#REF!</definedName>
    <definedName name="___________btm300">#REF!</definedName>
    <definedName name="___________btm350" localSheetId="13">#REF!</definedName>
    <definedName name="___________btm350" localSheetId="2">#REF!</definedName>
    <definedName name="___________btm350" localSheetId="11">#REF!</definedName>
    <definedName name="___________btm350" localSheetId="5">#REF!</definedName>
    <definedName name="___________btm350" localSheetId="14">#REF!</definedName>
    <definedName name="___________btm350">#REF!</definedName>
    <definedName name="___________btm400" localSheetId="13">#REF!</definedName>
    <definedName name="___________btm400" localSheetId="2">#REF!</definedName>
    <definedName name="___________btm400" localSheetId="11">#REF!</definedName>
    <definedName name="___________btm400" localSheetId="5">#REF!</definedName>
    <definedName name="___________btm400" localSheetId="14">#REF!</definedName>
    <definedName name="___________btm400">#REF!</definedName>
    <definedName name="___________BTM50" localSheetId="13">#REF!</definedName>
    <definedName name="___________BTM50" localSheetId="2">#REF!</definedName>
    <definedName name="___________BTM50" localSheetId="11">#REF!</definedName>
    <definedName name="___________BTM50" localSheetId="5">#REF!</definedName>
    <definedName name="___________BTM50" localSheetId="14">#REF!</definedName>
    <definedName name="___________BTM50">#REF!</definedName>
    <definedName name="___________btm500" localSheetId="13">#REF!</definedName>
    <definedName name="___________btm500" localSheetId="2">#REF!</definedName>
    <definedName name="___________btm500" localSheetId="11">#REF!</definedName>
    <definedName name="___________btm500" localSheetId="5">#REF!</definedName>
    <definedName name="___________btm500" localSheetId="14">#REF!</definedName>
    <definedName name="___________btm500">#REF!</definedName>
    <definedName name="___________bua25" localSheetId="13">#REF!</definedName>
    <definedName name="___________bua25" localSheetId="2">#REF!</definedName>
    <definedName name="___________bua25" localSheetId="11">#REF!</definedName>
    <definedName name="___________bua25" localSheetId="5">#REF!</definedName>
    <definedName name="___________bua25" localSheetId="14">#REF!</definedName>
    <definedName name="___________bua25">#REF!</definedName>
    <definedName name="___________but1" localSheetId="13">#REF!</definedName>
    <definedName name="___________but1" localSheetId="2">#REF!</definedName>
    <definedName name="___________but1" localSheetId="11">#REF!</definedName>
    <definedName name="___________but1" localSheetId="5">#REF!</definedName>
    <definedName name="___________but1" localSheetId="14">#REF!</definedName>
    <definedName name="___________but1">#REF!</definedName>
    <definedName name="___________but11" localSheetId="13">#REF!</definedName>
    <definedName name="___________but11" localSheetId="2">#REF!</definedName>
    <definedName name="___________but11" localSheetId="11">#REF!</definedName>
    <definedName name="___________but11" localSheetId="5">#REF!</definedName>
    <definedName name="___________but11" localSheetId="14">#REF!</definedName>
    <definedName name="___________but11">#REF!</definedName>
    <definedName name="___________but2" localSheetId="13">#REF!</definedName>
    <definedName name="___________but2" localSheetId="2">#REF!</definedName>
    <definedName name="___________but2" localSheetId="11">#REF!</definedName>
    <definedName name="___________but2" localSheetId="5">#REF!</definedName>
    <definedName name="___________but2" localSheetId="14">#REF!</definedName>
    <definedName name="___________but2">#REF!</definedName>
    <definedName name="___________but22" localSheetId="13">#REF!</definedName>
    <definedName name="___________but22" localSheetId="2">#REF!</definedName>
    <definedName name="___________but22" localSheetId="11">#REF!</definedName>
    <definedName name="___________but22" localSheetId="5">#REF!</definedName>
    <definedName name="___________but22" localSheetId="14">#REF!</definedName>
    <definedName name="___________but22">#REF!</definedName>
    <definedName name="___________but3" localSheetId="13">#REF!</definedName>
    <definedName name="___________but3" localSheetId="2">#REF!</definedName>
    <definedName name="___________but3" localSheetId="11">#REF!</definedName>
    <definedName name="___________but3" localSheetId="5">#REF!</definedName>
    <definedName name="___________but3" localSheetId="14">#REF!</definedName>
    <definedName name="___________but3">#REF!</definedName>
    <definedName name="___________but33" localSheetId="13">#REF!</definedName>
    <definedName name="___________but33" localSheetId="2">#REF!</definedName>
    <definedName name="___________but33" localSheetId="11">#REF!</definedName>
    <definedName name="___________but33" localSheetId="5">#REF!</definedName>
    <definedName name="___________but33" localSheetId="14">#REF!</definedName>
    <definedName name="___________but33">#REF!</definedName>
    <definedName name="___________but4" localSheetId="13">#REF!</definedName>
    <definedName name="___________but4" localSheetId="2">#REF!</definedName>
    <definedName name="___________but4" localSheetId="11">#REF!</definedName>
    <definedName name="___________but4" localSheetId="5">#REF!</definedName>
    <definedName name="___________but4" localSheetId="14">#REF!</definedName>
    <definedName name="___________but4">#REF!</definedName>
    <definedName name="___________but44" localSheetId="13">#REF!</definedName>
    <definedName name="___________but44" localSheetId="2">#REF!</definedName>
    <definedName name="___________but44" localSheetId="11">#REF!</definedName>
    <definedName name="___________but44" localSheetId="5">#REF!</definedName>
    <definedName name="___________but44" localSheetId="14">#REF!</definedName>
    <definedName name="___________but44">#REF!</definedName>
    <definedName name="___________but5" localSheetId="13">#REF!</definedName>
    <definedName name="___________but5" localSheetId="2">#REF!</definedName>
    <definedName name="___________but5" localSheetId="11">#REF!</definedName>
    <definedName name="___________but5" localSheetId="5">#REF!</definedName>
    <definedName name="___________but5" localSheetId="14">#REF!</definedName>
    <definedName name="___________but5">#REF!</definedName>
    <definedName name="___________but55" localSheetId="13">#REF!</definedName>
    <definedName name="___________but55" localSheetId="2">#REF!</definedName>
    <definedName name="___________but55" localSheetId="11">#REF!</definedName>
    <definedName name="___________but55" localSheetId="5">#REF!</definedName>
    <definedName name="___________but55" localSheetId="14">#REF!</definedName>
    <definedName name="___________but55">#REF!</definedName>
    <definedName name="___________but6" localSheetId="13">#REF!</definedName>
    <definedName name="___________but6" localSheetId="2">#REF!</definedName>
    <definedName name="___________but6" localSheetId="11">#REF!</definedName>
    <definedName name="___________but6" localSheetId="5">#REF!</definedName>
    <definedName name="___________but6" localSheetId="14">#REF!</definedName>
    <definedName name="___________but6">#REF!</definedName>
    <definedName name="___________but66" localSheetId="13">#REF!</definedName>
    <definedName name="___________but66" localSheetId="2">#REF!</definedName>
    <definedName name="___________but66" localSheetId="11">#REF!</definedName>
    <definedName name="___________but66" localSheetId="5">#REF!</definedName>
    <definedName name="___________but66" localSheetId="14">#REF!</definedName>
    <definedName name="___________but66">#REF!</definedName>
    <definedName name="___________cao1" localSheetId="13">#REF!</definedName>
    <definedName name="___________cao1" localSheetId="2">#REF!</definedName>
    <definedName name="___________cao1" localSheetId="11">#REF!</definedName>
    <definedName name="___________cao1" localSheetId="5">#REF!</definedName>
    <definedName name="___________cao1" localSheetId="14">#REF!</definedName>
    <definedName name="___________cao1">#REF!</definedName>
    <definedName name="___________cao2" localSheetId="13">#REF!</definedName>
    <definedName name="___________cao2" localSheetId="2">#REF!</definedName>
    <definedName name="___________cao2" localSheetId="11">#REF!</definedName>
    <definedName name="___________cao2" localSheetId="5">#REF!</definedName>
    <definedName name="___________cao2" localSheetId="14">#REF!</definedName>
    <definedName name="___________cao2">#REF!</definedName>
    <definedName name="___________cao3" localSheetId="13">#REF!</definedName>
    <definedName name="___________cao3" localSheetId="2">#REF!</definedName>
    <definedName name="___________cao3" localSheetId="11">#REF!</definedName>
    <definedName name="___________cao3" localSheetId="5">#REF!</definedName>
    <definedName name="___________cao3" localSheetId="14">#REF!</definedName>
    <definedName name="___________cao3">#REF!</definedName>
    <definedName name="___________cao4" localSheetId="13">#REF!</definedName>
    <definedName name="___________cao4" localSheetId="2">#REF!</definedName>
    <definedName name="___________cao4" localSheetId="11">#REF!</definedName>
    <definedName name="___________cao4" localSheetId="5">#REF!</definedName>
    <definedName name="___________cao4" localSheetId="14">#REF!</definedName>
    <definedName name="___________cao4">#REF!</definedName>
    <definedName name="___________cao5" localSheetId="13">#REF!</definedName>
    <definedName name="___________cao5" localSheetId="2">#REF!</definedName>
    <definedName name="___________cao5" localSheetId="11">#REF!</definedName>
    <definedName name="___________cao5" localSheetId="5">#REF!</definedName>
    <definedName name="___________cao5" localSheetId="14">#REF!</definedName>
    <definedName name="___________cao5">#REF!</definedName>
    <definedName name="___________cao6" localSheetId="13">#REF!</definedName>
    <definedName name="___________cao6" localSheetId="2">#REF!</definedName>
    <definedName name="___________cao6" localSheetId="11">#REF!</definedName>
    <definedName name="___________cao6" localSheetId="5">#REF!</definedName>
    <definedName name="___________cao6" localSheetId="14">#REF!</definedName>
    <definedName name="___________cao6">#REF!</definedName>
    <definedName name="___________cat2" localSheetId="13">#REF!</definedName>
    <definedName name="___________cat2" localSheetId="2">#REF!</definedName>
    <definedName name="___________cat2" localSheetId="11">#REF!</definedName>
    <definedName name="___________cat2" localSheetId="5">#REF!</definedName>
    <definedName name="___________cat2" localSheetId="14">#REF!</definedName>
    <definedName name="___________cat2">#REF!</definedName>
    <definedName name="___________cat3" localSheetId="13">#REF!</definedName>
    <definedName name="___________cat3" localSheetId="2">#REF!</definedName>
    <definedName name="___________cat3" localSheetId="11">#REF!</definedName>
    <definedName name="___________cat3" localSheetId="5">#REF!</definedName>
    <definedName name="___________cat3" localSheetId="14">#REF!</definedName>
    <definedName name="___________cat3">#REF!</definedName>
    <definedName name="___________cat4" localSheetId="13">#REF!</definedName>
    <definedName name="___________cat4" localSheetId="2">#REF!</definedName>
    <definedName name="___________cat4" localSheetId="11">#REF!</definedName>
    <definedName name="___________cat4" localSheetId="5">#REF!</definedName>
    <definedName name="___________cat4" localSheetId="14">#REF!</definedName>
    <definedName name="___________cat4">#REF!</definedName>
    <definedName name="___________cau10" localSheetId="13">#REF!</definedName>
    <definedName name="___________cau10" localSheetId="2">#REF!</definedName>
    <definedName name="___________cau10" localSheetId="11">#REF!</definedName>
    <definedName name="___________cau10" localSheetId="5">#REF!</definedName>
    <definedName name="___________cau10" localSheetId="14">#REF!</definedName>
    <definedName name="___________cau10">#REF!</definedName>
    <definedName name="___________cau24" localSheetId="2">{"Book1"}</definedName>
    <definedName name="___________cau24" localSheetId="11">{"Book1"}</definedName>
    <definedName name="___________cau24" localSheetId="5">{"Book1"}</definedName>
    <definedName name="___________cau24">{"Book1"}</definedName>
    <definedName name="___________cau25" localSheetId="13">#REF!</definedName>
    <definedName name="___________cau25" localSheetId="2">#REF!</definedName>
    <definedName name="___________cau25" localSheetId="11">#REF!</definedName>
    <definedName name="___________cau25" localSheetId="5">#REF!</definedName>
    <definedName name="___________cau25" localSheetId="14">#REF!</definedName>
    <definedName name="___________cau25">#REF!</definedName>
    <definedName name="___________cau40" localSheetId="13">#REF!</definedName>
    <definedName name="___________cau40" localSheetId="2">#REF!</definedName>
    <definedName name="___________cau40" localSheetId="11">#REF!</definedName>
    <definedName name="___________cau40" localSheetId="5">#REF!</definedName>
    <definedName name="___________cau40" localSheetId="14">#REF!</definedName>
    <definedName name="___________cau40">#REF!</definedName>
    <definedName name="___________cau50" localSheetId="13">#REF!</definedName>
    <definedName name="___________cau50" localSheetId="2">#REF!</definedName>
    <definedName name="___________cau50" localSheetId="11">#REF!</definedName>
    <definedName name="___________cau50" localSheetId="5">#REF!</definedName>
    <definedName name="___________cau50" localSheetId="14">#REF!</definedName>
    <definedName name="___________cau50">#REF!</definedName>
    <definedName name="___________CD2" localSheetId="2" hidden="1">{"'Sheet1'!$L$16"}</definedName>
    <definedName name="___________CD2" localSheetId="11" hidden="1">{"'Sheet1'!$L$16"}</definedName>
    <definedName name="___________CD2" localSheetId="5" hidden="1">{"'Sheet1'!$L$16"}</definedName>
    <definedName name="___________CD2" hidden="1">{"'Sheet1'!$L$16"}</definedName>
    <definedName name="___________ckn12" localSheetId="13">#REF!</definedName>
    <definedName name="___________ckn12" localSheetId="2">#REF!</definedName>
    <definedName name="___________ckn12" localSheetId="11">#REF!</definedName>
    <definedName name="___________ckn12" localSheetId="5">#REF!</definedName>
    <definedName name="___________ckn12" localSheetId="14">#REF!</definedName>
    <definedName name="___________ckn12">#REF!</definedName>
    <definedName name="___________CN1" localSheetId="2" hidden="1">{"'Sheet1'!$L$16"}</definedName>
    <definedName name="___________CN1" localSheetId="11" hidden="1">{"'Sheet1'!$L$16"}</definedName>
    <definedName name="___________CN1" localSheetId="5" hidden="1">{"'Sheet1'!$L$16"}</definedName>
    <definedName name="___________CN1" hidden="1">{"'Sheet1'!$L$16"}</definedName>
    <definedName name="___________CON1" localSheetId="13">#REF!</definedName>
    <definedName name="___________CON1" localSheetId="2">#REF!</definedName>
    <definedName name="___________CON1" localSheetId="11">#REF!</definedName>
    <definedName name="___________CON1" localSheetId="5">#REF!</definedName>
    <definedName name="___________CON1" localSheetId="14">#REF!</definedName>
    <definedName name="___________CON1">#REF!</definedName>
    <definedName name="___________CON2" localSheetId="13">#REF!</definedName>
    <definedName name="___________CON2" localSheetId="2">#REF!</definedName>
    <definedName name="___________CON2" localSheetId="11">#REF!</definedName>
    <definedName name="___________CON2" localSheetId="5">#REF!</definedName>
    <definedName name="___________CON2" localSheetId="14">#REF!</definedName>
    <definedName name="___________CON2">#REF!</definedName>
    <definedName name="___________cpd1" localSheetId="13">#REF!</definedName>
    <definedName name="___________cpd1" localSheetId="2">#REF!</definedName>
    <definedName name="___________cpd1" localSheetId="11">#REF!</definedName>
    <definedName name="___________cpd1" localSheetId="5">#REF!</definedName>
    <definedName name="___________cpd1" localSheetId="14">#REF!</definedName>
    <definedName name="___________cpd1">#REF!</definedName>
    <definedName name="___________cpd2" localSheetId="13">#REF!</definedName>
    <definedName name="___________cpd2" localSheetId="2">#REF!</definedName>
    <definedName name="___________cpd2" localSheetId="11">#REF!</definedName>
    <definedName name="___________cpd2" localSheetId="5">#REF!</definedName>
    <definedName name="___________cpd2" localSheetId="14">#REF!</definedName>
    <definedName name="___________cpd2">#REF!</definedName>
    <definedName name="___________cs805" localSheetId="13">#REF!</definedName>
    <definedName name="___________cs805" localSheetId="2">#REF!</definedName>
    <definedName name="___________cs805" localSheetId="11">#REF!</definedName>
    <definedName name="___________cs805" localSheetId="5">#REF!</definedName>
    <definedName name="___________cs805" localSheetId="14">#REF!</definedName>
    <definedName name="___________cs805">#REF!</definedName>
    <definedName name="___________CT2" localSheetId="2" hidden="1">{"'Sheet1'!$L$16"}</definedName>
    <definedName name="___________CT2" localSheetId="11" hidden="1">{"'Sheet1'!$L$16"}</definedName>
    <definedName name="___________CT2" localSheetId="5" hidden="1">{"'Sheet1'!$L$16"}</definedName>
    <definedName name="___________CT2" hidden="1">{"'Sheet1'!$L$16"}</definedName>
    <definedName name="___________CT4" localSheetId="2" hidden="1">{"'Sheet1'!$L$16"}</definedName>
    <definedName name="___________CT4" localSheetId="11" hidden="1">{"'Sheet1'!$L$16"}</definedName>
    <definedName name="___________CT4" localSheetId="5" hidden="1">{"'Sheet1'!$L$16"}</definedName>
    <definedName name="___________CT4" hidden="1">{"'Sheet1'!$L$16"}</definedName>
    <definedName name="___________Cty501" localSheetId="2" hidden="1">{"'Sheet1'!$L$16"}</definedName>
    <definedName name="___________Cty501" localSheetId="11" hidden="1">{"'Sheet1'!$L$16"}</definedName>
    <definedName name="___________Cty501" localSheetId="5" hidden="1">{"'Sheet1'!$L$16"}</definedName>
    <definedName name="___________Cty501" hidden="1">{"'Sheet1'!$L$16"}</definedName>
    <definedName name="___________CVC1" localSheetId="13">#REF!</definedName>
    <definedName name="___________CVC1" localSheetId="2">#REF!</definedName>
    <definedName name="___________CVC1" localSheetId="11">#REF!</definedName>
    <definedName name="___________CVC1" localSheetId="5">#REF!</definedName>
    <definedName name="___________CVC1" localSheetId="14">#REF!</definedName>
    <definedName name="___________CVC1">#REF!</definedName>
    <definedName name="___________dai1" localSheetId="13">#REF!</definedName>
    <definedName name="___________dai1" localSheetId="2">#REF!</definedName>
    <definedName name="___________dai1" localSheetId="11">#REF!</definedName>
    <definedName name="___________dai1" localSheetId="5">#REF!</definedName>
    <definedName name="___________dai1" localSheetId="14">#REF!</definedName>
    <definedName name="___________dai1">#REF!</definedName>
    <definedName name="___________dai2" localSheetId="13">#REF!</definedName>
    <definedName name="___________dai2" localSheetId="2">#REF!</definedName>
    <definedName name="___________dai2" localSheetId="11">#REF!</definedName>
    <definedName name="___________dai2" localSheetId="5">#REF!</definedName>
    <definedName name="___________dai2" localSheetId="14">#REF!</definedName>
    <definedName name="___________dai2">#REF!</definedName>
    <definedName name="___________dai3" localSheetId="13">#REF!</definedName>
    <definedName name="___________dai3" localSheetId="2">#REF!</definedName>
    <definedName name="___________dai3" localSheetId="11">#REF!</definedName>
    <definedName name="___________dai3" localSheetId="5">#REF!</definedName>
    <definedName name="___________dai3" localSheetId="14">#REF!</definedName>
    <definedName name="___________dai3">#REF!</definedName>
    <definedName name="___________dai4" localSheetId="13">#REF!</definedName>
    <definedName name="___________dai4" localSheetId="2">#REF!</definedName>
    <definedName name="___________dai4" localSheetId="11">#REF!</definedName>
    <definedName name="___________dai4" localSheetId="5">#REF!</definedName>
    <definedName name="___________dai4" localSheetId="14">#REF!</definedName>
    <definedName name="___________dai4">#REF!</definedName>
    <definedName name="___________dai5" localSheetId="13">#REF!</definedName>
    <definedName name="___________dai5" localSheetId="2">#REF!</definedName>
    <definedName name="___________dai5" localSheetId="11">#REF!</definedName>
    <definedName name="___________dai5" localSheetId="5">#REF!</definedName>
    <definedName name="___________dai5" localSheetId="14">#REF!</definedName>
    <definedName name="___________dai5">#REF!</definedName>
    <definedName name="___________dai6" localSheetId="13">#REF!</definedName>
    <definedName name="___________dai6" localSheetId="2">#REF!</definedName>
    <definedName name="___________dai6" localSheetId="11">#REF!</definedName>
    <definedName name="___________dai6" localSheetId="5">#REF!</definedName>
    <definedName name="___________dai6" localSheetId="14">#REF!</definedName>
    <definedName name="___________dai6">#REF!</definedName>
    <definedName name="___________dam15" localSheetId="13">#REF!</definedName>
    <definedName name="___________dam15" localSheetId="2">#REF!</definedName>
    <definedName name="___________dam15" localSheetId="11">#REF!</definedName>
    <definedName name="___________dam15" localSheetId="5">#REF!</definedName>
    <definedName name="___________dam15" localSheetId="14">#REF!</definedName>
    <definedName name="___________dam15">#REF!</definedName>
    <definedName name="___________dam18" localSheetId="13">#REF!</definedName>
    <definedName name="___________dam18" localSheetId="2">#REF!</definedName>
    <definedName name="___________dam18" localSheetId="11">#REF!</definedName>
    <definedName name="___________dam18" localSheetId="5">#REF!</definedName>
    <definedName name="___________dam18" localSheetId="14">#REF!</definedName>
    <definedName name="___________dam18">#REF!</definedName>
    <definedName name="___________dam9" localSheetId="13">#REF!</definedName>
    <definedName name="___________dam9" localSheetId="2">#REF!</definedName>
    <definedName name="___________dam9" localSheetId="11">#REF!</definedName>
    <definedName name="___________dam9" localSheetId="5">#REF!</definedName>
    <definedName name="___________dam9" localSheetId="14">#REF!</definedName>
    <definedName name="___________dam9">#REF!</definedName>
    <definedName name="___________dan1" localSheetId="13">#REF!</definedName>
    <definedName name="___________dan1" localSheetId="2">#REF!</definedName>
    <definedName name="___________dan1" localSheetId="11">#REF!</definedName>
    <definedName name="___________dan1" localSheetId="5">#REF!</definedName>
    <definedName name="___________dan1" localSheetId="14">#REF!</definedName>
    <definedName name="___________dan1">#REF!</definedName>
    <definedName name="___________dan2" localSheetId="13">#REF!</definedName>
    <definedName name="___________dan2" localSheetId="2">#REF!</definedName>
    <definedName name="___________dan2" localSheetId="11">#REF!</definedName>
    <definedName name="___________dan2" localSheetId="5">#REF!</definedName>
    <definedName name="___________dan2" localSheetId="14">#REF!</definedName>
    <definedName name="___________dan2">#REF!</definedName>
    <definedName name="___________dao1" localSheetId="13">#REF!</definedName>
    <definedName name="___________dao1" localSheetId="2">#REF!</definedName>
    <definedName name="___________dao1" localSheetId="11">#REF!</definedName>
    <definedName name="___________dao1" localSheetId="5">#REF!</definedName>
    <definedName name="___________dao1" localSheetId="14">#REF!</definedName>
    <definedName name="___________dao1">#REF!</definedName>
    <definedName name="___________dbu1" localSheetId="13">#REF!</definedName>
    <definedName name="___________dbu1" localSheetId="2">#REF!</definedName>
    <definedName name="___________dbu1" localSheetId="11">#REF!</definedName>
    <definedName name="___________dbu1" localSheetId="5">#REF!</definedName>
    <definedName name="___________dbu1" localSheetId="14">#REF!</definedName>
    <definedName name="___________dbu1">#REF!</definedName>
    <definedName name="___________dbu2" localSheetId="13">#REF!</definedName>
    <definedName name="___________dbu2" localSheetId="2">#REF!</definedName>
    <definedName name="___________dbu2" localSheetId="11">#REF!</definedName>
    <definedName name="___________dbu2" localSheetId="5">#REF!</definedName>
    <definedName name="___________dbu2" localSheetId="14">#REF!</definedName>
    <definedName name="___________dbu2">#REF!</definedName>
    <definedName name="___________ddn400" localSheetId="13">#REF!</definedName>
    <definedName name="___________ddn400" localSheetId="2">#REF!</definedName>
    <definedName name="___________ddn400" localSheetId="11">#REF!</definedName>
    <definedName name="___________ddn400" localSheetId="5">#REF!</definedName>
    <definedName name="___________ddn400" localSheetId="14">#REF!</definedName>
    <definedName name="___________ddn400">#REF!</definedName>
    <definedName name="___________ddn600" localSheetId="13">#REF!</definedName>
    <definedName name="___________ddn600" localSheetId="2">#REF!</definedName>
    <definedName name="___________ddn600" localSheetId="11">#REF!</definedName>
    <definedName name="___________ddn600" localSheetId="5">#REF!</definedName>
    <definedName name="___________ddn600" localSheetId="14">#REF!</definedName>
    <definedName name="___________ddn600">#REF!</definedName>
    <definedName name="___________deo1" localSheetId="13">#REF!</definedName>
    <definedName name="___________deo1" localSheetId="2">#REF!</definedName>
    <definedName name="___________deo1" localSheetId="11">#REF!</definedName>
    <definedName name="___________deo1" localSheetId="5">#REF!</definedName>
    <definedName name="___________deo1" localSheetId="14">#REF!</definedName>
    <definedName name="___________deo1">#REF!</definedName>
    <definedName name="___________deo10" localSheetId="13">#REF!</definedName>
    <definedName name="___________deo10" localSheetId="2">#REF!</definedName>
    <definedName name="___________deo10" localSheetId="11">#REF!</definedName>
    <definedName name="___________deo10" localSheetId="5">#REF!</definedName>
    <definedName name="___________deo10" localSheetId="14">#REF!</definedName>
    <definedName name="___________deo10">#REF!</definedName>
    <definedName name="___________deo2" localSheetId="13">#REF!</definedName>
    <definedName name="___________deo2" localSheetId="2">#REF!</definedName>
    <definedName name="___________deo2" localSheetId="11">#REF!</definedName>
    <definedName name="___________deo2" localSheetId="5">#REF!</definedName>
    <definedName name="___________deo2" localSheetId="14">#REF!</definedName>
    <definedName name="___________deo2">#REF!</definedName>
    <definedName name="___________deo3" localSheetId="13">#REF!</definedName>
    <definedName name="___________deo3" localSheetId="2">#REF!</definedName>
    <definedName name="___________deo3" localSheetId="11">#REF!</definedName>
    <definedName name="___________deo3" localSheetId="5">#REF!</definedName>
    <definedName name="___________deo3" localSheetId="14">#REF!</definedName>
    <definedName name="___________deo3">#REF!</definedName>
    <definedName name="___________deo4" localSheetId="13">#REF!</definedName>
    <definedName name="___________deo4" localSheetId="2">#REF!</definedName>
    <definedName name="___________deo4" localSheetId="11">#REF!</definedName>
    <definedName name="___________deo4" localSheetId="5">#REF!</definedName>
    <definedName name="___________deo4" localSheetId="14">#REF!</definedName>
    <definedName name="___________deo4">#REF!</definedName>
    <definedName name="___________deo5" localSheetId="13">#REF!</definedName>
    <definedName name="___________deo5" localSheetId="2">#REF!</definedName>
    <definedName name="___________deo5" localSheetId="11">#REF!</definedName>
    <definedName name="___________deo5" localSheetId="5">#REF!</definedName>
    <definedName name="___________deo5" localSheetId="14">#REF!</definedName>
    <definedName name="___________deo5">#REF!</definedName>
    <definedName name="___________deo6" localSheetId="13">#REF!</definedName>
    <definedName name="___________deo6" localSheetId="2">#REF!</definedName>
    <definedName name="___________deo6" localSheetId="11">#REF!</definedName>
    <definedName name="___________deo6" localSheetId="5">#REF!</definedName>
    <definedName name="___________deo6" localSheetId="14">#REF!</definedName>
    <definedName name="___________deo6">#REF!</definedName>
    <definedName name="___________deo7" localSheetId="13">#REF!</definedName>
    <definedName name="___________deo7" localSheetId="2">#REF!</definedName>
    <definedName name="___________deo7" localSheetId="11">#REF!</definedName>
    <definedName name="___________deo7" localSheetId="5">#REF!</definedName>
    <definedName name="___________deo7" localSheetId="14">#REF!</definedName>
    <definedName name="___________deo7">#REF!</definedName>
    <definedName name="___________deo8" localSheetId="13">#REF!</definedName>
    <definedName name="___________deo8" localSheetId="2">#REF!</definedName>
    <definedName name="___________deo8" localSheetId="11">#REF!</definedName>
    <definedName name="___________deo8" localSheetId="5">#REF!</definedName>
    <definedName name="___________deo8" localSheetId="14">#REF!</definedName>
    <definedName name="___________deo8">#REF!</definedName>
    <definedName name="___________deo9" localSheetId="13">#REF!</definedName>
    <definedName name="___________deo9" localSheetId="2">#REF!</definedName>
    <definedName name="___________deo9" localSheetId="11">#REF!</definedName>
    <definedName name="___________deo9" localSheetId="5">#REF!</definedName>
    <definedName name="___________deo9" localSheetId="14">#REF!</definedName>
    <definedName name="___________deo9">#REF!</definedName>
    <definedName name="___________dt1" localSheetId="2" hidden="1">{"'Sheet1'!$L$16"}</definedName>
    <definedName name="___________dt1" localSheetId="11" hidden="1">{"'Sheet1'!$L$16"}</definedName>
    <definedName name="___________dt1" localSheetId="5" hidden="1">{"'Sheet1'!$L$16"}</definedName>
    <definedName name="___________dt1" hidden="1">{"'Sheet1'!$L$16"}</definedName>
    <definedName name="___________e1" localSheetId="2" hidden="1">{"'Sheet1'!$L$16"}</definedName>
    <definedName name="___________e1" localSheetId="11" hidden="1">{"'Sheet1'!$L$16"}</definedName>
    <definedName name="___________e1" localSheetId="5" hidden="1">{"'Sheet1'!$L$16"}</definedName>
    <definedName name="___________e1" hidden="1">{"'Sheet1'!$L$16"}</definedName>
    <definedName name="___________FIL2" localSheetId="13">#REF!</definedName>
    <definedName name="___________FIL2" localSheetId="2">#REF!</definedName>
    <definedName name="___________FIL2" localSheetId="11">#REF!</definedName>
    <definedName name="___________FIL2" localSheetId="5">#REF!</definedName>
    <definedName name="___________FIL2" localSheetId="14">#REF!</definedName>
    <definedName name="___________FIL2">#REF!</definedName>
    <definedName name="___________GFE28" localSheetId="13">#REF!</definedName>
    <definedName name="___________GFE28" localSheetId="2">#REF!</definedName>
    <definedName name="___________GFE28" localSheetId="11">#REF!</definedName>
    <definedName name="___________GFE28" localSheetId="5">#REF!</definedName>
    <definedName name="___________GFE28" localSheetId="14">#REF!</definedName>
    <definedName name="___________GFE28">#REF!</definedName>
    <definedName name="___________Goi8" localSheetId="2" hidden="1">{"'Sheet1'!$L$16"}</definedName>
    <definedName name="___________Goi8" localSheetId="11" hidden="1">{"'Sheet1'!$L$16"}</definedName>
    <definedName name="___________Goi8" localSheetId="5" hidden="1">{"'Sheet1'!$L$16"}</definedName>
    <definedName name="___________Goi8" hidden="1">{"'Sheet1'!$L$16"}</definedName>
    <definedName name="___________gon4" localSheetId="13">#REF!</definedName>
    <definedName name="___________gon4" localSheetId="2">#REF!</definedName>
    <definedName name="___________gon4" localSheetId="11">#REF!</definedName>
    <definedName name="___________gon4" localSheetId="5">#REF!</definedName>
    <definedName name="___________gon4" localSheetId="14">#REF!</definedName>
    <definedName name="___________gon4">#REF!</definedName>
    <definedName name="___________gvl1" localSheetId="13">#REF!</definedName>
    <definedName name="___________gvl1" localSheetId="2">#REF!</definedName>
    <definedName name="___________gvl1" localSheetId="11">#REF!</definedName>
    <definedName name="___________gvl1" localSheetId="5">#REF!</definedName>
    <definedName name="___________gvl1" localSheetId="14">#REF!</definedName>
    <definedName name="___________gvl1">#REF!</definedName>
    <definedName name="___________gia48" localSheetId="13">#REF!</definedName>
    <definedName name="___________gia48" localSheetId="2">#REF!</definedName>
    <definedName name="___________gia48" localSheetId="11">#REF!</definedName>
    <definedName name="___________gia48" localSheetId="5">#REF!</definedName>
    <definedName name="___________gia48" localSheetId="14">#REF!</definedName>
    <definedName name="___________gia48">#REF!</definedName>
    <definedName name="___________hai1" localSheetId="2" hidden="1">{"'Sheet1'!$L$16"}</definedName>
    <definedName name="___________hai1" localSheetId="11" hidden="1">{"'Sheet1'!$L$16"}</definedName>
    <definedName name="___________hai1" localSheetId="5" hidden="1">{"'Sheet1'!$L$16"}</definedName>
    <definedName name="___________hai1" hidden="1">{"'Sheet1'!$L$16"}</definedName>
    <definedName name="___________hom2" localSheetId="13">#REF!</definedName>
    <definedName name="___________hom2" localSheetId="2">#REF!</definedName>
    <definedName name="___________hom2" localSheetId="11">#REF!</definedName>
    <definedName name="___________hom2" localSheetId="5">#REF!</definedName>
    <definedName name="___________hom2" localSheetId="14">#REF!</definedName>
    <definedName name="___________hom2">#REF!</definedName>
    <definedName name="___________hsm2">1.1289</definedName>
    <definedName name="___________huy1" localSheetId="2" hidden="1">{"'Sheet1'!$L$16"}</definedName>
    <definedName name="___________huy1" localSheetId="11" hidden="1">{"'Sheet1'!$L$16"}</definedName>
    <definedName name="___________huy1" localSheetId="5" hidden="1">{"'Sheet1'!$L$16"}</definedName>
    <definedName name="___________huy1" hidden="1">{"'Sheet1'!$L$16"}</definedName>
    <definedName name="___________JK4" localSheetId="13">#REF!</definedName>
    <definedName name="___________JK4" localSheetId="2">#REF!</definedName>
    <definedName name="___________JK4" localSheetId="11">#REF!</definedName>
    <definedName name="___________JK4" localSheetId="5">#REF!</definedName>
    <definedName name="___________JK4" localSheetId="14">#REF!</definedName>
    <definedName name="___________JK4">#REF!</definedName>
    <definedName name="___________K146" localSheetId="2" hidden="1">{"'Sheet1'!$L$16"}</definedName>
    <definedName name="___________K146" localSheetId="11" hidden="1">{"'Sheet1'!$L$16"}</definedName>
    <definedName name="___________K146" localSheetId="5" hidden="1">{"'Sheet1'!$L$16"}</definedName>
    <definedName name="___________K146" hidden="1">{"'Sheet1'!$L$16"}</definedName>
    <definedName name="___________kl1" localSheetId="13">#REF!</definedName>
    <definedName name="___________kl1" localSheetId="2">#REF!</definedName>
    <definedName name="___________kl1" localSheetId="11">#REF!</definedName>
    <definedName name="___________kl1" localSheetId="5">#REF!</definedName>
    <definedName name="___________kl1" localSheetId="14">#REF!</definedName>
    <definedName name="___________kl1">#REF!</definedName>
    <definedName name="___________KL7" localSheetId="13">#REF!</definedName>
    <definedName name="___________KL7" localSheetId="2">#REF!</definedName>
    <definedName name="___________KL7" localSheetId="11">#REF!</definedName>
    <definedName name="___________KL7" localSheetId="5">#REF!</definedName>
    <definedName name="___________KL7" localSheetId="14">#REF!</definedName>
    <definedName name="___________KL7">#REF!</definedName>
    <definedName name="___________KM188" localSheetId="13">#REF!</definedName>
    <definedName name="___________KM188" localSheetId="2">#REF!</definedName>
    <definedName name="___________KM188" localSheetId="11">#REF!</definedName>
    <definedName name="___________KM188" localSheetId="5">#REF!</definedName>
    <definedName name="___________KM188" localSheetId="14">#REF!</definedName>
    <definedName name="___________KM188">#REF!</definedName>
    <definedName name="___________km189" localSheetId="13">#REF!</definedName>
    <definedName name="___________km189" localSheetId="2">#REF!</definedName>
    <definedName name="___________km189" localSheetId="11">#REF!</definedName>
    <definedName name="___________km189" localSheetId="5">#REF!</definedName>
    <definedName name="___________km189" localSheetId="14">#REF!</definedName>
    <definedName name="___________km189">#REF!</definedName>
    <definedName name="___________km190" localSheetId="13">#REF!</definedName>
    <definedName name="___________km190" localSheetId="2">#REF!</definedName>
    <definedName name="___________km190" localSheetId="11">#REF!</definedName>
    <definedName name="___________km190" localSheetId="5">#REF!</definedName>
    <definedName name="___________km190" localSheetId="14">#REF!</definedName>
    <definedName name="___________km190">#REF!</definedName>
    <definedName name="___________km191" localSheetId="13">#REF!</definedName>
    <definedName name="___________km191" localSheetId="2">#REF!</definedName>
    <definedName name="___________km191" localSheetId="11">#REF!</definedName>
    <definedName name="___________km191" localSheetId="5">#REF!</definedName>
    <definedName name="___________km191" localSheetId="14">#REF!</definedName>
    <definedName name="___________km191">#REF!</definedName>
    <definedName name="___________km192" localSheetId="13">#REF!</definedName>
    <definedName name="___________km192" localSheetId="2">#REF!</definedName>
    <definedName name="___________km192" localSheetId="11">#REF!</definedName>
    <definedName name="___________km192" localSheetId="5">#REF!</definedName>
    <definedName name="___________km192" localSheetId="14">#REF!</definedName>
    <definedName name="___________km192">#REF!</definedName>
    <definedName name="___________km193" localSheetId="13">#REF!</definedName>
    <definedName name="___________km193" localSheetId="2">#REF!</definedName>
    <definedName name="___________km193" localSheetId="11">#REF!</definedName>
    <definedName name="___________km193" localSheetId="5">#REF!</definedName>
    <definedName name="___________km193" localSheetId="14">#REF!</definedName>
    <definedName name="___________km193">#REF!</definedName>
    <definedName name="___________km194" localSheetId="13">#REF!</definedName>
    <definedName name="___________km194" localSheetId="2">#REF!</definedName>
    <definedName name="___________km194" localSheetId="11">#REF!</definedName>
    <definedName name="___________km194" localSheetId="5">#REF!</definedName>
    <definedName name="___________km194" localSheetId="14">#REF!</definedName>
    <definedName name="___________km194">#REF!</definedName>
    <definedName name="___________km195" localSheetId="13">#REF!</definedName>
    <definedName name="___________km195" localSheetId="2">#REF!</definedName>
    <definedName name="___________km195" localSheetId="11">#REF!</definedName>
    <definedName name="___________km195" localSheetId="5">#REF!</definedName>
    <definedName name="___________km195" localSheetId="14">#REF!</definedName>
    <definedName name="___________km195">#REF!</definedName>
    <definedName name="___________km196" localSheetId="13">#REF!</definedName>
    <definedName name="___________km196" localSheetId="2">#REF!</definedName>
    <definedName name="___________km196" localSheetId="11">#REF!</definedName>
    <definedName name="___________km196" localSheetId="5">#REF!</definedName>
    <definedName name="___________km196" localSheetId="14">#REF!</definedName>
    <definedName name="___________km196">#REF!</definedName>
    <definedName name="___________km197" localSheetId="13">#REF!</definedName>
    <definedName name="___________km197" localSheetId="2">#REF!</definedName>
    <definedName name="___________km197" localSheetId="11">#REF!</definedName>
    <definedName name="___________km197" localSheetId="5">#REF!</definedName>
    <definedName name="___________km197" localSheetId="14">#REF!</definedName>
    <definedName name="___________km197">#REF!</definedName>
    <definedName name="___________km198" localSheetId="13">#REF!</definedName>
    <definedName name="___________km198" localSheetId="2">#REF!</definedName>
    <definedName name="___________km198" localSheetId="11">#REF!</definedName>
    <definedName name="___________km198" localSheetId="5">#REF!</definedName>
    <definedName name="___________km198" localSheetId="14">#REF!</definedName>
    <definedName name="___________km198">#REF!</definedName>
    <definedName name="___________Km36" localSheetId="13">#REF!</definedName>
    <definedName name="___________Km36" localSheetId="2">#REF!</definedName>
    <definedName name="___________Km36" localSheetId="11">#REF!</definedName>
    <definedName name="___________Km36" localSheetId="5">#REF!</definedName>
    <definedName name="___________Km36" localSheetId="14">#REF!</definedName>
    <definedName name="___________Km36">#REF!</definedName>
    <definedName name="___________kn12" localSheetId="13">#REF!</definedName>
    <definedName name="___________kn12" localSheetId="2">#REF!</definedName>
    <definedName name="___________kn12" localSheetId="11">#REF!</definedName>
    <definedName name="___________kn12" localSheetId="5">#REF!</definedName>
    <definedName name="___________kn12" localSheetId="14">#REF!</definedName>
    <definedName name="___________kn12">#REF!</definedName>
    <definedName name="___________Knc36" localSheetId="13">#REF!</definedName>
    <definedName name="___________Knc36" localSheetId="2">#REF!</definedName>
    <definedName name="___________Knc36" localSheetId="11">#REF!</definedName>
    <definedName name="___________Knc36" localSheetId="5">#REF!</definedName>
    <definedName name="___________Knc36" localSheetId="14">#REF!</definedName>
    <definedName name="___________Knc36">#REF!</definedName>
    <definedName name="___________Knc57" localSheetId="13">#REF!</definedName>
    <definedName name="___________Knc57" localSheetId="2">#REF!</definedName>
    <definedName name="___________Knc57" localSheetId="11">#REF!</definedName>
    <definedName name="___________Knc57" localSheetId="5">#REF!</definedName>
    <definedName name="___________Knc57" localSheetId="14">#REF!</definedName>
    <definedName name="___________Knc57">#REF!</definedName>
    <definedName name="___________Kvl36" localSheetId="13">#REF!</definedName>
    <definedName name="___________Kvl36" localSheetId="2">#REF!</definedName>
    <definedName name="___________Kvl36" localSheetId="11">#REF!</definedName>
    <definedName name="___________Kvl36" localSheetId="5">#REF!</definedName>
    <definedName name="___________Kvl36" localSheetId="14">#REF!</definedName>
    <definedName name="___________Kvl36">#REF!</definedName>
    <definedName name="___________L1" localSheetId="2" hidden="1">{"'Sheet1'!$L$16"}</definedName>
    <definedName name="___________L1" localSheetId="11" hidden="1">{"'Sheet1'!$L$16"}</definedName>
    <definedName name="___________L1" localSheetId="5" hidden="1">{"'Sheet1'!$L$16"}</definedName>
    <definedName name="___________L1" hidden="1">{"'Sheet1'!$L$16"}</definedName>
    <definedName name="___________Lan1" localSheetId="2" hidden="1">{"'Sheet1'!$L$16"}</definedName>
    <definedName name="___________Lan1" localSheetId="11" hidden="1">{"'Sheet1'!$L$16"}</definedName>
    <definedName name="___________Lan1" localSheetId="5" hidden="1">{"'Sheet1'!$L$16"}</definedName>
    <definedName name="___________Lan1" hidden="1">{"'Sheet1'!$L$16"}</definedName>
    <definedName name="___________LAN3" localSheetId="2" hidden="1">{"'Sheet1'!$L$16"}</definedName>
    <definedName name="___________LAN3" localSheetId="11" hidden="1">{"'Sheet1'!$L$16"}</definedName>
    <definedName name="___________LAN3" localSheetId="5" hidden="1">{"'Sheet1'!$L$16"}</definedName>
    <definedName name="___________LAN3" hidden="1">{"'Sheet1'!$L$16"}</definedName>
    <definedName name="___________lap1" localSheetId="13">#REF!</definedName>
    <definedName name="___________lap1" localSheetId="2">#REF!</definedName>
    <definedName name="___________lap1" localSheetId="11">#REF!</definedName>
    <definedName name="___________lap1" localSheetId="5">#REF!</definedName>
    <definedName name="___________lap1" localSheetId="14">#REF!</definedName>
    <definedName name="___________lap1">#REF!</definedName>
    <definedName name="___________lap2" localSheetId="13">#REF!</definedName>
    <definedName name="___________lap2" localSheetId="2">#REF!</definedName>
    <definedName name="___________lap2" localSheetId="11">#REF!</definedName>
    <definedName name="___________lap2" localSheetId="5">#REF!</definedName>
    <definedName name="___________lap2" localSheetId="14">#REF!</definedName>
    <definedName name="___________lap2">#REF!</definedName>
    <definedName name="___________lop16" localSheetId="13">#REF!</definedName>
    <definedName name="___________lop16" localSheetId="2">#REF!</definedName>
    <definedName name="___________lop16" localSheetId="11">#REF!</definedName>
    <definedName name="___________lop16" localSheetId="5">#REF!</definedName>
    <definedName name="___________lop16" localSheetId="14">#REF!</definedName>
    <definedName name="___________lop16">#REF!</definedName>
    <definedName name="___________lop25" localSheetId="13">#REF!</definedName>
    <definedName name="___________lop25" localSheetId="2">#REF!</definedName>
    <definedName name="___________lop25" localSheetId="11">#REF!</definedName>
    <definedName name="___________lop25" localSheetId="5">#REF!</definedName>
    <definedName name="___________lop25" localSheetId="14">#REF!</definedName>
    <definedName name="___________lop25">#REF!</definedName>
    <definedName name="___________lop9" localSheetId="13">#REF!</definedName>
    <definedName name="___________lop9" localSheetId="2">#REF!</definedName>
    <definedName name="___________lop9" localSheetId="11">#REF!</definedName>
    <definedName name="___________lop9" localSheetId="5">#REF!</definedName>
    <definedName name="___________lop9" localSheetId="14">#REF!</definedName>
    <definedName name="___________lop9">#REF!</definedName>
    <definedName name="___________lu13" localSheetId="13">#REF!</definedName>
    <definedName name="___________lu13" localSheetId="2">#REF!</definedName>
    <definedName name="___________lu13" localSheetId="11">#REF!</definedName>
    <definedName name="___________lu13" localSheetId="5">#REF!</definedName>
    <definedName name="___________lu13" localSheetId="14">#REF!</definedName>
    <definedName name="___________lu13">#REF!</definedName>
    <definedName name="___________lu85" localSheetId="13">#REF!</definedName>
    <definedName name="___________lu85" localSheetId="2">#REF!</definedName>
    <definedName name="___________lu85" localSheetId="11">#REF!</definedName>
    <definedName name="___________lu85" localSheetId="5">#REF!</definedName>
    <definedName name="___________lu85" localSheetId="14">#REF!</definedName>
    <definedName name="___________lu85">#REF!</definedName>
    <definedName name="___________m1233" localSheetId="2" hidden="1">{"'Sheet1'!$L$16"}</definedName>
    <definedName name="___________m1233" localSheetId="11" hidden="1">{"'Sheet1'!$L$16"}</definedName>
    <definedName name="___________m1233" localSheetId="5" hidden="1">{"'Sheet1'!$L$16"}</definedName>
    <definedName name="___________m1233" hidden="1">{"'Sheet1'!$L$16"}</definedName>
    <definedName name="___________MAC12" localSheetId="13">#REF!</definedName>
    <definedName name="___________MAC12" localSheetId="2">#REF!</definedName>
    <definedName name="___________MAC12" localSheetId="11">#REF!</definedName>
    <definedName name="___________MAC12" localSheetId="5">#REF!</definedName>
    <definedName name="___________MAC12" localSheetId="14">#REF!</definedName>
    <definedName name="___________MAC12">#REF!</definedName>
    <definedName name="___________MAC46" localSheetId="13">#REF!</definedName>
    <definedName name="___________MAC46" localSheetId="2">#REF!</definedName>
    <definedName name="___________MAC46" localSheetId="11">#REF!</definedName>
    <definedName name="___________MAC46" localSheetId="5">#REF!</definedName>
    <definedName name="___________MAC46" localSheetId="14">#REF!</definedName>
    <definedName name="___________MAC46">#REF!</definedName>
    <definedName name="___________may2" localSheetId="13">#REF!</definedName>
    <definedName name="___________may2" localSheetId="2">#REF!</definedName>
    <definedName name="___________may2" localSheetId="11">#REF!</definedName>
    <definedName name="___________may2" localSheetId="5">#REF!</definedName>
    <definedName name="___________may2" localSheetId="14">#REF!</definedName>
    <definedName name="___________may2">#REF!</definedName>
    <definedName name="___________may3" localSheetId="13">#REF!</definedName>
    <definedName name="___________may3" localSheetId="2">#REF!</definedName>
    <definedName name="___________may3" localSheetId="11">#REF!</definedName>
    <definedName name="___________may3" localSheetId="5">#REF!</definedName>
    <definedName name="___________may3" localSheetId="14">#REF!</definedName>
    <definedName name="___________may3">#REF!</definedName>
    <definedName name="___________MB03" localSheetId="13">#REF!</definedName>
    <definedName name="___________MB03" localSheetId="2">#REF!</definedName>
    <definedName name="___________MB03" localSheetId="11">#REF!</definedName>
    <definedName name="___________MB03" localSheetId="5">#REF!</definedName>
    <definedName name="___________MB03" localSheetId="14">#REF!</definedName>
    <definedName name="___________MB03">#REF!</definedName>
    <definedName name="___________mix6" localSheetId="13">#REF!</definedName>
    <definedName name="___________mix6" localSheetId="2">#REF!</definedName>
    <definedName name="___________mix6" localSheetId="11">#REF!</definedName>
    <definedName name="___________mix6" localSheetId="5">#REF!</definedName>
    <definedName name="___________mix6" localSheetId="14">#REF!</definedName>
    <definedName name="___________mix6">#REF!</definedName>
    <definedName name="___________mtc3" localSheetId="13">#REF!</definedName>
    <definedName name="___________mtc3" localSheetId="2">#REF!</definedName>
    <definedName name="___________mtc3" localSheetId="11">#REF!</definedName>
    <definedName name="___________mtc3" localSheetId="5">#REF!</definedName>
    <definedName name="___________mtc3" localSheetId="14">#REF!</definedName>
    <definedName name="___________mtc3">#REF!</definedName>
    <definedName name="___________mui140" localSheetId="13">#REF!</definedName>
    <definedName name="___________mui140" localSheetId="2">#REF!</definedName>
    <definedName name="___________mui140" localSheetId="11">#REF!</definedName>
    <definedName name="___________mui140" localSheetId="5">#REF!</definedName>
    <definedName name="___________mui140" localSheetId="14">#REF!</definedName>
    <definedName name="___________mui140">#REF!</definedName>
    <definedName name="___________mx1" localSheetId="13">#REF!</definedName>
    <definedName name="___________mx1" localSheetId="2">#REF!</definedName>
    <definedName name="___________mx1" localSheetId="11">#REF!</definedName>
    <definedName name="___________mx1" localSheetId="5">#REF!</definedName>
    <definedName name="___________mx1" localSheetId="14">#REF!</definedName>
    <definedName name="___________mx1">#REF!</definedName>
    <definedName name="___________nc151" localSheetId="13">#REF!</definedName>
    <definedName name="___________nc151" localSheetId="2">#REF!</definedName>
    <definedName name="___________nc151" localSheetId="11">#REF!</definedName>
    <definedName name="___________nc151" localSheetId="5">#REF!</definedName>
    <definedName name="___________nc151" localSheetId="14">#REF!</definedName>
    <definedName name="___________nc151">#REF!</definedName>
    <definedName name="___________nc6" localSheetId="13">#REF!</definedName>
    <definedName name="___________nc6" localSheetId="2">#REF!</definedName>
    <definedName name="___________nc6" localSheetId="11">#REF!</definedName>
    <definedName name="___________nc6" localSheetId="5">#REF!</definedName>
    <definedName name="___________nc6" localSheetId="14">#REF!</definedName>
    <definedName name="___________nc6">#REF!</definedName>
    <definedName name="___________nc7" localSheetId="13">#REF!</definedName>
    <definedName name="___________nc7" localSheetId="2">#REF!</definedName>
    <definedName name="___________nc7" localSheetId="11">#REF!</definedName>
    <definedName name="___________nc7" localSheetId="5">#REF!</definedName>
    <definedName name="___________nc7" localSheetId="14">#REF!</definedName>
    <definedName name="___________nc7">#REF!</definedName>
    <definedName name="___________NCC3" localSheetId="13">#REF!</definedName>
    <definedName name="___________NCC3" localSheetId="2">#REF!</definedName>
    <definedName name="___________NCC3" localSheetId="11">#REF!</definedName>
    <definedName name="___________NCC3" localSheetId="5">#REF!</definedName>
    <definedName name="___________NCC3" localSheetId="14">#REF!</definedName>
    <definedName name="___________NCC3">#REF!</definedName>
    <definedName name="___________NCC4" localSheetId="13">#REF!</definedName>
    <definedName name="___________NCC4" localSheetId="2">#REF!</definedName>
    <definedName name="___________NCC4" localSheetId="11">#REF!</definedName>
    <definedName name="___________NCC4" localSheetId="5">#REF!</definedName>
    <definedName name="___________NCC4" localSheetId="14">#REF!</definedName>
    <definedName name="___________NCC4">#REF!</definedName>
    <definedName name="___________NCL100" localSheetId="13">#REF!</definedName>
    <definedName name="___________NCL100" localSheetId="2">#REF!</definedName>
    <definedName name="___________NCL100" localSheetId="11">#REF!</definedName>
    <definedName name="___________NCL100" localSheetId="5">#REF!</definedName>
    <definedName name="___________NCL100" localSheetId="14">#REF!</definedName>
    <definedName name="___________NCL100">#REF!</definedName>
    <definedName name="___________NCL200" localSheetId="13">#REF!</definedName>
    <definedName name="___________NCL200" localSheetId="2">#REF!</definedName>
    <definedName name="___________NCL200" localSheetId="11">#REF!</definedName>
    <definedName name="___________NCL200" localSheetId="5">#REF!</definedName>
    <definedName name="___________NCL200" localSheetId="14">#REF!</definedName>
    <definedName name="___________NCL200">#REF!</definedName>
    <definedName name="___________NCL250" localSheetId="13">#REF!</definedName>
    <definedName name="___________NCL250" localSheetId="2">#REF!</definedName>
    <definedName name="___________NCL250" localSheetId="11">#REF!</definedName>
    <definedName name="___________NCL250" localSheetId="5">#REF!</definedName>
    <definedName name="___________NCL250" localSheetId="14">#REF!</definedName>
    <definedName name="___________NCL250">#REF!</definedName>
    <definedName name="___________ncm200" localSheetId="13">#REF!</definedName>
    <definedName name="___________ncm200" localSheetId="2">#REF!</definedName>
    <definedName name="___________ncm200" localSheetId="11">#REF!</definedName>
    <definedName name="___________ncm200" localSheetId="5">#REF!</definedName>
    <definedName name="___________ncm200" localSheetId="14">#REF!</definedName>
    <definedName name="___________ncm200">#REF!</definedName>
    <definedName name="___________NET2" localSheetId="13">#REF!</definedName>
    <definedName name="___________NET2" localSheetId="2">#REF!</definedName>
    <definedName name="___________NET2" localSheetId="11">#REF!</definedName>
    <definedName name="___________NET2" localSheetId="5">#REF!</definedName>
    <definedName name="___________NET2" localSheetId="14">#REF!</definedName>
    <definedName name="___________NET2">#REF!</definedName>
    <definedName name="___________nin190" localSheetId="13">#REF!</definedName>
    <definedName name="___________nin190" localSheetId="2">#REF!</definedName>
    <definedName name="___________nin190" localSheetId="11">#REF!</definedName>
    <definedName name="___________nin190" localSheetId="5">#REF!</definedName>
    <definedName name="___________nin190" localSheetId="14">#REF!</definedName>
    <definedName name="___________nin190">#REF!</definedName>
    <definedName name="___________NK5" localSheetId="2" hidden="1">{"'Sheet1'!$L$16"}</definedName>
    <definedName name="___________NK5" localSheetId="11" hidden="1">{"'Sheet1'!$L$16"}</definedName>
    <definedName name="___________NK5" localSheetId="5" hidden="1">{"'Sheet1'!$L$16"}</definedName>
    <definedName name="___________NK5" hidden="1">{"'Sheet1'!$L$16"}</definedName>
    <definedName name="___________NMD8" localSheetId="2" hidden="1">{"'Sheet1'!$L$16"}</definedName>
    <definedName name="___________NMD8" localSheetId="11" hidden="1">{"'Sheet1'!$L$16"}</definedName>
    <definedName name="___________NMD8" localSheetId="5" hidden="1">{"'Sheet1'!$L$16"}</definedName>
    <definedName name="___________NMD8" hidden="1">{"'Sheet1'!$L$16"}</definedName>
    <definedName name="___________NSO2" localSheetId="2" hidden="1">{"'Sheet1'!$L$16"}</definedName>
    <definedName name="___________NSO2" localSheetId="11" hidden="1">{"'Sheet1'!$L$16"}</definedName>
    <definedName name="___________NSO2" localSheetId="5" hidden="1">{"'Sheet1'!$L$16"}</definedName>
    <definedName name="___________NSO2" hidden="1">{"'Sheet1'!$L$16"}</definedName>
    <definedName name="___________obt1" localSheetId="13">#REF!</definedName>
    <definedName name="___________obt1" localSheetId="2">#REF!</definedName>
    <definedName name="___________obt1" localSheetId="11">#REF!</definedName>
    <definedName name="___________obt1" localSheetId="5">#REF!</definedName>
    <definedName name="___________obt1" localSheetId="14">#REF!</definedName>
    <definedName name="___________obt1">#REF!</definedName>
    <definedName name="___________obt2" localSheetId="13">#REF!</definedName>
    <definedName name="___________obt2" localSheetId="2">#REF!</definedName>
    <definedName name="___________obt2" localSheetId="11">#REF!</definedName>
    <definedName name="___________obt2" localSheetId="5">#REF!</definedName>
    <definedName name="___________obt2" localSheetId="14">#REF!</definedName>
    <definedName name="___________obt2">#REF!</definedName>
    <definedName name="___________oto12" localSheetId="13">#REF!</definedName>
    <definedName name="___________oto12" localSheetId="2">#REF!</definedName>
    <definedName name="___________oto12" localSheetId="11">#REF!</definedName>
    <definedName name="___________oto12" localSheetId="5">#REF!</definedName>
    <definedName name="___________oto12" localSheetId="14">#REF!</definedName>
    <definedName name="___________oto12">#REF!</definedName>
    <definedName name="___________PA3" localSheetId="2" hidden="1">{"'Sheet1'!$L$16"}</definedName>
    <definedName name="___________PA3" localSheetId="11" hidden="1">{"'Sheet1'!$L$16"}</definedName>
    <definedName name="___________PA3" localSheetId="5" hidden="1">{"'Sheet1'!$L$16"}</definedName>
    <definedName name="___________PA3" hidden="1">{"'Sheet1'!$L$16"}</definedName>
    <definedName name="___________pa4" localSheetId="2" hidden="1">{"'Sheet1'!$L$16"}</definedName>
    <definedName name="___________pa4" localSheetId="11" hidden="1">{"'Sheet1'!$L$16"}</definedName>
    <definedName name="___________pa4" localSheetId="5" hidden="1">{"'Sheet1'!$L$16"}</definedName>
    <definedName name="___________pa4" hidden="1">{"'Sheet1'!$L$16"}</definedName>
    <definedName name="___________PXB80" localSheetId="13">#REF!</definedName>
    <definedName name="___________PXB80" localSheetId="2">#REF!</definedName>
    <definedName name="___________PXB80" localSheetId="11">#REF!</definedName>
    <definedName name="___________PXB80" localSheetId="5">#REF!</definedName>
    <definedName name="___________PXB80" localSheetId="14">#REF!</definedName>
    <definedName name="___________PXB80">#REF!</definedName>
    <definedName name="___________Ph30" localSheetId="13">#REF!</definedName>
    <definedName name="___________Ph30" localSheetId="2">#REF!</definedName>
    <definedName name="___________Ph30" localSheetId="11">#REF!</definedName>
    <definedName name="___________Ph30" localSheetId="5">#REF!</definedName>
    <definedName name="___________Ph30" localSheetId="14">#REF!</definedName>
    <definedName name="___________Ph30">#REF!</definedName>
    <definedName name="___________phi10" localSheetId="13">#REF!</definedName>
    <definedName name="___________phi10" localSheetId="2">#REF!</definedName>
    <definedName name="___________phi10" localSheetId="11">#REF!</definedName>
    <definedName name="___________phi10" localSheetId="5">#REF!</definedName>
    <definedName name="___________phi10" localSheetId="14">#REF!</definedName>
    <definedName name="___________phi10">#REF!</definedName>
    <definedName name="___________phi12" localSheetId="13">#REF!</definedName>
    <definedName name="___________phi12" localSheetId="2">#REF!</definedName>
    <definedName name="___________phi12" localSheetId="11">#REF!</definedName>
    <definedName name="___________phi12" localSheetId="5">#REF!</definedName>
    <definedName name="___________phi12" localSheetId="14">#REF!</definedName>
    <definedName name="___________phi12">#REF!</definedName>
    <definedName name="___________phi14" localSheetId="13">#REF!</definedName>
    <definedName name="___________phi14" localSheetId="2">#REF!</definedName>
    <definedName name="___________phi14" localSheetId="11">#REF!</definedName>
    <definedName name="___________phi14" localSheetId="5">#REF!</definedName>
    <definedName name="___________phi14" localSheetId="14">#REF!</definedName>
    <definedName name="___________phi14">#REF!</definedName>
    <definedName name="___________phi16" localSheetId="13">#REF!</definedName>
    <definedName name="___________phi16" localSheetId="2">#REF!</definedName>
    <definedName name="___________phi16" localSheetId="11">#REF!</definedName>
    <definedName name="___________phi16" localSheetId="5">#REF!</definedName>
    <definedName name="___________phi16" localSheetId="14">#REF!</definedName>
    <definedName name="___________phi16">#REF!</definedName>
    <definedName name="___________phi18" localSheetId="13">#REF!</definedName>
    <definedName name="___________phi18" localSheetId="2">#REF!</definedName>
    <definedName name="___________phi18" localSheetId="11">#REF!</definedName>
    <definedName name="___________phi18" localSheetId="5">#REF!</definedName>
    <definedName name="___________phi18" localSheetId="14">#REF!</definedName>
    <definedName name="___________phi18">#REF!</definedName>
    <definedName name="___________phi20" localSheetId="13">#REF!</definedName>
    <definedName name="___________phi20" localSheetId="2">#REF!</definedName>
    <definedName name="___________phi20" localSheetId="11">#REF!</definedName>
    <definedName name="___________phi20" localSheetId="5">#REF!</definedName>
    <definedName name="___________phi20" localSheetId="14">#REF!</definedName>
    <definedName name="___________phi20">#REF!</definedName>
    <definedName name="___________phi22" localSheetId="13">#REF!</definedName>
    <definedName name="___________phi22" localSheetId="2">#REF!</definedName>
    <definedName name="___________phi22" localSheetId="11">#REF!</definedName>
    <definedName name="___________phi22" localSheetId="5">#REF!</definedName>
    <definedName name="___________phi22" localSheetId="14">#REF!</definedName>
    <definedName name="___________phi22">#REF!</definedName>
    <definedName name="___________phi25" localSheetId="13">#REF!</definedName>
    <definedName name="___________phi25" localSheetId="2">#REF!</definedName>
    <definedName name="___________phi25" localSheetId="11">#REF!</definedName>
    <definedName name="___________phi25" localSheetId="5">#REF!</definedName>
    <definedName name="___________phi25" localSheetId="14">#REF!</definedName>
    <definedName name="___________phi25">#REF!</definedName>
    <definedName name="___________phi28" localSheetId="13">#REF!</definedName>
    <definedName name="___________phi28" localSheetId="2">#REF!</definedName>
    <definedName name="___________phi28" localSheetId="11">#REF!</definedName>
    <definedName name="___________phi28" localSheetId="5">#REF!</definedName>
    <definedName name="___________phi28" localSheetId="14">#REF!</definedName>
    <definedName name="___________phi28">#REF!</definedName>
    <definedName name="___________phi500" localSheetId="13">#REF!</definedName>
    <definedName name="___________phi500" localSheetId="2">#REF!</definedName>
    <definedName name="___________phi500" localSheetId="11">#REF!</definedName>
    <definedName name="___________phi500" localSheetId="5">#REF!</definedName>
    <definedName name="___________phi500" localSheetId="14">#REF!</definedName>
    <definedName name="___________phi500">#REF!</definedName>
    <definedName name="___________phi6" localSheetId="13">#REF!</definedName>
    <definedName name="___________phi6" localSheetId="2">#REF!</definedName>
    <definedName name="___________phi6" localSheetId="11">#REF!</definedName>
    <definedName name="___________phi6" localSheetId="5">#REF!</definedName>
    <definedName name="___________phi6" localSheetId="14">#REF!</definedName>
    <definedName name="___________phi6">#REF!</definedName>
    <definedName name="___________phi750" localSheetId="13">#REF!</definedName>
    <definedName name="___________phi750" localSheetId="2">#REF!</definedName>
    <definedName name="___________phi750" localSheetId="11">#REF!</definedName>
    <definedName name="___________phi750" localSheetId="5">#REF!</definedName>
    <definedName name="___________phi750" localSheetId="14">#REF!</definedName>
    <definedName name="___________phi750">#REF!</definedName>
    <definedName name="___________phi8" localSheetId="13">#REF!</definedName>
    <definedName name="___________phi8" localSheetId="2">#REF!</definedName>
    <definedName name="___________phi8" localSheetId="11">#REF!</definedName>
    <definedName name="___________phi8" localSheetId="5">#REF!</definedName>
    <definedName name="___________phi8" localSheetId="14">#REF!</definedName>
    <definedName name="___________phi8">#REF!</definedName>
    <definedName name="___________qa7" localSheetId="13">#REF!</definedName>
    <definedName name="___________qa7" localSheetId="2">#REF!</definedName>
    <definedName name="___________qa7" localSheetId="11">#REF!</definedName>
    <definedName name="___________qa7" localSheetId="5">#REF!</definedName>
    <definedName name="___________qa7" localSheetId="14">#REF!</definedName>
    <definedName name="___________qa7">#REF!</definedName>
    <definedName name="___________QLO7" localSheetId="13" hidden="1">#REF!</definedName>
    <definedName name="___________QLO7" localSheetId="2" hidden="1">#REF!</definedName>
    <definedName name="___________QLO7" localSheetId="11" hidden="1">#REF!</definedName>
    <definedName name="___________QLO7" localSheetId="5" hidden="1">#REF!</definedName>
    <definedName name="___________QLO7" localSheetId="14" hidden="1">#REF!</definedName>
    <definedName name="___________QLO7" hidden="1">#REF!</definedName>
    <definedName name="___________RHH1" localSheetId="13">#REF!</definedName>
    <definedName name="___________RHH1" localSheetId="2">#REF!</definedName>
    <definedName name="___________RHH1" localSheetId="11">#REF!</definedName>
    <definedName name="___________RHH1" localSheetId="5">#REF!</definedName>
    <definedName name="___________RHH1" localSheetId="14">#REF!</definedName>
    <definedName name="___________RHH1">#REF!</definedName>
    <definedName name="___________RHH10" localSheetId="13">#REF!</definedName>
    <definedName name="___________RHH10" localSheetId="2">#REF!</definedName>
    <definedName name="___________RHH10" localSheetId="11">#REF!</definedName>
    <definedName name="___________RHH10" localSheetId="5">#REF!</definedName>
    <definedName name="___________RHH10" localSheetId="14">#REF!</definedName>
    <definedName name="___________RHH10">#REF!</definedName>
    <definedName name="___________RHP1" localSheetId="13">#REF!</definedName>
    <definedName name="___________RHP1" localSheetId="2">#REF!</definedName>
    <definedName name="___________RHP1" localSheetId="11">#REF!</definedName>
    <definedName name="___________RHP1" localSheetId="5">#REF!</definedName>
    <definedName name="___________RHP1" localSheetId="14">#REF!</definedName>
    <definedName name="___________RHP1">#REF!</definedName>
    <definedName name="___________RHP10" localSheetId="13">#REF!</definedName>
    <definedName name="___________RHP10" localSheetId="2">#REF!</definedName>
    <definedName name="___________RHP10" localSheetId="11">#REF!</definedName>
    <definedName name="___________RHP10" localSheetId="5">#REF!</definedName>
    <definedName name="___________RHP10" localSheetId="14">#REF!</definedName>
    <definedName name="___________RHP10">#REF!</definedName>
    <definedName name="___________RI1" localSheetId="13">#REF!</definedName>
    <definedName name="___________RI1" localSheetId="2">#REF!</definedName>
    <definedName name="___________RI1" localSheetId="11">#REF!</definedName>
    <definedName name="___________RI1" localSheetId="5">#REF!</definedName>
    <definedName name="___________RI1" localSheetId="14">#REF!</definedName>
    <definedName name="___________RI1">#REF!</definedName>
    <definedName name="___________RI10" localSheetId="13">#REF!</definedName>
    <definedName name="___________RI10" localSheetId="2">#REF!</definedName>
    <definedName name="___________RI10" localSheetId="11">#REF!</definedName>
    <definedName name="___________RI10" localSheetId="5">#REF!</definedName>
    <definedName name="___________RI10" localSheetId="14">#REF!</definedName>
    <definedName name="___________RI10">#REF!</definedName>
    <definedName name="___________RII1" localSheetId="13">#REF!</definedName>
    <definedName name="___________RII1" localSheetId="2">#REF!</definedName>
    <definedName name="___________RII1" localSheetId="11">#REF!</definedName>
    <definedName name="___________RII1" localSheetId="5">#REF!</definedName>
    <definedName name="___________RII1" localSheetId="14">#REF!</definedName>
    <definedName name="___________RII1">#REF!</definedName>
    <definedName name="___________RII10" localSheetId="13">#REF!</definedName>
    <definedName name="___________RII10" localSheetId="2">#REF!</definedName>
    <definedName name="___________RII10" localSheetId="11">#REF!</definedName>
    <definedName name="___________RII10" localSheetId="5">#REF!</definedName>
    <definedName name="___________RII10" localSheetId="14">#REF!</definedName>
    <definedName name="___________RII10">#REF!</definedName>
    <definedName name="___________RIP1" localSheetId="13">#REF!</definedName>
    <definedName name="___________RIP1" localSheetId="2">#REF!</definedName>
    <definedName name="___________RIP1" localSheetId="11">#REF!</definedName>
    <definedName name="___________RIP1" localSheetId="5">#REF!</definedName>
    <definedName name="___________RIP1" localSheetId="14">#REF!</definedName>
    <definedName name="___________RIP1">#REF!</definedName>
    <definedName name="___________RIP10" localSheetId="13">#REF!</definedName>
    <definedName name="___________RIP10" localSheetId="2">#REF!</definedName>
    <definedName name="___________RIP10" localSheetId="11">#REF!</definedName>
    <definedName name="___________RIP10" localSheetId="5">#REF!</definedName>
    <definedName name="___________RIP10" localSheetId="14">#REF!</definedName>
    <definedName name="___________RIP10">#REF!</definedName>
    <definedName name="___________rp95" localSheetId="13">#REF!</definedName>
    <definedName name="___________rp95" localSheetId="2">#REF!</definedName>
    <definedName name="___________rp95" localSheetId="11">#REF!</definedName>
    <definedName name="___________rp95" localSheetId="5">#REF!</definedName>
    <definedName name="___________rp95" localSheetId="14">#REF!</definedName>
    <definedName name="___________rp95">#REF!</definedName>
    <definedName name="___________san108" localSheetId="13">#REF!</definedName>
    <definedName name="___________san108" localSheetId="2">#REF!</definedName>
    <definedName name="___________san108" localSheetId="11">#REF!</definedName>
    <definedName name="___________san108" localSheetId="5">#REF!</definedName>
    <definedName name="___________san108" localSheetId="14">#REF!</definedName>
    <definedName name="___________san108">#REF!</definedName>
    <definedName name="___________san180" localSheetId="13">#REF!</definedName>
    <definedName name="___________san180" localSheetId="2">#REF!</definedName>
    <definedName name="___________san180" localSheetId="11">#REF!</definedName>
    <definedName name="___________san180" localSheetId="5">#REF!</definedName>
    <definedName name="___________san180" localSheetId="14">#REF!</definedName>
    <definedName name="___________san180">#REF!</definedName>
    <definedName name="___________san250" localSheetId="13">#REF!</definedName>
    <definedName name="___________san250" localSheetId="2">#REF!</definedName>
    <definedName name="___________san250" localSheetId="11">#REF!</definedName>
    <definedName name="___________san250" localSheetId="5">#REF!</definedName>
    <definedName name="___________san250" localSheetId="14">#REF!</definedName>
    <definedName name="___________san250">#REF!</definedName>
    <definedName name="___________san54" localSheetId="13">#REF!</definedName>
    <definedName name="___________san54" localSheetId="2">#REF!</definedName>
    <definedName name="___________san54" localSheetId="11">#REF!</definedName>
    <definedName name="___________san54" localSheetId="5">#REF!</definedName>
    <definedName name="___________san54" localSheetId="14">#REF!</definedName>
    <definedName name="___________san54">#REF!</definedName>
    <definedName name="___________san90" localSheetId="13">#REF!</definedName>
    <definedName name="___________san90" localSheetId="2">#REF!</definedName>
    <definedName name="___________san90" localSheetId="11">#REF!</definedName>
    <definedName name="___________san90" localSheetId="5">#REF!</definedName>
    <definedName name="___________san90" localSheetId="14">#REF!</definedName>
    <definedName name="___________san90">#REF!</definedName>
    <definedName name="___________sat12" localSheetId="13">#REF!</definedName>
    <definedName name="___________sat12" localSheetId="2">#REF!</definedName>
    <definedName name="___________sat12" localSheetId="11">#REF!</definedName>
    <definedName name="___________sat12" localSheetId="5">#REF!</definedName>
    <definedName name="___________sat12" localSheetId="14">#REF!</definedName>
    <definedName name="___________sat12">#REF!</definedName>
    <definedName name="___________sat16" localSheetId="13">#REF!</definedName>
    <definedName name="___________sat16" localSheetId="2">#REF!</definedName>
    <definedName name="___________sat16" localSheetId="11">#REF!</definedName>
    <definedName name="___________sat16" localSheetId="5">#REF!</definedName>
    <definedName name="___________sat16" localSheetId="14">#REF!</definedName>
    <definedName name="___________sat16">#REF!</definedName>
    <definedName name="___________sat20" localSheetId="13">#REF!</definedName>
    <definedName name="___________sat20" localSheetId="2">#REF!</definedName>
    <definedName name="___________sat20" localSheetId="11">#REF!</definedName>
    <definedName name="___________sat20" localSheetId="5">#REF!</definedName>
    <definedName name="___________sat20" localSheetId="14">#REF!</definedName>
    <definedName name="___________sat20">#REF!</definedName>
    <definedName name="___________sc1" localSheetId="13">#REF!</definedName>
    <definedName name="___________sc1" localSheetId="2">#REF!</definedName>
    <definedName name="___________sc1" localSheetId="11">#REF!</definedName>
    <definedName name="___________sc1" localSheetId="5">#REF!</definedName>
    <definedName name="___________sc1" localSheetId="14">#REF!</definedName>
    <definedName name="___________sc1">#REF!</definedName>
    <definedName name="___________SC2" localSheetId="13">#REF!</definedName>
    <definedName name="___________SC2" localSheetId="2">#REF!</definedName>
    <definedName name="___________SC2" localSheetId="11">#REF!</definedName>
    <definedName name="___________SC2" localSheetId="5">#REF!</definedName>
    <definedName name="___________SC2" localSheetId="14">#REF!</definedName>
    <definedName name="___________SC2">#REF!</definedName>
    <definedName name="___________sc3" localSheetId="13">#REF!</definedName>
    <definedName name="___________sc3" localSheetId="2">#REF!</definedName>
    <definedName name="___________sc3" localSheetId="11">#REF!</definedName>
    <definedName name="___________sc3" localSheetId="5">#REF!</definedName>
    <definedName name="___________sc3" localSheetId="14">#REF!</definedName>
    <definedName name="___________sc3">#REF!</definedName>
    <definedName name="___________SCD18" localSheetId="13">#REF!</definedName>
    <definedName name="___________SCD18" localSheetId="2">#REF!</definedName>
    <definedName name="___________SCD18" localSheetId="11">#REF!</definedName>
    <definedName name="___________SCD18" localSheetId="5">#REF!</definedName>
    <definedName name="___________SCD18" localSheetId="14">#REF!</definedName>
    <definedName name="___________SCD18">#REF!</definedName>
    <definedName name="___________SCL4" localSheetId="2" hidden="1">{"'Sheet1'!$L$16"}</definedName>
    <definedName name="___________SCL4" localSheetId="11" hidden="1">{"'Sheet1'!$L$16"}</definedName>
    <definedName name="___________SCL4" localSheetId="5" hidden="1">{"'Sheet1'!$L$16"}</definedName>
    <definedName name="___________SCL4" hidden="1">{"'Sheet1'!$L$16"}</definedName>
    <definedName name="___________sl2" localSheetId="13">#REF!</definedName>
    <definedName name="___________sl2" localSheetId="2">#REF!</definedName>
    <definedName name="___________sl2" localSheetId="11">#REF!</definedName>
    <definedName name="___________sl2" localSheetId="5">#REF!</definedName>
    <definedName name="___________sl2" localSheetId="14">#REF!</definedName>
    <definedName name="___________sl2">#REF!</definedName>
    <definedName name="___________slg1" localSheetId="13">#REF!</definedName>
    <definedName name="___________slg1" localSheetId="2">#REF!</definedName>
    <definedName name="___________slg1" localSheetId="11">#REF!</definedName>
    <definedName name="___________slg1" localSheetId="5">#REF!</definedName>
    <definedName name="___________slg1" localSheetId="14">#REF!</definedName>
    <definedName name="___________slg1">#REF!</definedName>
    <definedName name="___________slg2" localSheetId="13">#REF!</definedName>
    <definedName name="___________slg2" localSheetId="2">#REF!</definedName>
    <definedName name="___________slg2" localSheetId="11">#REF!</definedName>
    <definedName name="___________slg2" localSheetId="5">#REF!</definedName>
    <definedName name="___________slg2" localSheetId="14">#REF!</definedName>
    <definedName name="___________slg2">#REF!</definedName>
    <definedName name="___________slg3" localSheetId="13">#REF!</definedName>
    <definedName name="___________slg3" localSheetId="2">#REF!</definedName>
    <definedName name="___________slg3" localSheetId="11">#REF!</definedName>
    <definedName name="___________slg3" localSheetId="5">#REF!</definedName>
    <definedName name="___________slg3" localSheetId="14">#REF!</definedName>
    <definedName name="___________slg3">#REF!</definedName>
    <definedName name="___________slg4" localSheetId="13">#REF!</definedName>
    <definedName name="___________slg4" localSheetId="2">#REF!</definedName>
    <definedName name="___________slg4" localSheetId="11">#REF!</definedName>
    <definedName name="___________slg4" localSheetId="5">#REF!</definedName>
    <definedName name="___________slg4" localSheetId="14">#REF!</definedName>
    <definedName name="___________slg4">#REF!</definedName>
    <definedName name="___________slg5" localSheetId="13">#REF!</definedName>
    <definedName name="___________slg5" localSheetId="2">#REF!</definedName>
    <definedName name="___________slg5" localSheetId="11">#REF!</definedName>
    <definedName name="___________slg5" localSheetId="5">#REF!</definedName>
    <definedName name="___________slg5" localSheetId="14">#REF!</definedName>
    <definedName name="___________slg5">#REF!</definedName>
    <definedName name="___________slg6" localSheetId="13">#REF!</definedName>
    <definedName name="___________slg6" localSheetId="2">#REF!</definedName>
    <definedName name="___________slg6" localSheetId="11">#REF!</definedName>
    <definedName name="___________slg6" localSheetId="5">#REF!</definedName>
    <definedName name="___________slg6" localSheetId="14">#REF!</definedName>
    <definedName name="___________slg6">#REF!</definedName>
    <definedName name="___________SN3" localSheetId="13">#REF!</definedName>
    <definedName name="___________SN3" localSheetId="2">#REF!</definedName>
    <definedName name="___________SN3" localSheetId="11">#REF!</definedName>
    <definedName name="___________SN3" localSheetId="5">#REF!</definedName>
    <definedName name="___________SN3" localSheetId="14">#REF!</definedName>
    <definedName name="___________SN3">#REF!</definedName>
    <definedName name="___________soi2" localSheetId="13">#REF!</definedName>
    <definedName name="___________soi2" localSheetId="2">#REF!</definedName>
    <definedName name="___________soi2" localSheetId="11">#REF!</definedName>
    <definedName name="___________soi2" localSheetId="5">#REF!</definedName>
    <definedName name="___________soi2" localSheetId="14">#REF!</definedName>
    <definedName name="___________soi2">#REF!</definedName>
    <definedName name="___________soi3" localSheetId="13">#REF!</definedName>
    <definedName name="___________soi3" localSheetId="2">#REF!</definedName>
    <definedName name="___________soi3" localSheetId="11">#REF!</definedName>
    <definedName name="___________soi3" localSheetId="5">#REF!</definedName>
    <definedName name="___________soi3" localSheetId="14">#REF!</definedName>
    <definedName name="___________soi3">#REF!</definedName>
    <definedName name="___________sua20" localSheetId="13">#REF!</definedName>
    <definedName name="___________sua20" localSheetId="2">#REF!</definedName>
    <definedName name="___________sua20" localSheetId="11">#REF!</definedName>
    <definedName name="___________sua20" localSheetId="5">#REF!</definedName>
    <definedName name="___________sua20" localSheetId="14">#REF!</definedName>
    <definedName name="___________sua20">#REF!</definedName>
    <definedName name="___________sua30" localSheetId="13">#REF!</definedName>
    <definedName name="___________sua30" localSheetId="2">#REF!</definedName>
    <definedName name="___________sua30" localSheetId="11">#REF!</definedName>
    <definedName name="___________sua30" localSheetId="5">#REF!</definedName>
    <definedName name="___________sua30" localSheetId="14">#REF!</definedName>
    <definedName name="___________sua30">#REF!</definedName>
    <definedName name="___________t9" localSheetId="2" hidden="1">{"'Sheet1'!$L$16"}</definedName>
    <definedName name="___________t9" localSheetId="11" hidden="1">{"'Sheet1'!$L$16"}</definedName>
    <definedName name="___________t9" localSheetId="5" hidden="1">{"'Sheet1'!$L$16"}</definedName>
    <definedName name="___________t9" hidden="1">{"'Sheet1'!$L$16"}</definedName>
    <definedName name="___________tb2" localSheetId="2" hidden="1">{"'Sheet1'!$L$16"}</definedName>
    <definedName name="___________tb2" localSheetId="11" hidden="1">{"'Sheet1'!$L$16"}</definedName>
    <definedName name="___________tb2" localSheetId="5" hidden="1">{"'Sheet1'!$L$16"}</definedName>
    <definedName name="___________tb2" hidden="1">{"'Sheet1'!$L$16"}</definedName>
    <definedName name="___________td1" localSheetId="2" hidden="1">{"'Sheet1'!$L$16"}</definedName>
    <definedName name="___________td1" localSheetId="11" hidden="1">{"'Sheet1'!$L$16"}</definedName>
    <definedName name="___________td1" localSheetId="5" hidden="1">{"'Sheet1'!$L$16"}</definedName>
    <definedName name="___________td1" hidden="1">{"'Sheet1'!$L$16"}</definedName>
    <definedName name="___________TG1" localSheetId="13">#REF!</definedName>
    <definedName name="___________TG1" localSheetId="2">#REF!</definedName>
    <definedName name="___________TG1" localSheetId="11">#REF!</definedName>
    <definedName name="___________TG1" localSheetId="5">#REF!</definedName>
    <definedName name="___________TG1" localSheetId="14">#REF!</definedName>
    <definedName name="___________TG1">#REF!</definedName>
    <definedName name="___________tg427" localSheetId="13">#REF!</definedName>
    <definedName name="___________tg427" localSheetId="2">#REF!</definedName>
    <definedName name="___________tg427" localSheetId="11">#REF!</definedName>
    <definedName name="___________tg427" localSheetId="5">#REF!</definedName>
    <definedName name="___________tg427" localSheetId="14">#REF!</definedName>
    <definedName name="___________tg427">#REF!</definedName>
    <definedName name="___________TK1" localSheetId="13">#REF!</definedName>
    <definedName name="___________TK1" localSheetId="2">#REF!</definedName>
    <definedName name="___________TK1" localSheetId="11">#REF!</definedName>
    <definedName name="___________TK1" localSheetId="5">#REF!</definedName>
    <definedName name="___________TK1" localSheetId="14">#REF!</definedName>
    <definedName name="___________TK1">#REF!</definedName>
    <definedName name="___________TK155" localSheetId="13">#REF!</definedName>
    <definedName name="___________TK155" localSheetId="2">#REF!</definedName>
    <definedName name="___________TK155" localSheetId="11">#REF!</definedName>
    <definedName name="___________TK155" localSheetId="5">#REF!</definedName>
    <definedName name="___________TK155" localSheetId="14">#REF!</definedName>
    <definedName name="___________TK155">#REF!</definedName>
    <definedName name="___________TK422" localSheetId="13">#REF!</definedName>
    <definedName name="___________TK422" localSheetId="2">#REF!</definedName>
    <definedName name="___________TK422" localSheetId="11">#REF!</definedName>
    <definedName name="___________TK422" localSheetId="5">#REF!</definedName>
    <definedName name="___________TK422" localSheetId="14">#REF!</definedName>
    <definedName name="___________TK422">#REF!</definedName>
    <definedName name="___________TL1" localSheetId="13">#REF!</definedName>
    <definedName name="___________TL1" localSheetId="2">#REF!</definedName>
    <definedName name="___________TL1" localSheetId="11">#REF!</definedName>
    <definedName name="___________TL1" localSheetId="5">#REF!</definedName>
    <definedName name="___________TL1" localSheetId="14">#REF!</definedName>
    <definedName name="___________TL1">#REF!</definedName>
    <definedName name="___________TL2" localSheetId="13">#REF!</definedName>
    <definedName name="___________TL2" localSheetId="2">#REF!</definedName>
    <definedName name="___________TL2" localSheetId="11">#REF!</definedName>
    <definedName name="___________TL2" localSheetId="5">#REF!</definedName>
    <definedName name="___________TL2" localSheetId="14">#REF!</definedName>
    <definedName name="___________TL2">#REF!</definedName>
    <definedName name="___________TL3" localSheetId="13">#REF!</definedName>
    <definedName name="___________TL3" localSheetId="2">#REF!</definedName>
    <definedName name="___________TL3" localSheetId="11">#REF!</definedName>
    <definedName name="___________TL3" localSheetId="5">#REF!</definedName>
    <definedName name="___________TL3" localSheetId="14">#REF!</definedName>
    <definedName name="___________TL3">#REF!</definedName>
    <definedName name="___________TLA120" localSheetId="13">#REF!</definedName>
    <definedName name="___________TLA120" localSheetId="2">#REF!</definedName>
    <definedName name="___________TLA120" localSheetId="11">#REF!</definedName>
    <definedName name="___________TLA120" localSheetId="5">#REF!</definedName>
    <definedName name="___________TLA120" localSheetId="14">#REF!</definedName>
    <definedName name="___________TLA120">#REF!</definedName>
    <definedName name="___________TLA35" localSheetId="13">#REF!</definedName>
    <definedName name="___________TLA35" localSheetId="2">#REF!</definedName>
    <definedName name="___________TLA35" localSheetId="11">#REF!</definedName>
    <definedName name="___________TLA35" localSheetId="5">#REF!</definedName>
    <definedName name="___________TLA35" localSheetId="14">#REF!</definedName>
    <definedName name="___________TLA35">#REF!</definedName>
    <definedName name="___________TLA50" localSheetId="13">#REF!</definedName>
    <definedName name="___________TLA50" localSheetId="2">#REF!</definedName>
    <definedName name="___________TLA50" localSheetId="11">#REF!</definedName>
    <definedName name="___________TLA50" localSheetId="5">#REF!</definedName>
    <definedName name="___________TLA50" localSheetId="14">#REF!</definedName>
    <definedName name="___________TLA50">#REF!</definedName>
    <definedName name="___________T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definedName name="___________TLA70">#REF!</definedName>
    <definedName name="___________TLA95" localSheetId="13">#REF!</definedName>
    <definedName name="___________TLA95" localSheetId="2">#REF!</definedName>
    <definedName name="___________TLA95" localSheetId="11">#REF!</definedName>
    <definedName name="___________TLA95" localSheetId="5">#REF!</definedName>
    <definedName name="___________TLA95" localSheetId="14">#REF!</definedName>
    <definedName name="___________TLA95">#REF!</definedName>
    <definedName name="___________tp2" localSheetId="13">#REF!</definedName>
    <definedName name="___________tp2" localSheetId="2">#REF!</definedName>
    <definedName name="___________tp2" localSheetId="11">#REF!</definedName>
    <definedName name="___________tp2" localSheetId="5">#REF!</definedName>
    <definedName name="___________tp2" localSheetId="14">#REF!</definedName>
    <definedName name="___________tp2">#REF!</definedName>
    <definedName name="___________tt3" localSheetId="2" hidden="1">{"'Sheet1'!$L$16"}</definedName>
    <definedName name="___________tt3" localSheetId="11" hidden="1">{"'Sheet1'!$L$16"}</definedName>
    <definedName name="___________tt3" localSheetId="5" hidden="1">{"'Sheet1'!$L$16"}</definedName>
    <definedName name="___________tt3" hidden="1">{"'Sheet1'!$L$16"}</definedName>
    <definedName name="___________tz593" localSheetId="13">#REF!</definedName>
    <definedName name="___________tz593" localSheetId="2">#REF!</definedName>
    <definedName name="___________tz593" localSheetId="11">#REF!</definedName>
    <definedName name="___________tz593" localSheetId="5">#REF!</definedName>
    <definedName name="___________tz593" localSheetId="14">#REF!</definedName>
    <definedName name="___________tz593">#REF!</definedName>
    <definedName name="___________TH1" localSheetId="13">#REF!</definedName>
    <definedName name="___________TH1" localSheetId="2">#REF!</definedName>
    <definedName name="___________TH1" localSheetId="11">#REF!</definedName>
    <definedName name="___________TH1" localSheetId="5">#REF!</definedName>
    <definedName name="___________TH1" localSheetId="14">#REF!</definedName>
    <definedName name="___________TH1">#REF!</definedName>
    <definedName name="___________TH2" localSheetId="13">#REF!</definedName>
    <definedName name="___________TH2" localSheetId="2">#REF!</definedName>
    <definedName name="___________TH2" localSheetId="11">#REF!</definedName>
    <definedName name="___________TH2" localSheetId="5">#REF!</definedName>
    <definedName name="___________TH2" localSheetId="14">#REF!</definedName>
    <definedName name="___________TH2">#REF!</definedName>
    <definedName name="___________TH20" localSheetId="13">#REF!</definedName>
    <definedName name="___________TH20" localSheetId="2">#REF!</definedName>
    <definedName name="___________TH20" localSheetId="11">#REF!</definedName>
    <definedName name="___________TH20" localSheetId="5">#REF!</definedName>
    <definedName name="___________TH20" localSheetId="14">#REF!</definedName>
    <definedName name="___________TH20">#REF!</definedName>
    <definedName name="___________TH3" localSheetId="13">#REF!</definedName>
    <definedName name="___________TH3" localSheetId="2">#REF!</definedName>
    <definedName name="___________TH3" localSheetId="11">#REF!</definedName>
    <definedName name="___________TH3" localSheetId="5">#REF!</definedName>
    <definedName name="___________TH3" localSheetId="14">#REF!</definedName>
    <definedName name="___________TH3">#REF!</definedName>
    <definedName name="___________tra100" localSheetId="13">#REF!</definedName>
    <definedName name="___________tra100" localSheetId="2">#REF!</definedName>
    <definedName name="___________tra100" localSheetId="11">#REF!</definedName>
    <definedName name="___________tra100" localSheetId="5">#REF!</definedName>
    <definedName name="___________tra100" localSheetId="14">#REF!</definedName>
    <definedName name="___________tra100">#REF!</definedName>
    <definedName name="___________tra102" localSheetId="13">#REF!</definedName>
    <definedName name="___________tra102" localSheetId="2">#REF!</definedName>
    <definedName name="___________tra102" localSheetId="11">#REF!</definedName>
    <definedName name="___________tra102" localSheetId="5">#REF!</definedName>
    <definedName name="___________tra102" localSheetId="14">#REF!</definedName>
    <definedName name="___________tra102">#REF!</definedName>
    <definedName name="___________tra104" localSheetId="13">#REF!</definedName>
    <definedName name="___________tra104" localSheetId="2">#REF!</definedName>
    <definedName name="___________tra104" localSheetId="11">#REF!</definedName>
    <definedName name="___________tra104" localSheetId="5">#REF!</definedName>
    <definedName name="___________tra104" localSheetId="14">#REF!</definedName>
    <definedName name="___________tra104">#REF!</definedName>
    <definedName name="___________tra106" localSheetId="13">#REF!</definedName>
    <definedName name="___________tra106" localSheetId="2">#REF!</definedName>
    <definedName name="___________tra106" localSheetId="11">#REF!</definedName>
    <definedName name="___________tra106" localSheetId="5">#REF!</definedName>
    <definedName name="___________tra106" localSheetId="14">#REF!</definedName>
    <definedName name="___________tra106">#REF!</definedName>
    <definedName name="___________tra108" localSheetId="13">#REF!</definedName>
    <definedName name="___________tra108" localSheetId="2">#REF!</definedName>
    <definedName name="___________tra108" localSheetId="11">#REF!</definedName>
    <definedName name="___________tra108" localSheetId="5">#REF!</definedName>
    <definedName name="___________tra108" localSheetId="14">#REF!</definedName>
    <definedName name="___________tra108">#REF!</definedName>
    <definedName name="___________tra110" localSheetId="13">#REF!</definedName>
    <definedName name="___________tra110" localSheetId="2">#REF!</definedName>
    <definedName name="___________tra110" localSheetId="11">#REF!</definedName>
    <definedName name="___________tra110" localSheetId="5">#REF!</definedName>
    <definedName name="___________tra110" localSheetId="14">#REF!</definedName>
    <definedName name="___________tra110">#REF!</definedName>
    <definedName name="___________tra112" localSheetId="13">#REF!</definedName>
    <definedName name="___________tra112" localSheetId="2">#REF!</definedName>
    <definedName name="___________tra112" localSheetId="11">#REF!</definedName>
    <definedName name="___________tra112" localSheetId="5">#REF!</definedName>
    <definedName name="___________tra112" localSheetId="14">#REF!</definedName>
    <definedName name="___________tra112">#REF!</definedName>
    <definedName name="___________tra114" localSheetId="13">#REF!</definedName>
    <definedName name="___________tra114" localSheetId="2">#REF!</definedName>
    <definedName name="___________tra114" localSheetId="11">#REF!</definedName>
    <definedName name="___________tra114" localSheetId="5">#REF!</definedName>
    <definedName name="___________tra114" localSheetId="14">#REF!</definedName>
    <definedName name="___________tra114">#REF!</definedName>
    <definedName name="___________tra116" localSheetId="13">#REF!</definedName>
    <definedName name="___________tra116" localSheetId="2">#REF!</definedName>
    <definedName name="___________tra116" localSheetId="11">#REF!</definedName>
    <definedName name="___________tra116" localSheetId="5">#REF!</definedName>
    <definedName name="___________tra116" localSheetId="14">#REF!</definedName>
    <definedName name="___________tra116">#REF!</definedName>
    <definedName name="___________tra118" localSheetId="13">#REF!</definedName>
    <definedName name="___________tra118" localSheetId="2">#REF!</definedName>
    <definedName name="___________tra118" localSheetId="11">#REF!</definedName>
    <definedName name="___________tra118" localSheetId="5">#REF!</definedName>
    <definedName name="___________tra118" localSheetId="14">#REF!</definedName>
    <definedName name="___________tra118">#REF!</definedName>
    <definedName name="___________tra120" localSheetId="13">#REF!</definedName>
    <definedName name="___________tra120" localSheetId="2">#REF!</definedName>
    <definedName name="___________tra120" localSheetId="11">#REF!</definedName>
    <definedName name="___________tra120" localSheetId="5">#REF!</definedName>
    <definedName name="___________tra120" localSheetId="14">#REF!</definedName>
    <definedName name="___________tra120">#REF!</definedName>
    <definedName name="___________tra122" localSheetId="13">#REF!</definedName>
    <definedName name="___________tra122" localSheetId="2">#REF!</definedName>
    <definedName name="___________tra122" localSheetId="11">#REF!</definedName>
    <definedName name="___________tra122" localSheetId="5">#REF!</definedName>
    <definedName name="___________tra122" localSheetId="14">#REF!</definedName>
    <definedName name="___________tra122">#REF!</definedName>
    <definedName name="___________tra124" localSheetId="13">#REF!</definedName>
    <definedName name="___________tra124" localSheetId="2">#REF!</definedName>
    <definedName name="___________tra124" localSheetId="11">#REF!</definedName>
    <definedName name="___________tra124" localSheetId="5">#REF!</definedName>
    <definedName name="___________tra124" localSheetId="14">#REF!</definedName>
    <definedName name="___________tra124">#REF!</definedName>
    <definedName name="___________tra126" localSheetId="13">#REF!</definedName>
    <definedName name="___________tra126" localSheetId="2">#REF!</definedName>
    <definedName name="___________tra126" localSheetId="11">#REF!</definedName>
    <definedName name="___________tra126" localSheetId="5">#REF!</definedName>
    <definedName name="___________tra126" localSheetId="14">#REF!</definedName>
    <definedName name="___________tra126">#REF!</definedName>
    <definedName name="___________tra128" localSheetId="13">#REF!</definedName>
    <definedName name="___________tra128" localSheetId="2">#REF!</definedName>
    <definedName name="___________tra128" localSheetId="11">#REF!</definedName>
    <definedName name="___________tra128" localSheetId="5">#REF!</definedName>
    <definedName name="___________tra128" localSheetId="14">#REF!</definedName>
    <definedName name="___________tra128">#REF!</definedName>
    <definedName name="___________tra130" localSheetId="13">#REF!</definedName>
    <definedName name="___________tra130" localSheetId="2">#REF!</definedName>
    <definedName name="___________tra130" localSheetId="11">#REF!</definedName>
    <definedName name="___________tra130" localSheetId="5">#REF!</definedName>
    <definedName name="___________tra130" localSheetId="14">#REF!</definedName>
    <definedName name="___________tra130">#REF!</definedName>
    <definedName name="___________tra132" localSheetId="13">#REF!</definedName>
    <definedName name="___________tra132" localSheetId="2">#REF!</definedName>
    <definedName name="___________tra132" localSheetId="11">#REF!</definedName>
    <definedName name="___________tra132" localSheetId="5">#REF!</definedName>
    <definedName name="___________tra132" localSheetId="14">#REF!</definedName>
    <definedName name="___________tra132">#REF!</definedName>
    <definedName name="___________tra134" localSheetId="13">#REF!</definedName>
    <definedName name="___________tra134" localSheetId="2">#REF!</definedName>
    <definedName name="___________tra134" localSheetId="11">#REF!</definedName>
    <definedName name="___________tra134" localSheetId="5">#REF!</definedName>
    <definedName name="___________tra134" localSheetId="14">#REF!</definedName>
    <definedName name="___________tra134">#REF!</definedName>
    <definedName name="___________tra136" localSheetId="13">#REF!</definedName>
    <definedName name="___________tra136" localSheetId="2">#REF!</definedName>
    <definedName name="___________tra136" localSheetId="11">#REF!</definedName>
    <definedName name="___________tra136" localSheetId="5">#REF!</definedName>
    <definedName name="___________tra136" localSheetId="14">#REF!</definedName>
    <definedName name="___________tra136">#REF!</definedName>
    <definedName name="___________tra138" localSheetId="13">#REF!</definedName>
    <definedName name="___________tra138" localSheetId="2">#REF!</definedName>
    <definedName name="___________tra138" localSheetId="11">#REF!</definedName>
    <definedName name="___________tra138" localSheetId="5">#REF!</definedName>
    <definedName name="___________tra138" localSheetId="14">#REF!</definedName>
    <definedName name="___________tra138">#REF!</definedName>
    <definedName name="___________tra140" localSheetId="13">#REF!</definedName>
    <definedName name="___________tra140" localSheetId="2">#REF!</definedName>
    <definedName name="___________tra140" localSheetId="11">#REF!</definedName>
    <definedName name="___________tra140" localSheetId="5">#REF!</definedName>
    <definedName name="___________tra140" localSheetId="14">#REF!</definedName>
    <definedName name="___________tra140">#REF!</definedName>
    <definedName name="___________tra70" localSheetId="13">#REF!</definedName>
    <definedName name="___________tra70" localSheetId="2">#REF!</definedName>
    <definedName name="___________tra70" localSheetId="11">#REF!</definedName>
    <definedName name="___________tra70" localSheetId="5">#REF!</definedName>
    <definedName name="___________tra70" localSheetId="14">#REF!</definedName>
    <definedName name="___________tra70">#REF!</definedName>
    <definedName name="___________tra72" localSheetId="13">#REF!</definedName>
    <definedName name="___________tra72" localSheetId="2">#REF!</definedName>
    <definedName name="___________tra72" localSheetId="11">#REF!</definedName>
    <definedName name="___________tra72" localSheetId="5">#REF!</definedName>
    <definedName name="___________tra72" localSheetId="14">#REF!</definedName>
    <definedName name="___________tra72">#REF!</definedName>
    <definedName name="___________tra74" localSheetId="13">#REF!</definedName>
    <definedName name="___________tra74" localSheetId="2">#REF!</definedName>
    <definedName name="___________tra74" localSheetId="11">#REF!</definedName>
    <definedName name="___________tra74" localSheetId="5">#REF!</definedName>
    <definedName name="___________tra74" localSheetId="14">#REF!</definedName>
    <definedName name="___________tra74">#REF!</definedName>
    <definedName name="___________tra76" localSheetId="13">#REF!</definedName>
    <definedName name="___________tra76" localSheetId="2">#REF!</definedName>
    <definedName name="___________tra76" localSheetId="11">#REF!</definedName>
    <definedName name="___________tra76" localSheetId="5">#REF!</definedName>
    <definedName name="___________tra76" localSheetId="14">#REF!</definedName>
    <definedName name="___________tra76">#REF!</definedName>
    <definedName name="___________tra78" localSheetId="13">#REF!</definedName>
    <definedName name="___________tra78" localSheetId="2">#REF!</definedName>
    <definedName name="___________tra78" localSheetId="11">#REF!</definedName>
    <definedName name="___________tra78" localSheetId="5">#REF!</definedName>
    <definedName name="___________tra78" localSheetId="14">#REF!</definedName>
    <definedName name="___________tra78">#REF!</definedName>
    <definedName name="___________tra80" localSheetId="13">#REF!</definedName>
    <definedName name="___________tra80" localSheetId="2">#REF!</definedName>
    <definedName name="___________tra80" localSheetId="11">#REF!</definedName>
    <definedName name="___________tra80" localSheetId="5">#REF!</definedName>
    <definedName name="___________tra80" localSheetId="14">#REF!</definedName>
    <definedName name="___________tra80">#REF!</definedName>
    <definedName name="___________tra82" localSheetId="13">#REF!</definedName>
    <definedName name="___________tra82" localSheetId="2">#REF!</definedName>
    <definedName name="___________tra82" localSheetId="11">#REF!</definedName>
    <definedName name="___________tra82" localSheetId="5">#REF!</definedName>
    <definedName name="___________tra82" localSheetId="14">#REF!</definedName>
    <definedName name="___________tra82">#REF!</definedName>
    <definedName name="___________tra84" localSheetId="13">#REF!</definedName>
    <definedName name="___________tra84" localSheetId="2">#REF!</definedName>
    <definedName name="___________tra84" localSheetId="11">#REF!</definedName>
    <definedName name="___________tra84" localSheetId="5">#REF!</definedName>
    <definedName name="___________tra84" localSheetId="14">#REF!</definedName>
    <definedName name="___________tra84">#REF!</definedName>
    <definedName name="___________tra86" localSheetId="13">#REF!</definedName>
    <definedName name="___________tra86" localSheetId="2">#REF!</definedName>
    <definedName name="___________tra86" localSheetId="11">#REF!</definedName>
    <definedName name="___________tra86" localSheetId="5">#REF!</definedName>
    <definedName name="___________tra86" localSheetId="14">#REF!</definedName>
    <definedName name="___________tra86">#REF!</definedName>
    <definedName name="___________tra88" localSheetId="13">#REF!</definedName>
    <definedName name="___________tra88" localSheetId="2">#REF!</definedName>
    <definedName name="___________tra88" localSheetId="11">#REF!</definedName>
    <definedName name="___________tra88" localSheetId="5">#REF!</definedName>
    <definedName name="___________tra88" localSheetId="14">#REF!</definedName>
    <definedName name="___________tra88">#REF!</definedName>
    <definedName name="___________tra90" localSheetId="13">#REF!</definedName>
    <definedName name="___________tra90" localSheetId="2">#REF!</definedName>
    <definedName name="___________tra90" localSheetId="11">#REF!</definedName>
    <definedName name="___________tra90" localSheetId="5">#REF!</definedName>
    <definedName name="___________tra90" localSheetId="14">#REF!</definedName>
    <definedName name="___________tra90">#REF!</definedName>
    <definedName name="___________tra92" localSheetId="13">#REF!</definedName>
    <definedName name="___________tra92" localSheetId="2">#REF!</definedName>
    <definedName name="___________tra92" localSheetId="11">#REF!</definedName>
    <definedName name="___________tra92" localSheetId="5">#REF!</definedName>
    <definedName name="___________tra92" localSheetId="14">#REF!</definedName>
    <definedName name="___________tra92">#REF!</definedName>
    <definedName name="___________tra94" localSheetId="13">#REF!</definedName>
    <definedName name="___________tra94" localSheetId="2">#REF!</definedName>
    <definedName name="___________tra94" localSheetId="11">#REF!</definedName>
    <definedName name="___________tra94" localSheetId="5">#REF!</definedName>
    <definedName name="___________tra94" localSheetId="14">#REF!</definedName>
    <definedName name="___________tra94">#REF!</definedName>
    <definedName name="___________tra96" localSheetId="13">#REF!</definedName>
    <definedName name="___________tra96" localSheetId="2">#REF!</definedName>
    <definedName name="___________tra96" localSheetId="11">#REF!</definedName>
    <definedName name="___________tra96" localSheetId="5">#REF!</definedName>
    <definedName name="___________tra96" localSheetId="14">#REF!</definedName>
    <definedName name="___________tra96">#REF!</definedName>
    <definedName name="___________tra98" localSheetId="13">#REF!</definedName>
    <definedName name="___________tra98" localSheetId="2">#REF!</definedName>
    <definedName name="___________tra98" localSheetId="11">#REF!</definedName>
    <definedName name="___________tra98" localSheetId="5">#REF!</definedName>
    <definedName name="___________tra98" localSheetId="14">#REF!</definedName>
    <definedName name="___________tra98">#REF!</definedName>
    <definedName name="___________ui100" localSheetId="13">#REF!</definedName>
    <definedName name="___________ui100" localSheetId="2">#REF!</definedName>
    <definedName name="___________ui100" localSheetId="11">#REF!</definedName>
    <definedName name="___________ui100" localSheetId="5">#REF!</definedName>
    <definedName name="___________ui100" localSheetId="14">#REF!</definedName>
    <definedName name="___________ui100">#REF!</definedName>
    <definedName name="___________ui105" localSheetId="13">#REF!</definedName>
    <definedName name="___________ui105" localSheetId="2">#REF!</definedName>
    <definedName name="___________ui105" localSheetId="11">#REF!</definedName>
    <definedName name="___________ui105" localSheetId="5">#REF!</definedName>
    <definedName name="___________ui105" localSheetId="14">#REF!</definedName>
    <definedName name="___________ui105">#REF!</definedName>
    <definedName name="___________ui108" localSheetId="13">#REF!</definedName>
    <definedName name="___________ui108" localSheetId="2">#REF!</definedName>
    <definedName name="___________ui108" localSheetId="11">#REF!</definedName>
    <definedName name="___________ui108" localSheetId="5">#REF!</definedName>
    <definedName name="___________ui108" localSheetId="14">#REF!</definedName>
    <definedName name="___________ui108">#REF!</definedName>
    <definedName name="___________ui130" localSheetId="13">#REF!</definedName>
    <definedName name="___________ui130" localSheetId="2">#REF!</definedName>
    <definedName name="___________ui130" localSheetId="11">#REF!</definedName>
    <definedName name="___________ui130" localSheetId="5">#REF!</definedName>
    <definedName name="___________ui130" localSheetId="14">#REF!</definedName>
    <definedName name="___________ui130">#REF!</definedName>
    <definedName name="___________ui140" localSheetId="13">#REF!</definedName>
    <definedName name="___________ui140" localSheetId="2">#REF!</definedName>
    <definedName name="___________ui140" localSheetId="11">#REF!</definedName>
    <definedName name="___________ui140" localSheetId="5">#REF!</definedName>
    <definedName name="___________ui140" localSheetId="14">#REF!</definedName>
    <definedName name="___________ui140">#REF!</definedName>
    <definedName name="___________ui160" localSheetId="13">#REF!</definedName>
    <definedName name="___________ui160" localSheetId="2">#REF!</definedName>
    <definedName name="___________ui160" localSheetId="11">#REF!</definedName>
    <definedName name="___________ui160" localSheetId="5">#REF!</definedName>
    <definedName name="___________ui160" localSheetId="14">#REF!</definedName>
    <definedName name="___________ui160">#REF!</definedName>
    <definedName name="___________ui250" localSheetId="13">#REF!</definedName>
    <definedName name="___________ui250" localSheetId="2">#REF!</definedName>
    <definedName name="___________ui250" localSheetId="11">#REF!</definedName>
    <definedName name="___________ui250" localSheetId="5">#REF!</definedName>
    <definedName name="___________ui250" localSheetId="14">#REF!</definedName>
    <definedName name="___________ui250">#REF!</definedName>
    <definedName name="___________ui271" localSheetId="13">#REF!</definedName>
    <definedName name="___________ui271" localSheetId="2">#REF!</definedName>
    <definedName name="___________ui271" localSheetId="11">#REF!</definedName>
    <definedName name="___________ui271" localSheetId="5">#REF!</definedName>
    <definedName name="___________ui271" localSheetId="14">#REF!</definedName>
    <definedName name="___________ui271">#REF!</definedName>
    <definedName name="___________ui320" localSheetId="13">#REF!</definedName>
    <definedName name="___________ui320" localSheetId="2">#REF!</definedName>
    <definedName name="___________ui320" localSheetId="11">#REF!</definedName>
    <definedName name="___________ui320" localSheetId="5">#REF!</definedName>
    <definedName name="___________ui320" localSheetId="14">#REF!</definedName>
    <definedName name="___________ui320">#REF!</definedName>
    <definedName name="___________ui45" localSheetId="13">#REF!</definedName>
    <definedName name="___________ui45" localSheetId="2">#REF!</definedName>
    <definedName name="___________ui45" localSheetId="11">#REF!</definedName>
    <definedName name="___________ui45" localSheetId="5">#REF!</definedName>
    <definedName name="___________ui45" localSheetId="14">#REF!</definedName>
    <definedName name="___________ui45">#REF!</definedName>
    <definedName name="___________ui50" localSheetId="13">#REF!</definedName>
    <definedName name="___________ui50" localSheetId="2">#REF!</definedName>
    <definedName name="___________ui50" localSheetId="11">#REF!</definedName>
    <definedName name="___________ui50" localSheetId="5">#REF!</definedName>
    <definedName name="___________ui50" localSheetId="14">#REF!</definedName>
    <definedName name="___________ui50">#REF!</definedName>
    <definedName name="___________ui54" localSheetId="13">#REF!</definedName>
    <definedName name="___________ui54" localSheetId="2">#REF!</definedName>
    <definedName name="___________ui54" localSheetId="11">#REF!</definedName>
    <definedName name="___________ui54" localSheetId="5">#REF!</definedName>
    <definedName name="___________ui54" localSheetId="14">#REF!</definedName>
    <definedName name="___________ui54">#REF!</definedName>
    <definedName name="___________ui65" localSheetId="13">#REF!</definedName>
    <definedName name="___________ui65" localSheetId="2">#REF!</definedName>
    <definedName name="___________ui65" localSheetId="11">#REF!</definedName>
    <definedName name="___________ui65" localSheetId="5">#REF!</definedName>
    <definedName name="___________ui65" localSheetId="14">#REF!</definedName>
    <definedName name="___________ui65">#REF!</definedName>
    <definedName name="___________ui75" localSheetId="13">#REF!</definedName>
    <definedName name="___________ui75" localSheetId="2">#REF!</definedName>
    <definedName name="___________ui75" localSheetId="11">#REF!</definedName>
    <definedName name="___________ui75" localSheetId="5">#REF!</definedName>
    <definedName name="___________ui75" localSheetId="14">#REF!</definedName>
    <definedName name="___________ui75">#REF!</definedName>
    <definedName name="___________ui80" localSheetId="13">#REF!</definedName>
    <definedName name="___________ui80" localSheetId="2">#REF!</definedName>
    <definedName name="___________ui80" localSheetId="11">#REF!</definedName>
    <definedName name="___________ui80" localSheetId="5">#REF!</definedName>
    <definedName name="___________ui80" localSheetId="14">#REF!</definedName>
    <definedName name="___________ui80">#REF!</definedName>
    <definedName name="___________UT2" localSheetId="13">#REF!</definedName>
    <definedName name="___________UT2" localSheetId="2">#REF!</definedName>
    <definedName name="___________UT2" localSheetId="11">#REF!</definedName>
    <definedName name="___________UT2" localSheetId="5">#REF!</definedName>
    <definedName name="___________UT2" localSheetId="14">#REF!</definedName>
    <definedName name="___________UT2">#REF!</definedName>
    <definedName name="___________vb1" localSheetId="13">#REF!</definedName>
    <definedName name="___________vb1" localSheetId="2">#REF!</definedName>
    <definedName name="___________vb1" localSheetId="11">#REF!</definedName>
    <definedName name="___________vb1" localSheetId="5">#REF!</definedName>
    <definedName name="___________vb1" localSheetId="14">#REF!</definedName>
    <definedName name="___________vb1">#REF!</definedName>
    <definedName name="___________vb2" localSheetId="13">#REF!</definedName>
    <definedName name="___________vb2" localSheetId="2">#REF!</definedName>
    <definedName name="___________vb2" localSheetId="11">#REF!</definedName>
    <definedName name="___________vb2" localSheetId="5">#REF!</definedName>
    <definedName name="___________vb2" localSheetId="14">#REF!</definedName>
    <definedName name="___________vb2">#REF!</definedName>
    <definedName name="___________vc1" localSheetId="13">#REF!</definedName>
    <definedName name="___________vc1" localSheetId="2">#REF!</definedName>
    <definedName name="___________vc1" localSheetId="11">#REF!</definedName>
    <definedName name="___________vc1" localSheetId="5">#REF!</definedName>
    <definedName name="___________vc1" localSheetId="14">#REF!</definedName>
    <definedName name="___________vc1">#REF!</definedName>
    <definedName name="___________vc2" localSheetId="13">#REF!</definedName>
    <definedName name="___________vc2" localSheetId="2">#REF!</definedName>
    <definedName name="___________vc2" localSheetId="11">#REF!</definedName>
    <definedName name="___________vc2" localSheetId="5">#REF!</definedName>
    <definedName name="___________vc2" localSheetId="14">#REF!</definedName>
    <definedName name="___________vc2">#REF!</definedName>
    <definedName name="___________vc3" localSheetId="13">#REF!</definedName>
    <definedName name="___________vc3" localSheetId="2">#REF!</definedName>
    <definedName name="___________vc3" localSheetId="11">#REF!</definedName>
    <definedName name="___________vc3" localSheetId="5">#REF!</definedName>
    <definedName name="___________vc3" localSheetId="14">#REF!</definedName>
    <definedName name="___________vc3">#REF!</definedName>
    <definedName name="___________vl1" localSheetId="13">#REF!</definedName>
    <definedName name="___________vl1" localSheetId="2">#REF!</definedName>
    <definedName name="___________vl1" localSheetId="11">#REF!</definedName>
    <definedName name="___________vl1" localSheetId="5">#REF!</definedName>
    <definedName name="___________vl1" localSheetId="14">#REF!</definedName>
    <definedName name="___________vl1">#REF!</definedName>
    <definedName name="___________VL100" localSheetId="13">#REF!</definedName>
    <definedName name="___________VL100" localSheetId="2">#REF!</definedName>
    <definedName name="___________VL100" localSheetId="11">#REF!</definedName>
    <definedName name="___________VL100" localSheetId="5">#REF!</definedName>
    <definedName name="___________VL100" localSheetId="14">#REF!</definedName>
    <definedName name="___________VL100">#REF!</definedName>
    <definedName name="___________VL150" localSheetId="13">#REF!</definedName>
    <definedName name="___________VL150" localSheetId="2">#REF!</definedName>
    <definedName name="___________VL150" localSheetId="11">#REF!</definedName>
    <definedName name="___________VL150" localSheetId="5">#REF!</definedName>
    <definedName name="___________VL150" localSheetId="14">#REF!</definedName>
    <definedName name="___________VL150">#REF!</definedName>
    <definedName name="___________VL200" localSheetId="13">#REF!</definedName>
    <definedName name="___________VL200" localSheetId="2">#REF!</definedName>
    <definedName name="___________VL200" localSheetId="11">#REF!</definedName>
    <definedName name="___________VL200" localSheetId="5">#REF!</definedName>
    <definedName name="___________VL200" localSheetId="14">#REF!</definedName>
    <definedName name="___________VL200">#REF!</definedName>
    <definedName name="___________VL250" localSheetId="13">#REF!</definedName>
    <definedName name="___________VL250" localSheetId="2">#REF!</definedName>
    <definedName name="___________VL250" localSheetId="11">#REF!</definedName>
    <definedName name="___________VL250" localSheetId="5">#REF!</definedName>
    <definedName name="___________VL250" localSheetId="14">#REF!</definedName>
    <definedName name="___________VL250">#REF!</definedName>
    <definedName name="___________VL43" localSheetId="13">#REF!</definedName>
    <definedName name="___________VL43" localSheetId="2">#REF!</definedName>
    <definedName name="___________VL43" localSheetId="11">#REF!</definedName>
    <definedName name="___________VL43" localSheetId="5">#REF!</definedName>
    <definedName name="___________VL43" localSheetId="14">#REF!</definedName>
    <definedName name="___________VL43">#REF!</definedName>
    <definedName name="___________VL50" localSheetId="13">#REF!</definedName>
    <definedName name="___________VL50" localSheetId="2">#REF!</definedName>
    <definedName name="___________VL50" localSheetId="11">#REF!</definedName>
    <definedName name="___________VL50" localSheetId="5">#REF!</definedName>
    <definedName name="___________VL50" localSheetId="14">#REF!</definedName>
    <definedName name="___________VL50">#REF!</definedName>
    <definedName name="___________vln6" localSheetId="13">#REF!</definedName>
    <definedName name="___________vln6" localSheetId="2">#REF!</definedName>
    <definedName name="___________vln6" localSheetId="11">#REF!</definedName>
    <definedName name="___________vln6" localSheetId="5">#REF!</definedName>
    <definedName name="___________vln6" localSheetId="14">#REF!</definedName>
    <definedName name="___________vln6">#REF!</definedName>
    <definedName name="___________VLP2" localSheetId="2" hidden="1">{"'Sheet1'!$L$16"}</definedName>
    <definedName name="___________VLP2" localSheetId="11" hidden="1">{"'Sheet1'!$L$16"}</definedName>
    <definedName name="___________VLP2" localSheetId="5" hidden="1">{"'Sheet1'!$L$16"}</definedName>
    <definedName name="___________VLP2" hidden="1">{"'Sheet1'!$L$16"}</definedName>
    <definedName name="___________vm100" localSheetId="13">#REF!</definedName>
    <definedName name="___________vm100" localSheetId="2">#REF!</definedName>
    <definedName name="___________vm100" localSheetId="11">#REF!</definedName>
    <definedName name="___________vm100" localSheetId="5">#REF!</definedName>
    <definedName name="___________vm100" localSheetId="14">#REF!</definedName>
    <definedName name="___________vm100">#REF!</definedName>
    <definedName name="___________vm150" localSheetId="13">#REF!</definedName>
    <definedName name="___________vm150" localSheetId="2">#REF!</definedName>
    <definedName name="___________vm150" localSheetId="11">#REF!</definedName>
    <definedName name="___________vm150" localSheetId="5">#REF!</definedName>
    <definedName name="___________vm150" localSheetId="14">#REF!</definedName>
    <definedName name="___________vm150">#REF!</definedName>
    <definedName name="___________vm50" localSheetId="13">#REF!</definedName>
    <definedName name="___________vm50" localSheetId="2">#REF!</definedName>
    <definedName name="___________vm50" localSheetId="11">#REF!</definedName>
    <definedName name="___________vm50" localSheetId="5">#REF!</definedName>
    <definedName name="___________vm50" localSheetId="14">#REF!</definedName>
    <definedName name="___________vm50">#REF!</definedName>
    <definedName name="___________vm75" localSheetId="13">#REF!</definedName>
    <definedName name="___________vm75" localSheetId="2">#REF!</definedName>
    <definedName name="___________vm75" localSheetId="11">#REF!</definedName>
    <definedName name="___________vm75" localSheetId="5">#REF!</definedName>
    <definedName name="___________vm75" localSheetId="14">#REF!</definedName>
    <definedName name="___________vm75">#REF!</definedName>
    <definedName name="___________VT22" localSheetId="13">#REF!</definedName>
    <definedName name="___________VT22" localSheetId="2">#REF!</definedName>
    <definedName name="___________VT22" localSheetId="11">#REF!</definedName>
    <definedName name="___________VT22" localSheetId="5">#REF!</definedName>
    <definedName name="___________VT22" localSheetId="14">#REF!</definedName>
    <definedName name="___________VT22">#REF!</definedName>
    <definedName name="___________xb80" localSheetId="13">#REF!</definedName>
    <definedName name="___________xb80" localSheetId="2">#REF!</definedName>
    <definedName name="___________xb80" localSheetId="11">#REF!</definedName>
    <definedName name="___________xb80" localSheetId="5">#REF!</definedName>
    <definedName name="___________xb80" localSheetId="14">#REF!</definedName>
    <definedName name="___________xb80">#REF!</definedName>
    <definedName name="___________xd2" localSheetId="2">{"Book1"}</definedName>
    <definedName name="___________xd2" localSheetId="11">{"Book1"}</definedName>
    <definedName name="___________xd2" localSheetId="5">{"Book1"}</definedName>
    <definedName name="___________xd2">{"Book1"}</definedName>
    <definedName name="___________xi1" localSheetId="13">#REF!</definedName>
    <definedName name="___________xi1" localSheetId="2">#REF!</definedName>
    <definedName name="___________xi1" localSheetId="11">#REF!</definedName>
    <definedName name="___________xi1" localSheetId="5">#REF!</definedName>
    <definedName name="___________xi1" localSheetId="14">#REF!</definedName>
    <definedName name="___________xi1">#REF!</definedName>
    <definedName name="___________xm2" localSheetId="13">#REF!</definedName>
    <definedName name="___________xm2" localSheetId="2">#REF!</definedName>
    <definedName name="___________xm2" localSheetId="11">#REF!</definedName>
    <definedName name="___________xm2" localSheetId="5">#REF!</definedName>
    <definedName name="___________xm2" localSheetId="14">#REF!</definedName>
    <definedName name="___________xm2">#REF!</definedName>
    <definedName name="___________xm3" localSheetId="13">#REF!</definedName>
    <definedName name="___________xm3" localSheetId="2">#REF!</definedName>
    <definedName name="___________xm3" localSheetId="11">#REF!</definedName>
    <definedName name="___________xm3" localSheetId="5">#REF!</definedName>
    <definedName name="___________xm3" localSheetId="14">#REF!</definedName>
    <definedName name="___________xm3">#REF!</definedName>
    <definedName name="___________xm4" localSheetId="13">#REF!</definedName>
    <definedName name="___________xm4" localSheetId="2">#REF!</definedName>
    <definedName name="___________xm4" localSheetId="11">#REF!</definedName>
    <definedName name="___________xm4" localSheetId="5">#REF!</definedName>
    <definedName name="___________xm4" localSheetId="14">#REF!</definedName>
    <definedName name="___________xm4">#REF!</definedName>
    <definedName name="___________xm40" localSheetId="13">#REF!</definedName>
    <definedName name="___________xm40" localSheetId="2">#REF!</definedName>
    <definedName name="___________xm40" localSheetId="11">#REF!</definedName>
    <definedName name="___________xm40" localSheetId="5">#REF!</definedName>
    <definedName name="___________xm40" localSheetId="14">#REF!</definedName>
    <definedName name="___________xm40">#REF!</definedName>
    <definedName name="___________xm5" localSheetId="13">#REF!</definedName>
    <definedName name="___________xm5" localSheetId="2">#REF!</definedName>
    <definedName name="___________xm5" localSheetId="11">#REF!</definedName>
    <definedName name="___________xm5" localSheetId="5">#REF!</definedName>
    <definedName name="___________xm5" localSheetId="14">#REF!</definedName>
    <definedName name="___________xm5">#REF!</definedName>
    <definedName name="___________xx3" localSheetId="13">#REF!</definedName>
    <definedName name="___________xx3" localSheetId="2">#REF!</definedName>
    <definedName name="___________xx3" localSheetId="11">#REF!</definedName>
    <definedName name="___________xx3" localSheetId="5">#REF!</definedName>
    <definedName name="___________xx3" localSheetId="14">#REF!</definedName>
    <definedName name="___________xx3">#REF!</definedName>
    <definedName name="___________xx4" localSheetId="13">#REF!</definedName>
    <definedName name="___________xx4" localSheetId="2">#REF!</definedName>
    <definedName name="___________xx4" localSheetId="11">#REF!</definedName>
    <definedName name="___________xx4" localSheetId="5">#REF!</definedName>
    <definedName name="___________xx4" localSheetId="14">#REF!</definedName>
    <definedName name="___________xx4">#REF!</definedName>
    <definedName name="___________xx5" localSheetId="13">#REF!</definedName>
    <definedName name="___________xx5" localSheetId="2">#REF!</definedName>
    <definedName name="___________xx5" localSheetId="11">#REF!</definedName>
    <definedName name="___________xx5" localSheetId="5">#REF!</definedName>
    <definedName name="___________xx5" localSheetId="14">#REF!</definedName>
    <definedName name="___________xx5">#REF!</definedName>
    <definedName name="___________xx6" localSheetId="13">#REF!</definedName>
    <definedName name="___________xx6" localSheetId="2">#REF!</definedName>
    <definedName name="___________xx6" localSheetId="11">#REF!</definedName>
    <definedName name="___________xx6" localSheetId="5">#REF!</definedName>
    <definedName name="___________xx6" localSheetId="14">#REF!</definedName>
    <definedName name="___________xx6">#REF!</definedName>
    <definedName name="___________xx7" localSheetId="13">#REF!</definedName>
    <definedName name="___________xx7" localSheetId="2">#REF!</definedName>
    <definedName name="___________xx7" localSheetId="11">#REF!</definedName>
    <definedName name="___________xx7" localSheetId="5">#REF!</definedName>
    <definedName name="___________xx7" localSheetId="14">#REF!</definedName>
    <definedName name="___________xx7">#REF!</definedName>
    <definedName name="__________a1" localSheetId="2" hidden="1">{"'Sheet1'!$L$16"}</definedName>
    <definedName name="__________a1" localSheetId="11" hidden="1">{"'Sheet1'!$L$16"}</definedName>
    <definedName name="__________a1" localSheetId="5" hidden="1">{"'Sheet1'!$L$16"}</definedName>
    <definedName name="__________a1" hidden="1">{"'Sheet1'!$L$16"}</definedName>
    <definedName name="__________a129" localSheetId="2" hidden="1">{"Offgrid",#N/A,FALSE,"OFFGRID";"Region",#N/A,FALSE,"REGION";"Offgrid -2",#N/A,FALSE,"OFFGRID";"WTP",#N/A,FALSE,"WTP";"WTP -2",#N/A,FALSE,"WTP";"Project",#N/A,FALSE,"PROJECT";"Summary -2",#N/A,FALSE,"SUMMARY"}</definedName>
    <definedName name="__________a129" localSheetId="11" hidden="1">{"Offgrid",#N/A,FALSE,"OFFGRID";"Region",#N/A,FALSE,"REGION";"Offgrid -2",#N/A,FALSE,"OFFGRID";"WTP",#N/A,FALSE,"WTP";"WTP -2",#N/A,FALSE,"WTP";"Project",#N/A,FALSE,"PROJECT";"Summary -2",#N/A,FALSE,"SUMMARY"}</definedName>
    <definedName name="__________a129" localSheetId="5" hidden="1">{"Offgrid",#N/A,FALSE,"OFFGRID";"Region",#N/A,FALSE,"REGION";"Offgrid -2",#N/A,FALSE,"OFFGRID";"WTP",#N/A,FALSE,"WTP";"WTP -2",#N/A,FALSE,"WTP";"Project",#N/A,FALSE,"PROJECT";"Summary -2",#N/A,FALSE,"SUMMARY"}</definedName>
    <definedName name="__________a129" hidden="1">{"Offgrid",#N/A,FALSE,"OFFGRID";"Region",#N/A,FALSE,"REGION";"Offgrid -2",#N/A,FALSE,"OFFGRID";"WTP",#N/A,FALSE,"WTP";"WTP -2",#N/A,FALSE,"WTP";"Project",#N/A,FALSE,"PROJECT";"Summary -2",#N/A,FALSE,"SUMMARY"}</definedName>
    <definedName name="__________a130" localSheetId="2" hidden="1">{"Offgrid",#N/A,FALSE,"OFFGRID";"Region",#N/A,FALSE,"REGION";"Offgrid -2",#N/A,FALSE,"OFFGRID";"WTP",#N/A,FALSE,"WTP";"WTP -2",#N/A,FALSE,"WTP";"Project",#N/A,FALSE,"PROJECT";"Summary -2",#N/A,FALSE,"SUMMARY"}</definedName>
    <definedName name="__________a130" localSheetId="11" hidden="1">{"Offgrid",#N/A,FALSE,"OFFGRID";"Region",#N/A,FALSE,"REGION";"Offgrid -2",#N/A,FALSE,"OFFGRID";"WTP",#N/A,FALSE,"WTP";"WTP -2",#N/A,FALSE,"WTP";"Project",#N/A,FALSE,"PROJECT";"Summary -2",#N/A,FALSE,"SUMMARY"}</definedName>
    <definedName name="__________a130" localSheetId="5" hidden="1">{"Offgrid",#N/A,FALSE,"OFFGRID";"Region",#N/A,FALSE,"REGION";"Offgrid -2",#N/A,FALSE,"OFFGRID";"WTP",#N/A,FALSE,"WTP";"WTP -2",#N/A,FALSE,"WTP";"Project",#N/A,FALSE,"PROJECT";"Summary -2",#N/A,FALSE,"SUMMARY"}</definedName>
    <definedName name="__________a130" hidden="1">{"Offgrid",#N/A,FALSE,"OFFGRID";"Region",#N/A,FALSE,"REGION";"Offgrid -2",#N/A,FALSE,"OFFGRID";"WTP",#N/A,FALSE,"WTP";"WTP -2",#N/A,FALSE,"WTP";"Project",#N/A,FALSE,"PROJECT";"Summary -2",#N/A,FALSE,"SUMMARY"}</definedName>
    <definedName name="__________a2" localSheetId="2" hidden="1">{"'Sheet1'!$L$16"}</definedName>
    <definedName name="__________a2" localSheetId="11" hidden="1">{"'Sheet1'!$L$16"}</definedName>
    <definedName name="__________a2" localSheetId="5" hidden="1">{"'Sheet1'!$L$16"}</definedName>
    <definedName name="__________a2" hidden="1">{"'Sheet1'!$L$16"}</definedName>
    <definedName name="__________atn1" localSheetId="13">#REF!</definedName>
    <definedName name="__________atn1" localSheetId="2">#REF!</definedName>
    <definedName name="__________atn1" localSheetId="11">#REF!</definedName>
    <definedName name="__________atn1" localSheetId="5">#REF!</definedName>
    <definedName name="__________atn1" localSheetId="14">#REF!</definedName>
    <definedName name="__________atn1">#REF!</definedName>
    <definedName name="__________atn10" localSheetId="13">#REF!</definedName>
    <definedName name="__________atn10" localSheetId="2">#REF!</definedName>
    <definedName name="__________atn10" localSheetId="11">#REF!</definedName>
    <definedName name="__________atn10" localSheetId="5">#REF!</definedName>
    <definedName name="__________atn10" localSheetId="14">#REF!</definedName>
    <definedName name="__________atn10">#REF!</definedName>
    <definedName name="__________atn2" localSheetId="13">#REF!</definedName>
    <definedName name="__________atn2" localSheetId="2">#REF!</definedName>
    <definedName name="__________atn2" localSheetId="11">#REF!</definedName>
    <definedName name="__________atn2" localSheetId="5">#REF!</definedName>
    <definedName name="__________atn2" localSheetId="14">#REF!</definedName>
    <definedName name="__________atn2">#REF!</definedName>
    <definedName name="__________atn3" localSheetId="13">#REF!</definedName>
    <definedName name="__________atn3" localSheetId="2">#REF!</definedName>
    <definedName name="__________atn3" localSheetId="11">#REF!</definedName>
    <definedName name="__________atn3" localSheetId="5">#REF!</definedName>
    <definedName name="__________atn3" localSheetId="14">#REF!</definedName>
    <definedName name="__________atn3">#REF!</definedName>
    <definedName name="__________atn4" localSheetId="13">#REF!</definedName>
    <definedName name="__________atn4" localSheetId="2">#REF!</definedName>
    <definedName name="__________atn4" localSheetId="11">#REF!</definedName>
    <definedName name="__________atn4" localSheetId="5">#REF!</definedName>
    <definedName name="__________atn4" localSheetId="14">#REF!</definedName>
    <definedName name="__________atn4">#REF!</definedName>
    <definedName name="__________atn5" localSheetId="13">#REF!</definedName>
    <definedName name="__________atn5" localSheetId="2">#REF!</definedName>
    <definedName name="__________atn5" localSheetId="11">#REF!</definedName>
    <definedName name="__________atn5" localSheetId="5">#REF!</definedName>
    <definedName name="__________atn5" localSheetId="14">#REF!</definedName>
    <definedName name="__________atn5">#REF!</definedName>
    <definedName name="__________atn6" localSheetId="13">#REF!</definedName>
    <definedName name="__________atn6" localSheetId="2">#REF!</definedName>
    <definedName name="__________atn6" localSheetId="11">#REF!</definedName>
    <definedName name="__________atn6" localSheetId="5">#REF!</definedName>
    <definedName name="__________atn6" localSheetId="14">#REF!</definedName>
    <definedName name="__________atn6">#REF!</definedName>
    <definedName name="__________atn7" localSheetId="13">#REF!</definedName>
    <definedName name="__________atn7" localSheetId="2">#REF!</definedName>
    <definedName name="__________atn7" localSheetId="11">#REF!</definedName>
    <definedName name="__________atn7" localSheetId="5">#REF!</definedName>
    <definedName name="__________atn7" localSheetId="14">#REF!</definedName>
    <definedName name="__________atn7">#REF!</definedName>
    <definedName name="__________atn8" localSheetId="13">#REF!</definedName>
    <definedName name="__________atn8" localSheetId="2">#REF!</definedName>
    <definedName name="__________atn8" localSheetId="11">#REF!</definedName>
    <definedName name="__________atn8" localSheetId="5">#REF!</definedName>
    <definedName name="__________atn8" localSheetId="14">#REF!</definedName>
    <definedName name="__________atn8">#REF!</definedName>
    <definedName name="__________atn9" localSheetId="13">#REF!</definedName>
    <definedName name="__________atn9" localSheetId="2">#REF!</definedName>
    <definedName name="__________atn9" localSheetId="11">#REF!</definedName>
    <definedName name="__________atn9" localSheetId="5">#REF!</definedName>
    <definedName name="__________atn9" localSheetId="14">#REF!</definedName>
    <definedName name="__________atn9">#REF!</definedName>
    <definedName name="__________B1" localSheetId="13">#REF!</definedName>
    <definedName name="__________B1" localSheetId="2">#REF!</definedName>
    <definedName name="__________B1" localSheetId="11">#REF!</definedName>
    <definedName name="__________B1" localSheetId="5">#REF!</definedName>
    <definedName name="__________B1" localSheetId="14">#REF!</definedName>
    <definedName name="__________B1">#REF!</definedName>
    <definedName name="__________b100000" localSheetId="13">#REF!</definedName>
    <definedName name="__________b100000" localSheetId="2">#REF!</definedName>
    <definedName name="__________b100000" localSheetId="11">#REF!</definedName>
    <definedName name="__________b100000" localSheetId="5">#REF!</definedName>
    <definedName name="__________b100000" localSheetId="14">#REF!</definedName>
    <definedName name="__________b100000">#REF!</definedName>
    <definedName name="__________B72172" localSheetId="13">#REF!</definedName>
    <definedName name="__________B72172" localSheetId="2">#REF!</definedName>
    <definedName name="__________B72172" localSheetId="11">#REF!</definedName>
    <definedName name="__________B72172" localSheetId="5">#REF!</definedName>
    <definedName name="__________B72172" localSheetId="14">#REF!</definedName>
    <definedName name="__________B72172">#REF!</definedName>
    <definedName name="__________B86000" localSheetId="13">#REF!</definedName>
    <definedName name="__________B86000" localSheetId="2">#REF!</definedName>
    <definedName name="__________B86000" localSheetId="11">#REF!</definedName>
    <definedName name="__________B86000" localSheetId="5">#REF!</definedName>
    <definedName name="__________B86000" localSheetId="14">#REF!</definedName>
    <definedName name="__________B86000">#REF!</definedName>
    <definedName name="__________bac3">12413</definedName>
    <definedName name="__________bac4">13529</definedName>
    <definedName name="__________bac5">15483</definedName>
    <definedName name="__________BCT1" localSheetId="2" hidden="1">{"'Sheet1'!$L$16"}</definedName>
    <definedName name="__________BCT1" localSheetId="11" hidden="1">{"'Sheet1'!$L$16"}</definedName>
    <definedName name="__________BCT1" localSheetId="5" hidden="1">{"'Sheet1'!$L$16"}</definedName>
    <definedName name="__________BCT1" hidden="1">{"'Sheet1'!$L$16"}</definedName>
    <definedName name="__________bnc5" localSheetId="13">#REF!</definedName>
    <definedName name="__________bnc5" localSheetId="2">#REF!</definedName>
    <definedName name="__________bnc5" localSheetId="11">#REF!</definedName>
    <definedName name="__________bnc5" localSheetId="5">#REF!</definedName>
    <definedName name="__________bnc5" localSheetId="14">#REF!</definedName>
    <definedName name="__________bnc5">#REF!</definedName>
    <definedName name="__________boi1" localSheetId="13">#REF!</definedName>
    <definedName name="__________boi1" localSheetId="2">#REF!</definedName>
    <definedName name="__________boi1" localSheetId="11">#REF!</definedName>
    <definedName name="__________boi1" localSheetId="5">#REF!</definedName>
    <definedName name="__________boi1" localSheetId="14">#REF!</definedName>
    <definedName name="__________boi1">#REF!</definedName>
    <definedName name="__________boi2" localSheetId="13">#REF!</definedName>
    <definedName name="__________boi2" localSheetId="2">#REF!</definedName>
    <definedName name="__________boi2" localSheetId="11">#REF!</definedName>
    <definedName name="__________boi2" localSheetId="5">#REF!</definedName>
    <definedName name="__________boi2" localSheetId="14">#REF!</definedName>
    <definedName name="__________boi2">#REF!</definedName>
    <definedName name="__________boi3" localSheetId="13">#REF!</definedName>
    <definedName name="__________boi3" localSheetId="2">#REF!</definedName>
    <definedName name="__________boi3" localSheetId="11">#REF!</definedName>
    <definedName name="__________boi3" localSheetId="5">#REF!</definedName>
    <definedName name="__________boi3" localSheetId="14">#REF!</definedName>
    <definedName name="__________boi3">#REF!</definedName>
    <definedName name="__________boi4" localSheetId="13">#REF!</definedName>
    <definedName name="__________boi4" localSheetId="2">#REF!</definedName>
    <definedName name="__________boi4" localSheetId="11">#REF!</definedName>
    <definedName name="__________boi4" localSheetId="5">#REF!</definedName>
    <definedName name="__________boi4" localSheetId="14">#REF!</definedName>
    <definedName name="__________boi4">#REF!</definedName>
    <definedName name="__________btc20" localSheetId="13">#REF!</definedName>
    <definedName name="__________btc20" localSheetId="2">#REF!</definedName>
    <definedName name="__________btc20" localSheetId="11">#REF!</definedName>
    <definedName name="__________btc20" localSheetId="5">#REF!</definedName>
    <definedName name="__________btc20" localSheetId="14">#REF!</definedName>
    <definedName name="__________btc20">#REF!</definedName>
    <definedName name="__________btc30" localSheetId="13">#REF!</definedName>
    <definedName name="__________btc30" localSheetId="2">#REF!</definedName>
    <definedName name="__________btc30" localSheetId="11">#REF!</definedName>
    <definedName name="__________btc30" localSheetId="5">#REF!</definedName>
    <definedName name="__________btc30" localSheetId="14">#REF!</definedName>
    <definedName name="__________btc30">#REF!</definedName>
    <definedName name="__________btc35" localSheetId="13">#REF!</definedName>
    <definedName name="__________btc35" localSheetId="2">#REF!</definedName>
    <definedName name="__________btc35" localSheetId="11">#REF!</definedName>
    <definedName name="__________btc35" localSheetId="5">#REF!</definedName>
    <definedName name="__________btc35" localSheetId="14">#REF!</definedName>
    <definedName name="__________btc35">#REF!</definedName>
    <definedName name="__________btc40" localSheetId="13">#REF!</definedName>
    <definedName name="__________btc40" localSheetId="2">#REF!</definedName>
    <definedName name="__________btc40" localSheetId="11">#REF!</definedName>
    <definedName name="__________btc40" localSheetId="5">#REF!</definedName>
    <definedName name="__________btc40" localSheetId="14">#REF!</definedName>
    <definedName name="__________btc40">#REF!</definedName>
    <definedName name="__________btc50" localSheetId="13">#REF!</definedName>
    <definedName name="__________btc50" localSheetId="2">#REF!</definedName>
    <definedName name="__________btc50" localSheetId="11">#REF!</definedName>
    <definedName name="__________btc50" localSheetId="5">#REF!</definedName>
    <definedName name="__________btc50" localSheetId="14">#REF!</definedName>
    <definedName name="__________btc50">#REF!</definedName>
    <definedName name="__________btm10" localSheetId="13">#REF!</definedName>
    <definedName name="__________btm10" localSheetId="2">#REF!</definedName>
    <definedName name="__________btm10" localSheetId="11">#REF!</definedName>
    <definedName name="__________btm10" localSheetId="5">#REF!</definedName>
    <definedName name="__________btm10" localSheetId="14">#REF!</definedName>
    <definedName name="__________btm10">#REF!</definedName>
    <definedName name="__________btm100" localSheetId="13">#REF!</definedName>
    <definedName name="__________btm100" localSheetId="2">#REF!</definedName>
    <definedName name="__________btm100" localSheetId="11">#REF!</definedName>
    <definedName name="__________btm100" localSheetId="5">#REF!</definedName>
    <definedName name="__________btm100" localSheetId="14">#REF!</definedName>
    <definedName name="__________btm100">#REF!</definedName>
    <definedName name="__________BTM150" localSheetId="13">#REF!</definedName>
    <definedName name="__________BTM150" localSheetId="2">#REF!</definedName>
    <definedName name="__________BTM150" localSheetId="11">#REF!</definedName>
    <definedName name="__________BTM150" localSheetId="5">#REF!</definedName>
    <definedName name="__________BTM150" localSheetId="14">#REF!</definedName>
    <definedName name="__________BTM150">#REF!</definedName>
    <definedName name="__________BTM250" localSheetId="13">#REF!</definedName>
    <definedName name="__________BTM250" localSheetId="2">#REF!</definedName>
    <definedName name="__________BTM250" localSheetId="11">#REF!</definedName>
    <definedName name="__________BTM250" localSheetId="5">#REF!</definedName>
    <definedName name="__________BTM250" localSheetId="14">#REF!</definedName>
    <definedName name="__________BTM250">#REF!</definedName>
    <definedName name="__________btM300" localSheetId="13">#REF!</definedName>
    <definedName name="__________btM300" localSheetId="2">#REF!</definedName>
    <definedName name="__________btM300" localSheetId="11">#REF!</definedName>
    <definedName name="__________btM300" localSheetId="5">#REF!</definedName>
    <definedName name="__________btM300" localSheetId="14">#REF!</definedName>
    <definedName name="__________btM300">#REF!</definedName>
    <definedName name="__________btm350" localSheetId="13">#REF!</definedName>
    <definedName name="__________btm350" localSheetId="2">#REF!</definedName>
    <definedName name="__________btm350" localSheetId="11">#REF!</definedName>
    <definedName name="__________btm350" localSheetId="5">#REF!</definedName>
    <definedName name="__________btm350" localSheetId="14">#REF!</definedName>
    <definedName name="__________btm350">#REF!</definedName>
    <definedName name="__________btm400" localSheetId="13">#REF!</definedName>
    <definedName name="__________btm400" localSheetId="2">#REF!</definedName>
    <definedName name="__________btm400" localSheetId="11">#REF!</definedName>
    <definedName name="__________btm400" localSheetId="5">#REF!</definedName>
    <definedName name="__________btm400" localSheetId="14">#REF!</definedName>
    <definedName name="__________btm400">#REF!</definedName>
    <definedName name="__________BTM50" localSheetId="13">#REF!</definedName>
    <definedName name="__________BTM50" localSheetId="2">#REF!</definedName>
    <definedName name="__________BTM50" localSheetId="11">#REF!</definedName>
    <definedName name="__________BTM50" localSheetId="5">#REF!</definedName>
    <definedName name="__________BTM50" localSheetId="14">#REF!</definedName>
    <definedName name="__________BTM50">#REF!</definedName>
    <definedName name="__________btm500" localSheetId="13">#REF!</definedName>
    <definedName name="__________btm500" localSheetId="2">#REF!</definedName>
    <definedName name="__________btm500" localSheetId="11">#REF!</definedName>
    <definedName name="__________btm500" localSheetId="5">#REF!</definedName>
    <definedName name="__________btm500" localSheetId="14">#REF!</definedName>
    <definedName name="__________btm500">#REF!</definedName>
    <definedName name="__________bua25" localSheetId="13">#REF!</definedName>
    <definedName name="__________bua25" localSheetId="2">#REF!</definedName>
    <definedName name="__________bua25" localSheetId="11">#REF!</definedName>
    <definedName name="__________bua25" localSheetId="5">#REF!</definedName>
    <definedName name="__________bua25" localSheetId="14">#REF!</definedName>
    <definedName name="__________bua25">#REF!</definedName>
    <definedName name="__________but1" localSheetId="13">#REF!</definedName>
    <definedName name="__________but1" localSheetId="2">#REF!</definedName>
    <definedName name="__________but1" localSheetId="11">#REF!</definedName>
    <definedName name="__________but1" localSheetId="5">#REF!</definedName>
    <definedName name="__________but1" localSheetId="14">#REF!</definedName>
    <definedName name="__________but1">#REF!</definedName>
    <definedName name="__________but11" localSheetId="13">#REF!</definedName>
    <definedName name="__________but11" localSheetId="2">#REF!</definedName>
    <definedName name="__________but11" localSheetId="11">#REF!</definedName>
    <definedName name="__________but11" localSheetId="5">#REF!</definedName>
    <definedName name="__________but11" localSheetId="14">#REF!</definedName>
    <definedName name="__________but11">#REF!</definedName>
    <definedName name="__________but2" localSheetId="13">#REF!</definedName>
    <definedName name="__________but2" localSheetId="2">#REF!</definedName>
    <definedName name="__________but2" localSheetId="11">#REF!</definedName>
    <definedName name="__________but2" localSheetId="5">#REF!</definedName>
    <definedName name="__________but2" localSheetId="14">#REF!</definedName>
    <definedName name="__________but2">#REF!</definedName>
    <definedName name="__________but22" localSheetId="13">#REF!</definedName>
    <definedName name="__________but22" localSheetId="2">#REF!</definedName>
    <definedName name="__________but22" localSheetId="11">#REF!</definedName>
    <definedName name="__________but22" localSheetId="5">#REF!</definedName>
    <definedName name="__________but22" localSheetId="14">#REF!</definedName>
    <definedName name="__________but22">#REF!</definedName>
    <definedName name="__________but3" localSheetId="13">#REF!</definedName>
    <definedName name="__________but3" localSheetId="2">#REF!</definedName>
    <definedName name="__________but3" localSheetId="11">#REF!</definedName>
    <definedName name="__________but3" localSheetId="5">#REF!</definedName>
    <definedName name="__________but3" localSheetId="14">#REF!</definedName>
    <definedName name="__________but3">#REF!</definedName>
    <definedName name="__________but33" localSheetId="13">#REF!</definedName>
    <definedName name="__________but33" localSheetId="2">#REF!</definedName>
    <definedName name="__________but33" localSheetId="11">#REF!</definedName>
    <definedName name="__________but33" localSheetId="5">#REF!</definedName>
    <definedName name="__________but33" localSheetId="14">#REF!</definedName>
    <definedName name="__________but33">#REF!</definedName>
    <definedName name="__________but4" localSheetId="13">#REF!</definedName>
    <definedName name="__________but4" localSheetId="2">#REF!</definedName>
    <definedName name="__________but4" localSheetId="11">#REF!</definedName>
    <definedName name="__________but4" localSheetId="5">#REF!</definedName>
    <definedName name="__________but4" localSheetId="14">#REF!</definedName>
    <definedName name="__________but4">#REF!</definedName>
    <definedName name="__________but44" localSheetId="13">#REF!</definedName>
    <definedName name="__________but44" localSheetId="2">#REF!</definedName>
    <definedName name="__________but44" localSheetId="11">#REF!</definedName>
    <definedName name="__________but44" localSheetId="5">#REF!</definedName>
    <definedName name="__________but44" localSheetId="14">#REF!</definedName>
    <definedName name="__________but44">#REF!</definedName>
    <definedName name="__________but5" localSheetId="13">#REF!</definedName>
    <definedName name="__________but5" localSheetId="2">#REF!</definedName>
    <definedName name="__________but5" localSheetId="11">#REF!</definedName>
    <definedName name="__________but5" localSheetId="5">#REF!</definedName>
    <definedName name="__________but5" localSheetId="14">#REF!</definedName>
    <definedName name="__________but5">#REF!</definedName>
    <definedName name="__________but55" localSheetId="13">#REF!</definedName>
    <definedName name="__________but55" localSheetId="2">#REF!</definedName>
    <definedName name="__________but55" localSheetId="11">#REF!</definedName>
    <definedName name="__________but55" localSheetId="5">#REF!</definedName>
    <definedName name="__________but55" localSheetId="14">#REF!</definedName>
    <definedName name="__________but55">#REF!</definedName>
    <definedName name="__________but6" localSheetId="13">#REF!</definedName>
    <definedName name="__________but6" localSheetId="2">#REF!</definedName>
    <definedName name="__________but6" localSheetId="11">#REF!</definedName>
    <definedName name="__________but6" localSheetId="5">#REF!</definedName>
    <definedName name="__________but6" localSheetId="14">#REF!</definedName>
    <definedName name="__________but6">#REF!</definedName>
    <definedName name="__________but66" localSheetId="13">#REF!</definedName>
    <definedName name="__________but66" localSheetId="2">#REF!</definedName>
    <definedName name="__________but66" localSheetId="11">#REF!</definedName>
    <definedName name="__________but66" localSheetId="5">#REF!</definedName>
    <definedName name="__________but66" localSheetId="14">#REF!</definedName>
    <definedName name="__________but66">#REF!</definedName>
    <definedName name="__________cao1" localSheetId="13">#REF!</definedName>
    <definedName name="__________cao1" localSheetId="2">#REF!</definedName>
    <definedName name="__________cao1" localSheetId="11">#REF!</definedName>
    <definedName name="__________cao1" localSheetId="5">#REF!</definedName>
    <definedName name="__________cao1" localSheetId="14">#REF!</definedName>
    <definedName name="__________cao1">#REF!</definedName>
    <definedName name="__________cao2" localSheetId="13">#REF!</definedName>
    <definedName name="__________cao2" localSheetId="2">#REF!</definedName>
    <definedName name="__________cao2" localSheetId="11">#REF!</definedName>
    <definedName name="__________cao2" localSheetId="5">#REF!</definedName>
    <definedName name="__________cao2" localSheetId="14">#REF!</definedName>
    <definedName name="__________cao2">#REF!</definedName>
    <definedName name="__________cao3" localSheetId="13">#REF!</definedName>
    <definedName name="__________cao3" localSheetId="2">#REF!</definedName>
    <definedName name="__________cao3" localSheetId="11">#REF!</definedName>
    <definedName name="__________cao3" localSheetId="5">#REF!</definedName>
    <definedName name="__________cao3" localSheetId="14">#REF!</definedName>
    <definedName name="__________cao3">#REF!</definedName>
    <definedName name="__________cao4" localSheetId="13">#REF!</definedName>
    <definedName name="__________cao4" localSheetId="2">#REF!</definedName>
    <definedName name="__________cao4" localSheetId="11">#REF!</definedName>
    <definedName name="__________cao4" localSheetId="5">#REF!</definedName>
    <definedName name="__________cao4" localSheetId="14">#REF!</definedName>
    <definedName name="__________cao4">#REF!</definedName>
    <definedName name="__________cao5" localSheetId="13">#REF!</definedName>
    <definedName name="__________cao5" localSheetId="2">#REF!</definedName>
    <definedName name="__________cao5" localSheetId="11">#REF!</definedName>
    <definedName name="__________cao5" localSheetId="5">#REF!</definedName>
    <definedName name="__________cao5" localSheetId="14">#REF!</definedName>
    <definedName name="__________cao5">#REF!</definedName>
    <definedName name="__________cao6" localSheetId="13">#REF!</definedName>
    <definedName name="__________cao6" localSheetId="2">#REF!</definedName>
    <definedName name="__________cao6" localSheetId="11">#REF!</definedName>
    <definedName name="__________cao6" localSheetId="5">#REF!</definedName>
    <definedName name="__________cao6" localSheetId="14">#REF!</definedName>
    <definedName name="__________cao6">#REF!</definedName>
    <definedName name="__________cat2" localSheetId="13">#REF!</definedName>
    <definedName name="__________cat2" localSheetId="2">#REF!</definedName>
    <definedName name="__________cat2" localSheetId="11">#REF!</definedName>
    <definedName name="__________cat2" localSheetId="5">#REF!</definedName>
    <definedName name="__________cat2" localSheetId="14">#REF!</definedName>
    <definedName name="__________cat2">#REF!</definedName>
    <definedName name="__________cat3" localSheetId="13">#REF!</definedName>
    <definedName name="__________cat3" localSheetId="2">#REF!</definedName>
    <definedName name="__________cat3" localSheetId="11">#REF!</definedName>
    <definedName name="__________cat3" localSheetId="5">#REF!</definedName>
    <definedName name="__________cat3" localSheetId="14">#REF!</definedName>
    <definedName name="__________cat3">#REF!</definedName>
    <definedName name="__________cat4" localSheetId="13">#REF!</definedName>
    <definedName name="__________cat4" localSheetId="2">#REF!</definedName>
    <definedName name="__________cat4" localSheetId="11">#REF!</definedName>
    <definedName name="__________cat4" localSheetId="5">#REF!</definedName>
    <definedName name="__________cat4" localSheetId="14">#REF!</definedName>
    <definedName name="__________cat4">#REF!</definedName>
    <definedName name="__________cau10" localSheetId="13">#REF!</definedName>
    <definedName name="__________cau10" localSheetId="2">#REF!</definedName>
    <definedName name="__________cau10" localSheetId="11">#REF!</definedName>
    <definedName name="__________cau10" localSheetId="5">#REF!</definedName>
    <definedName name="__________cau10" localSheetId="14">#REF!</definedName>
    <definedName name="__________cau10">#REF!</definedName>
    <definedName name="__________cau24" localSheetId="2">{"Book1"}</definedName>
    <definedName name="__________cau24" localSheetId="11">{"Book1"}</definedName>
    <definedName name="__________cau24" localSheetId="5">{"Book1"}</definedName>
    <definedName name="__________cau24">{"Book1"}</definedName>
    <definedName name="__________cau25" localSheetId="13">#REF!</definedName>
    <definedName name="__________cau25" localSheetId="2">#REF!</definedName>
    <definedName name="__________cau25" localSheetId="11">#REF!</definedName>
    <definedName name="__________cau25" localSheetId="5">#REF!</definedName>
    <definedName name="__________cau25" localSheetId="14">#REF!</definedName>
    <definedName name="__________cau25">#REF!</definedName>
    <definedName name="__________cau40" localSheetId="13">#REF!</definedName>
    <definedName name="__________cau40" localSheetId="2">#REF!</definedName>
    <definedName name="__________cau40" localSheetId="11">#REF!</definedName>
    <definedName name="__________cau40" localSheetId="5">#REF!</definedName>
    <definedName name="__________cau40" localSheetId="14">#REF!</definedName>
    <definedName name="__________cau40">#REF!</definedName>
    <definedName name="__________cau50" localSheetId="13">#REF!</definedName>
    <definedName name="__________cau50" localSheetId="2">#REF!</definedName>
    <definedName name="__________cau50" localSheetId="11">#REF!</definedName>
    <definedName name="__________cau50" localSheetId="5">#REF!</definedName>
    <definedName name="__________cau50" localSheetId="14">#REF!</definedName>
    <definedName name="__________cau50">#REF!</definedName>
    <definedName name="__________CD2" localSheetId="2" hidden="1">{"'Sheet1'!$L$16"}</definedName>
    <definedName name="__________CD2" localSheetId="11" hidden="1">{"'Sheet1'!$L$16"}</definedName>
    <definedName name="__________CD2" localSheetId="5" hidden="1">{"'Sheet1'!$L$16"}</definedName>
    <definedName name="__________CD2" hidden="1">{"'Sheet1'!$L$16"}</definedName>
    <definedName name="__________ckn12" localSheetId="13">#REF!</definedName>
    <definedName name="__________ckn12" localSheetId="2">#REF!</definedName>
    <definedName name="__________ckn12" localSheetId="11">#REF!</definedName>
    <definedName name="__________ckn12" localSheetId="5">#REF!</definedName>
    <definedName name="__________ckn12" localSheetId="14">#REF!</definedName>
    <definedName name="__________ckn12">#REF!</definedName>
    <definedName name="__________CN1" localSheetId="2" hidden="1">{"'Sheet1'!$L$16"}</definedName>
    <definedName name="__________CN1" localSheetId="11" hidden="1">{"'Sheet1'!$L$16"}</definedName>
    <definedName name="__________CN1" localSheetId="5" hidden="1">{"'Sheet1'!$L$16"}</definedName>
    <definedName name="__________CN1" hidden="1">{"'Sheet1'!$L$16"}</definedName>
    <definedName name="__________CON1" localSheetId="13">#REF!</definedName>
    <definedName name="__________CON1" localSheetId="2">#REF!</definedName>
    <definedName name="__________CON1" localSheetId="11">#REF!</definedName>
    <definedName name="__________CON1" localSheetId="5">#REF!</definedName>
    <definedName name="__________CON1" localSheetId="14">#REF!</definedName>
    <definedName name="__________CON1">#REF!</definedName>
    <definedName name="__________CON2" localSheetId="13">#REF!</definedName>
    <definedName name="__________CON2" localSheetId="2">#REF!</definedName>
    <definedName name="__________CON2" localSheetId="11">#REF!</definedName>
    <definedName name="__________CON2" localSheetId="5">#REF!</definedName>
    <definedName name="__________CON2" localSheetId="14">#REF!</definedName>
    <definedName name="__________CON2">#REF!</definedName>
    <definedName name="__________cpd1" localSheetId="13">#REF!</definedName>
    <definedName name="__________cpd1" localSheetId="2">#REF!</definedName>
    <definedName name="__________cpd1" localSheetId="11">#REF!</definedName>
    <definedName name="__________cpd1" localSheetId="5">#REF!</definedName>
    <definedName name="__________cpd1" localSheetId="14">#REF!</definedName>
    <definedName name="__________cpd1">#REF!</definedName>
    <definedName name="__________cpd2" localSheetId="13">#REF!</definedName>
    <definedName name="__________cpd2" localSheetId="2">#REF!</definedName>
    <definedName name="__________cpd2" localSheetId="11">#REF!</definedName>
    <definedName name="__________cpd2" localSheetId="5">#REF!</definedName>
    <definedName name="__________cpd2" localSheetId="14">#REF!</definedName>
    <definedName name="__________cpd2">#REF!</definedName>
    <definedName name="__________cs805" localSheetId="13">#REF!</definedName>
    <definedName name="__________cs805" localSheetId="2">#REF!</definedName>
    <definedName name="__________cs805" localSheetId="11">#REF!</definedName>
    <definedName name="__________cs805" localSheetId="5">#REF!</definedName>
    <definedName name="__________cs805" localSheetId="14">#REF!</definedName>
    <definedName name="__________cs805">#REF!</definedName>
    <definedName name="__________CT2" localSheetId="2" hidden="1">{"'Sheet1'!$L$16"}</definedName>
    <definedName name="__________CT2" localSheetId="11" hidden="1">{"'Sheet1'!$L$16"}</definedName>
    <definedName name="__________CT2" localSheetId="5" hidden="1">{"'Sheet1'!$L$16"}</definedName>
    <definedName name="__________CT2" hidden="1">{"'Sheet1'!$L$16"}</definedName>
    <definedName name="__________CT4" localSheetId="2" hidden="1">{"'Sheet1'!$L$16"}</definedName>
    <definedName name="__________CT4" localSheetId="11" hidden="1">{"'Sheet1'!$L$16"}</definedName>
    <definedName name="__________CT4" localSheetId="5" hidden="1">{"'Sheet1'!$L$16"}</definedName>
    <definedName name="__________CT4" hidden="1">{"'Sheet1'!$L$16"}</definedName>
    <definedName name="__________Cty501" localSheetId="2" hidden="1">{"'Sheet1'!$L$16"}</definedName>
    <definedName name="__________Cty501" localSheetId="11" hidden="1">{"'Sheet1'!$L$16"}</definedName>
    <definedName name="__________Cty501" localSheetId="5" hidden="1">{"'Sheet1'!$L$16"}</definedName>
    <definedName name="__________Cty501" hidden="1">{"'Sheet1'!$L$16"}</definedName>
    <definedName name="__________CVC1" localSheetId="13">#REF!</definedName>
    <definedName name="__________CVC1" localSheetId="2">#REF!</definedName>
    <definedName name="__________CVC1" localSheetId="11">#REF!</definedName>
    <definedName name="__________CVC1" localSheetId="5">#REF!</definedName>
    <definedName name="__________CVC1" localSheetId="14">#REF!</definedName>
    <definedName name="__________CVC1">#REF!</definedName>
    <definedName name="__________dai1" localSheetId="13">#REF!</definedName>
    <definedName name="__________dai1" localSheetId="2">#REF!</definedName>
    <definedName name="__________dai1" localSheetId="11">#REF!</definedName>
    <definedName name="__________dai1" localSheetId="5">#REF!</definedName>
    <definedName name="__________dai1" localSheetId="14">#REF!</definedName>
    <definedName name="__________dai1">#REF!</definedName>
    <definedName name="__________dai2" localSheetId="13">#REF!</definedName>
    <definedName name="__________dai2" localSheetId="2">#REF!</definedName>
    <definedName name="__________dai2" localSheetId="11">#REF!</definedName>
    <definedName name="__________dai2" localSheetId="5">#REF!</definedName>
    <definedName name="__________dai2" localSheetId="14">#REF!</definedName>
    <definedName name="__________dai2">#REF!</definedName>
    <definedName name="__________dai3" localSheetId="13">#REF!</definedName>
    <definedName name="__________dai3" localSheetId="2">#REF!</definedName>
    <definedName name="__________dai3" localSheetId="11">#REF!</definedName>
    <definedName name="__________dai3" localSheetId="5">#REF!</definedName>
    <definedName name="__________dai3" localSheetId="14">#REF!</definedName>
    <definedName name="__________dai3">#REF!</definedName>
    <definedName name="__________dai4" localSheetId="13">#REF!</definedName>
    <definedName name="__________dai4" localSheetId="2">#REF!</definedName>
    <definedName name="__________dai4" localSheetId="11">#REF!</definedName>
    <definedName name="__________dai4" localSheetId="5">#REF!</definedName>
    <definedName name="__________dai4" localSheetId="14">#REF!</definedName>
    <definedName name="__________dai4">#REF!</definedName>
    <definedName name="__________dai5" localSheetId="13">#REF!</definedName>
    <definedName name="__________dai5" localSheetId="2">#REF!</definedName>
    <definedName name="__________dai5" localSheetId="11">#REF!</definedName>
    <definedName name="__________dai5" localSheetId="5">#REF!</definedName>
    <definedName name="__________dai5" localSheetId="14">#REF!</definedName>
    <definedName name="__________dai5">#REF!</definedName>
    <definedName name="__________dai6" localSheetId="13">#REF!</definedName>
    <definedName name="__________dai6" localSheetId="2">#REF!</definedName>
    <definedName name="__________dai6" localSheetId="11">#REF!</definedName>
    <definedName name="__________dai6" localSheetId="5">#REF!</definedName>
    <definedName name="__________dai6" localSheetId="14">#REF!</definedName>
    <definedName name="__________dai6">#REF!</definedName>
    <definedName name="__________dam15" localSheetId="13">#REF!</definedName>
    <definedName name="__________dam15" localSheetId="2">#REF!</definedName>
    <definedName name="__________dam15" localSheetId="11">#REF!</definedName>
    <definedName name="__________dam15" localSheetId="5">#REF!</definedName>
    <definedName name="__________dam15" localSheetId="14">#REF!</definedName>
    <definedName name="__________dam15">#REF!</definedName>
    <definedName name="__________dam18" localSheetId="13">#REF!</definedName>
    <definedName name="__________dam18" localSheetId="2">#REF!</definedName>
    <definedName name="__________dam18" localSheetId="11">#REF!</definedName>
    <definedName name="__________dam18" localSheetId="5">#REF!</definedName>
    <definedName name="__________dam18" localSheetId="14">#REF!</definedName>
    <definedName name="__________dam18">#REF!</definedName>
    <definedName name="__________dam9" localSheetId="13">#REF!</definedName>
    <definedName name="__________dam9" localSheetId="2">#REF!</definedName>
    <definedName name="__________dam9" localSheetId="11">#REF!</definedName>
    <definedName name="__________dam9" localSheetId="5">#REF!</definedName>
    <definedName name="__________dam9" localSheetId="14">#REF!</definedName>
    <definedName name="__________dam9">#REF!</definedName>
    <definedName name="__________dan1" localSheetId="13">#REF!</definedName>
    <definedName name="__________dan1" localSheetId="2">#REF!</definedName>
    <definedName name="__________dan1" localSheetId="11">#REF!</definedName>
    <definedName name="__________dan1" localSheetId="5">#REF!</definedName>
    <definedName name="__________dan1" localSheetId="14">#REF!</definedName>
    <definedName name="__________dan1">#REF!</definedName>
    <definedName name="__________dan2" localSheetId="13">#REF!</definedName>
    <definedName name="__________dan2" localSheetId="2">#REF!</definedName>
    <definedName name="__________dan2" localSheetId="11">#REF!</definedName>
    <definedName name="__________dan2" localSheetId="5">#REF!</definedName>
    <definedName name="__________dan2" localSheetId="14">#REF!</definedName>
    <definedName name="__________dan2">#REF!</definedName>
    <definedName name="__________dao1" localSheetId="13">#REF!</definedName>
    <definedName name="__________dao1" localSheetId="2">#REF!</definedName>
    <definedName name="__________dao1" localSheetId="11">#REF!</definedName>
    <definedName name="__________dao1" localSheetId="5">#REF!</definedName>
    <definedName name="__________dao1" localSheetId="14">#REF!</definedName>
    <definedName name="__________dao1">#REF!</definedName>
    <definedName name="__________dbu1" localSheetId="13">#REF!</definedName>
    <definedName name="__________dbu1" localSheetId="2">#REF!</definedName>
    <definedName name="__________dbu1" localSheetId="11">#REF!</definedName>
    <definedName name="__________dbu1" localSheetId="5">#REF!</definedName>
    <definedName name="__________dbu1" localSheetId="14">#REF!</definedName>
    <definedName name="__________dbu1">#REF!</definedName>
    <definedName name="__________dbu2" localSheetId="13">#REF!</definedName>
    <definedName name="__________dbu2" localSheetId="2">#REF!</definedName>
    <definedName name="__________dbu2" localSheetId="11">#REF!</definedName>
    <definedName name="__________dbu2" localSheetId="5">#REF!</definedName>
    <definedName name="__________dbu2" localSheetId="14">#REF!</definedName>
    <definedName name="__________dbu2">#REF!</definedName>
    <definedName name="__________ddn400" localSheetId="13">#REF!</definedName>
    <definedName name="__________ddn400" localSheetId="2">#REF!</definedName>
    <definedName name="__________ddn400" localSheetId="11">#REF!</definedName>
    <definedName name="__________ddn400" localSheetId="5">#REF!</definedName>
    <definedName name="__________ddn400" localSheetId="14">#REF!</definedName>
    <definedName name="__________ddn400">#REF!</definedName>
    <definedName name="__________ddn600" localSheetId="13">#REF!</definedName>
    <definedName name="__________ddn600" localSheetId="2">#REF!</definedName>
    <definedName name="__________ddn600" localSheetId="11">#REF!</definedName>
    <definedName name="__________ddn600" localSheetId="5">#REF!</definedName>
    <definedName name="__________ddn600" localSheetId="14">#REF!</definedName>
    <definedName name="__________ddn600">#REF!</definedName>
    <definedName name="__________deo1" localSheetId="13">#REF!</definedName>
    <definedName name="__________deo1" localSheetId="2">#REF!</definedName>
    <definedName name="__________deo1" localSheetId="11">#REF!</definedName>
    <definedName name="__________deo1" localSheetId="5">#REF!</definedName>
    <definedName name="__________deo1" localSheetId="14">#REF!</definedName>
    <definedName name="__________deo1">#REF!</definedName>
    <definedName name="__________deo10" localSheetId="13">#REF!</definedName>
    <definedName name="__________deo10" localSheetId="2">#REF!</definedName>
    <definedName name="__________deo10" localSheetId="11">#REF!</definedName>
    <definedName name="__________deo10" localSheetId="5">#REF!</definedName>
    <definedName name="__________deo10" localSheetId="14">#REF!</definedName>
    <definedName name="__________deo10">#REF!</definedName>
    <definedName name="__________deo2" localSheetId="13">#REF!</definedName>
    <definedName name="__________deo2" localSheetId="2">#REF!</definedName>
    <definedName name="__________deo2" localSheetId="11">#REF!</definedName>
    <definedName name="__________deo2" localSheetId="5">#REF!</definedName>
    <definedName name="__________deo2" localSheetId="14">#REF!</definedName>
    <definedName name="__________deo2">#REF!</definedName>
    <definedName name="__________deo3" localSheetId="13">#REF!</definedName>
    <definedName name="__________deo3" localSheetId="2">#REF!</definedName>
    <definedName name="__________deo3" localSheetId="11">#REF!</definedName>
    <definedName name="__________deo3" localSheetId="5">#REF!</definedName>
    <definedName name="__________deo3" localSheetId="14">#REF!</definedName>
    <definedName name="__________deo3">#REF!</definedName>
    <definedName name="__________deo4" localSheetId="13">#REF!</definedName>
    <definedName name="__________deo4" localSheetId="2">#REF!</definedName>
    <definedName name="__________deo4" localSheetId="11">#REF!</definedName>
    <definedName name="__________deo4" localSheetId="5">#REF!</definedName>
    <definedName name="__________deo4" localSheetId="14">#REF!</definedName>
    <definedName name="__________deo4">#REF!</definedName>
    <definedName name="__________deo5" localSheetId="13">#REF!</definedName>
    <definedName name="__________deo5" localSheetId="2">#REF!</definedName>
    <definedName name="__________deo5" localSheetId="11">#REF!</definedName>
    <definedName name="__________deo5" localSheetId="5">#REF!</definedName>
    <definedName name="__________deo5" localSheetId="14">#REF!</definedName>
    <definedName name="__________deo5">#REF!</definedName>
    <definedName name="__________deo6" localSheetId="13">#REF!</definedName>
    <definedName name="__________deo6" localSheetId="2">#REF!</definedName>
    <definedName name="__________deo6" localSheetId="11">#REF!</definedName>
    <definedName name="__________deo6" localSheetId="5">#REF!</definedName>
    <definedName name="__________deo6" localSheetId="14">#REF!</definedName>
    <definedName name="__________deo6">#REF!</definedName>
    <definedName name="__________deo7" localSheetId="13">#REF!</definedName>
    <definedName name="__________deo7" localSheetId="2">#REF!</definedName>
    <definedName name="__________deo7" localSheetId="11">#REF!</definedName>
    <definedName name="__________deo7" localSheetId="5">#REF!</definedName>
    <definedName name="__________deo7" localSheetId="14">#REF!</definedName>
    <definedName name="__________deo7">#REF!</definedName>
    <definedName name="__________deo8" localSheetId="13">#REF!</definedName>
    <definedName name="__________deo8" localSheetId="2">#REF!</definedName>
    <definedName name="__________deo8" localSheetId="11">#REF!</definedName>
    <definedName name="__________deo8" localSheetId="5">#REF!</definedName>
    <definedName name="__________deo8" localSheetId="14">#REF!</definedName>
    <definedName name="__________deo8">#REF!</definedName>
    <definedName name="__________deo9" localSheetId="13">#REF!</definedName>
    <definedName name="__________deo9" localSheetId="2">#REF!</definedName>
    <definedName name="__________deo9" localSheetId="11">#REF!</definedName>
    <definedName name="__________deo9" localSheetId="5">#REF!</definedName>
    <definedName name="__________deo9" localSheetId="14">#REF!</definedName>
    <definedName name="__________deo9">#REF!</definedName>
    <definedName name="__________dt1" localSheetId="2" hidden="1">{"'Sheet1'!$L$16"}</definedName>
    <definedName name="__________dt1" localSheetId="11" hidden="1">{"'Sheet1'!$L$16"}</definedName>
    <definedName name="__________dt1" localSheetId="5" hidden="1">{"'Sheet1'!$L$16"}</definedName>
    <definedName name="__________dt1" hidden="1">{"'Sheet1'!$L$16"}</definedName>
    <definedName name="__________e1" localSheetId="2" hidden="1">{"'Sheet1'!$L$16"}</definedName>
    <definedName name="__________e1" localSheetId="11" hidden="1">{"'Sheet1'!$L$16"}</definedName>
    <definedName name="__________e1" localSheetId="5" hidden="1">{"'Sheet1'!$L$16"}</definedName>
    <definedName name="__________e1" hidden="1">{"'Sheet1'!$L$16"}</definedName>
    <definedName name="__________FIL2" localSheetId="13">#REF!</definedName>
    <definedName name="__________FIL2" localSheetId="2">#REF!</definedName>
    <definedName name="__________FIL2" localSheetId="11">#REF!</definedName>
    <definedName name="__________FIL2" localSheetId="5">#REF!</definedName>
    <definedName name="__________FIL2" localSheetId="14">#REF!</definedName>
    <definedName name="__________FIL2">#REF!</definedName>
    <definedName name="__________GFE28" localSheetId="13">#REF!</definedName>
    <definedName name="__________GFE28" localSheetId="2">#REF!</definedName>
    <definedName name="__________GFE28" localSheetId="11">#REF!</definedName>
    <definedName name="__________GFE28" localSheetId="5">#REF!</definedName>
    <definedName name="__________GFE28" localSheetId="14">#REF!</definedName>
    <definedName name="__________GFE28">#REF!</definedName>
    <definedName name="__________Goi8" localSheetId="2" hidden="1">{"'Sheet1'!$L$16"}</definedName>
    <definedName name="__________Goi8" localSheetId="11" hidden="1">{"'Sheet1'!$L$16"}</definedName>
    <definedName name="__________Goi8" localSheetId="5" hidden="1">{"'Sheet1'!$L$16"}</definedName>
    <definedName name="__________Goi8" hidden="1">{"'Sheet1'!$L$16"}</definedName>
    <definedName name="__________gon4" localSheetId="13">#REF!</definedName>
    <definedName name="__________gon4" localSheetId="2">#REF!</definedName>
    <definedName name="__________gon4" localSheetId="11">#REF!</definedName>
    <definedName name="__________gon4" localSheetId="5">#REF!</definedName>
    <definedName name="__________gon4" localSheetId="14">#REF!</definedName>
    <definedName name="__________gon4">#REF!</definedName>
    <definedName name="__________gvl1" localSheetId="13">#REF!</definedName>
    <definedName name="__________gvl1" localSheetId="2">#REF!</definedName>
    <definedName name="__________gvl1" localSheetId="11">#REF!</definedName>
    <definedName name="__________gvl1" localSheetId="5">#REF!</definedName>
    <definedName name="__________gvl1" localSheetId="14">#REF!</definedName>
    <definedName name="__________gvl1">#REF!</definedName>
    <definedName name="__________gia48" localSheetId="13">#REF!</definedName>
    <definedName name="__________gia48" localSheetId="2">#REF!</definedName>
    <definedName name="__________gia48" localSheetId="11">#REF!</definedName>
    <definedName name="__________gia48" localSheetId="5">#REF!</definedName>
    <definedName name="__________gia48" localSheetId="14">#REF!</definedName>
    <definedName name="__________gia48">#REF!</definedName>
    <definedName name="__________hai1" localSheetId="2" hidden="1">{"'Sheet1'!$L$16"}</definedName>
    <definedName name="__________hai1" localSheetId="11" hidden="1">{"'Sheet1'!$L$16"}</definedName>
    <definedName name="__________hai1" localSheetId="5" hidden="1">{"'Sheet1'!$L$16"}</definedName>
    <definedName name="__________hai1" hidden="1">{"'Sheet1'!$L$16"}</definedName>
    <definedName name="__________han23">#REF!</definedName>
    <definedName name="__________hom2" localSheetId="13">#REF!</definedName>
    <definedName name="__________hom2" localSheetId="2">#REF!</definedName>
    <definedName name="__________hom2" localSheetId="11">#REF!</definedName>
    <definedName name="__________hom2" localSheetId="5">#REF!</definedName>
    <definedName name="__________hom2" localSheetId="14">#REF!</definedName>
    <definedName name="__________hom2">#REF!</definedName>
    <definedName name="__________hsm2">1.1289</definedName>
    <definedName name="__________huy1" localSheetId="2" hidden="1">{"'Sheet1'!$L$16"}</definedName>
    <definedName name="__________huy1" localSheetId="11" hidden="1">{"'Sheet1'!$L$16"}</definedName>
    <definedName name="__________huy1" localSheetId="5" hidden="1">{"'Sheet1'!$L$16"}</definedName>
    <definedName name="__________huy1" hidden="1">{"'Sheet1'!$L$16"}</definedName>
    <definedName name="__________JK4" localSheetId="13">#REF!</definedName>
    <definedName name="__________JK4" localSheetId="2">#REF!</definedName>
    <definedName name="__________JK4" localSheetId="11">#REF!</definedName>
    <definedName name="__________JK4" localSheetId="5">#REF!</definedName>
    <definedName name="__________JK4" localSheetId="14">#REF!</definedName>
    <definedName name="__________JK4">#REF!</definedName>
    <definedName name="__________K146" localSheetId="2" hidden="1">{"'Sheet1'!$L$16"}</definedName>
    <definedName name="__________K146" localSheetId="11" hidden="1">{"'Sheet1'!$L$16"}</definedName>
    <definedName name="__________K146" localSheetId="5" hidden="1">{"'Sheet1'!$L$16"}</definedName>
    <definedName name="__________K146" hidden="1">{"'Sheet1'!$L$16"}</definedName>
    <definedName name="__________kl1" localSheetId="13">#REF!</definedName>
    <definedName name="__________kl1" localSheetId="2">#REF!</definedName>
    <definedName name="__________kl1" localSheetId="11">#REF!</definedName>
    <definedName name="__________kl1" localSheetId="5">#REF!</definedName>
    <definedName name="__________kl1" localSheetId="14">#REF!</definedName>
    <definedName name="__________kl1">#REF!</definedName>
    <definedName name="__________KL7" localSheetId="13">#REF!</definedName>
    <definedName name="__________KL7" localSheetId="2">#REF!</definedName>
    <definedName name="__________KL7" localSheetId="11">#REF!</definedName>
    <definedName name="__________KL7" localSheetId="5">#REF!</definedName>
    <definedName name="__________KL7" localSheetId="14">#REF!</definedName>
    <definedName name="__________KL7">#REF!</definedName>
    <definedName name="__________KM188" localSheetId="13">#REF!</definedName>
    <definedName name="__________KM188" localSheetId="2">#REF!</definedName>
    <definedName name="__________KM188" localSheetId="11">#REF!</definedName>
    <definedName name="__________KM188" localSheetId="5">#REF!</definedName>
    <definedName name="__________KM188" localSheetId="14">#REF!</definedName>
    <definedName name="__________KM188">#REF!</definedName>
    <definedName name="__________km189" localSheetId="13">#REF!</definedName>
    <definedName name="__________km189" localSheetId="2">#REF!</definedName>
    <definedName name="__________km189" localSheetId="11">#REF!</definedName>
    <definedName name="__________km189" localSheetId="5">#REF!</definedName>
    <definedName name="__________km189" localSheetId="14">#REF!</definedName>
    <definedName name="__________km189">#REF!</definedName>
    <definedName name="__________km190" localSheetId="13">#REF!</definedName>
    <definedName name="__________km190" localSheetId="2">#REF!</definedName>
    <definedName name="__________km190" localSheetId="11">#REF!</definedName>
    <definedName name="__________km190" localSheetId="5">#REF!</definedName>
    <definedName name="__________km190" localSheetId="14">#REF!</definedName>
    <definedName name="__________km190">#REF!</definedName>
    <definedName name="__________km191" localSheetId="13">#REF!</definedName>
    <definedName name="__________km191" localSheetId="2">#REF!</definedName>
    <definedName name="__________km191" localSheetId="11">#REF!</definedName>
    <definedName name="__________km191" localSheetId="5">#REF!</definedName>
    <definedName name="__________km191" localSheetId="14">#REF!</definedName>
    <definedName name="__________km191">#REF!</definedName>
    <definedName name="__________km192" localSheetId="13">#REF!</definedName>
    <definedName name="__________km192" localSheetId="2">#REF!</definedName>
    <definedName name="__________km192" localSheetId="11">#REF!</definedName>
    <definedName name="__________km192" localSheetId="5">#REF!</definedName>
    <definedName name="__________km192" localSheetId="14">#REF!</definedName>
    <definedName name="__________km192">#REF!</definedName>
    <definedName name="__________km193" localSheetId="13">#REF!</definedName>
    <definedName name="__________km193" localSheetId="2">#REF!</definedName>
    <definedName name="__________km193" localSheetId="11">#REF!</definedName>
    <definedName name="__________km193" localSheetId="5">#REF!</definedName>
    <definedName name="__________km193" localSheetId="14">#REF!</definedName>
    <definedName name="__________km193">#REF!</definedName>
    <definedName name="__________km194" localSheetId="13">#REF!</definedName>
    <definedName name="__________km194" localSheetId="2">#REF!</definedName>
    <definedName name="__________km194" localSheetId="11">#REF!</definedName>
    <definedName name="__________km194" localSheetId="5">#REF!</definedName>
    <definedName name="__________km194" localSheetId="14">#REF!</definedName>
    <definedName name="__________km194">#REF!</definedName>
    <definedName name="__________km195" localSheetId="13">#REF!</definedName>
    <definedName name="__________km195" localSheetId="2">#REF!</definedName>
    <definedName name="__________km195" localSheetId="11">#REF!</definedName>
    <definedName name="__________km195" localSheetId="5">#REF!</definedName>
    <definedName name="__________km195" localSheetId="14">#REF!</definedName>
    <definedName name="__________km195">#REF!</definedName>
    <definedName name="__________km196" localSheetId="13">#REF!</definedName>
    <definedName name="__________km196" localSheetId="2">#REF!</definedName>
    <definedName name="__________km196" localSheetId="11">#REF!</definedName>
    <definedName name="__________km196" localSheetId="5">#REF!</definedName>
    <definedName name="__________km196" localSheetId="14">#REF!</definedName>
    <definedName name="__________km196">#REF!</definedName>
    <definedName name="__________km197" localSheetId="13">#REF!</definedName>
    <definedName name="__________km197" localSheetId="2">#REF!</definedName>
    <definedName name="__________km197" localSheetId="11">#REF!</definedName>
    <definedName name="__________km197" localSheetId="5">#REF!</definedName>
    <definedName name="__________km197" localSheetId="14">#REF!</definedName>
    <definedName name="__________km197">#REF!</definedName>
    <definedName name="__________km198" localSheetId="13">#REF!</definedName>
    <definedName name="__________km198" localSheetId="2">#REF!</definedName>
    <definedName name="__________km198" localSheetId="11">#REF!</definedName>
    <definedName name="__________km198" localSheetId="5">#REF!</definedName>
    <definedName name="__________km198" localSheetId="14">#REF!</definedName>
    <definedName name="__________km198">#REF!</definedName>
    <definedName name="__________Km36" localSheetId="13">#REF!</definedName>
    <definedName name="__________Km36" localSheetId="2">#REF!</definedName>
    <definedName name="__________Km36" localSheetId="11">#REF!</definedName>
    <definedName name="__________Km36" localSheetId="5">#REF!</definedName>
    <definedName name="__________Km36" localSheetId="14">#REF!</definedName>
    <definedName name="__________Km36">#REF!</definedName>
    <definedName name="__________kn12" localSheetId="13">#REF!</definedName>
    <definedName name="__________kn12" localSheetId="2">#REF!</definedName>
    <definedName name="__________kn12" localSheetId="11">#REF!</definedName>
    <definedName name="__________kn12" localSheetId="5">#REF!</definedName>
    <definedName name="__________kn12" localSheetId="14">#REF!</definedName>
    <definedName name="__________kn12">#REF!</definedName>
    <definedName name="__________Knc36" localSheetId="13">#REF!</definedName>
    <definedName name="__________Knc36" localSheetId="2">#REF!</definedName>
    <definedName name="__________Knc36" localSheetId="11">#REF!</definedName>
    <definedName name="__________Knc36" localSheetId="5">#REF!</definedName>
    <definedName name="__________Knc36" localSheetId="14">#REF!</definedName>
    <definedName name="__________Knc36">#REF!</definedName>
    <definedName name="__________Knc57" localSheetId="13">#REF!</definedName>
    <definedName name="__________Knc57" localSheetId="2">#REF!</definedName>
    <definedName name="__________Knc57" localSheetId="11">#REF!</definedName>
    <definedName name="__________Knc57" localSheetId="5">#REF!</definedName>
    <definedName name="__________Knc57" localSheetId="14">#REF!</definedName>
    <definedName name="__________Knc57">#REF!</definedName>
    <definedName name="__________Kvl36" localSheetId="13">#REF!</definedName>
    <definedName name="__________Kvl36" localSheetId="2">#REF!</definedName>
    <definedName name="__________Kvl36" localSheetId="11">#REF!</definedName>
    <definedName name="__________Kvl36" localSheetId="5">#REF!</definedName>
    <definedName name="__________Kvl36" localSheetId="14">#REF!</definedName>
    <definedName name="__________Kvl36">#REF!</definedName>
    <definedName name="__________L1" localSheetId="2" hidden="1">{"'Sheet1'!$L$16"}</definedName>
    <definedName name="__________L1" localSheetId="11" hidden="1">{"'Sheet1'!$L$16"}</definedName>
    <definedName name="__________L1" localSheetId="5" hidden="1">{"'Sheet1'!$L$16"}</definedName>
    <definedName name="__________L1" hidden="1">{"'Sheet1'!$L$16"}</definedName>
    <definedName name="__________Lan1" localSheetId="2" hidden="1">{"'Sheet1'!$L$16"}</definedName>
    <definedName name="__________Lan1" localSheetId="11" hidden="1">{"'Sheet1'!$L$16"}</definedName>
    <definedName name="__________Lan1" localSheetId="5" hidden="1">{"'Sheet1'!$L$16"}</definedName>
    <definedName name="__________Lan1" hidden="1">{"'Sheet1'!$L$16"}</definedName>
    <definedName name="__________LAN3" localSheetId="2" hidden="1">{"'Sheet1'!$L$16"}</definedName>
    <definedName name="__________LAN3" localSheetId="11" hidden="1">{"'Sheet1'!$L$16"}</definedName>
    <definedName name="__________LAN3" localSheetId="5" hidden="1">{"'Sheet1'!$L$16"}</definedName>
    <definedName name="__________LAN3" hidden="1">{"'Sheet1'!$L$16"}</definedName>
    <definedName name="__________lap1" localSheetId="13">#REF!</definedName>
    <definedName name="__________lap1" localSheetId="2">#REF!</definedName>
    <definedName name="__________lap1" localSheetId="11">#REF!</definedName>
    <definedName name="__________lap1" localSheetId="5">#REF!</definedName>
    <definedName name="__________lap1" localSheetId="14">#REF!</definedName>
    <definedName name="__________lap1">#REF!</definedName>
    <definedName name="__________lap2" localSheetId="13">#REF!</definedName>
    <definedName name="__________lap2" localSheetId="2">#REF!</definedName>
    <definedName name="__________lap2" localSheetId="11">#REF!</definedName>
    <definedName name="__________lap2" localSheetId="5">#REF!</definedName>
    <definedName name="__________lap2" localSheetId="14">#REF!</definedName>
    <definedName name="__________lap2">#REF!</definedName>
    <definedName name="__________lop16" localSheetId="13">#REF!</definedName>
    <definedName name="__________lop16" localSheetId="2">#REF!</definedName>
    <definedName name="__________lop16" localSheetId="11">#REF!</definedName>
    <definedName name="__________lop16" localSheetId="5">#REF!</definedName>
    <definedName name="__________lop16" localSheetId="14">#REF!</definedName>
    <definedName name="__________lop16">#REF!</definedName>
    <definedName name="__________lop25" localSheetId="13">#REF!</definedName>
    <definedName name="__________lop25" localSheetId="2">#REF!</definedName>
    <definedName name="__________lop25" localSheetId="11">#REF!</definedName>
    <definedName name="__________lop25" localSheetId="5">#REF!</definedName>
    <definedName name="__________lop25" localSheetId="14">#REF!</definedName>
    <definedName name="__________lop25">#REF!</definedName>
    <definedName name="__________lop9" localSheetId="13">#REF!</definedName>
    <definedName name="__________lop9" localSheetId="2">#REF!</definedName>
    <definedName name="__________lop9" localSheetId="11">#REF!</definedName>
    <definedName name="__________lop9" localSheetId="5">#REF!</definedName>
    <definedName name="__________lop9" localSheetId="14">#REF!</definedName>
    <definedName name="__________lop9">#REF!</definedName>
    <definedName name="__________lu13" localSheetId="13">#REF!</definedName>
    <definedName name="__________lu13" localSheetId="2">#REF!</definedName>
    <definedName name="__________lu13" localSheetId="11">#REF!</definedName>
    <definedName name="__________lu13" localSheetId="5">#REF!</definedName>
    <definedName name="__________lu13" localSheetId="14">#REF!</definedName>
    <definedName name="__________lu13">#REF!</definedName>
    <definedName name="__________lu85" localSheetId="13">#REF!</definedName>
    <definedName name="__________lu85" localSheetId="2">#REF!</definedName>
    <definedName name="__________lu85" localSheetId="11">#REF!</definedName>
    <definedName name="__________lu85" localSheetId="5">#REF!</definedName>
    <definedName name="__________lu85" localSheetId="14">#REF!</definedName>
    <definedName name="__________lu85">#REF!</definedName>
    <definedName name="__________m1233" localSheetId="2" hidden="1">{"'Sheet1'!$L$16"}</definedName>
    <definedName name="__________m1233" localSheetId="11" hidden="1">{"'Sheet1'!$L$16"}</definedName>
    <definedName name="__________m1233" localSheetId="5" hidden="1">{"'Sheet1'!$L$16"}</definedName>
    <definedName name="__________m1233" hidden="1">{"'Sheet1'!$L$16"}</definedName>
    <definedName name="__________MAC12" localSheetId="13">#REF!</definedName>
    <definedName name="__________MAC12" localSheetId="2">#REF!</definedName>
    <definedName name="__________MAC12" localSheetId="11">#REF!</definedName>
    <definedName name="__________MAC12" localSheetId="5">#REF!</definedName>
    <definedName name="__________MAC12" localSheetId="14">#REF!</definedName>
    <definedName name="__________MAC12">#REF!</definedName>
    <definedName name="__________MAC46" localSheetId="13">#REF!</definedName>
    <definedName name="__________MAC46" localSheetId="2">#REF!</definedName>
    <definedName name="__________MAC46" localSheetId="11">#REF!</definedName>
    <definedName name="__________MAC46" localSheetId="5">#REF!</definedName>
    <definedName name="__________MAC46" localSheetId="14">#REF!</definedName>
    <definedName name="__________MAC46">#REF!</definedName>
    <definedName name="__________may2" localSheetId="13">#REF!</definedName>
    <definedName name="__________may2" localSheetId="2">#REF!</definedName>
    <definedName name="__________may2" localSheetId="11">#REF!</definedName>
    <definedName name="__________may2" localSheetId="5">#REF!</definedName>
    <definedName name="__________may2" localSheetId="14">#REF!</definedName>
    <definedName name="__________may2">#REF!</definedName>
    <definedName name="__________may3" localSheetId="13">#REF!</definedName>
    <definedName name="__________may3" localSheetId="2">#REF!</definedName>
    <definedName name="__________may3" localSheetId="11">#REF!</definedName>
    <definedName name="__________may3" localSheetId="5">#REF!</definedName>
    <definedName name="__________may3" localSheetId="14">#REF!</definedName>
    <definedName name="__________may3">#REF!</definedName>
    <definedName name="__________MB03" localSheetId="13">#REF!</definedName>
    <definedName name="__________MB03" localSheetId="2">#REF!</definedName>
    <definedName name="__________MB03" localSheetId="11">#REF!</definedName>
    <definedName name="__________MB03" localSheetId="5">#REF!</definedName>
    <definedName name="__________MB03" localSheetId="14">#REF!</definedName>
    <definedName name="__________MB03">#REF!</definedName>
    <definedName name="__________mix6" localSheetId="13">#REF!</definedName>
    <definedName name="__________mix6" localSheetId="2">#REF!</definedName>
    <definedName name="__________mix6" localSheetId="11">#REF!</definedName>
    <definedName name="__________mix6" localSheetId="5">#REF!</definedName>
    <definedName name="__________mix6" localSheetId="14">#REF!</definedName>
    <definedName name="__________mix6">#REF!</definedName>
    <definedName name="__________mtc3" localSheetId="13">#REF!</definedName>
    <definedName name="__________mtc3" localSheetId="2">#REF!</definedName>
    <definedName name="__________mtc3" localSheetId="11">#REF!</definedName>
    <definedName name="__________mtc3" localSheetId="5">#REF!</definedName>
    <definedName name="__________mtc3" localSheetId="14">#REF!</definedName>
    <definedName name="__________mtc3">#REF!</definedName>
    <definedName name="__________mui140" localSheetId="13">#REF!</definedName>
    <definedName name="__________mui140" localSheetId="2">#REF!</definedName>
    <definedName name="__________mui140" localSheetId="11">#REF!</definedName>
    <definedName name="__________mui140" localSheetId="5">#REF!</definedName>
    <definedName name="__________mui140" localSheetId="14">#REF!</definedName>
    <definedName name="__________mui140">#REF!</definedName>
    <definedName name="__________mx1" localSheetId="13">#REF!</definedName>
    <definedName name="__________mx1" localSheetId="2">#REF!</definedName>
    <definedName name="__________mx1" localSheetId="11">#REF!</definedName>
    <definedName name="__________mx1" localSheetId="5">#REF!</definedName>
    <definedName name="__________mx1" localSheetId="14">#REF!</definedName>
    <definedName name="__________mx1">#REF!</definedName>
    <definedName name="__________nc151" localSheetId="13">#REF!</definedName>
    <definedName name="__________nc151" localSheetId="2">#REF!</definedName>
    <definedName name="__________nc151" localSheetId="11">#REF!</definedName>
    <definedName name="__________nc151" localSheetId="5">#REF!</definedName>
    <definedName name="__________nc151" localSheetId="14">#REF!</definedName>
    <definedName name="__________nc151">#REF!</definedName>
    <definedName name="__________nc6" localSheetId="13">#REF!</definedName>
    <definedName name="__________nc6" localSheetId="2">#REF!</definedName>
    <definedName name="__________nc6" localSheetId="11">#REF!</definedName>
    <definedName name="__________nc6" localSheetId="5">#REF!</definedName>
    <definedName name="__________nc6" localSheetId="14">#REF!</definedName>
    <definedName name="__________nc6">#REF!</definedName>
    <definedName name="__________nc7" localSheetId="13">#REF!</definedName>
    <definedName name="__________nc7" localSheetId="2">#REF!</definedName>
    <definedName name="__________nc7" localSheetId="11">#REF!</definedName>
    <definedName name="__________nc7" localSheetId="5">#REF!</definedName>
    <definedName name="__________nc7" localSheetId="14">#REF!</definedName>
    <definedName name="__________nc7">#REF!</definedName>
    <definedName name="__________NCC3" localSheetId="13">#REF!</definedName>
    <definedName name="__________NCC3" localSheetId="2">#REF!</definedName>
    <definedName name="__________NCC3" localSheetId="11">#REF!</definedName>
    <definedName name="__________NCC3" localSheetId="5">#REF!</definedName>
    <definedName name="__________NCC3" localSheetId="14">#REF!</definedName>
    <definedName name="__________NCC3">#REF!</definedName>
    <definedName name="__________NCC4" localSheetId="13">#REF!</definedName>
    <definedName name="__________NCC4" localSheetId="2">#REF!</definedName>
    <definedName name="__________NCC4" localSheetId="11">#REF!</definedName>
    <definedName name="__________NCC4" localSheetId="5">#REF!</definedName>
    <definedName name="__________NCC4" localSheetId="14">#REF!</definedName>
    <definedName name="__________NCC4">#REF!</definedName>
    <definedName name="__________NCL100" localSheetId="13">#REF!</definedName>
    <definedName name="__________NCL100" localSheetId="2">#REF!</definedName>
    <definedName name="__________NCL100" localSheetId="11">#REF!</definedName>
    <definedName name="__________NCL100" localSheetId="5">#REF!</definedName>
    <definedName name="__________NCL100" localSheetId="14">#REF!</definedName>
    <definedName name="__________NCL100">#REF!</definedName>
    <definedName name="__________NCL200" localSheetId="13">#REF!</definedName>
    <definedName name="__________NCL200" localSheetId="2">#REF!</definedName>
    <definedName name="__________NCL200" localSheetId="11">#REF!</definedName>
    <definedName name="__________NCL200" localSheetId="5">#REF!</definedName>
    <definedName name="__________NCL200" localSheetId="14">#REF!</definedName>
    <definedName name="__________NCL200">#REF!</definedName>
    <definedName name="__________NCL250" localSheetId="13">#REF!</definedName>
    <definedName name="__________NCL250" localSheetId="2">#REF!</definedName>
    <definedName name="__________NCL250" localSheetId="11">#REF!</definedName>
    <definedName name="__________NCL250" localSheetId="5">#REF!</definedName>
    <definedName name="__________NCL250" localSheetId="14">#REF!</definedName>
    <definedName name="__________NCL250">#REF!</definedName>
    <definedName name="__________ncm200" localSheetId="13">#REF!</definedName>
    <definedName name="__________ncm200" localSheetId="2">#REF!</definedName>
    <definedName name="__________ncm200" localSheetId="11">#REF!</definedName>
    <definedName name="__________ncm200" localSheetId="5">#REF!</definedName>
    <definedName name="__________ncm200" localSheetId="14">#REF!</definedName>
    <definedName name="__________ncm200">#REF!</definedName>
    <definedName name="__________NET2" localSheetId="13">#REF!</definedName>
    <definedName name="__________NET2" localSheetId="2">#REF!</definedName>
    <definedName name="__________NET2" localSheetId="11">#REF!</definedName>
    <definedName name="__________NET2" localSheetId="5">#REF!</definedName>
    <definedName name="__________NET2" localSheetId="14">#REF!</definedName>
    <definedName name="__________NET2">#REF!</definedName>
    <definedName name="__________nin190" localSheetId="13">#REF!</definedName>
    <definedName name="__________nin190" localSheetId="2">#REF!</definedName>
    <definedName name="__________nin190" localSheetId="11">#REF!</definedName>
    <definedName name="__________nin190" localSheetId="5">#REF!</definedName>
    <definedName name="__________nin190" localSheetId="14">#REF!</definedName>
    <definedName name="__________nin190">#REF!</definedName>
    <definedName name="__________NK5" localSheetId="2" hidden="1">{"'Sheet1'!$L$16"}</definedName>
    <definedName name="__________NK5" localSheetId="11" hidden="1">{"'Sheet1'!$L$16"}</definedName>
    <definedName name="__________NK5" localSheetId="5" hidden="1">{"'Sheet1'!$L$16"}</definedName>
    <definedName name="__________NK5" hidden="1">{"'Sheet1'!$L$16"}</definedName>
    <definedName name="__________NMD8" localSheetId="2" hidden="1">{"'Sheet1'!$L$16"}</definedName>
    <definedName name="__________NMD8" localSheetId="11" hidden="1">{"'Sheet1'!$L$16"}</definedName>
    <definedName name="__________NMD8" localSheetId="5" hidden="1">{"'Sheet1'!$L$16"}</definedName>
    <definedName name="__________NMD8" hidden="1">{"'Sheet1'!$L$16"}</definedName>
    <definedName name="__________NSO2" localSheetId="2" hidden="1">{"'Sheet1'!$L$16"}</definedName>
    <definedName name="__________NSO2" localSheetId="11" hidden="1">{"'Sheet1'!$L$16"}</definedName>
    <definedName name="__________NSO2" localSheetId="5" hidden="1">{"'Sheet1'!$L$16"}</definedName>
    <definedName name="__________NSO2" hidden="1">{"'Sheet1'!$L$16"}</definedName>
    <definedName name="__________obt1" localSheetId="13">#REF!</definedName>
    <definedName name="__________obt1" localSheetId="2">#REF!</definedName>
    <definedName name="__________obt1" localSheetId="11">#REF!</definedName>
    <definedName name="__________obt1" localSheetId="5">#REF!</definedName>
    <definedName name="__________obt1" localSheetId="14">#REF!</definedName>
    <definedName name="__________obt1">#REF!</definedName>
    <definedName name="__________obt2" localSheetId="13">#REF!</definedName>
    <definedName name="__________obt2" localSheetId="2">#REF!</definedName>
    <definedName name="__________obt2" localSheetId="11">#REF!</definedName>
    <definedName name="__________obt2" localSheetId="5">#REF!</definedName>
    <definedName name="__________obt2" localSheetId="14">#REF!</definedName>
    <definedName name="__________obt2">#REF!</definedName>
    <definedName name="__________oto12" localSheetId="13">#REF!</definedName>
    <definedName name="__________oto12" localSheetId="2">#REF!</definedName>
    <definedName name="__________oto12" localSheetId="11">#REF!</definedName>
    <definedName name="__________oto12" localSheetId="5">#REF!</definedName>
    <definedName name="__________oto12" localSheetId="14">#REF!</definedName>
    <definedName name="__________oto12">#REF!</definedName>
    <definedName name="__________PA3" localSheetId="2" hidden="1">{"'Sheet1'!$L$16"}</definedName>
    <definedName name="__________PA3" localSheetId="11" hidden="1">{"'Sheet1'!$L$16"}</definedName>
    <definedName name="__________PA3" localSheetId="5" hidden="1">{"'Sheet1'!$L$16"}</definedName>
    <definedName name="__________PA3" hidden="1">{"'Sheet1'!$L$16"}</definedName>
    <definedName name="__________pa4" localSheetId="2" hidden="1">{"'Sheet1'!$L$16"}</definedName>
    <definedName name="__________pa4" localSheetId="11" hidden="1">{"'Sheet1'!$L$16"}</definedName>
    <definedName name="__________pa4" localSheetId="5" hidden="1">{"'Sheet1'!$L$16"}</definedName>
    <definedName name="__________pa4" hidden="1">{"'Sheet1'!$L$16"}</definedName>
    <definedName name="__________PXB80" localSheetId="13">#REF!</definedName>
    <definedName name="__________PXB80" localSheetId="2">#REF!</definedName>
    <definedName name="__________PXB80" localSheetId="11">#REF!</definedName>
    <definedName name="__________PXB80" localSheetId="5">#REF!</definedName>
    <definedName name="__________PXB80" localSheetId="14">#REF!</definedName>
    <definedName name="__________PXB80">#REF!</definedName>
    <definedName name="__________Ph30" localSheetId="13">#REF!</definedName>
    <definedName name="__________Ph30" localSheetId="2">#REF!</definedName>
    <definedName name="__________Ph30" localSheetId="11">#REF!</definedName>
    <definedName name="__________Ph30" localSheetId="5">#REF!</definedName>
    <definedName name="__________Ph30" localSheetId="14">#REF!</definedName>
    <definedName name="__________Ph30">#REF!</definedName>
    <definedName name="__________phi10" localSheetId="13">#REF!</definedName>
    <definedName name="__________phi10" localSheetId="2">#REF!</definedName>
    <definedName name="__________phi10" localSheetId="11">#REF!</definedName>
    <definedName name="__________phi10" localSheetId="5">#REF!</definedName>
    <definedName name="__________phi10" localSheetId="14">#REF!</definedName>
    <definedName name="__________phi10">#REF!</definedName>
    <definedName name="__________phi12" localSheetId="13">#REF!</definedName>
    <definedName name="__________phi12" localSheetId="2">#REF!</definedName>
    <definedName name="__________phi12" localSheetId="11">#REF!</definedName>
    <definedName name="__________phi12" localSheetId="5">#REF!</definedName>
    <definedName name="__________phi12" localSheetId="14">#REF!</definedName>
    <definedName name="__________phi12">#REF!</definedName>
    <definedName name="__________phi14" localSheetId="13">#REF!</definedName>
    <definedName name="__________phi14" localSheetId="2">#REF!</definedName>
    <definedName name="__________phi14" localSheetId="11">#REF!</definedName>
    <definedName name="__________phi14" localSheetId="5">#REF!</definedName>
    <definedName name="__________phi14" localSheetId="14">#REF!</definedName>
    <definedName name="__________phi14">#REF!</definedName>
    <definedName name="__________phi16" localSheetId="13">#REF!</definedName>
    <definedName name="__________phi16" localSheetId="2">#REF!</definedName>
    <definedName name="__________phi16" localSheetId="11">#REF!</definedName>
    <definedName name="__________phi16" localSheetId="5">#REF!</definedName>
    <definedName name="__________phi16" localSheetId="14">#REF!</definedName>
    <definedName name="__________phi16">#REF!</definedName>
    <definedName name="__________phi18" localSheetId="13">#REF!</definedName>
    <definedName name="__________phi18" localSheetId="2">#REF!</definedName>
    <definedName name="__________phi18" localSheetId="11">#REF!</definedName>
    <definedName name="__________phi18" localSheetId="5">#REF!</definedName>
    <definedName name="__________phi18" localSheetId="14">#REF!</definedName>
    <definedName name="__________phi18">#REF!</definedName>
    <definedName name="__________phi20" localSheetId="13">#REF!</definedName>
    <definedName name="__________phi20" localSheetId="2">#REF!</definedName>
    <definedName name="__________phi20" localSheetId="11">#REF!</definedName>
    <definedName name="__________phi20" localSheetId="5">#REF!</definedName>
    <definedName name="__________phi20" localSheetId="14">#REF!</definedName>
    <definedName name="__________phi20">#REF!</definedName>
    <definedName name="__________phi22" localSheetId="13">#REF!</definedName>
    <definedName name="__________phi22" localSheetId="2">#REF!</definedName>
    <definedName name="__________phi22" localSheetId="11">#REF!</definedName>
    <definedName name="__________phi22" localSheetId="5">#REF!</definedName>
    <definedName name="__________phi22" localSheetId="14">#REF!</definedName>
    <definedName name="__________phi22">#REF!</definedName>
    <definedName name="__________phi25" localSheetId="13">#REF!</definedName>
    <definedName name="__________phi25" localSheetId="2">#REF!</definedName>
    <definedName name="__________phi25" localSheetId="11">#REF!</definedName>
    <definedName name="__________phi25" localSheetId="5">#REF!</definedName>
    <definedName name="__________phi25" localSheetId="14">#REF!</definedName>
    <definedName name="__________phi25">#REF!</definedName>
    <definedName name="__________phi28" localSheetId="13">#REF!</definedName>
    <definedName name="__________phi28" localSheetId="2">#REF!</definedName>
    <definedName name="__________phi28" localSheetId="11">#REF!</definedName>
    <definedName name="__________phi28" localSheetId="5">#REF!</definedName>
    <definedName name="__________phi28" localSheetId="14">#REF!</definedName>
    <definedName name="__________phi28">#REF!</definedName>
    <definedName name="__________phi500" localSheetId="13">#REF!</definedName>
    <definedName name="__________phi500" localSheetId="2">#REF!</definedName>
    <definedName name="__________phi500" localSheetId="11">#REF!</definedName>
    <definedName name="__________phi500" localSheetId="5">#REF!</definedName>
    <definedName name="__________phi500" localSheetId="14">#REF!</definedName>
    <definedName name="__________phi500">#REF!</definedName>
    <definedName name="__________phi6" localSheetId="13">#REF!</definedName>
    <definedName name="__________phi6" localSheetId="2">#REF!</definedName>
    <definedName name="__________phi6" localSheetId="11">#REF!</definedName>
    <definedName name="__________phi6" localSheetId="5">#REF!</definedName>
    <definedName name="__________phi6" localSheetId="14">#REF!</definedName>
    <definedName name="__________phi6">#REF!</definedName>
    <definedName name="__________phi750" localSheetId="13">#REF!</definedName>
    <definedName name="__________phi750" localSheetId="2">#REF!</definedName>
    <definedName name="__________phi750" localSheetId="11">#REF!</definedName>
    <definedName name="__________phi750" localSheetId="5">#REF!</definedName>
    <definedName name="__________phi750" localSheetId="14">#REF!</definedName>
    <definedName name="__________phi750">#REF!</definedName>
    <definedName name="__________phi8" localSheetId="13">#REF!</definedName>
    <definedName name="__________phi8" localSheetId="2">#REF!</definedName>
    <definedName name="__________phi8" localSheetId="11">#REF!</definedName>
    <definedName name="__________phi8" localSheetId="5">#REF!</definedName>
    <definedName name="__________phi8" localSheetId="14">#REF!</definedName>
    <definedName name="__________phi8">#REF!</definedName>
    <definedName name="__________qa7" localSheetId="13">#REF!</definedName>
    <definedName name="__________qa7" localSheetId="2">#REF!</definedName>
    <definedName name="__________qa7" localSheetId="11">#REF!</definedName>
    <definedName name="__________qa7" localSheetId="5">#REF!</definedName>
    <definedName name="__________qa7" localSheetId="14">#REF!</definedName>
    <definedName name="__________qa7">#REF!</definedName>
    <definedName name="__________QLO7" localSheetId="13" hidden="1">#REF!</definedName>
    <definedName name="__________QLO7" localSheetId="2" hidden="1">#REF!</definedName>
    <definedName name="__________QLO7" localSheetId="11" hidden="1">#REF!</definedName>
    <definedName name="__________QLO7" localSheetId="5" hidden="1">#REF!</definedName>
    <definedName name="__________QLO7" localSheetId="14" hidden="1">#REF!</definedName>
    <definedName name="__________QLO7" hidden="1">#REF!</definedName>
    <definedName name="__________RHH1" localSheetId="13">#REF!</definedName>
    <definedName name="__________RHH1" localSheetId="2">#REF!</definedName>
    <definedName name="__________RHH1" localSheetId="11">#REF!</definedName>
    <definedName name="__________RHH1" localSheetId="5">#REF!</definedName>
    <definedName name="__________RHH1" localSheetId="14">#REF!</definedName>
    <definedName name="__________RHH1">#REF!</definedName>
    <definedName name="__________RHH10" localSheetId="13">#REF!</definedName>
    <definedName name="__________RHH10" localSheetId="2">#REF!</definedName>
    <definedName name="__________RHH10" localSheetId="11">#REF!</definedName>
    <definedName name="__________RHH10" localSheetId="5">#REF!</definedName>
    <definedName name="__________RHH10" localSheetId="14">#REF!</definedName>
    <definedName name="__________RHH10">#REF!</definedName>
    <definedName name="__________RHP1" localSheetId="13">#REF!</definedName>
    <definedName name="__________RHP1" localSheetId="2">#REF!</definedName>
    <definedName name="__________RHP1" localSheetId="11">#REF!</definedName>
    <definedName name="__________RHP1" localSheetId="5">#REF!</definedName>
    <definedName name="__________RHP1" localSheetId="14">#REF!</definedName>
    <definedName name="__________RHP1">#REF!</definedName>
    <definedName name="__________RHP10" localSheetId="13">#REF!</definedName>
    <definedName name="__________RHP10" localSheetId="2">#REF!</definedName>
    <definedName name="__________RHP10" localSheetId="11">#REF!</definedName>
    <definedName name="__________RHP10" localSheetId="5">#REF!</definedName>
    <definedName name="__________RHP10" localSheetId="14">#REF!</definedName>
    <definedName name="__________RHP10">#REF!</definedName>
    <definedName name="__________RI1" localSheetId="13">#REF!</definedName>
    <definedName name="__________RI1" localSheetId="2">#REF!</definedName>
    <definedName name="__________RI1" localSheetId="11">#REF!</definedName>
    <definedName name="__________RI1" localSheetId="5">#REF!</definedName>
    <definedName name="__________RI1" localSheetId="14">#REF!</definedName>
    <definedName name="__________RI1">#REF!</definedName>
    <definedName name="__________RI10" localSheetId="13">#REF!</definedName>
    <definedName name="__________RI10" localSheetId="2">#REF!</definedName>
    <definedName name="__________RI10" localSheetId="11">#REF!</definedName>
    <definedName name="__________RI10" localSheetId="5">#REF!</definedName>
    <definedName name="__________RI10" localSheetId="14">#REF!</definedName>
    <definedName name="__________RI10">#REF!</definedName>
    <definedName name="__________RII1" localSheetId="13">#REF!</definedName>
    <definedName name="__________RII1" localSheetId="2">#REF!</definedName>
    <definedName name="__________RII1" localSheetId="11">#REF!</definedName>
    <definedName name="__________RII1" localSheetId="5">#REF!</definedName>
    <definedName name="__________RII1" localSheetId="14">#REF!</definedName>
    <definedName name="__________RII1">#REF!</definedName>
    <definedName name="__________RII10" localSheetId="13">#REF!</definedName>
    <definedName name="__________RII10" localSheetId="2">#REF!</definedName>
    <definedName name="__________RII10" localSheetId="11">#REF!</definedName>
    <definedName name="__________RII10" localSheetId="5">#REF!</definedName>
    <definedName name="__________RII10" localSheetId="14">#REF!</definedName>
    <definedName name="__________RII10">#REF!</definedName>
    <definedName name="__________RIP1" localSheetId="13">#REF!</definedName>
    <definedName name="__________RIP1" localSheetId="2">#REF!</definedName>
    <definedName name="__________RIP1" localSheetId="11">#REF!</definedName>
    <definedName name="__________RIP1" localSheetId="5">#REF!</definedName>
    <definedName name="__________RIP1" localSheetId="14">#REF!</definedName>
    <definedName name="__________RIP1">#REF!</definedName>
    <definedName name="__________RIP10" localSheetId="13">#REF!</definedName>
    <definedName name="__________RIP10" localSheetId="2">#REF!</definedName>
    <definedName name="__________RIP10" localSheetId="11">#REF!</definedName>
    <definedName name="__________RIP10" localSheetId="5">#REF!</definedName>
    <definedName name="__________RIP10" localSheetId="14">#REF!</definedName>
    <definedName name="__________RIP10">#REF!</definedName>
    <definedName name="__________rp95" localSheetId="13">#REF!</definedName>
    <definedName name="__________rp95" localSheetId="2">#REF!</definedName>
    <definedName name="__________rp95" localSheetId="11">#REF!</definedName>
    <definedName name="__________rp95" localSheetId="5">#REF!</definedName>
    <definedName name="__________rp95" localSheetId="14">#REF!</definedName>
    <definedName name="__________rp95">#REF!</definedName>
    <definedName name="__________san108" localSheetId="13">#REF!</definedName>
    <definedName name="__________san108" localSheetId="2">#REF!</definedName>
    <definedName name="__________san108" localSheetId="11">#REF!</definedName>
    <definedName name="__________san108" localSheetId="5">#REF!</definedName>
    <definedName name="__________san108" localSheetId="14">#REF!</definedName>
    <definedName name="__________san108">#REF!</definedName>
    <definedName name="__________san180" localSheetId="13">#REF!</definedName>
    <definedName name="__________san180" localSheetId="2">#REF!</definedName>
    <definedName name="__________san180" localSheetId="11">#REF!</definedName>
    <definedName name="__________san180" localSheetId="5">#REF!</definedName>
    <definedName name="__________san180" localSheetId="14">#REF!</definedName>
    <definedName name="__________san180">#REF!</definedName>
    <definedName name="__________san250" localSheetId="13">#REF!</definedName>
    <definedName name="__________san250" localSheetId="2">#REF!</definedName>
    <definedName name="__________san250" localSheetId="11">#REF!</definedName>
    <definedName name="__________san250" localSheetId="5">#REF!</definedName>
    <definedName name="__________san250" localSheetId="14">#REF!</definedName>
    <definedName name="__________san250">#REF!</definedName>
    <definedName name="__________san54" localSheetId="13">#REF!</definedName>
    <definedName name="__________san54" localSheetId="2">#REF!</definedName>
    <definedName name="__________san54" localSheetId="11">#REF!</definedName>
    <definedName name="__________san54" localSheetId="5">#REF!</definedName>
    <definedName name="__________san54" localSheetId="14">#REF!</definedName>
    <definedName name="__________san54">#REF!</definedName>
    <definedName name="__________san90" localSheetId="13">#REF!</definedName>
    <definedName name="__________san90" localSheetId="2">#REF!</definedName>
    <definedName name="__________san90" localSheetId="11">#REF!</definedName>
    <definedName name="__________san90" localSheetId="5">#REF!</definedName>
    <definedName name="__________san90" localSheetId="14">#REF!</definedName>
    <definedName name="__________san90">#REF!</definedName>
    <definedName name="__________sat12" localSheetId="13">#REF!</definedName>
    <definedName name="__________sat12" localSheetId="2">#REF!</definedName>
    <definedName name="__________sat12" localSheetId="11">#REF!</definedName>
    <definedName name="__________sat12" localSheetId="5">#REF!</definedName>
    <definedName name="__________sat12" localSheetId="14">#REF!</definedName>
    <definedName name="__________sat12">#REF!</definedName>
    <definedName name="__________sat16" localSheetId="13">#REF!</definedName>
    <definedName name="__________sat16" localSheetId="2">#REF!</definedName>
    <definedName name="__________sat16" localSheetId="11">#REF!</definedName>
    <definedName name="__________sat16" localSheetId="5">#REF!</definedName>
    <definedName name="__________sat16" localSheetId="14">#REF!</definedName>
    <definedName name="__________sat16">#REF!</definedName>
    <definedName name="__________sat20" localSheetId="13">#REF!</definedName>
    <definedName name="__________sat20" localSheetId="2">#REF!</definedName>
    <definedName name="__________sat20" localSheetId="11">#REF!</definedName>
    <definedName name="__________sat20" localSheetId="5">#REF!</definedName>
    <definedName name="__________sat20" localSheetId="14">#REF!</definedName>
    <definedName name="__________sat20">#REF!</definedName>
    <definedName name="__________Sat27" localSheetId="13">#REF!</definedName>
    <definedName name="__________Sat27" localSheetId="14">#REF!</definedName>
    <definedName name="__________Sat27">#REF!</definedName>
    <definedName name="__________sat6" localSheetId="13">#REF!</definedName>
    <definedName name="__________sat6" localSheetId="14">#REF!</definedName>
    <definedName name="__________sat6">#REF!</definedName>
    <definedName name="__________sc1" localSheetId="13">#REF!</definedName>
    <definedName name="__________sc1" localSheetId="2">#REF!</definedName>
    <definedName name="__________sc1" localSheetId="11">#REF!</definedName>
    <definedName name="__________sc1" localSheetId="5">#REF!</definedName>
    <definedName name="__________sc1" localSheetId="14">#REF!</definedName>
    <definedName name="__________sc1">#REF!</definedName>
    <definedName name="__________SC2" localSheetId="13">#REF!</definedName>
    <definedName name="__________SC2" localSheetId="2">#REF!</definedName>
    <definedName name="__________SC2" localSheetId="11">#REF!</definedName>
    <definedName name="__________SC2" localSheetId="5">#REF!</definedName>
    <definedName name="__________SC2" localSheetId="14">#REF!</definedName>
    <definedName name="__________SC2">#REF!</definedName>
    <definedName name="__________sc3" localSheetId="13">#REF!</definedName>
    <definedName name="__________sc3" localSheetId="2">#REF!</definedName>
    <definedName name="__________sc3" localSheetId="11">#REF!</definedName>
    <definedName name="__________sc3" localSheetId="5">#REF!</definedName>
    <definedName name="__________sc3" localSheetId="14">#REF!</definedName>
    <definedName name="__________sc3">#REF!</definedName>
    <definedName name="__________SCD18" localSheetId="13">#REF!</definedName>
    <definedName name="__________SCD18" localSheetId="2">#REF!</definedName>
    <definedName name="__________SCD18" localSheetId="11">#REF!</definedName>
    <definedName name="__________SCD18" localSheetId="5">#REF!</definedName>
    <definedName name="__________SCD18" localSheetId="14">#REF!</definedName>
    <definedName name="__________SCD18">#REF!</definedName>
    <definedName name="__________SCL4" localSheetId="2" hidden="1">{"'Sheet1'!$L$16"}</definedName>
    <definedName name="__________SCL4" localSheetId="11" hidden="1">{"'Sheet1'!$L$16"}</definedName>
    <definedName name="__________SCL4" localSheetId="5" hidden="1">{"'Sheet1'!$L$16"}</definedName>
    <definedName name="__________SCL4" hidden="1">{"'Sheet1'!$L$16"}</definedName>
    <definedName name="__________sl2" localSheetId="13">#REF!</definedName>
    <definedName name="__________sl2" localSheetId="2">#REF!</definedName>
    <definedName name="__________sl2" localSheetId="11">#REF!</definedName>
    <definedName name="__________sl2" localSheetId="5">#REF!</definedName>
    <definedName name="__________sl2" localSheetId="14">#REF!</definedName>
    <definedName name="__________sl2">#REF!</definedName>
    <definedName name="__________slg1" localSheetId="13">#REF!</definedName>
    <definedName name="__________slg1" localSheetId="2">#REF!</definedName>
    <definedName name="__________slg1" localSheetId="11">#REF!</definedName>
    <definedName name="__________slg1" localSheetId="5">#REF!</definedName>
    <definedName name="__________slg1" localSheetId="14">#REF!</definedName>
    <definedName name="__________slg1">#REF!</definedName>
    <definedName name="__________slg2" localSheetId="13">#REF!</definedName>
    <definedName name="__________slg2" localSheetId="2">#REF!</definedName>
    <definedName name="__________slg2" localSheetId="11">#REF!</definedName>
    <definedName name="__________slg2" localSheetId="5">#REF!</definedName>
    <definedName name="__________slg2" localSheetId="14">#REF!</definedName>
    <definedName name="__________slg2">#REF!</definedName>
    <definedName name="__________slg3" localSheetId="13">#REF!</definedName>
    <definedName name="__________slg3" localSheetId="2">#REF!</definedName>
    <definedName name="__________slg3" localSheetId="11">#REF!</definedName>
    <definedName name="__________slg3" localSheetId="5">#REF!</definedName>
    <definedName name="__________slg3" localSheetId="14">#REF!</definedName>
    <definedName name="__________slg3">#REF!</definedName>
    <definedName name="__________slg4" localSheetId="13">#REF!</definedName>
    <definedName name="__________slg4" localSheetId="2">#REF!</definedName>
    <definedName name="__________slg4" localSheetId="11">#REF!</definedName>
    <definedName name="__________slg4" localSheetId="5">#REF!</definedName>
    <definedName name="__________slg4" localSheetId="14">#REF!</definedName>
    <definedName name="__________slg4">#REF!</definedName>
    <definedName name="__________slg5" localSheetId="13">#REF!</definedName>
    <definedName name="__________slg5" localSheetId="2">#REF!</definedName>
    <definedName name="__________slg5" localSheetId="11">#REF!</definedName>
    <definedName name="__________slg5" localSheetId="5">#REF!</definedName>
    <definedName name="__________slg5" localSheetId="14">#REF!</definedName>
    <definedName name="__________slg5">#REF!</definedName>
    <definedName name="__________slg6" localSheetId="13">#REF!</definedName>
    <definedName name="__________slg6" localSheetId="2">#REF!</definedName>
    <definedName name="__________slg6" localSheetId="11">#REF!</definedName>
    <definedName name="__________slg6" localSheetId="5">#REF!</definedName>
    <definedName name="__________slg6" localSheetId="14">#REF!</definedName>
    <definedName name="__________slg6">#REF!</definedName>
    <definedName name="__________SN3" localSheetId="13">#REF!</definedName>
    <definedName name="__________SN3" localSheetId="2">#REF!</definedName>
    <definedName name="__________SN3" localSheetId="11">#REF!</definedName>
    <definedName name="__________SN3" localSheetId="5">#REF!</definedName>
    <definedName name="__________SN3" localSheetId="14">#REF!</definedName>
    <definedName name="__________SN3">#REF!</definedName>
    <definedName name="__________soi2" localSheetId="13">#REF!</definedName>
    <definedName name="__________soi2" localSheetId="2">#REF!</definedName>
    <definedName name="__________soi2" localSheetId="11">#REF!</definedName>
    <definedName name="__________soi2" localSheetId="5">#REF!</definedName>
    <definedName name="__________soi2" localSheetId="14">#REF!</definedName>
    <definedName name="__________soi2">#REF!</definedName>
    <definedName name="__________soi3" localSheetId="13">#REF!</definedName>
    <definedName name="__________soi3" localSheetId="2">#REF!</definedName>
    <definedName name="__________soi3" localSheetId="11">#REF!</definedName>
    <definedName name="__________soi3" localSheetId="5">#REF!</definedName>
    <definedName name="__________soi3" localSheetId="14">#REF!</definedName>
    <definedName name="__________soi3">#REF!</definedName>
    <definedName name="__________sua20" localSheetId="13">#REF!</definedName>
    <definedName name="__________sua20" localSheetId="2">#REF!</definedName>
    <definedName name="__________sua20" localSheetId="11">#REF!</definedName>
    <definedName name="__________sua20" localSheetId="5">#REF!</definedName>
    <definedName name="__________sua20" localSheetId="14">#REF!</definedName>
    <definedName name="__________sua20">#REF!</definedName>
    <definedName name="__________sua30" localSheetId="13">#REF!</definedName>
    <definedName name="__________sua30" localSheetId="2">#REF!</definedName>
    <definedName name="__________sua30" localSheetId="11">#REF!</definedName>
    <definedName name="__________sua30" localSheetId="5">#REF!</definedName>
    <definedName name="__________sua30" localSheetId="14">#REF!</definedName>
    <definedName name="__________sua30">#REF!</definedName>
    <definedName name="__________t9" localSheetId="2" hidden="1">{"'Sheet1'!$L$16"}</definedName>
    <definedName name="__________t9" localSheetId="11" hidden="1">{"'Sheet1'!$L$16"}</definedName>
    <definedName name="__________t9" localSheetId="5" hidden="1">{"'Sheet1'!$L$16"}</definedName>
    <definedName name="__________t9" hidden="1">{"'Sheet1'!$L$16"}</definedName>
    <definedName name="__________tb2" localSheetId="2" hidden="1">{"'Sheet1'!$L$16"}</definedName>
    <definedName name="__________tb2" localSheetId="11" hidden="1">{"'Sheet1'!$L$16"}</definedName>
    <definedName name="__________tb2" localSheetId="5" hidden="1">{"'Sheet1'!$L$16"}</definedName>
    <definedName name="__________tb2" hidden="1">{"'Sheet1'!$L$16"}</definedName>
    <definedName name="__________td1" localSheetId="2" hidden="1">{"'Sheet1'!$L$16"}</definedName>
    <definedName name="__________td1" localSheetId="11" hidden="1">{"'Sheet1'!$L$16"}</definedName>
    <definedName name="__________td1" localSheetId="5" hidden="1">{"'Sheet1'!$L$16"}</definedName>
    <definedName name="__________td1" hidden="1">{"'Sheet1'!$L$16"}</definedName>
    <definedName name="__________TG1" localSheetId="13">#REF!</definedName>
    <definedName name="__________TG1" localSheetId="2">#REF!</definedName>
    <definedName name="__________TG1" localSheetId="11">#REF!</definedName>
    <definedName name="__________TG1" localSheetId="5">#REF!</definedName>
    <definedName name="__________TG1" localSheetId="14">#REF!</definedName>
    <definedName name="__________TG1">#REF!</definedName>
    <definedName name="__________tg427" localSheetId="13">#REF!</definedName>
    <definedName name="__________tg427" localSheetId="2">#REF!</definedName>
    <definedName name="__________tg427" localSheetId="11">#REF!</definedName>
    <definedName name="__________tg427" localSheetId="5">#REF!</definedName>
    <definedName name="__________tg427" localSheetId="14">#REF!</definedName>
    <definedName name="__________tg427">#REF!</definedName>
    <definedName name="__________TK1" localSheetId="13">#REF!</definedName>
    <definedName name="__________TK1" localSheetId="2">#REF!</definedName>
    <definedName name="__________TK1" localSheetId="11">#REF!</definedName>
    <definedName name="__________TK1" localSheetId="5">#REF!</definedName>
    <definedName name="__________TK1" localSheetId="14">#REF!</definedName>
    <definedName name="__________TK1">#REF!</definedName>
    <definedName name="__________TK155" localSheetId="13">#REF!</definedName>
    <definedName name="__________TK155" localSheetId="2">#REF!</definedName>
    <definedName name="__________TK155" localSheetId="11">#REF!</definedName>
    <definedName name="__________TK155" localSheetId="5">#REF!</definedName>
    <definedName name="__________TK155" localSheetId="14">#REF!</definedName>
    <definedName name="__________TK155">#REF!</definedName>
    <definedName name="__________TK422" localSheetId="13">#REF!</definedName>
    <definedName name="__________TK422" localSheetId="2">#REF!</definedName>
    <definedName name="__________TK422" localSheetId="11">#REF!</definedName>
    <definedName name="__________TK422" localSheetId="5">#REF!</definedName>
    <definedName name="__________TK422" localSheetId="14">#REF!</definedName>
    <definedName name="__________TK422">#REF!</definedName>
    <definedName name="__________TL1" localSheetId="13">#REF!</definedName>
    <definedName name="__________TL1" localSheetId="2">#REF!</definedName>
    <definedName name="__________TL1" localSheetId="11">#REF!</definedName>
    <definedName name="__________TL1" localSheetId="5">#REF!</definedName>
    <definedName name="__________TL1" localSheetId="14">#REF!</definedName>
    <definedName name="__________TL1">#REF!</definedName>
    <definedName name="__________TL2" localSheetId="13">#REF!</definedName>
    <definedName name="__________TL2" localSheetId="2">#REF!</definedName>
    <definedName name="__________TL2" localSheetId="11">#REF!</definedName>
    <definedName name="__________TL2" localSheetId="5">#REF!</definedName>
    <definedName name="__________TL2" localSheetId="14">#REF!</definedName>
    <definedName name="__________TL2">#REF!</definedName>
    <definedName name="__________TL3" localSheetId="13">#REF!</definedName>
    <definedName name="__________TL3" localSheetId="2">#REF!</definedName>
    <definedName name="__________TL3" localSheetId="11">#REF!</definedName>
    <definedName name="__________TL3" localSheetId="5">#REF!</definedName>
    <definedName name="__________TL3" localSheetId="14">#REF!</definedName>
    <definedName name="__________TL3">#REF!</definedName>
    <definedName name="__________TLA120" localSheetId="13">#REF!</definedName>
    <definedName name="__________TLA120" localSheetId="2">#REF!</definedName>
    <definedName name="__________TLA120" localSheetId="11">#REF!</definedName>
    <definedName name="__________TLA120" localSheetId="5">#REF!</definedName>
    <definedName name="__________TLA120" localSheetId="14">#REF!</definedName>
    <definedName name="__________TLA120">#REF!</definedName>
    <definedName name="__________TLA35" localSheetId="13">#REF!</definedName>
    <definedName name="__________TLA35" localSheetId="2">#REF!</definedName>
    <definedName name="__________TLA35" localSheetId="11">#REF!</definedName>
    <definedName name="__________TLA35" localSheetId="5">#REF!</definedName>
    <definedName name="__________TLA35" localSheetId="14">#REF!</definedName>
    <definedName name="__________TLA35">#REF!</definedName>
    <definedName name="__________TLA50" localSheetId="13">#REF!</definedName>
    <definedName name="__________TLA50" localSheetId="2">#REF!</definedName>
    <definedName name="__________TLA50" localSheetId="11">#REF!</definedName>
    <definedName name="__________TLA50" localSheetId="5">#REF!</definedName>
    <definedName name="__________TLA50" localSheetId="14">#REF!</definedName>
    <definedName name="__________TLA50">#REF!</definedName>
    <definedName name="__________TLA70" localSheetId="13">#REF!</definedName>
    <definedName name="__________TLA70" localSheetId="2">#REF!</definedName>
    <definedName name="__________TLA70" localSheetId="11">#REF!</definedName>
    <definedName name="__________TLA70" localSheetId="5">#REF!</definedName>
    <definedName name="__________TLA70" localSheetId="14">#REF!</definedName>
    <definedName name="__________TLA70">#REF!</definedName>
    <definedName name="__________TLA95" localSheetId="13">#REF!</definedName>
    <definedName name="__________TLA95" localSheetId="2">#REF!</definedName>
    <definedName name="__________TLA95" localSheetId="11">#REF!</definedName>
    <definedName name="__________TLA95" localSheetId="5">#REF!</definedName>
    <definedName name="__________TLA95" localSheetId="14">#REF!</definedName>
    <definedName name="__________TLA95">#REF!</definedName>
    <definedName name="__________tp2" localSheetId="13">#REF!</definedName>
    <definedName name="__________tp2" localSheetId="2">#REF!</definedName>
    <definedName name="__________tp2" localSheetId="11">#REF!</definedName>
    <definedName name="__________tp2" localSheetId="5">#REF!</definedName>
    <definedName name="__________tp2" localSheetId="14">#REF!</definedName>
    <definedName name="__________tp2">#REF!</definedName>
    <definedName name="__________tt3" localSheetId="2" hidden="1">{"'Sheet1'!$L$16"}</definedName>
    <definedName name="__________tt3" localSheetId="11" hidden="1">{"'Sheet1'!$L$16"}</definedName>
    <definedName name="__________tt3" localSheetId="5" hidden="1">{"'Sheet1'!$L$16"}</definedName>
    <definedName name="__________tt3" hidden="1">{"'Sheet1'!$L$16"}</definedName>
    <definedName name="__________tz593" localSheetId="13">#REF!</definedName>
    <definedName name="__________tz593" localSheetId="2">#REF!</definedName>
    <definedName name="__________tz593" localSheetId="11">#REF!</definedName>
    <definedName name="__________tz593" localSheetId="5">#REF!</definedName>
    <definedName name="__________tz593" localSheetId="14">#REF!</definedName>
    <definedName name="__________tz593">#REF!</definedName>
    <definedName name="__________TH1" localSheetId="13">#REF!</definedName>
    <definedName name="__________TH1" localSheetId="2">#REF!</definedName>
    <definedName name="__________TH1" localSheetId="11">#REF!</definedName>
    <definedName name="__________TH1" localSheetId="5">#REF!</definedName>
    <definedName name="__________TH1" localSheetId="14">#REF!</definedName>
    <definedName name="__________TH1">#REF!</definedName>
    <definedName name="__________TH2" localSheetId="13">#REF!</definedName>
    <definedName name="__________TH2" localSheetId="2">#REF!</definedName>
    <definedName name="__________TH2" localSheetId="11">#REF!</definedName>
    <definedName name="__________TH2" localSheetId="5">#REF!</definedName>
    <definedName name="__________TH2" localSheetId="14">#REF!</definedName>
    <definedName name="__________TH2">#REF!</definedName>
    <definedName name="__________TH20" localSheetId="13">#REF!</definedName>
    <definedName name="__________TH20" localSheetId="2">#REF!</definedName>
    <definedName name="__________TH20" localSheetId="11">#REF!</definedName>
    <definedName name="__________TH20" localSheetId="5">#REF!</definedName>
    <definedName name="__________TH20" localSheetId="14">#REF!</definedName>
    <definedName name="__________TH20">#REF!</definedName>
    <definedName name="__________TH3" localSheetId="13">#REF!</definedName>
    <definedName name="__________TH3" localSheetId="2">#REF!</definedName>
    <definedName name="__________TH3" localSheetId="11">#REF!</definedName>
    <definedName name="__________TH3" localSheetId="5">#REF!</definedName>
    <definedName name="__________TH3" localSheetId="14">#REF!</definedName>
    <definedName name="__________TH3">#REF!</definedName>
    <definedName name="__________tra100" localSheetId="13">#REF!</definedName>
    <definedName name="__________tra100" localSheetId="2">#REF!</definedName>
    <definedName name="__________tra100" localSheetId="11">#REF!</definedName>
    <definedName name="__________tra100" localSheetId="5">#REF!</definedName>
    <definedName name="__________tra100" localSheetId="14">#REF!</definedName>
    <definedName name="__________tra100">#REF!</definedName>
    <definedName name="__________tra102" localSheetId="13">#REF!</definedName>
    <definedName name="__________tra102" localSheetId="2">#REF!</definedName>
    <definedName name="__________tra102" localSheetId="11">#REF!</definedName>
    <definedName name="__________tra102" localSheetId="5">#REF!</definedName>
    <definedName name="__________tra102" localSheetId="14">#REF!</definedName>
    <definedName name="__________tra102">#REF!</definedName>
    <definedName name="__________tra104" localSheetId="13">#REF!</definedName>
    <definedName name="__________tra104" localSheetId="2">#REF!</definedName>
    <definedName name="__________tra104" localSheetId="11">#REF!</definedName>
    <definedName name="__________tra104" localSheetId="5">#REF!</definedName>
    <definedName name="__________tra104" localSheetId="14">#REF!</definedName>
    <definedName name="__________tra104">#REF!</definedName>
    <definedName name="__________tra106" localSheetId="13">#REF!</definedName>
    <definedName name="__________tra106" localSheetId="2">#REF!</definedName>
    <definedName name="__________tra106" localSheetId="11">#REF!</definedName>
    <definedName name="__________tra106" localSheetId="5">#REF!</definedName>
    <definedName name="__________tra106" localSheetId="14">#REF!</definedName>
    <definedName name="__________tra106">#REF!</definedName>
    <definedName name="__________tra108" localSheetId="13">#REF!</definedName>
    <definedName name="__________tra108" localSheetId="2">#REF!</definedName>
    <definedName name="__________tra108" localSheetId="11">#REF!</definedName>
    <definedName name="__________tra108" localSheetId="5">#REF!</definedName>
    <definedName name="__________tra108" localSheetId="14">#REF!</definedName>
    <definedName name="__________tra108">#REF!</definedName>
    <definedName name="__________tra110" localSheetId="13">#REF!</definedName>
    <definedName name="__________tra110" localSheetId="2">#REF!</definedName>
    <definedName name="__________tra110" localSheetId="11">#REF!</definedName>
    <definedName name="__________tra110" localSheetId="5">#REF!</definedName>
    <definedName name="__________tra110" localSheetId="14">#REF!</definedName>
    <definedName name="__________tra110">#REF!</definedName>
    <definedName name="__________tra112" localSheetId="13">#REF!</definedName>
    <definedName name="__________tra112" localSheetId="2">#REF!</definedName>
    <definedName name="__________tra112" localSheetId="11">#REF!</definedName>
    <definedName name="__________tra112" localSheetId="5">#REF!</definedName>
    <definedName name="__________tra112" localSheetId="14">#REF!</definedName>
    <definedName name="__________tra112">#REF!</definedName>
    <definedName name="__________tra114" localSheetId="13">#REF!</definedName>
    <definedName name="__________tra114" localSheetId="2">#REF!</definedName>
    <definedName name="__________tra114" localSheetId="11">#REF!</definedName>
    <definedName name="__________tra114" localSheetId="5">#REF!</definedName>
    <definedName name="__________tra114" localSheetId="14">#REF!</definedName>
    <definedName name="__________tra114">#REF!</definedName>
    <definedName name="__________tra116" localSheetId="13">#REF!</definedName>
    <definedName name="__________tra116" localSheetId="2">#REF!</definedName>
    <definedName name="__________tra116" localSheetId="11">#REF!</definedName>
    <definedName name="__________tra116" localSheetId="5">#REF!</definedName>
    <definedName name="__________tra116" localSheetId="14">#REF!</definedName>
    <definedName name="__________tra116">#REF!</definedName>
    <definedName name="__________tra118" localSheetId="13">#REF!</definedName>
    <definedName name="__________tra118" localSheetId="2">#REF!</definedName>
    <definedName name="__________tra118" localSheetId="11">#REF!</definedName>
    <definedName name="__________tra118" localSheetId="5">#REF!</definedName>
    <definedName name="__________tra118" localSheetId="14">#REF!</definedName>
    <definedName name="__________tra118">#REF!</definedName>
    <definedName name="__________tra120" localSheetId="13">#REF!</definedName>
    <definedName name="__________tra120" localSheetId="2">#REF!</definedName>
    <definedName name="__________tra120" localSheetId="11">#REF!</definedName>
    <definedName name="__________tra120" localSheetId="5">#REF!</definedName>
    <definedName name="__________tra120" localSheetId="14">#REF!</definedName>
    <definedName name="__________tra120">#REF!</definedName>
    <definedName name="__________tra122" localSheetId="13">#REF!</definedName>
    <definedName name="__________tra122" localSheetId="2">#REF!</definedName>
    <definedName name="__________tra122" localSheetId="11">#REF!</definedName>
    <definedName name="__________tra122" localSheetId="5">#REF!</definedName>
    <definedName name="__________tra122" localSheetId="14">#REF!</definedName>
    <definedName name="__________tra122">#REF!</definedName>
    <definedName name="__________tra124" localSheetId="13">#REF!</definedName>
    <definedName name="__________tra124" localSheetId="2">#REF!</definedName>
    <definedName name="__________tra124" localSheetId="11">#REF!</definedName>
    <definedName name="__________tra124" localSheetId="5">#REF!</definedName>
    <definedName name="__________tra124" localSheetId="14">#REF!</definedName>
    <definedName name="__________tra124">#REF!</definedName>
    <definedName name="__________tra126" localSheetId="13">#REF!</definedName>
    <definedName name="__________tra126" localSheetId="2">#REF!</definedName>
    <definedName name="__________tra126" localSheetId="11">#REF!</definedName>
    <definedName name="__________tra126" localSheetId="5">#REF!</definedName>
    <definedName name="__________tra126" localSheetId="14">#REF!</definedName>
    <definedName name="__________tra126">#REF!</definedName>
    <definedName name="__________tra128" localSheetId="13">#REF!</definedName>
    <definedName name="__________tra128" localSheetId="2">#REF!</definedName>
    <definedName name="__________tra128" localSheetId="11">#REF!</definedName>
    <definedName name="__________tra128" localSheetId="5">#REF!</definedName>
    <definedName name="__________tra128" localSheetId="14">#REF!</definedName>
    <definedName name="__________tra128">#REF!</definedName>
    <definedName name="__________tra130" localSheetId="13">#REF!</definedName>
    <definedName name="__________tra130" localSheetId="2">#REF!</definedName>
    <definedName name="__________tra130" localSheetId="11">#REF!</definedName>
    <definedName name="__________tra130" localSheetId="5">#REF!</definedName>
    <definedName name="__________tra130" localSheetId="14">#REF!</definedName>
    <definedName name="__________tra130">#REF!</definedName>
    <definedName name="__________tra132" localSheetId="13">#REF!</definedName>
    <definedName name="__________tra132" localSheetId="2">#REF!</definedName>
    <definedName name="__________tra132" localSheetId="11">#REF!</definedName>
    <definedName name="__________tra132" localSheetId="5">#REF!</definedName>
    <definedName name="__________tra132" localSheetId="14">#REF!</definedName>
    <definedName name="__________tra132">#REF!</definedName>
    <definedName name="__________tra134" localSheetId="13">#REF!</definedName>
    <definedName name="__________tra134" localSheetId="2">#REF!</definedName>
    <definedName name="__________tra134" localSheetId="11">#REF!</definedName>
    <definedName name="__________tra134" localSheetId="5">#REF!</definedName>
    <definedName name="__________tra134" localSheetId="14">#REF!</definedName>
    <definedName name="__________tra134">#REF!</definedName>
    <definedName name="__________tra136" localSheetId="13">#REF!</definedName>
    <definedName name="__________tra136" localSheetId="2">#REF!</definedName>
    <definedName name="__________tra136" localSheetId="11">#REF!</definedName>
    <definedName name="__________tra136" localSheetId="5">#REF!</definedName>
    <definedName name="__________tra136" localSheetId="14">#REF!</definedName>
    <definedName name="__________tra136">#REF!</definedName>
    <definedName name="__________tra138" localSheetId="13">#REF!</definedName>
    <definedName name="__________tra138" localSheetId="2">#REF!</definedName>
    <definedName name="__________tra138" localSheetId="11">#REF!</definedName>
    <definedName name="__________tra138" localSheetId="5">#REF!</definedName>
    <definedName name="__________tra138" localSheetId="14">#REF!</definedName>
    <definedName name="__________tra138">#REF!</definedName>
    <definedName name="__________tra140" localSheetId="13">#REF!</definedName>
    <definedName name="__________tra140" localSheetId="2">#REF!</definedName>
    <definedName name="__________tra140" localSheetId="11">#REF!</definedName>
    <definedName name="__________tra140" localSheetId="5">#REF!</definedName>
    <definedName name="__________tra140" localSheetId="14">#REF!</definedName>
    <definedName name="__________tra140">#REF!</definedName>
    <definedName name="__________tra70" localSheetId="13">#REF!</definedName>
    <definedName name="__________tra70" localSheetId="2">#REF!</definedName>
    <definedName name="__________tra70" localSheetId="11">#REF!</definedName>
    <definedName name="__________tra70" localSheetId="5">#REF!</definedName>
    <definedName name="__________tra70" localSheetId="14">#REF!</definedName>
    <definedName name="__________tra70">#REF!</definedName>
    <definedName name="__________tra72" localSheetId="13">#REF!</definedName>
    <definedName name="__________tra72" localSheetId="2">#REF!</definedName>
    <definedName name="__________tra72" localSheetId="11">#REF!</definedName>
    <definedName name="__________tra72" localSheetId="5">#REF!</definedName>
    <definedName name="__________tra72" localSheetId="14">#REF!</definedName>
    <definedName name="__________tra72">#REF!</definedName>
    <definedName name="__________tra74" localSheetId="13">#REF!</definedName>
    <definedName name="__________tra74" localSheetId="2">#REF!</definedName>
    <definedName name="__________tra74" localSheetId="11">#REF!</definedName>
    <definedName name="__________tra74" localSheetId="5">#REF!</definedName>
    <definedName name="__________tra74" localSheetId="14">#REF!</definedName>
    <definedName name="__________tra74">#REF!</definedName>
    <definedName name="__________tra76" localSheetId="13">#REF!</definedName>
    <definedName name="__________tra76" localSheetId="2">#REF!</definedName>
    <definedName name="__________tra76" localSheetId="11">#REF!</definedName>
    <definedName name="__________tra76" localSheetId="5">#REF!</definedName>
    <definedName name="__________tra76" localSheetId="14">#REF!</definedName>
    <definedName name="__________tra76">#REF!</definedName>
    <definedName name="__________tra78" localSheetId="13">#REF!</definedName>
    <definedName name="__________tra78" localSheetId="2">#REF!</definedName>
    <definedName name="__________tra78" localSheetId="11">#REF!</definedName>
    <definedName name="__________tra78" localSheetId="5">#REF!</definedName>
    <definedName name="__________tra78" localSheetId="14">#REF!</definedName>
    <definedName name="__________tra78">#REF!</definedName>
    <definedName name="__________tra80" localSheetId="13">#REF!</definedName>
    <definedName name="__________tra80" localSheetId="2">#REF!</definedName>
    <definedName name="__________tra80" localSheetId="11">#REF!</definedName>
    <definedName name="__________tra80" localSheetId="5">#REF!</definedName>
    <definedName name="__________tra80" localSheetId="14">#REF!</definedName>
    <definedName name="__________tra80">#REF!</definedName>
    <definedName name="__________tra82" localSheetId="13">#REF!</definedName>
    <definedName name="__________tra82" localSheetId="2">#REF!</definedName>
    <definedName name="__________tra82" localSheetId="11">#REF!</definedName>
    <definedName name="__________tra82" localSheetId="5">#REF!</definedName>
    <definedName name="__________tra82" localSheetId="14">#REF!</definedName>
    <definedName name="__________tra82">#REF!</definedName>
    <definedName name="__________tra84" localSheetId="13">#REF!</definedName>
    <definedName name="__________tra84" localSheetId="2">#REF!</definedName>
    <definedName name="__________tra84" localSheetId="11">#REF!</definedName>
    <definedName name="__________tra84" localSheetId="5">#REF!</definedName>
    <definedName name="__________tra84" localSheetId="14">#REF!</definedName>
    <definedName name="__________tra84">#REF!</definedName>
    <definedName name="__________tra86" localSheetId="13">#REF!</definedName>
    <definedName name="__________tra86" localSheetId="2">#REF!</definedName>
    <definedName name="__________tra86" localSheetId="11">#REF!</definedName>
    <definedName name="__________tra86" localSheetId="5">#REF!</definedName>
    <definedName name="__________tra86" localSheetId="14">#REF!</definedName>
    <definedName name="__________tra86">#REF!</definedName>
    <definedName name="__________tra88" localSheetId="13">#REF!</definedName>
    <definedName name="__________tra88" localSheetId="2">#REF!</definedName>
    <definedName name="__________tra88" localSheetId="11">#REF!</definedName>
    <definedName name="__________tra88" localSheetId="5">#REF!</definedName>
    <definedName name="__________tra88" localSheetId="14">#REF!</definedName>
    <definedName name="__________tra88">#REF!</definedName>
    <definedName name="__________tra90" localSheetId="13">#REF!</definedName>
    <definedName name="__________tra90" localSheetId="2">#REF!</definedName>
    <definedName name="__________tra90" localSheetId="11">#REF!</definedName>
    <definedName name="__________tra90" localSheetId="5">#REF!</definedName>
    <definedName name="__________tra90" localSheetId="14">#REF!</definedName>
    <definedName name="__________tra90">#REF!</definedName>
    <definedName name="__________tra92" localSheetId="13">#REF!</definedName>
    <definedName name="__________tra92" localSheetId="2">#REF!</definedName>
    <definedName name="__________tra92" localSheetId="11">#REF!</definedName>
    <definedName name="__________tra92" localSheetId="5">#REF!</definedName>
    <definedName name="__________tra92" localSheetId="14">#REF!</definedName>
    <definedName name="__________tra92">#REF!</definedName>
    <definedName name="__________tra94" localSheetId="13">#REF!</definedName>
    <definedName name="__________tra94" localSheetId="2">#REF!</definedName>
    <definedName name="__________tra94" localSheetId="11">#REF!</definedName>
    <definedName name="__________tra94" localSheetId="5">#REF!</definedName>
    <definedName name="__________tra94" localSheetId="14">#REF!</definedName>
    <definedName name="__________tra94">#REF!</definedName>
    <definedName name="__________tra96" localSheetId="13">#REF!</definedName>
    <definedName name="__________tra96" localSheetId="2">#REF!</definedName>
    <definedName name="__________tra96" localSheetId="11">#REF!</definedName>
    <definedName name="__________tra96" localSheetId="5">#REF!</definedName>
    <definedName name="__________tra96" localSheetId="14">#REF!</definedName>
    <definedName name="__________tra96">#REF!</definedName>
    <definedName name="__________tra98" localSheetId="13">#REF!</definedName>
    <definedName name="__________tra98" localSheetId="2">#REF!</definedName>
    <definedName name="__________tra98" localSheetId="11">#REF!</definedName>
    <definedName name="__________tra98" localSheetId="5">#REF!</definedName>
    <definedName name="__________tra98" localSheetId="14">#REF!</definedName>
    <definedName name="__________tra98">#REF!</definedName>
    <definedName name="__________ui100" localSheetId="13">#REF!</definedName>
    <definedName name="__________ui100" localSheetId="2">#REF!</definedName>
    <definedName name="__________ui100" localSheetId="11">#REF!</definedName>
    <definedName name="__________ui100" localSheetId="5">#REF!</definedName>
    <definedName name="__________ui100" localSheetId="14">#REF!</definedName>
    <definedName name="__________ui100">#REF!</definedName>
    <definedName name="__________ui105" localSheetId="13">#REF!</definedName>
    <definedName name="__________ui105" localSheetId="2">#REF!</definedName>
    <definedName name="__________ui105" localSheetId="11">#REF!</definedName>
    <definedName name="__________ui105" localSheetId="5">#REF!</definedName>
    <definedName name="__________ui105" localSheetId="14">#REF!</definedName>
    <definedName name="__________ui105">#REF!</definedName>
    <definedName name="__________ui108" localSheetId="13">#REF!</definedName>
    <definedName name="__________ui108" localSheetId="2">#REF!</definedName>
    <definedName name="__________ui108" localSheetId="11">#REF!</definedName>
    <definedName name="__________ui108" localSheetId="5">#REF!</definedName>
    <definedName name="__________ui108" localSheetId="14">#REF!</definedName>
    <definedName name="__________ui108">#REF!</definedName>
    <definedName name="__________ui130" localSheetId="13">#REF!</definedName>
    <definedName name="__________ui130" localSheetId="2">#REF!</definedName>
    <definedName name="__________ui130" localSheetId="11">#REF!</definedName>
    <definedName name="__________ui130" localSheetId="5">#REF!</definedName>
    <definedName name="__________ui130" localSheetId="14">#REF!</definedName>
    <definedName name="__________ui130">#REF!</definedName>
    <definedName name="__________ui140" localSheetId="13">#REF!</definedName>
    <definedName name="__________ui140" localSheetId="2">#REF!</definedName>
    <definedName name="__________ui140" localSheetId="11">#REF!</definedName>
    <definedName name="__________ui140" localSheetId="5">#REF!</definedName>
    <definedName name="__________ui140" localSheetId="14">#REF!</definedName>
    <definedName name="__________ui140">#REF!</definedName>
    <definedName name="__________ui160" localSheetId="13">#REF!</definedName>
    <definedName name="__________ui160" localSheetId="2">#REF!</definedName>
    <definedName name="__________ui160" localSheetId="11">#REF!</definedName>
    <definedName name="__________ui160" localSheetId="5">#REF!</definedName>
    <definedName name="__________ui160" localSheetId="14">#REF!</definedName>
    <definedName name="__________ui160">#REF!</definedName>
    <definedName name="__________ui250" localSheetId="13">#REF!</definedName>
    <definedName name="__________ui250" localSheetId="2">#REF!</definedName>
    <definedName name="__________ui250" localSheetId="11">#REF!</definedName>
    <definedName name="__________ui250" localSheetId="5">#REF!</definedName>
    <definedName name="__________ui250" localSheetId="14">#REF!</definedName>
    <definedName name="__________ui250">#REF!</definedName>
    <definedName name="__________ui271" localSheetId="13">#REF!</definedName>
    <definedName name="__________ui271" localSheetId="2">#REF!</definedName>
    <definedName name="__________ui271" localSheetId="11">#REF!</definedName>
    <definedName name="__________ui271" localSheetId="5">#REF!</definedName>
    <definedName name="__________ui271" localSheetId="14">#REF!</definedName>
    <definedName name="__________ui271">#REF!</definedName>
    <definedName name="__________ui320" localSheetId="13">#REF!</definedName>
    <definedName name="__________ui320" localSheetId="2">#REF!</definedName>
    <definedName name="__________ui320" localSheetId="11">#REF!</definedName>
    <definedName name="__________ui320" localSheetId="5">#REF!</definedName>
    <definedName name="__________ui320" localSheetId="14">#REF!</definedName>
    <definedName name="__________ui320">#REF!</definedName>
    <definedName name="__________ui45" localSheetId="13">#REF!</definedName>
    <definedName name="__________ui45" localSheetId="2">#REF!</definedName>
    <definedName name="__________ui45" localSheetId="11">#REF!</definedName>
    <definedName name="__________ui45" localSheetId="5">#REF!</definedName>
    <definedName name="__________ui45" localSheetId="14">#REF!</definedName>
    <definedName name="__________ui45">#REF!</definedName>
    <definedName name="__________ui50" localSheetId="13">#REF!</definedName>
    <definedName name="__________ui50" localSheetId="2">#REF!</definedName>
    <definedName name="__________ui50" localSheetId="11">#REF!</definedName>
    <definedName name="__________ui50" localSheetId="5">#REF!</definedName>
    <definedName name="__________ui50" localSheetId="14">#REF!</definedName>
    <definedName name="__________ui50">#REF!</definedName>
    <definedName name="__________ui54" localSheetId="13">#REF!</definedName>
    <definedName name="__________ui54" localSheetId="2">#REF!</definedName>
    <definedName name="__________ui54" localSheetId="11">#REF!</definedName>
    <definedName name="__________ui54" localSheetId="5">#REF!</definedName>
    <definedName name="__________ui54" localSheetId="14">#REF!</definedName>
    <definedName name="__________ui54">#REF!</definedName>
    <definedName name="__________ui65" localSheetId="13">#REF!</definedName>
    <definedName name="__________ui65" localSheetId="2">#REF!</definedName>
    <definedName name="__________ui65" localSheetId="11">#REF!</definedName>
    <definedName name="__________ui65" localSheetId="5">#REF!</definedName>
    <definedName name="__________ui65" localSheetId="14">#REF!</definedName>
    <definedName name="__________ui65">#REF!</definedName>
    <definedName name="__________ui75" localSheetId="13">#REF!</definedName>
    <definedName name="__________ui75" localSheetId="2">#REF!</definedName>
    <definedName name="__________ui75" localSheetId="11">#REF!</definedName>
    <definedName name="__________ui75" localSheetId="5">#REF!</definedName>
    <definedName name="__________ui75" localSheetId="14">#REF!</definedName>
    <definedName name="__________ui75">#REF!</definedName>
    <definedName name="__________ui80" localSheetId="13">#REF!</definedName>
    <definedName name="__________ui80" localSheetId="2">#REF!</definedName>
    <definedName name="__________ui80" localSheetId="11">#REF!</definedName>
    <definedName name="__________ui80" localSheetId="5">#REF!</definedName>
    <definedName name="__________ui80" localSheetId="14">#REF!</definedName>
    <definedName name="__________ui80">#REF!</definedName>
    <definedName name="__________UT2" localSheetId="13">#REF!</definedName>
    <definedName name="__________UT2" localSheetId="2">#REF!</definedName>
    <definedName name="__________UT2" localSheetId="11">#REF!</definedName>
    <definedName name="__________UT2" localSheetId="5">#REF!</definedName>
    <definedName name="__________UT2" localSheetId="14">#REF!</definedName>
    <definedName name="__________UT2">#REF!</definedName>
    <definedName name="__________vb1" localSheetId="13">#REF!</definedName>
    <definedName name="__________vb1" localSheetId="2">#REF!</definedName>
    <definedName name="__________vb1" localSheetId="11">#REF!</definedName>
    <definedName name="__________vb1" localSheetId="5">#REF!</definedName>
    <definedName name="__________vb1" localSheetId="14">#REF!</definedName>
    <definedName name="__________vb1">#REF!</definedName>
    <definedName name="__________vb2" localSheetId="13">#REF!</definedName>
    <definedName name="__________vb2" localSheetId="2">#REF!</definedName>
    <definedName name="__________vb2" localSheetId="11">#REF!</definedName>
    <definedName name="__________vb2" localSheetId="5">#REF!</definedName>
    <definedName name="__________vb2" localSheetId="14">#REF!</definedName>
    <definedName name="__________vb2">#REF!</definedName>
    <definedName name="__________vc1" localSheetId="13">#REF!</definedName>
    <definedName name="__________vc1" localSheetId="2">#REF!</definedName>
    <definedName name="__________vc1" localSheetId="11">#REF!</definedName>
    <definedName name="__________vc1" localSheetId="5">#REF!</definedName>
    <definedName name="__________vc1" localSheetId="14">#REF!</definedName>
    <definedName name="__________vc1">#REF!</definedName>
    <definedName name="__________vc2" localSheetId="13">#REF!</definedName>
    <definedName name="__________vc2" localSheetId="2">#REF!</definedName>
    <definedName name="__________vc2" localSheetId="11">#REF!</definedName>
    <definedName name="__________vc2" localSheetId="5">#REF!</definedName>
    <definedName name="__________vc2" localSheetId="14">#REF!</definedName>
    <definedName name="__________vc2">#REF!</definedName>
    <definedName name="__________vc3" localSheetId="13">#REF!</definedName>
    <definedName name="__________vc3" localSheetId="2">#REF!</definedName>
    <definedName name="__________vc3" localSheetId="11">#REF!</definedName>
    <definedName name="__________vc3" localSheetId="5">#REF!</definedName>
    <definedName name="__________vc3" localSheetId="14">#REF!</definedName>
    <definedName name="__________vc3">#REF!</definedName>
    <definedName name="__________vl1" localSheetId="13">#REF!</definedName>
    <definedName name="__________vl1" localSheetId="2">#REF!</definedName>
    <definedName name="__________vl1" localSheetId="11">#REF!</definedName>
    <definedName name="__________vl1" localSheetId="5">#REF!</definedName>
    <definedName name="__________vl1" localSheetId="14">#REF!</definedName>
    <definedName name="__________vl1">#REF!</definedName>
    <definedName name="__________VL100" localSheetId="13">#REF!</definedName>
    <definedName name="__________VL100" localSheetId="2">#REF!</definedName>
    <definedName name="__________VL100" localSheetId="11">#REF!</definedName>
    <definedName name="__________VL100" localSheetId="5">#REF!</definedName>
    <definedName name="__________VL100" localSheetId="14">#REF!</definedName>
    <definedName name="__________VL100">#REF!</definedName>
    <definedName name="__________VL150" localSheetId="13">#REF!</definedName>
    <definedName name="__________VL150" localSheetId="2">#REF!</definedName>
    <definedName name="__________VL150" localSheetId="11">#REF!</definedName>
    <definedName name="__________VL150" localSheetId="5">#REF!</definedName>
    <definedName name="__________VL150" localSheetId="14">#REF!</definedName>
    <definedName name="__________VL150">#REF!</definedName>
    <definedName name="__________VL200" localSheetId="13">#REF!</definedName>
    <definedName name="__________VL200" localSheetId="2">#REF!</definedName>
    <definedName name="__________VL200" localSheetId="11">#REF!</definedName>
    <definedName name="__________VL200" localSheetId="5">#REF!</definedName>
    <definedName name="__________VL200" localSheetId="14">#REF!</definedName>
    <definedName name="__________VL200">#REF!</definedName>
    <definedName name="__________VL250" localSheetId="13">#REF!</definedName>
    <definedName name="__________VL250" localSheetId="2">#REF!</definedName>
    <definedName name="__________VL250" localSheetId="11">#REF!</definedName>
    <definedName name="__________VL250" localSheetId="5">#REF!</definedName>
    <definedName name="__________VL250" localSheetId="14">#REF!</definedName>
    <definedName name="__________VL250">#REF!</definedName>
    <definedName name="__________VL43" localSheetId="13">#REF!</definedName>
    <definedName name="__________VL43" localSheetId="2">#REF!</definedName>
    <definedName name="__________VL43" localSheetId="11">#REF!</definedName>
    <definedName name="__________VL43" localSheetId="5">#REF!</definedName>
    <definedName name="__________VL43" localSheetId="14">#REF!</definedName>
    <definedName name="__________VL43">#REF!</definedName>
    <definedName name="__________VL50" localSheetId="13">#REF!</definedName>
    <definedName name="__________VL50" localSheetId="2">#REF!</definedName>
    <definedName name="__________VL50" localSheetId="11">#REF!</definedName>
    <definedName name="__________VL50" localSheetId="5">#REF!</definedName>
    <definedName name="__________VL50" localSheetId="14">#REF!</definedName>
    <definedName name="__________VL50">#REF!</definedName>
    <definedName name="__________vln6" localSheetId="13">#REF!</definedName>
    <definedName name="__________vln6" localSheetId="2">#REF!</definedName>
    <definedName name="__________vln6" localSheetId="11">#REF!</definedName>
    <definedName name="__________vln6" localSheetId="5">#REF!</definedName>
    <definedName name="__________vln6" localSheetId="14">#REF!</definedName>
    <definedName name="__________vln6">#REF!</definedName>
    <definedName name="__________VLP2" localSheetId="2" hidden="1">{"'Sheet1'!$L$16"}</definedName>
    <definedName name="__________VLP2" localSheetId="11" hidden="1">{"'Sheet1'!$L$16"}</definedName>
    <definedName name="__________VLP2" localSheetId="5" hidden="1">{"'Sheet1'!$L$16"}</definedName>
    <definedName name="__________VLP2" hidden="1">{"'Sheet1'!$L$16"}</definedName>
    <definedName name="__________vm100" localSheetId="13">#REF!</definedName>
    <definedName name="__________vm100" localSheetId="2">#REF!</definedName>
    <definedName name="__________vm100" localSheetId="11">#REF!</definedName>
    <definedName name="__________vm100" localSheetId="5">#REF!</definedName>
    <definedName name="__________vm100" localSheetId="14">#REF!</definedName>
    <definedName name="__________vm100">#REF!</definedName>
    <definedName name="__________vm150" localSheetId="13">#REF!</definedName>
    <definedName name="__________vm150" localSheetId="2">#REF!</definedName>
    <definedName name="__________vm150" localSheetId="11">#REF!</definedName>
    <definedName name="__________vm150" localSheetId="5">#REF!</definedName>
    <definedName name="__________vm150" localSheetId="14">#REF!</definedName>
    <definedName name="__________vm150">#REF!</definedName>
    <definedName name="__________vm50" localSheetId="13">#REF!</definedName>
    <definedName name="__________vm50" localSheetId="2">#REF!</definedName>
    <definedName name="__________vm50" localSheetId="11">#REF!</definedName>
    <definedName name="__________vm50" localSheetId="5">#REF!</definedName>
    <definedName name="__________vm50" localSheetId="14">#REF!</definedName>
    <definedName name="__________vm50">#REF!</definedName>
    <definedName name="__________vm75" localSheetId="13">#REF!</definedName>
    <definedName name="__________vm75" localSheetId="2">#REF!</definedName>
    <definedName name="__________vm75" localSheetId="11">#REF!</definedName>
    <definedName name="__________vm75" localSheetId="5">#REF!</definedName>
    <definedName name="__________vm75" localSheetId="14">#REF!</definedName>
    <definedName name="__________vm75">#REF!</definedName>
    <definedName name="__________VT22" localSheetId="13">#REF!</definedName>
    <definedName name="__________VT22" localSheetId="2">#REF!</definedName>
    <definedName name="__________VT22" localSheetId="11">#REF!</definedName>
    <definedName name="__________VT22" localSheetId="5">#REF!</definedName>
    <definedName name="__________VT22" localSheetId="14">#REF!</definedName>
    <definedName name="__________VT22">#REF!</definedName>
    <definedName name="__________xb80" localSheetId="13">#REF!</definedName>
    <definedName name="__________xb80" localSheetId="2">#REF!</definedName>
    <definedName name="__________xb80" localSheetId="11">#REF!</definedName>
    <definedName name="__________xb80" localSheetId="5">#REF!</definedName>
    <definedName name="__________xb80" localSheetId="14">#REF!</definedName>
    <definedName name="__________xb80">#REF!</definedName>
    <definedName name="__________xd2" localSheetId="2">{"Book1"}</definedName>
    <definedName name="__________xd2" localSheetId="11">{"Book1"}</definedName>
    <definedName name="__________xd2" localSheetId="5">{"Book1"}</definedName>
    <definedName name="__________xd2">{"Book1"}</definedName>
    <definedName name="__________xi1" localSheetId="13">#REF!</definedName>
    <definedName name="__________xi1" localSheetId="2">#REF!</definedName>
    <definedName name="__________xi1" localSheetId="11">#REF!</definedName>
    <definedName name="__________xi1" localSheetId="5">#REF!</definedName>
    <definedName name="__________xi1" localSheetId="14">#REF!</definedName>
    <definedName name="__________xi1">#REF!</definedName>
    <definedName name="__________xm2" localSheetId="13">#REF!</definedName>
    <definedName name="__________xm2" localSheetId="2">#REF!</definedName>
    <definedName name="__________xm2" localSheetId="11">#REF!</definedName>
    <definedName name="__________xm2" localSheetId="5">#REF!</definedName>
    <definedName name="__________xm2" localSheetId="14">#REF!</definedName>
    <definedName name="__________xm2">#REF!</definedName>
    <definedName name="__________xm3" localSheetId="13">#REF!</definedName>
    <definedName name="__________xm3" localSheetId="2">#REF!</definedName>
    <definedName name="__________xm3" localSheetId="11">#REF!</definedName>
    <definedName name="__________xm3" localSheetId="5">#REF!</definedName>
    <definedName name="__________xm3" localSheetId="14">#REF!</definedName>
    <definedName name="__________xm3">#REF!</definedName>
    <definedName name="__________xm30" localSheetId="13">#REF!</definedName>
    <definedName name="__________xm30" localSheetId="14">#REF!</definedName>
    <definedName name="__________xm30">#REF!</definedName>
    <definedName name="__________xm4" localSheetId="13">#REF!</definedName>
    <definedName name="__________xm4" localSheetId="2">#REF!</definedName>
    <definedName name="__________xm4" localSheetId="11">#REF!</definedName>
    <definedName name="__________xm4" localSheetId="5">#REF!</definedName>
    <definedName name="__________xm4" localSheetId="14">#REF!</definedName>
    <definedName name="__________xm4">#REF!</definedName>
    <definedName name="__________xm40" localSheetId="13">#REF!</definedName>
    <definedName name="__________xm40" localSheetId="2">#REF!</definedName>
    <definedName name="__________xm40" localSheetId="11">#REF!</definedName>
    <definedName name="__________xm40" localSheetId="5">#REF!</definedName>
    <definedName name="__________xm40" localSheetId="14">#REF!</definedName>
    <definedName name="__________xm40">#REF!</definedName>
    <definedName name="__________xm5" localSheetId="13">#REF!</definedName>
    <definedName name="__________xm5" localSheetId="2">#REF!</definedName>
    <definedName name="__________xm5" localSheetId="11">#REF!</definedName>
    <definedName name="__________xm5" localSheetId="5">#REF!</definedName>
    <definedName name="__________xm5" localSheetId="14">#REF!</definedName>
    <definedName name="__________xm5">#REF!</definedName>
    <definedName name="__________xx3" localSheetId="13">#REF!</definedName>
    <definedName name="__________xx3" localSheetId="2">#REF!</definedName>
    <definedName name="__________xx3" localSheetId="11">#REF!</definedName>
    <definedName name="__________xx3" localSheetId="5">#REF!</definedName>
    <definedName name="__________xx3" localSheetId="14">#REF!</definedName>
    <definedName name="__________xx3">#REF!</definedName>
    <definedName name="__________xx4" localSheetId="13">#REF!</definedName>
    <definedName name="__________xx4" localSheetId="2">#REF!</definedName>
    <definedName name="__________xx4" localSheetId="11">#REF!</definedName>
    <definedName name="__________xx4" localSheetId="5">#REF!</definedName>
    <definedName name="__________xx4" localSheetId="14">#REF!</definedName>
    <definedName name="__________xx4">#REF!</definedName>
    <definedName name="__________xx5" localSheetId="13">#REF!</definedName>
    <definedName name="__________xx5" localSheetId="2">#REF!</definedName>
    <definedName name="__________xx5" localSheetId="11">#REF!</definedName>
    <definedName name="__________xx5" localSheetId="5">#REF!</definedName>
    <definedName name="__________xx5" localSheetId="14">#REF!</definedName>
    <definedName name="__________xx5">#REF!</definedName>
    <definedName name="__________xx6" localSheetId="13">#REF!</definedName>
    <definedName name="__________xx6" localSheetId="2">#REF!</definedName>
    <definedName name="__________xx6" localSheetId="11">#REF!</definedName>
    <definedName name="__________xx6" localSheetId="5">#REF!</definedName>
    <definedName name="__________xx6" localSheetId="14">#REF!</definedName>
    <definedName name="__________xx6">#REF!</definedName>
    <definedName name="__________xx7" localSheetId="13">#REF!</definedName>
    <definedName name="__________xx7" localSheetId="2">#REF!</definedName>
    <definedName name="__________xx7" localSheetId="11">#REF!</definedName>
    <definedName name="__________xx7" localSheetId="5">#REF!</definedName>
    <definedName name="__________xx7" localSheetId="14">#REF!</definedName>
    <definedName name="__________xx7">#REF!</definedName>
    <definedName name="_________a1" localSheetId="2" hidden="1">{"'Sheet1'!$L$16"}</definedName>
    <definedName name="_________a1" localSheetId="11" hidden="1">{"'Sheet1'!$L$16"}</definedName>
    <definedName name="_________a1" localSheetId="5" hidden="1">{"'Sheet1'!$L$16"}</definedName>
    <definedName name="_________a1" hidden="1">{"'Sheet1'!$L$16"}</definedName>
    <definedName name="_________a129" localSheetId="2" hidden="1">{"Offgrid",#N/A,FALSE,"OFFGRID";"Region",#N/A,FALSE,"REGION";"Offgrid -2",#N/A,FALSE,"OFFGRID";"WTP",#N/A,FALSE,"WTP";"WTP -2",#N/A,FALSE,"WTP";"Project",#N/A,FALSE,"PROJECT";"Summary -2",#N/A,FALSE,"SUMMARY"}</definedName>
    <definedName name="_________a129" localSheetId="11" hidden="1">{"Offgrid",#N/A,FALSE,"OFFGRID";"Region",#N/A,FALSE,"REGION";"Offgrid -2",#N/A,FALSE,"OFFGRID";"WTP",#N/A,FALSE,"WTP";"WTP -2",#N/A,FALSE,"WTP";"Project",#N/A,FALSE,"PROJECT";"Summary -2",#N/A,FALSE,"SUMMARY"}</definedName>
    <definedName name="_________a129" localSheetId="5" hidden="1">{"Offgrid",#N/A,FALSE,"OFFGRID";"Region",#N/A,FALSE,"REGION";"Offgrid -2",#N/A,FALSE,"OFFGRID";"WTP",#N/A,FALSE,"WTP";"WTP -2",#N/A,FALSE,"WTP";"Project",#N/A,FALSE,"PROJECT";"Summary -2",#N/A,FALSE,"SUMMARY"}</definedName>
    <definedName name="_________a129" hidden="1">{"Offgrid",#N/A,FALSE,"OFFGRID";"Region",#N/A,FALSE,"REGION";"Offgrid -2",#N/A,FALSE,"OFFGRID";"WTP",#N/A,FALSE,"WTP";"WTP -2",#N/A,FALSE,"WTP";"Project",#N/A,FALSE,"PROJECT";"Summary -2",#N/A,FALSE,"SUMMARY"}</definedName>
    <definedName name="_________a130" localSheetId="2" hidden="1">{"Offgrid",#N/A,FALSE,"OFFGRID";"Region",#N/A,FALSE,"REGION";"Offgrid -2",#N/A,FALSE,"OFFGRID";"WTP",#N/A,FALSE,"WTP";"WTP -2",#N/A,FALSE,"WTP";"Project",#N/A,FALSE,"PROJECT";"Summary -2",#N/A,FALSE,"SUMMARY"}</definedName>
    <definedName name="_________a130" localSheetId="11" hidden="1">{"Offgrid",#N/A,FALSE,"OFFGRID";"Region",#N/A,FALSE,"REGION";"Offgrid -2",#N/A,FALSE,"OFFGRID";"WTP",#N/A,FALSE,"WTP";"WTP -2",#N/A,FALSE,"WTP";"Project",#N/A,FALSE,"PROJECT";"Summary -2",#N/A,FALSE,"SUMMARY"}</definedName>
    <definedName name="_________a130" localSheetId="5" hidden="1">{"Offgrid",#N/A,FALSE,"OFFGRID";"Region",#N/A,FALSE,"REGION";"Offgrid -2",#N/A,FALSE,"OFFGRID";"WTP",#N/A,FALSE,"WTP";"WTP -2",#N/A,FALSE,"WTP";"Project",#N/A,FALSE,"PROJECT";"Summary -2",#N/A,FALSE,"SUMMARY"}</definedName>
    <definedName name="_________a130" hidden="1">{"Offgrid",#N/A,FALSE,"OFFGRID";"Region",#N/A,FALSE,"REGION";"Offgrid -2",#N/A,FALSE,"OFFGRID";"WTP",#N/A,FALSE,"WTP";"WTP -2",#N/A,FALSE,"WTP";"Project",#N/A,FALSE,"PROJECT";"Summary -2",#N/A,FALSE,"SUMMARY"}</definedName>
    <definedName name="_________a2" localSheetId="2" hidden="1">{"'Sheet1'!$L$16"}</definedName>
    <definedName name="_________a2" localSheetId="11" hidden="1">{"'Sheet1'!$L$16"}</definedName>
    <definedName name="_________a2" localSheetId="5" hidden="1">{"'Sheet1'!$L$16"}</definedName>
    <definedName name="_________a2" hidden="1">{"'Sheet1'!$L$16"}</definedName>
    <definedName name="_________atn1" localSheetId="13">#REF!</definedName>
    <definedName name="_________atn1" localSheetId="2">#REF!</definedName>
    <definedName name="_________atn1" localSheetId="11">#REF!</definedName>
    <definedName name="_________atn1" localSheetId="5">#REF!</definedName>
    <definedName name="_________atn1" localSheetId="14">#REF!</definedName>
    <definedName name="_________atn1">#REF!</definedName>
    <definedName name="_________atn10" localSheetId="13">#REF!</definedName>
    <definedName name="_________atn10" localSheetId="2">#REF!</definedName>
    <definedName name="_________atn10" localSheetId="11">#REF!</definedName>
    <definedName name="_________atn10" localSheetId="5">#REF!</definedName>
    <definedName name="_________atn10" localSheetId="14">#REF!</definedName>
    <definedName name="_________atn10">#REF!</definedName>
    <definedName name="_________atn2" localSheetId="13">#REF!</definedName>
    <definedName name="_________atn2" localSheetId="2">#REF!</definedName>
    <definedName name="_________atn2" localSheetId="11">#REF!</definedName>
    <definedName name="_________atn2" localSheetId="5">#REF!</definedName>
    <definedName name="_________atn2" localSheetId="14">#REF!</definedName>
    <definedName name="_________atn2">#REF!</definedName>
    <definedName name="_________atn3" localSheetId="13">#REF!</definedName>
    <definedName name="_________atn3" localSheetId="2">#REF!</definedName>
    <definedName name="_________atn3" localSheetId="11">#REF!</definedName>
    <definedName name="_________atn3" localSheetId="5">#REF!</definedName>
    <definedName name="_________atn3" localSheetId="14">#REF!</definedName>
    <definedName name="_________atn3">#REF!</definedName>
    <definedName name="_________atn4" localSheetId="13">#REF!</definedName>
    <definedName name="_________atn4" localSheetId="2">#REF!</definedName>
    <definedName name="_________atn4" localSheetId="11">#REF!</definedName>
    <definedName name="_________atn4" localSheetId="5">#REF!</definedName>
    <definedName name="_________atn4" localSheetId="14">#REF!</definedName>
    <definedName name="_________atn4">#REF!</definedName>
    <definedName name="_________atn5" localSheetId="13">#REF!</definedName>
    <definedName name="_________atn5" localSheetId="2">#REF!</definedName>
    <definedName name="_________atn5" localSheetId="11">#REF!</definedName>
    <definedName name="_________atn5" localSheetId="5">#REF!</definedName>
    <definedName name="_________atn5" localSheetId="14">#REF!</definedName>
    <definedName name="_________atn5">#REF!</definedName>
    <definedName name="_________atn6" localSheetId="13">#REF!</definedName>
    <definedName name="_________atn6" localSheetId="2">#REF!</definedName>
    <definedName name="_________atn6" localSheetId="11">#REF!</definedName>
    <definedName name="_________atn6" localSheetId="5">#REF!</definedName>
    <definedName name="_________atn6" localSheetId="14">#REF!</definedName>
    <definedName name="_________atn6">#REF!</definedName>
    <definedName name="_________atn7" localSheetId="13">#REF!</definedName>
    <definedName name="_________atn7" localSheetId="2">#REF!</definedName>
    <definedName name="_________atn7" localSheetId="11">#REF!</definedName>
    <definedName name="_________atn7" localSheetId="5">#REF!</definedName>
    <definedName name="_________atn7" localSheetId="14">#REF!</definedName>
    <definedName name="_________atn7">#REF!</definedName>
    <definedName name="_________atn8" localSheetId="13">#REF!</definedName>
    <definedName name="_________atn8" localSheetId="2">#REF!</definedName>
    <definedName name="_________atn8" localSheetId="11">#REF!</definedName>
    <definedName name="_________atn8" localSheetId="5">#REF!</definedName>
    <definedName name="_________atn8" localSheetId="14">#REF!</definedName>
    <definedName name="_________atn8">#REF!</definedName>
    <definedName name="_________atn9" localSheetId="13">#REF!</definedName>
    <definedName name="_________atn9" localSheetId="2">#REF!</definedName>
    <definedName name="_________atn9" localSheetId="11">#REF!</definedName>
    <definedName name="_________atn9" localSheetId="5">#REF!</definedName>
    <definedName name="_________atn9" localSheetId="14">#REF!</definedName>
    <definedName name="_________atn9">#REF!</definedName>
    <definedName name="_________B1" localSheetId="13">#REF!</definedName>
    <definedName name="_________B1" localSheetId="2">#REF!</definedName>
    <definedName name="_________B1" localSheetId="11">#REF!</definedName>
    <definedName name="_________B1" localSheetId="5">#REF!</definedName>
    <definedName name="_________B1" localSheetId="14">#REF!</definedName>
    <definedName name="_________B1">#REF!</definedName>
    <definedName name="_________b100000" localSheetId="13">#REF!</definedName>
    <definedName name="_________b100000" localSheetId="2">#REF!</definedName>
    <definedName name="_________b100000" localSheetId="11">#REF!</definedName>
    <definedName name="_________b100000" localSheetId="5">#REF!</definedName>
    <definedName name="_________b100000" localSheetId="14">#REF!</definedName>
    <definedName name="_________b100000">#REF!</definedName>
    <definedName name="_________B72172" localSheetId="13">#REF!</definedName>
    <definedName name="_________B72172" localSheetId="2">#REF!</definedName>
    <definedName name="_________B72172" localSheetId="11">#REF!</definedName>
    <definedName name="_________B72172" localSheetId="5">#REF!</definedName>
    <definedName name="_________B72172" localSheetId="14">#REF!</definedName>
    <definedName name="_________B72172">#REF!</definedName>
    <definedName name="_________B86000" localSheetId="13">#REF!</definedName>
    <definedName name="_________B86000" localSheetId="2">#REF!</definedName>
    <definedName name="_________B86000" localSheetId="11">#REF!</definedName>
    <definedName name="_________B86000" localSheetId="5">#REF!</definedName>
    <definedName name="_________B86000" localSheetId="14">#REF!</definedName>
    <definedName name="_________B86000">#REF!</definedName>
    <definedName name="_________bac3">12413</definedName>
    <definedName name="_________bac4">13529</definedName>
    <definedName name="_________bac5">15483</definedName>
    <definedName name="_________BCT1" localSheetId="2" hidden="1">{"'Sheet1'!$L$16"}</definedName>
    <definedName name="_________BCT1" localSheetId="11" hidden="1">{"'Sheet1'!$L$16"}</definedName>
    <definedName name="_________BCT1" localSheetId="5" hidden="1">{"'Sheet1'!$L$16"}</definedName>
    <definedName name="_________BCT1" hidden="1">{"'Sheet1'!$L$16"}</definedName>
    <definedName name="_________bnc5" localSheetId="13">#REF!</definedName>
    <definedName name="_________bnc5" localSheetId="2">#REF!</definedName>
    <definedName name="_________bnc5" localSheetId="11">#REF!</definedName>
    <definedName name="_________bnc5" localSheetId="5">#REF!</definedName>
    <definedName name="_________bnc5" localSheetId="14">#REF!</definedName>
    <definedName name="_________bnc5">#REF!</definedName>
    <definedName name="_________boi1" localSheetId="13">#REF!</definedName>
    <definedName name="_________boi1" localSheetId="2">#REF!</definedName>
    <definedName name="_________boi1" localSheetId="11">#REF!</definedName>
    <definedName name="_________boi1" localSheetId="5">#REF!</definedName>
    <definedName name="_________boi1" localSheetId="14">#REF!</definedName>
    <definedName name="_________boi1">#REF!</definedName>
    <definedName name="_________boi2" localSheetId="13">#REF!</definedName>
    <definedName name="_________boi2" localSheetId="2">#REF!</definedName>
    <definedName name="_________boi2" localSheetId="11">#REF!</definedName>
    <definedName name="_________boi2" localSheetId="5">#REF!</definedName>
    <definedName name="_________boi2" localSheetId="14">#REF!</definedName>
    <definedName name="_________boi2">#REF!</definedName>
    <definedName name="_________boi3" localSheetId="13">#REF!</definedName>
    <definedName name="_________boi3" localSheetId="2">#REF!</definedName>
    <definedName name="_________boi3" localSheetId="11">#REF!</definedName>
    <definedName name="_________boi3" localSheetId="5">#REF!</definedName>
    <definedName name="_________boi3" localSheetId="14">#REF!</definedName>
    <definedName name="_________boi3">#REF!</definedName>
    <definedName name="_________boi4" localSheetId="13">#REF!</definedName>
    <definedName name="_________boi4" localSheetId="2">#REF!</definedName>
    <definedName name="_________boi4" localSheetId="11">#REF!</definedName>
    <definedName name="_________boi4" localSheetId="5">#REF!</definedName>
    <definedName name="_________boi4" localSheetId="14">#REF!</definedName>
    <definedName name="_________boi4">#REF!</definedName>
    <definedName name="_________btc20" localSheetId="13">#REF!</definedName>
    <definedName name="_________btc20" localSheetId="2">#REF!</definedName>
    <definedName name="_________btc20" localSheetId="11">#REF!</definedName>
    <definedName name="_________btc20" localSheetId="5">#REF!</definedName>
    <definedName name="_________btc20" localSheetId="14">#REF!</definedName>
    <definedName name="_________btc20">#REF!</definedName>
    <definedName name="_________btc30" localSheetId="13">#REF!</definedName>
    <definedName name="_________btc30" localSheetId="2">#REF!</definedName>
    <definedName name="_________btc30" localSheetId="11">#REF!</definedName>
    <definedName name="_________btc30" localSheetId="5">#REF!</definedName>
    <definedName name="_________btc30" localSheetId="14">#REF!</definedName>
    <definedName name="_________btc30">#REF!</definedName>
    <definedName name="_________btc35" localSheetId="13">#REF!</definedName>
    <definedName name="_________btc35" localSheetId="2">#REF!</definedName>
    <definedName name="_________btc35" localSheetId="11">#REF!</definedName>
    <definedName name="_________btc35" localSheetId="5">#REF!</definedName>
    <definedName name="_________btc35" localSheetId="14">#REF!</definedName>
    <definedName name="_________btc35">#REF!</definedName>
    <definedName name="_________btc40" localSheetId="13">#REF!</definedName>
    <definedName name="_________btc40" localSheetId="2">#REF!</definedName>
    <definedName name="_________btc40" localSheetId="11">#REF!</definedName>
    <definedName name="_________btc40" localSheetId="5">#REF!</definedName>
    <definedName name="_________btc40" localSheetId="14">#REF!</definedName>
    <definedName name="_________btc40">#REF!</definedName>
    <definedName name="_________btc50" localSheetId="13">#REF!</definedName>
    <definedName name="_________btc50" localSheetId="2">#REF!</definedName>
    <definedName name="_________btc50" localSheetId="11">#REF!</definedName>
    <definedName name="_________btc50" localSheetId="5">#REF!</definedName>
    <definedName name="_________btc50" localSheetId="14">#REF!</definedName>
    <definedName name="_________btc50">#REF!</definedName>
    <definedName name="_________btm10" localSheetId="13">#REF!</definedName>
    <definedName name="_________btm10" localSheetId="2">#REF!</definedName>
    <definedName name="_________btm10" localSheetId="11">#REF!</definedName>
    <definedName name="_________btm10" localSheetId="5">#REF!</definedName>
    <definedName name="_________btm10" localSheetId="14">#REF!</definedName>
    <definedName name="_________btm10">#REF!</definedName>
    <definedName name="_________btm100" localSheetId="13">#REF!</definedName>
    <definedName name="_________btm100" localSheetId="2">#REF!</definedName>
    <definedName name="_________btm100" localSheetId="11">#REF!</definedName>
    <definedName name="_________btm100" localSheetId="5">#REF!</definedName>
    <definedName name="_________btm100" localSheetId="14">#REF!</definedName>
    <definedName name="_________btm100">#REF!</definedName>
    <definedName name="_________BTM150" localSheetId="13">#REF!</definedName>
    <definedName name="_________BTM150" localSheetId="2">#REF!</definedName>
    <definedName name="_________BTM150" localSheetId="11">#REF!</definedName>
    <definedName name="_________BTM150" localSheetId="5">#REF!</definedName>
    <definedName name="_________BTM150" localSheetId="14">#REF!</definedName>
    <definedName name="_________BTM150">#REF!</definedName>
    <definedName name="_________BTM250" localSheetId="13">#REF!</definedName>
    <definedName name="_________BTM250" localSheetId="2">#REF!</definedName>
    <definedName name="_________BTM250" localSheetId="11">#REF!</definedName>
    <definedName name="_________BTM250" localSheetId="5">#REF!</definedName>
    <definedName name="_________BTM250" localSheetId="14">#REF!</definedName>
    <definedName name="_________BTM250">#REF!</definedName>
    <definedName name="_________btm300" localSheetId="13">#REF!</definedName>
    <definedName name="_________btm300" localSheetId="2">#REF!</definedName>
    <definedName name="_________btm300" localSheetId="11">#REF!</definedName>
    <definedName name="_________btm300" localSheetId="5">#REF!</definedName>
    <definedName name="_________btm300" localSheetId="14">#REF!</definedName>
    <definedName name="_________btm300">#REF!</definedName>
    <definedName name="_________btm350" localSheetId="13">#REF!</definedName>
    <definedName name="_________btm350" localSheetId="2">#REF!</definedName>
    <definedName name="_________btm350" localSheetId="11">#REF!</definedName>
    <definedName name="_________btm350" localSheetId="5">#REF!</definedName>
    <definedName name="_________btm350" localSheetId="14">#REF!</definedName>
    <definedName name="_________btm350">#REF!</definedName>
    <definedName name="_________btm400" localSheetId="13">#REF!</definedName>
    <definedName name="_________btm400" localSheetId="2">#REF!</definedName>
    <definedName name="_________btm400" localSheetId="11">#REF!</definedName>
    <definedName name="_________btm400" localSheetId="5">#REF!</definedName>
    <definedName name="_________btm400" localSheetId="14">#REF!</definedName>
    <definedName name="_________btm400">#REF!</definedName>
    <definedName name="_________BTM50" localSheetId="13">#REF!</definedName>
    <definedName name="_________BTM50" localSheetId="2">#REF!</definedName>
    <definedName name="_________BTM50" localSheetId="11">#REF!</definedName>
    <definedName name="_________BTM50" localSheetId="5">#REF!</definedName>
    <definedName name="_________BTM50" localSheetId="14">#REF!</definedName>
    <definedName name="_________BTM50">#REF!</definedName>
    <definedName name="_________btm500" localSheetId="13">#REF!</definedName>
    <definedName name="_________btm500" localSheetId="2">#REF!</definedName>
    <definedName name="_________btm500" localSheetId="11">#REF!</definedName>
    <definedName name="_________btm500" localSheetId="5">#REF!</definedName>
    <definedName name="_________btm500" localSheetId="14">#REF!</definedName>
    <definedName name="_________btm500">#REF!</definedName>
    <definedName name="_________bua25" localSheetId="13">#REF!</definedName>
    <definedName name="_________bua25" localSheetId="2">#REF!</definedName>
    <definedName name="_________bua25" localSheetId="11">#REF!</definedName>
    <definedName name="_________bua25" localSheetId="5">#REF!</definedName>
    <definedName name="_________bua25" localSheetId="14">#REF!</definedName>
    <definedName name="_________bua25">#REF!</definedName>
    <definedName name="_________but1" localSheetId="13">#REF!</definedName>
    <definedName name="_________but1" localSheetId="2">#REF!</definedName>
    <definedName name="_________but1" localSheetId="11">#REF!</definedName>
    <definedName name="_________but1" localSheetId="5">#REF!</definedName>
    <definedName name="_________but1" localSheetId="14">#REF!</definedName>
    <definedName name="_________but1">#REF!</definedName>
    <definedName name="_________but11" localSheetId="13">#REF!</definedName>
    <definedName name="_________but11" localSheetId="2">#REF!</definedName>
    <definedName name="_________but11" localSheetId="11">#REF!</definedName>
    <definedName name="_________but11" localSheetId="5">#REF!</definedName>
    <definedName name="_________but11" localSheetId="14">#REF!</definedName>
    <definedName name="_________but11">#REF!</definedName>
    <definedName name="_________but2" localSheetId="13">#REF!</definedName>
    <definedName name="_________but2" localSheetId="2">#REF!</definedName>
    <definedName name="_________but2" localSheetId="11">#REF!</definedName>
    <definedName name="_________but2" localSheetId="5">#REF!</definedName>
    <definedName name="_________but2" localSheetId="14">#REF!</definedName>
    <definedName name="_________but2">#REF!</definedName>
    <definedName name="_________but22" localSheetId="13">#REF!</definedName>
    <definedName name="_________but22" localSheetId="2">#REF!</definedName>
    <definedName name="_________but22" localSheetId="11">#REF!</definedName>
    <definedName name="_________but22" localSheetId="5">#REF!</definedName>
    <definedName name="_________but22" localSheetId="14">#REF!</definedName>
    <definedName name="_________but22">#REF!</definedName>
    <definedName name="_________but3" localSheetId="13">#REF!</definedName>
    <definedName name="_________but3" localSheetId="2">#REF!</definedName>
    <definedName name="_________but3" localSheetId="11">#REF!</definedName>
    <definedName name="_________but3" localSheetId="5">#REF!</definedName>
    <definedName name="_________but3" localSheetId="14">#REF!</definedName>
    <definedName name="_________but3">#REF!</definedName>
    <definedName name="_________but33" localSheetId="13">#REF!</definedName>
    <definedName name="_________but33" localSheetId="2">#REF!</definedName>
    <definedName name="_________but33" localSheetId="11">#REF!</definedName>
    <definedName name="_________but33" localSheetId="5">#REF!</definedName>
    <definedName name="_________but33" localSheetId="14">#REF!</definedName>
    <definedName name="_________but33">#REF!</definedName>
    <definedName name="_________but4" localSheetId="13">#REF!</definedName>
    <definedName name="_________but4" localSheetId="2">#REF!</definedName>
    <definedName name="_________but4" localSheetId="11">#REF!</definedName>
    <definedName name="_________but4" localSheetId="5">#REF!</definedName>
    <definedName name="_________but4" localSheetId="14">#REF!</definedName>
    <definedName name="_________but4">#REF!</definedName>
    <definedName name="_________but44" localSheetId="13">#REF!</definedName>
    <definedName name="_________but44" localSheetId="2">#REF!</definedName>
    <definedName name="_________but44" localSheetId="11">#REF!</definedName>
    <definedName name="_________but44" localSheetId="5">#REF!</definedName>
    <definedName name="_________but44" localSheetId="14">#REF!</definedName>
    <definedName name="_________but44">#REF!</definedName>
    <definedName name="_________but5" localSheetId="13">#REF!</definedName>
    <definedName name="_________but5" localSheetId="2">#REF!</definedName>
    <definedName name="_________but5" localSheetId="11">#REF!</definedName>
    <definedName name="_________but5" localSheetId="5">#REF!</definedName>
    <definedName name="_________but5" localSheetId="14">#REF!</definedName>
    <definedName name="_________but5">#REF!</definedName>
    <definedName name="_________but55" localSheetId="13">#REF!</definedName>
    <definedName name="_________but55" localSheetId="2">#REF!</definedName>
    <definedName name="_________but55" localSheetId="11">#REF!</definedName>
    <definedName name="_________but55" localSheetId="5">#REF!</definedName>
    <definedName name="_________but55" localSheetId="14">#REF!</definedName>
    <definedName name="_________but55">#REF!</definedName>
    <definedName name="_________but6" localSheetId="13">#REF!</definedName>
    <definedName name="_________but6" localSheetId="2">#REF!</definedName>
    <definedName name="_________but6" localSheetId="11">#REF!</definedName>
    <definedName name="_________but6" localSheetId="5">#REF!</definedName>
    <definedName name="_________but6" localSheetId="14">#REF!</definedName>
    <definedName name="_________but6">#REF!</definedName>
    <definedName name="_________but66" localSheetId="13">#REF!</definedName>
    <definedName name="_________but66" localSheetId="2">#REF!</definedName>
    <definedName name="_________but66" localSheetId="11">#REF!</definedName>
    <definedName name="_________but66" localSheetId="5">#REF!</definedName>
    <definedName name="_________but66" localSheetId="14">#REF!</definedName>
    <definedName name="_________but66">#REF!</definedName>
    <definedName name="_________cao1" localSheetId="13">#REF!</definedName>
    <definedName name="_________cao1" localSheetId="2">#REF!</definedName>
    <definedName name="_________cao1" localSheetId="11">#REF!</definedName>
    <definedName name="_________cao1" localSheetId="5">#REF!</definedName>
    <definedName name="_________cao1" localSheetId="14">#REF!</definedName>
    <definedName name="_________cao1">#REF!</definedName>
    <definedName name="_________cao2" localSheetId="13">#REF!</definedName>
    <definedName name="_________cao2" localSheetId="2">#REF!</definedName>
    <definedName name="_________cao2" localSheetId="11">#REF!</definedName>
    <definedName name="_________cao2" localSheetId="5">#REF!</definedName>
    <definedName name="_________cao2" localSheetId="14">#REF!</definedName>
    <definedName name="_________cao2">#REF!</definedName>
    <definedName name="_________cao3" localSheetId="13">#REF!</definedName>
    <definedName name="_________cao3" localSheetId="2">#REF!</definedName>
    <definedName name="_________cao3" localSheetId="11">#REF!</definedName>
    <definedName name="_________cao3" localSheetId="5">#REF!</definedName>
    <definedName name="_________cao3" localSheetId="14">#REF!</definedName>
    <definedName name="_________cao3">#REF!</definedName>
    <definedName name="_________cao4" localSheetId="13">#REF!</definedName>
    <definedName name="_________cao4" localSheetId="2">#REF!</definedName>
    <definedName name="_________cao4" localSheetId="11">#REF!</definedName>
    <definedName name="_________cao4" localSheetId="5">#REF!</definedName>
    <definedName name="_________cao4" localSheetId="14">#REF!</definedName>
    <definedName name="_________cao4">#REF!</definedName>
    <definedName name="_________cao5" localSheetId="13">#REF!</definedName>
    <definedName name="_________cao5" localSheetId="2">#REF!</definedName>
    <definedName name="_________cao5" localSheetId="11">#REF!</definedName>
    <definedName name="_________cao5" localSheetId="5">#REF!</definedName>
    <definedName name="_________cao5" localSheetId="14">#REF!</definedName>
    <definedName name="_________cao5">#REF!</definedName>
    <definedName name="_________cao6" localSheetId="13">#REF!</definedName>
    <definedName name="_________cao6" localSheetId="2">#REF!</definedName>
    <definedName name="_________cao6" localSheetId="11">#REF!</definedName>
    <definedName name="_________cao6" localSheetId="5">#REF!</definedName>
    <definedName name="_________cao6" localSheetId="14">#REF!</definedName>
    <definedName name="_________cao6">#REF!</definedName>
    <definedName name="_________cat2" localSheetId="13">#REF!</definedName>
    <definedName name="_________cat2" localSheetId="2">#REF!</definedName>
    <definedName name="_________cat2" localSheetId="11">#REF!</definedName>
    <definedName name="_________cat2" localSheetId="5">#REF!</definedName>
    <definedName name="_________cat2" localSheetId="14">#REF!</definedName>
    <definedName name="_________cat2">#REF!</definedName>
    <definedName name="_________cat3" localSheetId="13">#REF!</definedName>
    <definedName name="_________cat3" localSheetId="2">#REF!</definedName>
    <definedName name="_________cat3" localSheetId="11">#REF!</definedName>
    <definedName name="_________cat3" localSheetId="5">#REF!</definedName>
    <definedName name="_________cat3" localSheetId="14">#REF!</definedName>
    <definedName name="_________cat3">#REF!</definedName>
    <definedName name="_________cat4" localSheetId="13">#REF!</definedName>
    <definedName name="_________cat4" localSheetId="2">#REF!</definedName>
    <definedName name="_________cat4" localSheetId="11">#REF!</definedName>
    <definedName name="_________cat4" localSheetId="5">#REF!</definedName>
    <definedName name="_________cat4" localSheetId="14">#REF!</definedName>
    <definedName name="_________cat4">#REF!</definedName>
    <definedName name="_________cau10" localSheetId="13">#REF!</definedName>
    <definedName name="_________cau10" localSheetId="2">#REF!</definedName>
    <definedName name="_________cau10" localSheetId="11">#REF!</definedName>
    <definedName name="_________cau10" localSheetId="5">#REF!</definedName>
    <definedName name="_________cau10" localSheetId="14">#REF!</definedName>
    <definedName name="_________cau10">#REF!</definedName>
    <definedName name="_________cau24" localSheetId="2">{"Book1"}</definedName>
    <definedName name="_________cau24" localSheetId="11">{"Book1"}</definedName>
    <definedName name="_________cau24" localSheetId="5">{"Book1"}</definedName>
    <definedName name="_________cau24">{"Book1"}</definedName>
    <definedName name="_________cau25" localSheetId="13">#REF!</definedName>
    <definedName name="_________cau25" localSheetId="2">#REF!</definedName>
    <definedName name="_________cau25" localSheetId="11">#REF!</definedName>
    <definedName name="_________cau25" localSheetId="5">#REF!</definedName>
    <definedName name="_________cau25" localSheetId="14">#REF!</definedName>
    <definedName name="_________cau25">#REF!</definedName>
    <definedName name="_________cau40" localSheetId="13">#REF!</definedName>
    <definedName name="_________cau40" localSheetId="2">#REF!</definedName>
    <definedName name="_________cau40" localSheetId="11">#REF!</definedName>
    <definedName name="_________cau40" localSheetId="5">#REF!</definedName>
    <definedName name="_________cau40" localSheetId="14">#REF!</definedName>
    <definedName name="_________cau40">#REF!</definedName>
    <definedName name="_________cau50" localSheetId="13">#REF!</definedName>
    <definedName name="_________cau50" localSheetId="2">#REF!</definedName>
    <definedName name="_________cau50" localSheetId="11">#REF!</definedName>
    <definedName name="_________cau50" localSheetId="5">#REF!</definedName>
    <definedName name="_________cau50" localSheetId="14">#REF!</definedName>
    <definedName name="_________cau50">#REF!</definedName>
    <definedName name="_________CD2" localSheetId="2" hidden="1">{"'Sheet1'!$L$16"}</definedName>
    <definedName name="_________CD2" localSheetId="11" hidden="1">{"'Sheet1'!$L$16"}</definedName>
    <definedName name="_________CD2" localSheetId="5" hidden="1">{"'Sheet1'!$L$16"}</definedName>
    <definedName name="_________CD2" hidden="1">{"'Sheet1'!$L$16"}</definedName>
    <definedName name="_________ckn12" localSheetId="13">#REF!</definedName>
    <definedName name="_________ckn12" localSheetId="2">#REF!</definedName>
    <definedName name="_________ckn12" localSheetId="11">#REF!</definedName>
    <definedName name="_________ckn12" localSheetId="5">#REF!</definedName>
    <definedName name="_________ckn12" localSheetId="14">#REF!</definedName>
    <definedName name="_________ckn12">#REF!</definedName>
    <definedName name="_________CON1" localSheetId="13">#REF!</definedName>
    <definedName name="_________CON1" localSheetId="2">#REF!</definedName>
    <definedName name="_________CON1" localSheetId="11">#REF!</definedName>
    <definedName name="_________CON1" localSheetId="5">#REF!</definedName>
    <definedName name="_________CON1" localSheetId="14">#REF!</definedName>
    <definedName name="_________CON1">#REF!</definedName>
    <definedName name="_________CON2" localSheetId="13">#REF!</definedName>
    <definedName name="_________CON2" localSheetId="2">#REF!</definedName>
    <definedName name="_________CON2" localSheetId="11">#REF!</definedName>
    <definedName name="_________CON2" localSheetId="5">#REF!</definedName>
    <definedName name="_________CON2" localSheetId="14">#REF!</definedName>
    <definedName name="_________CON2">#REF!</definedName>
    <definedName name="_________cpd1" localSheetId="13">#REF!</definedName>
    <definedName name="_________cpd1" localSheetId="2">#REF!</definedName>
    <definedName name="_________cpd1" localSheetId="11">#REF!</definedName>
    <definedName name="_________cpd1" localSheetId="5">#REF!</definedName>
    <definedName name="_________cpd1" localSheetId="14">#REF!</definedName>
    <definedName name="_________cpd1">#REF!</definedName>
    <definedName name="_________cpd2" localSheetId="13">#REF!</definedName>
    <definedName name="_________cpd2" localSheetId="2">#REF!</definedName>
    <definedName name="_________cpd2" localSheetId="11">#REF!</definedName>
    <definedName name="_________cpd2" localSheetId="5">#REF!</definedName>
    <definedName name="_________cpd2" localSheetId="14">#REF!</definedName>
    <definedName name="_________cpd2">#REF!</definedName>
    <definedName name="_________cs805" localSheetId="13">#REF!</definedName>
    <definedName name="_________cs805" localSheetId="2">#REF!</definedName>
    <definedName name="_________cs805" localSheetId="11">#REF!</definedName>
    <definedName name="_________cs805" localSheetId="5">#REF!</definedName>
    <definedName name="_________cs805" localSheetId="14">#REF!</definedName>
    <definedName name="_________cs805">#REF!</definedName>
    <definedName name="_________CT4" localSheetId="2" hidden="1">{"'Sheet1'!$L$16"}</definedName>
    <definedName name="_________CT4" localSheetId="11" hidden="1">{"'Sheet1'!$L$16"}</definedName>
    <definedName name="_________CT4" localSheetId="5" hidden="1">{"'Sheet1'!$L$16"}</definedName>
    <definedName name="_________CT4" hidden="1">{"'Sheet1'!$L$16"}</definedName>
    <definedName name="_________Cty501" localSheetId="2" hidden="1">{"'Sheet1'!$L$16"}</definedName>
    <definedName name="_________Cty501" localSheetId="11" hidden="1">{"'Sheet1'!$L$16"}</definedName>
    <definedName name="_________Cty501" localSheetId="5" hidden="1">{"'Sheet1'!$L$16"}</definedName>
    <definedName name="_________Cty501" hidden="1">{"'Sheet1'!$L$16"}</definedName>
    <definedName name="_________CVC1" localSheetId="13">#REF!</definedName>
    <definedName name="_________CVC1" localSheetId="2">#REF!</definedName>
    <definedName name="_________CVC1" localSheetId="11">#REF!</definedName>
    <definedName name="_________CVC1" localSheetId="5">#REF!</definedName>
    <definedName name="_________CVC1" localSheetId="14">#REF!</definedName>
    <definedName name="_________CVC1">#REF!</definedName>
    <definedName name="_________d1500" localSheetId="2" hidden="1">{"'Sheet1'!$L$16"}</definedName>
    <definedName name="_________d1500" localSheetId="11" hidden="1">{"'Sheet1'!$L$16"}</definedName>
    <definedName name="_________d1500" localSheetId="5" hidden="1">{"'Sheet1'!$L$16"}</definedName>
    <definedName name="_________d1500" hidden="1">{"'Sheet1'!$L$16"}</definedName>
    <definedName name="_________dai1" localSheetId="13">#REF!</definedName>
    <definedName name="_________dai1" localSheetId="2">#REF!</definedName>
    <definedName name="_________dai1" localSheetId="11">#REF!</definedName>
    <definedName name="_________dai1" localSheetId="5">#REF!</definedName>
    <definedName name="_________dai1" localSheetId="14">#REF!</definedName>
    <definedName name="_________dai1">#REF!</definedName>
    <definedName name="_________dai2" localSheetId="13">#REF!</definedName>
    <definedName name="_________dai2" localSheetId="2">#REF!</definedName>
    <definedName name="_________dai2" localSheetId="11">#REF!</definedName>
    <definedName name="_________dai2" localSheetId="5">#REF!</definedName>
    <definedName name="_________dai2" localSheetId="14">#REF!</definedName>
    <definedName name="_________dai2">#REF!</definedName>
    <definedName name="_________dai3" localSheetId="13">#REF!</definedName>
    <definedName name="_________dai3" localSheetId="2">#REF!</definedName>
    <definedName name="_________dai3" localSheetId="11">#REF!</definedName>
    <definedName name="_________dai3" localSheetId="5">#REF!</definedName>
    <definedName name="_________dai3" localSheetId="14">#REF!</definedName>
    <definedName name="_________dai3">#REF!</definedName>
    <definedName name="_________dai4" localSheetId="13">#REF!</definedName>
    <definedName name="_________dai4" localSheetId="2">#REF!</definedName>
    <definedName name="_________dai4" localSheetId="11">#REF!</definedName>
    <definedName name="_________dai4" localSheetId="5">#REF!</definedName>
    <definedName name="_________dai4" localSheetId="14">#REF!</definedName>
    <definedName name="_________dai4">#REF!</definedName>
    <definedName name="_________dai5" localSheetId="13">#REF!</definedName>
    <definedName name="_________dai5" localSheetId="2">#REF!</definedName>
    <definedName name="_________dai5" localSheetId="11">#REF!</definedName>
    <definedName name="_________dai5" localSheetId="5">#REF!</definedName>
    <definedName name="_________dai5" localSheetId="14">#REF!</definedName>
    <definedName name="_________dai5">#REF!</definedName>
    <definedName name="_________dai6" localSheetId="13">#REF!</definedName>
    <definedName name="_________dai6" localSheetId="2">#REF!</definedName>
    <definedName name="_________dai6" localSheetId="11">#REF!</definedName>
    <definedName name="_________dai6" localSheetId="5">#REF!</definedName>
    <definedName name="_________dai6" localSheetId="14">#REF!</definedName>
    <definedName name="_________dai6">#REF!</definedName>
    <definedName name="_________dam15" localSheetId="13">#REF!</definedName>
    <definedName name="_________dam15" localSheetId="2">#REF!</definedName>
    <definedName name="_________dam15" localSheetId="11">#REF!</definedName>
    <definedName name="_________dam15" localSheetId="5">#REF!</definedName>
    <definedName name="_________dam15" localSheetId="14">#REF!</definedName>
    <definedName name="_________dam15">#REF!</definedName>
    <definedName name="_________dam18" localSheetId="13">#REF!</definedName>
    <definedName name="_________dam18" localSheetId="2">#REF!</definedName>
    <definedName name="_________dam18" localSheetId="11">#REF!</definedName>
    <definedName name="_________dam18" localSheetId="5">#REF!</definedName>
    <definedName name="_________dam18" localSheetId="14">#REF!</definedName>
    <definedName name="_________dam18">#REF!</definedName>
    <definedName name="_________dam9" localSheetId="13">#REF!</definedName>
    <definedName name="_________dam9" localSheetId="2">#REF!</definedName>
    <definedName name="_________dam9" localSheetId="11">#REF!</definedName>
    <definedName name="_________dam9" localSheetId="5">#REF!</definedName>
    <definedName name="_________dam9" localSheetId="14">#REF!</definedName>
    <definedName name="_________dam9">#REF!</definedName>
    <definedName name="_________dan1" localSheetId="13">#REF!</definedName>
    <definedName name="_________dan1" localSheetId="2">#REF!</definedName>
    <definedName name="_________dan1" localSheetId="11">#REF!</definedName>
    <definedName name="_________dan1" localSheetId="5">#REF!</definedName>
    <definedName name="_________dan1" localSheetId="14">#REF!</definedName>
    <definedName name="_________dan1">#REF!</definedName>
    <definedName name="_________dan2" localSheetId="13">#REF!</definedName>
    <definedName name="_________dan2" localSheetId="2">#REF!</definedName>
    <definedName name="_________dan2" localSheetId="11">#REF!</definedName>
    <definedName name="_________dan2" localSheetId="5">#REF!</definedName>
    <definedName name="_________dan2" localSheetId="14">#REF!</definedName>
    <definedName name="_________dan2">#REF!</definedName>
    <definedName name="_________dao1" localSheetId="13">#REF!</definedName>
    <definedName name="_________dao1" localSheetId="2">#REF!</definedName>
    <definedName name="_________dao1" localSheetId="11">#REF!</definedName>
    <definedName name="_________dao1" localSheetId="5">#REF!</definedName>
    <definedName name="_________dao1" localSheetId="14">#REF!</definedName>
    <definedName name="_________dao1">#REF!</definedName>
    <definedName name="_________dbu1" localSheetId="13">#REF!</definedName>
    <definedName name="_________dbu1" localSheetId="2">#REF!</definedName>
    <definedName name="_________dbu1" localSheetId="11">#REF!</definedName>
    <definedName name="_________dbu1" localSheetId="5">#REF!</definedName>
    <definedName name="_________dbu1" localSheetId="14">#REF!</definedName>
    <definedName name="_________dbu1">#REF!</definedName>
    <definedName name="_________dbu2" localSheetId="13">#REF!</definedName>
    <definedName name="_________dbu2" localSheetId="2">#REF!</definedName>
    <definedName name="_________dbu2" localSheetId="11">#REF!</definedName>
    <definedName name="_________dbu2" localSheetId="5">#REF!</definedName>
    <definedName name="_________dbu2" localSheetId="14">#REF!</definedName>
    <definedName name="_________dbu2">#REF!</definedName>
    <definedName name="_________ddn400" localSheetId="13">#REF!</definedName>
    <definedName name="_________ddn400" localSheetId="2">#REF!</definedName>
    <definedName name="_________ddn400" localSheetId="11">#REF!</definedName>
    <definedName name="_________ddn400" localSheetId="5">#REF!</definedName>
    <definedName name="_________ddn400" localSheetId="14">#REF!</definedName>
    <definedName name="_________ddn400">#REF!</definedName>
    <definedName name="_________ddn600" localSheetId="13">#REF!</definedName>
    <definedName name="_________ddn600" localSheetId="2">#REF!</definedName>
    <definedName name="_________ddn600" localSheetId="11">#REF!</definedName>
    <definedName name="_________ddn600" localSheetId="5">#REF!</definedName>
    <definedName name="_________ddn600" localSheetId="14">#REF!</definedName>
    <definedName name="_________ddn600">#REF!</definedName>
    <definedName name="_________deo1" localSheetId="13">#REF!</definedName>
    <definedName name="_________deo1" localSheetId="2">#REF!</definedName>
    <definedName name="_________deo1" localSheetId="11">#REF!</definedName>
    <definedName name="_________deo1" localSheetId="5">#REF!</definedName>
    <definedName name="_________deo1" localSheetId="14">#REF!</definedName>
    <definedName name="_________deo1">#REF!</definedName>
    <definedName name="_________deo10" localSheetId="13">#REF!</definedName>
    <definedName name="_________deo10" localSheetId="2">#REF!</definedName>
    <definedName name="_________deo10" localSheetId="11">#REF!</definedName>
    <definedName name="_________deo10" localSheetId="5">#REF!</definedName>
    <definedName name="_________deo10" localSheetId="14">#REF!</definedName>
    <definedName name="_________deo10">#REF!</definedName>
    <definedName name="_________deo2" localSheetId="13">#REF!</definedName>
    <definedName name="_________deo2" localSheetId="2">#REF!</definedName>
    <definedName name="_________deo2" localSheetId="11">#REF!</definedName>
    <definedName name="_________deo2" localSheetId="5">#REF!</definedName>
    <definedName name="_________deo2" localSheetId="14">#REF!</definedName>
    <definedName name="_________deo2">#REF!</definedName>
    <definedName name="_________deo3" localSheetId="13">#REF!</definedName>
    <definedName name="_________deo3" localSheetId="2">#REF!</definedName>
    <definedName name="_________deo3" localSheetId="11">#REF!</definedName>
    <definedName name="_________deo3" localSheetId="5">#REF!</definedName>
    <definedName name="_________deo3" localSheetId="14">#REF!</definedName>
    <definedName name="_________deo3">#REF!</definedName>
    <definedName name="_________deo4" localSheetId="13">#REF!</definedName>
    <definedName name="_________deo4" localSheetId="2">#REF!</definedName>
    <definedName name="_________deo4" localSheetId="11">#REF!</definedName>
    <definedName name="_________deo4" localSheetId="5">#REF!</definedName>
    <definedName name="_________deo4" localSheetId="14">#REF!</definedName>
    <definedName name="_________deo4">#REF!</definedName>
    <definedName name="_________deo5" localSheetId="13">#REF!</definedName>
    <definedName name="_________deo5" localSheetId="2">#REF!</definedName>
    <definedName name="_________deo5" localSheetId="11">#REF!</definedName>
    <definedName name="_________deo5" localSheetId="5">#REF!</definedName>
    <definedName name="_________deo5" localSheetId="14">#REF!</definedName>
    <definedName name="_________deo5">#REF!</definedName>
    <definedName name="_________deo6" localSheetId="13">#REF!</definedName>
    <definedName name="_________deo6" localSheetId="2">#REF!</definedName>
    <definedName name="_________deo6" localSheetId="11">#REF!</definedName>
    <definedName name="_________deo6" localSheetId="5">#REF!</definedName>
    <definedName name="_________deo6" localSheetId="14">#REF!</definedName>
    <definedName name="_________deo6">#REF!</definedName>
    <definedName name="_________deo7" localSheetId="13">#REF!</definedName>
    <definedName name="_________deo7" localSheetId="2">#REF!</definedName>
    <definedName name="_________deo7" localSheetId="11">#REF!</definedName>
    <definedName name="_________deo7" localSheetId="5">#REF!</definedName>
    <definedName name="_________deo7" localSheetId="14">#REF!</definedName>
    <definedName name="_________deo7">#REF!</definedName>
    <definedName name="_________deo8" localSheetId="13">#REF!</definedName>
    <definedName name="_________deo8" localSheetId="2">#REF!</definedName>
    <definedName name="_________deo8" localSheetId="11">#REF!</definedName>
    <definedName name="_________deo8" localSheetId="5">#REF!</definedName>
    <definedName name="_________deo8" localSheetId="14">#REF!</definedName>
    <definedName name="_________deo8">#REF!</definedName>
    <definedName name="_________deo9" localSheetId="13">#REF!</definedName>
    <definedName name="_________deo9" localSheetId="2">#REF!</definedName>
    <definedName name="_________deo9" localSheetId="11">#REF!</definedName>
    <definedName name="_________deo9" localSheetId="5">#REF!</definedName>
    <definedName name="_________deo9" localSheetId="14">#REF!</definedName>
    <definedName name="_________deo9">#REF!</definedName>
    <definedName name="_________dt1" localSheetId="2" hidden="1">{"'Sheet1'!$L$16"}</definedName>
    <definedName name="_________dt1" localSheetId="11" hidden="1">{"'Sheet1'!$L$16"}</definedName>
    <definedName name="_________dt1" localSheetId="5" hidden="1">{"'Sheet1'!$L$16"}</definedName>
    <definedName name="_________dt1" hidden="1">{"'Sheet1'!$L$16"}</definedName>
    <definedName name="_________e1" localSheetId="2" hidden="1">{"'Sheet1'!$L$16"}</definedName>
    <definedName name="_________e1" localSheetId="11" hidden="1">{"'Sheet1'!$L$16"}</definedName>
    <definedName name="_________e1" localSheetId="5" hidden="1">{"'Sheet1'!$L$16"}</definedName>
    <definedName name="_________e1" hidden="1">{"'Sheet1'!$L$16"}</definedName>
    <definedName name="_________FIL2" localSheetId="13">#REF!</definedName>
    <definedName name="_________FIL2" localSheetId="2">#REF!</definedName>
    <definedName name="_________FIL2" localSheetId="11">#REF!</definedName>
    <definedName name="_________FIL2" localSheetId="5">#REF!</definedName>
    <definedName name="_________FIL2" localSheetId="14">#REF!</definedName>
    <definedName name="_________FIL2">#REF!</definedName>
    <definedName name="_________GFE28" localSheetId="13">#REF!</definedName>
    <definedName name="_________GFE28" localSheetId="2">#REF!</definedName>
    <definedName name="_________GFE28" localSheetId="11">#REF!</definedName>
    <definedName name="_________GFE28" localSheetId="5">#REF!</definedName>
    <definedName name="_________GFE28" localSheetId="14">#REF!</definedName>
    <definedName name="_________GFE28">#REF!</definedName>
    <definedName name="_________Goi8" localSheetId="2" hidden="1">{"'Sheet1'!$L$16"}</definedName>
    <definedName name="_________Goi8" localSheetId="11" hidden="1">{"'Sheet1'!$L$16"}</definedName>
    <definedName name="_________Goi8" localSheetId="5" hidden="1">{"'Sheet1'!$L$16"}</definedName>
    <definedName name="_________Goi8" hidden="1">{"'Sheet1'!$L$16"}</definedName>
    <definedName name="_________gon4" localSheetId="13">#REF!</definedName>
    <definedName name="_________gon4" localSheetId="2">#REF!</definedName>
    <definedName name="_________gon4" localSheetId="11">#REF!</definedName>
    <definedName name="_________gon4" localSheetId="5">#REF!</definedName>
    <definedName name="_________gon4" localSheetId="14">#REF!</definedName>
    <definedName name="_________gon4">#REF!</definedName>
    <definedName name="_________gvl1" localSheetId="13">#REF!</definedName>
    <definedName name="_________gvl1" localSheetId="2">#REF!</definedName>
    <definedName name="_________gvl1" localSheetId="11">#REF!</definedName>
    <definedName name="_________gvl1" localSheetId="5">#REF!</definedName>
    <definedName name="_________gvl1" localSheetId="14">#REF!</definedName>
    <definedName name="_________gvl1">#REF!</definedName>
    <definedName name="_________gia48" localSheetId="13">#REF!</definedName>
    <definedName name="_________gia48" localSheetId="2">#REF!</definedName>
    <definedName name="_________gia48" localSheetId="11">#REF!</definedName>
    <definedName name="_________gia48" localSheetId="5">#REF!</definedName>
    <definedName name="_________gia48" localSheetId="14">#REF!</definedName>
    <definedName name="_________gia48">#REF!</definedName>
    <definedName name="_________h1" localSheetId="2" hidden="1">{"'Sheet1'!$L$16"}</definedName>
    <definedName name="_________h1" localSheetId="11" hidden="1">{"'Sheet1'!$L$16"}</definedName>
    <definedName name="_________h1" localSheetId="5" hidden="1">{"'Sheet1'!$L$16"}</definedName>
    <definedName name="_________h1" hidden="1">{"'Sheet1'!$L$16"}</definedName>
    <definedName name="_________hai1" localSheetId="2" hidden="1">{"'Sheet1'!$L$16"}</definedName>
    <definedName name="_________hai1" localSheetId="11" hidden="1">{"'Sheet1'!$L$16"}</definedName>
    <definedName name="_________hai1" localSheetId="5" hidden="1">{"'Sheet1'!$L$16"}</definedName>
    <definedName name="_________hai1" hidden="1">{"'Sheet1'!$L$16"}</definedName>
    <definedName name="_________hom2" localSheetId="13">#REF!</definedName>
    <definedName name="_________hom2" localSheetId="2">#REF!</definedName>
    <definedName name="_________hom2" localSheetId="11">#REF!</definedName>
    <definedName name="_________hom2" localSheetId="5">#REF!</definedName>
    <definedName name="_________hom2" localSheetId="14">#REF!</definedName>
    <definedName name="_________hom2">#REF!</definedName>
    <definedName name="_________hsm2">1.1289</definedName>
    <definedName name="_________hu1" localSheetId="2" hidden="1">{"'Sheet1'!$L$16"}</definedName>
    <definedName name="_________hu1" localSheetId="11" hidden="1">{"'Sheet1'!$L$16"}</definedName>
    <definedName name="_________hu1" localSheetId="5" hidden="1">{"'Sheet1'!$L$16"}</definedName>
    <definedName name="_________hu1" hidden="1">{"'Sheet1'!$L$16"}</definedName>
    <definedName name="_________hu2" localSheetId="2" hidden="1">{"'Sheet1'!$L$16"}</definedName>
    <definedName name="_________hu2" localSheetId="11" hidden="1">{"'Sheet1'!$L$16"}</definedName>
    <definedName name="_________hu2" localSheetId="5" hidden="1">{"'Sheet1'!$L$16"}</definedName>
    <definedName name="_________hu2" hidden="1">{"'Sheet1'!$L$16"}</definedName>
    <definedName name="_________hu5" localSheetId="2" hidden="1">{"'Sheet1'!$L$16"}</definedName>
    <definedName name="_________hu5" localSheetId="11" hidden="1">{"'Sheet1'!$L$16"}</definedName>
    <definedName name="_________hu5" localSheetId="5" hidden="1">{"'Sheet1'!$L$16"}</definedName>
    <definedName name="_________hu5" hidden="1">{"'Sheet1'!$L$16"}</definedName>
    <definedName name="_________hu6" localSheetId="2" hidden="1">{"'Sheet1'!$L$16"}</definedName>
    <definedName name="_________hu6" localSheetId="11" hidden="1">{"'Sheet1'!$L$16"}</definedName>
    <definedName name="_________hu6" localSheetId="5" hidden="1">{"'Sheet1'!$L$16"}</definedName>
    <definedName name="_________hu6" hidden="1">{"'Sheet1'!$L$16"}</definedName>
    <definedName name="_________huy1" localSheetId="2" hidden="1">{"'Sheet1'!$L$16"}</definedName>
    <definedName name="_________huy1" localSheetId="11" hidden="1">{"'Sheet1'!$L$16"}</definedName>
    <definedName name="_________huy1" localSheetId="5" hidden="1">{"'Sheet1'!$L$16"}</definedName>
    <definedName name="_________huy1" hidden="1">{"'Sheet1'!$L$16"}</definedName>
    <definedName name="_________JK4" localSheetId="13">#REF!</definedName>
    <definedName name="_________JK4" localSheetId="2">#REF!</definedName>
    <definedName name="_________JK4" localSheetId="11">#REF!</definedName>
    <definedName name="_________JK4" localSheetId="5">#REF!</definedName>
    <definedName name="_________JK4" localSheetId="14">#REF!</definedName>
    <definedName name="_________JK4">#REF!</definedName>
    <definedName name="_________K146" localSheetId="2" hidden="1">{"'Sheet1'!$L$16"}</definedName>
    <definedName name="_________K146" localSheetId="11" hidden="1">{"'Sheet1'!$L$16"}</definedName>
    <definedName name="_________K146" localSheetId="5" hidden="1">{"'Sheet1'!$L$16"}</definedName>
    <definedName name="_________K146" hidden="1">{"'Sheet1'!$L$16"}</definedName>
    <definedName name="_________kl1" localSheetId="13">#REF!</definedName>
    <definedName name="_________kl1" localSheetId="2">#REF!</definedName>
    <definedName name="_________kl1" localSheetId="11">#REF!</definedName>
    <definedName name="_________kl1" localSheetId="5">#REF!</definedName>
    <definedName name="_________kl1" localSheetId="14">#REF!</definedName>
    <definedName name="_________kl1">#REF!</definedName>
    <definedName name="_________KL7" localSheetId="13">#REF!</definedName>
    <definedName name="_________KL7" localSheetId="2">#REF!</definedName>
    <definedName name="_________KL7" localSheetId="11">#REF!</definedName>
    <definedName name="_________KL7" localSheetId="5">#REF!</definedName>
    <definedName name="_________KL7" localSheetId="14">#REF!</definedName>
    <definedName name="_________KL7">#REF!</definedName>
    <definedName name="_________KM188" localSheetId="13">#REF!</definedName>
    <definedName name="_________KM188" localSheetId="2">#REF!</definedName>
    <definedName name="_________KM188" localSheetId="11">#REF!</definedName>
    <definedName name="_________KM188" localSheetId="5">#REF!</definedName>
    <definedName name="_________KM188" localSheetId="14">#REF!</definedName>
    <definedName name="_________KM188">#REF!</definedName>
    <definedName name="_________km189" localSheetId="13">#REF!</definedName>
    <definedName name="_________km189" localSheetId="2">#REF!</definedName>
    <definedName name="_________km189" localSheetId="11">#REF!</definedName>
    <definedName name="_________km189" localSheetId="5">#REF!</definedName>
    <definedName name="_________km189" localSheetId="14">#REF!</definedName>
    <definedName name="_________km189">#REF!</definedName>
    <definedName name="_________km190" localSheetId="13">#REF!</definedName>
    <definedName name="_________km190" localSheetId="2">#REF!</definedName>
    <definedName name="_________km190" localSheetId="11">#REF!</definedName>
    <definedName name="_________km190" localSheetId="5">#REF!</definedName>
    <definedName name="_________km190" localSheetId="14">#REF!</definedName>
    <definedName name="_________km190">#REF!</definedName>
    <definedName name="_________km191" localSheetId="13">#REF!</definedName>
    <definedName name="_________km191" localSheetId="2">#REF!</definedName>
    <definedName name="_________km191" localSheetId="11">#REF!</definedName>
    <definedName name="_________km191" localSheetId="5">#REF!</definedName>
    <definedName name="_________km191" localSheetId="14">#REF!</definedName>
    <definedName name="_________km191">#REF!</definedName>
    <definedName name="_________km192" localSheetId="13">#REF!</definedName>
    <definedName name="_________km192" localSheetId="2">#REF!</definedName>
    <definedName name="_________km192" localSheetId="11">#REF!</definedName>
    <definedName name="_________km192" localSheetId="5">#REF!</definedName>
    <definedName name="_________km192" localSheetId="14">#REF!</definedName>
    <definedName name="_________km192">#REF!</definedName>
    <definedName name="_________km193" localSheetId="13">#REF!</definedName>
    <definedName name="_________km193" localSheetId="2">#REF!</definedName>
    <definedName name="_________km193" localSheetId="11">#REF!</definedName>
    <definedName name="_________km193" localSheetId="5">#REF!</definedName>
    <definedName name="_________km193" localSheetId="14">#REF!</definedName>
    <definedName name="_________km193">#REF!</definedName>
    <definedName name="_________km194" localSheetId="13">#REF!</definedName>
    <definedName name="_________km194" localSheetId="2">#REF!</definedName>
    <definedName name="_________km194" localSheetId="11">#REF!</definedName>
    <definedName name="_________km194" localSheetId="5">#REF!</definedName>
    <definedName name="_________km194" localSheetId="14">#REF!</definedName>
    <definedName name="_________km194">#REF!</definedName>
    <definedName name="_________km195" localSheetId="13">#REF!</definedName>
    <definedName name="_________km195" localSheetId="2">#REF!</definedName>
    <definedName name="_________km195" localSheetId="11">#REF!</definedName>
    <definedName name="_________km195" localSheetId="5">#REF!</definedName>
    <definedName name="_________km195" localSheetId="14">#REF!</definedName>
    <definedName name="_________km195">#REF!</definedName>
    <definedName name="_________km196" localSheetId="13">#REF!</definedName>
    <definedName name="_________km196" localSheetId="2">#REF!</definedName>
    <definedName name="_________km196" localSheetId="11">#REF!</definedName>
    <definedName name="_________km196" localSheetId="5">#REF!</definedName>
    <definedName name="_________km196" localSheetId="14">#REF!</definedName>
    <definedName name="_________km196">#REF!</definedName>
    <definedName name="_________km197" localSheetId="13">#REF!</definedName>
    <definedName name="_________km197" localSheetId="2">#REF!</definedName>
    <definedName name="_________km197" localSheetId="11">#REF!</definedName>
    <definedName name="_________km197" localSheetId="5">#REF!</definedName>
    <definedName name="_________km197" localSheetId="14">#REF!</definedName>
    <definedName name="_________km197">#REF!</definedName>
    <definedName name="_________km198" localSheetId="13">#REF!</definedName>
    <definedName name="_________km198" localSheetId="2">#REF!</definedName>
    <definedName name="_________km198" localSheetId="11">#REF!</definedName>
    <definedName name="_________km198" localSheetId="5">#REF!</definedName>
    <definedName name="_________km198" localSheetId="14">#REF!</definedName>
    <definedName name="_________km198">#REF!</definedName>
    <definedName name="_________Km36" localSheetId="13">#REF!</definedName>
    <definedName name="_________Km36" localSheetId="2">#REF!</definedName>
    <definedName name="_________Km36" localSheetId="11">#REF!</definedName>
    <definedName name="_________Km36" localSheetId="5">#REF!</definedName>
    <definedName name="_________Km36" localSheetId="14">#REF!</definedName>
    <definedName name="_________Km36">#REF!</definedName>
    <definedName name="_________kn12" localSheetId="13">#REF!</definedName>
    <definedName name="_________kn12" localSheetId="2">#REF!</definedName>
    <definedName name="_________kn12" localSheetId="11">#REF!</definedName>
    <definedName name="_________kn12" localSheetId="5">#REF!</definedName>
    <definedName name="_________kn12" localSheetId="14">#REF!</definedName>
    <definedName name="_________kn12">#REF!</definedName>
    <definedName name="_________Knc36" localSheetId="13">#REF!</definedName>
    <definedName name="_________Knc36" localSheetId="2">#REF!</definedName>
    <definedName name="_________Knc36" localSheetId="11">#REF!</definedName>
    <definedName name="_________Knc36" localSheetId="5">#REF!</definedName>
    <definedName name="_________Knc36" localSheetId="14">#REF!</definedName>
    <definedName name="_________Knc36">#REF!</definedName>
    <definedName name="_________Knc57" localSheetId="13">#REF!</definedName>
    <definedName name="_________Knc57" localSheetId="2">#REF!</definedName>
    <definedName name="_________Knc57" localSheetId="11">#REF!</definedName>
    <definedName name="_________Knc57" localSheetId="5">#REF!</definedName>
    <definedName name="_________Knc57" localSheetId="14">#REF!</definedName>
    <definedName name="_________Knc57">#REF!</definedName>
    <definedName name="_________Kvl36" localSheetId="13">#REF!</definedName>
    <definedName name="_________Kvl36" localSheetId="2">#REF!</definedName>
    <definedName name="_________Kvl36" localSheetId="11">#REF!</definedName>
    <definedName name="_________Kvl36" localSheetId="5">#REF!</definedName>
    <definedName name="_________Kvl36" localSheetId="14">#REF!</definedName>
    <definedName name="_________Kvl36">#REF!</definedName>
    <definedName name="_________L1" localSheetId="2" hidden="1">{"'Sheet1'!$L$16"}</definedName>
    <definedName name="_________L1" localSheetId="11" hidden="1">{"'Sheet1'!$L$16"}</definedName>
    <definedName name="_________L1" localSheetId="5" hidden="1">{"'Sheet1'!$L$16"}</definedName>
    <definedName name="_________L1" hidden="1">{"'Sheet1'!$L$16"}</definedName>
    <definedName name="_________Lan1" localSheetId="2" hidden="1">{"'Sheet1'!$L$16"}</definedName>
    <definedName name="_________Lan1" localSheetId="11" hidden="1">{"'Sheet1'!$L$16"}</definedName>
    <definedName name="_________Lan1" localSheetId="5" hidden="1">{"'Sheet1'!$L$16"}</definedName>
    <definedName name="_________Lan1" hidden="1">{"'Sheet1'!$L$16"}</definedName>
    <definedName name="_________LAN3" localSheetId="2" hidden="1">{"'Sheet1'!$L$16"}</definedName>
    <definedName name="_________LAN3" localSheetId="11" hidden="1">{"'Sheet1'!$L$16"}</definedName>
    <definedName name="_________LAN3" localSheetId="5" hidden="1">{"'Sheet1'!$L$16"}</definedName>
    <definedName name="_________LAN3" hidden="1">{"'Sheet1'!$L$16"}</definedName>
    <definedName name="_________lap1" localSheetId="13">#REF!</definedName>
    <definedName name="_________lap1" localSheetId="2">#REF!</definedName>
    <definedName name="_________lap1" localSheetId="11">#REF!</definedName>
    <definedName name="_________lap1" localSheetId="5">#REF!</definedName>
    <definedName name="_________lap1" localSheetId="14">#REF!</definedName>
    <definedName name="_________lap1">#REF!</definedName>
    <definedName name="_________lap2" localSheetId="13">#REF!</definedName>
    <definedName name="_________lap2" localSheetId="2">#REF!</definedName>
    <definedName name="_________lap2" localSheetId="11">#REF!</definedName>
    <definedName name="_________lap2" localSheetId="5">#REF!</definedName>
    <definedName name="_________lap2" localSheetId="14">#REF!</definedName>
    <definedName name="_________lap2">#REF!</definedName>
    <definedName name="_________lop16" localSheetId="13">#REF!</definedName>
    <definedName name="_________lop16" localSheetId="2">#REF!</definedName>
    <definedName name="_________lop16" localSheetId="11">#REF!</definedName>
    <definedName name="_________lop16" localSheetId="5">#REF!</definedName>
    <definedName name="_________lop16" localSheetId="14">#REF!</definedName>
    <definedName name="_________lop16">#REF!</definedName>
    <definedName name="_________lop25" localSheetId="13">#REF!</definedName>
    <definedName name="_________lop25" localSheetId="2">#REF!</definedName>
    <definedName name="_________lop25" localSheetId="11">#REF!</definedName>
    <definedName name="_________lop25" localSheetId="5">#REF!</definedName>
    <definedName name="_________lop25" localSheetId="14">#REF!</definedName>
    <definedName name="_________lop25">#REF!</definedName>
    <definedName name="_________lop9" localSheetId="13">#REF!</definedName>
    <definedName name="_________lop9" localSheetId="2">#REF!</definedName>
    <definedName name="_________lop9" localSheetId="11">#REF!</definedName>
    <definedName name="_________lop9" localSheetId="5">#REF!</definedName>
    <definedName name="_________lop9" localSheetId="14">#REF!</definedName>
    <definedName name="_________lop9">#REF!</definedName>
    <definedName name="_________lu13" localSheetId="13">#REF!</definedName>
    <definedName name="_________lu13" localSheetId="2">#REF!</definedName>
    <definedName name="_________lu13" localSheetId="11">#REF!</definedName>
    <definedName name="_________lu13" localSheetId="5">#REF!</definedName>
    <definedName name="_________lu13" localSheetId="14">#REF!</definedName>
    <definedName name="_________lu13">#REF!</definedName>
    <definedName name="_________lu85" localSheetId="13">#REF!</definedName>
    <definedName name="_________lu85" localSheetId="2">#REF!</definedName>
    <definedName name="_________lu85" localSheetId="11">#REF!</definedName>
    <definedName name="_________lu85" localSheetId="5">#REF!</definedName>
    <definedName name="_________lu85" localSheetId="14">#REF!</definedName>
    <definedName name="_________lu85">#REF!</definedName>
    <definedName name="_________m1233" localSheetId="2" hidden="1">{"'Sheet1'!$L$16"}</definedName>
    <definedName name="_________m1233" localSheetId="11" hidden="1">{"'Sheet1'!$L$16"}</definedName>
    <definedName name="_________m1233" localSheetId="5" hidden="1">{"'Sheet1'!$L$16"}</definedName>
    <definedName name="_________m1233" hidden="1">{"'Sheet1'!$L$16"}</definedName>
    <definedName name="_________M2" localSheetId="2" hidden="1">{"'Sheet1'!$L$16"}</definedName>
    <definedName name="_________M2" localSheetId="11" hidden="1">{"'Sheet1'!$L$16"}</definedName>
    <definedName name="_________M2" localSheetId="5" hidden="1">{"'Sheet1'!$L$16"}</definedName>
    <definedName name="_________M2" hidden="1">{"'Sheet1'!$L$16"}</definedName>
    <definedName name="_________M36" localSheetId="2" hidden="1">{"'Sheet1'!$L$16"}</definedName>
    <definedName name="_________M36" localSheetId="11" hidden="1">{"'Sheet1'!$L$16"}</definedName>
    <definedName name="_________M36" localSheetId="5" hidden="1">{"'Sheet1'!$L$16"}</definedName>
    <definedName name="_________M36" hidden="1">{"'Sheet1'!$L$16"}</definedName>
    <definedName name="_________MAC12" localSheetId="13">#REF!</definedName>
    <definedName name="_________MAC12" localSheetId="2">#REF!</definedName>
    <definedName name="_________MAC12" localSheetId="11">#REF!</definedName>
    <definedName name="_________MAC12" localSheetId="5">#REF!</definedName>
    <definedName name="_________MAC12" localSheetId="14">#REF!</definedName>
    <definedName name="_________MAC12">#REF!</definedName>
    <definedName name="_________MAC46" localSheetId="13">#REF!</definedName>
    <definedName name="_________MAC46" localSheetId="2">#REF!</definedName>
    <definedName name="_________MAC46" localSheetId="11">#REF!</definedName>
    <definedName name="_________MAC46" localSheetId="5">#REF!</definedName>
    <definedName name="_________MAC46" localSheetId="14">#REF!</definedName>
    <definedName name="_________MAC46">#REF!</definedName>
    <definedName name="_________may2" localSheetId="13">#REF!</definedName>
    <definedName name="_________may2" localSheetId="2">#REF!</definedName>
    <definedName name="_________may2" localSheetId="11">#REF!</definedName>
    <definedName name="_________may2" localSheetId="5">#REF!</definedName>
    <definedName name="_________may2" localSheetId="14">#REF!</definedName>
    <definedName name="_________may2">#REF!</definedName>
    <definedName name="_________may3" localSheetId="13">#REF!</definedName>
    <definedName name="_________may3" localSheetId="2">#REF!</definedName>
    <definedName name="_________may3" localSheetId="11">#REF!</definedName>
    <definedName name="_________may3" localSheetId="5">#REF!</definedName>
    <definedName name="_________may3" localSheetId="14">#REF!</definedName>
    <definedName name="_________may3">#REF!</definedName>
    <definedName name="_________MB03" localSheetId="13">#REF!</definedName>
    <definedName name="_________MB03" localSheetId="2">#REF!</definedName>
    <definedName name="_________MB03" localSheetId="11">#REF!</definedName>
    <definedName name="_________MB03" localSheetId="5">#REF!</definedName>
    <definedName name="_________MB03" localSheetId="14">#REF!</definedName>
    <definedName name="_________MB03">#REF!</definedName>
    <definedName name="_________mix6" localSheetId="13">#REF!</definedName>
    <definedName name="_________mix6" localSheetId="2">#REF!</definedName>
    <definedName name="_________mix6" localSheetId="11">#REF!</definedName>
    <definedName name="_________mix6" localSheetId="5">#REF!</definedName>
    <definedName name="_________mix6" localSheetId="14">#REF!</definedName>
    <definedName name="_________mix6">#REF!</definedName>
    <definedName name="_________mtc3" localSheetId="13">#REF!</definedName>
    <definedName name="_________mtc3" localSheetId="2">#REF!</definedName>
    <definedName name="_________mtc3" localSheetId="11">#REF!</definedName>
    <definedName name="_________mtc3" localSheetId="5">#REF!</definedName>
    <definedName name="_________mtc3" localSheetId="14">#REF!</definedName>
    <definedName name="_________mtc3">#REF!</definedName>
    <definedName name="_________mui140" localSheetId="13">#REF!</definedName>
    <definedName name="_________mui140" localSheetId="2">#REF!</definedName>
    <definedName name="_________mui140" localSheetId="11">#REF!</definedName>
    <definedName name="_________mui140" localSheetId="5">#REF!</definedName>
    <definedName name="_________mui140" localSheetId="14">#REF!</definedName>
    <definedName name="_________mui140">#REF!</definedName>
    <definedName name="_________mx1" localSheetId="13">#REF!</definedName>
    <definedName name="_________mx1" localSheetId="2">#REF!</definedName>
    <definedName name="_________mx1" localSheetId="11">#REF!</definedName>
    <definedName name="_________mx1" localSheetId="5">#REF!</definedName>
    <definedName name="_________mx1" localSheetId="14">#REF!</definedName>
    <definedName name="_________mx1">#REF!</definedName>
    <definedName name="_________nc151" localSheetId="13">#REF!</definedName>
    <definedName name="_________nc151" localSheetId="2">#REF!</definedName>
    <definedName name="_________nc151" localSheetId="11">#REF!</definedName>
    <definedName name="_________nc151" localSheetId="5">#REF!</definedName>
    <definedName name="_________nc151" localSheetId="14">#REF!</definedName>
    <definedName name="_________nc151">#REF!</definedName>
    <definedName name="_________nc6" localSheetId="13">#REF!</definedName>
    <definedName name="_________nc6" localSheetId="2">#REF!</definedName>
    <definedName name="_________nc6" localSheetId="11">#REF!</definedName>
    <definedName name="_________nc6" localSheetId="5">#REF!</definedName>
    <definedName name="_________nc6" localSheetId="14">#REF!</definedName>
    <definedName name="_________nc6">#REF!</definedName>
    <definedName name="_________nc7" localSheetId="13">#REF!</definedName>
    <definedName name="_________nc7" localSheetId="2">#REF!</definedName>
    <definedName name="_________nc7" localSheetId="11">#REF!</definedName>
    <definedName name="_________nc7" localSheetId="5">#REF!</definedName>
    <definedName name="_________nc7" localSheetId="14">#REF!</definedName>
    <definedName name="_________nc7">#REF!</definedName>
    <definedName name="_________NCC3" localSheetId="13">#REF!</definedName>
    <definedName name="_________NCC3" localSheetId="2">#REF!</definedName>
    <definedName name="_________NCC3" localSheetId="11">#REF!</definedName>
    <definedName name="_________NCC3" localSheetId="5">#REF!</definedName>
    <definedName name="_________NCC3" localSheetId="14">#REF!</definedName>
    <definedName name="_________NCC3">#REF!</definedName>
    <definedName name="_________NCC4" localSheetId="13">#REF!</definedName>
    <definedName name="_________NCC4" localSheetId="2">#REF!</definedName>
    <definedName name="_________NCC4" localSheetId="11">#REF!</definedName>
    <definedName name="_________NCC4" localSheetId="5">#REF!</definedName>
    <definedName name="_________NCC4" localSheetId="14">#REF!</definedName>
    <definedName name="_________NCC4">#REF!</definedName>
    <definedName name="_________NCL100" localSheetId="13">#REF!</definedName>
    <definedName name="_________NCL100" localSheetId="2">#REF!</definedName>
    <definedName name="_________NCL100" localSheetId="11">#REF!</definedName>
    <definedName name="_________NCL100" localSheetId="5">#REF!</definedName>
    <definedName name="_________NCL100" localSheetId="14">#REF!</definedName>
    <definedName name="_________NCL100">#REF!</definedName>
    <definedName name="_________NCL200" localSheetId="13">#REF!</definedName>
    <definedName name="_________NCL200" localSheetId="2">#REF!</definedName>
    <definedName name="_________NCL200" localSheetId="11">#REF!</definedName>
    <definedName name="_________NCL200" localSheetId="5">#REF!</definedName>
    <definedName name="_________NCL200" localSheetId="14">#REF!</definedName>
    <definedName name="_________NCL200">#REF!</definedName>
    <definedName name="_________NCL250" localSheetId="13">#REF!</definedName>
    <definedName name="_________NCL250" localSheetId="2">#REF!</definedName>
    <definedName name="_________NCL250" localSheetId="11">#REF!</definedName>
    <definedName name="_________NCL250" localSheetId="5">#REF!</definedName>
    <definedName name="_________NCL250" localSheetId="14">#REF!</definedName>
    <definedName name="_________NCL250">#REF!</definedName>
    <definedName name="_________ncm200" localSheetId="13">#REF!</definedName>
    <definedName name="_________ncm200" localSheetId="2">#REF!</definedName>
    <definedName name="_________ncm200" localSheetId="11">#REF!</definedName>
    <definedName name="_________ncm200" localSheetId="5">#REF!</definedName>
    <definedName name="_________ncm200" localSheetId="14">#REF!</definedName>
    <definedName name="_________ncm200">#REF!</definedName>
    <definedName name="_________NET2" localSheetId="13">#REF!</definedName>
    <definedName name="_________NET2" localSheetId="2">#REF!</definedName>
    <definedName name="_________NET2" localSheetId="11">#REF!</definedName>
    <definedName name="_________NET2" localSheetId="5">#REF!</definedName>
    <definedName name="_________NET2" localSheetId="14">#REF!</definedName>
    <definedName name="_________NET2">#REF!</definedName>
    <definedName name="_________nin190" localSheetId="13">#REF!</definedName>
    <definedName name="_________nin190" localSheetId="2">#REF!</definedName>
    <definedName name="_________nin190" localSheetId="11">#REF!</definedName>
    <definedName name="_________nin190" localSheetId="5">#REF!</definedName>
    <definedName name="_________nin190" localSheetId="14">#REF!</definedName>
    <definedName name="_________nin190">#REF!</definedName>
    <definedName name="_________NK5" localSheetId="2" hidden="1">{"'Sheet1'!$L$16"}</definedName>
    <definedName name="_________NK5" localSheetId="11" hidden="1">{"'Sheet1'!$L$16"}</definedName>
    <definedName name="_________NK5" localSheetId="5" hidden="1">{"'Sheet1'!$L$16"}</definedName>
    <definedName name="_________NK5" hidden="1">{"'Sheet1'!$L$16"}</definedName>
    <definedName name="_________NMD8" localSheetId="2" hidden="1">{"'Sheet1'!$L$16"}</definedName>
    <definedName name="_________NMD8" localSheetId="11" hidden="1">{"'Sheet1'!$L$16"}</definedName>
    <definedName name="_________NMD8" localSheetId="5" hidden="1">{"'Sheet1'!$L$16"}</definedName>
    <definedName name="_________NMD8" hidden="1">{"'Sheet1'!$L$16"}</definedName>
    <definedName name="_________NSO2" localSheetId="2" hidden="1">{"'Sheet1'!$L$16"}</definedName>
    <definedName name="_________NSO2" localSheetId="11" hidden="1">{"'Sheet1'!$L$16"}</definedName>
    <definedName name="_________NSO2" localSheetId="5" hidden="1">{"'Sheet1'!$L$16"}</definedName>
    <definedName name="_________NSO2" hidden="1">{"'Sheet1'!$L$16"}</definedName>
    <definedName name="_________obt1" localSheetId="13">#REF!</definedName>
    <definedName name="_________obt1" localSheetId="2">#REF!</definedName>
    <definedName name="_________obt1" localSheetId="11">#REF!</definedName>
    <definedName name="_________obt1" localSheetId="5">#REF!</definedName>
    <definedName name="_________obt1" localSheetId="14">#REF!</definedName>
    <definedName name="_________obt1">#REF!</definedName>
    <definedName name="_________obt2" localSheetId="13">#REF!</definedName>
    <definedName name="_________obt2" localSheetId="2">#REF!</definedName>
    <definedName name="_________obt2" localSheetId="11">#REF!</definedName>
    <definedName name="_________obt2" localSheetId="5">#REF!</definedName>
    <definedName name="_________obt2" localSheetId="14">#REF!</definedName>
    <definedName name="_________obt2">#REF!</definedName>
    <definedName name="_________oto12" localSheetId="13">#REF!</definedName>
    <definedName name="_________oto12" localSheetId="2">#REF!</definedName>
    <definedName name="_________oto12" localSheetId="11">#REF!</definedName>
    <definedName name="_________oto12" localSheetId="5">#REF!</definedName>
    <definedName name="_________oto12" localSheetId="14">#REF!</definedName>
    <definedName name="_________oto12">#REF!</definedName>
    <definedName name="_________PA3" localSheetId="2" hidden="1">{"'Sheet1'!$L$16"}</definedName>
    <definedName name="_________PA3" localSheetId="11" hidden="1">{"'Sheet1'!$L$16"}</definedName>
    <definedName name="_________PA3" localSheetId="5" hidden="1">{"'Sheet1'!$L$16"}</definedName>
    <definedName name="_________PA3" hidden="1">{"'Sheet1'!$L$16"}</definedName>
    <definedName name="_________pa4" localSheetId="2" hidden="1">{"'Sheet1'!$L$16"}</definedName>
    <definedName name="_________pa4" localSheetId="11" hidden="1">{"'Sheet1'!$L$16"}</definedName>
    <definedName name="_________pa4" localSheetId="5" hidden="1">{"'Sheet1'!$L$16"}</definedName>
    <definedName name="_________pa4" hidden="1">{"'Sheet1'!$L$16"}</definedName>
    <definedName name="_________PXB80" localSheetId="13">#REF!</definedName>
    <definedName name="_________PXB80" localSheetId="2">#REF!</definedName>
    <definedName name="_________PXB80" localSheetId="11">#REF!</definedName>
    <definedName name="_________PXB80" localSheetId="5">#REF!</definedName>
    <definedName name="_________PXB80" localSheetId="14">#REF!</definedName>
    <definedName name="_________PXB80">#REF!</definedName>
    <definedName name="_________Ph30" localSheetId="13">#REF!</definedName>
    <definedName name="_________Ph30" localSheetId="2">#REF!</definedName>
    <definedName name="_________Ph30" localSheetId="11">#REF!</definedName>
    <definedName name="_________Ph30" localSheetId="5">#REF!</definedName>
    <definedName name="_________Ph30" localSheetId="14">#REF!</definedName>
    <definedName name="_________Ph30">#REF!</definedName>
    <definedName name="_________phi10" localSheetId="13">#REF!</definedName>
    <definedName name="_________phi10" localSheetId="2">#REF!</definedName>
    <definedName name="_________phi10" localSheetId="11">#REF!</definedName>
    <definedName name="_________phi10" localSheetId="5">#REF!</definedName>
    <definedName name="_________phi10" localSheetId="14">#REF!</definedName>
    <definedName name="_________phi10">#REF!</definedName>
    <definedName name="_________phi12" localSheetId="13">#REF!</definedName>
    <definedName name="_________phi12" localSheetId="2">#REF!</definedName>
    <definedName name="_________phi12" localSheetId="11">#REF!</definedName>
    <definedName name="_________phi12" localSheetId="5">#REF!</definedName>
    <definedName name="_________phi12" localSheetId="14">#REF!</definedName>
    <definedName name="_________phi12">#REF!</definedName>
    <definedName name="_________phi14" localSheetId="13">#REF!</definedName>
    <definedName name="_________phi14" localSheetId="2">#REF!</definedName>
    <definedName name="_________phi14" localSheetId="11">#REF!</definedName>
    <definedName name="_________phi14" localSheetId="5">#REF!</definedName>
    <definedName name="_________phi14" localSheetId="14">#REF!</definedName>
    <definedName name="_________phi14">#REF!</definedName>
    <definedName name="_________phi16" localSheetId="13">#REF!</definedName>
    <definedName name="_________phi16" localSheetId="2">#REF!</definedName>
    <definedName name="_________phi16" localSheetId="11">#REF!</definedName>
    <definedName name="_________phi16" localSheetId="5">#REF!</definedName>
    <definedName name="_________phi16" localSheetId="14">#REF!</definedName>
    <definedName name="_________phi16">#REF!</definedName>
    <definedName name="_________phi18" localSheetId="13">#REF!</definedName>
    <definedName name="_________phi18" localSheetId="2">#REF!</definedName>
    <definedName name="_________phi18" localSheetId="11">#REF!</definedName>
    <definedName name="_________phi18" localSheetId="5">#REF!</definedName>
    <definedName name="_________phi18" localSheetId="14">#REF!</definedName>
    <definedName name="_________phi18">#REF!</definedName>
    <definedName name="_________phi20" localSheetId="13">#REF!</definedName>
    <definedName name="_________phi20" localSheetId="2">#REF!</definedName>
    <definedName name="_________phi20" localSheetId="11">#REF!</definedName>
    <definedName name="_________phi20" localSheetId="5">#REF!</definedName>
    <definedName name="_________phi20" localSheetId="14">#REF!</definedName>
    <definedName name="_________phi20">#REF!</definedName>
    <definedName name="_________phi22" localSheetId="13">#REF!</definedName>
    <definedName name="_________phi22" localSheetId="2">#REF!</definedName>
    <definedName name="_________phi22" localSheetId="11">#REF!</definedName>
    <definedName name="_________phi22" localSheetId="5">#REF!</definedName>
    <definedName name="_________phi22" localSheetId="14">#REF!</definedName>
    <definedName name="_________phi22">#REF!</definedName>
    <definedName name="_________phi25" localSheetId="13">#REF!</definedName>
    <definedName name="_________phi25" localSheetId="2">#REF!</definedName>
    <definedName name="_________phi25" localSheetId="11">#REF!</definedName>
    <definedName name="_________phi25" localSheetId="5">#REF!</definedName>
    <definedName name="_________phi25" localSheetId="14">#REF!</definedName>
    <definedName name="_________phi25">#REF!</definedName>
    <definedName name="_________phi28" localSheetId="13">#REF!</definedName>
    <definedName name="_________phi28" localSheetId="2">#REF!</definedName>
    <definedName name="_________phi28" localSheetId="11">#REF!</definedName>
    <definedName name="_________phi28" localSheetId="5">#REF!</definedName>
    <definedName name="_________phi28" localSheetId="14">#REF!</definedName>
    <definedName name="_________phi28">#REF!</definedName>
    <definedName name="_________phi500" localSheetId="13">#REF!</definedName>
    <definedName name="_________phi500" localSheetId="2">#REF!</definedName>
    <definedName name="_________phi500" localSheetId="11">#REF!</definedName>
    <definedName name="_________phi500" localSheetId="5">#REF!</definedName>
    <definedName name="_________phi500" localSheetId="14">#REF!</definedName>
    <definedName name="_________phi500">#REF!</definedName>
    <definedName name="_________phi6" localSheetId="13">#REF!</definedName>
    <definedName name="_________phi6" localSheetId="2">#REF!</definedName>
    <definedName name="_________phi6" localSheetId="11">#REF!</definedName>
    <definedName name="_________phi6" localSheetId="5">#REF!</definedName>
    <definedName name="_________phi6" localSheetId="14">#REF!</definedName>
    <definedName name="_________phi6">#REF!</definedName>
    <definedName name="_________phi750" localSheetId="13">#REF!</definedName>
    <definedName name="_________phi750" localSheetId="2">#REF!</definedName>
    <definedName name="_________phi750" localSheetId="11">#REF!</definedName>
    <definedName name="_________phi750" localSheetId="5">#REF!</definedName>
    <definedName name="_________phi750" localSheetId="14">#REF!</definedName>
    <definedName name="_________phi750">#REF!</definedName>
    <definedName name="_________phi8" localSheetId="13">#REF!</definedName>
    <definedName name="_________phi8" localSheetId="2">#REF!</definedName>
    <definedName name="_________phi8" localSheetId="11">#REF!</definedName>
    <definedName name="_________phi8" localSheetId="5">#REF!</definedName>
    <definedName name="_________phi8" localSheetId="14">#REF!</definedName>
    <definedName name="_________phi8">#REF!</definedName>
    <definedName name="_________qa7" localSheetId="13">#REF!</definedName>
    <definedName name="_________qa7" localSheetId="2">#REF!</definedName>
    <definedName name="_________qa7" localSheetId="11">#REF!</definedName>
    <definedName name="_________qa7" localSheetId="5">#REF!</definedName>
    <definedName name="_________qa7" localSheetId="14">#REF!</definedName>
    <definedName name="_________qa7">#REF!</definedName>
    <definedName name="_________QLO7" localSheetId="13" hidden="1">#REF!</definedName>
    <definedName name="_________QLO7" localSheetId="2" hidden="1">#REF!</definedName>
    <definedName name="_________QLO7" localSheetId="11" hidden="1">#REF!</definedName>
    <definedName name="_________QLO7" localSheetId="5" hidden="1">#REF!</definedName>
    <definedName name="_________QLO7" localSheetId="14" hidden="1">#REF!</definedName>
    <definedName name="_________QLO7" hidden="1">#REF!</definedName>
    <definedName name="_________RHH1" localSheetId="13">#REF!</definedName>
    <definedName name="_________RHH1" localSheetId="2">#REF!</definedName>
    <definedName name="_________RHH1" localSheetId="11">#REF!</definedName>
    <definedName name="_________RHH1" localSheetId="5">#REF!</definedName>
    <definedName name="_________RHH1" localSheetId="14">#REF!</definedName>
    <definedName name="_________RHH1">#REF!</definedName>
    <definedName name="_________RHH10" localSheetId="13">#REF!</definedName>
    <definedName name="_________RHH10" localSheetId="2">#REF!</definedName>
    <definedName name="_________RHH10" localSheetId="11">#REF!</definedName>
    <definedName name="_________RHH10" localSheetId="5">#REF!</definedName>
    <definedName name="_________RHH10" localSheetId="14">#REF!</definedName>
    <definedName name="_________RHH10">#REF!</definedName>
    <definedName name="_________RHP1" localSheetId="13">#REF!</definedName>
    <definedName name="_________RHP1" localSheetId="2">#REF!</definedName>
    <definedName name="_________RHP1" localSheetId="11">#REF!</definedName>
    <definedName name="_________RHP1" localSheetId="5">#REF!</definedName>
    <definedName name="_________RHP1" localSheetId="14">#REF!</definedName>
    <definedName name="_________RHP1">#REF!</definedName>
    <definedName name="_________RHP10" localSheetId="13">#REF!</definedName>
    <definedName name="_________RHP10" localSheetId="2">#REF!</definedName>
    <definedName name="_________RHP10" localSheetId="11">#REF!</definedName>
    <definedName name="_________RHP10" localSheetId="5">#REF!</definedName>
    <definedName name="_________RHP10" localSheetId="14">#REF!</definedName>
    <definedName name="_________RHP10">#REF!</definedName>
    <definedName name="_________RI1" localSheetId="13">#REF!</definedName>
    <definedName name="_________RI1" localSheetId="2">#REF!</definedName>
    <definedName name="_________RI1" localSheetId="11">#REF!</definedName>
    <definedName name="_________RI1" localSheetId="5">#REF!</definedName>
    <definedName name="_________RI1" localSheetId="14">#REF!</definedName>
    <definedName name="_________RI1">#REF!</definedName>
    <definedName name="_________RI10" localSheetId="13">#REF!</definedName>
    <definedName name="_________RI10" localSheetId="2">#REF!</definedName>
    <definedName name="_________RI10" localSheetId="11">#REF!</definedName>
    <definedName name="_________RI10" localSheetId="5">#REF!</definedName>
    <definedName name="_________RI10" localSheetId="14">#REF!</definedName>
    <definedName name="_________RI10">#REF!</definedName>
    <definedName name="_________RII1" localSheetId="13">#REF!</definedName>
    <definedName name="_________RII1" localSheetId="2">#REF!</definedName>
    <definedName name="_________RII1" localSheetId="11">#REF!</definedName>
    <definedName name="_________RII1" localSheetId="5">#REF!</definedName>
    <definedName name="_________RII1" localSheetId="14">#REF!</definedName>
    <definedName name="_________RII1">#REF!</definedName>
    <definedName name="_________RII10" localSheetId="13">#REF!</definedName>
    <definedName name="_________RII10" localSheetId="2">#REF!</definedName>
    <definedName name="_________RII10" localSheetId="11">#REF!</definedName>
    <definedName name="_________RII10" localSheetId="5">#REF!</definedName>
    <definedName name="_________RII10" localSheetId="14">#REF!</definedName>
    <definedName name="_________RII10">#REF!</definedName>
    <definedName name="_________RIP1" localSheetId="13">#REF!</definedName>
    <definedName name="_________RIP1" localSheetId="2">#REF!</definedName>
    <definedName name="_________RIP1" localSheetId="11">#REF!</definedName>
    <definedName name="_________RIP1" localSheetId="5">#REF!</definedName>
    <definedName name="_________RIP1" localSheetId="14">#REF!</definedName>
    <definedName name="_________RIP1">#REF!</definedName>
    <definedName name="_________RIP10" localSheetId="13">#REF!</definedName>
    <definedName name="_________RIP10" localSheetId="2">#REF!</definedName>
    <definedName name="_________RIP10" localSheetId="11">#REF!</definedName>
    <definedName name="_________RIP10" localSheetId="5">#REF!</definedName>
    <definedName name="_________RIP10" localSheetId="14">#REF!</definedName>
    <definedName name="_________RIP10">#REF!</definedName>
    <definedName name="_________rp95" localSheetId="13">#REF!</definedName>
    <definedName name="_________rp95" localSheetId="2">#REF!</definedName>
    <definedName name="_________rp95" localSheetId="11">#REF!</definedName>
    <definedName name="_________rp95" localSheetId="5">#REF!</definedName>
    <definedName name="_________rp95" localSheetId="14">#REF!</definedName>
    <definedName name="_________rp95">#REF!</definedName>
    <definedName name="_________san108" localSheetId="13">#REF!</definedName>
    <definedName name="_________san108" localSheetId="2">#REF!</definedName>
    <definedName name="_________san108" localSheetId="11">#REF!</definedName>
    <definedName name="_________san108" localSheetId="5">#REF!</definedName>
    <definedName name="_________san108" localSheetId="14">#REF!</definedName>
    <definedName name="_________san108">#REF!</definedName>
    <definedName name="_________san180" localSheetId="13">#REF!</definedName>
    <definedName name="_________san180" localSheetId="2">#REF!</definedName>
    <definedName name="_________san180" localSheetId="11">#REF!</definedName>
    <definedName name="_________san180" localSheetId="5">#REF!</definedName>
    <definedName name="_________san180" localSheetId="14">#REF!</definedName>
    <definedName name="_________san180">#REF!</definedName>
    <definedName name="_________san250" localSheetId="13">#REF!</definedName>
    <definedName name="_________san250" localSheetId="2">#REF!</definedName>
    <definedName name="_________san250" localSheetId="11">#REF!</definedName>
    <definedName name="_________san250" localSheetId="5">#REF!</definedName>
    <definedName name="_________san250" localSheetId="14">#REF!</definedName>
    <definedName name="_________san250">#REF!</definedName>
    <definedName name="_________san54" localSheetId="13">#REF!</definedName>
    <definedName name="_________san54" localSheetId="2">#REF!</definedName>
    <definedName name="_________san54" localSheetId="11">#REF!</definedName>
    <definedName name="_________san54" localSheetId="5">#REF!</definedName>
    <definedName name="_________san54" localSheetId="14">#REF!</definedName>
    <definedName name="_________san54">#REF!</definedName>
    <definedName name="_________san90" localSheetId="13">#REF!</definedName>
    <definedName name="_________san90" localSheetId="2">#REF!</definedName>
    <definedName name="_________san90" localSheetId="11">#REF!</definedName>
    <definedName name="_________san90" localSheetId="5">#REF!</definedName>
    <definedName name="_________san90" localSheetId="14">#REF!</definedName>
    <definedName name="_________san90">#REF!</definedName>
    <definedName name="_________sat12" localSheetId="13">#REF!</definedName>
    <definedName name="_________sat12" localSheetId="2">#REF!</definedName>
    <definedName name="_________sat12" localSheetId="11">#REF!</definedName>
    <definedName name="_________sat12" localSheetId="5">#REF!</definedName>
    <definedName name="_________sat12" localSheetId="14">#REF!</definedName>
    <definedName name="_________sat12">#REF!</definedName>
    <definedName name="_________sat16" localSheetId="13">#REF!</definedName>
    <definedName name="_________sat16" localSheetId="2">#REF!</definedName>
    <definedName name="_________sat16" localSheetId="11">#REF!</definedName>
    <definedName name="_________sat16" localSheetId="5">#REF!</definedName>
    <definedName name="_________sat16" localSheetId="14">#REF!</definedName>
    <definedName name="_________sat16">#REF!</definedName>
    <definedName name="_________sat20" localSheetId="13">#REF!</definedName>
    <definedName name="_________sat20" localSheetId="2">#REF!</definedName>
    <definedName name="_________sat20" localSheetId="11">#REF!</definedName>
    <definedName name="_________sat20" localSheetId="5">#REF!</definedName>
    <definedName name="_________sat20" localSheetId="14">#REF!</definedName>
    <definedName name="_________sat20">#REF!</definedName>
    <definedName name="_________sc1" localSheetId="13">#REF!</definedName>
    <definedName name="_________sc1" localSheetId="2">#REF!</definedName>
    <definedName name="_________sc1" localSheetId="11">#REF!</definedName>
    <definedName name="_________sc1" localSheetId="5">#REF!</definedName>
    <definedName name="_________sc1" localSheetId="14">#REF!</definedName>
    <definedName name="_________sc1">#REF!</definedName>
    <definedName name="_________SC2" localSheetId="13">#REF!</definedName>
    <definedName name="_________SC2" localSheetId="2">#REF!</definedName>
    <definedName name="_________SC2" localSheetId="11">#REF!</definedName>
    <definedName name="_________SC2" localSheetId="5">#REF!</definedName>
    <definedName name="_________SC2" localSheetId="14">#REF!</definedName>
    <definedName name="_________SC2">#REF!</definedName>
    <definedName name="_________sc3" localSheetId="13">#REF!</definedName>
    <definedName name="_________sc3" localSheetId="2">#REF!</definedName>
    <definedName name="_________sc3" localSheetId="11">#REF!</definedName>
    <definedName name="_________sc3" localSheetId="5">#REF!</definedName>
    <definedName name="_________sc3" localSheetId="14">#REF!</definedName>
    <definedName name="_________sc3">#REF!</definedName>
    <definedName name="_________SCD18" localSheetId="13">#REF!</definedName>
    <definedName name="_________SCD18" localSheetId="2">#REF!</definedName>
    <definedName name="_________SCD18" localSheetId="11">#REF!</definedName>
    <definedName name="_________SCD18" localSheetId="5">#REF!</definedName>
    <definedName name="_________SCD18" localSheetId="14">#REF!</definedName>
    <definedName name="_________SCD18">#REF!</definedName>
    <definedName name="_________SCL4" localSheetId="2" hidden="1">{"'Sheet1'!$L$16"}</definedName>
    <definedName name="_________SCL4" localSheetId="11" hidden="1">{"'Sheet1'!$L$16"}</definedName>
    <definedName name="_________SCL4" localSheetId="5" hidden="1">{"'Sheet1'!$L$16"}</definedName>
    <definedName name="_________SCL4" hidden="1">{"'Sheet1'!$L$16"}</definedName>
    <definedName name="_________sl2" localSheetId="13">#REF!</definedName>
    <definedName name="_________sl2" localSheetId="2">#REF!</definedName>
    <definedName name="_________sl2" localSheetId="11">#REF!</definedName>
    <definedName name="_________sl2" localSheetId="5">#REF!</definedName>
    <definedName name="_________sl2" localSheetId="14">#REF!</definedName>
    <definedName name="_________sl2">#REF!</definedName>
    <definedName name="_________slg1" localSheetId="13">#REF!</definedName>
    <definedName name="_________slg1" localSheetId="2">#REF!</definedName>
    <definedName name="_________slg1" localSheetId="11">#REF!</definedName>
    <definedName name="_________slg1" localSheetId="5">#REF!</definedName>
    <definedName name="_________slg1" localSheetId="14">#REF!</definedName>
    <definedName name="_________slg1">#REF!</definedName>
    <definedName name="_________slg2" localSheetId="13">#REF!</definedName>
    <definedName name="_________slg2" localSheetId="2">#REF!</definedName>
    <definedName name="_________slg2" localSheetId="11">#REF!</definedName>
    <definedName name="_________slg2" localSheetId="5">#REF!</definedName>
    <definedName name="_________slg2" localSheetId="14">#REF!</definedName>
    <definedName name="_________slg2">#REF!</definedName>
    <definedName name="_________slg3" localSheetId="13">#REF!</definedName>
    <definedName name="_________slg3" localSheetId="2">#REF!</definedName>
    <definedName name="_________slg3" localSheetId="11">#REF!</definedName>
    <definedName name="_________slg3" localSheetId="5">#REF!</definedName>
    <definedName name="_________slg3" localSheetId="14">#REF!</definedName>
    <definedName name="_________slg3">#REF!</definedName>
    <definedName name="_________slg4" localSheetId="13">#REF!</definedName>
    <definedName name="_________slg4" localSheetId="2">#REF!</definedName>
    <definedName name="_________slg4" localSheetId="11">#REF!</definedName>
    <definedName name="_________slg4" localSheetId="5">#REF!</definedName>
    <definedName name="_________slg4" localSheetId="14">#REF!</definedName>
    <definedName name="_________slg4">#REF!</definedName>
    <definedName name="_________slg5" localSheetId="13">#REF!</definedName>
    <definedName name="_________slg5" localSheetId="2">#REF!</definedName>
    <definedName name="_________slg5" localSheetId="11">#REF!</definedName>
    <definedName name="_________slg5" localSheetId="5">#REF!</definedName>
    <definedName name="_________slg5" localSheetId="14">#REF!</definedName>
    <definedName name="_________slg5">#REF!</definedName>
    <definedName name="_________slg6" localSheetId="13">#REF!</definedName>
    <definedName name="_________slg6" localSheetId="2">#REF!</definedName>
    <definedName name="_________slg6" localSheetId="11">#REF!</definedName>
    <definedName name="_________slg6" localSheetId="5">#REF!</definedName>
    <definedName name="_________slg6" localSheetId="14">#REF!</definedName>
    <definedName name="_________slg6">#REF!</definedName>
    <definedName name="_________SN3" localSheetId="13">#REF!</definedName>
    <definedName name="_________SN3" localSheetId="2">#REF!</definedName>
    <definedName name="_________SN3" localSheetId="11">#REF!</definedName>
    <definedName name="_________SN3" localSheetId="5">#REF!</definedName>
    <definedName name="_________SN3" localSheetId="14">#REF!</definedName>
    <definedName name="_________SN3">#REF!</definedName>
    <definedName name="_________soi2" localSheetId="13">#REF!</definedName>
    <definedName name="_________soi2" localSheetId="2">#REF!</definedName>
    <definedName name="_________soi2" localSheetId="11">#REF!</definedName>
    <definedName name="_________soi2" localSheetId="5">#REF!</definedName>
    <definedName name="_________soi2" localSheetId="14">#REF!</definedName>
    <definedName name="_________soi2">#REF!</definedName>
    <definedName name="_________soi3" localSheetId="13">#REF!</definedName>
    <definedName name="_________soi3" localSheetId="2">#REF!</definedName>
    <definedName name="_________soi3" localSheetId="11">#REF!</definedName>
    <definedName name="_________soi3" localSheetId="5">#REF!</definedName>
    <definedName name="_________soi3" localSheetId="14">#REF!</definedName>
    <definedName name="_________soi3">#REF!</definedName>
    <definedName name="_________sua20" localSheetId="13">#REF!</definedName>
    <definedName name="_________sua20" localSheetId="2">#REF!</definedName>
    <definedName name="_________sua20" localSheetId="11">#REF!</definedName>
    <definedName name="_________sua20" localSheetId="5">#REF!</definedName>
    <definedName name="_________sua20" localSheetId="14">#REF!</definedName>
    <definedName name="_________sua20">#REF!</definedName>
    <definedName name="_________sua30" localSheetId="13">#REF!</definedName>
    <definedName name="_________sua30" localSheetId="2">#REF!</definedName>
    <definedName name="_________sua30" localSheetId="11">#REF!</definedName>
    <definedName name="_________sua30" localSheetId="5">#REF!</definedName>
    <definedName name="_________sua30" localSheetId="14">#REF!</definedName>
    <definedName name="_________sua30">#REF!</definedName>
    <definedName name="_________tb2" localSheetId="2" hidden="1">{"'Sheet1'!$L$16"}</definedName>
    <definedName name="_________tb2" localSheetId="11" hidden="1">{"'Sheet1'!$L$16"}</definedName>
    <definedName name="_________tb2" localSheetId="5" hidden="1">{"'Sheet1'!$L$16"}</definedName>
    <definedName name="_________tb2" hidden="1">{"'Sheet1'!$L$16"}</definedName>
    <definedName name="_________td1" localSheetId="2" hidden="1">{"'Sheet1'!$L$16"}</definedName>
    <definedName name="_________td1" localSheetId="11" hidden="1">{"'Sheet1'!$L$16"}</definedName>
    <definedName name="_________td1" localSheetId="5" hidden="1">{"'Sheet1'!$L$16"}</definedName>
    <definedName name="_________td1" hidden="1">{"'Sheet1'!$L$16"}</definedName>
    <definedName name="_________TG1" localSheetId="13">#REF!</definedName>
    <definedName name="_________TG1" localSheetId="2">#REF!</definedName>
    <definedName name="_________TG1" localSheetId="11">#REF!</definedName>
    <definedName name="_________TG1" localSheetId="5">#REF!</definedName>
    <definedName name="_________TG1" localSheetId="14">#REF!</definedName>
    <definedName name="_________TG1">#REF!</definedName>
    <definedName name="_________tg427" localSheetId="13">#REF!</definedName>
    <definedName name="_________tg427" localSheetId="2">#REF!</definedName>
    <definedName name="_________tg427" localSheetId="11">#REF!</definedName>
    <definedName name="_________tg427" localSheetId="5">#REF!</definedName>
    <definedName name="_________tg427" localSheetId="14">#REF!</definedName>
    <definedName name="_________tg427">#REF!</definedName>
    <definedName name="_________TK1" localSheetId="13">#REF!</definedName>
    <definedName name="_________TK1" localSheetId="2">#REF!</definedName>
    <definedName name="_________TK1" localSheetId="11">#REF!</definedName>
    <definedName name="_________TK1" localSheetId="5">#REF!</definedName>
    <definedName name="_________TK1" localSheetId="14">#REF!</definedName>
    <definedName name="_________TK1">#REF!</definedName>
    <definedName name="_________TK155" localSheetId="13">#REF!</definedName>
    <definedName name="_________TK155" localSheetId="2">#REF!</definedName>
    <definedName name="_________TK155" localSheetId="11">#REF!</definedName>
    <definedName name="_________TK155" localSheetId="5">#REF!</definedName>
    <definedName name="_________TK155" localSheetId="14">#REF!</definedName>
    <definedName name="_________TK155">#REF!</definedName>
    <definedName name="_________TK422" localSheetId="13">#REF!</definedName>
    <definedName name="_________TK422" localSheetId="2">#REF!</definedName>
    <definedName name="_________TK422" localSheetId="11">#REF!</definedName>
    <definedName name="_________TK422" localSheetId="5">#REF!</definedName>
    <definedName name="_________TK422" localSheetId="14">#REF!</definedName>
    <definedName name="_________TK422">#REF!</definedName>
    <definedName name="_________TL1" localSheetId="13">#REF!</definedName>
    <definedName name="_________TL1" localSheetId="2">#REF!</definedName>
    <definedName name="_________TL1" localSheetId="11">#REF!</definedName>
    <definedName name="_________TL1" localSheetId="5">#REF!</definedName>
    <definedName name="_________TL1" localSheetId="14">#REF!</definedName>
    <definedName name="_________TL1">#REF!</definedName>
    <definedName name="_________TL2" localSheetId="13">#REF!</definedName>
    <definedName name="_________TL2" localSheetId="2">#REF!</definedName>
    <definedName name="_________TL2" localSheetId="11">#REF!</definedName>
    <definedName name="_________TL2" localSheetId="5">#REF!</definedName>
    <definedName name="_________TL2" localSheetId="14">#REF!</definedName>
    <definedName name="_________TL2">#REF!</definedName>
    <definedName name="_________TL3" localSheetId="13">#REF!</definedName>
    <definedName name="_________TL3" localSheetId="2">#REF!</definedName>
    <definedName name="_________TL3" localSheetId="11">#REF!</definedName>
    <definedName name="_________TL3" localSheetId="5">#REF!</definedName>
    <definedName name="_________TL3" localSheetId="14">#REF!</definedName>
    <definedName name="_________TL3">#REF!</definedName>
    <definedName name="_________TLA120" localSheetId="13">#REF!</definedName>
    <definedName name="_________TLA120" localSheetId="2">#REF!</definedName>
    <definedName name="_________TLA120" localSheetId="11">#REF!</definedName>
    <definedName name="_________TLA120" localSheetId="5">#REF!</definedName>
    <definedName name="_________TLA120" localSheetId="14">#REF!</definedName>
    <definedName name="_________TLA120">#REF!</definedName>
    <definedName name="_________TLA35" localSheetId="13">#REF!</definedName>
    <definedName name="_________TLA35" localSheetId="2">#REF!</definedName>
    <definedName name="_________TLA35" localSheetId="11">#REF!</definedName>
    <definedName name="_________TLA35" localSheetId="5">#REF!</definedName>
    <definedName name="_________TLA35" localSheetId="14">#REF!</definedName>
    <definedName name="_________TLA35">#REF!</definedName>
    <definedName name="_________TLA50" localSheetId="13">#REF!</definedName>
    <definedName name="_________TLA50" localSheetId="2">#REF!</definedName>
    <definedName name="_________TLA50" localSheetId="11">#REF!</definedName>
    <definedName name="_________TLA50" localSheetId="5">#REF!</definedName>
    <definedName name="_________TLA50" localSheetId="14">#REF!</definedName>
    <definedName name="_________TLA50">#REF!</definedName>
    <definedName name="_________TLA70" localSheetId="13">#REF!</definedName>
    <definedName name="_________TLA70" localSheetId="2">#REF!</definedName>
    <definedName name="_________TLA70" localSheetId="11">#REF!</definedName>
    <definedName name="_________TLA70" localSheetId="5">#REF!</definedName>
    <definedName name="_________TLA70" localSheetId="14">#REF!</definedName>
    <definedName name="_________TLA70">#REF!</definedName>
    <definedName name="_________TLA95" localSheetId="13">#REF!</definedName>
    <definedName name="_________TLA95" localSheetId="2">#REF!</definedName>
    <definedName name="_________TLA95" localSheetId="11">#REF!</definedName>
    <definedName name="_________TLA95" localSheetId="5">#REF!</definedName>
    <definedName name="_________TLA95" localSheetId="14">#REF!</definedName>
    <definedName name="_________TLA95">#REF!</definedName>
    <definedName name="_________tp2" localSheetId="13">#REF!</definedName>
    <definedName name="_________tp2" localSheetId="2">#REF!</definedName>
    <definedName name="_________tp2" localSheetId="11">#REF!</definedName>
    <definedName name="_________tp2" localSheetId="5">#REF!</definedName>
    <definedName name="_________tp2" localSheetId="14">#REF!</definedName>
    <definedName name="_________tp2">#REF!</definedName>
    <definedName name="_________tt3" localSheetId="2" hidden="1">{"'Sheet1'!$L$16"}</definedName>
    <definedName name="_________tt3" localSheetId="11" hidden="1">{"'Sheet1'!$L$16"}</definedName>
    <definedName name="_________tt3" localSheetId="5" hidden="1">{"'Sheet1'!$L$16"}</definedName>
    <definedName name="_________tt3" hidden="1">{"'Sheet1'!$L$16"}</definedName>
    <definedName name="_________tz593" localSheetId="13">#REF!</definedName>
    <definedName name="_________tz593" localSheetId="2">#REF!</definedName>
    <definedName name="_________tz593" localSheetId="11">#REF!</definedName>
    <definedName name="_________tz593" localSheetId="5">#REF!</definedName>
    <definedName name="_________tz593" localSheetId="14">#REF!</definedName>
    <definedName name="_________tz593">#REF!</definedName>
    <definedName name="_________TH1" localSheetId="13">#REF!</definedName>
    <definedName name="_________TH1" localSheetId="2">#REF!</definedName>
    <definedName name="_________TH1" localSheetId="11">#REF!</definedName>
    <definedName name="_________TH1" localSheetId="5">#REF!</definedName>
    <definedName name="_________TH1" localSheetId="14">#REF!</definedName>
    <definedName name="_________TH1">#REF!</definedName>
    <definedName name="_________TH2" localSheetId="13">#REF!</definedName>
    <definedName name="_________TH2" localSheetId="2">#REF!</definedName>
    <definedName name="_________TH2" localSheetId="11">#REF!</definedName>
    <definedName name="_________TH2" localSheetId="5">#REF!</definedName>
    <definedName name="_________TH2" localSheetId="14">#REF!</definedName>
    <definedName name="_________TH2">#REF!</definedName>
    <definedName name="_________TH20" localSheetId="13">#REF!</definedName>
    <definedName name="_________TH20" localSheetId="2">#REF!</definedName>
    <definedName name="_________TH20" localSheetId="11">#REF!</definedName>
    <definedName name="_________TH20" localSheetId="5">#REF!</definedName>
    <definedName name="_________TH20" localSheetId="14">#REF!</definedName>
    <definedName name="_________TH20">#REF!</definedName>
    <definedName name="_________TH3" localSheetId="13">#REF!</definedName>
    <definedName name="_________TH3" localSheetId="2">#REF!</definedName>
    <definedName name="_________TH3" localSheetId="11">#REF!</definedName>
    <definedName name="_________TH3" localSheetId="5">#REF!</definedName>
    <definedName name="_________TH3" localSheetId="14">#REF!</definedName>
    <definedName name="_________TH3">#REF!</definedName>
    <definedName name="_________tra100" localSheetId="13">#REF!</definedName>
    <definedName name="_________tra100" localSheetId="2">#REF!</definedName>
    <definedName name="_________tra100" localSheetId="11">#REF!</definedName>
    <definedName name="_________tra100" localSheetId="5">#REF!</definedName>
    <definedName name="_________tra100" localSheetId="14">#REF!</definedName>
    <definedName name="_________tra100">#REF!</definedName>
    <definedName name="_________tra102" localSheetId="13">#REF!</definedName>
    <definedName name="_________tra102" localSheetId="2">#REF!</definedName>
    <definedName name="_________tra102" localSheetId="11">#REF!</definedName>
    <definedName name="_________tra102" localSheetId="5">#REF!</definedName>
    <definedName name="_________tra102" localSheetId="14">#REF!</definedName>
    <definedName name="_________tra102">#REF!</definedName>
    <definedName name="_________tra104" localSheetId="13">#REF!</definedName>
    <definedName name="_________tra104" localSheetId="2">#REF!</definedName>
    <definedName name="_________tra104" localSheetId="11">#REF!</definedName>
    <definedName name="_________tra104" localSheetId="5">#REF!</definedName>
    <definedName name="_________tra104" localSheetId="14">#REF!</definedName>
    <definedName name="_________tra104">#REF!</definedName>
    <definedName name="_________tra106" localSheetId="13">#REF!</definedName>
    <definedName name="_________tra106" localSheetId="2">#REF!</definedName>
    <definedName name="_________tra106" localSheetId="11">#REF!</definedName>
    <definedName name="_________tra106" localSheetId="5">#REF!</definedName>
    <definedName name="_________tra106" localSheetId="14">#REF!</definedName>
    <definedName name="_________tra106">#REF!</definedName>
    <definedName name="_________tra108" localSheetId="13">#REF!</definedName>
    <definedName name="_________tra108" localSheetId="2">#REF!</definedName>
    <definedName name="_________tra108" localSheetId="11">#REF!</definedName>
    <definedName name="_________tra108" localSheetId="5">#REF!</definedName>
    <definedName name="_________tra108" localSheetId="14">#REF!</definedName>
    <definedName name="_________tra108">#REF!</definedName>
    <definedName name="_________tra110" localSheetId="13">#REF!</definedName>
    <definedName name="_________tra110" localSheetId="2">#REF!</definedName>
    <definedName name="_________tra110" localSheetId="11">#REF!</definedName>
    <definedName name="_________tra110" localSheetId="5">#REF!</definedName>
    <definedName name="_________tra110" localSheetId="14">#REF!</definedName>
    <definedName name="_________tra110">#REF!</definedName>
    <definedName name="_________tra112" localSheetId="13">#REF!</definedName>
    <definedName name="_________tra112" localSheetId="2">#REF!</definedName>
    <definedName name="_________tra112" localSheetId="11">#REF!</definedName>
    <definedName name="_________tra112" localSheetId="5">#REF!</definedName>
    <definedName name="_________tra112" localSheetId="14">#REF!</definedName>
    <definedName name="_________tra112">#REF!</definedName>
    <definedName name="_________tra114" localSheetId="13">#REF!</definedName>
    <definedName name="_________tra114" localSheetId="2">#REF!</definedName>
    <definedName name="_________tra114" localSheetId="11">#REF!</definedName>
    <definedName name="_________tra114" localSheetId="5">#REF!</definedName>
    <definedName name="_________tra114" localSheetId="14">#REF!</definedName>
    <definedName name="_________tra114">#REF!</definedName>
    <definedName name="_________tra116" localSheetId="13">#REF!</definedName>
    <definedName name="_________tra116" localSheetId="2">#REF!</definedName>
    <definedName name="_________tra116" localSheetId="11">#REF!</definedName>
    <definedName name="_________tra116" localSheetId="5">#REF!</definedName>
    <definedName name="_________tra116" localSheetId="14">#REF!</definedName>
    <definedName name="_________tra116">#REF!</definedName>
    <definedName name="_________tra118" localSheetId="13">#REF!</definedName>
    <definedName name="_________tra118" localSheetId="2">#REF!</definedName>
    <definedName name="_________tra118" localSheetId="11">#REF!</definedName>
    <definedName name="_________tra118" localSheetId="5">#REF!</definedName>
    <definedName name="_________tra118" localSheetId="14">#REF!</definedName>
    <definedName name="_________tra118">#REF!</definedName>
    <definedName name="_________tra120" localSheetId="13">#REF!</definedName>
    <definedName name="_________tra120" localSheetId="2">#REF!</definedName>
    <definedName name="_________tra120" localSheetId="11">#REF!</definedName>
    <definedName name="_________tra120" localSheetId="5">#REF!</definedName>
    <definedName name="_________tra120" localSheetId="14">#REF!</definedName>
    <definedName name="_________tra120">#REF!</definedName>
    <definedName name="_________tra122" localSheetId="13">#REF!</definedName>
    <definedName name="_________tra122" localSheetId="2">#REF!</definedName>
    <definedName name="_________tra122" localSheetId="11">#REF!</definedName>
    <definedName name="_________tra122" localSheetId="5">#REF!</definedName>
    <definedName name="_________tra122" localSheetId="14">#REF!</definedName>
    <definedName name="_________tra122">#REF!</definedName>
    <definedName name="_________tra124" localSheetId="13">#REF!</definedName>
    <definedName name="_________tra124" localSheetId="2">#REF!</definedName>
    <definedName name="_________tra124" localSheetId="11">#REF!</definedName>
    <definedName name="_________tra124" localSheetId="5">#REF!</definedName>
    <definedName name="_________tra124" localSheetId="14">#REF!</definedName>
    <definedName name="_________tra124">#REF!</definedName>
    <definedName name="_________tra126" localSheetId="13">#REF!</definedName>
    <definedName name="_________tra126" localSheetId="2">#REF!</definedName>
    <definedName name="_________tra126" localSheetId="11">#REF!</definedName>
    <definedName name="_________tra126" localSheetId="5">#REF!</definedName>
    <definedName name="_________tra126" localSheetId="14">#REF!</definedName>
    <definedName name="_________tra126">#REF!</definedName>
    <definedName name="_________tra128" localSheetId="13">#REF!</definedName>
    <definedName name="_________tra128" localSheetId="2">#REF!</definedName>
    <definedName name="_________tra128" localSheetId="11">#REF!</definedName>
    <definedName name="_________tra128" localSheetId="5">#REF!</definedName>
    <definedName name="_________tra128" localSheetId="14">#REF!</definedName>
    <definedName name="_________tra128">#REF!</definedName>
    <definedName name="_________tra130" localSheetId="13">#REF!</definedName>
    <definedName name="_________tra130" localSheetId="2">#REF!</definedName>
    <definedName name="_________tra130" localSheetId="11">#REF!</definedName>
    <definedName name="_________tra130" localSheetId="5">#REF!</definedName>
    <definedName name="_________tra130" localSheetId="14">#REF!</definedName>
    <definedName name="_________tra130">#REF!</definedName>
    <definedName name="_________tra132" localSheetId="13">#REF!</definedName>
    <definedName name="_________tra132" localSheetId="2">#REF!</definedName>
    <definedName name="_________tra132" localSheetId="11">#REF!</definedName>
    <definedName name="_________tra132" localSheetId="5">#REF!</definedName>
    <definedName name="_________tra132" localSheetId="14">#REF!</definedName>
    <definedName name="_________tra132">#REF!</definedName>
    <definedName name="_________tra134" localSheetId="13">#REF!</definedName>
    <definedName name="_________tra134" localSheetId="2">#REF!</definedName>
    <definedName name="_________tra134" localSheetId="11">#REF!</definedName>
    <definedName name="_________tra134" localSheetId="5">#REF!</definedName>
    <definedName name="_________tra134" localSheetId="14">#REF!</definedName>
    <definedName name="_________tra134">#REF!</definedName>
    <definedName name="_________tra136" localSheetId="13">#REF!</definedName>
    <definedName name="_________tra136" localSheetId="2">#REF!</definedName>
    <definedName name="_________tra136" localSheetId="11">#REF!</definedName>
    <definedName name="_________tra136" localSheetId="5">#REF!</definedName>
    <definedName name="_________tra136" localSheetId="14">#REF!</definedName>
    <definedName name="_________tra136">#REF!</definedName>
    <definedName name="_________tra138" localSheetId="13">#REF!</definedName>
    <definedName name="_________tra138" localSheetId="2">#REF!</definedName>
    <definedName name="_________tra138" localSheetId="11">#REF!</definedName>
    <definedName name="_________tra138" localSheetId="5">#REF!</definedName>
    <definedName name="_________tra138" localSheetId="14">#REF!</definedName>
    <definedName name="_________tra138">#REF!</definedName>
    <definedName name="_________tra140" localSheetId="13">#REF!</definedName>
    <definedName name="_________tra140" localSheetId="2">#REF!</definedName>
    <definedName name="_________tra140" localSheetId="11">#REF!</definedName>
    <definedName name="_________tra140" localSheetId="5">#REF!</definedName>
    <definedName name="_________tra140" localSheetId="14">#REF!</definedName>
    <definedName name="_________tra140">#REF!</definedName>
    <definedName name="_________tra70" localSheetId="13">#REF!</definedName>
    <definedName name="_________tra70" localSheetId="2">#REF!</definedName>
    <definedName name="_________tra70" localSheetId="11">#REF!</definedName>
    <definedName name="_________tra70" localSheetId="5">#REF!</definedName>
    <definedName name="_________tra70" localSheetId="14">#REF!</definedName>
    <definedName name="_________tra70">#REF!</definedName>
    <definedName name="_________tra72" localSheetId="13">#REF!</definedName>
    <definedName name="_________tra72" localSheetId="2">#REF!</definedName>
    <definedName name="_________tra72" localSheetId="11">#REF!</definedName>
    <definedName name="_________tra72" localSheetId="5">#REF!</definedName>
    <definedName name="_________tra72" localSheetId="14">#REF!</definedName>
    <definedName name="_________tra72">#REF!</definedName>
    <definedName name="_________tra74" localSheetId="13">#REF!</definedName>
    <definedName name="_________tra74" localSheetId="2">#REF!</definedName>
    <definedName name="_________tra74" localSheetId="11">#REF!</definedName>
    <definedName name="_________tra74" localSheetId="5">#REF!</definedName>
    <definedName name="_________tra74" localSheetId="14">#REF!</definedName>
    <definedName name="_________tra74">#REF!</definedName>
    <definedName name="_________tra76" localSheetId="13">#REF!</definedName>
    <definedName name="_________tra76" localSheetId="2">#REF!</definedName>
    <definedName name="_________tra76" localSheetId="11">#REF!</definedName>
    <definedName name="_________tra76" localSheetId="5">#REF!</definedName>
    <definedName name="_________tra76" localSheetId="14">#REF!</definedName>
    <definedName name="_________tra76">#REF!</definedName>
    <definedName name="_________tra78" localSheetId="13">#REF!</definedName>
    <definedName name="_________tra78" localSheetId="2">#REF!</definedName>
    <definedName name="_________tra78" localSheetId="11">#REF!</definedName>
    <definedName name="_________tra78" localSheetId="5">#REF!</definedName>
    <definedName name="_________tra78" localSheetId="14">#REF!</definedName>
    <definedName name="_________tra78">#REF!</definedName>
    <definedName name="_________tra80" localSheetId="13">#REF!</definedName>
    <definedName name="_________tra80" localSheetId="2">#REF!</definedName>
    <definedName name="_________tra80" localSheetId="11">#REF!</definedName>
    <definedName name="_________tra80" localSheetId="5">#REF!</definedName>
    <definedName name="_________tra80" localSheetId="14">#REF!</definedName>
    <definedName name="_________tra80">#REF!</definedName>
    <definedName name="_________tra82" localSheetId="13">#REF!</definedName>
    <definedName name="_________tra82" localSheetId="2">#REF!</definedName>
    <definedName name="_________tra82" localSheetId="11">#REF!</definedName>
    <definedName name="_________tra82" localSheetId="5">#REF!</definedName>
    <definedName name="_________tra82" localSheetId="14">#REF!</definedName>
    <definedName name="_________tra82">#REF!</definedName>
    <definedName name="_________tra84" localSheetId="13">#REF!</definedName>
    <definedName name="_________tra84" localSheetId="2">#REF!</definedName>
    <definedName name="_________tra84" localSheetId="11">#REF!</definedName>
    <definedName name="_________tra84" localSheetId="5">#REF!</definedName>
    <definedName name="_________tra84" localSheetId="14">#REF!</definedName>
    <definedName name="_________tra84">#REF!</definedName>
    <definedName name="_________tra86" localSheetId="13">#REF!</definedName>
    <definedName name="_________tra86" localSheetId="2">#REF!</definedName>
    <definedName name="_________tra86" localSheetId="11">#REF!</definedName>
    <definedName name="_________tra86" localSheetId="5">#REF!</definedName>
    <definedName name="_________tra86" localSheetId="14">#REF!</definedName>
    <definedName name="_________tra86">#REF!</definedName>
    <definedName name="_________tra88" localSheetId="13">#REF!</definedName>
    <definedName name="_________tra88" localSheetId="2">#REF!</definedName>
    <definedName name="_________tra88" localSheetId="11">#REF!</definedName>
    <definedName name="_________tra88" localSheetId="5">#REF!</definedName>
    <definedName name="_________tra88" localSheetId="14">#REF!</definedName>
    <definedName name="_________tra88">#REF!</definedName>
    <definedName name="_________tra90" localSheetId="13">#REF!</definedName>
    <definedName name="_________tra90" localSheetId="2">#REF!</definedName>
    <definedName name="_________tra90" localSheetId="11">#REF!</definedName>
    <definedName name="_________tra90" localSheetId="5">#REF!</definedName>
    <definedName name="_________tra90" localSheetId="14">#REF!</definedName>
    <definedName name="_________tra90">#REF!</definedName>
    <definedName name="_________tra92" localSheetId="13">#REF!</definedName>
    <definedName name="_________tra92" localSheetId="2">#REF!</definedName>
    <definedName name="_________tra92" localSheetId="11">#REF!</definedName>
    <definedName name="_________tra92" localSheetId="5">#REF!</definedName>
    <definedName name="_________tra92" localSheetId="14">#REF!</definedName>
    <definedName name="_________tra92">#REF!</definedName>
    <definedName name="_________tra94" localSheetId="13">#REF!</definedName>
    <definedName name="_________tra94" localSheetId="2">#REF!</definedName>
    <definedName name="_________tra94" localSheetId="11">#REF!</definedName>
    <definedName name="_________tra94" localSheetId="5">#REF!</definedName>
    <definedName name="_________tra94" localSheetId="14">#REF!</definedName>
    <definedName name="_________tra94">#REF!</definedName>
    <definedName name="_________tra96" localSheetId="13">#REF!</definedName>
    <definedName name="_________tra96" localSheetId="2">#REF!</definedName>
    <definedName name="_________tra96" localSheetId="11">#REF!</definedName>
    <definedName name="_________tra96" localSheetId="5">#REF!</definedName>
    <definedName name="_________tra96" localSheetId="14">#REF!</definedName>
    <definedName name="_________tra96">#REF!</definedName>
    <definedName name="_________tra98" localSheetId="13">#REF!</definedName>
    <definedName name="_________tra98" localSheetId="2">#REF!</definedName>
    <definedName name="_________tra98" localSheetId="11">#REF!</definedName>
    <definedName name="_________tra98" localSheetId="5">#REF!</definedName>
    <definedName name="_________tra98" localSheetId="14">#REF!</definedName>
    <definedName name="_________tra98">#REF!</definedName>
    <definedName name="_________ui100" localSheetId="13">#REF!</definedName>
    <definedName name="_________ui100" localSheetId="2">#REF!</definedName>
    <definedName name="_________ui100" localSheetId="11">#REF!</definedName>
    <definedName name="_________ui100" localSheetId="5">#REF!</definedName>
    <definedName name="_________ui100" localSheetId="14">#REF!</definedName>
    <definedName name="_________ui100">#REF!</definedName>
    <definedName name="_________ui105" localSheetId="13">#REF!</definedName>
    <definedName name="_________ui105" localSheetId="2">#REF!</definedName>
    <definedName name="_________ui105" localSheetId="11">#REF!</definedName>
    <definedName name="_________ui105" localSheetId="5">#REF!</definedName>
    <definedName name="_________ui105" localSheetId="14">#REF!</definedName>
    <definedName name="_________ui105">#REF!</definedName>
    <definedName name="_________ui108" localSheetId="13">#REF!</definedName>
    <definedName name="_________ui108" localSheetId="2">#REF!</definedName>
    <definedName name="_________ui108" localSheetId="11">#REF!</definedName>
    <definedName name="_________ui108" localSheetId="5">#REF!</definedName>
    <definedName name="_________ui108" localSheetId="14">#REF!</definedName>
    <definedName name="_________ui108">#REF!</definedName>
    <definedName name="_________ui130" localSheetId="13">#REF!</definedName>
    <definedName name="_________ui130" localSheetId="2">#REF!</definedName>
    <definedName name="_________ui130" localSheetId="11">#REF!</definedName>
    <definedName name="_________ui130" localSheetId="5">#REF!</definedName>
    <definedName name="_________ui130" localSheetId="14">#REF!</definedName>
    <definedName name="_________ui130">#REF!</definedName>
    <definedName name="_________ui140" localSheetId="13">#REF!</definedName>
    <definedName name="_________ui140" localSheetId="2">#REF!</definedName>
    <definedName name="_________ui140" localSheetId="11">#REF!</definedName>
    <definedName name="_________ui140" localSheetId="5">#REF!</definedName>
    <definedName name="_________ui140" localSheetId="14">#REF!</definedName>
    <definedName name="_________ui140">#REF!</definedName>
    <definedName name="_________ui160" localSheetId="13">#REF!</definedName>
    <definedName name="_________ui160" localSheetId="2">#REF!</definedName>
    <definedName name="_________ui160" localSheetId="11">#REF!</definedName>
    <definedName name="_________ui160" localSheetId="5">#REF!</definedName>
    <definedName name="_________ui160" localSheetId="14">#REF!</definedName>
    <definedName name="_________ui160">#REF!</definedName>
    <definedName name="_________ui250" localSheetId="13">#REF!</definedName>
    <definedName name="_________ui250" localSheetId="2">#REF!</definedName>
    <definedName name="_________ui250" localSheetId="11">#REF!</definedName>
    <definedName name="_________ui250" localSheetId="5">#REF!</definedName>
    <definedName name="_________ui250" localSheetId="14">#REF!</definedName>
    <definedName name="_________ui250">#REF!</definedName>
    <definedName name="_________ui271" localSheetId="13">#REF!</definedName>
    <definedName name="_________ui271" localSheetId="2">#REF!</definedName>
    <definedName name="_________ui271" localSheetId="11">#REF!</definedName>
    <definedName name="_________ui271" localSheetId="5">#REF!</definedName>
    <definedName name="_________ui271" localSheetId="14">#REF!</definedName>
    <definedName name="_________ui271">#REF!</definedName>
    <definedName name="_________ui320" localSheetId="13">#REF!</definedName>
    <definedName name="_________ui320" localSheetId="2">#REF!</definedName>
    <definedName name="_________ui320" localSheetId="11">#REF!</definedName>
    <definedName name="_________ui320" localSheetId="5">#REF!</definedName>
    <definedName name="_________ui320" localSheetId="14">#REF!</definedName>
    <definedName name="_________ui320">#REF!</definedName>
    <definedName name="_________ui45" localSheetId="13">#REF!</definedName>
    <definedName name="_________ui45" localSheetId="2">#REF!</definedName>
    <definedName name="_________ui45" localSheetId="11">#REF!</definedName>
    <definedName name="_________ui45" localSheetId="5">#REF!</definedName>
    <definedName name="_________ui45" localSheetId="14">#REF!</definedName>
    <definedName name="_________ui45">#REF!</definedName>
    <definedName name="_________ui50" localSheetId="13">#REF!</definedName>
    <definedName name="_________ui50" localSheetId="2">#REF!</definedName>
    <definedName name="_________ui50" localSheetId="11">#REF!</definedName>
    <definedName name="_________ui50" localSheetId="5">#REF!</definedName>
    <definedName name="_________ui50" localSheetId="14">#REF!</definedName>
    <definedName name="_________ui50">#REF!</definedName>
    <definedName name="_________ui54" localSheetId="13">#REF!</definedName>
    <definedName name="_________ui54" localSheetId="2">#REF!</definedName>
    <definedName name="_________ui54" localSheetId="11">#REF!</definedName>
    <definedName name="_________ui54" localSheetId="5">#REF!</definedName>
    <definedName name="_________ui54" localSheetId="14">#REF!</definedName>
    <definedName name="_________ui54">#REF!</definedName>
    <definedName name="_________ui65" localSheetId="13">#REF!</definedName>
    <definedName name="_________ui65" localSheetId="2">#REF!</definedName>
    <definedName name="_________ui65" localSheetId="11">#REF!</definedName>
    <definedName name="_________ui65" localSheetId="5">#REF!</definedName>
    <definedName name="_________ui65" localSheetId="14">#REF!</definedName>
    <definedName name="_________ui65">#REF!</definedName>
    <definedName name="_________ui75" localSheetId="13">#REF!</definedName>
    <definedName name="_________ui75" localSheetId="2">#REF!</definedName>
    <definedName name="_________ui75" localSheetId="11">#REF!</definedName>
    <definedName name="_________ui75" localSheetId="5">#REF!</definedName>
    <definedName name="_________ui75" localSheetId="14">#REF!</definedName>
    <definedName name="_________ui75">#REF!</definedName>
    <definedName name="_________ui80" localSheetId="13">#REF!</definedName>
    <definedName name="_________ui80" localSheetId="2">#REF!</definedName>
    <definedName name="_________ui80" localSheetId="11">#REF!</definedName>
    <definedName name="_________ui80" localSheetId="5">#REF!</definedName>
    <definedName name="_________ui80" localSheetId="14">#REF!</definedName>
    <definedName name="_________ui80">#REF!</definedName>
    <definedName name="_________UT2" localSheetId="13">#REF!</definedName>
    <definedName name="_________UT2" localSheetId="2">#REF!</definedName>
    <definedName name="_________UT2" localSheetId="11">#REF!</definedName>
    <definedName name="_________UT2" localSheetId="5">#REF!</definedName>
    <definedName name="_________UT2" localSheetId="14">#REF!</definedName>
    <definedName name="_________UT2">#REF!</definedName>
    <definedName name="_________vb1" localSheetId="13">#REF!</definedName>
    <definedName name="_________vb1" localSheetId="2">#REF!</definedName>
    <definedName name="_________vb1" localSheetId="11">#REF!</definedName>
    <definedName name="_________vb1" localSheetId="5">#REF!</definedName>
    <definedName name="_________vb1" localSheetId="14">#REF!</definedName>
    <definedName name="_________vb1">#REF!</definedName>
    <definedName name="_________vb2" localSheetId="13">#REF!</definedName>
    <definedName name="_________vb2" localSheetId="2">#REF!</definedName>
    <definedName name="_________vb2" localSheetId="11">#REF!</definedName>
    <definedName name="_________vb2" localSheetId="5">#REF!</definedName>
    <definedName name="_________vb2" localSheetId="14">#REF!</definedName>
    <definedName name="_________vb2">#REF!</definedName>
    <definedName name="_________vc1" localSheetId="13">#REF!</definedName>
    <definedName name="_________vc1" localSheetId="2">#REF!</definedName>
    <definedName name="_________vc1" localSheetId="11">#REF!</definedName>
    <definedName name="_________vc1" localSheetId="5">#REF!</definedName>
    <definedName name="_________vc1" localSheetId="14">#REF!</definedName>
    <definedName name="_________vc1">#REF!</definedName>
    <definedName name="_________vc2" localSheetId="13">#REF!</definedName>
    <definedName name="_________vc2" localSheetId="2">#REF!</definedName>
    <definedName name="_________vc2" localSheetId="11">#REF!</definedName>
    <definedName name="_________vc2" localSheetId="5">#REF!</definedName>
    <definedName name="_________vc2" localSheetId="14">#REF!</definedName>
    <definedName name="_________vc2">#REF!</definedName>
    <definedName name="_________vc3" localSheetId="13">#REF!</definedName>
    <definedName name="_________vc3" localSheetId="2">#REF!</definedName>
    <definedName name="_________vc3" localSheetId="11">#REF!</definedName>
    <definedName name="_________vc3" localSheetId="5">#REF!</definedName>
    <definedName name="_________vc3" localSheetId="14">#REF!</definedName>
    <definedName name="_________vc3">#REF!</definedName>
    <definedName name="_________vl1" localSheetId="13">#REF!</definedName>
    <definedName name="_________vl1" localSheetId="2">#REF!</definedName>
    <definedName name="_________vl1" localSheetId="11">#REF!</definedName>
    <definedName name="_________vl1" localSheetId="5">#REF!</definedName>
    <definedName name="_________vl1" localSheetId="14">#REF!</definedName>
    <definedName name="_________vl1">#REF!</definedName>
    <definedName name="_________VL100" localSheetId="13">#REF!</definedName>
    <definedName name="_________VL100" localSheetId="2">#REF!</definedName>
    <definedName name="_________VL100" localSheetId="11">#REF!</definedName>
    <definedName name="_________VL100" localSheetId="5">#REF!</definedName>
    <definedName name="_________VL100" localSheetId="14">#REF!</definedName>
    <definedName name="_________VL100">#REF!</definedName>
    <definedName name="_________VL150" localSheetId="13">#REF!</definedName>
    <definedName name="_________VL150" localSheetId="2">#REF!</definedName>
    <definedName name="_________VL150" localSheetId="11">#REF!</definedName>
    <definedName name="_________VL150" localSheetId="5">#REF!</definedName>
    <definedName name="_________VL150" localSheetId="14">#REF!</definedName>
    <definedName name="_________VL150">#REF!</definedName>
    <definedName name="_________VL200" localSheetId="13">#REF!</definedName>
    <definedName name="_________VL200" localSheetId="2">#REF!</definedName>
    <definedName name="_________VL200" localSheetId="11">#REF!</definedName>
    <definedName name="_________VL200" localSheetId="5">#REF!</definedName>
    <definedName name="_________VL200" localSheetId="14">#REF!</definedName>
    <definedName name="_________VL200">#REF!</definedName>
    <definedName name="_________VL250" localSheetId="13">#REF!</definedName>
    <definedName name="_________VL250" localSheetId="2">#REF!</definedName>
    <definedName name="_________VL250" localSheetId="11">#REF!</definedName>
    <definedName name="_________VL250" localSheetId="5">#REF!</definedName>
    <definedName name="_________VL250" localSheetId="14">#REF!</definedName>
    <definedName name="_________VL250">#REF!</definedName>
    <definedName name="_________VL43" localSheetId="13">#REF!</definedName>
    <definedName name="_________VL43" localSheetId="2">#REF!</definedName>
    <definedName name="_________VL43" localSheetId="11">#REF!</definedName>
    <definedName name="_________VL43" localSheetId="5">#REF!</definedName>
    <definedName name="_________VL43" localSheetId="14">#REF!</definedName>
    <definedName name="_________VL43">#REF!</definedName>
    <definedName name="_________VL50" localSheetId="13">#REF!</definedName>
    <definedName name="_________VL50" localSheetId="2">#REF!</definedName>
    <definedName name="_________VL50" localSheetId="11">#REF!</definedName>
    <definedName name="_________VL50" localSheetId="5">#REF!</definedName>
    <definedName name="_________VL50" localSheetId="14">#REF!</definedName>
    <definedName name="_________VL50">#REF!</definedName>
    <definedName name="_________vln6" localSheetId="13">#REF!</definedName>
    <definedName name="_________vln6" localSheetId="2">#REF!</definedName>
    <definedName name="_________vln6" localSheetId="11">#REF!</definedName>
    <definedName name="_________vln6" localSheetId="5">#REF!</definedName>
    <definedName name="_________vln6" localSheetId="14">#REF!</definedName>
    <definedName name="_________vln6">#REF!</definedName>
    <definedName name="_________VLP2" localSheetId="2" hidden="1">{"'Sheet1'!$L$16"}</definedName>
    <definedName name="_________VLP2" localSheetId="11" hidden="1">{"'Sheet1'!$L$16"}</definedName>
    <definedName name="_________VLP2" localSheetId="5" hidden="1">{"'Sheet1'!$L$16"}</definedName>
    <definedName name="_________VLP2" hidden="1">{"'Sheet1'!$L$16"}</definedName>
    <definedName name="_________vm100" localSheetId="13">#REF!</definedName>
    <definedName name="_________vm100" localSheetId="2">#REF!</definedName>
    <definedName name="_________vm100" localSheetId="11">#REF!</definedName>
    <definedName name="_________vm100" localSheetId="5">#REF!</definedName>
    <definedName name="_________vm100" localSheetId="14">#REF!</definedName>
    <definedName name="_________vm100">#REF!</definedName>
    <definedName name="_________vm150" localSheetId="13">#REF!</definedName>
    <definedName name="_________vm150" localSheetId="2">#REF!</definedName>
    <definedName name="_________vm150" localSheetId="11">#REF!</definedName>
    <definedName name="_________vm150" localSheetId="5">#REF!</definedName>
    <definedName name="_________vm150" localSheetId="14">#REF!</definedName>
    <definedName name="_________vm150">#REF!</definedName>
    <definedName name="_________vm50" localSheetId="13">#REF!</definedName>
    <definedName name="_________vm50" localSheetId="2">#REF!</definedName>
    <definedName name="_________vm50" localSheetId="11">#REF!</definedName>
    <definedName name="_________vm50" localSheetId="5">#REF!</definedName>
    <definedName name="_________vm50" localSheetId="14">#REF!</definedName>
    <definedName name="_________vm50">#REF!</definedName>
    <definedName name="_________vm75" localSheetId="13">#REF!</definedName>
    <definedName name="_________vm75" localSheetId="2">#REF!</definedName>
    <definedName name="_________vm75" localSheetId="11">#REF!</definedName>
    <definedName name="_________vm75" localSheetId="5">#REF!</definedName>
    <definedName name="_________vm75" localSheetId="14">#REF!</definedName>
    <definedName name="_________vm75">#REF!</definedName>
    <definedName name="_________VT22" localSheetId="13">#REF!</definedName>
    <definedName name="_________VT22" localSheetId="2">#REF!</definedName>
    <definedName name="_________VT22" localSheetId="11">#REF!</definedName>
    <definedName name="_________VT22" localSheetId="5">#REF!</definedName>
    <definedName name="_________VT22" localSheetId="14">#REF!</definedName>
    <definedName name="_________VT22">#REF!</definedName>
    <definedName name="_________xb80" localSheetId="13">#REF!</definedName>
    <definedName name="_________xb80" localSheetId="2">#REF!</definedName>
    <definedName name="_________xb80" localSheetId="11">#REF!</definedName>
    <definedName name="_________xb80" localSheetId="5">#REF!</definedName>
    <definedName name="_________xb80" localSheetId="14">#REF!</definedName>
    <definedName name="_________xb80">#REF!</definedName>
    <definedName name="_________xd2" localSheetId="2">{"Book1"}</definedName>
    <definedName name="_________xd2" localSheetId="11">{"Book1"}</definedName>
    <definedName name="_________xd2" localSheetId="5">{"Book1"}</definedName>
    <definedName name="_________xd2">{"Book1"}</definedName>
    <definedName name="_________xi1" localSheetId="13">#REF!</definedName>
    <definedName name="_________xi1" localSheetId="2">#REF!</definedName>
    <definedName name="_________xi1" localSheetId="11">#REF!</definedName>
    <definedName name="_________xi1" localSheetId="5">#REF!</definedName>
    <definedName name="_________xi1" localSheetId="14">#REF!</definedName>
    <definedName name="_________xi1">#REF!</definedName>
    <definedName name="_________xm2" localSheetId="13">#REF!</definedName>
    <definedName name="_________xm2" localSheetId="2">#REF!</definedName>
    <definedName name="_________xm2" localSheetId="11">#REF!</definedName>
    <definedName name="_________xm2" localSheetId="5">#REF!</definedName>
    <definedName name="_________xm2" localSheetId="14">#REF!</definedName>
    <definedName name="_________xm2">#REF!</definedName>
    <definedName name="_________xm3" localSheetId="13">#REF!</definedName>
    <definedName name="_________xm3" localSheetId="2">#REF!</definedName>
    <definedName name="_________xm3" localSheetId="11">#REF!</definedName>
    <definedName name="_________xm3" localSheetId="5">#REF!</definedName>
    <definedName name="_________xm3" localSheetId="14">#REF!</definedName>
    <definedName name="_________xm3">#REF!</definedName>
    <definedName name="_________xm4" localSheetId="13">#REF!</definedName>
    <definedName name="_________xm4" localSheetId="2">#REF!</definedName>
    <definedName name="_________xm4" localSheetId="11">#REF!</definedName>
    <definedName name="_________xm4" localSheetId="5">#REF!</definedName>
    <definedName name="_________xm4" localSheetId="14">#REF!</definedName>
    <definedName name="_________xm4">#REF!</definedName>
    <definedName name="_________xm40" localSheetId="13">#REF!</definedName>
    <definedName name="_________xm40" localSheetId="2">#REF!</definedName>
    <definedName name="_________xm40" localSheetId="11">#REF!</definedName>
    <definedName name="_________xm40" localSheetId="5">#REF!</definedName>
    <definedName name="_________xm40" localSheetId="14">#REF!</definedName>
    <definedName name="_________xm40">#REF!</definedName>
    <definedName name="_________xm5" localSheetId="13">#REF!</definedName>
    <definedName name="_________xm5" localSheetId="2">#REF!</definedName>
    <definedName name="_________xm5" localSheetId="11">#REF!</definedName>
    <definedName name="_________xm5" localSheetId="5">#REF!</definedName>
    <definedName name="_________xm5" localSheetId="14">#REF!</definedName>
    <definedName name="_________xm5">#REF!</definedName>
    <definedName name="_________xx3" localSheetId="13">#REF!</definedName>
    <definedName name="_________xx3" localSheetId="2">#REF!</definedName>
    <definedName name="_________xx3" localSheetId="11">#REF!</definedName>
    <definedName name="_________xx3" localSheetId="5">#REF!</definedName>
    <definedName name="_________xx3" localSheetId="14">#REF!</definedName>
    <definedName name="_________xx3">#REF!</definedName>
    <definedName name="_________xx4" localSheetId="13">#REF!</definedName>
    <definedName name="_________xx4" localSheetId="2">#REF!</definedName>
    <definedName name="_________xx4" localSheetId="11">#REF!</definedName>
    <definedName name="_________xx4" localSheetId="5">#REF!</definedName>
    <definedName name="_________xx4" localSheetId="14">#REF!</definedName>
    <definedName name="_________xx4">#REF!</definedName>
    <definedName name="_________xx5" localSheetId="13">#REF!</definedName>
    <definedName name="_________xx5" localSheetId="2">#REF!</definedName>
    <definedName name="_________xx5" localSheetId="11">#REF!</definedName>
    <definedName name="_________xx5" localSheetId="5">#REF!</definedName>
    <definedName name="_________xx5" localSheetId="14">#REF!</definedName>
    <definedName name="_________xx5">#REF!</definedName>
    <definedName name="_________xx6" localSheetId="13">#REF!</definedName>
    <definedName name="_________xx6" localSheetId="2">#REF!</definedName>
    <definedName name="_________xx6" localSheetId="11">#REF!</definedName>
    <definedName name="_________xx6" localSheetId="5">#REF!</definedName>
    <definedName name="_________xx6" localSheetId="14">#REF!</definedName>
    <definedName name="_________xx6">#REF!</definedName>
    <definedName name="_________xx7" localSheetId="13">#REF!</definedName>
    <definedName name="_________xx7" localSheetId="2">#REF!</definedName>
    <definedName name="_________xx7" localSheetId="11">#REF!</definedName>
    <definedName name="_________xx7" localSheetId="5">#REF!</definedName>
    <definedName name="_________xx7" localSheetId="14">#REF!</definedName>
    <definedName name="_________xx7">#REF!</definedName>
    <definedName name="________a1" localSheetId="2" hidden="1">{"'Sheet1'!$L$16"}</definedName>
    <definedName name="________a1" localSheetId="11" hidden="1">{"'Sheet1'!$L$16"}</definedName>
    <definedName name="________a1" localSheetId="5" hidden="1">{"'Sheet1'!$L$16"}</definedName>
    <definedName name="________a1" hidden="1">{"'Sheet1'!$L$16"}</definedName>
    <definedName name="________a129" localSheetId="2" hidden="1">{"Offgrid",#N/A,FALSE,"OFFGRID";"Region",#N/A,FALSE,"REGION";"Offgrid -2",#N/A,FALSE,"OFFGRID";"WTP",#N/A,FALSE,"WTP";"WTP -2",#N/A,FALSE,"WTP";"Project",#N/A,FALSE,"PROJECT";"Summary -2",#N/A,FALSE,"SUMMARY"}</definedName>
    <definedName name="________a129" localSheetId="11" hidden="1">{"Offgrid",#N/A,FALSE,"OFFGRID";"Region",#N/A,FALSE,"REGION";"Offgrid -2",#N/A,FALSE,"OFFGRID";"WTP",#N/A,FALSE,"WTP";"WTP -2",#N/A,FALSE,"WTP";"Project",#N/A,FALSE,"PROJECT";"Summary -2",#N/A,FALSE,"SUMMARY"}</definedName>
    <definedName name="________a129" localSheetId="5" hidden="1">{"Offgrid",#N/A,FALSE,"OFFGRID";"Region",#N/A,FALSE,"REGION";"Offgrid -2",#N/A,FALSE,"OFFGRID";"WTP",#N/A,FALSE,"WTP";"WTP -2",#N/A,FALSE,"WTP";"Project",#N/A,FALSE,"PROJECT";"Summary -2",#N/A,FALSE,"SUMMARY"}</definedName>
    <definedName name="________a129" hidden="1">{"Offgrid",#N/A,FALSE,"OFFGRID";"Region",#N/A,FALSE,"REGION";"Offgrid -2",#N/A,FALSE,"OFFGRID";"WTP",#N/A,FALSE,"WTP";"WTP -2",#N/A,FALSE,"WTP";"Project",#N/A,FALSE,"PROJECT";"Summary -2",#N/A,FALSE,"SUMMARY"}</definedName>
    <definedName name="________a130" localSheetId="2" hidden="1">{"Offgrid",#N/A,FALSE,"OFFGRID";"Region",#N/A,FALSE,"REGION";"Offgrid -2",#N/A,FALSE,"OFFGRID";"WTP",#N/A,FALSE,"WTP";"WTP -2",#N/A,FALSE,"WTP";"Project",#N/A,FALSE,"PROJECT";"Summary -2",#N/A,FALSE,"SUMMARY"}</definedName>
    <definedName name="________a130" localSheetId="11" hidden="1">{"Offgrid",#N/A,FALSE,"OFFGRID";"Region",#N/A,FALSE,"REGION";"Offgrid -2",#N/A,FALSE,"OFFGRID";"WTP",#N/A,FALSE,"WTP";"WTP -2",#N/A,FALSE,"WTP";"Project",#N/A,FALSE,"PROJECT";"Summary -2",#N/A,FALSE,"SUMMARY"}</definedName>
    <definedName name="________a130" localSheetId="5" hidden="1">{"Offgrid",#N/A,FALSE,"OFFGRID";"Region",#N/A,FALSE,"REGION";"Offgrid -2",#N/A,FALSE,"OFFGRID";"WTP",#N/A,FALSE,"WTP";"WTP -2",#N/A,FALSE,"WTP";"Project",#N/A,FALSE,"PROJECT";"Summary -2",#N/A,FALSE,"SUMMARY"}</definedName>
    <definedName name="________a130" hidden="1">{"Offgrid",#N/A,FALSE,"OFFGRID";"Region",#N/A,FALSE,"REGION";"Offgrid -2",#N/A,FALSE,"OFFGRID";"WTP",#N/A,FALSE,"WTP";"WTP -2",#N/A,FALSE,"WTP";"Project",#N/A,FALSE,"PROJECT";"Summary -2",#N/A,FALSE,"SUMMARY"}</definedName>
    <definedName name="________a2" localSheetId="2" hidden="1">{"'Sheet1'!$L$16"}</definedName>
    <definedName name="________a2" localSheetId="11" hidden="1">{"'Sheet1'!$L$16"}</definedName>
    <definedName name="________a2" localSheetId="5" hidden="1">{"'Sheet1'!$L$16"}</definedName>
    <definedName name="________a2" hidden="1">{"'Sheet1'!$L$16"}</definedName>
    <definedName name="________atn1" localSheetId="13">#REF!</definedName>
    <definedName name="________atn1" localSheetId="2">#REF!</definedName>
    <definedName name="________atn1" localSheetId="11">#REF!</definedName>
    <definedName name="________atn1" localSheetId="5">#REF!</definedName>
    <definedName name="________atn1" localSheetId="14">#REF!</definedName>
    <definedName name="________atn1">#REF!</definedName>
    <definedName name="________atn10" localSheetId="13">#REF!</definedName>
    <definedName name="________atn10" localSheetId="2">#REF!</definedName>
    <definedName name="________atn10" localSheetId="11">#REF!</definedName>
    <definedName name="________atn10" localSheetId="5">#REF!</definedName>
    <definedName name="________atn10" localSheetId="14">#REF!</definedName>
    <definedName name="________atn10">#REF!</definedName>
    <definedName name="________atn2" localSheetId="13">#REF!</definedName>
    <definedName name="________atn2" localSheetId="2">#REF!</definedName>
    <definedName name="________atn2" localSheetId="11">#REF!</definedName>
    <definedName name="________atn2" localSheetId="5">#REF!</definedName>
    <definedName name="________atn2" localSheetId="14">#REF!</definedName>
    <definedName name="________atn2">#REF!</definedName>
    <definedName name="________atn3" localSheetId="13">#REF!</definedName>
    <definedName name="________atn3" localSheetId="2">#REF!</definedName>
    <definedName name="________atn3" localSheetId="11">#REF!</definedName>
    <definedName name="________atn3" localSheetId="5">#REF!</definedName>
    <definedName name="________atn3" localSheetId="14">#REF!</definedName>
    <definedName name="________atn3">#REF!</definedName>
    <definedName name="________atn4" localSheetId="13">#REF!</definedName>
    <definedName name="________atn4" localSheetId="2">#REF!</definedName>
    <definedName name="________atn4" localSheetId="11">#REF!</definedName>
    <definedName name="________atn4" localSheetId="5">#REF!</definedName>
    <definedName name="________atn4" localSheetId="14">#REF!</definedName>
    <definedName name="________atn4">#REF!</definedName>
    <definedName name="________atn5" localSheetId="13">#REF!</definedName>
    <definedName name="________atn5" localSheetId="2">#REF!</definedName>
    <definedName name="________atn5" localSheetId="11">#REF!</definedName>
    <definedName name="________atn5" localSheetId="5">#REF!</definedName>
    <definedName name="________atn5" localSheetId="14">#REF!</definedName>
    <definedName name="________atn5">#REF!</definedName>
    <definedName name="________atn6" localSheetId="13">#REF!</definedName>
    <definedName name="________atn6" localSheetId="2">#REF!</definedName>
    <definedName name="________atn6" localSheetId="11">#REF!</definedName>
    <definedName name="________atn6" localSheetId="5">#REF!</definedName>
    <definedName name="________atn6" localSheetId="14">#REF!</definedName>
    <definedName name="________atn6">#REF!</definedName>
    <definedName name="________atn7" localSheetId="13">#REF!</definedName>
    <definedName name="________atn7" localSheetId="2">#REF!</definedName>
    <definedName name="________atn7" localSheetId="11">#REF!</definedName>
    <definedName name="________atn7" localSheetId="5">#REF!</definedName>
    <definedName name="________atn7" localSheetId="14">#REF!</definedName>
    <definedName name="________atn7">#REF!</definedName>
    <definedName name="________atn8" localSheetId="13">#REF!</definedName>
    <definedName name="________atn8" localSheetId="2">#REF!</definedName>
    <definedName name="________atn8" localSheetId="11">#REF!</definedName>
    <definedName name="________atn8" localSheetId="5">#REF!</definedName>
    <definedName name="________atn8" localSheetId="14">#REF!</definedName>
    <definedName name="________atn8">#REF!</definedName>
    <definedName name="________atn9" localSheetId="13">#REF!</definedName>
    <definedName name="________atn9" localSheetId="2">#REF!</definedName>
    <definedName name="________atn9" localSheetId="11">#REF!</definedName>
    <definedName name="________atn9" localSheetId="5">#REF!</definedName>
    <definedName name="________atn9" localSheetId="14">#REF!</definedName>
    <definedName name="________atn9">#REF!</definedName>
    <definedName name="________B1" localSheetId="13">#REF!</definedName>
    <definedName name="________B1" localSheetId="2">#REF!</definedName>
    <definedName name="________B1" localSheetId="11">#REF!</definedName>
    <definedName name="________B1" localSheetId="5">#REF!</definedName>
    <definedName name="________B1" localSheetId="14">#REF!</definedName>
    <definedName name="________B1">#REF!</definedName>
    <definedName name="________b100000" localSheetId="13">#REF!</definedName>
    <definedName name="________b100000" localSheetId="2">#REF!</definedName>
    <definedName name="________b100000" localSheetId="11">#REF!</definedName>
    <definedName name="________b100000" localSheetId="5">#REF!</definedName>
    <definedName name="________b100000" localSheetId="14">#REF!</definedName>
    <definedName name="________b100000">#REF!</definedName>
    <definedName name="________B72172" localSheetId="13">#REF!</definedName>
    <definedName name="________B72172" localSheetId="2">#REF!</definedName>
    <definedName name="________B72172" localSheetId="11">#REF!</definedName>
    <definedName name="________B72172" localSheetId="5">#REF!</definedName>
    <definedName name="________B72172" localSheetId="14">#REF!</definedName>
    <definedName name="________B72172">#REF!</definedName>
    <definedName name="________B86000" localSheetId="13">#REF!</definedName>
    <definedName name="________B86000" localSheetId="2">#REF!</definedName>
    <definedName name="________B86000" localSheetId="11">#REF!</definedName>
    <definedName name="________B86000" localSheetId="5">#REF!</definedName>
    <definedName name="________B86000" localSheetId="14">#REF!</definedName>
    <definedName name="________B86000">#REF!</definedName>
    <definedName name="________bac3">12413</definedName>
    <definedName name="________bac4">13529</definedName>
    <definedName name="________bac5">15483</definedName>
    <definedName name="________BCT1" localSheetId="2" hidden="1">{"'Sheet1'!$L$16"}</definedName>
    <definedName name="________BCT1" localSheetId="11" hidden="1">{"'Sheet1'!$L$16"}</definedName>
    <definedName name="________BCT1" localSheetId="5" hidden="1">{"'Sheet1'!$L$16"}</definedName>
    <definedName name="________BCT1" hidden="1">{"'Sheet1'!$L$16"}</definedName>
    <definedName name="________bnc5" localSheetId="13">#REF!</definedName>
    <definedName name="________bnc5" localSheetId="2">#REF!</definedName>
    <definedName name="________bnc5" localSheetId="11">#REF!</definedName>
    <definedName name="________bnc5" localSheetId="5">#REF!</definedName>
    <definedName name="________bnc5" localSheetId="14">#REF!</definedName>
    <definedName name="________bnc5">#REF!</definedName>
    <definedName name="________boi1" localSheetId="13">#REF!</definedName>
    <definedName name="________boi1" localSheetId="2">#REF!</definedName>
    <definedName name="________boi1" localSheetId="11">#REF!</definedName>
    <definedName name="________boi1" localSheetId="5">#REF!</definedName>
    <definedName name="________boi1" localSheetId="14">#REF!</definedName>
    <definedName name="________boi1">#REF!</definedName>
    <definedName name="________boi2" localSheetId="13">#REF!</definedName>
    <definedName name="________boi2" localSheetId="2">#REF!</definedName>
    <definedName name="________boi2" localSheetId="11">#REF!</definedName>
    <definedName name="________boi2" localSheetId="5">#REF!</definedName>
    <definedName name="________boi2" localSheetId="14">#REF!</definedName>
    <definedName name="________boi2">#REF!</definedName>
    <definedName name="________boi3" localSheetId="13">#REF!</definedName>
    <definedName name="________boi3" localSheetId="2">#REF!</definedName>
    <definedName name="________boi3" localSheetId="11">#REF!</definedName>
    <definedName name="________boi3" localSheetId="5">#REF!</definedName>
    <definedName name="________boi3" localSheetId="14">#REF!</definedName>
    <definedName name="________boi3">#REF!</definedName>
    <definedName name="________boi4" localSheetId="13">#REF!</definedName>
    <definedName name="________boi4" localSheetId="2">#REF!</definedName>
    <definedName name="________boi4" localSheetId="11">#REF!</definedName>
    <definedName name="________boi4" localSheetId="5">#REF!</definedName>
    <definedName name="________boi4" localSheetId="14">#REF!</definedName>
    <definedName name="________boi4">#REF!</definedName>
    <definedName name="________btc20" localSheetId="13">#REF!</definedName>
    <definedName name="________btc20" localSheetId="2">#REF!</definedName>
    <definedName name="________btc20" localSheetId="11">#REF!</definedName>
    <definedName name="________btc20" localSheetId="5">#REF!</definedName>
    <definedName name="________btc20" localSheetId="14">#REF!</definedName>
    <definedName name="________btc20">#REF!</definedName>
    <definedName name="________btc30" localSheetId="13">#REF!</definedName>
    <definedName name="________btc30" localSheetId="2">#REF!</definedName>
    <definedName name="________btc30" localSheetId="11">#REF!</definedName>
    <definedName name="________btc30" localSheetId="5">#REF!</definedName>
    <definedName name="________btc30" localSheetId="14">#REF!</definedName>
    <definedName name="________btc30">#REF!</definedName>
    <definedName name="________btc35" localSheetId="13">#REF!</definedName>
    <definedName name="________btc35" localSheetId="2">#REF!</definedName>
    <definedName name="________btc35" localSheetId="11">#REF!</definedName>
    <definedName name="________btc35" localSheetId="5">#REF!</definedName>
    <definedName name="________btc35" localSheetId="14">#REF!</definedName>
    <definedName name="________btc35">#REF!</definedName>
    <definedName name="________btc40" localSheetId="13">#REF!</definedName>
    <definedName name="________btc40" localSheetId="2">#REF!</definedName>
    <definedName name="________btc40" localSheetId="11">#REF!</definedName>
    <definedName name="________btc40" localSheetId="5">#REF!</definedName>
    <definedName name="________btc40" localSheetId="14">#REF!</definedName>
    <definedName name="________btc40">#REF!</definedName>
    <definedName name="________btc50" localSheetId="13">#REF!</definedName>
    <definedName name="________btc50" localSheetId="2">#REF!</definedName>
    <definedName name="________btc50" localSheetId="11">#REF!</definedName>
    <definedName name="________btc50" localSheetId="5">#REF!</definedName>
    <definedName name="________btc50" localSheetId="14">#REF!</definedName>
    <definedName name="________btc50">#REF!</definedName>
    <definedName name="________btm10" localSheetId="13">#REF!</definedName>
    <definedName name="________btm10" localSheetId="2">#REF!</definedName>
    <definedName name="________btm10" localSheetId="11">#REF!</definedName>
    <definedName name="________btm10" localSheetId="5">#REF!</definedName>
    <definedName name="________btm10" localSheetId="14">#REF!</definedName>
    <definedName name="________btm10">#REF!</definedName>
    <definedName name="________btm100" localSheetId="13">#REF!</definedName>
    <definedName name="________btm100" localSheetId="2">#REF!</definedName>
    <definedName name="________btm100" localSheetId="11">#REF!</definedName>
    <definedName name="________btm100" localSheetId="5">#REF!</definedName>
    <definedName name="________btm100" localSheetId="14">#REF!</definedName>
    <definedName name="________btm100">#REF!</definedName>
    <definedName name="________BTM150" localSheetId="13">#REF!</definedName>
    <definedName name="________BTM150" localSheetId="2">#REF!</definedName>
    <definedName name="________BTM150" localSheetId="11">#REF!</definedName>
    <definedName name="________BTM150" localSheetId="5">#REF!</definedName>
    <definedName name="________BTM150" localSheetId="14">#REF!</definedName>
    <definedName name="________BTM150">#REF!</definedName>
    <definedName name="________btm200" localSheetId="13">#REF!</definedName>
    <definedName name="________btm200" localSheetId="2">#REF!</definedName>
    <definedName name="________btm200" localSheetId="11">#REF!</definedName>
    <definedName name="________btm200" localSheetId="5">#REF!</definedName>
    <definedName name="________btm200" localSheetId="14">#REF!</definedName>
    <definedName name="________btm200">#REF!</definedName>
    <definedName name="________BTM250" localSheetId="13">#REF!</definedName>
    <definedName name="________BTM250" localSheetId="2">#REF!</definedName>
    <definedName name="________BTM250" localSheetId="11">#REF!</definedName>
    <definedName name="________BTM250" localSheetId="5">#REF!</definedName>
    <definedName name="________BTM250" localSheetId="14">#REF!</definedName>
    <definedName name="________BTM250">#REF!</definedName>
    <definedName name="________btM300" localSheetId="13">#REF!</definedName>
    <definedName name="________btM300" localSheetId="2">#REF!</definedName>
    <definedName name="________btM300" localSheetId="11">#REF!</definedName>
    <definedName name="________btM300" localSheetId="5">#REF!</definedName>
    <definedName name="________btM300" localSheetId="14">#REF!</definedName>
    <definedName name="________btM300">#REF!</definedName>
    <definedName name="________btm350" localSheetId="13">#REF!</definedName>
    <definedName name="________btm350" localSheetId="2">#REF!</definedName>
    <definedName name="________btm350" localSheetId="11">#REF!</definedName>
    <definedName name="________btm350" localSheetId="5">#REF!</definedName>
    <definedName name="________btm350" localSheetId="14">#REF!</definedName>
    <definedName name="________btm350">#REF!</definedName>
    <definedName name="________btm400" localSheetId="13">#REF!</definedName>
    <definedName name="________btm400" localSheetId="2">#REF!</definedName>
    <definedName name="________btm400" localSheetId="11">#REF!</definedName>
    <definedName name="________btm400" localSheetId="5">#REF!</definedName>
    <definedName name="________btm400" localSheetId="14">#REF!</definedName>
    <definedName name="________btm400">#REF!</definedName>
    <definedName name="________BTM50" localSheetId="13">#REF!</definedName>
    <definedName name="________BTM50" localSheetId="2">#REF!</definedName>
    <definedName name="________BTM50" localSheetId="11">#REF!</definedName>
    <definedName name="________BTM50" localSheetId="5">#REF!</definedName>
    <definedName name="________BTM50" localSheetId="14">#REF!</definedName>
    <definedName name="________BTM50">#REF!</definedName>
    <definedName name="________btm500" localSheetId="13">#REF!</definedName>
    <definedName name="________btm500" localSheetId="2">#REF!</definedName>
    <definedName name="________btm500" localSheetId="11">#REF!</definedName>
    <definedName name="________btm500" localSheetId="5">#REF!</definedName>
    <definedName name="________btm500" localSheetId="14">#REF!</definedName>
    <definedName name="________btm500">#REF!</definedName>
    <definedName name="________bua25" localSheetId="13">#REF!</definedName>
    <definedName name="________bua25" localSheetId="2">#REF!</definedName>
    <definedName name="________bua25" localSheetId="11">#REF!</definedName>
    <definedName name="________bua25" localSheetId="5">#REF!</definedName>
    <definedName name="________bua25" localSheetId="14">#REF!</definedName>
    <definedName name="________bua25">#REF!</definedName>
    <definedName name="________but1" localSheetId="13">#REF!</definedName>
    <definedName name="________but1" localSheetId="2">#REF!</definedName>
    <definedName name="________but1" localSheetId="11">#REF!</definedName>
    <definedName name="________but1" localSheetId="5">#REF!</definedName>
    <definedName name="________but1" localSheetId="14">#REF!</definedName>
    <definedName name="________but1">#REF!</definedName>
    <definedName name="________but11" localSheetId="13">#REF!</definedName>
    <definedName name="________but11" localSheetId="2">#REF!</definedName>
    <definedName name="________but11" localSheetId="11">#REF!</definedName>
    <definedName name="________but11" localSheetId="5">#REF!</definedName>
    <definedName name="________but11" localSheetId="14">#REF!</definedName>
    <definedName name="________but11">#REF!</definedName>
    <definedName name="________but2" localSheetId="13">#REF!</definedName>
    <definedName name="________but2" localSheetId="2">#REF!</definedName>
    <definedName name="________but2" localSheetId="11">#REF!</definedName>
    <definedName name="________but2" localSheetId="5">#REF!</definedName>
    <definedName name="________but2" localSheetId="14">#REF!</definedName>
    <definedName name="________but2">#REF!</definedName>
    <definedName name="________but22" localSheetId="13">#REF!</definedName>
    <definedName name="________but22" localSheetId="2">#REF!</definedName>
    <definedName name="________but22" localSheetId="11">#REF!</definedName>
    <definedName name="________but22" localSheetId="5">#REF!</definedName>
    <definedName name="________but22" localSheetId="14">#REF!</definedName>
    <definedName name="________but22">#REF!</definedName>
    <definedName name="________but3" localSheetId="13">#REF!</definedName>
    <definedName name="________but3" localSheetId="2">#REF!</definedName>
    <definedName name="________but3" localSheetId="11">#REF!</definedName>
    <definedName name="________but3" localSheetId="5">#REF!</definedName>
    <definedName name="________but3" localSheetId="14">#REF!</definedName>
    <definedName name="________but3">#REF!</definedName>
    <definedName name="________but33" localSheetId="13">#REF!</definedName>
    <definedName name="________but33" localSheetId="2">#REF!</definedName>
    <definedName name="________but33" localSheetId="11">#REF!</definedName>
    <definedName name="________but33" localSheetId="5">#REF!</definedName>
    <definedName name="________but33" localSheetId="14">#REF!</definedName>
    <definedName name="________but33">#REF!</definedName>
    <definedName name="________but4" localSheetId="13">#REF!</definedName>
    <definedName name="________but4" localSheetId="2">#REF!</definedName>
    <definedName name="________but4" localSheetId="11">#REF!</definedName>
    <definedName name="________but4" localSheetId="5">#REF!</definedName>
    <definedName name="________but4" localSheetId="14">#REF!</definedName>
    <definedName name="________but4">#REF!</definedName>
    <definedName name="________but44" localSheetId="13">#REF!</definedName>
    <definedName name="________but44" localSheetId="2">#REF!</definedName>
    <definedName name="________but44" localSheetId="11">#REF!</definedName>
    <definedName name="________but44" localSheetId="5">#REF!</definedName>
    <definedName name="________but44" localSheetId="14">#REF!</definedName>
    <definedName name="________but44">#REF!</definedName>
    <definedName name="________but5" localSheetId="13">#REF!</definedName>
    <definedName name="________but5" localSheetId="2">#REF!</definedName>
    <definedName name="________but5" localSheetId="11">#REF!</definedName>
    <definedName name="________but5" localSheetId="5">#REF!</definedName>
    <definedName name="________but5" localSheetId="14">#REF!</definedName>
    <definedName name="________but5">#REF!</definedName>
    <definedName name="________but55" localSheetId="13">#REF!</definedName>
    <definedName name="________but55" localSheetId="2">#REF!</definedName>
    <definedName name="________but55" localSheetId="11">#REF!</definedName>
    <definedName name="________but55" localSheetId="5">#REF!</definedName>
    <definedName name="________but55" localSheetId="14">#REF!</definedName>
    <definedName name="________but55">#REF!</definedName>
    <definedName name="________but6" localSheetId="13">#REF!</definedName>
    <definedName name="________but6" localSheetId="2">#REF!</definedName>
    <definedName name="________but6" localSheetId="11">#REF!</definedName>
    <definedName name="________but6" localSheetId="5">#REF!</definedName>
    <definedName name="________but6" localSheetId="14">#REF!</definedName>
    <definedName name="________but6">#REF!</definedName>
    <definedName name="________but66" localSheetId="13">#REF!</definedName>
    <definedName name="________but66" localSheetId="2">#REF!</definedName>
    <definedName name="________but66" localSheetId="11">#REF!</definedName>
    <definedName name="________but66" localSheetId="5">#REF!</definedName>
    <definedName name="________but66" localSheetId="14">#REF!</definedName>
    <definedName name="________but66">#REF!</definedName>
    <definedName name="________cao1" localSheetId="13">#REF!</definedName>
    <definedName name="________cao1" localSheetId="2">#REF!</definedName>
    <definedName name="________cao1" localSheetId="11">#REF!</definedName>
    <definedName name="________cao1" localSheetId="5">#REF!</definedName>
    <definedName name="________cao1" localSheetId="14">#REF!</definedName>
    <definedName name="________cao1">#REF!</definedName>
    <definedName name="________cao2" localSheetId="13">#REF!</definedName>
    <definedName name="________cao2" localSheetId="2">#REF!</definedName>
    <definedName name="________cao2" localSheetId="11">#REF!</definedName>
    <definedName name="________cao2" localSheetId="5">#REF!</definedName>
    <definedName name="________cao2" localSheetId="14">#REF!</definedName>
    <definedName name="________cao2">#REF!</definedName>
    <definedName name="________cao3" localSheetId="13">#REF!</definedName>
    <definedName name="________cao3" localSheetId="2">#REF!</definedName>
    <definedName name="________cao3" localSheetId="11">#REF!</definedName>
    <definedName name="________cao3" localSheetId="5">#REF!</definedName>
    <definedName name="________cao3" localSheetId="14">#REF!</definedName>
    <definedName name="________cao3">#REF!</definedName>
    <definedName name="________cao4" localSheetId="13">#REF!</definedName>
    <definedName name="________cao4" localSheetId="2">#REF!</definedName>
    <definedName name="________cao4" localSheetId="11">#REF!</definedName>
    <definedName name="________cao4" localSheetId="5">#REF!</definedName>
    <definedName name="________cao4" localSheetId="14">#REF!</definedName>
    <definedName name="________cao4">#REF!</definedName>
    <definedName name="________cao5" localSheetId="13">#REF!</definedName>
    <definedName name="________cao5" localSheetId="2">#REF!</definedName>
    <definedName name="________cao5" localSheetId="11">#REF!</definedName>
    <definedName name="________cao5" localSheetId="5">#REF!</definedName>
    <definedName name="________cao5" localSheetId="14">#REF!</definedName>
    <definedName name="________cao5">#REF!</definedName>
    <definedName name="________cao6" localSheetId="13">#REF!</definedName>
    <definedName name="________cao6" localSheetId="2">#REF!</definedName>
    <definedName name="________cao6" localSheetId="11">#REF!</definedName>
    <definedName name="________cao6" localSheetId="5">#REF!</definedName>
    <definedName name="________cao6" localSheetId="14">#REF!</definedName>
    <definedName name="________cao6">#REF!</definedName>
    <definedName name="________cat2" localSheetId="13">#REF!</definedName>
    <definedName name="________cat2" localSheetId="2">#REF!</definedName>
    <definedName name="________cat2" localSheetId="11">#REF!</definedName>
    <definedName name="________cat2" localSheetId="5">#REF!</definedName>
    <definedName name="________cat2" localSheetId="14">#REF!</definedName>
    <definedName name="________cat2">#REF!</definedName>
    <definedName name="________cat3" localSheetId="13">#REF!</definedName>
    <definedName name="________cat3" localSheetId="2">#REF!</definedName>
    <definedName name="________cat3" localSheetId="11">#REF!</definedName>
    <definedName name="________cat3" localSheetId="5">#REF!</definedName>
    <definedName name="________cat3" localSheetId="14">#REF!</definedName>
    <definedName name="________cat3">#REF!</definedName>
    <definedName name="________cat4" localSheetId="13">#REF!</definedName>
    <definedName name="________cat4" localSheetId="2">#REF!</definedName>
    <definedName name="________cat4" localSheetId="11">#REF!</definedName>
    <definedName name="________cat4" localSheetId="5">#REF!</definedName>
    <definedName name="________cat4" localSheetId="14">#REF!</definedName>
    <definedName name="________cat4">#REF!</definedName>
    <definedName name="________cau10" localSheetId="13">#REF!</definedName>
    <definedName name="________cau10" localSheetId="2">#REF!</definedName>
    <definedName name="________cau10" localSheetId="11">#REF!</definedName>
    <definedName name="________cau10" localSheetId="5">#REF!</definedName>
    <definedName name="________cau10" localSheetId="14">#REF!</definedName>
    <definedName name="________cau10">#REF!</definedName>
    <definedName name="________cau16">#REF!</definedName>
    <definedName name="________cau24" localSheetId="2">{"Book1"}</definedName>
    <definedName name="________cau24" localSheetId="11">{"Book1"}</definedName>
    <definedName name="________cau24" localSheetId="5">{"Book1"}</definedName>
    <definedName name="________cau24">{"Book1"}</definedName>
    <definedName name="________cau25" localSheetId="13">#REF!</definedName>
    <definedName name="________cau25" localSheetId="2">#REF!</definedName>
    <definedName name="________cau25" localSheetId="11">#REF!</definedName>
    <definedName name="________cau25" localSheetId="5">#REF!</definedName>
    <definedName name="________cau25" localSheetId="14">#REF!</definedName>
    <definedName name="________cau25">#REF!</definedName>
    <definedName name="________cau40" localSheetId="13">#REF!</definedName>
    <definedName name="________cau40" localSheetId="2">#REF!</definedName>
    <definedName name="________cau40" localSheetId="11">#REF!</definedName>
    <definedName name="________cau40" localSheetId="5">#REF!</definedName>
    <definedName name="________cau40" localSheetId="14">#REF!</definedName>
    <definedName name="________cau40">#REF!</definedName>
    <definedName name="________cau50" localSheetId="13">#REF!</definedName>
    <definedName name="________cau50" localSheetId="2">#REF!</definedName>
    <definedName name="________cau50" localSheetId="11">#REF!</definedName>
    <definedName name="________cau50" localSheetId="5">#REF!</definedName>
    <definedName name="________cau50" localSheetId="14">#REF!</definedName>
    <definedName name="________cau50">#REF!</definedName>
    <definedName name="________CD2" localSheetId="2" hidden="1">{"'Sheet1'!$L$16"}</definedName>
    <definedName name="________CD2" localSheetId="11" hidden="1">{"'Sheet1'!$L$16"}</definedName>
    <definedName name="________CD2" localSheetId="5" hidden="1">{"'Sheet1'!$L$16"}</definedName>
    <definedName name="________CD2" hidden="1">{"'Sheet1'!$L$16"}</definedName>
    <definedName name="________ckn12" localSheetId="13">#REF!</definedName>
    <definedName name="________ckn12" localSheetId="2">#REF!</definedName>
    <definedName name="________ckn12" localSheetId="11">#REF!</definedName>
    <definedName name="________ckn12" localSheetId="5">#REF!</definedName>
    <definedName name="________ckn12" localSheetId="14">#REF!</definedName>
    <definedName name="________ckn12">#REF!</definedName>
    <definedName name="________CN1" localSheetId="2" hidden="1">{"'Sheet1'!$L$16"}</definedName>
    <definedName name="________CN1" localSheetId="11" hidden="1">{"'Sheet1'!$L$16"}</definedName>
    <definedName name="________CN1" localSheetId="5" hidden="1">{"'Sheet1'!$L$16"}</definedName>
    <definedName name="________CN1" hidden="1">{"'Sheet1'!$L$16"}</definedName>
    <definedName name="________CON1" localSheetId="13">#REF!</definedName>
    <definedName name="________CON1" localSheetId="2">#REF!</definedName>
    <definedName name="________CON1" localSheetId="11">#REF!</definedName>
    <definedName name="________CON1" localSheetId="5">#REF!</definedName>
    <definedName name="________CON1" localSheetId="14">#REF!</definedName>
    <definedName name="________CON1">#REF!</definedName>
    <definedName name="________CON2" localSheetId="13">#REF!</definedName>
    <definedName name="________CON2" localSheetId="2">#REF!</definedName>
    <definedName name="________CON2" localSheetId="11">#REF!</definedName>
    <definedName name="________CON2" localSheetId="5">#REF!</definedName>
    <definedName name="________CON2" localSheetId="14">#REF!</definedName>
    <definedName name="________CON2">#REF!</definedName>
    <definedName name="________cpd1" localSheetId="13">#REF!</definedName>
    <definedName name="________cpd1" localSheetId="2">#REF!</definedName>
    <definedName name="________cpd1" localSheetId="11">#REF!</definedName>
    <definedName name="________cpd1" localSheetId="5">#REF!</definedName>
    <definedName name="________cpd1" localSheetId="14">#REF!</definedName>
    <definedName name="________cpd1">#REF!</definedName>
    <definedName name="________cpd2" localSheetId="13">#REF!</definedName>
    <definedName name="________cpd2" localSheetId="2">#REF!</definedName>
    <definedName name="________cpd2" localSheetId="11">#REF!</definedName>
    <definedName name="________cpd2" localSheetId="5">#REF!</definedName>
    <definedName name="________cpd2" localSheetId="14">#REF!</definedName>
    <definedName name="________cpd2">#REF!</definedName>
    <definedName name="________cs805" localSheetId="13">#REF!</definedName>
    <definedName name="________cs805" localSheetId="2">#REF!</definedName>
    <definedName name="________cs805" localSheetId="11">#REF!</definedName>
    <definedName name="________cs805" localSheetId="5">#REF!</definedName>
    <definedName name="________cs805" localSheetId="14">#REF!</definedName>
    <definedName name="________cs805">#REF!</definedName>
    <definedName name="________CT2" localSheetId="2" hidden="1">{"'Sheet1'!$L$16"}</definedName>
    <definedName name="________CT2" localSheetId="11" hidden="1">{"'Sheet1'!$L$16"}</definedName>
    <definedName name="________CT2" localSheetId="5" hidden="1">{"'Sheet1'!$L$16"}</definedName>
    <definedName name="________CT2" hidden="1">{"'Sheet1'!$L$16"}</definedName>
    <definedName name="________CT4" localSheetId="2" hidden="1">{"'Sheet1'!$L$16"}</definedName>
    <definedName name="________CT4" localSheetId="11" hidden="1">{"'Sheet1'!$L$16"}</definedName>
    <definedName name="________CT4" localSheetId="5" hidden="1">{"'Sheet1'!$L$16"}</definedName>
    <definedName name="________CT4" hidden="1">{"'Sheet1'!$L$16"}</definedName>
    <definedName name="________Cty501" localSheetId="2" hidden="1">{"'Sheet1'!$L$16"}</definedName>
    <definedName name="________Cty501" localSheetId="11" hidden="1">{"'Sheet1'!$L$16"}</definedName>
    <definedName name="________Cty501" localSheetId="5" hidden="1">{"'Sheet1'!$L$16"}</definedName>
    <definedName name="________Cty501" hidden="1">{"'Sheet1'!$L$16"}</definedName>
    <definedName name="________CVC1" localSheetId="13">#REF!</definedName>
    <definedName name="________CVC1" localSheetId="2">#REF!</definedName>
    <definedName name="________CVC1" localSheetId="11">#REF!</definedName>
    <definedName name="________CVC1" localSheetId="5">#REF!</definedName>
    <definedName name="________CVC1" localSheetId="14">#REF!</definedName>
    <definedName name="________CVC1">#REF!</definedName>
    <definedName name="________d1500" localSheetId="2" hidden="1">{"'Sheet1'!$L$16"}</definedName>
    <definedName name="________d1500" localSheetId="11" hidden="1">{"'Sheet1'!$L$16"}</definedName>
    <definedName name="________d1500" localSheetId="5" hidden="1">{"'Sheet1'!$L$16"}</definedName>
    <definedName name="________d1500" hidden="1">{"'Sheet1'!$L$16"}</definedName>
    <definedName name="________dai1" localSheetId="13">#REF!</definedName>
    <definedName name="________dai1" localSheetId="2">#REF!</definedName>
    <definedName name="________dai1" localSheetId="11">#REF!</definedName>
    <definedName name="________dai1" localSheetId="5">#REF!</definedName>
    <definedName name="________dai1" localSheetId="14">#REF!</definedName>
    <definedName name="________dai1">#REF!</definedName>
    <definedName name="________dai2" localSheetId="13">#REF!</definedName>
    <definedName name="________dai2" localSheetId="2">#REF!</definedName>
    <definedName name="________dai2" localSheetId="11">#REF!</definedName>
    <definedName name="________dai2" localSheetId="5">#REF!</definedName>
    <definedName name="________dai2" localSheetId="14">#REF!</definedName>
    <definedName name="________dai2">#REF!</definedName>
    <definedName name="________dai3" localSheetId="13">#REF!</definedName>
    <definedName name="________dai3" localSheetId="2">#REF!</definedName>
    <definedName name="________dai3" localSheetId="11">#REF!</definedName>
    <definedName name="________dai3" localSheetId="5">#REF!</definedName>
    <definedName name="________dai3" localSheetId="14">#REF!</definedName>
    <definedName name="________dai3">#REF!</definedName>
    <definedName name="________dai4" localSheetId="13">#REF!</definedName>
    <definedName name="________dai4" localSheetId="2">#REF!</definedName>
    <definedName name="________dai4" localSheetId="11">#REF!</definedName>
    <definedName name="________dai4" localSheetId="5">#REF!</definedName>
    <definedName name="________dai4" localSheetId="14">#REF!</definedName>
    <definedName name="________dai4">#REF!</definedName>
    <definedName name="________dai5" localSheetId="13">#REF!</definedName>
    <definedName name="________dai5" localSheetId="2">#REF!</definedName>
    <definedName name="________dai5" localSheetId="11">#REF!</definedName>
    <definedName name="________dai5" localSheetId="5">#REF!</definedName>
    <definedName name="________dai5" localSheetId="14">#REF!</definedName>
    <definedName name="________dai5">#REF!</definedName>
    <definedName name="________dai6" localSheetId="13">#REF!</definedName>
    <definedName name="________dai6" localSheetId="2">#REF!</definedName>
    <definedName name="________dai6" localSheetId="11">#REF!</definedName>
    <definedName name="________dai6" localSheetId="5">#REF!</definedName>
    <definedName name="________dai6" localSheetId="14">#REF!</definedName>
    <definedName name="________dai6">#REF!</definedName>
    <definedName name="________dam15" localSheetId="13">#REF!</definedName>
    <definedName name="________dam15" localSheetId="2">#REF!</definedName>
    <definedName name="________dam15" localSheetId="11">#REF!</definedName>
    <definedName name="________dam15" localSheetId="5">#REF!</definedName>
    <definedName name="________dam15" localSheetId="14">#REF!</definedName>
    <definedName name="________dam15">#REF!</definedName>
    <definedName name="________dam18" localSheetId="13">#REF!</definedName>
    <definedName name="________dam18" localSheetId="2">#REF!</definedName>
    <definedName name="________dam18" localSheetId="11">#REF!</definedName>
    <definedName name="________dam18" localSheetId="5">#REF!</definedName>
    <definedName name="________dam18" localSheetId="14">#REF!</definedName>
    <definedName name="________dam18">#REF!</definedName>
    <definedName name="________dam9" localSheetId="13">#REF!</definedName>
    <definedName name="________dam9" localSheetId="2">#REF!</definedName>
    <definedName name="________dam9" localSheetId="11">#REF!</definedName>
    <definedName name="________dam9" localSheetId="5">#REF!</definedName>
    <definedName name="________dam9" localSheetId="14">#REF!</definedName>
    <definedName name="________dam9">#REF!</definedName>
    <definedName name="________dan1" localSheetId="13">#REF!</definedName>
    <definedName name="________dan1" localSheetId="2">#REF!</definedName>
    <definedName name="________dan1" localSheetId="11">#REF!</definedName>
    <definedName name="________dan1" localSheetId="5">#REF!</definedName>
    <definedName name="________dan1" localSheetId="14">#REF!</definedName>
    <definedName name="________dan1">#REF!</definedName>
    <definedName name="________dan2" localSheetId="13">#REF!</definedName>
    <definedName name="________dan2" localSheetId="2">#REF!</definedName>
    <definedName name="________dan2" localSheetId="11">#REF!</definedName>
    <definedName name="________dan2" localSheetId="5">#REF!</definedName>
    <definedName name="________dan2" localSheetId="14">#REF!</definedName>
    <definedName name="________dan2">#REF!</definedName>
    <definedName name="________dao1" localSheetId="13">#REF!</definedName>
    <definedName name="________dao1" localSheetId="2">#REF!</definedName>
    <definedName name="________dao1" localSheetId="11">#REF!</definedName>
    <definedName name="________dao1" localSheetId="5">#REF!</definedName>
    <definedName name="________dao1" localSheetId="14">#REF!</definedName>
    <definedName name="________dao1">#REF!</definedName>
    <definedName name="________dbu1" localSheetId="13">#REF!</definedName>
    <definedName name="________dbu1" localSheetId="2">#REF!</definedName>
    <definedName name="________dbu1" localSheetId="11">#REF!</definedName>
    <definedName name="________dbu1" localSheetId="5">#REF!</definedName>
    <definedName name="________dbu1" localSheetId="14">#REF!</definedName>
    <definedName name="________dbu1">#REF!</definedName>
    <definedName name="________dbu2" localSheetId="13">#REF!</definedName>
    <definedName name="________dbu2" localSheetId="2">#REF!</definedName>
    <definedName name="________dbu2" localSheetId="11">#REF!</definedName>
    <definedName name="________dbu2" localSheetId="5">#REF!</definedName>
    <definedName name="________dbu2" localSheetId="14">#REF!</definedName>
    <definedName name="________dbu2">#REF!</definedName>
    <definedName name="________ddn400" localSheetId="13">#REF!</definedName>
    <definedName name="________ddn400" localSheetId="2">#REF!</definedName>
    <definedName name="________ddn400" localSheetId="11">#REF!</definedName>
    <definedName name="________ddn400" localSheetId="5">#REF!</definedName>
    <definedName name="________ddn400" localSheetId="14">#REF!</definedName>
    <definedName name="________ddn400">#REF!</definedName>
    <definedName name="________ddn600" localSheetId="13">#REF!</definedName>
    <definedName name="________ddn600" localSheetId="2">#REF!</definedName>
    <definedName name="________ddn600" localSheetId="11">#REF!</definedName>
    <definedName name="________ddn600" localSheetId="5">#REF!</definedName>
    <definedName name="________ddn600" localSheetId="14">#REF!</definedName>
    <definedName name="________ddn600">#REF!</definedName>
    <definedName name="________deo1" localSheetId="13">#REF!</definedName>
    <definedName name="________deo1" localSheetId="2">#REF!</definedName>
    <definedName name="________deo1" localSheetId="11">#REF!</definedName>
    <definedName name="________deo1" localSheetId="5">#REF!</definedName>
    <definedName name="________deo1" localSheetId="14">#REF!</definedName>
    <definedName name="________deo1">#REF!</definedName>
    <definedName name="________deo10" localSheetId="13">#REF!</definedName>
    <definedName name="________deo10" localSheetId="2">#REF!</definedName>
    <definedName name="________deo10" localSheetId="11">#REF!</definedName>
    <definedName name="________deo10" localSheetId="5">#REF!</definedName>
    <definedName name="________deo10" localSheetId="14">#REF!</definedName>
    <definedName name="________deo10">#REF!</definedName>
    <definedName name="________deo2" localSheetId="13">#REF!</definedName>
    <definedName name="________deo2" localSheetId="2">#REF!</definedName>
    <definedName name="________deo2" localSheetId="11">#REF!</definedName>
    <definedName name="________deo2" localSheetId="5">#REF!</definedName>
    <definedName name="________deo2" localSheetId="14">#REF!</definedName>
    <definedName name="________deo2">#REF!</definedName>
    <definedName name="________deo3" localSheetId="13">#REF!</definedName>
    <definedName name="________deo3" localSheetId="2">#REF!</definedName>
    <definedName name="________deo3" localSheetId="11">#REF!</definedName>
    <definedName name="________deo3" localSheetId="5">#REF!</definedName>
    <definedName name="________deo3" localSheetId="14">#REF!</definedName>
    <definedName name="________deo3">#REF!</definedName>
    <definedName name="________deo4" localSheetId="13">#REF!</definedName>
    <definedName name="________deo4" localSheetId="2">#REF!</definedName>
    <definedName name="________deo4" localSheetId="11">#REF!</definedName>
    <definedName name="________deo4" localSheetId="5">#REF!</definedName>
    <definedName name="________deo4" localSheetId="14">#REF!</definedName>
    <definedName name="________deo4">#REF!</definedName>
    <definedName name="________deo5" localSheetId="13">#REF!</definedName>
    <definedName name="________deo5" localSheetId="2">#REF!</definedName>
    <definedName name="________deo5" localSheetId="11">#REF!</definedName>
    <definedName name="________deo5" localSheetId="5">#REF!</definedName>
    <definedName name="________deo5" localSheetId="14">#REF!</definedName>
    <definedName name="________deo5">#REF!</definedName>
    <definedName name="________deo6" localSheetId="13">#REF!</definedName>
    <definedName name="________deo6" localSheetId="2">#REF!</definedName>
    <definedName name="________deo6" localSheetId="11">#REF!</definedName>
    <definedName name="________deo6" localSheetId="5">#REF!</definedName>
    <definedName name="________deo6" localSheetId="14">#REF!</definedName>
    <definedName name="________deo6">#REF!</definedName>
    <definedName name="________deo7" localSheetId="13">#REF!</definedName>
    <definedName name="________deo7" localSheetId="2">#REF!</definedName>
    <definedName name="________deo7" localSheetId="11">#REF!</definedName>
    <definedName name="________deo7" localSheetId="5">#REF!</definedName>
    <definedName name="________deo7" localSheetId="14">#REF!</definedName>
    <definedName name="________deo7">#REF!</definedName>
    <definedName name="________deo8" localSheetId="13">#REF!</definedName>
    <definedName name="________deo8" localSheetId="2">#REF!</definedName>
    <definedName name="________deo8" localSheetId="11">#REF!</definedName>
    <definedName name="________deo8" localSheetId="5">#REF!</definedName>
    <definedName name="________deo8" localSheetId="14">#REF!</definedName>
    <definedName name="________deo8">#REF!</definedName>
    <definedName name="________deo9" localSheetId="13">#REF!</definedName>
    <definedName name="________deo9" localSheetId="2">#REF!</definedName>
    <definedName name="________deo9" localSheetId="11">#REF!</definedName>
    <definedName name="________deo9" localSheetId="5">#REF!</definedName>
    <definedName name="________deo9" localSheetId="14">#REF!</definedName>
    <definedName name="________deo9">#REF!</definedName>
    <definedName name="________dt1" localSheetId="2" hidden="1">{"'Sheet1'!$L$16"}</definedName>
    <definedName name="________dt1" localSheetId="11" hidden="1">{"'Sheet1'!$L$16"}</definedName>
    <definedName name="________dt1" localSheetId="5" hidden="1">{"'Sheet1'!$L$16"}</definedName>
    <definedName name="________dt1" hidden="1">{"'Sheet1'!$L$16"}</definedName>
    <definedName name="________e1" localSheetId="2" hidden="1">{"'Sheet1'!$L$16"}</definedName>
    <definedName name="________e1" localSheetId="11" hidden="1">{"'Sheet1'!$L$16"}</definedName>
    <definedName name="________e1" localSheetId="5" hidden="1">{"'Sheet1'!$L$16"}</definedName>
    <definedName name="________e1" hidden="1">{"'Sheet1'!$L$16"}</definedName>
    <definedName name="________FIL2" localSheetId="13">#REF!</definedName>
    <definedName name="________FIL2" localSheetId="2">#REF!</definedName>
    <definedName name="________FIL2" localSheetId="11">#REF!</definedName>
    <definedName name="________FIL2" localSheetId="5">#REF!</definedName>
    <definedName name="________FIL2" localSheetId="14">#REF!</definedName>
    <definedName name="________FIL2">#REF!</definedName>
    <definedName name="________GFE28" localSheetId="13">#REF!</definedName>
    <definedName name="________GFE28" localSheetId="2">#REF!</definedName>
    <definedName name="________GFE28" localSheetId="11">#REF!</definedName>
    <definedName name="________GFE28" localSheetId="5">#REF!</definedName>
    <definedName name="________GFE28" localSheetId="14">#REF!</definedName>
    <definedName name="________GFE28">#REF!</definedName>
    <definedName name="________Goi8" localSheetId="2" hidden="1">{"'Sheet1'!$L$16"}</definedName>
    <definedName name="________Goi8" localSheetId="11" hidden="1">{"'Sheet1'!$L$16"}</definedName>
    <definedName name="________Goi8" localSheetId="5" hidden="1">{"'Sheet1'!$L$16"}</definedName>
    <definedName name="________Goi8" hidden="1">{"'Sheet1'!$L$16"}</definedName>
    <definedName name="________gon4" localSheetId="13">#REF!</definedName>
    <definedName name="________gon4" localSheetId="2">#REF!</definedName>
    <definedName name="________gon4" localSheetId="11">#REF!</definedName>
    <definedName name="________gon4" localSheetId="5">#REF!</definedName>
    <definedName name="________gon4" localSheetId="14">#REF!</definedName>
    <definedName name="________gon4">#REF!</definedName>
    <definedName name="________gvl1" localSheetId="13">#REF!</definedName>
    <definedName name="________gvl1" localSheetId="2">#REF!</definedName>
    <definedName name="________gvl1" localSheetId="11">#REF!</definedName>
    <definedName name="________gvl1" localSheetId="5">#REF!</definedName>
    <definedName name="________gvl1" localSheetId="14">#REF!</definedName>
    <definedName name="________gvl1">#REF!</definedName>
    <definedName name="________gia48" localSheetId="13">#REF!</definedName>
    <definedName name="________gia48" localSheetId="2">#REF!</definedName>
    <definedName name="________gia48" localSheetId="11">#REF!</definedName>
    <definedName name="________gia48" localSheetId="5">#REF!</definedName>
    <definedName name="________gia48" localSheetId="14">#REF!</definedName>
    <definedName name="________gia48">#REF!</definedName>
    <definedName name="________h1" localSheetId="2" hidden="1">{"'Sheet1'!$L$16"}</definedName>
    <definedName name="________h1" localSheetId="11" hidden="1">{"'Sheet1'!$L$16"}</definedName>
    <definedName name="________h1" localSheetId="5" hidden="1">{"'Sheet1'!$L$16"}</definedName>
    <definedName name="________h1" hidden="1">{"'Sheet1'!$L$16"}</definedName>
    <definedName name="________hai1" localSheetId="2" hidden="1">{"'Sheet1'!$L$16"}</definedName>
    <definedName name="________hai1" localSheetId="11" hidden="1">{"'Sheet1'!$L$16"}</definedName>
    <definedName name="________hai1" localSheetId="5" hidden="1">{"'Sheet1'!$L$16"}</definedName>
    <definedName name="________hai1" hidden="1">{"'Sheet1'!$L$16"}</definedName>
    <definedName name="________han23" localSheetId="13">#REF!</definedName>
    <definedName name="________han23" localSheetId="2">#REF!</definedName>
    <definedName name="________han23" localSheetId="11">#REF!</definedName>
    <definedName name="________han23" localSheetId="5">#REF!</definedName>
    <definedName name="________han23" localSheetId="14">#REF!</definedName>
    <definedName name="________han23">#REF!</definedName>
    <definedName name="________hom2" localSheetId="13">#REF!</definedName>
    <definedName name="________hom2" localSheetId="2">#REF!</definedName>
    <definedName name="________hom2" localSheetId="11">#REF!</definedName>
    <definedName name="________hom2" localSheetId="5">#REF!</definedName>
    <definedName name="________hom2" localSheetId="14">#REF!</definedName>
    <definedName name="________hom2">#REF!</definedName>
    <definedName name="________hsm2">1.1289</definedName>
    <definedName name="________hu1" localSheetId="2" hidden="1">{"'Sheet1'!$L$16"}</definedName>
    <definedName name="________hu1" localSheetId="11" hidden="1">{"'Sheet1'!$L$16"}</definedName>
    <definedName name="________hu1" localSheetId="5" hidden="1">{"'Sheet1'!$L$16"}</definedName>
    <definedName name="________hu1" hidden="1">{"'Sheet1'!$L$16"}</definedName>
    <definedName name="________hu2" localSheetId="2" hidden="1">{"'Sheet1'!$L$16"}</definedName>
    <definedName name="________hu2" localSheetId="11" hidden="1">{"'Sheet1'!$L$16"}</definedName>
    <definedName name="________hu2" localSheetId="5" hidden="1">{"'Sheet1'!$L$16"}</definedName>
    <definedName name="________hu2" hidden="1">{"'Sheet1'!$L$16"}</definedName>
    <definedName name="________hu5" localSheetId="2" hidden="1">{"'Sheet1'!$L$16"}</definedName>
    <definedName name="________hu5" localSheetId="11" hidden="1">{"'Sheet1'!$L$16"}</definedName>
    <definedName name="________hu5" localSheetId="5" hidden="1">{"'Sheet1'!$L$16"}</definedName>
    <definedName name="________hu5" hidden="1">{"'Sheet1'!$L$16"}</definedName>
    <definedName name="________hu6" localSheetId="2" hidden="1">{"'Sheet1'!$L$16"}</definedName>
    <definedName name="________hu6" localSheetId="11" hidden="1">{"'Sheet1'!$L$16"}</definedName>
    <definedName name="________hu6" localSheetId="5" hidden="1">{"'Sheet1'!$L$16"}</definedName>
    <definedName name="________hu6" hidden="1">{"'Sheet1'!$L$16"}</definedName>
    <definedName name="________huy1" localSheetId="2" hidden="1">{"'Sheet1'!$L$16"}</definedName>
    <definedName name="________huy1" localSheetId="11" hidden="1">{"'Sheet1'!$L$16"}</definedName>
    <definedName name="________huy1" localSheetId="5" hidden="1">{"'Sheet1'!$L$16"}</definedName>
    <definedName name="________huy1" hidden="1">{"'Sheet1'!$L$16"}</definedName>
    <definedName name="________JK4" localSheetId="13">#REF!</definedName>
    <definedName name="________JK4" localSheetId="2">#REF!</definedName>
    <definedName name="________JK4" localSheetId="11">#REF!</definedName>
    <definedName name="________JK4" localSheetId="5">#REF!</definedName>
    <definedName name="________JK4" localSheetId="14">#REF!</definedName>
    <definedName name="________JK4">#REF!</definedName>
    <definedName name="________K146" localSheetId="2" hidden="1">{"'Sheet1'!$L$16"}</definedName>
    <definedName name="________K146" localSheetId="11" hidden="1">{"'Sheet1'!$L$16"}</definedName>
    <definedName name="________K146" localSheetId="5" hidden="1">{"'Sheet1'!$L$16"}</definedName>
    <definedName name="________K146" hidden="1">{"'Sheet1'!$L$16"}</definedName>
    <definedName name="________kl1" localSheetId="13">#REF!</definedName>
    <definedName name="________kl1" localSheetId="2">#REF!</definedName>
    <definedName name="________kl1" localSheetId="11">#REF!</definedName>
    <definedName name="________kl1" localSheetId="5">#REF!</definedName>
    <definedName name="________kl1" localSheetId="14">#REF!</definedName>
    <definedName name="________kl1">#REF!</definedName>
    <definedName name="________KL7" localSheetId="13">#REF!</definedName>
    <definedName name="________KL7" localSheetId="2">#REF!</definedName>
    <definedName name="________KL7" localSheetId="11">#REF!</definedName>
    <definedName name="________KL7" localSheetId="5">#REF!</definedName>
    <definedName name="________KL7" localSheetId="14">#REF!</definedName>
    <definedName name="________KL7">#REF!</definedName>
    <definedName name="________KM188" localSheetId="13">#REF!</definedName>
    <definedName name="________KM188" localSheetId="2">#REF!</definedName>
    <definedName name="________KM188" localSheetId="11">#REF!</definedName>
    <definedName name="________KM188" localSheetId="5">#REF!</definedName>
    <definedName name="________KM188" localSheetId="14">#REF!</definedName>
    <definedName name="________KM188">#REF!</definedName>
    <definedName name="________km189" localSheetId="13">#REF!</definedName>
    <definedName name="________km189" localSheetId="2">#REF!</definedName>
    <definedName name="________km189" localSheetId="11">#REF!</definedName>
    <definedName name="________km189" localSheetId="5">#REF!</definedName>
    <definedName name="________km189" localSheetId="14">#REF!</definedName>
    <definedName name="________km189">#REF!</definedName>
    <definedName name="________km190" localSheetId="13">#REF!</definedName>
    <definedName name="________km190" localSheetId="2">#REF!</definedName>
    <definedName name="________km190" localSheetId="11">#REF!</definedName>
    <definedName name="________km190" localSheetId="5">#REF!</definedName>
    <definedName name="________km190" localSheetId="14">#REF!</definedName>
    <definedName name="________km190">#REF!</definedName>
    <definedName name="________km191" localSheetId="13">#REF!</definedName>
    <definedName name="________km191" localSheetId="2">#REF!</definedName>
    <definedName name="________km191" localSheetId="11">#REF!</definedName>
    <definedName name="________km191" localSheetId="5">#REF!</definedName>
    <definedName name="________km191" localSheetId="14">#REF!</definedName>
    <definedName name="________km191">#REF!</definedName>
    <definedName name="________km192" localSheetId="13">#REF!</definedName>
    <definedName name="________km192" localSheetId="2">#REF!</definedName>
    <definedName name="________km192" localSheetId="11">#REF!</definedName>
    <definedName name="________km192" localSheetId="5">#REF!</definedName>
    <definedName name="________km192" localSheetId="14">#REF!</definedName>
    <definedName name="________km192">#REF!</definedName>
    <definedName name="________km193" localSheetId="13">#REF!</definedName>
    <definedName name="________km193" localSheetId="2">#REF!</definedName>
    <definedName name="________km193" localSheetId="11">#REF!</definedName>
    <definedName name="________km193" localSheetId="5">#REF!</definedName>
    <definedName name="________km193" localSheetId="14">#REF!</definedName>
    <definedName name="________km193">#REF!</definedName>
    <definedName name="________km194" localSheetId="13">#REF!</definedName>
    <definedName name="________km194" localSheetId="2">#REF!</definedName>
    <definedName name="________km194" localSheetId="11">#REF!</definedName>
    <definedName name="________km194" localSheetId="5">#REF!</definedName>
    <definedName name="________km194" localSheetId="14">#REF!</definedName>
    <definedName name="________km194">#REF!</definedName>
    <definedName name="________km195" localSheetId="13">#REF!</definedName>
    <definedName name="________km195" localSheetId="2">#REF!</definedName>
    <definedName name="________km195" localSheetId="11">#REF!</definedName>
    <definedName name="________km195" localSheetId="5">#REF!</definedName>
    <definedName name="________km195" localSheetId="14">#REF!</definedName>
    <definedName name="________km195">#REF!</definedName>
    <definedName name="________km196" localSheetId="13">#REF!</definedName>
    <definedName name="________km196" localSheetId="2">#REF!</definedName>
    <definedName name="________km196" localSheetId="11">#REF!</definedName>
    <definedName name="________km196" localSheetId="5">#REF!</definedName>
    <definedName name="________km196" localSheetId="14">#REF!</definedName>
    <definedName name="________km196">#REF!</definedName>
    <definedName name="________km197" localSheetId="13">#REF!</definedName>
    <definedName name="________km197" localSheetId="2">#REF!</definedName>
    <definedName name="________km197" localSheetId="11">#REF!</definedName>
    <definedName name="________km197" localSheetId="5">#REF!</definedName>
    <definedName name="________km197" localSheetId="14">#REF!</definedName>
    <definedName name="________km197">#REF!</definedName>
    <definedName name="________km198" localSheetId="13">#REF!</definedName>
    <definedName name="________km198" localSheetId="2">#REF!</definedName>
    <definedName name="________km198" localSheetId="11">#REF!</definedName>
    <definedName name="________km198" localSheetId="5">#REF!</definedName>
    <definedName name="________km198" localSheetId="14">#REF!</definedName>
    <definedName name="________km198">#REF!</definedName>
    <definedName name="________Km36" localSheetId="13">#REF!</definedName>
    <definedName name="________Km36" localSheetId="2">#REF!</definedName>
    <definedName name="________Km36" localSheetId="11">#REF!</definedName>
    <definedName name="________Km36" localSheetId="5">#REF!</definedName>
    <definedName name="________Km36" localSheetId="14">#REF!</definedName>
    <definedName name="________Km36">#REF!</definedName>
    <definedName name="________kn12" localSheetId="13">#REF!</definedName>
    <definedName name="________kn12" localSheetId="2">#REF!</definedName>
    <definedName name="________kn12" localSheetId="11">#REF!</definedName>
    <definedName name="________kn12" localSheetId="5">#REF!</definedName>
    <definedName name="________kn12" localSheetId="14">#REF!</definedName>
    <definedName name="________kn12">#REF!</definedName>
    <definedName name="________Knc36" localSheetId="13">#REF!</definedName>
    <definedName name="________Knc36" localSheetId="2">#REF!</definedName>
    <definedName name="________Knc36" localSheetId="11">#REF!</definedName>
    <definedName name="________Knc36" localSheetId="5">#REF!</definedName>
    <definedName name="________Knc36" localSheetId="14">#REF!</definedName>
    <definedName name="________Knc36">#REF!</definedName>
    <definedName name="________Knc57" localSheetId="13">#REF!</definedName>
    <definedName name="________Knc57" localSheetId="2">#REF!</definedName>
    <definedName name="________Knc57" localSheetId="11">#REF!</definedName>
    <definedName name="________Knc57" localSheetId="5">#REF!</definedName>
    <definedName name="________Knc57" localSheetId="14">#REF!</definedName>
    <definedName name="________Knc57">#REF!</definedName>
    <definedName name="________Kvl36" localSheetId="13">#REF!</definedName>
    <definedName name="________Kvl36" localSheetId="2">#REF!</definedName>
    <definedName name="________Kvl36" localSheetId="11">#REF!</definedName>
    <definedName name="________Kvl36" localSheetId="5">#REF!</definedName>
    <definedName name="________Kvl36" localSheetId="14">#REF!</definedName>
    <definedName name="________Kvl36">#REF!</definedName>
    <definedName name="________Lan1" localSheetId="2" hidden="1">{"'Sheet1'!$L$16"}</definedName>
    <definedName name="________Lan1" localSheetId="11" hidden="1">{"'Sheet1'!$L$16"}</definedName>
    <definedName name="________Lan1" localSheetId="5" hidden="1">{"'Sheet1'!$L$16"}</definedName>
    <definedName name="________Lan1" hidden="1">{"'Sheet1'!$L$16"}</definedName>
    <definedName name="________LAN3" localSheetId="2" hidden="1">{"'Sheet1'!$L$16"}</definedName>
    <definedName name="________LAN3" localSheetId="11" hidden="1">{"'Sheet1'!$L$16"}</definedName>
    <definedName name="________LAN3" localSheetId="5" hidden="1">{"'Sheet1'!$L$16"}</definedName>
    <definedName name="________LAN3" hidden="1">{"'Sheet1'!$L$16"}</definedName>
    <definedName name="________lap1" localSheetId="13">#REF!</definedName>
    <definedName name="________lap1" localSheetId="2">#REF!</definedName>
    <definedName name="________lap1" localSheetId="11">#REF!</definedName>
    <definedName name="________lap1" localSheetId="5">#REF!</definedName>
    <definedName name="________lap1" localSheetId="14">#REF!</definedName>
    <definedName name="________lap1">#REF!</definedName>
    <definedName name="________lap2" localSheetId="13">#REF!</definedName>
    <definedName name="________lap2" localSheetId="2">#REF!</definedName>
    <definedName name="________lap2" localSheetId="11">#REF!</definedName>
    <definedName name="________lap2" localSheetId="5">#REF!</definedName>
    <definedName name="________lap2" localSheetId="14">#REF!</definedName>
    <definedName name="________lap2">#REF!</definedName>
    <definedName name="________lop16" localSheetId="13">#REF!</definedName>
    <definedName name="________lop16" localSheetId="2">#REF!</definedName>
    <definedName name="________lop16" localSheetId="11">#REF!</definedName>
    <definedName name="________lop16" localSheetId="5">#REF!</definedName>
    <definedName name="________lop16" localSheetId="14">#REF!</definedName>
    <definedName name="________lop16">#REF!</definedName>
    <definedName name="________lop25" localSheetId="13">#REF!</definedName>
    <definedName name="________lop25" localSheetId="2">#REF!</definedName>
    <definedName name="________lop25" localSheetId="11">#REF!</definedName>
    <definedName name="________lop25" localSheetId="5">#REF!</definedName>
    <definedName name="________lop25" localSheetId="14">#REF!</definedName>
    <definedName name="________lop25">#REF!</definedName>
    <definedName name="________lop9" localSheetId="13">#REF!</definedName>
    <definedName name="________lop9" localSheetId="2">#REF!</definedName>
    <definedName name="________lop9" localSheetId="11">#REF!</definedName>
    <definedName name="________lop9" localSheetId="5">#REF!</definedName>
    <definedName name="________lop9" localSheetId="14">#REF!</definedName>
    <definedName name="________lop9">#REF!</definedName>
    <definedName name="________lu13" localSheetId="13">#REF!</definedName>
    <definedName name="________lu13" localSheetId="2">#REF!</definedName>
    <definedName name="________lu13" localSheetId="11">#REF!</definedName>
    <definedName name="________lu13" localSheetId="5">#REF!</definedName>
    <definedName name="________lu13" localSheetId="14">#REF!</definedName>
    <definedName name="________lu13">#REF!</definedName>
    <definedName name="________lu85" localSheetId="13">#REF!</definedName>
    <definedName name="________lu85" localSheetId="2">#REF!</definedName>
    <definedName name="________lu85" localSheetId="11">#REF!</definedName>
    <definedName name="________lu85" localSheetId="5">#REF!</definedName>
    <definedName name="________lu85" localSheetId="14">#REF!</definedName>
    <definedName name="________lu85">#REF!</definedName>
    <definedName name="________m1233" localSheetId="2" hidden="1">{"'Sheet1'!$L$16"}</definedName>
    <definedName name="________m1233" localSheetId="11" hidden="1">{"'Sheet1'!$L$16"}</definedName>
    <definedName name="________m1233" localSheetId="5" hidden="1">{"'Sheet1'!$L$16"}</definedName>
    <definedName name="________m1233" hidden="1">{"'Sheet1'!$L$16"}</definedName>
    <definedName name="________M2" localSheetId="2" hidden="1">{"'Sheet1'!$L$16"}</definedName>
    <definedName name="________M2" localSheetId="11" hidden="1">{"'Sheet1'!$L$16"}</definedName>
    <definedName name="________M2" localSheetId="5" hidden="1">{"'Sheet1'!$L$16"}</definedName>
    <definedName name="________M2" hidden="1">{"'Sheet1'!$L$16"}</definedName>
    <definedName name="________M36" localSheetId="2" hidden="1">{"'Sheet1'!$L$16"}</definedName>
    <definedName name="________M36" localSheetId="11" hidden="1">{"'Sheet1'!$L$16"}</definedName>
    <definedName name="________M36" localSheetId="5" hidden="1">{"'Sheet1'!$L$16"}</definedName>
    <definedName name="________M36" hidden="1">{"'Sheet1'!$L$16"}</definedName>
    <definedName name="________MAC12" localSheetId="13">#REF!</definedName>
    <definedName name="________MAC12" localSheetId="2">#REF!</definedName>
    <definedName name="________MAC12" localSheetId="11">#REF!</definedName>
    <definedName name="________MAC12" localSheetId="5">#REF!</definedName>
    <definedName name="________MAC12" localSheetId="14">#REF!</definedName>
    <definedName name="________MAC12">#REF!</definedName>
    <definedName name="________MAC46" localSheetId="13">#REF!</definedName>
    <definedName name="________MAC46" localSheetId="2">#REF!</definedName>
    <definedName name="________MAC46" localSheetId="11">#REF!</definedName>
    <definedName name="________MAC46" localSheetId="5">#REF!</definedName>
    <definedName name="________MAC46" localSheetId="14">#REF!</definedName>
    <definedName name="________MAC46">#REF!</definedName>
    <definedName name="________may2" localSheetId="13">#REF!</definedName>
    <definedName name="________may2" localSheetId="2">#REF!</definedName>
    <definedName name="________may2" localSheetId="11">#REF!</definedName>
    <definedName name="________may2" localSheetId="5">#REF!</definedName>
    <definedName name="________may2" localSheetId="14">#REF!</definedName>
    <definedName name="________may2">#REF!</definedName>
    <definedName name="________may3" localSheetId="13">#REF!</definedName>
    <definedName name="________may3" localSheetId="2">#REF!</definedName>
    <definedName name="________may3" localSheetId="11">#REF!</definedName>
    <definedName name="________may3" localSheetId="5">#REF!</definedName>
    <definedName name="________may3" localSheetId="14">#REF!</definedName>
    <definedName name="________may3">#REF!</definedName>
    <definedName name="________MB03" localSheetId="13">#REF!</definedName>
    <definedName name="________MB03" localSheetId="2">#REF!</definedName>
    <definedName name="________MB03" localSheetId="11">#REF!</definedName>
    <definedName name="________MB03" localSheetId="5">#REF!</definedName>
    <definedName name="________MB03" localSheetId="14">#REF!</definedName>
    <definedName name="________MB03">#REF!</definedName>
    <definedName name="________mix6" localSheetId="13">#REF!</definedName>
    <definedName name="________mix6" localSheetId="2">#REF!</definedName>
    <definedName name="________mix6" localSheetId="11">#REF!</definedName>
    <definedName name="________mix6" localSheetId="5">#REF!</definedName>
    <definedName name="________mix6" localSheetId="14">#REF!</definedName>
    <definedName name="________mix6">#REF!</definedName>
    <definedName name="________mtc3" localSheetId="13">#REF!</definedName>
    <definedName name="________mtc3" localSheetId="2">#REF!</definedName>
    <definedName name="________mtc3" localSheetId="11">#REF!</definedName>
    <definedName name="________mtc3" localSheetId="5">#REF!</definedName>
    <definedName name="________mtc3" localSheetId="14">#REF!</definedName>
    <definedName name="________mtc3">#REF!</definedName>
    <definedName name="________mui140" localSheetId="13">#REF!</definedName>
    <definedName name="________mui140" localSheetId="2">#REF!</definedName>
    <definedName name="________mui140" localSheetId="11">#REF!</definedName>
    <definedName name="________mui140" localSheetId="5">#REF!</definedName>
    <definedName name="________mui140" localSheetId="14">#REF!</definedName>
    <definedName name="________mui140">#REF!</definedName>
    <definedName name="________mx1" localSheetId="13">#REF!</definedName>
    <definedName name="________mx1" localSheetId="2">#REF!</definedName>
    <definedName name="________mx1" localSheetId="11">#REF!</definedName>
    <definedName name="________mx1" localSheetId="5">#REF!</definedName>
    <definedName name="________mx1" localSheetId="14">#REF!</definedName>
    <definedName name="________mx1">#REF!</definedName>
    <definedName name="________nc151" localSheetId="13">#REF!</definedName>
    <definedName name="________nc151" localSheetId="2">#REF!</definedName>
    <definedName name="________nc151" localSheetId="11">#REF!</definedName>
    <definedName name="________nc151" localSheetId="5">#REF!</definedName>
    <definedName name="________nc151" localSheetId="14">#REF!</definedName>
    <definedName name="________nc151">#REF!</definedName>
    <definedName name="________nc6" localSheetId="13">#REF!</definedName>
    <definedName name="________nc6" localSheetId="2">#REF!</definedName>
    <definedName name="________nc6" localSheetId="11">#REF!</definedName>
    <definedName name="________nc6" localSheetId="5">#REF!</definedName>
    <definedName name="________nc6" localSheetId="14">#REF!</definedName>
    <definedName name="________nc6">#REF!</definedName>
    <definedName name="________nc7" localSheetId="13">#REF!</definedName>
    <definedName name="________nc7" localSheetId="2">#REF!</definedName>
    <definedName name="________nc7" localSheetId="11">#REF!</definedName>
    <definedName name="________nc7" localSheetId="5">#REF!</definedName>
    <definedName name="________nc7" localSheetId="14">#REF!</definedName>
    <definedName name="________nc7">#REF!</definedName>
    <definedName name="________NCC3" localSheetId="13">#REF!</definedName>
    <definedName name="________NCC3" localSheetId="2">#REF!</definedName>
    <definedName name="________NCC3" localSheetId="11">#REF!</definedName>
    <definedName name="________NCC3" localSheetId="5">#REF!</definedName>
    <definedName name="________NCC3" localSheetId="14">#REF!</definedName>
    <definedName name="________NCC3">#REF!</definedName>
    <definedName name="________NCC4" localSheetId="13">#REF!</definedName>
    <definedName name="________NCC4" localSheetId="2">#REF!</definedName>
    <definedName name="________NCC4" localSheetId="11">#REF!</definedName>
    <definedName name="________NCC4" localSheetId="5">#REF!</definedName>
    <definedName name="________NCC4" localSheetId="14">#REF!</definedName>
    <definedName name="________NCC4">#REF!</definedName>
    <definedName name="________NCL100" localSheetId="13">#REF!</definedName>
    <definedName name="________NCL100" localSheetId="2">#REF!</definedName>
    <definedName name="________NCL100" localSheetId="11">#REF!</definedName>
    <definedName name="________NCL100" localSheetId="5">#REF!</definedName>
    <definedName name="________NCL100" localSheetId="14">#REF!</definedName>
    <definedName name="________NCL100">#REF!</definedName>
    <definedName name="________NCL200" localSheetId="13">#REF!</definedName>
    <definedName name="________NCL200" localSheetId="2">#REF!</definedName>
    <definedName name="________NCL200" localSheetId="11">#REF!</definedName>
    <definedName name="________NCL200" localSheetId="5">#REF!</definedName>
    <definedName name="________NCL200" localSheetId="14">#REF!</definedName>
    <definedName name="________NCL200">#REF!</definedName>
    <definedName name="________NCL250" localSheetId="13">#REF!</definedName>
    <definedName name="________NCL250" localSheetId="2">#REF!</definedName>
    <definedName name="________NCL250" localSheetId="11">#REF!</definedName>
    <definedName name="________NCL250" localSheetId="5">#REF!</definedName>
    <definedName name="________NCL250" localSheetId="14">#REF!</definedName>
    <definedName name="________NCL250">#REF!</definedName>
    <definedName name="________ncm200" localSheetId="13">#REF!</definedName>
    <definedName name="________ncm200" localSheetId="2">#REF!</definedName>
    <definedName name="________ncm200" localSheetId="11">#REF!</definedName>
    <definedName name="________ncm200" localSheetId="5">#REF!</definedName>
    <definedName name="________ncm200" localSheetId="14">#REF!</definedName>
    <definedName name="________ncm200">#REF!</definedName>
    <definedName name="________NET2" localSheetId="13">#REF!</definedName>
    <definedName name="________NET2" localSheetId="2">#REF!</definedName>
    <definedName name="________NET2" localSheetId="11">#REF!</definedName>
    <definedName name="________NET2" localSheetId="5">#REF!</definedName>
    <definedName name="________NET2" localSheetId="14">#REF!</definedName>
    <definedName name="________NET2">#REF!</definedName>
    <definedName name="________nin190" localSheetId="13">#REF!</definedName>
    <definedName name="________nin190" localSheetId="2">#REF!</definedName>
    <definedName name="________nin190" localSheetId="11">#REF!</definedName>
    <definedName name="________nin190" localSheetId="5">#REF!</definedName>
    <definedName name="________nin190" localSheetId="14">#REF!</definedName>
    <definedName name="________nin190">#REF!</definedName>
    <definedName name="________NK5" localSheetId="2" hidden="1">{"'Sheet1'!$L$16"}</definedName>
    <definedName name="________NK5" localSheetId="11" hidden="1">{"'Sheet1'!$L$16"}</definedName>
    <definedName name="________NK5" localSheetId="5" hidden="1">{"'Sheet1'!$L$16"}</definedName>
    <definedName name="________NK5" hidden="1">{"'Sheet1'!$L$16"}</definedName>
    <definedName name="________NMD8" localSheetId="2" hidden="1">{"'Sheet1'!$L$16"}</definedName>
    <definedName name="________NMD8" localSheetId="11" hidden="1">{"'Sheet1'!$L$16"}</definedName>
    <definedName name="________NMD8" localSheetId="5" hidden="1">{"'Sheet1'!$L$16"}</definedName>
    <definedName name="________NMD8" hidden="1">{"'Sheet1'!$L$16"}</definedName>
    <definedName name="________NSO2" localSheetId="2" hidden="1">{"'Sheet1'!$L$16"}</definedName>
    <definedName name="________NSO2" localSheetId="11" hidden="1">{"'Sheet1'!$L$16"}</definedName>
    <definedName name="________NSO2" localSheetId="5" hidden="1">{"'Sheet1'!$L$16"}</definedName>
    <definedName name="________NSO2" hidden="1">{"'Sheet1'!$L$16"}</definedName>
    <definedName name="________obt1" localSheetId="13">#REF!</definedName>
    <definedName name="________obt1" localSheetId="2">#REF!</definedName>
    <definedName name="________obt1" localSheetId="11">#REF!</definedName>
    <definedName name="________obt1" localSheetId="5">#REF!</definedName>
    <definedName name="________obt1" localSheetId="14">#REF!</definedName>
    <definedName name="________obt1">#REF!</definedName>
    <definedName name="________obt2" localSheetId="13">#REF!</definedName>
    <definedName name="________obt2" localSheetId="2">#REF!</definedName>
    <definedName name="________obt2" localSheetId="11">#REF!</definedName>
    <definedName name="________obt2" localSheetId="5">#REF!</definedName>
    <definedName name="________obt2" localSheetId="14">#REF!</definedName>
    <definedName name="________obt2">#REF!</definedName>
    <definedName name="________oto12" localSheetId="13">#REF!</definedName>
    <definedName name="________oto12" localSheetId="2">#REF!</definedName>
    <definedName name="________oto12" localSheetId="11">#REF!</definedName>
    <definedName name="________oto12" localSheetId="5">#REF!</definedName>
    <definedName name="________oto12" localSheetId="14">#REF!</definedName>
    <definedName name="________oto12">#REF!</definedName>
    <definedName name="________PA3" localSheetId="2" hidden="1">{"'Sheet1'!$L$16"}</definedName>
    <definedName name="________PA3" localSheetId="11" hidden="1">{"'Sheet1'!$L$16"}</definedName>
    <definedName name="________PA3" localSheetId="5" hidden="1">{"'Sheet1'!$L$16"}</definedName>
    <definedName name="________PA3" hidden="1">{"'Sheet1'!$L$16"}</definedName>
    <definedName name="________pa4" localSheetId="2" hidden="1">{"'Sheet1'!$L$16"}</definedName>
    <definedName name="________pa4" localSheetId="11" hidden="1">{"'Sheet1'!$L$16"}</definedName>
    <definedName name="________pa4" localSheetId="5" hidden="1">{"'Sheet1'!$L$16"}</definedName>
    <definedName name="________pa4" hidden="1">{"'Sheet1'!$L$16"}</definedName>
    <definedName name="________PXB80" localSheetId="13">#REF!</definedName>
    <definedName name="________PXB80" localSheetId="2">#REF!</definedName>
    <definedName name="________PXB80" localSheetId="11">#REF!</definedName>
    <definedName name="________PXB80" localSheetId="5">#REF!</definedName>
    <definedName name="________PXB80" localSheetId="14">#REF!</definedName>
    <definedName name="________PXB80">#REF!</definedName>
    <definedName name="________Ph30" localSheetId="13">#REF!</definedName>
    <definedName name="________Ph30" localSheetId="2">#REF!</definedName>
    <definedName name="________Ph30" localSheetId="11">#REF!</definedName>
    <definedName name="________Ph30" localSheetId="5">#REF!</definedName>
    <definedName name="________Ph30" localSheetId="14">#REF!</definedName>
    <definedName name="________Ph30">#REF!</definedName>
    <definedName name="________phi10" localSheetId="13">#REF!</definedName>
    <definedName name="________phi10" localSheetId="2">#REF!</definedName>
    <definedName name="________phi10" localSheetId="11">#REF!</definedName>
    <definedName name="________phi10" localSheetId="5">#REF!</definedName>
    <definedName name="________phi10" localSheetId="14">#REF!</definedName>
    <definedName name="________phi10">#REF!</definedName>
    <definedName name="________phi12" localSheetId="13">#REF!</definedName>
    <definedName name="________phi12" localSheetId="2">#REF!</definedName>
    <definedName name="________phi12" localSheetId="11">#REF!</definedName>
    <definedName name="________phi12" localSheetId="5">#REF!</definedName>
    <definedName name="________phi12" localSheetId="14">#REF!</definedName>
    <definedName name="________phi12">#REF!</definedName>
    <definedName name="________phi14" localSheetId="13">#REF!</definedName>
    <definedName name="________phi14" localSheetId="2">#REF!</definedName>
    <definedName name="________phi14" localSheetId="11">#REF!</definedName>
    <definedName name="________phi14" localSheetId="5">#REF!</definedName>
    <definedName name="________phi14" localSheetId="14">#REF!</definedName>
    <definedName name="________phi14">#REF!</definedName>
    <definedName name="________phi16" localSheetId="13">#REF!</definedName>
    <definedName name="________phi16" localSheetId="2">#REF!</definedName>
    <definedName name="________phi16" localSheetId="11">#REF!</definedName>
    <definedName name="________phi16" localSheetId="5">#REF!</definedName>
    <definedName name="________phi16" localSheetId="14">#REF!</definedName>
    <definedName name="________phi16">#REF!</definedName>
    <definedName name="________phi18" localSheetId="13">#REF!</definedName>
    <definedName name="________phi18" localSheetId="2">#REF!</definedName>
    <definedName name="________phi18" localSheetId="11">#REF!</definedName>
    <definedName name="________phi18" localSheetId="5">#REF!</definedName>
    <definedName name="________phi18" localSheetId="14">#REF!</definedName>
    <definedName name="________phi18">#REF!</definedName>
    <definedName name="________phi20" localSheetId="13">#REF!</definedName>
    <definedName name="________phi20" localSheetId="2">#REF!</definedName>
    <definedName name="________phi20" localSheetId="11">#REF!</definedName>
    <definedName name="________phi20" localSheetId="5">#REF!</definedName>
    <definedName name="________phi20" localSheetId="14">#REF!</definedName>
    <definedName name="________phi20">#REF!</definedName>
    <definedName name="________phi22" localSheetId="13">#REF!</definedName>
    <definedName name="________phi22" localSheetId="2">#REF!</definedName>
    <definedName name="________phi22" localSheetId="11">#REF!</definedName>
    <definedName name="________phi22" localSheetId="5">#REF!</definedName>
    <definedName name="________phi22" localSheetId="14">#REF!</definedName>
    <definedName name="________phi22">#REF!</definedName>
    <definedName name="________phi25" localSheetId="13">#REF!</definedName>
    <definedName name="________phi25" localSheetId="2">#REF!</definedName>
    <definedName name="________phi25" localSheetId="11">#REF!</definedName>
    <definedName name="________phi25" localSheetId="5">#REF!</definedName>
    <definedName name="________phi25" localSheetId="14">#REF!</definedName>
    <definedName name="________phi25">#REF!</definedName>
    <definedName name="________phi28" localSheetId="13">#REF!</definedName>
    <definedName name="________phi28" localSheetId="2">#REF!</definedName>
    <definedName name="________phi28" localSheetId="11">#REF!</definedName>
    <definedName name="________phi28" localSheetId="5">#REF!</definedName>
    <definedName name="________phi28" localSheetId="14">#REF!</definedName>
    <definedName name="________phi28">#REF!</definedName>
    <definedName name="________phi500" localSheetId="13">#REF!</definedName>
    <definedName name="________phi500" localSheetId="2">#REF!</definedName>
    <definedName name="________phi500" localSheetId="11">#REF!</definedName>
    <definedName name="________phi500" localSheetId="5">#REF!</definedName>
    <definedName name="________phi500" localSheetId="14">#REF!</definedName>
    <definedName name="________phi500">#REF!</definedName>
    <definedName name="________phi6" localSheetId="13">#REF!</definedName>
    <definedName name="________phi6" localSheetId="2">#REF!</definedName>
    <definedName name="________phi6" localSheetId="11">#REF!</definedName>
    <definedName name="________phi6" localSheetId="5">#REF!</definedName>
    <definedName name="________phi6" localSheetId="14">#REF!</definedName>
    <definedName name="________phi6">#REF!</definedName>
    <definedName name="________phi750" localSheetId="13">#REF!</definedName>
    <definedName name="________phi750" localSheetId="2">#REF!</definedName>
    <definedName name="________phi750" localSheetId="11">#REF!</definedName>
    <definedName name="________phi750" localSheetId="5">#REF!</definedName>
    <definedName name="________phi750" localSheetId="14">#REF!</definedName>
    <definedName name="________phi750">#REF!</definedName>
    <definedName name="________phi8" localSheetId="13">#REF!</definedName>
    <definedName name="________phi8" localSheetId="2">#REF!</definedName>
    <definedName name="________phi8" localSheetId="11">#REF!</definedName>
    <definedName name="________phi8" localSheetId="5">#REF!</definedName>
    <definedName name="________phi8" localSheetId="14">#REF!</definedName>
    <definedName name="________phi8">#REF!</definedName>
    <definedName name="________qa7" localSheetId="13">#REF!</definedName>
    <definedName name="________qa7" localSheetId="2">#REF!</definedName>
    <definedName name="________qa7" localSheetId="11">#REF!</definedName>
    <definedName name="________qa7" localSheetId="5">#REF!</definedName>
    <definedName name="________qa7" localSheetId="14">#REF!</definedName>
    <definedName name="________qa7">#REF!</definedName>
    <definedName name="________QLO7" localSheetId="13" hidden="1">#REF!</definedName>
    <definedName name="________QLO7" localSheetId="2" hidden="1">#REF!</definedName>
    <definedName name="________QLO7" localSheetId="11" hidden="1">#REF!</definedName>
    <definedName name="________QLO7" localSheetId="5" hidden="1">#REF!</definedName>
    <definedName name="________QLO7" localSheetId="14" hidden="1">#REF!</definedName>
    <definedName name="________QLO7" hidden="1">#REF!</definedName>
    <definedName name="________RHH1" localSheetId="13">#REF!</definedName>
    <definedName name="________RHH1" localSheetId="2">#REF!</definedName>
    <definedName name="________RHH1" localSheetId="11">#REF!</definedName>
    <definedName name="________RHH1" localSheetId="5">#REF!</definedName>
    <definedName name="________RHH1" localSheetId="14">#REF!</definedName>
    <definedName name="________RHH1">#REF!</definedName>
    <definedName name="________RHH10" localSheetId="13">#REF!</definedName>
    <definedName name="________RHH10" localSheetId="2">#REF!</definedName>
    <definedName name="________RHH10" localSheetId="11">#REF!</definedName>
    <definedName name="________RHH10" localSheetId="5">#REF!</definedName>
    <definedName name="________RHH10" localSheetId="14">#REF!</definedName>
    <definedName name="________RHH10">#REF!</definedName>
    <definedName name="________RHP1" localSheetId="13">#REF!</definedName>
    <definedName name="________RHP1" localSheetId="2">#REF!</definedName>
    <definedName name="________RHP1" localSheetId="11">#REF!</definedName>
    <definedName name="________RHP1" localSheetId="5">#REF!</definedName>
    <definedName name="________RHP1" localSheetId="14">#REF!</definedName>
    <definedName name="________RHP1">#REF!</definedName>
    <definedName name="________RHP10" localSheetId="13">#REF!</definedName>
    <definedName name="________RHP10" localSheetId="2">#REF!</definedName>
    <definedName name="________RHP10" localSheetId="11">#REF!</definedName>
    <definedName name="________RHP10" localSheetId="5">#REF!</definedName>
    <definedName name="________RHP10" localSheetId="14">#REF!</definedName>
    <definedName name="________RHP10">#REF!</definedName>
    <definedName name="________RI1" localSheetId="13">#REF!</definedName>
    <definedName name="________RI1" localSheetId="2">#REF!</definedName>
    <definedName name="________RI1" localSheetId="11">#REF!</definedName>
    <definedName name="________RI1" localSheetId="5">#REF!</definedName>
    <definedName name="________RI1" localSheetId="14">#REF!</definedName>
    <definedName name="________RI1">#REF!</definedName>
    <definedName name="________RI10" localSheetId="13">#REF!</definedName>
    <definedName name="________RI10" localSheetId="2">#REF!</definedName>
    <definedName name="________RI10" localSheetId="11">#REF!</definedName>
    <definedName name="________RI10" localSheetId="5">#REF!</definedName>
    <definedName name="________RI10" localSheetId="14">#REF!</definedName>
    <definedName name="________RI10">#REF!</definedName>
    <definedName name="________RII1" localSheetId="13">#REF!</definedName>
    <definedName name="________RII1" localSheetId="2">#REF!</definedName>
    <definedName name="________RII1" localSheetId="11">#REF!</definedName>
    <definedName name="________RII1" localSheetId="5">#REF!</definedName>
    <definedName name="________RII1" localSheetId="14">#REF!</definedName>
    <definedName name="________RII1">#REF!</definedName>
    <definedName name="________RII10" localSheetId="13">#REF!</definedName>
    <definedName name="________RII10" localSheetId="2">#REF!</definedName>
    <definedName name="________RII10" localSheetId="11">#REF!</definedName>
    <definedName name="________RII10" localSheetId="5">#REF!</definedName>
    <definedName name="________RII10" localSheetId="14">#REF!</definedName>
    <definedName name="________RII10">#REF!</definedName>
    <definedName name="________RIP1" localSheetId="13">#REF!</definedName>
    <definedName name="________RIP1" localSheetId="2">#REF!</definedName>
    <definedName name="________RIP1" localSheetId="11">#REF!</definedName>
    <definedName name="________RIP1" localSheetId="5">#REF!</definedName>
    <definedName name="________RIP1" localSheetId="14">#REF!</definedName>
    <definedName name="________RIP1">#REF!</definedName>
    <definedName name="________RIP10" localSheetId="13">#REF!</definedName>
    <definedName name="________RIP10" localSheetId="2">#REF!</definedName>
    <definedName name="________RIP10" localSheetId="11">#REF!</definedName>
    <definedName name="________RIP10" localSheetId="5">#REF!</definedName>
    <definedName name="________RIP10" localSheetId="14">#REF!</definedName>
    <definedName name="________RIP10">#REF!</definedName>
    <definedName name="________rp95" localSheetId="13">#REF!</definedName>
    <definedName name="________rp95" localSheetId="2">#REF!</definedName>
    <definedName name="________rp95" localSheetId="11">#REF!</definedName>
    <definedName name="________rp95" localSheetId="5">#REF!</definedName>
    <definedName name="________rp95" localSheetId="14">#REF!</definedName>
    <definedName name="________rp95">#REF!</definedName>
    <definedName name="________san108" localSheetId="13">#REF!</definedName>
    <definedName name="________san108" localSheetId="2">#REF!</definedName>
    <definedName name="________san108" localSheetId="11">#REF!</definedName>
    <definedName name="________san108" localSheetId="5">#REF!</definedName>
    <definedName name="________san108" localSheetId="14">#REF!</definedName>
    <definedName name="________san108">#REF!</definedName>
    <definedName name="________san180" localSheetId="13">#REF!</definedName>
    <definedName name="________san180" localSheetId="2">#REF!</definedName>
    <definedName name="________san180" localSheetId="11">#REF!</definedName>
    <definedName name="________san180" localSheetId="5">#REF!</definedName>
    <definedName name="________san180" localSheetId="14">#REF!</definedName>
    <definedName name="________san180">#REF!</definedName>
    <definedName name="________san250" localSheetId="13">#REF!</definedName>
    <definedName name="________san250" localSheetId="2">#REF!</definedName>
    <definedName name="________san250" localSheetId="11">#REF!</definedName>
    <definedName name="________san250" localSheetId="5">#REF!</definedName>
    <definedName name="________san250" localSheetId="14">#REF!</definedName>
    <definedName name="________san250">#REF!</definedName>
    <definedName name="________san54" localSheetId="13">#REF!</definedName>
    <definedName name="________san54" localSheetId="2">#REF!</definedName>
    <definedName name="________san54" localSheetId="11">#REF!</definedName>
    <definedName name="________san54" localSheetId="5">#REF!</definedName>
    <definedName name="________san54" localSheetId="14">#REF!</definedName>
    <definedName name="________san54">#REF!</definedName>
    <definedName name="________san90" localSheetId="13">#REF!</definedName>
    <definedName name="________san90" localSheetId="2">#REF!</definedName>
    <definedName name="________san90" localSheetId="11">#REF!</definedName>
    <definedName name="________san90" localSheetId="5">#REF!</definedName>
    <definedName name="________san90" localSheetId="14">#REF!</definedName>
    <definedName name="________san90">#REF!</definedName>
    <definedName name="________sat12" localSheetId="13">#REF!</definedName>
    <definedName name="________sat12" localSheetId="2">#REF!</definedName>
    <definedName name="________sat12" localSheetId="11">#REF!</definedName>
    <definedName name="________sat12" localSheetId="5">#REF!</definedName>
    <definedName name="________sat12" localSheetId="14">#REF!</definedName>
    <definedName name="________sat12">#REF!</definedName>
    <definedName name="________sat16" localSheetId="13">#REF!</definedName>
    <definedName name="________sat16" localSheetId="2">#REF!</definedName>
    <definedName name="________sat16" localSheetId="11">#REF!</definedName>
    <definedName name="________sat16" localSheetId="5">#REF!</definedName>
    <definedName name="________sat16" localSheetId="14">#REF!</definedName>
    <definedName name="________sat16">#REF!</definedName>
    <definedName name="________sat20" localSheetId="13">#REF!</definedName>
    <definedName name="________sat20" localSheetId="2">#REF!</definedName>
    <definedName name="________sat20" localSheetId="11">#REF!</definedName>
    <definedName name="________sat20" localSheetId="5">#REF!</definedName>
    <definedName name="________sat20" localSheetId="14">#REF!</definedName>
    <definedName name="________sat20">#REF!</definedName>
    <definedName name="________sc1" localSheetId="13">#REF!</definedName>
    <definedName name="________sc1" localSheetId="2">#REF!</definedName>
    <definedName name="________sc1" localSheetId="11">#REF!</definedName>
    <definedName name="________sc1" localSheetId="5">#REF!</definedName>
    <definedName name="________sc1" localSheetId="14">#REF!</definedName>
    <definedName name="________sc1">#REF!</definedName>
    <definedName name="________SC2" localSheetId="13">#REF!</definedName>
    <definedName name="________SC2" localSheetId="2">#REF!</definedName>
    <definedName name="________SC2" localSheetId="11">#REF!</definedName>
    <definedName name="________SC2" localSheetId="5">#REF!</definedName>
    <definedName name="________SC2" localSheetId="14">#REF!</definedName>
    <definedName name="________SC2">#REF!</definedName>
    <definedName name="________sc3" localSheetId="13">#REF!</definedName>
    <definedName name="________sc3" localSheetId="2">#REF!</definedName>
    <definedName name="________sc3" localSheetId="11">#REF!</definedName>
    <definedName name="________sc3" localSheetId="5">#REF!</definedName>
    <definedName name="________sc3" localSheetId="14">#REF!</definedName>
    <definedName name="________sc3">#REF!</definedName>
    <definedName name="________SCD18" localSheetId="13">#REF!</definedName>
    <definedName name="________SCD18" localSheetId="2">#REF!</definedName>
    <definedName name="________SCD18" localSheetId="11">#REF!</definedName>
    <definedName name="________SCD18" localSheetId="5">#REF!</definedName>
    <definedName name="________SCD18" localSheetId="14">#REF!</definedName>
    <definedName name="________SCD18">#REF!</definedName>
    <definedName name="________SCL4" localSheetId="2" hidden="1">{"'Sheet1'!$L$16"}</definedName>
    <definedName name="________SCL4" localSheetId="11" hidden="1">{"'Sheet1'!$L$16"}</definedName>
    <definedName name="________SCL4" localSheetId="5" hidden="1">{"'Sheet1'!$L$16"}</definedName>
    <definedName name="________SCL4" hidden="1">{"'Sheet1'!$L$16"}</definedName>
    <definedName name="________sl2" localSheetId="13">#REF!</definedName>
    <definedName name="________sl2" localSheetId="2">#REF!</definedName>
    <definedName name="________sl2" localSheetId="11">#REF!</definedName>
    <definedName name="________sl2" localSheetId="5">#REF!</definedName>
    <definedName name="________sl2" localSheetId="14">#REF!</definedName>
    <definedName name="________sl2">#REF!</definedName>
    <definedName name="________slg1" localSheetId="13">#REF!</definedName>
    <definedName name="________slg1" localSheetId="2">#REF!</definedName>
    <definedName name="________slg1" localSheetId="11">#REF!</definedName>
    <definedName name="________slg1" localSheetId="5">#REF!</definedName>
    <definedName name="________slg1" localSheetId="14">#REF!</definedName>
    <definedName name="________slg1">#REF!</definedName>
    <definedName name="________slg2" localSheetId="13">#REF!</definedName>
    <definedName name="________slg2" localSheetId="2">#REF!</definedName>
    <definedName name="________slg2" localSheetId="11">#REF!</definedName>
    <definedName name="________slg2" localSheetId="5">#REF!</definedName>
    <definedName name="________slg2" localSheetId="14">#REF!</definedName>
    <definedName name="________slg2">#REF!</definedName>
    <definedName name="________slg3" localSheetId="13">#REF!</definedName>
    <definedName name="________slg3" localSheetId="2">#REF!</definedName>
    <definedName name="________slg3" localSheetId="11">#REF!</definedName>
    <definedName name="________slg3" localSheetId="5">#REF!</definedName>
    <definedName name="________slg3" localSheetId="14">#REF!</definedName>
    <definedName name="________slg3">#REF!</definedName>
    <definedName name="________slg4" localSheetId="13">#REF!</definedName>
    <definedName name="________slg4" localSheetId="2">#REF!</definedName>
    <definedName name="________slg4" localSheetId="11">#REF!</definedName>
    <definedName name="________slg4" localSheetId="5">#REF!</definedName>
    <definedName name="________slg4" localSheetId="14">#REF!</definedName>
    <definedName name="________slg4">#REF!</definedName>
    <definedName name="________slg5" localSheetId="13">#REF!</definedName>
    <definedName name="________slg5" localSheetId="2">#REF!</definedName>
    <definedName name="________slg5" localSheetId="11">#REF!</definedName>
    <definedName name="________slg5" localSheetId="5">#REF!</definedName>
    <definedName name="________slg5" localSheetId="14">#REF!</definedName>
    <definedName name="________slg5">#REF!</definedName>
    <definedName name="________slg6" localSheetId="13">#REF!</definedName>
    <definedName name="________slg6" localSheetId="2">#REF!</definedName>
    <definedName name="________slg6" localSheetId="11">#REF!</definedName>
    <definedName name="________slg6" localSheetId="5">#REF!</definedName>
    <definedName name="________slg6" localSheetId="14">#REF!</definedName>
    <definedName name="________slg6">#REF!</definedName>
    <definedName name="________SN3" localSheetId="13">#REF!</definedName>
    <definedName name="________SN3" localSheetId="2">#REF!</definedName>
    <definedName name="________SN3" localSheetId="11">#REF!</definedName>
    <definedName name="________SN3" localSheetId="5">#REF!</definedName>
    <definedName name="________SN3" localSheetId="14">#REF!</definedName>
    <definedName name="________SN3">#REF!</definedName>
    <definedName name="________soi2" localSheetId="13">#REF!</definedName>
    <definedName name="________soi2" localSheetId="2">#REF!</definedName>
    <definedName name="________soi2" localSheetId="11">#REF!</definedName>
    <definedName name="________soi2" localSheetId="5">#REF!</definedName>
    <definedName name="________soi2" localSheetId="14">#REF!</definedName>
    <definedName name="________soi2">#REF!</definedName>
    <definedName name="________soi3" localSheetId="13">#REF!</definedName>
    <definedName name="________soi3" localSheetId="2">#REF!</definedName>
    <definedName name="________soi3" localSheetId="11">#REF!</definedName>
    <definedName name="________soi3" localSheetId="5">#REF!</definedName>
    <definedName name="________soi3" localSheetId="14">#REF!</definedName>
    <definedName name="________soi3">#REF!</definedName>
    <definedName name="________sua20" localSheetId="13">#REF!</definedName>
    <definedName name="________sua20" localSheetId="2">#REF!</definedName>
    <definedName name="________sua20" localSheetId="11">#REF!</definedName>
    <definedName name="________sua20" localSheetId="5">#REF!</definedName>
    <definedName name="________sua20" localSheetId="14">#REF!</definedName>
    <definedName name="________sua20">#REF!</definedName>
    <definedName name="________sua30" localSheetId="13">#REF!</definedName>
    <definedName name="________sua30" localSheetId="2">#REF!</definedName>
    <definedName name="________sua30" localSheetId="11">#REF!</definedName>
    <definedName name="________sua30" localSheetId="5">#REF!</definedName>
    <definedName name="________sua30" localSheetId="14">#REF!</definedName>
    <definedName name="________sua30">#REF!</definedName>
    <definedName name="________t9" localSheetId="2" hidden="1">{"'Sheet1'!$L$16"}</definedName>
    <definedName name="________t9" localSheetId="11" hidden="1">{"'Sheet1'!$L$16"}</definedName>
    <definedName name="________t9" localSheetId="5" hidden="1">{"'Sheet1'!$L$16"}</definedName>
    <definedName name="________t9" hidden="1">{"'Sheet1'!$L$16"}</definedName>
    <definedName name="________tb2" localSheetId="2" hidden="1">{"'Sheet1'!$L$16"}</definedName>
    <definedName name="________tb2" localSheetId="11" hidden="1">{"'Sheet1'!$L$16"}</definedName>
    <definedName name="________tb2" localSheetId="5" hidden="1">{"'Sheet1'!$L$16"}</definedName>
    <definedName name="________tb2" hidden="1">{"'Sheet1'!$L$16"}</definedName>
    <definedName name="________td1" localSheetId="2" hidden="1">{"'Sheet1'!$L$16"}</definedName>
    <definedName name="________td1" localSheetId="11" hidden="1">{"'Sheet1'!$L$16"}</definedName>
    <definedName name="________td1" localSheetId="5" hidden="1">{"'Sheet1'!$L$16"}</definedName>
    <definedName name="________td1" hidden="1">{"'Sheet1'!$L$16"}</definedName>
    <definedName name="________TG1" localSheetId="13">#REF!</definedName>
    <definedName name="________TG1" localSheetId="2">#REF!</definedName>
    <definedName name="________TG1" localSheetId="11">#REF!</definedName>
    <definedName name="________TG1" localSheetId="5">#REF!</definedName>
    <definedName name="________TG1" localSheetId="14">#REF!</definedName>
    <definedName name="________TG1">#REF!</definedName>
    <definedName name="________tg427" localSheetId="13">#REF!</definedName>
    <definedName name="________tg427" localSheetId="2">#REF!</definedName>
    <definedName name="________tg427" localSheetId="11">#REF!</definedName>
    <definedName name="________tg427" localSheetId="5">#REF!</definedName>
    <definedName name="________tg427" localSheetId="14">#REF!</definedName>
    <definedName name="________tg427">#REF!</definedName>
    <definedName name="________TK1" localSheetId="13">#REF!</definedName>
    <definedName name="________TK1" localSheetId="2">#REF!</definedName>
    <definedName name="________TK1" localSheetId="11">#REF!</definedName>
    <definedName name="________TK1" localSheetId="5">#REF!</definedName>
    <definedName name="________TK1" localSheetId="14">#REF!</definedName>
    <definedName name="________TK1">#REF!</definedName>
    <definedName name="________TK155" localSheetId="13">#REF!</definedName>
    <definedName name="________TK155" localSheetId="2">#REF!</definedName>
    <definedName name="________TK155" localSheetId="11">#REF!</definedName>
    <definedName name="________TK155" localSheetId="5">#REF!</definedName>
    <definedName name="________TK155" localSheetId="14">#REF!</definedName>
    <definedName name="________TK155">#REF!</definedName>
    <definedName name="________TK422" localSheetId="13">#REF!</definedName>
    <definedName name="________TK422" localSheetId="2">#REF!</definedName>
    <definedName name="________TK422" localSheetId="11">#REF!</definedName>
    <definedName name="________TK422" localSheetId="5">#REF!</definedName>
    <definedName name="________TK422" localSheetId="14">#REF!</definedName>
    <definedName name="________TK422">#REF!</definedName>
    <definedName name="________TL1" localSheetId="13">#REF!</definedName>
    <definedName name="________TL1" localSheetId="2">#REF!</definedName>
    <definedName name="________TL1" localSheetId="11">#REF!</definedName>
    <definedName name="________TL1" localSheetId="5">#REF!</definedName>
    <definedName name="________TL1" localSheetId="14">#REF!</definedName>
    <definedName name="________TL1">#REF!</definedName>
    <definedName name="________TL2" localSheetId="13">#REF!</definedName>
    <definedName name="________TL2" localSheetId="2">#REF!</definedName>
    <definedName name="________TL2" localSheetId="11">#REF!</definedName>
    <definedName name="________TL2" localSheetId="5">#REF!</definedName>
    <definedName name="________TL2" localSheetId="14">#REF!</definedName>
    <definedName name="________TL2">#REF!</definedName>
    <definedName name="________TL3" localSheetId="13">#REF!</definedName>
    <definedName name="________TL3" localSheetId="2">#REF!</definedName>
    <definedName name="________TL3" localSheetId="11">#REF!</definedName>
    <definedName name="________TL3" localSheetId="5">#REF!</definedName>
    <definedName name="________TL3" localSheetId="14">#REF!</definedName>
    <definedName name="________TL3">#REF!</definedName>
    <definedName name="________TLA120" localSheetId="13">#REF!</definedName>
    <definedName name="________TLA120" localSheetId="2">#REF!</definedName>
    <definedName name="________TLA120" localSheetId="11">#REF!</definedName>
    <definedName name="________TLA120" localSheetId="5">#REF!</definedName>
    <definedName name="________TLA120" localSheetId="14">#REF!</definedName>
    <definedName name="________TLA120">#REF!</definedName>
    <definedName name="________TLA35" localSheetId="13">#REF!</definedName>
    <definedName name="________TLA35" localSheetId="2">#REF!</definedName>
    <definedName name="________TLA35" localSheetId="11">#REF!</definedName>
    <definedName name="________TLA35" localSheetId="5">#REF!</definedName>
    <definedName name="________TLA35" localSheetId="14">#REF!</definedName>
    <definedName name="________TLA35">#REF!</definedName>
    <definedName name="________TLA50" localSheetId="13">#REF!</definedName>
    <definedName name="________TLA50" localSheetId="2">#REF!</definedName>
    <definedName name="________TLA50" localSheetId="11">#REF!</definedName>
    <definedName name="________TLA50" localSheetId="5">#REF!</definedName>
    <definedName name="________TLA50" localSheetId="14">#REF!</definedName>
    <definedName name="________TLA50">#REF!</definedName>
    <definedName name="________TLA70" localSheetId="13">#REF!</definedName>
    <definedName name="________TLA70" localSheetId="2">#REF!</definedName>
    <definedName name="________TLA70" localSheetId="11">#REF!</definedName>
    <definedName name="________TLA70" localSheetId="5">#REF!</definedName>
    <definedName name="________TLA70" localSheetId="14">#REF!</definedName>
    <definedName name="________TLA70">#REF!</definedName>
    <definedName name="________TLA95" localSheetId="13">#REF!</definedName>
    <definedName name="________TLA95" localSheetId="2">#REF!</definedName>
    <definedName name="________TLA95" localSheetId="11">#REF!</definedName>
    <definedName name="________TLA95" localSheetId="5">#REF!</definedName>
    <definedName name="________TLA95" localSheetId="14">#REF!</definedName>
    <definedName name="________TLA95">#REF!</definedName>
    <definedName name="________tp2" localSheetId="13">#REF!</definedName>
    <definedName name="________tp2" localSheetId="2">#REF!</definedName>
    <definedName name="________tp2" localSheetId="11">#REF!</definedName>
    <definedName name="________tp2" localSheetId="5">#REF!</definedName>
    <definedName name="________tp2" localSheetId="14">#REF!</definedName>
    <definedName name="________tp2">#REF!</definedName>
    <definedName name="________tt3" localSheetId="2" hidden="1">{"'Sheet1'!$L$16"}</definedName>
    <definedName name="________tt3" localSheetId="11" hidden="1">{"'Sheet1'!$L$16"}</definedName>
    <definedName name="________tt3" localSheetId="5" hidden="1">{"'Sheet1'!$L$16"}</definedName>
    <definedName name="________tt3" hidden="1">{"'Sheet1'!$L$16"}</definedName>
    <definedName name="________tz593" localSheetId="13">#REF!</definedName>
    <definedName name="________tz593" localSheetId="2">#REF!</definedName>
    <definedName name="________tz593" localSheetId="11">#REF!</definedName>
    <definedName name="________tz593" localSheetId="5">#REF!</definedName>
    <definedName name="________tz593" localSheetId="14">#REF!</definedName>
    <definedName name="________tz593">#REF!</definedName>
    <definedName name="________TH1" localSheetId="13">#REF!</definedName>
    <definedName name="________TH1" localSheetId="2">#REF!</definedName>
    <definedName name="________TH1" localSheetId="11">#REF!</definedName>
    <definedName name="________TH1" localSheetId="5">#REF!</definedName>
    <definedName name="________TH1" localSheetId="14">#REF!</definedName>
    <definedName name="________TH1">#REF!</definedName>
    <definedName name="________TH2" localSheetId="13">#REF!</definedName>
    <definedName name="________TH2" localSheetId="2">#REF!</definedName>
    <definedName name="________TH2" localSheetId="11">#REF!</definedName>
    <definedName name="________TH2" localSheetId="5">#REF!</definedName>
    <definedName name="________TH2" localSheetId="14">#REF!</definedName>
    <definedName name="________TH2">#REF!</definedName>
    <definedName name="________TH20" localSheetId="13">#REF!</definedName>
    <definedName name="________TH20" localSheetId="2">#REF!</definedName>
    <definedName name="________TH20" localSheetId="11">#REF!</definedName>
    <definedName name="________TH20" localSheetId="5">#REF!</definedName>
    <definedName name="________TH20" localSheetId="14">#REF!</definedName>
    <definedName name="________TH20">#REF!</definedName>
    <definedName name="________TH3" localSheetId="13">#REF!</definedName>
    <definedName name="________TH3" localSheetId="2">#REF!</definedName>
    <definedName name="________TH3" localSheetId="11">#REF!</definedName>
    <definedName name="________TH3" localSheetId="5">#REF!</definedName>
    <definedName name="________TH3" localSheetId="14">#REF!</definedName>
    <definedName name="________TH3">#REF!</definedName>
    <definedName name="________tra100" localSheetId="13">#REF!</definedName>
    <definedName name="________tra100" localSheetId="2">#REF!</definedName>
    <definedName name="________tra100" localSheetId="11">#REF!</definedName>
    <definedName name="________tra100" localSheetId="5">#REF!</definedName>
    <definedName name="________tra100" localSheetId="14">#REF!</definedName>
    <definedName name="________tra100">#REF!</definedName>
    <definedName name="________tra102" localSheetId="13">#REF!</definedName>
    <definedName name="________tra102" localSheetId="2">#REF!</definedName>
    <definedName name="________tra102" localSheetId="11">#REF!</definedName>
    <definedName name="________tra102" localSheetId="5">#REF!</definedName>
    <definedName name="________tra102" localSheetId="14">#REF!</definedName>
    <definedName name="________tra102">#REF!</definedName>
    <definedName name="________tra104" localSheetId="13">#REF!</definedName>
    <definedName name="________tra104" localSheetId="2">#REF!</definedName>
    <definedName name="________tra104" localSheetId="11">#REF!</definedName>
    <definedName name="________tra104" localSheetId="5">#REF!</definedName>
    <definedName name="________tra104" localSheetId="14">#REF!</definedName>
    <definedName name="________tra104">#REF!</definedName>
    <definedName name="________tra106" localSheetId="13">#REF!</definedName>
    <definedName name="________tra106" localSheetId="2">#REF!</definedName>
    <definedName name="________tra106" localSheetId="11">#REF!</definedName>
    <definedName name="________tra106" localSheetId="5">#REF!</definedName>
    <definedName name="________tra106" localSheetId="14">#REF!</definedName>
    <definedName name="________tra106">#REF!</definedName>
    <definedName name="________tra108" localSheetId="13">#REF!</definedName>
    <definedName name="________tra108" localSheetId="2">#REF!</definedName>
    <definedName name="________tra108" localSheetId="11">#REF!</definedName>
    <definedName name="________tra108" localSheetId="5">#REF!</definedName>
    <definedName name="________tra108" localSheetId="14">#REF!</definedName>
    <definedName name="________tra108">#REF!</definedName>
    <definedName name="________tra110" localSheetId="13">#REF!</definedName>
    <definedName name="________tra110" localSheetId="2">#REF!</definedName>
    <definedName name="________tra110" localSheetId="11">#REF!</definedName>
    <definedName name="________tra110" localSheetId="5">#REF!</definedName>
    <definedName name="________tra110" localSheetId="14">#REF!</definedName>
    <definedName name="________tra110">#REF!</definedName>
    <definedName name="________tra112" localSheetId="13">#REF!</definedName>
    <definedName name="________tra112" localSheetId="2">#REF!</definedName>
    <definedName name="________tra112" localSheetId="11">#REF!</definedName>
    <definedName name="________tra112" localSheetId="5">#REF!</definedName>
    <definedName name="________tra112" localSheetId="14">#REF!</definedName>
    <definedName name="________tra112">#REF!</definedName>
    <definedName name="________tra114" localSheetId="13">#REF!</definedName>
    <definedName name="________tra114" localSheetId="2">#REF!</definedName>
    <definedName name="________tra114" localSheetId="11">#REF!</definedName>
    <definedName name="________tra114" localSheetId="5">#REF!</definedName>
    <definedName name="________tra114" localSheetId="14">#REF!</definedName>
    <definedName name="________tra114">#REF!</definedName>
    <definedName name="________tra116" localSheetId="13">#REF!</definedName>
    <definedName name="________tra116" localSheetId="2">#REF!</definedName>
    <definedName name="________tra116" localSheetId="11">#REF!</definedName>
    <definedName name="________tra116" localSheetId="5">#REF!</definedName>
    <definedName name="________tra116" localSheetId="14">#REF!</definedName>
    <definedName name="________tra116">#REF!</definedName>
    <definedName name="________tra118" localSheetId="13">#REF!</definedName>
    <definedName name="________tra118" localSheetId="2">#REF!</definedName>
    <definedName name="________tra118" localSheetId="11">#REF!</definedName>
    <definedName name="________tra118" localSheetId="5">#REF!</definedName>
    <definedName name="________tra118" localSheetId="14">#REF!</definedName>
    <definedName name="________tra118">#REF!</definedName>
    <definedName name="________tra120" localSheetId="13">#REF!</definedName>
    <definedName name="________tra120" localSheetId="2">#REF!</definedName>
    <definedName name="________tra120" localSheetId="11">#REF!</definedName>
    <definedName name="________tra120" localSheetId="5">#REF!</definedName>
    <definedName name="________tra120" localSheetId="14">#REF!</definedName>
    <definedName name="________tra120">#REF!</definedName>
    <definedName name="________tra122" localSheetId="13">#REF!</definedName>
    <definedName name="________tra122" localSheetId="2">#REF!</definedName>
    <definedName name="________tra122" localSheetId="11">#REF!</definedName>
    <definedName name="________tra122" localSheetId="5">#REF!</definedName>
    <definedName name="________tra122" localSheetId="14">#REF!</definedName>
    <definedName name="________tra122">#REF!</definedName>
    <definedName name="________tra124" localSheetId="13">#REF!</definedName>
    <definedName name="________tra124" localSheetId="2">#REF!</definedName>
    <definedName name="________tra124" localSheetId="11">#REF!</definedName>
    <definedName name="________tra124" localSheetId="5">#REF!</definedName>
    <definedName name="________tra124" localSheetId="14">#REF!</definedName>
    <definedName name="________tra124">#REF!</definedName>
    <definedName name="________tra126" localSheetId="13">#REF!</definedName>
    <definedName name="________tra126" localSheetId="2">#REF!</definedName>
    <definedName name="________tra126" localSheetId="11">#REF!</definedName>
    <definedName name="________tra126" localSheetId="5">#REF!</definedName>
    <definedName name="________tra126" localSheetId="14">#REF!</definedName>
    <definedName name="________tra126">#REF!</definedName>
    <definedName name="________tra128" localSheetId="13">#REF!</definedName>
    <definedName name="________tra128" localSheetId="2">#REF!</definedName>
    <definedName name="________tra128" localSheetId="11">#REF!</definedName>
    <definedName name="________tra128" localSheetId="5">#REF!</definedName>
    <definedName name="________tra128" localSheetId="14">#REF!</definedName>
    <definedName name="________tra128">#REF!</definedName>
    <definedName name="________tra130" localSheetId="13">#REF!</definedName>
    <definedName name="________tra130" localSheetId="2">#REF!</definedName>
    <definedName name="________tra130" localSheetId="11">#REF!</definedName>
    <definedName name="________tra130" localSheetId="5">#REF!</definedName>
    <definedName name="________tra130" localSheetId="14">#REF!</definedName>
    <definedName name="________tra130">#REF!</definedName>
    <definedName name="________tra132" localSheetId="13">#REF!</definedName>
    <definedName name="________tra132" localSheetId="2">#REF!</definedName>
    <definedName name="________tra132" localSheetId="11">#REF!</definedName>
    <definedName name="________tra132" localSheetId="5">#REF!</definedName>
    <definedName name="________tra132" localSheetId="14">#REF!</definedName>
    <definedName name="________tra132">#REF!</definedName>
    <definedName name="________tra134" localSheetId="13">#REF!</definedName>
    <definedName name="________tra134" localSheetId="2">#REF!</definedName>
    <definedName name="________tra134" localSheetId="11">#REF!</definedName>
    <definedName name="________tra134" localSheetId="5">#REF!</definedName>
    <definedName name="________tra134" localSheetId="14">#REF!</definedName>
    <definedName name="________tra134">#REF!</definedName>
    <definedName name="________tra136" localSheetId="13">#REF!</definedName>
    <definedName name="________tra136" localSheetId="2">#REF!</definedName>
    <definedName name="________tra136" localSheetId="11">#REF!</definedName>
    <definedName name="________tra136" localSheetId="5">#REF!</definedName>
    <definedName name="________tra136" localSheetId="14">#REF!</definedName>
    <definedName name="________tra136">#REF!</definedName>
    <definedName name="________tra138" localSheetId="13">#REF!</definedName>
    <definedName name="________tra138" localSheetId="2">#REF!</definedName>
    <definedName name="________tra138" localSheetId="11">#REF!</definedName>
    <definedName name="________tra138" localSheetId="5">#REF!</definedName>
    <definedName name="________tra138" localSheetId="14">#REF!</definedName>
    <definedName name="________tra138">#REF!</definedName>
    <definedName name="________tra140" localSheetId="13">#REF!</definedName>
    <definedName name="________tra140" localSheetId="2">#REF!</definedName>
    <definedName name="________tra140" localSheetId="11">#REF!</definedName>
    <definedName name="________tra140" localSheetId="5">#REF!</definedName>
    <definedName name="________tra140" localSheetId="14">#REF!</definedName>
    <definedName name="________tra140">#REF!</definedName>
    <definedName name="________tra70" localSheetId="13">#REF!</definedName>
    <definedName name="________tra70" localSheetId="2">#REF!</definedName>
    <definedName name="________tra70" localSheetId="11">#REF!</definedName>
    <definedName name="________tra70" localSheetId="5">#REF!</definedName>
    <definedName name="________tra70" localSheetId="14">#REF!</definedName>
    <definedName name="________tra70">#REF!</definedName>
    <definedName name="________tra72" localSheetId="13">#REF!</definedName>
    <definedName name="________tra72" localSheetId="2">#REF!</definedName>
    <definedName name="________tra72" localSheetId="11">#REF!</definedName>
    <definedName name="________tra72" localSheetId="5">#REF!</definedName>
    <definedName name="________tra72" localSheetId="14">#REF!</definedName>
    <definedName name="________tra72">#REF!</definedName>
    <definedName name="________tra74" localSheetId="13">#REF!</definedName>
    <definedName name="________tra74" localSheetId="2">#REF!</definedName>
    <definedName name="________tra74" localSheetId="11">#REF!</definedName>
    <definedName name="________tra74" localSheetId="5">#REF!</definedName>
    <definedName name="________tra74" localSheetId="14">#REF!</definedName>
    <definedName name="________tra74">#REF!</definedName>
    <definedName name="________tra76" localSheetId="13">#REF!</definedName>
    <definedName name="________tra76" localSheetId="2">#REF!</definedName>
    <definedName name="________tra76" localSheetId="11">#REF!</definedName>
    <definedName name="________tra76" localSheetId="5">#REF!</definedName>
    <definedName name="________tra76" localSheetId="14">#REF!</definedName>
    <definedName name="________tra76">#REF!</definedName>
    <definedName name="________tra78" localSheetId="13">#REF!</definedName>
    <definedName name="________tra78" localSheetId="2">#REF!</definedName>
    <definedName name="________tra78" localSheetId="11">#REF!</definedName>
    <definedName name="________tra78" localSheetId="5">#REF!</definedName>
    <definedName name="________tra78" localSheetId="14">#REF!</definedName>
    <definedName name="________tra78">#REF!</definedName>
    <definedName name="________tra80" localSheetId="13">#REF!</definedName>
    <definedName name="________tra80" localSheetId="2">#REF!</definedName>
    <definedName name="________tra80" localSheetId="11">#REF!</definedName>
    <definedName name="________tra80" localSheetId="5">#REF!</definedName>
    <definedName name="________tra80" localSheetId="14">#REF!</definedName>
    <definedName name="________tra80">#REF!</definedName>
    <definedName name="________tra82" localSheetId="13">#REF!</definedName>
    <definedName name="________tra82" localSheetId="2">#REF!</definedName>
    <definedName name="________tra82" localSheetId="11">#REF!</definedName>
    <definedName name="________tra82" localSheetId="5">#REF!</definedName>
    <definedName name="________tra82" localSheetId="14">#REF!</definedName>
    <definedName name="________tra82">#REF!</definedName>
    <definedName name="________tra84" localSheetId="13">#REF!</definedName>
    <definedName name="________tra84" localSheetId="2">#REF!</definedName>
    <definedName name="________tra84" localSheetId="11">#REF!</definedName>
    <definedName name="________tra84" localSheetId="5">#REF!</definedName>
    <definedName name="________tra84" localSheetId="14">#REF!</definedName>
    <definedName name="________tra84">#REF!</definedName>
    <definedName name="________tra86" localSheetId="13">#REF!</definedName>
    <definedName name="________tra86" localSheetId="2">#REF!</definedName>
    <definedName name="________tra86" localSheetId="11">#REF!</definedName>
    <definedName name="________tra86" localSheetId="5">#REF!</definedName>
    <definedName name="________tra86" localSheetId="14">#REF!</definedName>
    <definedName name="________tra86">#REF!</definedName>
    <definedName name="________tra88" localSheetId="13">#REF!</definedName>
    <definedName name="________tra88" localSheetId="2">#REF!</definedName>
    <definedName name="________tra88" localSheetId="11">#REF!</definedName>
    <definedName name="________tra88" localSheetId="5">#REF!</definedName>
    <definedName name="________tra88" localSheetId="14">#REF!</definedName>
    <definedName name="________tra88">#REF!</definedName>
    <definedName name="________tra90" localSheetId="13">#REF!</definedName>
    <definedName name="________tra90" localSheetId="2">#REF!</definedName>
    <definedName name="________tra90" localSheetId="11">#REF!</definedName>
    <definedName name="________tra90" localSheetId="5">#REF!</definedName>
    <definedName name="________tra90" localSheetId="14">#REF!</definedName>
    <definedName name="________tra90">#REF!</definedName>
    <definedName name="________tra92" localSheetId="13">#REF!</definedName>
    <definedName name="________tra92" localSheetId="2">#REF!</definedName>
    <definedName name="________tra92" localSheetId="11">#REF!</definedName>
    <definedName name="________tra92" localSheetId="5">#REF!</definedName>
    <definedName name="________tra92" localSheetId="14">#REF!</definedName>
    <definedName name="________tra92">#REF!</definedName>
    <definedName name="________tra94" localSheetId="13">#REF!</definedName>
    <definedName name="________tra94" localSheetId="2">#REF!</definedName>
    <definedName name="________tra94" localSheetId="11">#REF!</definedName>
    <definedName name="________tra94" localSheetId="5">#REF!</definedName>
    <definedName name="________tra94" localSheetId="14">#REF!</definedName>
    <definedName name="________tra94">#REF!</definedName>
    <definedName name="________tra96" localSheetId="13">#REF!</definedName>
    <definedName name="________tra96" localSheetId="2">#REF!</definedName>
    <definedName name="________tra96" localSheetId="11">#REF!</definedName>
    <definedName name="________tra96" localSheetId="5">#REF!</definedName>
    <definedName name="________tra96" localSheetId="14">#REF!</definedName>
    <definedName name="________tra96">#REF!</definedName>
    <definedName name="________tra98" localSheetId="13">#REF!</definedName>
    <definedName name="________tra98" localSheetId="2">#REF!</definedName>
    <definedName name="________tra98" localSheetId="11">#REF!</definedName>
    <definedName name="________tra98" localSheetId="5">#REF!</definedName>
    <definedName name="________tra98" localSheetId="14">#REF!</definedName>
    <definedName name="________tra98">#REF!</definedName>
    <definedName name="________ui100" localSheetId="13">#REF!</definedName>
    <definedName name="________ui100" localSheetId="2">#REF!</definedName>
    <definedName name="________ui100" localSheetId="11">#REF!</definedName>
    <definedName name="________ui100" localSheetId="5">#REF!</definedName>
    <definedName name="________ui100" localSheetId="14">#REF!</definedName>
    <definedName name="________ui100">#REF!</definedName>
    <definedName name="________ui105" localSheetId="13">#REF!</definedName>
    <definedName name="________ui105" localSheetId="2">#REF!</definedName>
    <definedName name="________ui105" localSheetId="11">#REF!</definedName>
    <definedName name="________ui105" localSheetId="5">#REF!</definedName>
    <definedName name="________ui105" localSheetId="14">#REF!</definedName>
    <definedName name="________ui105">#REF!</definedName>
    <definedName name="________ui108" localSheetId="13">#REF!</definedName>
    <definedName name="________ui108" localSheetId="2">#REF!</definedName>
    <definedName name="________ui108" localSheetId="11">#REF!</definedName>
    <definedName name="________ui108" localSheetId="5">#REF!</definedName>
    <definedName name="________ui108" localSheetId="14">#REF!</definedName>
    <definedName name="________ui108">#REF!</definedName>
    <definedName name="________ui130" localSheetId="13">#REF!</definedName>
    <definedName name="________ui130" localSheetId="2">#REF!</definedName>
    <definedName name="________ui130" localSheetId="11">#REF!</definedName>
    <definedName name="________ui130" localSheetId="5">#REF!</definedName>
    <definedName name="________ui130" localSheetId="14">#REF!</definedName>
    <definedName name="________ui130">#REF!</definedName>
    <definedName name="________ui140" localSheetId="13">#REF!</definedName>
    <definedName name="________ui140" localSheetId="2">#REF!</definedName>
    <definedName name="________ui140" localSheetId="11">#REF!</definedName>
    <definedName name="________ui140" localSheetId="5">#REF!</definedName>
    <definedName name="________ui140" localSheetId="14">#REF!</definedName>
    <definedName name="________ui140">#REF!</definedName>
    <definedName name="________ui160" localSheetId="13">#REF!</definedName>
    <definedName name="________ui160" localSheetId="2">#REF!</definedName>
    <definedName name="________ui160" localSheetId="11">#REF!</definedName>
    <definedName name="________ui160" localSheetId="5">#REF!</definedName>
    <definedName name="________ui160" localSheetId="14">#REF!</definedName>
    <definedName name="________ui160">#REF!</definedName>
    <definedName name="________ui180">#REF!</definedName>
    <definedName name="________ui250" localSheetId="13">#REF!</definedName>
    <definedName name="________ui250" localSheetId="2">#REF!</definedName>
    <definedName name="________ui250" localSheetId="11">#REF!</definedName>
    <definedName name="________ui250" localSheetId="5">#REF!</definedName>
    <definedName name="________ui250" localSheetId="14">#REF!</definedName>
    <definedName name="________ui250">#REF!</definedName>
    <definedName name="________ui271" localSheetId="13">#REF!</definedName>
    <definedName name="________ui271" localSheetId="2">#REF!</definedName>
    <definedName name="________ui271" localSheetId="11">#REF!</definedName>
    <definedName name="________ui271" localSheetId="5">#REF!</definedName>
    <definedName name="________ui271" localSheetId="14">#REF!</definedName>
    <definedName name="________ui271">#REF!</definedName>
    <definedName name="________ui320" localSheetId="13">#REF!</definedName>
    <definedName name="________ui320" localSheetId="2">#REF!</definedName>
    <definedName name="________ui320" localSheetId="11">#REF!</definedName>
    <definedName name="________ui320" localSheetId="5">#REF!</definedName>
    <definedName name="________ui320" localSheetId="14">#REF!</definedName>
    <definedName name="________ui320">#REF!</definedName>
    <definedName name="________ui45" localSheetId="13">#REF!</definedName>
    <definedName name="________ui45" localSheetId="2">#REF!</definedName>
    <definedName name="________ui45" localSheetId="11">#REF!</definedName>
    <definedName name="________ui45" localSheetId="5">#REF!</definedName>
    <definedName name="________ui45" localSheetId="14">#REF!</definedName>
    <definedName name="________ui45">#REF!</definedName>
    <definedName name="________ui50" localSheetId="13">#REF!</definedName>
    <definedName name="________ui50" localSheetId="2">#REF!</definedName>
    <definedName name="________ui50" localSheetId="11">#REF!</definedName>
    <definedName name="________ui50" localSheetId="5">#REF!</definedName>
    <definedName name="________ui50" localSheetId="14">#REF!</definedName>
    <definedName name="________ui50">#REF!</definedName>
    <definedName name="________ui54" localSheetId="13">#REF!</definedName>
    <definedName name="________ui54" localSheetId="2">#REF!</definedName>
    <definedName name="________ui54" localSheetId="11">#REF!</definedName>
    <definedName name="________ui54" localSheetId="5">#REF!</definedName>
    <definedName name="________ui54" localSheetId="14">#REF!</definedName>
    <definedName name="________ui54">#REF!</definedName>
    <definedName name="________ui65" localSheetId="13">#REF!</definedName>
    <definedName name="________ui65" localSheetId="2">#REF!</definedName>
    <definedName name="________ui65" localSheetId="11">#REF!</definedName>
    <definedName name="________ui65" localSheetId="5">#REF!</definedName>
    <definedName name="________ui65" localSheetId="14">#REF!</definedName>
    <definedName name="________ui65">#REF!</definedName>
    <definedName name="________ui75" localSheetId="13">#REF!</definedName>
    <definedName name="________ui75" localSheetId="2">#REF!</definedName>
    <definedName name="________ui75" localSheetId="11">#REF!</definedName>
    <definedName name="________ui75" localSheetId="5">#REF!</definedName>
    <definedName name="________ui75" localSheetId="14">#REF!</definedName>
    <definedName name="________ui75">#REF!</definedName>
    <definedName name="________ui80" localSheetId="13">#REF!</definedName>
    <definedName name="________ui80" localSheetId="2">#REF!</definedName>
    <definedName name="________ui80" localSheetId="11">#REF!</definedName>
    <definedName name="________ui80" localSheetId="5">#REF!</definedName>
    <definedName name="________ui80" localSheetId="14">#REF!</definedName>
    <definedName name="________ui80">#REF!</definedName>
    <definedName name="________UT2" localSheetId="13">#REF!</definedName>
    <definedName name="________UT2" localSheetId="2">#REF!</definedName>
    <definedName name="________UT2" localSheetId="11">#REF!</definedName>
    <definedName name="________UT2" localSheetId="5">#REF!</definedName>
    <definedName name="________UT2" localSheetId="14">#REF!</definedName>
    <definedName name="________UT2">#REF!</definedName>
    <definedName name="________vb1" localSheetId="13">#REF!</definedName>
    <definedName name="________vb1" localSheetId="2">#REF!</definedName>
    <definedName name="________vb1" localSheetId="11">#REF!</definedName>
    <definedName name="________vb1" localSheetId="5">#REF!</definedName>
    <definedName name="________vb1" localSheetId="14">#REF!</definedName>
    <definedName name="________vb1">#REF!</definedName>
    <definedName name="________vb2" localSheetId="13">#REF!</definedName>
    <definedName name="________vb2" localSheetId="2">#REF!</definedName>
    <definedName name="________vb2" localSheetId="11">#REF!</definedName>
    <definedName name="________vb2" localSheetId="5">#REF!</definedName>
    <definedName name="________vb2" localSheetId="14">#REF!</definedName>
    <definedName name="________vb2">#REF!</definedName>
    <definedName name="________vc1" localSheetId="13">#REF!</definedName>
    <definedName name="________vc1" localSheetId="2">#REF!</definedName>
    <definedName name="________vc1" localSheetId="11">#REF!</definedName>
    <definedName name="________vc1" localSheetId="5">#REF!</definedName>
    <definedName name="________vc1" localSheetId="14">#REF!</definedName>
    <definedName name="________vc1">#REF!</definedName>
    <definedName name="________vc2" localSheetId="13">#REF!</definedName>
    <definedName name="________vc2" localSheetId="2">#REF!</definedName>
    <definedName name="________vc2" localSheetId="11">#REF!</definedName>
    <definedName name="________vc2" localSheetId="5">#REF!</definedName>
    <definedName name="________vc2" localSheetId="14">#REF!</definedName>
    <definedName name="________vc2">#REF!</definedName>
    <definedName name="________vc3" localSheetId="13">#REF!</definedName>
    <definedName name="________vc3" localSheetId="2">#REF!</definedName>
    <definedName name="________vc3" localSheetId="11">#REF!</definedName>
    <definedName name="________vc3" localSheetId="5">#REF!</definedName>
    <definedName name="________vc3" localSheetId="14">#REF!</definedName>
    <definedName name="________vc3">#REF!</definedName>
    <definedName name="________vl1" localSheetId="13">#REF!</definedName>
    <definedName name="________vl1" localSheetId="2">#REF!</definedName>
    <definedName name="________vl1" localSheetId="11">#REF!</definedName>
    <definedName name="________vl1" localSheetId="5">#REF!</definedName>
    <definedName name="________vl1" localSheetId="14">#REF!</definedName>
    <definedName name="________vl1">#REF!</definedName>
    <definedName name="________VL100" localSheetId="13">#REF!</definedName>
    <definedName name="________VL100" localSheetId="2">#REF!</definedName>
    <definedName name="________VL100" localSheetId="11">#REF!</definedName>
    <definedName name="________VL100" localSheetId="5">#REF!</definedName>
    <definedName name="________VL100" localSheetId="14">#REF!</definedName>
    <definedName name="________VL100">#REF!</definedName>
    <definedName name="________VL150" localSheetId="13">#REF!</definedName>
    <definedName name="________VL150" localSheetId="2">#REF!</definedName>
    <definedName name="________VL150" localSheetId="11">#REF!</definedName>
    <definedName name="________VL150" localSheetId="5">#REF!</definedName>
    <definedName name="________VL150" localSheetId="14">#REF!</definedName>
    <definedName name="________VL150">#REF!</definedName>
    <definedName name="________VL200" localSheetId="13">#REF!</definedName>
    <definedName name="________VL200" localSheetId="2">#REF!</definedName>
    <definedName name="________VL200" localSheetId="11">#REF!</definedName>
    <definedName name="________VL200" localSheetId="5">#REF!</definedName>
    <definedName name="________VL200" localSheetId="14">#REF!</definedName>
    <definedName name="________VL200">#REF!</definedName>
    <definedName name="________VL250" localSheetId="13">#REF!</definedName>
    <definedName name="________VL250" localSheetId="2">#REF!</definedName>
    <definedName name="________VL250" localSheetId="11">#REF!</definedName>
    <definedName name="________VL250" localSheetId="5">#REF!</definedName>
    <definedName name="________VL250" localSheetId="14">#REF!</definedName>
    <definedName name="________VL250">#REF!</definedName>
    <definedName name="________VL43" localSheetId="13">#REF!</definedName>
    <definedName name="________VL43" localSheetId="2">#REF!</definedName>
    <definedName name="________VL43" localSheetId="11">#REF!</definedName>
    <definedName name="________VL43" localSheetId="5">#REF!</definedName>
    <definedName name="________VL43" localSheetId="14">#REF!</definedName>
    <definedName name="________VL43">#REF!</definedName>
    <definedName name="________VL50" localSheetId="13">#REF!</definedName>
    <definedName name="________VL50" localSheetId="2">#REF!</definedName>
    <definedName name="________VL50" localSheetId="11">#REF!</definedName>
    <definedName name="________VL50" localSheetId="5">#REF!</definedName>
    <definedName name="________VL50" localSheetId="14">#REF!</definedName>
    <definedName name="________VL50">#REF!</definedName>
    <definedName name="________vln6" localSheetId="13">#REF!</definedName>
    <definedName name="________vln6" localSheetId="2">#REF!</definedName>
    <definedName name="________vln6" localSheetId="11">#REF!</definedName>
    <definedName name="________vln6" localSheetId="5">#REF!</definedName>
    <definedName name="________vln6" localSheetId="14">#REF!</definedName>
    <definedName name="________vln6">#REF!</definedName>
    <definedName name="________VLP2" localSheetId="2" hidden="1">{"'Sheet1'!$L$16"}</definedName>
    <definedName name="________VLP2" localSheetId="11" hidden="1">{"'Sheet1'!$L$16"}</definedName>
    <definedName name="________VLP2" localSheetId="5" hidden="1">{"'Sheet1'!$L$16"}</definedName>
    <definedName name="________VLP2" hidden="1">{"'Sheet1'!$L$16"}</definedName>
    <definedName name="________vm100" localSheetId="13">#REF!</definedName>
    <definedName name="________vm100" localSheetId="2">#REF!</definedName>
    <definedName name="________vm100" localSheetId="11">#REF!</definedName>
    <definedName name="________vm100" localSheetId="5">#REF!</definedName>
    <definedName name="________vm100" localSheetId="14">#REF!</definedName>
    <definedName name="________vm100">#REF!</definedName>
    <definedName name="________vm150" localSheetId="13">#REF!</definedName>
    <definedName name="________vm150" localSheetId="2">#REF!</definedName>
    <definedName name="________vm150" localSheetId="11">#REF!</definedName>
    <definedName name="________vm150" localSheetId="5">#REF!</definedName>
    <definedName name="________vm150" localSheetId="14">#REF!</definedName>
    <definedName name="________vm150">#REF!</definedName>
    <definedName name="________vm50" localSheetId="13">#REF!</definedName>
    <definedName name="________vm50" localSheetId="2">#REF!</definedName>
    <definedName name="________vm50" localSheetId="11">#REF!</definedName>
    <definedName name="________vm50" localSheetId="5">#REF!</definedName>
    <definedName name="________vm50" localSheetId="14">#REF!</definedName>
    <definedName name="________vm50">#REF!</definedName>
    <definedName name="________vm75" localSheetId="13">#REF!</definedName>
    <definedName name="________vm75" localSheetId="2">#REF!</definedName>
    <definedName name="________vm75" localSheetId="11">#REF!</definedName>
    <definedName name="________vm75" localSheetId="5">#REF!</definedName>
    <definedName name="________vm75" localSheetId="14">#REF!</definedName>
    <definedName name="________vm75">#REF!</definedName>
    <definedName name="________VT22" localSheetId="13">#REF!</definedName>
    <definedName name="________VT22" localSheetId="2">#REF!</definedName>
    <definedName name="________VT22" localSheetId="11">#REF!</definedName>
    <definedName name="________VT22" localSheetId="5">#REF!</definedName>
    <definedName name="________VT22" localSheetId="14">#REF!</definedName>
    <definedName name="________VT22">#REF!</definedName>
    <definedName name="________xb80" localSheetId="13">#REF!</definedName>
    <definedName name="________xb80" localSheetId="2">#REF!</definedName>
    <definedName name="________xb80" localSheetId="11">#REF!</definedName>
    <definedName name="________xb80" localSheetId="5">#REF!</definedName>
    <definedName name="________xb80" localSheetId="14">#REF!</definedName>
    <definedName name="________xb80">#REF!</definedName>
    <definedName name="________xd2" localSheetId="2">{"Book1"}</definedName>
    <definedName name="________xd2" localSheetId="11">{"Book1"}</definedName>
    <definedName name="________xd2" localSheetId="5">{"Book1"}</definedName>
    <definedName name="________xd2">{"Book1"}</definedName>
    <definedName name="________xi1" localSheetId="13">#REF!</definedName>
    <definedName name="________xi1" localSheetId="2">#REF!</definedName>
    <definedName name="________xi1" localSheetId="11">#REF!</definedName>
    <definedName name="________xi1" localSheetId="5">#REF!</definedName>
    <definedName name="________xi1" localSheetId="14">#REF!</definedName>
    <definedName name="________xi1">#REF!</definedName>
    <definedName name="________xm2" localSheetId="13">#REF!</definedName>
    <definedName name="________xm2" localSheetId="2">#REF!</definedName>
    <definedName name="________xm2" localSheetId="11">#REF!</definedName>
    <definedName name="________xm2" localSheetId="5">#REF!</definedName>
    <definedName name="________xm2" localSheetId="14">#REF!</definedName>
    <definedName name="________xm2">#REF!</definedName>
    <definedName name="________xm3" localSheetId="13">#REF!</definedName>
    <definedName name="________xm3" localSheetId="2">#REF!</definedName>
    <definedName name="________xm3" localSheetId="11">#REF!</definedName>
    <definedName name="________xm3" localSheetId="5">#REF!</definedName>
    <definedName name="________xm3" localSheetId="14">#REF!</definedName>
    <definedName name="________xm3">#REF!</definedName>
    <definedName name="________xm4" localSheetId="13">#REF!</definedName>
    <definedName name="________xm4" localSheetId="2">#REF!</definedName>
    <definedName name="________xm4" localSheetId="11">#REF!</definedName>
    <definedName name="________xm4" localSheetId="5">#REF!</definedName>
    <definedName name="________xm4" localSheetId="14">#REF!</definedName>
    <definedName name="________xm4">#REF!</definedName>
    <definedName name="________xm40" localSheetId="13">#REF!</definedName>
    <definedName name="________xm40" localSheetId="2">#REF!</definedName>
    <definedName name="________xm40" localSheetId="11">#REF!</definedName>
    <definedName name="________xm40" localSheetId="5">#REF!</definedName>
    <definedName name="________xm40" localSheetId="14">#REF!</definedName>
    <definedName name="________xm40">#REF!</definedName>
    <definedName name="________xm5" localSheetId="13">#REF!</definedName>
    <definedName name="________xm5" localSheetId="2">#REF!</definedName>
    <definedName name="________xm5" localSheetId="11">#REF!</definedName>
    <definedName name="________xm5" localSheetId="5">#REF!</definedName>
    <definedName name="________xm5" localSheetId="14">#REF!</definedName>
    <definedName name="________xm5">#REF!</definedName>
    <definedName name="________xx3" localSheetId="13">#REF!</definedName>
    <definedName name="________xx3" localSheetId="2">#REF!</definedName>
    <definedName name="________xx3" localSheetId="11">#REF!</definedName>
    <definedName name="________xx3" localSheetId="5">#REF!</definedName>
    <definedName name="________xx3" localSheetId="14">#REF!</definedName>
    <definedName name="________xx3">#REF!</definedName>
    <definedName name="________xx4" localSheetId="13">#REF!</definedName>
    <definedName name="________xx4" localSheetId="2">#REF!</definedName>
    <definedName name="________xx4" localSheetId="11">#REF!</definedName>
    <definedName name="________xx4" localSheetId="5">#REF!</definedName>
    <definedName name="________xx4" localSheetId="14">#REF!</definedName>
    <definedName name="________xx4">#REF!</definedName>
    <definedName name="________xx5" localSheetId="13">#REF!</definedName>
    <definedName name="________xx5" localSheetId="2">#REF!</definedName>
    <definedName name="________xx5" localSheetId="11">#REF!</definedName>
    <definedName name="________xx5" localSheetId="5">#REF!</definedName>
    <definedName name="________xx5" localSheetId="14">#REF!</definedName>
    <definedName name="________xx5">#REF!</definedName>
    <definedName name="________xx6" localSheetId="13">#REF!</definedName>
    <definedName name="________xx6" localSheetId="2">#REF!</definedName>
    <definedName name="________xx6" localSheetId="11">#REF!</definedName>
    <definedName name="________xx6" localSheetId="5">#REF!</definedName>
    <definedName name="________xx6" localSheetId="14">#REF!</definedName>
    <definedName name="________xx6">#REF!</definedName>
    <definedName name="________xx7" localSheetId="13">#REF!</definedName>
    <definedName name="________xx7" localSheetId="2">#REF!</definedName>
    <definedName name="________xx7" localSheetId="11">#REF!</definedName>
    <definedName name="________xx7" localSheetId="5">#REF!</definedName>
    <definedName name="________xx7" localSheetId="14">#REF!</definedName>
    <definedName name="________xx7">#REF!</definedName>
    <definedName name="_______a1" localSheetId="2" hidden="1">{"'Sheet1'!$L$16"}</definedName>
    <definedName name="_______a1" localSheetId="11" hidden="1">{"'Sheet1'!$L$16"}</definedName>
    <definedName name="_______a1" localSheetId="5" hidden="1">{"'Sheet1'!$L$16"}</definedName>
    <definedName name="_______a1" hidden="1">{"'Sheet1'!$L$16"}</definedName>
    <definedName name="_______a129" localSheetId="2" hidden="1">{"Offgrid",#N/A,FALSE,"OFFGRID";"Region",#N/A,FALSE,"REGION";"Offgrid -2",#N/A,FALSE,"OFFGRID";"WTP",#N/A,FALSE,"WTP";"WTP -2",#N/A,FALSE,"WTP";"Project",#N/A,FALSE,"PROJECT";"Summary -2",#N/A,FALSE,"SUMMARY"}</definedName>
    <definedName name="_______a129" localSheetId="11" hidden="1">{"Offgrid",#N/A,FALSE,"OFFGRID";"Region",#N/A,FALSE,"REGION";"Offgrid -2",#N/A,FALSE,"OFFGRID";"WTP",#N/A,FALSE,"WTP";"WTP -2",#N/A,FALSE,"WTP";"Project",#N/A,FALSE,"PROJECT";"Summary -2",#N/A,FALSE,"SUMMARY"}</definedName>
    <definedName name="_______a129" localSheetId="5" hidden="1">{"Offgrid",#N/A,FALSE,"OFFGRID";"Region",#N/A,FALSE,"REGION";"Offgrid -2",#N/A,FALSE,"OFFGRID";"WTP",#N/A,FALSE,"WTP";"WTP -2",#N/A,FALSE,"WTP";"Project",#N/A,FALSE,"PROJECT";"Summary -2",#N/A,FALSE,"SUMMARY"}</definedName>
    <definedName name="_______a129" hidden="1">{"Offgrid",#N/A,FALSE,"OFFGRID";"Region",#N/A,FALSE,"REGION";"Offgrid -2",#N/A,FALSE,"OFFGRID";"WTP",#N/A,FALSE,"WTP";"WTP -2",#N/A,FALSE,"WTP";"Project",#N/A,FALSE,"PROJECT";"Summary -2",#N/A,FALSE,"SUMMARY"}</definedName>
    <definedName name="_______a130" localSheetId="2" hidden="1">{"Offgrid",#N/A,FALSE,"OFFGRID";"Region",#N/A,FALSE,"REGION";"Offgrid -2",#N/A,FALSE,"OFFGRID";"WTP",#N/A,FALSE,"WTP";"WTP -2",#N/A,FALSE,"WTP";"Project",#N/A,FALSE,"PROJECT";"Summary -2",#N/A,FALSE,"SUMMARY"}</definedName>
    <definedName name="_______a130" localSheetId="11" hidden="1">{"Offgrid",#N/A,FALSE,"OFFGRID";"Region",#N/A,FALSE,"REGION";"Offgrid -2",#N/A,FALSE,"OFFGRID";"WTP",#N/A,FALSE,"WTP";"WTP -2",#N/A,FALSE,"WTP";"Project",#N/A,FALSE,"PROJECT";"Summary -2",#N/A,FALSE,"SUMMARY"}</definedName>
    <definedName name="_______a130" localSheetId="5" hidden="1">{"Offgrid",#N/A,FALSE,"OFFGRID";"Region",#N/A,FALSE,"REGION";"Offgrid -2",#N/A,FALSE,"OFFGRID";"WTP",#N/A,FALSE,"WTP";"WTP -2",#N/A,FALSE,"WTP";"Project",#N/A,FALSE,"PROJECT";"Summary -2",#N/A,FALSE,"SUMMARY"}</definedName>
    <definedName name="_______a130" hidden="1">{"Offgrid",#N/A,FALSE,"OFFGRID";"Region",#N/A,FALSE,"REGION";"Offgrid -2",#N/A,FALSE,"OFFGRID";"WTP",#N/A,FALSE,"WTP";"WTP -2",#N/A,FALSE,"WTP";"Project",#N/A,FALSE,"PROJECT";"Summary -2",#N/A,FALSE,"SUMMARY"}</definedName>
    <definedName name="_______a16550" localSheetId="13">#REF!</definedName>
    <definedName name="_______a16550" localSheetId="14">#REF!</definedName>
    <definedName name="_______a16550">#REF!</definedName>
    <definedName name="_______a2" localSheetId="2" hidden="1">{"'Sheet1'!$L$16"}</definedName>
    <definedName name="_______a2" localSheetId="11" hidden="1">{"'Sheet1'!$L$16"}</definedName>
    <definedName name="_______a2" localSheetId="5" hidden="1">{"'Sheet1'!$L$16"}</definedName>
    <definedName name="_______a2" hidden="1">{"'Sheet1'!$L$16"}</definedName>
    <definedName name="_______atn1" localSheetId="13">#REF!</definedName>
    <definedName name="_______atn1" localSheetId="2">#REF!</definedName>
    <definedName name="_______atn1" localSheetId="11">#REF!</definedName>
    <definedName name="_______atn1" localSheetId="5">#REF!</definedName>
    <definedName name="_______atn1" localSheetId="14">#REF!</definedName>
    <definedName name="_______atn1">#REF!</definedName>
    <definedName name="_______atn10" localSheetId="13">#REF!</definedName>
    <definedName name="_______atn10" localSheetId="2">#REF!</definedName>
    <definedName name="_______atn10" localSheetId="11">#REF!</definedName>
    <definedName name="_______atn10" localSheetId="5">#REF!</definedName>
    <definedName name="_______atn10" localSheetId="14">#REF!</definedName>
    <definedName name="_______atn10">#REF!</definedName>
    <definedName name="_______atn2" localSheetId="13">#REF!</definedName>
    <definedName name="_______atn2" localSheetId="2">#REF!</definedName>
    <definedName name="_______atn2" localSheetId="11">#REF!</definedName>
    <definedName name="_______atn2" localSheetId="5">#REF!</definedName>
    <definedName name="_______atn2" localSheetId="14">#REF!</definedName>
    <definedName name="_______atn2">#REF!</definedName>
    <definedName name="_______atn3" localSheetId="13">#REF!</definedName>
    <definedName name="_______atn3" localSheetId="2">#REF!</definedName>
    <definedName name="_______atn3" localSheetId="11">#REF!</definedName>
    <definedName name="_______atn3" localSheetId="5">#REF!</definedName>
    <definedName name="_______atn3" localSheetId="14">#REF!</definedName>
    <definedName name="_______atn3">#REF!</definedName>
    <definedName name="_______atn4" localSheetId="13">#REF!</definedName>
    <definedName name="_______atn4" localSheetId="2">#REF!</definedName>
    <definedName name="_______atn4" localSheetId="11">#REF!</definedName>
    <definedName name="_______atn4" localSheetId="5">#REF!</definedName>
    <definedName name="_______atn4" localSheetId="14">#REF!</definedName>
    <definedName name="_______atn4">#REF!</definedName>
    <definedName name="_______atn5" localSheetId="13">#REF!</definedName>
    <definedName name="_______atn5" localSheetId="2">#REF!</definedName>
    <definedName name="_______atn5" localSheetId="11">#REF!</definedName>
    <definedName name="_______atn5" localSheetId="5">#REF!</definedName>
    <definedName name="_______atn5" localSheetId="14">#REF!</definedName>
    <definedName name="_______atn5">#REF!</definedName>
    <definedName name="_______atn6" localSheetId="13">#REF!</definedName>
    <definedName name="_______atn6" localSheetId="2">#REF!</definedName>
    <definedName name="_______atn6" localSheetId="11">#REF!</definedName>
    <definedName name="_______atn6" localSheetId="5">#REF!</definedName>
    <definedName name="_______atn6" localSheetId="14">#REF!</definedName>
    <definedName name="_______atn6">#REF!</definedName>
    <definedName name="_______atn7" localSheetId="13">#REF!</definedName>
    <definedName name="_______atn7" localSheetId="2">#REF!</definedName>
    <definedName name="_______atn7" localSheetId="11">#REF!</definedName>
    <definedName name="_______atn7" localSheetId="5">#REF!</definedName>
    <definedName name="_______atn7" localSheetId="14">#REF!</definedName>
    <definedName name="_______atn7">#REF!</definedName>
    <definedName name="_______atn8" localSheetId="13">#REF!</definedName>
    <definedName name="_______atn8" localSheetId="2">#REF!</definedName>
    <definedName name="_______atn8" localSheetId="11">#REF!</definedName>
    <definedName name="_______atn8" localSheetId="5">#REF!</definedName>
    <definedName name="_______atn8" localSheetId="14">#REF!</definedName>
    <definedName name="_______atn8">#REF!</definedName>
    <definedName name="_______atn9" localSheetId="13">#REF!</definedName>
    <definedName name="_______atn9" localSheetId="2">#REF!</definedName>
    <definedName name="_______atn9" localSheetId="11">#REF!</definedName>
    <definedName name="_______atn9" localSheetId="5">#REF!</definedName>
    <definedName name="_______atn9" localSheetId="14">#REF!</definedName>
    <definedName name="_______atn9">#REF!</definedName>
    <definedName name="_______B1" localSheetId="13">#REF!</definedName>
    <definedName name="_______B1" localSheetId="2">#REF!</definedName>
    <definedName name="_______B1" localSheetId="11">#REF!</definedName>
    <definedName name="_______B1" localSheetId="5">#REF!</definedName>
    <definedName name="_______B1" localSheetId="14">#REF!</definedName>
    <definedName name="_______B1">#REF!</definedName>
    <definedName name="_______b100000" localSheetId="13">#REF!</definedName>
    <definedName name="_______b100000" localSheetId="2">#REF!</definedName>
    <definedName name="_______b100000" localSheetId="11">#REF!</definedName>
    <definedName name="_______b100000" localSheetId="5">#REF!</definedName>
    <definedName name="_______b100000" localSheetId="14">#REF!</definedName>
    <definedName name="_______b100000">#REF!</definedName>
    <definedName name="_______B72172" localSheetId="13">#REF!</definedName>
    <definedName name="_______B72172" localSheetId="2">#REF!</definedName>
    <definedName name="_______B72172" localSheetId="11">#REF!</definedName>
    <definedName name="_______B72172" localSheetId="5">#REF!</definedName>
    <definedName name="_______B72172" localSheetId="14">#REF!</definedName>
    <definedName name="_______B72172">#REF!</definedName>
    <definedName name="_______B86000" localSheetId="13">#REF!</definedName>
    <definedName name="_______B86000" localSheetId="2">#REF!</definedName>
    <definedName name="_______B86000" localSheetId="11">#REF!</definedName>
    <definedName name="_______B86000" localSheetId="5">#REF!</definedName>
    <definedName name="_______B86000" localSheetId="14">#REF!</definedName>
    <definedName name="_______B86000">#REF!</definedName>
    <definedName name="_______bac3">12413</definedName>
    <definedName name="_______bac4">13529</definedName>
    <definedName name="_______bac5">15483</definedName>
    <definedName name="_______BCT1" localSheetId="2" hidden="1">{"'Sheet1'!$L$16"}</definedName>
    <definedName name="_______BCT1" localSheetId="11" hidden="1">{"'Sheet1'!$L$16"}</definedName>
    <definedName name="_______BCT1" localSheetId="5" hidden="1">{"'Sheet1'!$L$16"}</definedName>
    <definedName name="_______BCT1" hidden="1">{"'Sheet1'!$L$16"}</definedName>
    <definedName name="_______bnc5" localSheetId="13">#REF!</definedName>
    <definedName name="_______bnc5" localSheetId="2">#REF!</definedName>
    <definedName name="_______bnc5" localSheetId="11">#REF!</definedName>
    <definedName name="_______bnc5" localSheetId="5">#REF!</definedName>
    <definedName name="_______bnc5" localSheetId="14">#REF!</definedName>
    <definedName name="_______bnc5">#REF!</definedName>
    <definedName name="_______boi1" localSheetId="13">#REF!</definedName>
    <definedName name="_______boi1" localSheetId="2">#REF!</definedName>
    <definedName name="_______boi1" localSheetId="11">#REF!</definedName>
    <definedName name="_______boi1" localSheetId="5">#REF!</definedName>
    <definedName name="_______boi1" localSheetId="14">#REF!</definedName>
    <definedName name="_______boi1">#REF!</definedName>
    <definedName name="_______boi2" localSheetId="13">#REF!</definedName>
    <definedName name="_______boi2" localSheetId="2">#REF!</definedName>
    <definedName name="_______boi2" localSheetId="11">#REF!</definedName>
    <definedName name="_______boi2" localSheetId="5">#REF!</definedName>
    <definedName name="_______boi2" localSheetId="14">#REF!</definedName>
    <definedName name="_______boi2">#REF!</definedName>
    <definedName name="_______boi3" localSheetId="13">#REF!</definedName>
    <definedName name="_______boi3" localSheetId="2">#REF!</definedName>
    <definedName name="_______boi3" localSheetId="11">#REF!</definedName>
    <definedName name="_______boi3" localSheetId="5">#REF!</definedName>
    <definedName name="_______boi3" localSheetId="14">#REF!</definedName>
    <definedName name="_______boi3">#REF!</definedName>
    <definedName name="_______boi4" localSheetId="13">#REF!</definedName>
    <definedName name="_______boi4" localSheetId="2">#REF!</definedName>
    <definedName name="_______boi4" localSheetId="11">#REF!</definedName>
    <definedName name="_______boi4" localSheetId="5">#REF!</definedName>
    <definedName name="_______boi4" localSheetId="14">#REF!</definedName>
    <definedName name="_______boi4">#REF!</definedName>
    <definedName name="_______btc20" localSheetId="13">#REF!</definedName>
    <definedName name="_______btc20" localSheetId="2">#REF!</definedName>
    <definedName name="_______btc20" localSheetId="11">#REF!</definedName>
    <definedName name="_______btc20" localSheetId="5">#REF!</definedName>
    <definedName name="_______btc20" localSheetId="14">#REF!</definedName>
    <definedName name="_______btc20">#REF!</definedName>
    <definedName name="_______btc30" localSheetId="13">#REF!</definedName>
    <definedName name="_______btc30" localSheetId="2">#REF!</definedName>
    <definedName name="_______btc30" localSheetId="11">#REF!</definedName>
    <definedName name="_______btc30" localSheetId="5">#REF!</definedName>
    <definedName name="_______btc30" localSheetId="14">#REF!</definedName>
    <definedName name="_______btc30">#REF!</definedName>
    <definedName name="_______btc35" localSheetId="13">#REF!</definedName>
    <definedName name="_______btc35" localSheetId="2">#REF!</definedName>
    <definedName name="_______btc35" localSheetId="11">#REF!</definedName>
    <definedName name="_______btc35" localSheetId="5">#REF!</definedName>
    <definedName name="_______btc35" localSheetId="14">#REF!</definedName>
    <definedName name="_______btc35">#REF!</definedName>
    <definedName name="_______btc40" localSheetId="13">#REF!</definedName>
    <definedName name="_______btc40" localSheetId="2">#REF!</definedName>
    <definedName name="_______btc40" localSheetId="11">#REF!</definedName>
    <definedName name="_______btc40" localSheetId="5">#REF!</definedName>
    <definedName name="_______btc40" localSheetId="14">#REF!</definedName>
    <definedName name="_______btc40">#REF!</definedName>
    <definedName name="_______btc50" localSheetId="13">#REF!</definedName>
    <definedName name="_______btc50" localSheetId="2">#REF!</definedName>
    <definedName name="_______btc50" localSheetId="11">#REF!</definedName>
    <definedName name="_______btc50" localSheetId="5">#REF!</definedName>
    <definedName name="_______btc50" localSheetId="14">#REF!</definedName>
    <definedName name="_______btc50">#REF!</definedName>
    <definedName name="_______btm10" localSheetId="13">#REF!</definedName>
    <definedName name="_______btm10" localSheetId="2">#REF!</definedName>
    <definedName name="_______btm10" localSheetId="11">#REF!</definedName>
    <definedName name="_______btm10" localSheetId="5">#REF!</definedName>
    <definedName name="_______btm10" localSheetId="14">#REF!</definedName>
    <definedName name="_______btm10">#REF!</definedName>
    <definedName name="_______btm100" localSheetId="13">#REF!</definedName>
    <definedName name="_______btm100" localSheetId="2">#REF!</definedName>
    <definedName name="_______btm100" localSheetId="11">#REF!</definedName>
    <definedName name="_______btm100" localSheetId="5">#REF!</definedName>
    <definedName name="_______btm100" localSheetId="14">#REF!</definedName>
    <definedName name="_______btm100">#REF!</definedName>
    <definedName name="_______BTM150" localSheetId="13">#REF!</definedName>
    <definedName name="_______BTM150" localSheetId="2">#REF!</definedName>
    <definedName name="_______BTM150" localSheetId="11">#REF!</definedName>
    <definedName name="_______BTM150" localSheetId="5">#REF!</definedName>
    <definedName name="_______BTM150" localSheetId="14">#REF!</definedName>
    <definedName name="_______BTM150">#REF!</definedName>
    <definedName name="_______btm200" localSheetId="13">#REF!</definedName>
    <definedName name="_______btm200" localSheetId="2">#REF!</definedName>
    <definedName name="_______btm200" localSheetId="11">#REF!</definedName>
    <definedName name="_______btm200" localSheetId="5">#REF!</definedName>
    <definedName name="_______btm200" localSheetId="14">#REF!</definedName>
    <definedName name="_______btm200">#REF!</definedName>
    <definedName name="_______BTM250" localSheetId="13">#REF!</definedName>
    <definedName name="_______BTM250" localSheetId="2">#REF!</definedName>
    <definedName name="_______BTM250" localSheetId="11">#REF!</definedName>
    <definedName name="_______BTM250" localSheetId="5">#REF!</definedName>
    <definedName name="_______BTM250" localSheetId="14">#REF!</definedName>
    <definedName name="_______BTM250">#REF!</definedName>
    <definedName name="_______btM300" localSheetId="13">#REF!</definedName>
    <definedName name="_______btM300" localSheetId="2">#REF!</definedName>
    <definedName name="_______btM300" localSheetId="11">#REF!</definedName>
    <definedName name="_______btM300" localSheetId="5">#REF!</definedName>
    <definedName name="_______btM300" localSheetId="14">#REF!</definedName>
    <definedName name="_______btM300">#REF!</definedName>
    <definedName name="_______btm350" localSheetId="13">#REF!</definedName>
    <definedName name="_______btm350" localSheetId="2">#REF!</definedName>
    <definedName name="_______btm350" localSheetId="11">#REF!</definedName>
    <definedName name="_______btm350" localSheetId="5">#REF!</definedName>
    <definedName name="_______btm350" localSheetId="14">#REF!</definedName>
    <definedName name="_______btm350">#REF!</definedName>
    <definedName name="_______btm400" localSheetId="13">#REF!</definedName>
    <definedName name="_______btm400" localSheetId="2">#REF!</definedName>
    <definedName name="_______btm400" localSheetId="11">#REF!</definedName>
    <definedName name="_______btm400" localSheetId="5">#REF!</definedName>
    <definedName name="_______btm400" localSheetId="14">#REF!</definedName>
    <definedName name="_______btm400">#REF!</definedName>
    <definedName name="_______BTM50" localSheetId="13">#REF!</definedName>
    <definedName name="_______BTM50" localSheetId="2">#REF!</definedName>
    <definedName name="_______BTM50" localSheetId="11">#REF!</definedName>
    <definedName name="_______BTM50" localSheetId="5">#REF!</definedName>
    <definedName name="_______BTM50" localSheetId="14">#REF!</definedName>
    <definedName name="_______BTM50">#REF!</definedName>
    <definedName name="_______btm500" localSheetId="13">#REF!</definedName>
    <definedName name="_______btm500" localSheetId="2">#REF!</definedName>
    <definedName name="_______btm500" localSheetId="11">#REF!</definedName>
    <definedName name="_______btm500" localSheetId="5">#REF!</definedName>
    <definedName name="_______btm500" localSheetId="14">#REF!</definedName>
    <definedName name="_______btm500">#REF!</definedName>
    <definedName name="_______bua25" localSheetId="13">#REF!</definedName>
    <definedName name="_______bua25" localSheetId="2">#REF!</definedName>
    <definedName name="_______bua25" localSheetId="11">#REF!</definedName>
    <definedName name="_______bua25" localSheetId="5">#REF!</definedName>
    <definedName name="_______bua25" localSheetId="14">#REF!</definedName>
    <definedName name="_______bua25">#REF!</definedName>
    <definedName name="_______but1" localSheetId="13">#REF!</definedName>
    <definedName name="_______but1" localSheetId="2">#REF!</definedName>
    <definedName name="_______but1" localSheetId="11">#REF!</definedName>
    <definedName name="_______but1" localSheetId="5">#REF!</definedName>
    <definedName name="_______but1" localSheetId="14">#REF!</definedName>
    <definedName name="_______but1">#REF!</definedName>
    <definedName name="_______but11" localSheetId="13">#REF!</definedName>
    <definedName name="_______but11" localSheetId="2">#REF!</definedName>
    <definedName name="_______but11" localSheetId="11">#REF!</definedName>
    <definedName name="_______but11" localSheetId="5">#REF!</definedName>
    <definedName name="_______but11" localSheetId="14">#REF!</definedName>
    <definedName name="_______but11">#REF!</definedName>
    <definedName name="_______but2" localSheetId="13">#REF!</definedName>
    <definedName name="_______but2" localSheetId="2">#REF!</definedName>
    <definedName name="_______but2" localSheetId="11">#REF!</definedName>
    <definedName name="_______but2" localSheetId="5">#REF!</definedName>
    <definedName name="_______but2" localSheetId="14">#REF!</definedName>
    <definedName name="_______but2">#REF!</definedName>
    <definedName name="_______but22" localSheetId="13">#REF!</definedName>
    <definedName name="_______but22" localSheetId="2">#REF!</definedName>
    <definedName name="_______but22" localSheetId="11">#REF!</definedName>
    <definedName name="_______but22" localSheetId="5">#REF!</definedName>
    <definedName name="_______but22" localSheetId="14">#REF!</definedName>
    <definedName name="_______but22">#REF!</definedName>
    <definedName name="_______but3" localSheetId="13">#REF!</definedName>
    <definedName name="_______but3" localSheetId="2">#REF!</definedName>
    <definedName name="_______but3" localSheetId="11">#REF!</definedName>
    <definedName name="_______but3" localSheetId="5">#REF!</definedName>
    <definedName name="_______but3" localSheetId="14">#REF!</definedName>
    <definedName name="_______but3">#REF!</definedName>
    <definedName name="_______but33" localSheetId="13">#REF!</definedName>
    <definedName name="_______but33" localSheetId="2">#REF!</definedName>
    <definedName name="_______but33" localSheetId="11">#REF!</definedName>
    <definedName name="_______but33" localSheetId="5">#REF!</definedName>
    <definedName name="_______but33" localSheetId="14">#REF!</definedName>
    <definedName name="_______but33">#REF!</definedName>
    <definedName name="_______but4" localSheetId="13">#REF!</definedName>
    <definedName name="_______but4" localSheetId="2">#REF!</definedName>
    <definedName name="_______but4" localSheetId="11">#REF!</definedName>
    <definedName name="_______but4" localSheetId="5">#REF!</definedName>
    <definedName name="_______but4" localSheetId="14">#REF!</definedName>
    <definedName name="_______but4">#REF!</definedName>
    <definedName name="_______but44" localSheetId="13">#REF!</definedName>
    <definedName name="_______but44" localSheetId="2">#REF!</definedName>
    <definedName name="_______but44" localSheetId="11">#REF!</definedName>
    <definedName name="_______but44" localSheetId="5">#REF!</definedName>
    <definedName name="_______but44" localSheetId="14">#REF!</definedName>
    <definedName name="_______but44">#REF!</definedName>
    <definedName name="_______but5" localSheetId="13">#REF!</definedName>
    <definedName name="_______but5" localSheetId="2">#REF!</definedName>
    <definedName name="_______but5" localSheetId="11">#REF!</definedName>
    <definedName name="_______but5" localSheetId="5">#REF!</definedName>
    <definedName name="_______but5" localSheetId="14">#REF!</definedName>
    <definedName name="_______but5">#REF!</definedName>
    <definedName name="_______but55" localSheetId="13">#REF!</definedName>
    <definedName name="_______but55" localSheetId="2">#REF!</definedName>
    <definedName name="_______but55" localSheetId="11">#REF!</definedName>
    <definedName name="_______but55" localSheetId="5">#REF!</definedName>
    <definedName name="_______but55" localSheetId="14">#REF!</definedName>
    <definedName name="_______but55">#REF!</definedName>
    <definedName name="_______but6" localSheetId="13">#REF!</definedName>
    <definedName name="_______but6" localSheetId="2">#REF!</definedName>
    <definedName name="_______but6" localSheetId="11">#REF!</definedName>
    <definedName name="_______but6" localSheetId="5">#REF!</definedName>
    <definedName name="_______but6" localSheetId="14">#REF!</definedName>
    <definedName name="_______but6">#REF!</definedName>
    <definedName name="_______but66" localSheetId="13">#REF!</definedName>
    <definedName name="_______but66" localSheetId="2">#REF!</definedName>
    <definedName name="_______but66" localSheetId="11">#REF!</definedName>
    <definedName name="_______but66" localSheetId="5">#REF!</definedName>
    <definedName name="_______but66" localSheetId="14">#REF!</definedName>
    <definedName name="_______but66">#REF!</definedName>
    <definedName name="_______cao1" localSheetId="13">#REF!</definedName>
    <definedName name="_______cao1" localSheetId="2">#REF!</definedName>
    <definedName name="_______cao1" localSheetId="11">#REF!</definedName>
    <definedName name="_______cao1" localSheetId="5">#REF!</definedName>
    <definedName name="_______cao1" localSheetId="14">#REF!</definedName>
    <definedName name="_______cao1">#REF!</definedName>
    <definedName name="_______cao2" localSheetId="13">#REF!</definedName>
    <definedName name="_______cao2" localSheetId="2">#REF!</definedName>
    <definedName name="_______cao2" localSheetId="11">#REF!</definedName>
    <definedName name="_______cao2" localSheetId="5">#REF!</definedName>
    <definedName name="_______cao2" localSheetId="14">#REF!</definedName>
    <definedName name="_______cao2">#REF!</definedName>
    <definedName name="_______cao3" localSheetId="13">#REF!</definedName>
    <definedName name="_______cao3" localSheetId="2">#REF!</definedName>
    <definedName name="_______cao3" localSheetId="11">#REF!</definedName>
    <definedName name="_______cao3" localSheetId="5">#REF!</definedName>
    <definedName name="_______cao3" localSheetId="14">#REF!</definedName>
    <definedName name="_______cao3">#REF!</definedName>
    <definedName name="_______cao4" localSheetId="13">#REF!</definedName>
    <definedName name="_______cao4" localSheetId="2">#REF!</definedName>
    <definedName name="_______cao4" localSheetId="11">#REF!</definedName>
    <definedName name="_______cao4" localSheetId="5">#REF!</definedName>
    <definedName name="_______cao4" localSheetId="14">#REF!</definedName>
    <definedName name="_______cao4">#REF!</definedName>
    <definedName name="_______cao5" localSheetId="13">#REF!</definedName>
    <definedName name="_______cao5" localSheetId="2">#REF!</definedName>
    <definedName name="_______cao5" localSheetId="11">#REF!</definedName>
    <definedName name="_______cao5" localSheetId="5">#REF!</definedName>
    <definedName name="_______cao5" localSheetId="14">#REF!</definedName>
    <definedName name="_______cao5">#REF!</definedName>
    <definedName name="_______cao6" localSheetId="13">#REF!</definedName>
    <definedName name="_______cao6" localSheetId="2">#REF!</definedName>
    <definedName name="_______cao6" localSheetId="11">#REF!</definedName>
    <definedName name="_______cao6" localSheetId="5">#REF!</definedName>
    <definedName name="_______cao6" localSheetId="14">#REF!</definedName>
    <definedName name="_______cao6">#REF!</definedName>
    <definedName name="_______cat2" localSheetId="13">#REF!</definedName>
    <definedName name="_______cat2" localSheetId="2">#REF!</definedName>
    <definedName name="_______cat2" localSheetId="11">#REF!</definedName>
    <definedName name="_______cat2" localSheetId="5">#REF!</definedName>
    <definedName name="_______cat2" localSheetId="14">#REF!</definedName>
    <definedName name="_______cat2">#REF!</definedName>
    <definedName name="_______cat3" localSheetId="13">#REF!</definedName>
    <definedName name="_______cat3" localSheetId="2">#REF!</definedName>
    <definedName name="_______cat3" localSheetId="11">#REF!</definedName>
    <definedName name="_______cat3" localSheetId="5">#REF!</definedName>
    <definedName name="_______cat3" localSheetId="14">#REF!</definedName>
    <definedName name="_______cat3">#REF!</definedName>
    <definedName name="_______cat4" localSheetId="13">#REF!</definedName>
    <definedName name="_______cat4" localSheetId="2">#REF!</definedName>
    <definedName name="_______cat4" localSheetId="11">#REF!</definedName>
    <definedName name="_______cat4" localSheetId="5">#REF!</definedName>
    <definedName name="_______cat4" localSheetId="14">#REF!</definedName>
    <definedName name="_______cat4">#REF!</definedName>
    <definedName name="_______cau10" localSheetId="13">#REF!</definedName>
    <definedName name="_______cau10" localSheetId="2">#REF!</definedName>
    <definedName name="_______cau10" localSheetId="11">#REF!</definedName>
    <definedName name="_______cau10" localSheetId="5">#REF!</definedName>
    <definedName name="_______cau10" localSheetId="14">#REF!</definedName>
    <definedName name="_______cau10">#REF!</definedName>
    <definedName name="_______cau24" localSheetId="2">{"Book1"}</definedName>
    <definedName name="_______cau24" localSheetId="11">{"Book1"}</definedName>
    <definedName name="_______cau24" localSheetId="5">{"Book1"}</definedName>
    <definedName name="_______cau24">{"Book1"}</definedName>
    <definedName name="_______cau25" localSheetId="13">#REF!</definedName>
    <definedName name="_______cau25" localSheetId="2">#REF!</definedName>
    <definedName name="_______cau25" localSheetId="11">#REF!</definedName>
    <definedName name="_______cau25" localSheetId="5">#REF!</definedName>
    <definedName name="_______cau25" localSheetId="14">#REF!</definedName>
    <definedName name="_______cau25">#REF!</definedName>
    <definedName name="_______cau40" localSheetId="13">#REF!</definedName>
    <definedName name="_______cau40" localSheetId="2">#REF!</definedName>
    <definedName name="_______cau40" localSheetId="11">#REF!</definedName>
    <definedName name="_______cau40" localSheetId="5">#REF!</definedName>
    <definedName name="_______cau40" localSheetId="14">#REF!</definedName>
    <definedName name="_______cau40">#REF!</definedName>
    <definedName name="_______cau50" localSheetId="13">#REF!</definedName>
    <definedName name="_______cau50" localSheetId="2">#REF!</definedName>
    <definedName name="_______cau50" localSheetId="11">#REF!</definedName>
    <definedName name="_______cau50" localSheetId="5">#REF!</definedName>
    <definedName name="_______cau50" localSheetId="14">#REF!</definedName>
    <definedName name="_______cau50">#REF!</definedName>
    <definedName name="_______CD2" localSheetId="2" hidden="1">{"'Sheet1'!$L$16"}</definedName>
    <definedName name="_______CD2" localSheetId="11" hidden="1">{"'Sheet1'!$L$16"}</definedName>
    <definedName name="_______CD2" localSheetId="5" hidden="1">{"'Sheet1'!$L$16"}</definedName>
    <definedName name="_______CD2" hidden="1">{"'Sheet1'!$L$16"}</definedName>
    <definedName name="_______ckn12" localSheetId="13">#REF!</definedName>
    <definedName name="_______ckn12" localSheetId="2">#REF!</definedName>
    <definedName name="_______ckn12" localSheetId="11">#REF!</definedName>
    <definedName name="_______ckn12" localSheetId="5">#REF!</definedName>
    <definedName name="_______ckn12" localSheetId="14">#REF!</definedName>
    <definedName name="_______ckn12">#REF!</definedName>
    <definedName name="_______CN1" localSheetId="2" hidden="1">{"'Sheet1'!$L$16"}</definedName>
    <definedName name="_______CN1" localSheetId="11" hidden="1">{"'Sheet1'!$L$16"}</definedName>
    <definedName name="_______CN1" localSheetId="5" hidden="1">{"'Sheet1'!$L$16"}</definedName>
    <definedName name="_______CN1" hidden="1">{"'Sheet1'!$L$16"}</definedName>
    <definedName name="_______CON1" localSheetId="13">#REF!</definedName>
    <definedName name="_______CON1" localSheetId="2">#REF!</definedName>
    <definedName name="_______CON1" localSheetId="11">#REF!</definedName>
    <definedName name="_______CON1" localSheetId="5">#REF!</definedName>
    <definedName name="_______CON1" localSheetId="14">#REF!</definedName>
    <definedName name="_______CON1">#REF!</definedName>
    <definedName name="_______CON2" localSheetId="13">#REF!</definedName>
    <definedName name="_______CON2" localSheetId="2">#REF!</definedName>
    <definedName name="_______CON2" localSheetId="11">#REF!</definedName>
    <definedName name="_______CON2" localSheetId="5">#REF!</definedName>
    <definedName name="_______CON2" localSheetId="14">#REF!</definedName>
    <definedName name="_______CON2">#REF!</definedName>
    <definedName name="_______cpd1" localSheetId="13">#REF!</definedName>
    <definedName name="_______cpd1" localSheetId="2">#REF!</definedName>
    <definedName name="_______cpd1" localSheetId="11">#REF!</definedName>
    <definedName name="_______cpd1" localSheetId="5">#REF!</definedName>
    <definedName name="_______cpd1" localSheetId="14">#REF!</definedName>
    <definedName name="_______cpd1">#REF!</definedName>
    <definedName name="_______cpd2" localSheetId="13">#REF!</definedName>
    <definedName name="_______cpd2" localSheetId="2">#REF!</definedName>
    <definedName name="_______cpd2" localSheetId="11">#REF!</definedName>
    <definedName name="_______cpd2" localSheetId="5">#REF!</definedName>
    <definedName name="_______cpd2" localSheetId="14">#REF!</definedName>
    <definedName name="_______cpd2">#REF!</definedName>
    <definedName name="_______cs805" localSheetId="13">#REF!</definedName>
    <definedName name="_______cs805" localSheetId="2">#REF!</definedName>
    <definedName name="_______cs805" localSheetId="11">#REF!</definedName>
    <definedName name="_______cs805" localSheetId="5">#REF!</definedName>
    <definedName name="_______cs805" localSheetId="14">#REF!</definedName>
    <definedName name="_______cs805">#REF!</definedName>
    <definedName name="_______CT2" localSheetId="2" hidden="1">{"'Sheet1'!$L$16"}</definedName>
    <definedName name="_______CT2" localSheetId="11" hidden="1">{"'Sheet1'!$L$16"}</definedName>
    <definedName name="_______CT2" localSheetId="5" hidden="1">{"'Sheet1'!$L$16"}</definedName>
    <definedName name="_______CT2" hidden="1">{"'Sheet1'!$L$16"}</definedName>
    <definedName name="_______CT250" localSheetId="13">#REF!</definedName>
    <definedName name="_______CT250" localSheetId="14">#REF!</definedName>
    <definedName name="_______CT250">#REF!</definedName>
    <definedName name="_______CT4" localSheetId="2" hidden="1">{"'Sheet1'!$L$16"}</definedName>
    <definedName name="_______CT4" localSheetId="11" hidden="1">{"'Sheet1'!$L$16"}</definedName>
    <definedName name="_______CT4" localSheetId="5" hidden="1">{"'Sheet1'!$L$16"}</definedName>
    <definedName name="_______CT4" hidden="1">{"'Sheet1'!$L$16"}</definedName>
    <definedName name="_______Cty501" localSheetId="2" hidden="1">{"'Sheet1'!$L$16"}</definedName>
    <definedName name="_______Cty501" localSheetId="11" hidden="1">{"'Sheet1'!$L$16"}</definedName>
    <definedName name="_______Cty501" localSheetId="5" hidden="1">{"'Sheet1'!$L$16"}</definedName>
    <definedName name="_______Cty501" hidden="1">{"'Sheet1'!$L$16"}</definedName>
    <definedName name="_______CVC1" localSheetId="13">#REF!</definedName>
    <definedName name="_______CVC1" localSheetId="2">#REF!</definedName>
    <definedName name="_______CVC1" localSheetId="11">#REF!</definedName>
    <definedName name="_______CVC1" localSheetId="5">#REF!</definedName>
    <definedName name="_______CVC1" localSheetId="14">#REF!</definedName>
    <definedName name="_______CVC1">#REF!</definedName>
    <definedName name="_______d1500" localSheetId="2" hidden="1">{"'Sheet1'!$L$16"}</definedName>
    <definedName name="_______d1500" localSheetId="11" hidden="1">{"'Sheet1'!$L$16"}</definedName>
    <definedName name="_______d1500" localSheetId="5" hidden="1">{"'Sheet1'!$L$16"}</definedName>
    <definedName name="_______d1500" hidden="1">{"'Sheet1'!$L$16"}</definedName>
    <definedName name="_______dai1" localSheetId="13">#REF!</definedName>
    <definedName name="_______dai1" localSheetId="2">#REF!</definedName>
    <definedName name="_______dai1" localSheetId="11">#REF!</definedName>
    <definedName name="_______dai1" localSheetId="5">#REF!</definedName>
    <definedName name="_______dai1" localSheetId="14">#REF!</definedName>
    <definedName name="_______dai1">#REF!</definedName>
    <definedName name="_______dai2" localSheetId="13">#REF!</definedName>
    <definedName name="_______dai2" localSheetId="2">#REF!</definedName>
    <definedName name="_______dai2" localSheetId="11">#REF!</definedName>
    <definedName name="_______dai2" localSheetId="5">#REF!</definedName>
    <definedName name="_______dai2" localSheetId="14">#REF!</definedName>
    <definedName name="_______dai2">#REF!</definedName>
    <definedName name="_______dai3" localSheetId="13">#REF!</definedName>
    <definedName name="_______dai3" localSheetId="2">#REF!</definedName>
    <definedName name="_______dai3" localSheetId="11">#REF!</definedName>
    <definedName name="_______dai3" localSheetId="5">#REF!</definedName>
    <definedName name="_______dai3" localSheetId="14">#REF!</definedName>
    <definedName name="_______dai3">#REF!</definedName>
    <definedName name="_______dai4" localSheetId="13">#REF!</definedName>
    <definedName name="_______dai4" localSheetId="2">#REF!</definedName>
    <definedName name="_______dai4" localSheetId="11">#REF!</definedName>
    <definedName name="_______dai4" localSheetId="5">#REF!</definedName>
    <definedName name="_______dai4" localSheetId="14">#REF!</definedName>
    <definedName name="_______dai4">#REF!</definedName>
    <definedName name="_______dai5" localSheetId="13">#REF!</definedName>
    <definedName name="_______dai5" localSheetId="2">#REF!</definedName>
    <definedName name="_______dai5" localSheetId="11">#REF!</definedName>
    <definedName name="_______dai5" localSheetId="5">#REF!</definedName>
    <definedName name="_______dai5" localSheetId="14">#REF!</definedName>
    <definedName name="_______dai5">#REF!</definedName>
    <definedName name="_______dai6" localSheetId="13">#REF!</definedName>
    <definedName name="_______dai6" localSheetId="2">#REF!</definedName>
    <definedName name="_______dai6" localSheetId="11">#REF!</definedName>
    <definedName name="_______dai6" localSheetId="5">#REF!</definedName>
    <definedName name="_______dai6" localSheetId="14">#REF!</definedName>
    <definedName name="_______dai6">#REF!</definedName>
    <definedName name="_______dam15" localSheetId="13">#REF!</definedName>
    <definedName name="_______dam15" localSheetId="2">#REF!</definedName>
    <definedName name="_______dam15" localSheetId="11">#REF!</definedName>
    <definedName name="_______dam15" localSheetId="5">#REF!</definedName>
    <definedName name="_______dam15" localSheetId="14">#REF!</definedName>
    <definedName name="_______dam15">#REF!</definedName>
    <definedName name="_______dam18" localSheetId="13">#REF!</definedName>
    <definedName name="_______dam18" localSheetId="2">#REF!</definedName>
    <definedName name="_______dam18" localSheetId="11">#REF!</definedName>
    <definedName name="_______dam18" localSheetId="5">#REF!</definedName>
    <definedName name="_______dam18" localSheetId="14">#REF!</definedName>
    <definedName name="_______dam18">#REF!</definedName>
    <definedName name="_______dam9" localSheetId="13">#REF!</definedName>
    <definedName name="_______dam9" localSheetId="2">#REF!</definedName>
    <definedName name="_______dam9" localSheetId="11">#REF!</definedName>
    <definedName name="_______dam9" localSheetId="5">#REF!</definedName>
    <definedName name="_______dam9" localSheetId="14">#REF!</definedName>
    <definedName name="_______dam9">#REF!</definedName>
    <definedName name="_______dan1" localSheetId="13">#REF!</definedName>
    <definedName name="_______dan1" localSheetId="2">#REF!</definedName>
    <definedName name="_______dan1" localSheetId="11">#REF!</definedName>
    <definedName name="_______dan1" localSheetId="5">#REF!</definedName>
    <definedName name="_______dan1" localSheetId="14">#REF!</definedName>
    <definedName name="_______dan1">#REF!</definedName>
    <definedName name="_______dan2" localSheetId="13">#REF!</definedName>
    <definedName name="_______dan2" localSheetId="2">#REF!</definedName>
    <definedName name="_______dan2" localSheetId="11">#REF!</definedName>
    <definedName name="_______dan2" localSheetId="5">#REF!</definedName>
    <definedName name="_______dan2" localSheetId="14">#REF!</definedName>
    <definedName name="_______dan2">#REF!</definedName>
    <definedName name="_______dao1" localSheetId="13">#REF!</definedName>
    <definedName name="_______dao1" localSheetId="2">#REF!</definedName>
    <definedName name="_______dao1" localSheetId="11">#REF!</definedName>
    <definedName name="_______dao1" localSheetId="5">#REF!</definedName>
    <definedName name="_______dao1" localSheetId="14">#REF!</definedName>
    <definedName name="_______dao1">#REF!</definedName>
    <definedName name="_______dbu1" localSheetId="13">#REF!</definedName>
    <definedName name="_______dbu1" localSheetId="2">#REF!</definedName>
    <definedName name="_______dbu1" localSheetId="11">#REF!</definedName>
    <definedName name="_______dbu1" localSheetId="5">#REF!</definedName>
    <definedName name="_______dbu1" localSheetId="14">#REF!</definedName>
    <definedName name="_______dbu1">#REF!</definedName>
    <definedName name="_______dbu2" localSheetId="13">#REF!</definedName>
    <definedName name="_______dbu2" localSheetId="2">#REF!</definedName>
    <definedName name="_______dbu2" localSheetId="11">#REF!</definedName>
    <definedName name="_______dbu2" localSheetId="5">#REF!</definedName>
    <definedName name="_______dbu2" localSheetId="14">#REF!</definedName>
    <definedName name="_______dbu2">#REF!</definedName>
    <definedName name="_______ddn400" localSheetId="13">#REF!</definedName>
    <definedName name="_______ddn400" localSheetId="2">#REF!</definedName>
    <definedName name="_______ddn400" localSheetId="11">#REF!</definedName>
    <definedName name="_______ddn400" localSheetId="5">#REF!</definedName>
    <definedName name="_______ddn400" localSheetId="14">#REF!</definedName>
    <definedName name="_______ddn400">#REF!</definedName>
    <definedName name="_______ddn600" localSheetId="13">#REF!</definedName>
    <definedName name="_______ddn600" localSheetId="2">#REF!</definedName>
    <definedName name="_______ddn600" localSheetId="11">#REF!</definedName>
    <definedName name="_______ddn600" localSheetId="5">#REF!</definedName>
    <definedName name="_______ddn600" localSheetId="14">#REF!</definedName>
    <definedName name="_______ddn600">#REF!</definedName>
    <definedName name="_______deo1" localSheetId="13">#REF!</definedName>
    <definedName name="_______deo1" localSheetId="2">#REF!</definedName>
    <definedName name="_______deo1" localSheetId="11">#REF!</definedName>
    <definedName name="_______deo1" localSheetId="5">#REF!</definedName>
    <definedName name="_______deo1" localSheetId="14">#REF!</definedName>
    <definedName name="_______deo1">#REF!</definedName>
    <definedName name="_______deo10" localSheetId="13">#REF!</definedName>
    <definedName name="_______deo10" localSheetId="2">#REF!</definedName>
    <definedName name="_______deo10" localSheetId="11">#REF!</definedName>
    <definedName name="_______deo10" localSheetId="5">#REF!</definedName>
    <definedName name="_______deo10" localSheetId="14">#REF!</definedName>
    <definedName name="_______deo10">#REF!</definedName>
    <definedName name="_______deo2" localSheetId="13">#REF!</definedName>
    <definedName name="_______deo2" localSheetId="2">#REF!</definedName>
    <definedName name="_______deo2" localSheetId="11">#REF!</definedName>
    <definedName name="_______deo2" localSheetId="5">#REF!</definedName>
    <definedName name="_______deo2" localSheetId="14">#REF!</definedName>
    <definedName name="_______deo2">#REF!</definedName>
    <definedName name="_______deo3" localSheetId="13">#REF!</definedName>
    <definedName name="_______deo3" localSheetId="2">#REF!</definedName>
    <definedName name="_______deo3" localSheetId="11">#REF!</definedName>
    <definedName name="_______deo3" localSheetId="5">#REF!</definedName>
    <definedName name="_______deo3" localSheetId="14">#REF!</definedName>
    <definedName name="_______deo3">#REF!</definedName>
    <definedName name="_______deo4" localSheetId="13">#REF!</definedName>
    <definedName name="_______deo4" localSheetId="2">#REF!</definedName>
    <definedName name="_______deo4" localSheetId="11">#REF!</definedName>
    <definedName name="_______deo4" localSheetId="5">#REF!</definedName>
    <definedName name="_______deo4" localSheetId="14">#REF!</definedName>
    <definedName name="_______deo4">#REF!</definedName>
    <definedName name="_______deo5" localSheetId="13">#REF!</definedName>
    <definedName name="_______deo5" localSheetId="2">#REF!</definedName>
    <definedName name="_______deo5" localSheetId="11">#REF!</definedName>
    <definedName name="_______deo5" localSheetId="5">#REF!</definedName>
    <definedName name="_______deo5" localSheetId="14">#REF!</definedName>
    <definedName name="_______deo5">#REF!</definedName>
    <definedName name="_______deo6" localSheetId="13">#REF!</definedName>
    <definedName name="_______deo6" localSheetId="2">#REF!</definedName>
    <definedName name="_______deo6" localSheetId="11">#REF!</definedName>
    <definedName name="_______deo6" localSheetId="5">#REF!</definedName>
    <definedName name="_______deo6" localSheetId="14">#REF!</definedName>
    <definedName name="_______deo6">#REF!</definedName>
    <definedName name="_______deo7" localSheetId="13">#REF!</definedName>
    <definedName name="_______deo7" localSheetId="2">#REF!</definedName>
    <definedName name="_______deo7" localSheetId="11">#REF!</definedName>
    <definedName name="_______deo7" localSheetId="5">#REF!</definedName>
    <definedName name="_______deo7" localSheetId="14">#REF!</definedName>
    <definedName name="_______deo7">#REF!</definedName>
    <definedName name="_______deo8" localSheetId="13">#REF!</definedName>
    <definedName name="_______deo8" localSheetId="2">#REF!</definedName>
    <definedName name="_______deo8" localSheetId="11">#REF!</definedName>
    <definedName name="_______deo8" localSheetId="5">#REF!</definedName>
    <definedName name="_______deo8" localSheetId="14">#REF!</definedName>
    <definedName name="_______deo8">#REF!</definedName>
    <definedName name="_______deo9" localSheetId="13">#REF!</definedName>
    <definedName name="_______deo9" localSheetId="2">#REF!</definedName>
    <definedName name="_______deo9" localSheetId="11">#REF!</definedName>
    <definedName name="_______deo9" localSheetId="5">#REF!</definedName>
    <definedName name="_______deo9" localSheetId="14">#REF!</definedName>
    <definedName name="_______deo9">#REF!</definedName>
    <definedName name="_______dt1" localSheetId="2" hidden="1">{"'Sheet1'!$L$16"}</definedName>
    <definedName name="_______dt1" localSheetId="11" hidden="1">{"'Sheet1'!$L$16"}</definedName>
    <definedName name="_______dt1" localSheetId="5" hidden="1">{"'Sheet1'!$L$16"}</definedName>
    <definedName name="_______dt1" hidden="1">{"'Sheet1'!$L$16"}</definedName>
    <definedName name="_______e1" localSheetId="2" hidden="1">{"'Sheet1'!$L$16"}</definedName>
    <definedName name="_______e1" localSheetId="11" hidden="1">{"'Sheet1'!$L$16"}</definedName>
    <definedName name="_______e1" localSheetId="5" hidden="1">{"'Sheet1'!$L$16"}</definedName>
    <definedName name="_______e1" hidden="1">{"'Sheet1'!$L$16"}</definedName>
    <definedName name="_______FIL2" localSheetId="13">#REF!</definedName>
    <definedName name="_______FIL2" localSheetId="2">#REF!</definedName>
    <definedName name="_______FIL2" localSheetId="11">#REF!</definedName>
    <definedName name="_______FIL2" localSheetId="5">#REF!</definedName>
    <definedName name="_______FIL2" localSheetId="14">#REF!</definedName>
    <definedName name="_______FIL2">#REF!</definedName>
    <definedName name="_______GFE28" localSheetId="13">#REF!</definedName>
    <definedName name="_______GFE28" localSheetId="2">#REF!</definedName>
    <definedName name="_______GFE28" localSheetId="11">#REF!</definedName>
    <definedName name="_______GFE28" localSheetId="5">#REF!</definedName>
    <definedName name="_______GFE28" localSheetId="14">#REF!</definedName>
    <definedName name="_______GFE28">#REF!</definedName>
    <definedName name="_______Goi8" localSheetId="2" hidden="1">{"'Sheet1'!$L$16"}</definedName>
    <definedName name="_______Goi8" localSheetId="11" hidden="1">{"'Sheet1'!$L$16"}</definedName>
    <definedName name="_______Goi8" localSheetId="5" hidden="1">{"'Sheet1'!$L$16"}</definedName>
    <definedName name="_______Goi8" hidden="1">{"'Sheet1'!$L$16"}</definedName>
    <definedName name="_______gon4" localSheetId="13">#REF!</definedName>
    <definedName name="_______gon4" localSheetId="2">#REF!</definedName>
    <definedName name="_______gon4" localSheetId="11">#REF!</definedName>
    <definedName name="_______gon4" localSheetId="5">#REF!</definedName>
    <definedName name="_______gon4" localSheetId="14">#REF!</definedName>
    <definedName name="_______gon4">#REF!</definedName>
    <definedName name="_______gvl1" localSheetId="13">#REF!</definedName>
    <definedName name="_______gvl1" localSheetId="2">#REF!</definedName>
    <definedName name="_______gvl1" localSheetId="11">#REF!</definedName>
    <definedName name="_______gvl1" localSheetId="5">#REF!</definedName>
    <definedName name="_______gvl1" localSheetId="14">#REF!</definedName>
    <definedName name="_______gvl1">#REF!</definedName>
    <definedName name="_______gia48" localSheetId="13">#REF!</definedName>
    <definedName name="_______gia48" localSheetId="2">#REF!</definedName>
    <definedName name="_______gia48" localSheetId="11">#REF!</definedName>
    <definedName name="_______gia48" localSheetId="5">#REF!</definedName>
    <definedName name="_______gia48" localSheetId="14">#REF!</definedName>
    <definedName name="_______gia48">#REF!</definedName>
    <definedName name="_______h1" localSheetId="2" hidden="1">{"'Sheet1'!$L$16"}</definedName>
    <definedName name="_______h1" localSheetId="11" hidden="1">{"'Sheet1'!$L$16"}</definedName>
    <definedName name="_______h1" localSheetId="5" hidden="1">{"'Sheet1'!$L$16"}</definedName>
    <definedName name="_______h1" hidden="1">{"'Sheet1'!$L$16"}</definedName>
    <definedName name="_______hai1" localSheetId="2" hidden="1">{"'Sheet1'!$L$16"}</definedName>
    <definedName name="_______hai1" localSheetId="11" hidden="1">{"'Sheet1'!$L$16"}</definedName>
    <definedName name="_______hai1" localSheetId="5" hidden="1">{"'Sheet1'!$L$16"}</definedName>
    <definedName name="_______hai1" hidden="1">{"'Sheet1'!$L$16"}</definedName>
    <definedName name="_______han23" localSheetId="13">#REF!</definedName>
    <definedName name="_______han23" localSheetId="2">#REF!</definedName>
    <definedName name="_______han23" localSheetId="11">#REF!</definedName>
    <definedName name="_______han23" localSheetId="5">#REF!</definedName>
    <definedName name="_______han23" localSheetId="14">#REF!</definedName>
    <definedName name="_______han23">#REF!</definedName>
    <definedName name="_______hh1">#REF!</definedName>
    <definedName name="_______hh2">#REF!</definedName>
    <definedName name="_______hom2" localSheetId="13">#REF!</definedName>
    <definedName name="_______hom2" localSheetId="2">#REF!</definedName>
    <definedName name="_______hom2" localSheetId="11">#REF!</definedName>
    <definedName name="_______hom2" localSheetId="5">#REF!</definedName>
    <definedName name="_______hom2" localSheetId="14">#REF!</definedName>
    <definedName name="_______hom2">#REF!</definedName>
    <definedName name="_______hsm2">1.1289</definedName>
    <definedName name="_______hu1" localSheetId="2" hidden="1">{"'Sheet1'!$L$16"}</definedName>
    <definedName name="_______hu1" localSheetId="11" hidden="1">{"'Sheet1'!$L$16"}</definedName>
    <definedName name="_______hu1" localSheetId="5" hidden="1">{"'Sheet1'!$L$16"}</definedName>
    <definedName name="_______hu1" hidden="1">{"'Sheet1'!$L$16"}</definedName>
    <definedName name="_______hu2" localSheetId="2" hidden="1">{"'Sheet1'!$L$16"}</definedName>
    <definedName name="_______hu2" localSheetId="11" hidden="1">{"'Sheet1'!$L$16"}</definedName>
    <definedName name="_______hu2" localSheetId="5" hidden="1">{"'Sheet1'!$L$16"}</definedName>
    <definedName name="_______hu2" hidden="1">{"'Sheet1'!$L$16"}</definedName>
    <definedName name="_______hu5" localSheetId="2" hidden="1">{"'Sheet1'!$L$16"}</definedName>
    <definedName name="_______hu5" localSheetId="11" hidden="1">{"'Sheet1'!$L$16"}</definedName>
    <definedName name="_______hu5" localSheetId="5" hidden="1">{"'Sheet1'!$L$16"}</definedName>
    <definedName name="_______hu5" hidden="1">{"'Sheet1'!$L$16"}</definedName>
    <definedName name="_______hu6" localSheetId="2" hidden="1">{"'Sheet1'!$L$16"}</definedName>
    <definedName name="_______hu6" localSheetId="11" hidden="1">{"'Sheet1'!$L$16"}</definedName>
    <definedName name="_______hu6" localSheetId="5" hidden="1">{"'Sheet1'!$L$16"}</definedName>
    <definedName name="_______hu6" hidden="1">{"'Sheet1'!$L$16"}</definedName>
    <definedName name="_______huy1" localSheetId="2" hidden="1">{"'Sheet1'!$L$16"}</definedName>
    <definedName name="_______huy1" localSheetId="11" hidden="1">{"'Sheet1'!$L$16"}</definedName>
    <definedName name="_______huy1" localSheetId="5" hidden="1">{"'Sheet1'!$L$16"}</definedName>
    <definedName name="_______huy1" hidden="1">{"'Sheet1'!$L$16"}</definedName>
    <definedName name="_______JK4" localSheetId="13">#REF!</definedName>
    <definedName name="_______JK4" localSheetId="2">#REF!</definedName>
    <definedName name="_______JK4" localSheetId="11">#REF!</definedName>
    <definedName name="_______JK4" localSheetId="5">#REF!</definedName>
    <definedName name="_______JK4" localSheetId="14">#REF!</definedName>
    <definedName name="_______JK4">#REF!</definedName>
    <definedName name="_______K146" localSheetId="2" hidden="1">{"'Sheet1'!$L$16"}</definedName>
    <definedName name="_______K146" localSheetId="11" hidden="1">{"'Sheet1'!$L$16"}</definedName>
    <definedName name="_______K146" localSheetId="5" hidden="1">{"'Sheet1'!$L$16"}</definedName>
    <definedName name="_______K146" hidden="1">{"'Sheet1'!$L$16"}</definedName>
    <definedName name="_______kl1" localSheetId="13">#REF!</definedName>
    <definedName name="_______kl1" localSheetId="2">#REF!</definedName>
    <definedName name="_______kl1" localSheetId="11">#REF!</definedName>
    <definedName name="_______kl1" localSheetId="5">#REF!</definedName>
    <definedName name="_______kl1" localSheetId="14">#REF!</definedName>
    <definedName name="_______kl1">#REF!</definedName>
    <definedName name="_______KL7" localSheetId="13">#REF!</definedName>
    <definedName name="_______KL7" localSheetId="2">#REF!</definedName>
    <definedName name="_______KL7" localSheetId="11">#REF!</definedName>
    <definedName name="_______KL7" localSheetId="5">#REF!</definedName>
    <definedName name="_______KL7" localSheetId="14">#REF!</definedName>
    <definedName name="_______KL7">#REF!</definedName>
    <definedName name="_______KM188" localSheetId="13">#REF!</definedName>
    <definedName name="_______KM188" localSheetId="2">#REF!</definedName>
    <definedName name="_______KM188" localSheetId="11">#REF!</definedName>
    <definedName name="_______KM188" localSheetId="5">#REF!</definedName>
    <definedName name="_______KM188" localSheetId="14">#REF!</definedName>
    <definedName name="_______KM188">#REF!</definedName>
    <definedName name="_______km189" localSheetId="13">#REF!</definedName>
    <definedName name="_______km189" localSheetId="2">#REF!</definedName>
    <definedName name="_______km189" localSheetId="11">#REF!</definedName>
    <definedName name="_______km189" localSheetId="5">#REF!</definedName>
    <definedName name="_______km189" localSheetId="14">#REF!</definedName>
    <definedName name="_______km189">#REF!</definedName>
    <definedName name="_______km190" localSheetId="13">#REF!</definedName>
    <definedName name="_______km190" localSheetId="2">#REF!</definedName>
    <definedName name="_______km190" localSheetId="11">#REF!</definedName>
    <definedName name="_______km190" localSheetId="5">#REF!</definedName>
    <definedName name="_______km190" localSheetId="14">#REF!</definedName>
    <definedName name="_______km190">#REF!</definedName>
    <definedName name="_______km191" localSheetId="13">#REF!</definedName>
    <definedName name="_______km191" localSheetId="2">#REF!</definedName>
    <definedName name="_______km191" localSheetId="11">#REF!</definedName>
    <definedName name="_______km191" localSheetId="5">#REF!</definedName>
    <definedName name="_______km191" localSheetId="14">#REF!</definedName>
    <definedName name="_______km191">#REF!</definedName>
    <definedName name="_______km192" localSheetId="13">#REF!</definedName>
    <definedName name="_______km192" localSheetId="2">#REF!</definedName>
    <definedName name="_______km192" localSheetId="11">#REF!</definedName>
    <definedName name="_______km192" localSheetId="5">#REF!</definedName>
    <definedName name="_______km192" localSheetId="14">#REF!</definedName>
    <definedName name="_______km192">#REF!</definedName>
    <definedName name="_______km193" localSheetId="13">#REF!</definedName>
    <definedName name="_______km193" localSheetId="2">#REF!</definedName>
    <definedName name="_______km193" localSheetId="11">#REF!</definedName>
    <definedName name="_______km193" localSheetId="5">#REF!</definedName>
    <definedName name="_______km193" localSheetId="14">#REF!</definedName>
    <definedName name="_______km193">#REF!</definedName>
    <definedName name="_______km194" localSheetId="13">#REF!</definedName>
    <definedName name="_______km194" localSheetId="2">#REF!</definedName>
    <definedName name="_______km194" localSheetId="11">#REF!</definedName>
    <definedName name="_______km194" localSheetId="5">#REF!</definedName>
    <definedName name="_______km194" localSheetId="14">#REF!</definedName>
    <definedName name="_______km194">#REF!</definedName>
    <definedName name="_______km195" localSheetId="13">#REF!</definedName>
    <definedName name="_______km195" localSheetId="2">#REF!</definedName>
    <definedName name="_______km195" localSheetId="11">#REF!</definedName>
    <definedName name="_______km195" localSheetId="5">#REF!</definedName>
    <definedName name="_______km195" localSheetId="14">#REF!</definedName>
    <definedName name="_______km195">#REF!</definedName>
    <definedName name="_______km196" localSheetId="13">#REF!</definedName>
    <definedName name="_______km196" localSheetId="2">#REF!</definedName>
    <definedName name="_______km196" localSheetId="11">#REF!</definedName>
    <definedName name="_______km196" localSheetId="5">#REF!</definedName>
    <definedName name="_______km196" localSheetId="14">#REF!</definedName>
    <definedName name="_______km196">#REF!</definedName>
    <definedName name="_______km197" localSheetId="13">#REF!</definedName>
    <definedName name="_______km197" localSheetId="2">#REF!</definedName>
    <definedName name="_______km197" localSheetId="11">#REF!</definedName>
    <definedName name="_______km197" localSheetId="5">#REF!</definedName>
    <definedName name="_______km197" localSheetId="14">#REF!</definedName>
    <definedName name="_______km197">#REF!</definedName>
    <definedName name="_______km198" localSheetId="13">#REF!</definedName>
    <definedName name="_______km198" localSheetId="2">#REF!</definedName>
    <definedName name="_______km198" localSheetId="11">#REF!</definedName>
    <definedName name="_______km198" localSheetId="5">#REF!</definedName>
    <definedName name="_______km198" localSheetId="14">#REF!</definedName>
    <definedName name="_______km198">#REF!</definedName>
    <definedName name="_______Km36" localSheetId="13">#REF!</definedName>
    <definedName name="_______Km36" localSheetId="2">#REF!</definedName>
    <definedName name="_______Km36" localSheetId="11">#REF!</definedName>
    <definedName name="_______Km36" localSheetId="5">#REF!</definedName>
    <definedName name="_______Km36" localSheetId="14">#REF!</definedName>
    <definedName name="_______Km36">#REF!</definedName>
    <definedName name="_______kn12" localSheetId="13">#REF!</definedName>
    <definedName name="_______kn12" localSheetId="2">#REF!</definedName>
    <definedName name="_______kn12" localSheetId="11">#REF!</definedName>
    <definedName name="_______kn12" localSheetId="5">#REF!</definedName>
    <definedName name="_______kn12" localSheetId="14">#REF!</definedName>
    <definedName name="_______kn12">#REF!</definedName>
    <definedName name="_______Knc36" localSheetId="13">#REF!</definedName>
    <definedName name="_______Knc36" localSheetId="2">#REF!</definedName>
    <definedName name="_______Knc36" localSheetId="11">#REF!</definedName>
    <definedName name="_______Knc36" localSheetId="5">#REF!</definedName>
    <definedName name="_______Knc36" localSheetId="14">#REF!</definedName>
    <definedName name="_______Knc36">#REF!</definedName>
    <definedName name="_______Knc57" localSheetId="13">#REF!</definedName>
    <definedName name="_______Knc57" localSheetId="2">#REF!</definedName>
    <definedName name="_______Knc57" localSheetId="11">#REF!</definedName>
    <definedName name="_______Knc57" localSheetId="5">#REF!</definedName>
    <definedName name="_______Knc57" localSheetId="14">#REF!</definedName>
    <definedName name="_______Knc57">#REF!</definedName>
    <definedName name="_______Kvl36" localSheetId="13">#REF!</definedName>
    <definedName name="_______Kvl36" localSheetId="2">#REF!</definedName>
    <definedName name="_______Kvl36" localSheetId="11">#REF!</definedName>
    <definedName name="_______Kvl36" localSheetId="5">#REF!</definedName>
    <definedName name="_______Kvl36" localSheetId="14">#REF!</definedName>
    <definedName name="_______Kvl36">#REF!</definedName>
    <definedName name="_______L1" localSheetId="2" hidden="1">{"'Sheet1'!$L$16"}</definedName>
    <definedName name="_______L1" localSheetId="11" hidden="1">{"'Sheet1'!$L$16"}</definedName>
    <definedName name="_______L1" localSheetId="5" hidden="1">{"'Sheet1'!$L$16"}</definedName>
    <definedName name="_______L1" hidden="1">{"'Sheet1'!$L$16"}</definedName>
    <definedName name="_______Lan1" localSheetId="2" hidden="1">{"'Sheet1'!$L$16"}</definedName>
    <definedName name="_______Lan1" localSheetId="11" hidden="1">{"'Sheet1'!$L$16"}</definedName>
    <definedName name="_______Lan1" localSheetId="5" hidden="1">{"'Sheet1'!$L$16"}</definedName>
    <definedName name="_______Lan1" hidden="1">{"'Sheet1'!$L$16"}</definedName>
    <definedName name="_______LAN3" localSheetId="2" hidden="1">{"'Sheet1'!$L$16"}</definedName>
    <definedName name="_______LAN3" localSheetId="11" hidden="1">{"'Sheet1'!$L$16"}</definedName>
    <definedName name="_______LAN3" localSheetId="5" hidden="1">{"'Sheet1'!$L$16"}</definedName>
    <definedName name="_______LAN3" hidden="1">{"'Sheet1'!$L$16"}</definedName>
    <definedName name="_______lap1" localSheetId="13">#REF!</definedName>
    <definedName name="_______lap1" localSheetId="2">#REF!</definedName>
    <definedName name="_______lap1" localSheetId="11">#REF!</definedName>
    <definedName name="_______lap1" localSheetId="5">#REF!</definedName>
    <definedName name="_______lap1" localSheetId="14">#REF!</definedName>
    <definedName name="_______lap1">#REF!</definedName>
    <definedName name="_______lap2" localSheetId="13">#REF!</definedName>
    <definedName name="_______lap2" localSheetId="2">#REF!</definedName>
    <definedName name="_______lap2" localSheetId="11">#REF!</definedName>
    <definedName name="_______lap2" localSheetId="5">#REF!</definedName>
    <definedName name="_______lap2" localSheetId="14">#REF!</definedName>
    <definedName name="_______lap2">#REF!</definedName>
    <definedName name="_______lop16" localSheetId="13">#REF!</definedName>
    <definedName name="_______lop16" localSheetId="2">#REF!</definedName>
    <definedName name="_______lop16" localSheetId="11">#REF!</definedName>
    <definedName name="_______lop16" localSheetId="5">#REF!</definedName>
    <definedName name="_______lop16" localSheetId="14">#REF!</definedName>
    <definedName name="_______lop16">#REF!</definedName>
    <definedName name="_______lop25" localSheetId="13">#REF!</definedName>
    <definedName name="_______lop25" localSheetId="2">#REF!</definedName>
    <definedName name="_______lop25" localSheetId="11">#REF!</definedName>
    <definedName name="_______lop25" localSheetId="5">#REF!</definedName>
    <definedName name="_______lop25" localSheetId="14">#REF!</definedName>
    <definedName name="_______lop25">#REF!</definedName>
    <definedName name="_______lop9" localSheetId="13">#REF!</definedName>
    <definedName name="_______lop9" localSheetId="2">#REF!</definedName>
    <definedName name="_______lop9" localSheetId="11">#REF!</definedName>
    <definedName name="_______lop9" localSheetId="5">#REF!</definedName>
    <definedName name="_______lop9" localSheetId="14">#REF!</definedName>
    <definedName name="_______lop9">#REF!</definedName>
    <definedName name="_______lu13" localSheetId="13">#REF!</definedName>
    <definedName name="_______lu13" localSheetId="2">#REF!</definedName>
    <definedName name="_______lu13" localSheetId="11">#REF!</definedName>
    <definedName name="_______lu13" localSheetId="5">#REF!</definedName>
    <definedName name="_______lu13" localSheetId="14">#REF!</definedName>
    <definedName name="_______lu13">#REF!</definedName>
    <definedName name="_______lu85" localSheetId="13">#REF!</definedName>
    <definedName name="_______lu85" localSheetId="2">#REF!</definedName>
    <definedName name="_______lu85" localSheetId="11">#REF!</definedName>
    <definedName name="_______lu85" localSheetId="5">#REF!</definedName>
    <definedName name="_______lu85" localSheetId="14">#REF!</definedName>
    <definedName name="_______lu85">#REF!</definedName>
    <definedName name="_______m1233" localSheetId="2" hidden="1">{"'Sheet1'!$L$16"}</definedName>
    <definedName name="_______m1233" localSheetId="11" hidden="1">{"'Sheet1'!$L$16"}</definedName>
    <definedName name="_______m1233" localSheetId="5" hidden="1">{"'Sheet1'!$L$16"}</definedName>
    <definedName name="_______m1233" hidden="1">{"'Sheet1'!$L$16"}</definedName>
    <definedName name="_______M2" localSheetId="2" hidden="1">{"'Sheet1'!$L$16"}</definedName>
    <definedName name="_______M2" localSheetId="11" hidden="1">{"'Sheet1'!$L$16"}</definedName>
    <definedName name="_______M2" localSheetId="5" hidden="1">{"'Sheet1'!$L$16"}</definedName>
    <definedName name="_______M2" hidden="1">{"'Sheet1'!$L$16"}</definedName>
    <definedName name="_______M36" localSheetId="2" hidden="1">{"'Sheet1'!$L$16"}</definedName>
    <definedName name="_______M36" localSheetId="11" hidden="1">{"'Sheet1'!$L$16"}</definedName>
    <definedName name="_______M36" localSheetId="5" hidden="1">{"'Sheet1'!$L$16"}</definedName>
    <definedName name="_______M36" hidden="1">{"'Sheet1'!$L$16"}</definedName>
    <definedName name="_______MAC12" localSheetId="13">#REF!</definedName>
    <definedName name="_______MAC12" localSheetId="2">#REF!</definedName>
    <definedName name="_______MAC12" localSheetId="11">#REF!</definedName>
    <definedName name="_______MAC12" localSheetId="5">#REF!</definedName>
    <definedName name="_______MAC12" localSheetId="14">#REF!</definedName>
    <definedName name="_______MAC12">#REF!</definedName>
    <definedName name="_______MAC46" localSheetId="13">#REF!</definedName>
    <definedName name="_______MAC46" localSheetId="2">#REF!</definedName>
    <definedName name="_______MAC46" localSheetId="11">#REF!</definedName>
    <definedName name="_______MAC46" localSheetId="5">#REF!</definedName>
    <definedName name="_______MAC46" localSheetId="14">#REF!</definedName>
    <definedName name="_______MAC46">#REF!</definedName>
    <definedName name="_______may2" localSheetId="13">#REF!</definedName>
    <definedName name="_______may2" localSheetId="2">#REF!</definedName>
    <definedName name="_______may2" localSheetId="11">#REF!</definedName>
    <definedName name="_______may2" localSheetId="5">#REF!</definedName>
    <definedName name="_______may2" localSheetId="14">#REF!</definedName>
    <definedName name="_______may2">#REF!</definedName>
    <definedName name="_______may3" localSheetId="13">#REF!</definedName>
    <definedName name="_______may3" localSheetId="2">#REF!</definedName>
    <definedName name="_______may3" localSheetId="11">#REF!</definedName>
    <definedName name="_______may3" localSheetId="5">#REF!</definedName>
    <definedName name="_______may3" localSheetId="14">#REF!</definedName>
    <definedName name="_______may3">#REF!</definedName>
    <definedName name="_______MB03" localSheetId="13">#REF!</definedName>
    <definedName name="_______MB03" localSheetId="2">#REF!</definedName>
    <definedName name="_______MB03" localSheetId="11">#REF!</definedName>
    <definedName name="_______MB03" localSheetId="5">#REF!</definedName>
    <definedName name="_______MB03" localSheetId="14">#REF!</definedName>
    <definedName name="_______MB03">#REF!</definedName>
    <definedName name="_______mix6" localSheetId="13">#REF!</definedName>
    <definedName name="_______mix6" localSheetId="2">#REF!</definedName>
    <definedName name="_______mix6" localSheetId="11">#REF!</definedName>
    <definedName name="_______mix6" localSheetId="5">#REF!</definedName>
    <definedName name="_______mix6" localSheetId="14">#REF!</definedName>
    <definedName name="_______mix6">#REF!</definedName>
    <definedName name="_______mtc3" localSheetId="13">#REF!</definedName>
    <definedName name="_______mtc3" localSheetId="2">#REF!</definedName>
    <definedName name="_______mtc3" localSheetId="11">#REF!</definedName>
    <definedName name="_______mtc3" localSheetId="5">#REF!</definedName>
    <definedName name="_______mtc3" localSheetId="14">#REF!</definedName>
    <definedName name="_______mtc3">#REF!</definedName>
    <definedName name="_______mui140" localSheetId="13">#REF!</definedName>
    <definedName name="_______mui140" localSheetId="2">#REF!</definedName>
    <definedName name="_______mui140" localSheetId="11">#REF!</definedName>
    <definedName name="_______mui140" localSheetId="5">#REF!</definedName>
    <definedName name="_______mui140" localSheetId="14">#REF!</definedName>
    <definedName name="_______mui140">#REF!</definedName>
    <definedName name="_______mx1" localSheetId="13">#REF!</definedName>
    <definedName name="_______mx1" localSheetId="2">#REF!</definedName>
    <definedName name="_______mx1" localSheetId="11">#REF!</definedName>
    <definedName name="_______mx1" localSheetId="5">#REF!</definedName>
    <definedName name="_______mx1" localSheetId="14">#REF!</definedName>
    <definedName name="_______mx1">#REF!</definedName>
    <definedName name="_______nc151" localSheetId="13">#REF!</definedName>
    <definedName name="_______nc151" localSheetId="2">#REF!</definedName>
    <definedName name="_______nc151" localSheetId="11">#REF!</definedName>
    <definedName name="_______nc151" localSheetId="5">#REF!</definedName>
    <definedName name="_______nc151" localSheetId="14">#REF!</definedName>
    <definedName name="_______nc151">#REF!</definedName>
    <definedName name="_______nc6" localSheetId="13">#REF!</definedName>
    <definedName name="_______nc6" localSheetId="2">#REF!</definedName>
    <definedName name="_______nc6" localSheetId="11">#REF!</definedName>
    <definedName name="_______nc6" localSheetId="5">#REF!</definedName>
    <definedName name="_______nc6" localSheetId="14">#REF!</definedName>
    <definedName name="_______nc6">#REF!</definedName>
    <definedName name="_______nc7" localSheetId="13">#REF!</definedName>
    <definedName name="_______nc7" localSheetId="2">#REF!</definedName>
    <definedName name="_______nc7" localSheetId="11">#REF!</definedName>
    <definedName name="_______nc7" localSheetId="5">#REF!</definedName>
    <definedName name="_______nc7" localSheetId="14">#REF!</definedName>
    <definedName name="_______nc7">#REF!</definedName>
    <definedName name="_______NCC3" localSheetId="13">#REF!</definedName>
    <definedName name="_______NCC3" localSheetId="2">#REF!</definedName>
    <definedName name="_______NCC3" localSheetId="11">#REF!</definedName>
    <definedName name="_______NCC3" localSheetId="5">#REF!</definedName>
    <definedName name="_______NCC3" localSheetId="14">#REF!</definedName>
    <definedName name="_______NCC3">#REF!</definedName>
    <definedName name="_______NCC4" localSheetId="13">#REF!</definedName>
    <definedName name="_______NCC4" localSheetId="2">#REF!</definedName>
    <definedName name="_______NCC4" localSheetId="11">#REF!</definedName>
    <definedName name="_______NCC4" localSheetId="5">#REF!</definedName>
    <definedName name="_______NCC4" localSheetId="14">#REF!</definedName>
    <definedName name="_______NCC4">#REF!</definedName>
    <definedName name="_______NCL100" localSheetId="13">#REF!</definedName>
    <definedName name="_______NCL100" localSheetId="2">#REF!</definedName>
    <definedName name="_______NCL100" localSheetId="11">#REF!</definedName>
    <definedName name="_______NCL100" localSheetId="5">#REF!</definedName>
    <definedName name="_______NCL100" localSheetId="14">#REF!</definedName>
    <definedName name="_______NCL100">#REF!</definedName>
    <definedName name="_______NCL200" localSheetId="13">#REF!</definedName>
    <definedName name="_______NCL200" localSheetId="2">#REF!</definedName>
    <definedName name="_______NCL200" localSheetId="11">#REF!</definedName>
    <definedName name="_______NCL200" localSheetId="5">#REF!</definedName>
    <definedName name="_______NCL200" localSheetId="14">#REF!</definedName>
    <definedName name="_______NCL200">#REF!</definedName>
    <definedName name="_______NCL250" localSheetId="13">#REF!</definedName>
    <definedName name="_______NCL250" localSheetId="2">#REF!</definedName>
    <definedName name="_______NCL250" localSheetId="11">#REF!</definedName>
    <definedName name="_______NCL250" localSheetId="5">#REF!</definedName>
    <definedName name="_______NCL250" localSheetId="14">#REF!</definedName>
    <definedName name="_______NCL250">#REF!</definedName>
    <definedName name="_______ncm200" localSheetId="13">#REF!</definedName>
    <definedName name="_______ncm200" localSheetId="2">#REF!</definedName>
    <definedName name="_______ncm200" localSheetId="11">#REF!</definedName>
    <definedName name="_______ncm200" localSheetId="5">#REF!</definedName>
    <definedName name="_______ncm200" localSheetId="14">#REF!</definedName>
    <definedName name="_______ncm200">#REF!</definedName>
    <definedName name="_______NET2" localSheetId="13">#REF!</definedName>
    <definedName name="_______NET2" localSheetId="2">#REF!</definedName>
    <definedName name="_______NET2" localSheetId="11">#REF!</definedName>
    <definedName name="_______NET2" localSheetId="5">#REF!</definedName>
    <definedName name="_______NET2" localSheetId="14">#REF!</definedName>
    <definedName name="_______NET2">#REF!</definedName>
    <definedName name="_______nin190" localSheetId="13">#REF!</definedName>
    <definedName name="_______nin190" localSheetId="2">#REF!</definedName>
    <definedName name="_______nin190" localSheetId="11">#REF!</definedName>
    <definedName name="_______nin190" localSheetId="5">#REF!</definedName>
    <definedName name="_______nin190" localSheetId="14">#REF!</definedName>
    <definedName name="_______nin190">#REF!</definedName>
    <definedName name="_______NK5" localSheetId="2" hidden="1">{"'Sheet1'!$L$16"}</definedName>
    <definedName name="_______NK5" localSheetId="11" hidden="1">{"'Sheet1'!$L$16"}</definedName>
    <definedName name="_______NK5" localSheetId="5" hidden="1">{"'Sheet1'!$L$16"}</definedName>
    <definedName name="_______NK5" hidden="1">{"'Sheet1'!$L$16"}</definedName>
    <definedName name="_______NMD8" localSheetId="2" hidden="1">{"'Sheet1'!$L$16"}</definedName>
    <definedName name="_______NMD8" localSheetId="11" hidden="1">{"'Sheet1'!$L$16"}</definedName>
    <definedName name="_______NMD8" localSheetId="5" hidden="1">{"'Sheet1'!$L$16"}</definedName>
    <definedName name="_______NMD8" hidden="1">{"'Sheet1'!$L$16"}</definedName>
    <definedName name="_______NSO2" localSheetId="2" hidden="1">{"'Sheet1'!$L$16"}</definedName>
    <definedName name="_______NSO2" localSheetId="11" hidden="1">{"'Sheet1'!$L$16"}</definedName>
    <definedName name="_______NSO2" localSheetId="5" hidden="1">{"'Sheet1'!$L$16"}</definedName>
    <definedName name="_______NSO2" hidden="1">{"'Sheet1'!$L$16"}</definedName>
    <definedName name="_______obt1" localSheetId="13">#REF!</definedName>
    <definedName name="_______obt1" localSheetId="2">#REF!</definedName>
    <definedName name="_______obt1" localSheetId="11">#REF!</definedName>
    <definedName name="_______obt1" localSheetId="5">#REF!</definedName>
    <definedName name="_______obt1" localSheetId="14">#REF!</definedName>
    <definedName name="_______obt1">#REF!</definedName>
    <definedName name="_______obt2" localSheetId="13">#REF!</definedName>
    <definedName name="_______obt2" localSheetId="2">#REF!</definedName>
    <definedName name="_______obt2" localSheetId="11">#REF!</definedName>
    <definedName name="_______obt2" localSheetId="5">#REF!</definedName>
    <definedName name="_______obt2" localSheetId="14">#REF!</definedName>
    <definedName name="_______obt2">#REF!</definedName>
    <definedName name="_______oto12" localSheetId="13">#REF!</definedName>
    <definedName name="_______oto12" localSheetId="2">#REF!</definedName>
    <definedName name="_______oto12" localSheetId="11">#REF!</definedName>
    <definedName name="_______oto12" localSheetId="5">#REF!</definedName>
    <definedName name="_______oto12" localSheetId="14">#REF!</definedName>
    <definedName name="_______oto12">#REF!</definedName>
    <definedName name="_______PA3" localSheetId="2" hidden="1">{"'Sheet1'!$L$16"}</definedName>
    <definedName name="_______PA3" localSheetId="11" hidden="1">{"'Sheet1'!$L$16"}</definedName>
    <definedName name="_______PA3" localSheetId="5" hidden="1">{"'Sheet1'!$L$16"}</definedName>
    <definedName name="_______PA3" hidden="1">{"'Sheet1'!$L$16"}</definedName>
    <definedName name="_______pa4" localSheetId="2" hidden="1">{"'Sheet1'!$L$16"}</definedName>
    <definedName name="_______pa4" localSheetId="11" hidden="1">{"'Sheet1'!$L$16"}</definedName>
    <definedName name="_______pa4" localSheetId="5" hidden="1">{"'Sheet1'!$L$16"}</definedName>
    <definedName name="_______pa4" hidden="1">{"'Sheet1'!$L$16"}</definedName>
    <definedName name="_______PXB80" localSheetId="13">#REF!</definedName>
    <definedName name="_______PXB80" localSheetId="2">#REF!</definedName>
    <definedName name="_______PXB80" localSheetId="11">#REF!</definedName>
    <definedName name="_______PXB80" localSheetId="5">#REF!</definedName>
    <definedName name="_______PXB80" localSheetId="14">#REF!</definedName>
    <definedName name="_______PXB80">#REF!</definedName>
    <definedName name="_______Ph30" localSheetId="13">#REF!</definedName>
    <definedName name="_______Ph30" localSheetId="2">#REF!</definedName>
    <definedName name="_______Ph30" localSheetId="11">#REF!</definedName>
    <definedName name="_______Ph30" localSheetId="5">#REF!</definedName>
    <definedName name="_______Ph30" localSheetId="14">#REF!</definedName>
    <definedName name="_______Ph30">#REF!</definedName>
    <definedName name="_______phi10" localSheetId="13">#REF!</definedName>
    <definedName name="_______phi10" localSheetId="2">#REF!</definedName>
    <definedName name="_______phi10" localSheetId="11">#REF!</definedName>
    <definedName name="_______phi10" localSheetId="5">#REF!</definedName>
    <definedName name="_______phi10" localSheetId="14">#REF!</definedName>
    <definedName name="_______phi10">#REF!</definedName>
    <definedName name="_______phi12" localSheetId="13">#REF!</definedName>
    <definedName name="_______phi12" localSheetId="2">#REF!</definedName>
    <definedName name="_______phi12" localSheetId="11">#REF!</definedName>
    <definedName name="_______phi12" localSheetId="5">#REF!</definedName>
    <definedName name="_______phi12" localSheetId="14">#REF!</definedName>
    <definedName name="_______phi12">#REF!</definedName>
    <definedName name="_______phi14" localSheetId="13">#REF!</definedName>
    <definedName name="_______phi14" localSheetId="2">#REF!</definedName>
    <definedName name="_______phi14" localSheetId="11">#REF!</definedName>
    <definedName name="_______phi14" localSheetId="5">#REF!</definedName>
    <definedName name="_______phi14" localSheetId="14">#REF!</definedName>
    <definedName name="_______phi14">#REF!</definedName>
    <definedName name="_______phi16" localSheetId="13">#REF!</definedName>
    <definedName name="_______phi16" localSheetId="2">#REF!</definedName>
    <definedName name="_______phi16" localSheetId="11">#REF!</definedName>
    <definedName name="_______phi16" localSheetId="5">#REF!</definedName>
    <definedName name="_______phi16" localSheetId="14">#REF!</definedName>
    <definedName name="_______phi16">#REF!</definedName>
    <definedName name="_______phi18" localSheetId="13">#REF!</definedName>
    <definedName name="_______phi18" localSheetId="2">#REF!</definedName>
    <definedName name="_______phi18" localSheetId="11">#REF!</definedName>
    <definedName name="_______phi18" localSheetId="5">#REF!</definedName>
    <definedName name="_______phi18" localSheetId="14">#REF!</definedName>
    <definedName name="_______phi18">#REF!</definedName>
    <definedName name="_______phi20" localSheetId="13">#REF!</definedName>
    <definedName name="_______phi20" localSheetId="2">#REF!</definedName>
    <definedName name="_______phi20" localSheetId="11">#REF!</definedName>
    <definedName name="_______phi20" localSheetId="5">#REF!</definedName>
    <definedName name="_______phi20" localSheetId="14">#REF!</definedName>
    <definedName name="_______phi20">#REF!</definedName>
    <definedName name="_______phi22" localSheetId="13">#REF!</definedName>
    <definedName name="_______phi22" localSheetId="2">#REF!</definedName>
    <definedName name="_______phi22" localSheetId="11">#REF!</definedName>
    <definedName name="_______phi22" localSheetId="5">#REF!</definedName>
    <definedName name="_______phi22" localSheetId="14">#REF!</definedName>
    <definedName name="_______phi22">#REF!</definedName>
    <definedName name="_______phi25" localSheetId="13">#REF!</definedName>
    <definedName name="_______phi25" localSheetId="2">#REF!</definedName>
    <definedName name="_______phi25" localSheetId="11">#REF!</definedName>
    <definedName name="_______phi25" localSheetId="5">#REF!</definedName>
    <definedName name="_______phi25" localSheetId="14">#REF!</definedName>
    <definedName name="_______phi25">#REF!</definedName>
    <definedName name="_______phi28" localSheetId="13">#REF!</definedName>
    <definedName name="_______phi28" localSheetId="2">#REF!</definedName>
    <definedName name="_______phi28" localSheetId="11">#REF!</definedName>
    <definedName name="_______phi28" localSheetId="5">#REF!</definedName>
    <definedName name="_______phi28" localSheetId="14">#REF!</definedName>
    <definedName name="_______phi28">#REF!</definedName>
    <definedName name="_______phi500" localSheetId="13">#REF!</definedName>
    <definedName name="_______phi500" localSheetId="2">#REF!</definedName>
    <definedName name="_______phi500" localSheetId="11">#REF!</definedName>
    <definedName name="_______phi500" localSheetId="5">#REF!</definedName>
    <definedName name="_______phi500" localSheetId="14">#REF!</definedName>
    <definedName name="_______phi500">#REF!</definedName>
    <definedName name="_______phi6" localSheetId="13">#REF!</definedName>
    <definedName name="_______phi6" localSheetId="2">#REF!</definedName>
    <definedName name="_______phi6" localSheetId="11">#REF!</definedName>
    <definedName name="_______phi6" localSheetId="5">#REF!</definedName>
    <definedName name="_______phi6" localSheetId="14">#REF!</definedName>
    <definedName name="_______phi6">#REF!</definedName>
    <definedName name="_______phi750" localSheetId="13">#REF!</definedName>
    <definedName name="_______phi750" localSheetId="2">#REF!</definedName>
    <definedName name="_______phi750" localSheetId="11">#REF!</definedName>
    <definedName name="_______phi750" localSheetId="5">#REF!</definedName>
    <definedName name="_______phi750" localSheetId="14">#REF!</definedName>
    <definedName name="_______phi750">#REF!</definedName>
    <definedName name="_______phi8" localSheetId="13">#REF!</definedName>
    <definedName name="_______phi8" localSheetId="2">#REF!</definedName>
    <definedName name="_______phi8" localSheetId="11">#REF!</definedName>
    <definedName name="_______phi8" localSheetId="5">#REF!</definedName>
    <definedName name="_______phi8" localSheetId="14">#REF!</definedName>
    <definedName name="_______phi8">#REF!</definedName>
    <definedName name="_______qa7" localSheetId="13">#REF!</definedName>
    <definedName name="_______qa7" localSheetId="2">#REF!</definedName>
    <definedName name="_______qa7" localSheetId="11">#REF!</definedName>
    <definedName name="_______qa7" localSheetId="5">#REF!</definedName>
    <definedName name="_______qa7" localSheetId="14">#REF!</definedName>
    <definedName name="_______qa7">#REF!</definedName>
    <definedName name="_______QLO7" localSheetId="13" hidden="1">#REF!</definedName>
    <definedName name="_______QLO7" localSheetId="2" hidden="1">#REF!</definedName>
    <definedName name="_______QLO7" localSheetId="11" hidden="1">#REF!</definedName>
    <definedName name="_______QLO7" localSheetId="5" hidden="1">#REF!</definedName>
    <definedName name="_______QLO7" localSheetId="14" hidden="1">#REF!</definedName>
    <definedName name="_______QLO7" hidden="1">#REF!</definedName>
    <definedName name="_______RHH1" localSheetId="13">#REF!</definedName>
    <definedName name="_______RHH1" localSheetId="2">#REF!</definedName>
    <definedName name="_______RHH1" localSheetId="11">#REF!</definedName>
    <definedName name="_______RHH1" localSheetId="5">#REF!</definedName>
    <definedName name="_______RHH1" localSheetId="14">#REF!</definedName>
    <definedName name="_______RHH1">#REF!</definedName>
    <definedName name="_______RHH10" localSheetId="13">#REF!</definedName>
    <definedName name="_______RHH10" localSheetId="2">#REF!</definedName>
    <definedName name="_______RHH10" localSheetId="11">#REF!</definedName>
    <definedName name="_______RHH10" localSheetId="5">#REF!</definedName>
    <definedName name="_______RHH10" localSheetId="14">#REF!</definedName>
    <definedName name="_______RHH10">#REF!</definedName>
    <definedName name="_______RHP1" localSheetId="13">#REF!</definedName>
    <definedName name="_______RHP1" localSheetId="2">#REF!</definedName>
    <definedName name="_______RHP1" localSheetId="11">#REF!</definedName>
    <definedName name="_______RHP1" localSheetId="5">#REF!</definedName>
    <definedName name="_______RHP1" localSheetId="14">#REF!</definedName>
    <definedName name="_______RHP1">#REF!</definedName>
    <definedName name="_______RHP10" localSheetId="13">#REF!</definedName>
    <definedName name="_______RHP10" localSheetId="2">#REF!</definedName>
    <definedName name="_______RHP10" localSheetId="11">#REF!</definedName>
    <definedName name="_______RHP10" localSheetId="5">#REF!</definedName>
    <definedName name="_______RHP10" localSheetId="14">#REF!</definedName>
    <definedName name="_______RHP10">#REF!</definedName>
    <definedName name="_______RI1" localSheetId="13">#REF!</definedName>
    <definedName name="_______RI1" localSheetId="2">#REF!</definedName>
    <definedName name="_______RI1" localSheetId="11">#REF!</definedName>
    <definedName name="_______RI1" localSheetId="5">#REF!</definedName>
    <definedName name="_______RI1" localSheetId="14">#REF!</definedName>
    <definedName name="_______RI1">#REF!</definedName>
    <definedName name="_______RI10" localSheetId="13">#REF!</definedName>
    <definedName name="_______RI10" localSheetId="2">#REF!</definedName>
    <definedName name="_______RI10" localSheetId="11">#REF!</definedName>
    <definedName name="_______RI10" localSheetId="5">#REF!</definedName>
    <definedName name="_______RI10" localSheetId="14">#REF!</definedName>
    <definedName name="_______RI10">#REF!</definedName>
    <definedName name="_______RII1" localSheetId="13">#REF!</definedName>
    <definedName name="_______RII1" localSheetId="2">#REF!</definedName>
    <definedName name="_______RII1" localSheetId="11">#REF!</definedName>
    <definedName name="_______RII1" localSheetId="5">#REF!</definedName>
    <definedName name="_______RII1" localSheetId="14">#REF!</definedName>
    <definedName name="_______RII1">#REF!</definedName>
    <definedName name="_______RII10" localSheetId="13">#REF!</definedName>
    <definedName name="_______RII10" localSheetId="2">#REF!</definedName>
    <definedName name="_______RII10" localSheetId="11">#REF!</definedName>
    <definedName name="_______RII10" localSheetId="5">#REF!</definedName>
    <definedName name="_______RII10" localSheetId="14">#REF!</definedName>
    <definedName name="_______RII10">#REF!</definedName>
    <definedName name="_______RIP1" localSheetId="13">#REF!</definedName>
    <definedName name="_______RIP1" localSheetId="2">#REF!</definedName>
    <definedName name="_______RIP1" localSheetId="11">#REF!</definedName>
    <definedName name="_______RIP1" localSheetId="5">#REF!</definedName>
    <definedName name="_______RIP1" localSheetId="14">#REF!</definedName>
    <definedName name="_______RIP1">#REF!</definedName>
    <definedName name="_______RIP10" localSheetId="13">#REF!</definedName>
    <definedName name="_______RIP10" localSheetId="2">#REF!</definedName>
    <definedName name="_______RIP10" localSheetId="11">#REF!</definedName>
    <definedName name="_______RIP10" localSheetId="5">#REF!</definedName>
    <definedName name="_______RIP10" localSheetId="14">#REF!</definedName>
    <definedName name="_______RIP10">#REF!</definedName>
    <definedName name="_______rp95" localSheetId="13">#REF!</definedName>
    <definedName name="_______rp95" localSheetId="2">#REF!</definedName>
    <definedName name="_______rp95" localSheetId="11">#REF!</definedName>
    <definedName name="_______rp95" localSheetId="5">#REF!</definedName>
    <definedName name="_______rp95" localSheetId="14">#REF!</definedName>
    <definedName name="_______rp95">#REF!</definedName>
    <definedName name="_______san108" localSheetId="13">#REF!</definedName>
    <definedName name="_______san108" localSheetId="2">#REF!</definedName>
    <definedName name="_______san108" localSheetId="11">#REF!</definedName>
    <definedName name="_______san108" localSheetId="5">#REF!</definedName>
    <definedName name="_______san108" localSheetId="14">#REF!</definedName>
    <definedName name="_______san108">#REF!</definedName>
    <definedName name="_______san180" localSheetId="13">#REF!</definedName>
    <definedName name="_______san180" localSheetId="2">#REF!</definedName>
    <definedName name="_______san180" localSheetId="11">#REF!</definedName>
    <definedName name="_______san180" localSheetId="5">#REF!</definedName>
    <definedName name="_______san180" localSheetId="14">#REF!</definedName>
    <definedName name="_______san180">#REF!</definedName>
    <definedName name="_______san250" localSheetId="13">#REF!</definedName>
    <definedName name="_______san250" localSheetId="2">#REF!</definedName>
    <definedName name="_______san250" localSheetId="11">#REF!</definedName>
    <definedName name="_______san250" localSheetId="5">#REF!</definedName>
    <definedName name="_______san250" localSheetId="14">#REF!</definedName>
    <definedName name="_______san250">#REF!</definedName>
    <definedName name="_______san54" localSheetId="13">#REF!</definedName>
    <definedName name="_______san54" localSheetId="2">#REF!</definedName>
    <definedName name="_______san54" localSheetId="11">#REF!</definedName>
    <definedName name="_______san54" localSheetId="5">#REF!</definedName>
    <definedName name="_______san54" localSheetId="14">#REF!</definedName>
    <definedName name="_______san54">#REF!</definedName>
    <definedName name="_______san90" localSheetId="13">#REF!</definedName>
    <definedName name="_______san90" localSheetId="2">#REF!</definedName>
    <definedName name="_______san90" localSheetId="11">#REF!</definedName>
    <definedName name="_______san90" localSheetId="5">#REF!</definedName>
    <definedName name="_______san90" localSheetId="14">#REF!</definedName>
    <definedName name="_______san90">#REF!</definedName>
    <definedName name="_______sat12" localSheetId="13">#REF!</definedName>
    <definedName name="_______sat12" localSheetId="2">#REF!</definedName>
    <definedName name="_______sat12" localSheetId="11">#REF!</definedName>
    <definedName name="_______sat12" localSheetId="5">#REF!</definedName>
    <definedName name="_______sat12" localSheetId="14">#REF!</definedName>
    <definedName name="_______sat12">#REF!</definedName>
    <definedName name="_______sat16" localSheetId="13">#REF!</definedName>
    <definedName name="_______sat16" localSheetId="2">#REF!</definedName>
    <definedName name="_______sat16" localSheetId="11">#REF!</definedName>
    <definedName name="_______sat16" localSheetId="5">#REF!</definedName>
    <definedName name="_______sat16" localSheetId="14">#REF!</definedName>
    <definedName name="_______sat16">#REF!</definedName>
    <definedName name="_______sat20" localSheetId="13">#REF!</definedName>
    <definedName name="_______sat20" localSheetId="2">#REF!</definedName>
    <definedName name="_______sat20" localSheetId="11">#REF!</definedName>
    <definedName name="_______sat20" localSheetId="5">#REF!</definedName>
    <definedName name="_______sat20" localSheetId="14">#REF!</definedName>
    <definedName name="_______sat20">#REF!</definedName>
    <definedName name="_______sc1" localSheetId="13">#REF!</definedName>
    <definedName name="_______sc1" localSheetId="2">#REF!</definedName>
    <definedName name="_______sc1" localSheetId="11">#REF!</definedName>
    <definedName name="_______sc1" localSheetId="5">#REF!</definedName>
    <definedName name="_______sc1" localSheetId="14">#REF!</definedName>
    <definedName name="_______sc1">#REF!</definedName>
    <definedName name="_______SC2" localSheetId="13">#REF!</definedName>
    <definedName name="_______SC2" localSheetId="2">#REF!</definedName>
    <definedName name="_______SC2" localSheetId="11">#REF!</definedName>
    <definedName name="_______SC2" localSheetId="5">#REF!</definedName>
    <definedName name="_______SC2" localSheetId="14">#REF!</definedName>
    <definedName name="_______SC2">#REF!</definedName>
    <definedName name="_______sc3" localSheetId="13">#REF!</definedName>
    <definedName name="_______sc3" localSheetId="2">#REF!</definedName>
    <definedName name="_______sc3" localSheetId="11">#REF!</definedName>
    <definedName name="_______sc3" localSheetId="5">#REF!</definedName>
    <definedName name="_______sc3" localSheetId="14">#REF!</definedName>
    <definedName name="_______sc3">#REF!</definedName>
    <definedName name="_______SCD18" localSheetId="13">#REF!</definedName>
    <definedName name="_______SCD18" localSheetId="2">#REF!</definedName>
    <definedName name="_______SCD18" localSheetId="11">#REF!</definedName>
    <definedName name="_______SCD18" localSheetId="5">#REF!</definedName>
    <definedName name="_______SCD18" localSheetId="14">#REF!</definedName>
    <definedName name="_______SCD18">#REF!</definedName>
    <definedName name="_______SCL4" localSheetId="2" hidden="1">{"'Sheet1'!$L$16"}</definedName>
    <definedName name="_______SCL4" localSheetId="11" hidden="1">{"'Sheet1'!$L$16"}</definedName>
    <definedName name="_______SCL4" localSheetId="5" hidden="1">{"'Sheet1'!$L$16"}</definedName>
    <definedName name="_______SCL4" hidden="1">{"'Sheet1'!$L$16"}</definedName>
    <definedName name="_______sl2" localSheetId="13">#REF!</definedName>
    <definedName name="_______sl2" localSheetId="2">#REF!</definedName>
    <definedName name="_______sl2" localSheetId="11">#REF!</definedName>
    <definedName name="_______sl2" localSheetId="5">#REF!</definedName>
    <definedName name="_______sl2" localSheetId="14">#REF!</definedName>
    <definedName name="_______sl2">#REF!</definedName>
    <definedName name="_______slg1" localSheetId="13">#REF!</definedName>
    <definedName name="_______slg1" localSheetId="2">#REF!</definedName>
    <definedName name="_______slg1" localSheetId="11">#REF!</definedName>
    <definedName name="_______slg1" localSheetId="5">#REF!</definedName>
    <definedName name="_______slg1" localSheetId="14">#REF!</definedName>
    <definedName name="_______slg1">#REF!</definedName>
    <definedName name="_______slg2" localSheetId="13">#REF!</definedName>
    <definedName name="_______slg2" localSheetId="2">#REF!</definedName>
    <definedName name="_______slg2" localSheetId="11">#REF!</definedName>
    <definedName name="_______slg2" localSheetId="5">#REF!</definedName>
    <definedName name="_______slg2" localSheetId="14">#REF!</definedName>
    <definedName name="_______slg2">#REF!</definedName>
    <definedName name="_______slg3" localSheetId="13">#REF!</definedName>
    <definedName name="_______slg3" localSheetId="2">#REF!</definedName>
    <definedName name="_______slg3" localSheetId="11">#REF!</definedName>
    <definedName name="_______slg3" localSheetId="5">#REF!</definedName>
    <definedName name="_______slg3" localSheetId="14">#REF!</definedName>
    <definedName name="_______slg3">#REF!</definedName>
    <definedName name="_______slg4" localSheetId="13">#REF!</definedName>
    <definedName name="_______slg4" localSheetId="2">#REF!</definedName>
    <definedName name="_______slg4" localSheetId="11">#REF!</definedName>
    <definedName name="_______slg4" localSheetId="5">#REF!</definedName>
    <definedName name="_______slg4" localSheetId="14">#REF!</definedName>
    <definedName name="_______slg4">#REF!</definedName>
    <definedName name="_______slg5" localSheetId="13">#REF!</definedName>
    <definedName name="_______slg5" localSheetId="2">#REF!</definedName>
    <definedName name="_______slg5" localSheetId="11">#REF!</definedName>
    <definedName name="_______slg5" localSheetId="5">#REF!</definedName>
    <definedName name="_______slg5" localSheetId="14">#REF!</definedName>
    <definedName name="_______slg5">#REF!</definedName>
    <definedName name="_______slg6" localSheetId="13">#REF!</definedName>
    <definedName name="_______slg6" localSheetId="2">#REF!</definedName>
    <definedName name="_______slg6" localSheetId="11">#REF!</definedName>
    <definedName name="_______slg6" localSheetId="5">#REF!</definedName>
    <definedName name="_______slg6" localSheetId="14">#REF!</definedName>
    <definedName name="_______slg6">#REF!</definedName>
    <definedName name="_______SN3" localSheetId="13">#REF!</definedName>
    <definedName name="_______SN3" localSheetId="2">#REF!</definedName>
    <definedName name="_______SN3" localSheetId="11">#REF!</definedName>
    <definedName name="_______SN3" localSheetId="5">#REF!</definedName>
    <definedName name="_______SN3" localSheetId="14">#REF!</definedName>
    <definedName name="_______SN3">#REF!</definedName>
    <definedName name="_______soi2" localSheetId="13">#REF!</definedName>
    <definedName name="_______soi2" localSheetId="2">#REF!</definedName>
    <definedName name="_______soi2" localSheetId="11">#REF!</definedName>
    <definedName name="_______soi2" localSheetId="5">#REF!</definedName>
    <definedName name="_______soi2" localSheetId="14">#REF!</definedName>
    <definedName name="_______soi2">#REF!</definedName>
    <definedName name="_______soi3" localSheetId="13">#REF!</definedName>
    <definedName name="_______soi3" localSheetId="2">#REF!</definedName>
    <definedName name="_______soi3" localSheetId="11">#REF!</definedName>
    <definedName name="_______soi3" localSheetId="5">#REF!</definedName>
    <definedName name="_______soi3" localSheetId="14">#REF!</definedName>
    <definedName name="_______soi3">#REF!</definedName>
    <definedName name="_______sua20" localSheetId="13">#REF!</definedName>
    <definedName name="_______sua20" localSheetId="2">#REF!</definedName>
    <definedName name="_______sua20" localSheetId="11">#REF!</definedName>
    <definedName name="_______sua20" localSheetId="5">#REF!</definedName>
    <definedName name="_______sua20" localSheetId="14">#REF!</definedName>
    <definedName name="_______sua20">#REF!</definedName>
    <definedName name="_______sua30" localSheetId="13">#REF!</definedName>
    <definedName name="_______sua30" localSheetId="2">#REF!</definedName>
    <definedName name="_______sua30" localSheetId="11">#REF!</definedName>
    <definedName name="_______sua30" localSheetId="5">#REF!</definedName>
    <definedName name="_______sua30" localSheetId="14">#REF!</definedName>
    <definedName name="_______sua30">#REF!</definedName>
    <definedName name="_______t9" localSheetId="2" hidden="1">{"'Sheet1'!$L$16"}</definedName>
    <definedName name="_______t9" localSheetId="11" hidden="1">{"'Sheet1'!$L$16"}</definedName>
    <definedName name="_______t9" localSheetId="5" hidden="1">{"'Sheet1'!$L$16"}</definedName>
    <definedName name="_______t9" hidden="1">{"'Sheet1'!$L$16"}</definedName>
    <definedName name="_______tb2" localSheetId="2" hidden="1">{"'Sheet1'!$L$16"}</definedName>
    <definedName name="_______tb2" localSheetId="11" hidden="1">{"'Sheet1'!$L$16"}</definedName>
    <definedName name="_______tb2" localSheetId="5" hidden="1">{"'Sheet1'!$L$16"}</definedName>
    <definedName name="_______tb2" hidden="1">{"'Sheet1'!$L$16"}</definedName>
    <definedName name="_______td1" localSheetId="2" hidden="1">{"'Sheet1'!$L$16"}</definedName>
    <definedName name="_______td1" localSheetId="11" hidden="1">{"'Sheet1'!$L$16"}</definedName>
    <definedName name="_______td1" localSheetId="5" hidden="1">{"'Sheet1'!$L$16"}</definedName>
    <definedName name="_______td1" hidden="1">{"'Sheet1'!$L$16"}</definedName>
    <definedName name="_______TG1" localSheetId="13">#REF!</definedName>
    <definedName name="_______TG1" localSheetId="2">#REF!</definedName>
    <definedName name="_______TG1" localSheetId="11">#REF!</definedName>
    <definedName name="_______TG1" localSheetId="5">#REF!</definedName>
    <definedName name="_______TG1" localSheetId="14">#REF!</definedName>
    <definedName name="_______TG1">#REF!</definedName>
    <definedName name="_______tg427" localSheetId="13">#REF!</definedName>
    <definedName name="_______tg427" localSheetId="2">#REF!</definedName>
    <definedName name="_______tg427" localSheetId="11">#REF!</definedName>
    <definedName name="_______tg427" localSheetId="5">#REF!</definedName>
    <definedName name="_______tg427" localSheetId="14">#REF!</definedName>
    <definedName name="_______tg427">#REF!</definedName>
    <definedName name="_______TK1" localSheetId="13">#REF!</definedName>
    <definedName name="_______TK1" localSheetId="2">#REF!</definedName>
    <definedName name="_______TK1" localSheetId="11">#REF!</definedName>
    <definedName name="_______TK1" localSheetId="5">#REF!</definedName>
    <definedName name="_______TK1" localSheetId="14">#REF!</definedName>
    <definedName name="_______TK1">#REF!</definedName>
    <definedName name="_______TK155" localSheetId="13">#REF!</definedName>
    <definedName name="_______TK155" localSheetId="2">#REF!</definedName>
    <definedName name="_______TK155" localSheetId="11">#REF!</definedName>
    <definedName name="_______TK155" localSheetId="5">#REF!</definedName>
    <definedName name="_______TK155" localSheetId="14">#REF!</definedName>
    <definedName name="_______TK155">#REF!</definedName>
    <definedName name="_______TK422" localSheetId="13">#REF!</definedName>
    <definedName name="_______TK422" localSheetId="2">#REF!</definedName>
    <definedName name="_______TK422" localSheetId="11">#REF!</definedName>
    <definedName name="_______TK422" localSheetId="5">#REF!</definedName>
    <definedName name="_______TK422" localSheetId="14">#REF!</definedName>
    <definedName name="_______TK422">#REF!</definedName>
    <definedName name="_______TL1" localSheetId="13">#REF!</definedName>
    <definedName name="_______TL1" localSheetId="2">#REF!</definedName>
    <definedName name="_______TL1" localSheetId="11">#REF!</definedName>
    <definedName name="_______TL1" localSheetId="5">#REF!</definedName>
    <definedName name="_______TL1" localSheetId="14">#REF!</definedName>
    <definedName name="_______TL1">#REF!</definedName>
    <definedName name="_______TL2" localSheetId="13">#REF!</definedName>
    <definedName name="_______TL2" localSheetId="2">#REF!</definedName>
    <definedName name="_______TL2" localSheetId="11">#REF!</definedName>
    <definedName name="_______TL2" localSheetId="5">#REF!</definedName>
    <definedName name="_______TL2" localSheetId="14">#REF!</definedName>
    <definedName name="_______TL2">#REF!</definedName>
    <definedName name="_______TL3" localSheetId="13">#REF!</definedName>
    <definedName name="_______TL3" localSheetId="2">#REF!</definedName>
    <definedName name="_______TL3" localSheetId="11">#REF!</definedName>
    <definedName name="_______TL3" localSheetId="5">#REF!</definedName>
    <definedName name="_______TL3" localSheetId="14">#REF!</definedName>
    <definedName name="_______TL3">#REF!</definedName>
    <definedName name="_______TLA120" localSheetId="13">#REF!</definedName>
    <definedName name="_______TLA120" localSheetId="2">#REF!</definedName>
    <definedName name="_______TLA120" localSheetId="11">#REF!</definedName>
    <definedName name="_______TLA120" localSheetId="5">#REF!</definedName>
    <definedName name="_______TLA120" localSheetId="14">#REF!</definedName>
    <definedName name="_______TLA120">#REF!</definedName>
    <definedName name="_______TLA35" localSheetId="13">#REF!</definedName>
    <definedName name="_______TLA35" localSheetId="2">#REF!</definedName>
    <definedName name="_______TLA35" localSheetId="11">#REF!</definedName>
    <definedName name="_______TLA35" localSheetId="5">#REF!</definedName>
    <definedName name="_______TLA35" localSheetId="14">#REF!</definedName>
    <definedName name="_______TLA35">#REF!</definedName>
    <definedName name="_______TLA50" localSheetId="13">#REF!</definedName>
    <definedName name="_______TLA50" localSheetId="2">#REF!</definedName>
    <definedName name="_______TLA50" localSheetId="11">#REF!</definedName>
    <definedName name="_______TLA50" localSheetId="5">#REF!</definedName>
    <definedName name="_______TLA50" localSheetId="14">#REF!</definedName>
    <definedName name="_______TLA50">#REF!</definedName>
    <definedName name="_______TLA70" localSheetId="13">#REF!</definedName>
    <definedName name="_______TLA70" localSheetId="2">#REF!</definedName>
    <definedName name="_______TLA70" localSheetId="11">#REF!</definedName>
    <definedName name="_______TLA70" localSheetId="5">#REF!</definedName>
    <definedName name="_______TLA70" localSheetId="14">#REF!</definedName>
    <definedName name="_______TLA70">#REF!</definedName>
    <definedName name="_______TLA95" localSheetId="13">#REF!</definedName>
    <definedName name="_______TLA95" localSheetId="2">#REF!</definedName>
    <definedName name="_______TLA95" localSheetId="11">#REF!</definedName>
    <definedName name="_______TLA95" localSheetId="5">#REF!</definedName>
    <definedName name="_______TLA95" localSheetId="14">#REF!</definedName>
    <definedName name="_______TLA95">#REF!</definedName>
    <definedName name="_______tp2" localSheetId="13">#REF!</definedName>
    <definedName name="_______tp2" localSheetId="2">#REF!</definedName>
    <definedName name="_______tp2" localSheetId="11">#REF!</definedName>
    <definedName name="_______tp2" localSheetId="5">#REF!</definedName>
    <definedName name="_______tp2" localSheetId="14">#REF!</definedName>
    <definedName name="_______tp2">#REF!</definedName>
    <definedName name="_______tt3" localSheetId="2" hidden="1">{"'Sheet1'!$L$16"}</definedName>
    <definedName name="_______tt3" localSheetId="11" hidden="1">{"'Sheet1'!$L$16"}</definedName>
    <definedName name="_______tt3" localSheetId="5" hidden="1">{"'Sheet1'!$L$16"}</definedName>
    <definedName name="_______tt3" hidden="1">{"'Sheet1'!$L$16"}</definedName>
    <definedName name="_______tz593" localSheetId="13">#REF!</definedName>
    <definedName name="_______tz593" localSheetId="2">#REF!</definedName>
    <definedName name="_______tz593" localSheetId="11">#REF!</definedName>
    <definedName name="_______tz593" localSheetId="5">#REF!</definedName>
    <definedName name="_______tz593" localSheetId="14">#REF!</definedName>
    <definedName name="_______tz593">#REF!</definedName>
    <definedName name="_______TH1" localSheetId="13">#REF!</definedName>
    <definedName name="_______TH1" localSheetId="2">#REF!</definedName>
    <definedName name="_______TH1" localSheetId="11">#REF!</definedName>
    <definedName name="_______TH1" localSheetId="5">#REF!</definedName>
    <definedName name="_______TH1" localSheetId="14">#REF!</definedName>
    <definedName name="_______TH1">#REF!</definedName>
    <definedName name="_______TH2" localSheetId="13">#REF!</definedName>
    <definedName name="_______TH2" localSheetId="2">#REF!</definedName>
    <definedName name="_______TH2" localSheetId="11">#REF!</definedName>
    <definedName name="_______TH2" localSheetId="5">#REF!</definedName>
    <definedName name="_______TH2" localSheetId="14">#REF!</definedName>
    <definedName name="_______TH2">#REF!</definedName>
    <definedName name="_______TH20" localSheetId="13">#REF!</definedName>
    <definedName name="_______TH20" localSheetId="2">#REF!</definedName>
    <definedName name="_______TH20" localSheetId="11">#REF!</definedName>
    <definedName name="_______TH20" localSheetId="5">#REF!</definedName>
    <definedName name="_______TH20" localSheetId="14">#REF!</definedName>
    <definedName name="_______TH20">#REF!</definedName>
    <definedName name="_______TH3" localSheetId="13">#REF!</definedName>
    <definedName name="_______TH3" localSheetId="2">#REF!</definedName>
    <definedName name="_______TH3" localSheetId="11">#REF!</definedName>
    <definedName name="_______TH3" localSheetId="5">#REF!</definedName>
    <definedName name="_______TH3" localSheetId="14">#REF!</definedName>
    <definedName name="_______TH3">#REF!</definedName>
    <definedName name="_______tra100" localSheetId="13">#REF!</definedName>
    <definedName name="_______tra100" localSheetId="2">#REF!</definedName>
    <definedName name="_______tra100" localSheetId="11">#REF!</definedName>
    <definedName name="_______tra100" localSheetId="5">#REF!</definedName>
    <definedName name="_______tra100" localSheetId="14">#REF!</definedName>
    <definedName name="_______tra100">#REF!</definedName>
    <definedName name="_______tra102" localSheetId="13">#REF!</definedName>
    <definedName name="_______tra102" localSheetId="2">#REF!</definedName>
    <definedName name="_______tra102" localSheetId="11">#REF!</definedName>
    <definedName name="_______tra102" localSheetId="5">#REF!</definedName>
    <definedName name="_______tra102" localSheetId="14">#REF!</definedName>
    <definedName name="_______tra102">#REF!</definedName>
    <definedName name="_______tra104" localSheetId="13">#REF!</definedName>
    <definedName name="_______tra104" localSheetId="2">#REF!</definedName>
    <definedName name="_______tra104" localSheetId="11">#REF!</definedName>
    <definedName name="_______tra104" localSheetId="5">#REF!</definedName>
    <definedName name="_______tra104" localSheetId="14">#REF!</definedName>
    <definedName name="_______tra104">#REF!</definedName>
    <definedName name="_______tra106" localSheetId="13">#REF!</definedName>
    <definedName name="_______tra106" localSheetId="2">#REF!</definedName>
    <definedName name="_______tra106" localSheetId="11">#REF!</definedName>
    <definedName name="_______tra106" localSheetId="5">#REF!</definedName>
    <definedName name="_______tra106" localSheetId="14">#REF!</definedName>
    <definedName name="_______tra106">#REF!</definedName>
    <definedName name="_______tra108" localSheetId="13">#REF!</definedName>
    <definedName name="_______tra108" localSheetId="2">#REF!</definedName>
    <definedName name="_______tra108" localSheetId="11">#REF!</definedName>
    <definedName name="_______tra108" localSheetId="5">#REF!</definedName>
    <definedName name="_______tra108" localSheetId="14">#REF!</definedName>
    <definedName name="_______tra108">#REF!</definedName>
    <definedName name="_______tra110" localSheetId="13">#REF!</definedName>
    <definedName name="_______tra110" localSheetId="2">#REF!</definedName>
    <definedName name="_______tra110" localSheetId="11">#REF!</definedName>
    <definedName name="_______tra110" localSheetId="5">#REF!</definedName>
    <definedName name="_______tra110" localSheetId="14">#REF!</definedName>
    <definedName name="_______tra110">#REF!</definedName>
    <definedName name="_______tra112" localSheetId="13">#REF!</definedName>
    <definedName name="_______tra112" localSheetId="2">#REF!</definedName>
    <definedName name="_______tra112" localSheetId="11">#REF!</definedName>
    <definedName name="_______tra112" localSheetId="5">#REF!</definedName>
    <definedName name="_______tra112" localSheetId="14">#REF!</definedName>
    <definedName name="_______tra112">#REF!</definedName>
    <definedName name="_______tra114" localSheetId="13">#REF!</definedName>
    <definedName name="_______tra114" localSheetId="2">#REF!</definedName>
    <definedName name="_______tra114" localSheetId="11">#REF!</definedName>
    <definedName name="_______tra114" localSheetId="5">#REF!</definedName>
    <definedName name="_______tra114" localSheetId="14">#REF!</definedName>
    <definedName name="_______tra114">#REF!</definedName>
    <definedName name="_______tra116" localSheetId="13">#REF!</definedName>
    <definedName name="_______tra116" localSheetId="2">#REF!</definedName>
    <definedName name="_______tra116" localSheetId="11">#REF!</definedName>
    <definedName name="_______tra116" localSheetId="5">#REF!</definedName>
    <definedName name="_______tra116" localSheetId="14">#REF!</definedName>
    <definedName name="_______tra116">#REF!</definedName>
    <definedName name="_______tra118" localSheetId="13">#REF!</definedName>
    <definedName name="_______tra118" localSheetId="2">#REF!</definedName>
    <definedName name="_______tra118" localSheetId="11">#REF!</definedName>
    <definedName name="_______tra118" localSheetId="5">#REF!</definedName>
    <definedName name="_______tra118" localSheetId="14">#REF!</definedName>
    <definedName name="_______tra118">#REF!</definedName>
    <definedName name="_______tra120" localSheetId="13">#REF!</definedName>
    <definedName name="_______tra120" localSheetId="2">#REF!</definedName>
    <definedName name="_______tra120" localSheetId="11">#REF!</definedName>
    <definedName name="_______tra120" localSheetId="5">#REF!</definedName>
    <definedName name="_______tra120" localSheetId="14">#REF!</definedName>
    <definedName name="_______tra120">#REF!</definedName>
    <definedName name="_______tra122" localSheetId="13">#REF!</definedName>
    <definedName name="_______tra122" localSheetId="2">#REF!</definedName>
    <definedName name="_______tra122" localSheetId="11">#REF!</definedName>
    <definedName name="_______tra122" localSheetId="5">#REF!</definedName>
    <definedName name="_______tra122" localSheetId="14">#REF!</definedName>
    <definedName name="_______tra122">#REF!</definedName>
    <definedName name="_______tra124" localSheetId="13">#REF!</definedName>
    <definedName name="_______tra124" localSheetId="2">#REF!</definedName>
    <definedName name="_______tra124" localSheetId="11">#REF!</definedName>
    <definedName name="_______tra124" localSheetId="5">#REF!</definedName>
    <definedName name="_______tra124" localSheetId="14">#REF!</definedName>
    <definedName name="_______tra124">#REF!</definedName>
    <definedName name="_______tra126" localSheetId="13">#REF!</definedName>
    <definedName name="_______tra126" localSheetId="2">#REF!</definedName>
    <definedName name="_______tra126" localSheetId="11">#REF!</definedName>
    <definedName name="_______tra126" localSheetId="5">#REF!</definedName>
    <definedName name="_______tra126" localSheetId="14">#REF!</definedName>
    <definedName name="_______tra126">#REF!</definedName>
    <definedName name="_______tra128" localSheetId="13">#REF!</definedName>
    <definedName name="_______tra128" localSheetId="2">#REF!</definedName>
    <definedName name="_______tra128" localSheetId="11">#REF!</definedName>
    <definedName name="_______tra128" localSheetId="5">#REF!</definedName>
    <definedName name="_______tra128" localSheetId="14">#REF!</definedName>
    <definedName name="_______tra128">#REF!</definedName>
    <definedName name="_______tra130" localSheetId="13">#REF!</definedName>
    <definedName name="_______tra130" localSheetId="2">#REF!</definedName>
    <definedName name="_______tra130" localSheetId="11">#REF!</definedName>
    <definedName name="_______tra130" localSheetId="5">#REF!</definedName>
    <definedName name="_______tra130" localSheetId="14">#REF!</definedName>
    <definedName name="_______tra130">#REF!</definedName>
    <definedName name="_______tra132" localSheetId="13">#REF!</definedName>
    <definedName name="_______tra132" localSheetId="2">#REF!</definedName>
    <definedName name="_______tra132" localSheetId="11">#REF!</definedName>
    <definedName name="_______tra132" localSheetId="5">#REF!</definedName>
    <definedName name="_______tra132" localSheetId="14">#REF!</definedName>
    <definedName name="_______tra132">#REF!</definedName>
    <definedName name="_______tra134" localSheetId="13">#REF!</definedName>
    <definedName name="_______tra134" localSheetId="2">#REF!</definedName>
    <definedName name="_______tra134" localSheetId="11">#REF!</definedName>
    <definedName name="_______tra134" localSheetId="5">#REF!</definedName>
    <definedName name="_______tra134" localSheetId="14">#REF!</definedName>
    <definedName name="_______tra134">#REF!</definedName>
    <definedName name="_______tra136" localSheetId="13">#REF!</definedName>
    <definedName name="_______tra136" localSheetId="2">#REF!</definedName>
    <definedName name="_______tra136" localSheetId="11">#REF!</definedName>
    <definedName name="_______tra136" localSheetId="5">#REF!</definedName>
    <definedName name="_______tra136" localSheetId="14">#REF!</definedName>
    <definedName name="_______tra136">#REF!</definedName>
    <definedName name="_______tra138" localSheetId="13">#REF!</definedName>
    <definedName name="_______tra138" localSheetId="2">#REF!</definedName>
    <definedName name="_______tra138" localSheetId="11">#REF!</definedName>
    <definedName name="_______tra138" localSheetId="5">#REF!</definedName>
    <definedName name="_______tra138" localSheetId="14">#REF!</definedName>
    <definedName name="_______tra138">#REF!</definedName>
    <definedName name="_______tra140" localSheetId="13">#REF!</definedName>
    <definedName name="_______tra140" localSheetId="2">#REF!</definedName>
    <definedName name="_______tra140" localSheetId="11">#REF!</definedName>
    <definedName name="_______tra140" localSheetId="5">#REF!</definedName>
    <definedName name="_______tra140" localSheetId="14">#REF!</definedName>
    <definedName name="_______tra140">#REF!</definedName>
    <definedName name="_______tra70" localSheetId="13">#REF!</definedName>
    <definedName name="_______tra70" localSheetId="2">#REF!</definedName>
    <definedName name="_______tra70" localSheetId="11">#REF!</definedName>
    <definedName name="_______tra70" localSheetId="5">#REF!</definedName>
    <definedName name="_______tra70" localSheetId="14">#REF!</definedName>
    <definedName name="_______tra70">#REF!</definedName>
    <definedName name="_______tra72" localSheetId="13">#REF!</definedName>
    <definedName name="_______tra72" localSheetId="2">#REF!</definedName>
    <definedName name="_______tra72" localSheetId="11">#REF!</definedName>
    <definedName name="_______tra72" localSheetId="5">#REF!</definedName>
    <definedName name="_______tra72" localSheetId="14">#REF!</definedName>
    <definedName name="_______tra72">#REF!</definedName>
    <definedName name="_______tra74" localSheetId="13">#REF!</definedName>
    <definedName name="_______tra74" localSheetId="2">#REF!</definedName>
    <definedName name="_______tra74" localSheetId="11">#REF!</definedName>
    <definedName name="_______tra74" localSheetId="5">#REF!</definedName>
    <definedName name="_______tra74" localSheetId="14">#REF!</definedName>
    <definedName name="_______tra74">#REF!</definedName>
    <definedName name="_______tra76" localSheetId="13">#REF!</definedName>
    <definedName name="_______tra76" localSheetId="2">#REF!</definedName>
    <definedName name="_______tra76" localSheetId="11">#REF!</definedName>
    <definedName name="_______tra76" localSheetId="5">#REF!</definedName>
    <definedName name="_______tra76" localSheetId="14">#REF!</definedName>
    <definedName name="_______tra76">#REF!</definedName>
    <definedName name="_______tra78" localSheetId="13">#REF!</definedName>
    <definedName name="_______tra78" localSheetId="2">#REF!</definedName>
    <definedName name="_______tra78" localSheetId="11">#REF!</definedName>
    <definedName name="_______tra78" localSheetId="5">#REF!</definedName>
    <definedName name="_______tra78" localSheetId="14">#REF!</definedName>
    <definedName name="_______tra78">#REF!</definedName>
    <definedName name="_______tra80" localSheetId="13">#REF!</definedName>
    <definedName name="_______tra80" localSheetId="2">#REF!</definedName>
    <definedName name="_______tra80" localSheetId="11">#REF!</definedName>
    <definedName name="_______tra80" localSheetId="5">#REF!</definedName>
    <definedName name="_______tra80" localSheetId="14">#REF!</definedName>
    <definedName name="_______tra80">#REF!</definedName>
    <definedName name="_______tra82" localSheetId="13">#REF!</definedName>
    <definedName name="_______tra82" localSheetId="2">#REF!</definedName>
    <definedName name="_______tra82" localSheetId="11">#REF!</definedName>
    <definedName name="_______tra82" localSheetId="5">#REF!</definedName>
    <definedName name="_______tra82" localSheetId="14">#REF!</definedName>
    <definedName name="_______tra82">#REF!</definedName>
    <definedName name="_______tra84" localSheetId="13">#REF!</definedName>
    <definedName name="_______tra84" localSheetId="2">#REF!</definedName>
    <definedName name="_______tra84" localSheetId="11">#REF!</definedName>
    <definedName name="_______tra84" localSheetId="5">#REF!</definedName>
    <definedName name="_______tra84" localSheetId="14">#REF!</definedName>
    <definedName name="_______tra84">#REF!</definedName>
    <definedName name="_______tra86" localSheetId="13">#REF!</definedName>
    <definedName name="_______tra86" localSheetId="2">#REF!</definedName>
    <definedName name="_______tra86" localSheetId="11">#REF!</definedName>
    <definedName name="_______tra86" localSheetId="5">#REF!</definedName>
    <definedName name="_______tra86" localSheetId="14">#REF!</definedName>
    <definedName name="_______tra86">#REF!</definedName>
    <definedName name="_______tra88" localSheetId="13">#REF!</definedName>
    <definedName name="_______tra88" localSheetId="2">#REF!</definedName>
    <definedName name="_______tra88" localSheetId="11">#REF!</definedName>
    <definedName name="_______tra88" localSheetId="5">#REF!</definedName>
    <definedName name="_______tra88" localSheetId="14">#REF!</definedName>
    <definedName name="_______tra88">#REF!</definedName>
    <definedName name="_______tra90" localSheetId="13">#REF!</definedName>
    <definedName name="_______tra90" localSheetId="2">#REF!</definedName>
    <definedName name="_______tra90" localSheetId="11">#REF!</definedName>
    <definedName name="_______tra90" localSheetId="5">#REF!</definedName>
    <definedName name="_______tra90" localSheetId="14">#REF!</definedName>
    <definedName name="_______tra90">#REF!</definedName>
    <definedName name="_______tra92" localSheetId="13">#REF!</definedName>
    <definedName name="_______tra92" localSheetId="2">#REF!</definedName>
    <definedName name="_______tra92" localSheetId="11">#REF!</definedName>
    <definedName name="_______tra92" localSheetId="5">#REF!</definedName>
    <definedName name="_______tra92" localSheetId="14">#REF!</definedName>
    <definedName name="_______tra92">#REF!</definedName>
    <definedName name="_______tra94" localSheetId="13">#REF!</definedName>
    <definedName name="_______tra94" localSheetId="2">#REF!</definedName>
    <definedName name="_______tra94" localSheetId="11">#REF!</definedName>
    <definedName name="_______tra94" localSheetId="5">#REF!</definedName>
    <definedName name="_______tra94" localSheetId="14">#REF!</definedName>
    <definedName name="_______tra94">#REF!</definedName>
    <definedName name="_______tra96" localSheetId="13">#REF!</definedName>
    <definedName name="_______tra96" localSheetId="2">#REF!</definedName>
    <definedName name="_______tra96" localSheetId="11">#REF!</definedName>
    <definedName name="_______tra96" localSheetId="5">#REF!</definedName>
    <definedName name="_______tra96" localSheetId="14">#REF!</definedName>
    <definedName name="_______tra96">#REF!</definedName>
    <definedName name="_______tra98" localSheetId="13">#REF!</definedName>
    <definedName name="_______tra98" localSheetId="2">#REF!</definedName>
    <definedName name="_______tra98" localSheetId="11">#REF!</definedName>
    <definedName name="_______tra98" localSheetId="5">#REF!</definedName>
    <definedName name="_______tra98" localSheetId="14">#REF!</definedName>
    <definedName name="_______tra98">#REF!</definedName>
    <definedName name="_______ui100" localSheetId="13">#REF!</definedName>
    <definedName name="_______ui100" localSheetId="2">#REF!</definedName>
    <definedName name="_______ui100" localSheetId="11">#REF!</definedName>
    <definedName name="_______ui100" localSheetId="5">#REF!</definedName>
    <definedName name="_______ui100" localSheetId="14">#REF!</definedName>
    <definedName name="_______ui100">#REF!</definedName>
    <definedName name="_______ui105" localSheetId="13">#REF!</definedName>
    <definedName name="_______ui105" localSheetId="2">#REF!</definedName>
    <definedName name="_______ui105" localSheetId="11">#REF!</definedName>
    <definedName name="_______ui105" localSheetId="5">#REF!</definedName>
    <definedName name="_______ui105" localSheetId="14">#REF!</definedName>
    <definedName name="_______ui105">#REF!</definedName>
    <definedName name="_______ui108" localSheetId="13">#REF!</definedName>
    <definedName name="_______ui108" localSheetId="2">#REF!</definedName>
    <definedName name="_______ui108" localSheetId="11">#REF!</definedName>
    <definedName name="_______ui108" localSheetId="5">#REF!</definedName>
    <definedName name="_______ui108" localSheetId="14">#REF!</definedName>
    <definedName name="_______ui108">#REF!</definedName>
    <definedName name="_______ui130" localSheetId="13">#REF!</definedName>
    <definedName name="_______ui130" localSheetId="2">#REF!</definedName>
    <definedName name="_______ui130" localSheetId="11">#REF!</definedName>
    <definedName name="_______ui130" localSheetId="5">#REF!</definedName>
    <definedName name="_______ui130" localSheetId="14">#REF!</definedName>
    <definedName name="_______ui130">#REF!</definedName>
    <definedName name="_______ui140" localSheetId="13">#REF!</definedName>
    <definedName name="_______ui140" localSheetId="2">#REF!</definedName>
    <definedName name="_______ui140" localSheetId="11">#REF!</definedName>
    <definedName name="_______ui140" localSheetId="5">#REF!</definedName>
    <definedName name="_______ui140" localSheetId="14">#REF!</definedName>
    <definedName name="_______ui140">#REF!</definedName>
    <definedName name="_______ui160" localSheetId="13">#REF!</definedName>
    <definedName name="_______ui160" localSheetId="2">#REF!</definedName>
    <definedName name="_______ui160" localSheetId="11">#REF!</definedName>
    <definedName name="_______ui160" localSheetId="5">#REF!</definedName>
    <definedName name="_______ui160" localSheetId="14">#REF!</definedName>
    <definedName name="_______ui160">#REF!</definedName>
    <definedName name="_______ui250" localSheetId="13">#REF!</definedName>
    <definedName name="_______ui250" localSheetId="2">#REF!</definedName>
    <definedName name="_______ui250" localSheetId="11">#REF!</definedName>
    <definedName name="_______ui250" localSheetId="5">#REF!</definedName>
    <definedName name="_______ui250" localSheetId="14">#REF!</definedName>
    <definedName name="_______ui250">#REF!</definedName>
    <definedName name="_______ui271" localSheetId="13">#REF!</definedName>
    <definedName name="_______ui271" localSheetId="2">#REF!</definedName>
    <definedName name="_______ui271" localSheetId="11">#REF!</definedName>
    <definedName name="_______ui271" localSheetId="5">#REF!</definedName>
    <definedName name="_______ui271" localSheetId="14">#REF!</definedName>
    <definedName name="_______ui271">#REF!</definedName>
    <definedName name="_______ui320" localSheetId="13">#REF!</definedName>
    <definedName name="_______ui320" localSheetId="2">#REF!</definedName>
    <definedName name="_______ui320" localSheetId="11">#REF!</definedName>
    <definedName name="_______ui320" localSheetId="5">#REF!</definedName>
    <definedName name="_______ui320" localSheetId="14">#REF!</definedName>
    <definedName name="_______ui320">#REF!</definedName>
    <definedName name="_______ui45" localSheetId="13">#REF!</definedName>
    <definedName name="_______ui45" localSheetId="2">#REF!</definedName>
    <definedName name="_______ui45" localSheetId="11">#REF!</definedName>
    <definedName name="_______ui45" localSheetId="5">#REF!</definedName>
    <definedName name="_______ui45" localSheetId="14">#REF!</definedName>
    <definedName name="_______ui45">#REF!</definedName>
    <definedName name="_______ui50" localSheetId="13">#REF!</definedName>
    <definedName name="_______ui50" localSheetId="2">#REF!</definedName>
    <definedName name="_______ui50" localSheetId="11">#REF!</definedName>
    <definedName name="_______ui50" localSheetId="5">#REF!</definedName>
    <definedName name="_______ui50" localSheetId="14">#REF!</definedName>
    <definedName name="_______ui50">#REF!</definedName>
    <definedName name="_______ui54" localSheetId="13">#REF!</definedName>
    <definedName name="_______ui54" localSheetId="2">#REF!</definedName>
    <definedName name="_______ui54" localSheetId="11">#REF!</definedName>
    <definedName name="_______ui54" localSheetId="5">#REF!</definedName>
    <definedName name="_______ui54" localSheetId="14">#REF!</definedName>
    <definedName name="_______ui54">#REF!</definedName>
    <definedName name="_______ui65" localSheetId="13">#REF!</definedName>
    <definedName name="_______ui65" localSheetId="2">#REF!</definedName>
    <definedName name="_______ui65" localSheetId="11">#REF!</definedName>
    <definedName name="_______ui65" localSheetId="5">#REF!</definedName>
    <definedName name="_______ui65" localSheetId="14">#REF!</definedName>
    <definedName name="_______ui65">#REF!</definedName>
    <definedName name="_______ui75" localSheetId="13">#REF!</definedName>
    <definedName name="_______ui75" localSheetId="2">#REF!</definedName>
    <definedName name="_______ui75" localSheetId="11">#REF!</definedName>
    <definedName name="_______ui75" localSheetId="5">#REF!</definedName>
    <definedName name="_______ui75" localSheetId="14">#REF!</definedName>
    <definedName name="_______ui75">#REF!</definedName>
    <definedName name="_______ui80" localSheetId="13">#REF!</definedName>
    <definedName name="_______ui80" localSheetId="2">#REF!</definedName>
    <definedName name="_______ui80" localSheetId="11">#REF!</definedName>
    <definedName name="_______ui80" localSheetId="5">#REF!</definedName>
    <definedName name="_______ui80" localSheetId="14">#REF!</definedName>
    <definedName name="_______ui80">#REF!</definedName>
    <definedName name="_______UT2" localSheetId="13">#REF!</definedName>
    <definedName name="_______UT2" localSheetId="2">#REF!</definedName>
    <definedName name="_______UT2" localSheetId="11">#REF!</definedName>
    <definedName name="_______UT2" localSheetId="5">#REF!</definedName>
    <definedName name="_______UT2" localSheetId="14">#REF!</definedName>
    <definedName name="_______UT2">#REF!</definedName>
    <definedName name="_______vb1" localSheetId="13">#REF!</definedName>
    <definedName name="_______vb1" localSheetId="2">#REF!</definedName>
    <definedName name="_______vb1" localSheetId="11">#REF!</definedName>
    <definedName name="_______vb1" localSheetId="5">#REF!</definedName>
    <definedName name="_______vb1" localSheetId="14">#REF!</definedName>
    <definedName name="_______vb1">#REF!</definedName>
    <definedName name="_______vb2" localSheetId="13">#REF!</definedName>
    <definedName name="_______vb2" localSheetId="2">#REF!</definedName>
    <definedName name="_______vb2" localSheetId="11">#REF!</definedName>
    <definedName name="_______vb2" localSheetId="5">#REF!</definedName>
    <definedName name="_______vb2" localSheetId="14">#REF!</definedName>
    <definedName name="_______vb2">#REF!</definedName>
    <definedName name="_______vc1" localSheetId="13">#REF!</definedName>
    <definedName name="_______vc1" localSheetId="2">#REF!</definedName>
    <definedName name="_______vc1" localSheetId="11">#REF!</definedName>
    <definedName name="_______vc1" localSheetId="5">#REF!</definedName>
    <definedName name="_______vc1" localSheetId="14">#REF!</definedName>
    <definedName name="_______vc1">#REF!</definedName>
    <definedName name="_______vc2" localSheetId="13">#REF!</definedName>
    <definedName name="_______vc2" localSheetId="2">#REF!</definedName>
    <definedName name="_______vc2" localSheetId="11">#REF!</definedName>
    <definedName name="_______vc2" localSheetId="5">#REF!</definedName>
    <definedName name="_______vc2" localSheetId="14">#REF!</definedName>
    <definedName name="_______vc2">#REF!</definedName>
    <definedName name="_______vc3" localSheetId="13">#REF!</definedName>
    <definedName name="_______vc3" localSheetId="2">#REF!</definedName>
    <definedName name="_______vc3" localSheetId="11">#REF!</definedName>
    <definedName name="_______vc3" localSheetId="5">#REF!</definedName>
    <definedName name="_______vc3" localSheetId="14">#REF!</definedName>
    <definedName name="_______vc3">#REF!</definedName>
    <definedName name="_______vl1" localSheetId="13">#REF!</definedName>
    <definedName name="_______vl1" localSheetId="2">#REF!</definedName>
    <definedName name="_______vl1" localSheetId="11">#REF!</definedName>
    <definedName name="_______vl1" localSheetId="5">#REF!</definedName>
    <definedName name="_______vl1" localSheetId="14">#REF!</definedName>
    <definedName name="_______vl1">#REF!</definedName>
    <definedName name="_______VL100" localSheetId="13">#REF!</definedName>
    <definedName name="_______VL100" localSheetId="2">#REF!</definedName>
    <definedName name="_______VL100" localSheetId="11">#REF!</definedName>
    <definedName name="_______VL100" localSheetId="5">#REF!</definedName>
    <definedName name="_______VL100" localSheetId="14">#REF!</definedName>
    <definedName name="_______VL100">#REF!</definedName>
    <definedName name="_______VL150" localSheetId="13">#REF!</definedName>
    <definedName name="_______VL150" localSheetId="2">#REF!</definedName>
    <definedName name="_______VL150" localSheetId="11">#REF!</definedName>
    <definedName name="_______VL150" localSheetId="5">#REF!</definedName>
    <definedName name="_______VL150" localSheetId="14">#REF!</definedName>
    <definedName name="_______VL150">#REF!</definedName>
    <definedName name="_______VL200" localSheetId="13">#REF!</definedName>
    <definedName name="_______VL200" localSheetId="2">#REF!</definedName>
    <definedName name="_______VL200" localSheetId="11">#REF!</definedName>
    <definedName name="_______VL200" localSheetId="5">#REF!</definedName>
    <definedName name="_______VL200" localSheetId="14">#REF!</definedName>
    <definedName name="_______VL200">#REF!</definedName>
    <definedName name="_______VL250" localSheetId="13">#REF!</definedName>
    <definedName name="_______VL250" localSheetId="2">#REF!</definedName>
    <definedName name="_______VL250" localSheetId="11">#REF!</definedName>
    <definedName name="_______VL250" localSheetId="5">#REF!</definedName>
    <definedName name="_______VL250" localSheetId="14">#REF!</definedName>
    <definedName name="_______VL250">#REF!</definedName>
    <definedName name="_______VL43" localSheetId="13">#REF!</definedName>
    <definedName name="_______VL43" localSheetId="2">#REF!</definedName>
    <definedName name="_______VL43" localSheetId="11">#REF!</definedName>
    <definedName name="_______VL43" localSheetId="5">#REF!</definedName>
    <definedName name="_______VL43" localSheetId="14">#REF!</definedName>
    <definedName name="_______VL43">#REF!</definedName>
    <definedName name="_______VL50" localSheetId="13">#REF!</definedName>
    <definedName name="_______VL50" localSheetId="2">#REF!</definedName>
    <definedName name="_______VL50" localSheetId="11">#REF!</definedName>
    <definedName name="_______VL50" localSheetId="5">#REF!</definedName>
    <definedName name="_______VL50" localSheetId="14">#REF!</definedName>
    <definedName name="_______VL50">#REF!</definedName>
    <definedName name="_______vln6" localSheetId="13">#REF!</definedName>
    <definedName name="_______vln6" localSheetId="2">#REF!</definedName>
    <definedName name="_______vln6" localSheetId="11">#REF!</definedName>
    <definedName name="_______vln6" localSheetId="5">#REF!</definedName>
    <definedName name="_______vln6" localSheetId="14">#REF!</definedName>
    <definedName name="_______vln6">#REF!</definedName>
    <definedName name="_______VLP2" localSheetId="2" hidden="1">{"'Sheet1'!$L$16"}</definedName>
    <definedName name="_______VLP2" localSheetId="11" hidden="1">{"'Sheet1'!$L$16"}</definedName>
    <definedName name="_______VLP2" localSheetId="5" hidden="1">{"'Sheet1'!$L$16"}</definedName>
    <definedName name="_______VLP2" hidden="1">{"'Sheet1'!$L$16"}</definedName>
    <definedName name="_______vm100" localSheetId="13">#REF!</definedName>
    <definedName name="_______vm100" localSheetId="2">#REF!</definedName>
    <definedName name="_______vm100" localSheetId="11">#REF!</definedName>
    <definedName name="_______vm100" localSheetId="5">#REF!</definedName>
    <definedName name="_______vm100" localSheetId="14">#REF!</definedName>
    <definedName name="_______vm100">#REF!</definedName>
    <definedName name="_______vm150" localSheetId="13">#REF!</definedName>
    <definedName name="_______vm150" localSheetId="2">#REF!</definedName>
    <definedName name="_______vm150" localSheetId="11">#REF!</definedName>
    <definedName name="_______vm150" localSheetId="5">#REF!</definedName>
    <definedName name="_______vm150" localSheetId="14">#REF!</definedName>
    <definedName name="_______vm150">#REF!</definedName>
    <definedName name="_______vm50" localSheetId="13">#REF!</definedName>
    <definedName name="_______vm50" localSheetId="2">#REF!</definedName>
    <definedName name="_______vm50" localSheetId="11">#REF!</definedName>
    <definedName name="_______vm50" localSheetId="5">#REF!</definedName>
    <definedName name="_______vm50" localSheetId="14">#REF!</definedName>
    <definedName name="_______vm50">#REF!</definedName>
    <definedName name="_______vm75" localSheetId="13">#REF!</definedName>
    <definedName name="_______vm75" localSheetId="2">#REF!</definedName>
    <definedName name="_______vm75" localSheetId="11">#REF!</definedName>
    <definedName name="_______vm75" localSheetId="5">#REF!</definedName>
    <definedName name="_______vm75" localSheetId="14">#REF!</definedName>
    <definedName name="_______vm75">#REF!</definedName>
    <definedName name="_______VT22" localSheetId="13">#REF!</definedName>
    <definedName name="_______VT22" localSheetId="2">#REF!</definedName>
    <definedName name="_______VT22" localSheetId="11">#REF!</definedName>
    <definedName name="_______VT22" localSheetId="5">#REF!</definedName>
    <definedName name="_______VT22" localSheetId="14">#REF!</definedName>
    <definedName name="_______VT22">#REF!</definedName>
    <definedName name="_______xb80" localSheetId="13">#REF!</definedName>
    <definedName name="_______xb80" localSheetId="2">#REF!</definedName>
    <definedName name="_______xb80" localSheetId="11">#REF!</definedName>
    <definedName name="_______xb80" localSheetId="5">#REF!</definedName>
    <definedName name="_______xb80" localSheetId="14">#REF!</definedName>
    <definedName name="_______xb80">#REF!</definedName>
    <definedName name="_______xd2" localSheetId="2">{"Book1"}</definedName>
    <definedName name="_______xd2" localSheetId="11">{"Book1"}</definedName>
    <definedName name="_______xd2" localSheetId="5">{"Book1"}</definedName>
    <definedName name="_______xd2">{"Book1"}</definedName>
    <definedName name="_______xi1" localSheetId="13">#REF!</definedName>
    <definedName name="_______xi1" localSheetId="2">#REF!</definedName>
    <definedName name="_______xi1" localSheetId="11">#REF!</definedName>
    <definedName name="_______xi1" localSheetId="5">#REF!</definedName>
    <definedName name="_______xi1" localSheetId="14">#REF!</definedName>
    <definedName name="_______xi1">#REF!</definedName>
    <definedName name="_______xm2" localSheetId="13">#REF!</definedName>
    <definedName name="_______xm2" localSheetId="2">#REF!</definedName>
    <definedName name="_______xm2" localSheetId="11">#REF!</definedName>
    <definedName name="_______xm2" localSheetId="5">#REF!</definedName>
    <definedName name="_______xm2" localSheetId="14">#REF!</definedName>
    <definedName name="_______xm2">#REF!</definedName>
    <definedName name="_______xm3" localSheetId="13">#REF!</definedName>
    <definedName name="_______xm3" localSheetId="2">#REF!</definedName>
    <definedName name="_______xm3" localSheetId="11">#REF!</definedName>
    <definedName name="_______xm3" localSheetId="5">#REF!</definedName>
    <definedName name="_______xm3" localSheetId="14">#REF!</definedName>
    <definedName name="_______xm3">#REF!</definedName>
    <definedName name="_______xm4" localSheetId="13">#REF!</definedName>
    <definedName name="_______xm4" localSheetId="2">#REF!</definedName>
    <definedName name="_______xm4" localSheetId="11">#REF!</definedName>
    <definedName name="_______xm4" localSheetId="5">#REF!</definedName>
    <definedName name="_______xm4" localSheetId="14">#REF!</definedName>
    <definedName name="_______xm4">#REF!</definedName>
    <definedName name="_______xm40" localSheetId="13">#REF!</definedName>
    <definedName name="_______xm40" localSheetId="2">#REF!</definedName>
    <definedName name="_______xm40" localSheetId="11">#REF!</definedName>
    <definedName name="_______xm40" localSheetId="5">#REF!</definedName>
    <definedName name="_______xm40" localSheetId="14">#REF!</definedName>
    <definedName name="_______xm40">#REF!</definedName>
    <definedName name="_______xm5" localSheetId="13">#REF!</definedName>
    <definedName name="_______xm5" localSheetId="2">#REF!</definedName>
    <definedName name="_______xm5" localSheetId="11">#REF!</definedName>
    <definedName name="_______xm5" localSheetId="5">#REF!</definedName>
    <definedName name="_______xm5" localSheetId="14">#REF!</definedName>
    <definedName name="_______xm5">#REF!</definedName>
    <definedName name="_______xx3" localSheetId="13">#REF!</definedName>
    <definedName name="_______xx3" localSheetId="2">#REF!</definedName>
    <definedName name="_______xx3" localSheetId="11">#REF!</definedName>
    <definedName name="_______xx3" localSheetId="5">#REF!</definedName>
    <definedName name="_______xx3" localSheetId="14">#REF!</definedName>
    <definedName name="_______xx3">#REF!</definedName>
    <definedName name="_______xx4" localSheetId="13">#REF!</definedName>
    <definedName name="_______xx4" localSheetId="2">#REF!</definedName>
    <definedName name="_______xx4" localSheetId="11">#REF!</definedName>
    <definedName name="_______xx4" localSheetId="5">#REF!</definedName>
    <definedName name="_______xx4" localSheetId="14">#REF!</definedName>
    <definedName name="_______xx4">#REF!</definedName>
    <definedName name="_______xx5" localSheetId="13">#REF!</definedName>
    <definedName name="_______xx5" localSheetId="2">#REF!</definedName>
    <definedName name="_______xx5" localSheetId="11">#REF!</definedName>
    <definedName name="_______xx5" localSheetId="5">#REF!</definedName>
    <definedName name="_______xx5" localSheetId="14">#REF!</definedName>
    <definedName name="_______xx5">#REF!</definedName>
    <definedName name="_______xx6" localSheetId="13">#REF!</definedName>
    <definedName name="_______xx6" localSheetId="2">#REF!</definedName>
    <definedName name="_______xx6" localSheetId="11">#REF!</definedName>
    <definedName name="_______xx6" localSheetId="5">#REF!</definedName>
    <definedName name="_______xx6" localSheetId="14">#REF!</definedName>
    <definedName name="_______xx6">#REF!</definedName>
    <definedName name="_______xx7" localSheetId="13">#REF!</definedName>
    <definedName name="_______xx7" localSheetId="2">#REF!</definedName>
    <definedName name="_______xx7" localSheetId="11">#REF!</definedName>
    <definedName name="_______xx7" localSheetId="5">#REF!</definedName>
    <definedName name="_______xx7" localSheetId="14">#REF!</definedName>
    <definedName name="_______xx7">#REF!</definedName>
    <definedName name="______a1" localSheetId="2" hidden="1">{"'Sheet1'!$L$16"}</definedName>
    <definedName name="______a1" localSheetId="11" hidden="1">{"'Sheet1'!$L$16"}</definedName>
    <definedName name="______a1" localSheetId="5" hidden="1">{"'Sheet1'!$L$16"}</definedName>
    <definedName name="______a1" hidden="1">{"'Sheet1'!$L$16"}</definedName>
    <definedName name="______a129" localSheetId="2" hidden="1">{"Offgrid",#N/A,FALSE,"OFFGRID";"Region",#N/A,FALSE,"REGION";"Offgrid -2",#N/A,FALSE,"OFFGRID";"WTP",#N/A,FALSE,"WTP";"WTP -2",#N/A,FALSE,"WTP";"Project",#N/A,FALSE,"PROJECT";"Summary -2",#N/A,FALSE,"SUMMARY"}</definedName>
    <definedName name="______a129" localSheetId="11" hidden="1">{"Offgrid",#N/A,FALSE,"OFFGRID";"Region",#N/A,FALSE,"REGION";"Offgrid -2",#N/A,FALSE,"OFFGRID";"WTP",#N/A,FALSE,"WTP";"WTP -2",#N/A,FALSE,"WTP";"Project",#N/A,FALSE,"PROJECT";"Summary -2",#N/A,FALSE,"SUMMARY"}</definedName>
    <definedName name="______a129" localSheetId="5" hidden="1">{"Offgrid",#N/A,FALSE,"OFFGRID";"Region",#N/A,FALSE,"REGION";"Offgrid -2",#N/A,FALSE,"OFFGRID";"WTP",#N/A,FALSE,"WTP";"WTP -2",#N/A,FALSE,"WTP";"Project",#N/A,FALSE,"PROJECT";"Summary -2",#N/A,FALSE,"SUMMARY"}</definedName>
    <definedName name="______a129" hidden="1">{"Offgrid",#N/A,FALSE,"OFFGRID";"Region",#N/A,FALSE,"REGION";"Offgrid -2",#N/A,FALSE,"OFFGRID";"WTP",#N/A,FALSE,"WTP";"WTP -2",#N/A,FALSE,"WTP";"Project",#N/A,FALSE,"PROJECT";"Summary -2",#N/A,FALSE,"SUMMARY"}</definedName>
    <definedName name="______a130" localSheetId="2" hidden="1">{"Offgrid",#N/A,FALSE,"OFFGRID";"Region",#N/A,FALSE,"REGION";"Offgrid -2",#N/A,FALSE,"OFFGRID";"WTP",#N/A,FALSE,"WTP";"WTP -2",#N/A,FALSE,"WTP";"Project",#N/A,FALSE,"PROJECT";"Summary -2",#N/A,FALSE,"SUMMARY"}</definedName>
    <definedName name="______a130" localSheetId="11" hidden="1">{"Offgrid",#N/A,FALSE,"OFFGRID";"Region",#N/A,FALSE,"REGION";"Offgrid -2",#N/A,FALSE,"OFFGRID";"WTP",#N/A,FALSE,"WTP";"WTP -2",#N/A,FALSE,"WTP";"Project",#N/A,FALSE,"PROJECT";"Summary -2",#N/A,FALSE,"SUMMARY"}</definedName>
    <definedName name="______a130" localSheetId="5" hidden="1">{"Offgrid",#N/A,FALSE,"OFFGRID";"Region",#N/A,FALSE,"REGION";"Offgrid -2",#N/A,FALSE,"OFFGRID";"WTP",#N/A,FALSE,"WTP";"WTP -2",#N/A,FALSE,"WTP";"Project",#N/A,FALSE,"PROJECT";"Summary -2",#N/A,FALSE,"SUMMARY"}</definedName>
    <definedName name="______a130" hidden="1">{"Offgrid",#N/A,FALSE,"OFFGRID";"Region",#N/A,FALSE,"REGION";"Offgrid -2",#N/A,FALSE,"OFFGRID";"WTP",#N/A,FALSE,"WTP";"WTP -2",#N/A,FALSE,"WTP";"Project",#N/A,FALSE,"PROJECT";"Summary -2",#N/A,FALSE,"SUMMARY"}</definedName>
    <definedName name="______a2" localSheetId="2" hidden="1">{"'Sheet1'!$L$16"}</definedName>
    <definedName name="______a2" localSheetId="11" hidden="1">{"'Sheet1'!$L$16"}</definedName>
    <definedName name="______a2" localSheetId="5" hidden="1">{"'Sheet1'!$L$16"}</definedName>
    <definedName name="______a2" hidden="1">{"'Sheet1'!$L$16"}</definedName>
    <definedName name="______atn1" localSheetId="13">#REF!</definedName>
    <definedName name="______atn1" localSheetId="2">#REF!</definedName>
    <definedName name="______atn1" localSheetId="11">#REF!</definedName>
    <definedName name="______atn1" localSheetId="5">#REF!</definedName>
    <definedName name="______atn1" localSheetId="14">#REF!</definedName>
    <definedName name="______atn1">#REF!</definedName>
    <definedName name="______atn10" localSheetId="13">#REF!</definedName>
    <definedName name="______atn10" localSheetId="2">#REF!</definedName>
    <definedName name="______atn10" localSheetId="11">#REF!</definedName>
    <definedName name="______atn10" localSheetId="5">#REF!</definedName>
    <definedName name="______atn10" localSheetId="14">#REF!</definedName>
    <definedName name="______atn10">#REF!</definedName>
    <definedName name="______atn2" localSheetId="13">#REF!</definedName>
    <definedName name="______atn2" localSheetId="2">#REF!</definedName>
    <definedName name="______atn2" localSheetId="11">#REF!</definedName>
    <definedName name="______atn2" localSheetId="5">#REF!</definedName>
    <definedName name="______atn2" localSheetId="14">#REF!</definedName>
    <definedName name="______atn2">#REF!</definedName>
    <definedName name="______atn3" localSheetId="13">#REF!</definedName>
    <definedName name="______atn3" localSheetId="2">#REF!</definedName>
    <definedName name="______atn3" localSheetId="11">#REF!</definedName>
    <definedName name="______atn3" localSheetId="5">#REF!</definedName>
    <definedName name="______atn3" localSheetId="14">#REF!</definedName>
    <definedName name="______atn3">#REF!</definedName>
    <definedName name="______atn4" localSheetId="13">#REF!</definedName>
    <definedName name="______atn4" localSheetId="2">#REF!</definedName>
    <definedName name="______atn4" localSheetId="11">#REF!</definedName>
    <definedName name="______atn4" localSheetId="5">#REF!</definedName>
    <definedName name="______atn4" localSheetId="14">#REF!</definedName>
    <definedName name="______atn4">#REF!</definedName>
    <definedName name="______atn5" localSheetId="13">#REF!</definedName>
    <definedName name="______atn5" localSheetId="2">#REF!</definedName>
    <definedName name="______atn5" localSheetId="11">#REF!</definedName>
    <definedName name="______atn5" localSheetId="5">#REF!</definedName>
    <definedName name="______atn5" localSheetId="14">#REF!</definedName>
    <definedName name="______atn5">#REF!</definedName>
    <definedName name="______atn6" localSheetId="13">#REF!</definedName>
    <definedName name="______atn6" localSheetId="2">#REF!</definedName>
    <definedName name="______atn6" localSheetId="11">#REF!</definedName>
    <definedName name="______atn6" localSheetId="5">#REF!</definedName>
    <definedName name="______atn6" localSheetId="14">#REF!</definedName>
    <definedName name="______atn6">#REF!</definedName>
    <definedName name="______atn7" localSheetId="13">#REF!</definedName>
    <definedName name="______atn7" localSheetId="2">#REF!</definedName>
    <definedName name="______atn7" localSheetId="11">#REF!</definedName>
    <definedName name="______atn7" localSheetId="5">#REF!</definedName>
    <definedName name="______atn7" localSheetId="14">#REF!</definedName>
    <definedName name="______atn7">#REF!</definedName>
    <definedName name="______atn8" localSheetId="13">#REF!</definedName>
    <definedName name="______atn8" localSheetId="2">#REF!</definedName>
    <definedName name="______atn8" localSheetId="11">#REF!</definedName>
    <definedName name="______atn8" localSheetId="5">#REF!</definedName>
    <definedName name="______atn8" localSheetId="14">#REF!</definedName>
    <definedName name="______atn8">#REF!</definedName>
    <definedName name="______atn9" localSheetId="13">#REF!</definedName>
    <definedName name="______atn9" localSheetId="2">#REF!</definedName>
    <definedName name="______atn9" localSheetId="11">#REF!</definedName>
    <definedName name="______atn9" localSheetId="5">#REF!</definedName>
    <definedName name="______atn9" localSheetId="14">#REF!</definedName>
    <definedName name="______atn9">#REF!</definedName>
    <definedName name="______B1" localSheetId="13">#REF!</definedName>
    <definedName name="______B1" localSheetId="2">#REF!</definedName>
    <definedName name="______B1" localSheetId="11">#REF!</definedName>
    <definedName name="______B1" localSheetId="5">#REF!</definedName>
    <definedName name="______B1" localSheetId="14">#REF!</definedName>
    <definedName name="______B1">#REF!</definedName>
    <definedName name="______b100000" localSheetId="13">#REF!</definedName>
    <definedName name="______b100000" localSheetId="2">#REF!</definedName>
    <definedName name="______b100000" localSheetId="11">#REF!</definedName>
    <definedName name="______b100000" localSheetId="5">#REF!</definedName>
    <definedName name="______b100000" localSheetId="14">#REF!</definedName>
    <definedName name="______b100000">#REF!</definedName>
    <definedName name="______B72172" localSheetId="13">#REF!</definedName>
    <definedName name="______B72172" localSheetId="2">#REF!</definedName>
    <definedName name="______B72172" localSheetId="11">#REF!</definedName>
    <definedName name="______B72172" localSheetId="5">#REF!</definedName>
    <definedName name="______B72172" localSheetId="14">#REF!</definedName>
    <definedName name="______B72172">#REF!</definedName>
    <definedName name="______B86000" localSheetId="13">#REF!</definedName>
    <definedName name="______B86000" localSheetId="2">#REF!</definedName>
    <definedName name="______B86000" localSheetId="11">#REF!</definedName>
    <definedName name="______B86000" localSheetId="5">#REF!</definedName>
    <definedName name="______B86000" localSheetId="14">#REF!</definedName>
    <definedName name="______B86000">#REF!</definedName>
    <definedName name="______bac2" localSheetId="13">#REF!</definedName>
    <definedName name="______bac2" localSheetId="14">#REF!</definedName>
    <definedName name="______bac2">#REF!</definedName>
    <definedName name="______bac3">12413</definedName>
    <definedName name="______bac4">13529</definedName>
    <definedName name="______bac5">15483</definedName>
    <definedName name="______BCT1" localSheetId="2" hidden="1">{"'Sheet1'!$L$16"}</definedName>
    <definedName name="______BCT1" localSheetId="11" hidden="1">{"'Sheet1'!$L$16"}</definedName>
    <definedName name="______BCT1" localSheetId="5" hidden="1">{"'Sheet1'!$L$16"}</definedName>
    <definedName name="______BCT1" hidden="1">{"'Sheet1'!$L$16"}</definedName>
    <definedName name="______bnc5" localSheetId="13">#REF!</definedName>
    <definedName name="______bnc5" localSheetId="2">#REF!</definedName>
    <definedName name="______bnc5" localSheetId="11">#REF!</definedName>
    <definedName name="______bnc5" localSheetId="5">#REF!</definedName>
    <definedName name="______bnc5" localSheetId="14">#REF!</definedName>
    <definedName name="______bnc5">#REF!</definedName>
    <definedName name="______boi1" localSheetId="13">#REF!</definedName>
    <definedName name="______boi1" localSheetId="2">#REF!</definedName>
    <definedName name="______boi1" localSheetId="11">#REF!</definedName>
    <definedName name="______boi1" localSheetId="5">#REF!</definedName>
    <definedName name="______boi1" localSheetId="14">#REF!</definedName>
    <definedName name="______boi1">#REF!</definedName>
    <definedName name="______boi2" localSheetId="13">#REF!</definedName>
    <definedName name="______boi2" localSheetId="2">#REF!</definedName>
    <definedName name="______boi2" localSheetId="11">#REF!</definedName>
    <definedName name="______boi2" localSheetId="5">#REF!</definedName>
    <definedName name="______boi2" localSheetId="14">#REF!</definedName>
    <definedName name="______boi2">#REF!</definedName>
    <definedName name="______boi3" localSheetId="13">#REF!</definedName>
    <definedName name="______boi3" localSheetId="2">#REF!</definedName>
    <definedName name="______boi3" localSheetId="11">#REF!</definedName>
    <definedName name="______boi3" localSheetId="5">#REF!</definedName>
    <definedName name="______boi3" localSheetId="14">#REF!</definedName>
    <definedName name="______boi3">#REF!</definedName>
    <definedName name="______boi4" localSheetId="13">#REF!</definedName>
    <definedName name="______boi4" localSheetId="2">#REF!</definedName>
    <definedName name="______boi4" localSheetId="11">#REF!</definedName>
    <definedName name="______boi4" localSheetId="5">#REF!</definedName>
    <definedName name="______boi4" localSheetId="14">#REF!</definedName>
    <definedName name="______boi4">#REF!</definedName>
    <definedName name="______btc20" localSheetId="13">#REF!</definedName>
    <definedName name="______btc20" localSheetId="2">#REF!</definedName>
    <definedName name="______btc20" localSheetId="11">#REF!</definedName>
    <definedName name="______btc20" localSheetId="5">#REF!</definedName>
    <definedName name="______btc20" localSheetId="14">#REF!</definedName>
    <definedName name="______btc20">#REF!</definedName>
    <definedName name="______btc30" localSheetId="13">#REF!</definedName>
    <definedName name="______btc30" localSheetId="2">#REF!</definedName>
    <definedName name="______btc30" localSheetId="11">#REF!</definedName>
    <definedName name="______btc30" localSheetId="5">#REF!</definedName>
    <definedName name="______btc30" localSheetId="14">#REF!</definedName>
    <definedName name="______btc30">#REF!</definedName>
    <definedName name="______btc35" localSheetId="13">#REF!</definedName>
    <definedName name="______btc35" localSheetId="2">#REF!</definedName>
    <definedName name="______btc35" localSheetId="11">#REF!</definedName>
    <definedName name="______btc35" localSheetId="5">#REF!</definedName>
    <definedName name="______btc35" localSheetId="14">#REF!</definedName>
    <definedName name="______btc35">#REF!</definedName>
    <definedName name="______btc40" localSheetId="13">#REF!</definedName>
    <definedName name="______btc40" localSheetId="2">#REF!</definedName>
    <definedName name="______btc40" localSheetId="11">#REF!</definedName>
    <definedName name="______btc40" localSheetId="5">#REF!</definedName>
    <definedName name="______btc40" localSheetId="14">#REF!</definedName>
    <definedName name="______btc40">#REF!</definedName>
    <definedName name="______btc50" localSheetId="13">#REF!</definedName>
    <definedName name="______btc50" localSheetId="2">#REF!</definedName>
    <definedName name="______btc50" localSheetId="11">#REF!</definedName>
    <definedName name="______btc50" localSheetId="5">#REF!</definedName>
    <definedName name="______btc50" localSheetId="14">#REF!</definedName>
    <definedName name="______btc50">#REF!</definedName>
    <definedName name="______btm10" localSheetId="13">#REF!</definedName>
    <definedName name="______btm10" localSheetId="2">#REF!</definedName>
    <definedName name="______btm10" localSheetId="11">#REF!</definedName>
    <definedName name="______btm10" localSheetId="5">#REF!</definedName>
    <definedName name="______btm10" localSheetId="14">#REF!</definedName>
    <definedName name="______btm10">#REF!</definedName>
    <definedName name="______btm100" localSheetId="13">#REF!</definedName>
    <definedName name="______btm100" localSheetId="2">#REF!</definedName>
    <definedName name="______btm100" localSheetId="11">#REF!</definedName>
    <definedName name="______btm100" localSheetId="5">#REF!</definedName>
    <definedName name="______btm100" localSheetId="14">#REF!</definedName>
    <definedName name="______btm100">#REF!</definedName>
    <definedName name="______BTM150" localSheetId="13">#REF!</definedName>
    <definedName name="______BTM150" localSheetId="2">#REF!</definedName>
    <definedName name="______BTM150" localSheetId="11">#REF!</definedName>
    <definedName name="______BTM150" localSheetId="5">#REF!</definedName>
    <definedName name="______BTM150" localSheetId="14">#REF!</definedName>
    <definedName name="______BTM150">#REF!</definedName>
    <definedName name="______btm200" localSheetId="13">#REF!</definedName>
    <definedName name="______btm200" localSheetId="2">#REF!</definedName>
    <definedName name="______btm200" localSheetId="11">#REF!</definedName>
    <definedName name="______btm200" localSheetId="5">#REF!</definedName>
    <definedName name="______btm200" localSheetId="14">#REF!</definedName>
    <definedName name="______btm200">#REF!</definedName>
    <definedName name="______BTM250" localSheetId="13">#REF!</definedName>
    <definedName name="______BTM250" localSheetId="2">#REF!</definedName>
    <definedName name="______BTM250" localSheetId="11">#REF!</definedName>
    <definedName name="______BTM250" localSheetId="5">#REF!</definedName>
    <definedName name="______BTM250" localSheetId="14">#REF!</definedName>
    <definedName name="______BTM250">#REF!</definedName>
    <definedName name="______btM300" localSheetId="13">#REF!</definedName>
    <definedName name="______btM300" localSheetId="2">#REF!</definedName>
    <definedName name="______btM300" localSheetId="11">#REF!</definedName>
    <definedName name="______btM300" localSheetId="5">#REF!</definedName>
    <definedName name="______btM300" localSheetId="14">#REF!</definedName>
    <definedName name="______btM300">#REF!</definedName>
    <definedName name="______btm350" localSheetId="13">#REF!</definedName>
    <definedName name="______btm350" localSheetId="2">#REF!</definedName>
    <definedName name="______btm350" localSheetId="11">#REF!</definedName>
    <definedName name="______btm350" localSheetId="5">#REF!</definedName>
    <definedName name="______btm350" localSheetId="14">#REF!</definedName>
    <definedName name="______btm350">#REF!</definedName>
    <definedName name="______btm400" localSheetId="13">#REF!</definedName>
    <definedName name="______btm400" localSheetId="2">#REF!</definedName>
    <definedName name="______btm400" localSheetId="11">#REF!</definedName>
    <definedName name="______btm400" localSheetId="5">#REF!</definedName>
    <definedName name="______btm400" localSheetId="14">#REF!</definedName>
    <definedName name="______btm400">#REF!</definedName>
    <definedName name="______BTM50" localSheetId="13">#REF!</definedName>
    <definedName name="______BTM50" localSheetId="2">#REF!</definedName>
    <definedName name="______BTM50" localSheetId="11">#REF!</definedName>
    <definedName name="______BTM50" localSheetId="5">#REF!</definedName>
    <definedName name="______BTM50" localSheetId="14">#REF!</definedName>
    <definedName name="______BTM50">#REF!</definedName>
    <definedName name="______btm500" localSheetId="13">#REF!</definedName>
    <definedName name="______btm500" localSheetId="2">#REF!</definedName>
    <definedName name="______btm500" localSheetId="11">#REF!</definedName>
    <definedName name="______btm500" localSheetId="5">#REF!</definedName>
    <definedName name="______btm500" localSheetId="14">#REF!</definedName>
    <definedName name="______btm500">#REF!</definedName>
    <definedName name="______bua25" localSheetId="13">#REF!</definedName>
    <definedName name="______bua25" localSheetId="2">#REF!</definedName>
    <definedName name="______bua25" localSheetId="11">#REF!</definedName>
    <definedName name="______bua25" localSheetId="5">#REF!</definedName>
    <definedName name="______bua25" localSheetId="14">#REF!</definedName>
    <definedName name="______bua25">#REF!</definedName>
    <definedName name="______but1" localSheetId="13">#REF!</definedName>
    <definedName name="______but1" localSheetId="2">#REF!</definedName>
    <definedName name="______but1" localSheetId="11">#REF!</definedName>
    <definedName name="______but1" localSheetId="5">#REF!</definedName>
    <definedName name="______but1" localSheetId="14">#REF!</definedName>
    <definedName name="______but1">#REF!</definedName>
    <definedName name="______but11" localSheetId="13">#REF!</definedName>
    <definedName name="______but11" localSheetId="2">#REF!</definedName>
    <definedName name="______but11" localSheetId="11">#REF!</definedName>
    <definedName name="______but11" localSheetId="5">#REF!</definedName>
    <definedName name="______but11" localSheetId="14">#REF!</definedName>
    <definedName name="______but11">#REF!</definedName>
    <definedName name="______but2" localSheetId="13">#REF!</definedName>
    <definedName name="______but2" localSheetId="2">#REF!</definedName>
    <definedName name="______but2" localSheetId="11">#REF!</definedName>
    <definedName name="______but2" localSheetId="5">#REF!</definedName>
    <definedName name="______but2" localSheetId="14">#REF!</definedName>
    <definedName name="______but2">#REF!</definedName>
    <definedName name="______but22" localSheetId="13">#REF!</definedName>
    <definedName name="______but22" localSheetId="2">#REF!</definedName>
    <definedName name="______but22" localSheetId="11">#REF!</definedName>
    <definedName name="______but22" localSheetId="5">#REF!</definedName>
    <definedName name="______but22" localSheetId="14">#REF!</definedName>
    <definedName name="______but22">#REF!</definedName>
    <definedName name="______but3" localSheetId="13">#REF!</definedName>
    <definedName name="______but3" localSheetId="2">#REF!</definedName>
    <definedName name="______but3" localSheetId="11">#REF!</definedName>
    <definedName name="______but3" localSheetId="5">#REF!</definedName>
    <definedName name="______but3" localSheetId="14">#REF!</definedName>
    <definedName name="______but3">#REF!</definedName>
    <definedName name="______but33" localSheetId="13">#REF!</definedName>
    <definedName name="______but33" localSheetId="2">#REF!</definedName>
    <definedName name="______but33" localSheetId="11">#REF!</definedName>
    <definedName name="______but33" localSheetId="5">#REF!</definedName>
    <definedName name="______but33" localSheetId="14">#REF!</definedName>
    <definedName name="______but33">#REF!</definedName>
    <definedName name="______but4" localSheetId="13">#REF!</definedName>
    <definedName name="______but4" localSheetId="2">#REF!</definedName>
    <definedName name="______but4" localSheetId="11">#REF!</definedName>
    <definedName name="______but4" localSheetId="5">#REF!</definedName>
    <definedName name="______but4" localSheetId="14">#REF!</definedName>
    <definedName name="______but4">#REF!</definedName>
    <definedName name="______but44" localSheetId="13">#REF!</definedName>
    <definedName name="______but44" localSheetId="2">#REF!</definedName>
    <definedName name="______but44" localSheetId="11">#REF!</definedName>
    <definedName name="______but44" localSheetId="5">#REF!</definedName>
    <definedName name="______but44" localSheetId="14">#REF!</definedName>
    <definedName name="______but44">#REF!</definedName>
    <definedName name="______but5" localSheetId="13">#REF!</definedName>
    <definedName name="______but5" localSheetId="2">#REF!</definedName>
    <definedName name="______but5" localSheetId="11">#REF!</definedName>
    <definedName name="______but5" localSheetId="5">#REF!</definedName>
    <definedName name="______but5" localSheetId="14">#REF!</definedName>
    <definedName name="______but5">#REF!</definedName>
    <definedName name="______but55" localSheetId="13">#REF!</definedName>
    <definedName name="______but55" localSheetId="2">#REF!</definedName>
    <definedName name="______but55" localSheetId="11">#REF!</definedName>
    <definedName name="______but55" localSheetId="5">#REF!</definedName>
    <definedName name="______but55" localSheetId="14">#REF!</definedName>
    <definedName name="______but55">#REF!</definedName>
    <definedName name="______but6" localSheetId="13">#REF!</definedName>
    <definedName name="______but6" localSheetId="2">#REF!</definedName>
    <definedName name="______but6" localSheetId="11">#REF!</definedName>
    <definedName name="______but6" localSheetId="5">#REF!</definedName>
    <definedName name="______but6" localSheetId="14">#REF!</definedName>
    <definedName name="______but6">#REF!</definedName>
    <definedName name="______but66" localSheetId="13">#REF!</definedName>
    <definedName name="______but66" localSheetId="2">#REF!</definedName>
    <definedName name="______but66" localSheetId="11">#REF!</definedName>
    <definedName name="______but66" localSheetId="5">#REF!</definedName>
    <definedName name="______but66" localSheetId="14">#REF!</definedName>
    <definedName name="______but66">#REF!</definedName>
    <definedName name="______cao1" localSheetId="13">#REF!</definedName>
    <definedName name="______cao1" localSheetId="2">#REF!</definedName>
    <definedName name="______cao1" localSheetId="11">#REF!</definedName>
    <definedName name="______cao1" localSheetId="5">#REF!</definedName>
    <definedName name="______cao1" localSheetId="14">#REF!</definedName>
    <definedName name="______cao1">#REF!</definedName>
    <definedName name="______cao2" localSheetId="13">#REF!</definedName>
    <definedName name="______cao2" localSheetId="2">#REF!</definedName>
    <definedName name="______cao2" localSheetId="11">#REF!</definedName>
    <definedName name="______cao2" localSheetId="5">#REF!</definedName>
    <definedName name="______cao2" localSheetId="14">#REF!</definedName>
    <definedName name="______cao2">#REF!</definedName>
    <definedName name="______cao3" localSheetId="13">#REF!</definedName>
    <definedName name="______cao3" localSheetId="2">#REF!</definedName>
    <definedName name="______cao3" localSheetId="11">#REF!</definedName>
    <definedName name="______cao3" localSheetId="5">#REF!</definedName>
    <definedName name="______cao3" localSheetId="14">#REF!</definedName>
    <definedName name="______cao3">#REF!</definedName>
    <definedName name="______cao4" localSheetId="13">#REF!</definedName>
    <definedName name="______cao4" localSheetId="2">#REF!</definedName>
    <definedName name="______cao4" localSheetId="11">#REF!</definedName>
    <definedName name="______cao4" localSheetId="5">#REF!</definedName>
    <definedName name="______cao4" localSheetId="14">#REF!</definedName>
    <definedName name="______cao4">#REF!</definedName>
    <definedName name="______cao5" localSheetId="13">#REF!</definedName>
    <definedName name="______cao5" localSheetId="2">#REF!</definedName>
    <definedName name="______cao5" localSheetId="11">#REF!</definedName>
    <definedName name="______cao5" localSheetId="5">#REF!</definedName>
    <definedName name="______cao5" localSheetId="14">#REF!</definedName>
    <definedName name="______cao5">#REF!</definedName>
    <definedName name="______cao6" localSheetId="13">#REF!</definedName>
    <definedName name="______cao6" localSheetId="2">#REF!</definedName>
    <definedName name="______cao6" localSheetId="11">#REF!</definedName>
    <definedName name="______cao6" localSheetId="5">#REF!</definedName>
    <definedName name="______cao6" localSheetId="14">#REF!</definedName>
    <definedName name="______cao6">#REF!</definedName>
    <definedName name="______cat2" localSheetId="13">#REF!</definedName>
    <definedName name="______cat2" localSheetId="2">#REF!</definedName>
    <definedName name="______cat2" localSheetId="11">#REF!</definedName>
    <definedName name="______cat2" localSheetId="5">#REF!</definedName>
    <definedName name="______cat2" localSheetId="14">#REF!</definedName>
    <definedName name="______cat2">#REF!</definedName>
    <definedName name="______cat3" localSheetId="13">#REF!</definedName>
    <definedName name="______cat3" localSheetId="2">#REF!</definedName>
    <definedName name="______cat3" localSheetId="11">#REF!</definedName>
    <definedName name="______cat3" localSheetId="5">#REF!</definedName>
    <definedName name="______cat3" localSheetId="14">#REF!</definedName>
    <definedName name="______cat3">#REF!</definedName>
    <definedName name="______cat4" localSheetId="13">#REF!</definedName>
    <definedName name="______cat4" localSheetId="2">#REF!</definedName>
    <definedName name="______cat4" localSheetId="11">#REF!</definedName>
    <definedName name="______cat4" localSheetId="5">#REF!</definedName>
    <definedName name="______cat4" localSheetId="14">#REF!</definedName>
    <definedName name="______cat4">#REF!</definedName>
    <definedName name="______cau10" localSheetId="13">#REF!</definedName>
    <definedName name="______cau10" localSheetId="2">#REF!</definedName>
    <definedName name="______cau10" localSheetId="11">#REF!</definedName>
    <definedName name="______cau10" localSheetId="5">#REF!</definedName>
    <definedName name="______cau10" localSheetId="14">#REF!</definedName>
    <definedName name="______cau10">#REF!</definedName>
    <definedName name="______cau16" localSheetId="13">#REF!</definedName>
    <definedName name="______cau16" localSheetId="2">#REF!</definedName>
    <definedName name="______cau16" localSheetId="11">#REF!</definedName>
    <definedName name="______cau16" localSheetId="5">#REF!</definedName>
    <definedName name="______cau16" localSheetId="14">#REF!</definedName>
    <definedName name="______cau16">#REF!</definedName>
    <definedName name="______cau24" localSheetId="2">{"Book1"}</definedName>
    <definedName name="______cau24" localSheetId="11">{"Book1"}</definedName>
    <definedName name="______cau24" localSheetId="5">{"Book1"}</definedName>
    <definedName name="______cau24">{"Book1"}</definedName>
    <definedName name="______cau25" localSheetId="13">#REF!</definedName>
    <definedName name="______cau25" localSheetId="2">#REF!</definedName>
    <definedName name="______cau25" localSheetId="11">#REF!</definedName>
    <definedName name="______cau25" localSheetId="5">#REF!</definedName>
    <definedName name="______cau25" localSheetId="14">#REF!</definedName>
    <definedName name="______cau25">#REF!</definedName>
    <definedName name="______cau40" localSheetId="13">#REF!</definedName>
    <definedName name="______cau40" localSheetId="2">#REF!</definedName>
    <definedName name="______cau40" localSheetId="11">#REF!</definedName>
    <definedName name="______cau40" localSheetId="5">#REF!</definedName>
    <definedName name="______cau40" localSheetId="14">#REF!</definedName>
    <definedName name="______cau40">#REF!</definedName>
    <definedName name="______cau50" localSheetId="13">#REF!</definedName>
    <definedName name="______cau50" localSheetId="2">#REF!</definedName>
    <definedName name="______cau50" localSheetId="11">#REF!</definedName>
    <definedName name="______cau50" localSheetId="5">#REF!</definedName>
    <definedName name="______cau50" localSheetId="14">#REF!</definedName>
    <definedName name="______cau50">#REF!</definedName>
    <definedName name="______CD2" localSheetId="2" hidden="1">{"'Sheet1'!$L$16"}</definedName>
    <definedName name="______CD2" localSheetId="11" hidden="1">{"'Sheet1'!$L$16"}</definedName>
    <definedName name="______CD2" localSheetId="5" hidden="1">{"'Sheet1'!$L$16"}</definedName>
    <definedName name="______CD2" hidden="1">{"'Sheet1'!$L$16"}</definedName>
    <definedName name="______ckn12" localSheetId="13">#REF!</definedName>
    <definedName name="______ckn12" localSheetId="2">#REF!</definedName>
    <definedName name="______ckn12" localSheetId="11">#REF!</definedName>
    <definedName name="______ckn12" localSheetId="5">#REF!</definedName>
    <definedName name="______ckn12" localSheetId="14">#REF!</definedName>
    <definedName name="______ckn12">#REF!</definedName>
    <definedName name="______CN1" localSheetId="2" hidden="1">{"'Sheet1'!$L$16"}</definedName>
    <definedName name="______CN1" localSheetId="11" hidden="1">{"'Sheet1'!$L$16"}</definedName>
    <definedName name="______CN1" localSheetId="5" hidden="1">{"'Sheet1'!$L$16"}</definedName>
    <definedName name="______CN1" hidden="1">{"'Sheet1'!$L$16"}</definedName>
    <definedName name="______CON1" localSheetId="13">#REF!</definedName>
    <definedName name="______CON1" localSheetId="2">#REF!</definedName>
    <definedName name="______CON1" localSheetId="11">#REF!</definedName>
    <definedName name="______CON1" localSheetId="5">#REF!</definedName>
    <definedName name="______CON1" localSheetId="14">#REF!</definedName>
    <definedName name="______CON1">#REF!</definedName>
    <definedName name="______CON2" localSheetId="13">#REF!</definedName>
    <definedName name="______CON2" localSheetId="2">#REF!</definedName>
    <definedName name="______CON2" localSheetId="11">#REF!</definedName>
    <definedName name="______CON2" localSheetId="5">#REF!</definedName>
    <definedName name="______CON2" localSheetId="14">#REF!</definedName>
    <definedName name="______CON2">#REF!</definedName>
    <definedName name="______cpd1" localSheetId="13">#REF!</definedName>
    <definedName name="______cpd1" localSheetId="2">#REF!</definedName>
    <definedName name="______cpd1" localSheetId="11">#REF!</definedName>
    <definedName name="______cpd1" localSheetId="5">#REF!</definedName>
    <definedName name="______cpd1" localSheetId="14">#REF!</definedName>
    <definedName name="______cpd1">#REF!</definedName>
    <definedName name="______cpd2" localSheetId="13">#REF!</definedName>
    <definedName name="______cpd2" localSheetId="2">#REF!</definedName>
    <definedName name="______cpd2" localSheetId="11">#REF!</definedName>
    <definedName name="______cpd2" localSheetId="5">#REF!</definedName>
    <definedName name="______cpd2" localSheetId="14">#REF!</definedName>
    <definedName name="______cpd2">#REF!</definedName>
    <definedName name="______cs805" localSheetId="13">#REF!</definedName>
    <definedName name="______cs805" localSheetId="2">#REF!</definedName>
    <definedName name="______cs805" localSheetId="11">#REF!</definedName>
    <definedName name="______cs805" localSheetId="5">#REF!</definedName>
    <definedName name="______cs805" localSheetId="14">#REF!</definedName>
    <definedName name="______cs805">#REF!</definedName>
    <definedName name="______CT2" localSheetId="2" hidden="1">{"'Sheet1'!$L$16"}</definedName>
    <definedName name="______CT2" localSheetId="11" hidden="1">{"'Sheet1'!$L$16"}</definedName>
    <definedName name="______CT2" localSheetId="5" hidden="1">{"'Sheet1'!$L$16"}</definedName>
    <definedName name="______CT2" hidden="1">{"'Sheet1'!$L$16"}</definedName>
    <definedName name="______CT4" localSheetId="2" hidden="1">{"'Sheet1'!$L$16"}</definedName>
    <definedName name="______CT4" localSheetId="11" hidden="1">{"'Sheet1'!$L$16"}</definedName>
    <definedName name="______CT4" localSheetId="5" hidden="1">{"'Sheet1'!$L$16"}</definedName>
    <definedName name="______CT4" hidden="1">{"'Sheet1'!$L$16"}</definedName>
    <definedName name="______Cty501" localSheetId="2" hidden="1">{"'Sheet1'!$L$16"}</definedName>
    <definedName name="______Cty501" localSheetId="11" hidden="1">{"'Sheet1'!$L$16"}</definedName>
    <definedName name="______Cty501" localSheetId="5" hidden="1">{"'Sheet1'!$L$16"}</definedName>
    <definedName name="______Cty501" hidden="1">{"'Sheet1'!$L$16"}</definedName>
    <definedName name="______CVC1" localSheetId="13">#REF!</definedName>
    <definedName name="______CVC1" localSheetId="2">#REF!</definedName>
    <definedName name="______CVC1" localSheetId="11">#REF!</definedName>
    <definedName name="______CVC1" localSheetId="5">#REF!</definedName>
    <definedName name="______CVC1" localSheetId="14">#REF!</definedName>
    <definedName name="______CVC1">#REF!</definedName>
    <definedName name="______dai1" localSheetId="13">#REF!</definedName>
    <definedName name="______dai1" localSheetId="2">#REF!</definedName>
    <definedName name="______dai1" localSheetId="11">#REF!</definedName>
    <definedName name="______dai1" localSheetId="5">#REF!</definedName>
    <definedName name="______dai1" localSheetId="14">#REF!</definedName>
    <definedName name="______dai1">#REF!</definedName>
    <definedName name="______dai2" localSheetId="13">#REF!</definedName>
    <definedName name="______dai2" localSheetId="2">#REF!</definedName>
    <definedName name="______dai2" localSheetId="11">#REF!</definedName>
    <definedName name="______dai2" localSheetId="5">#REF!</definedName>
    <definedName name="______dai2" localSheetId="14">#REF!</definedName>
    <definedName name="______dai2">#REF!</definedName>
    <definedName name="______dai3" localSheetId="13">#REF!</definedName>
    <definedName name="______dai3" localSheetId="2">#REF!</definedName>
    <definedName name="______dai3" localSheetId="11">#REF!</definedName>
    <definedName name="______dai3" localSheetId="5">#REF!</definedName>
    <definedName name="______dai3" localSheetId="14">#REF!</definedName>
    <definedName name="______dai3">#REF!</definedName>
    <definedName name="______dai4" localSheetId="13">#REF!</definedName>
    <definedName name="______dai4" localSheetId="2">#REF!</definedName>
    <definedName name="______dai4" localSheetId="11">#REF!</definedName>
    <definedName name="______dai4" localSheetId="5">#REF!</definedName>
    <definedName name="______dai4" localSheetId="14">#REF!</definedName>
    <definedName name="______dai4">#REF!</definedName>
    <definedName name="______dai5" localSheetId="13">#REF!</definedName>
    <definedName name="______dai5" localSheetId="2">#REF!</definedName>
    <definedName name="______dai5" localSheetId="11">#REF!</definedName>
    <definedName name="______dai5" localSheetId="5">#REF!</definedName>
    <definedName name="______dai5" localSheetId="14">#REF!</definedName>
    <definedName name="______dai5">#REF!</definedName>
    <definedName name="______dai6" localSheetId="13">#REF!</definedName>
    <definedName name="______dai6" localSheetId="2">#REF!</definedName>
    <definedName name="______dai6" localSheetId="11">#REF!</definedName>
    <definedName name="______dai6" localSheetId="5">#REF!</definedName>
    <definedName name="______dai6" localSheetId="14">#REF!</definedName>
    <definedName name="______dai6">#REF!</definedName>
    <definedName name="______dam15" localSheetId="13">#REF!</definedName>
    <definedName name="______dam15" localSheetId="2">#REF!</definedName>
    <definedName name="______dam15" localSheetId="11">#REF!</definedName>
    <definedName name="______dam15" localSheetId="5">#REF!</definedName>
    <definedName name="______dam15" localSheetId="14">#REF!</definedName>
    <definedName name="______dam15">#REF!</definedName>
    <definedName name="______dam18" localSheetId="13">#REF!</definedName>
    <definedName name="______dam18" localSheetId="2">#REF!</definedName>
    <definedName name="______dam18" localSheetId="11">#REF!</definedName>
    <definedName name="______dam18" localSheetId="5">#REF!</definedName>
    <definedName name="______dam18" localSheetId="14">#REF!</definedName>
    <definedName name="______dam18">#REF!</definedName>
    <definedName name="______dam9" localSheetId="13">#REF!</definedName>
    <definedName name="______dam9" localSheetId="2">#REF!</definedName>
    <definedName name="______dam9" localSheetId="11">#REF!</definedName>
    <definedName name="______dam9" localSheetId="5">#REF!</definedName>
    <definedName name="______dam9" localSheetId="14">#REF!</definedName>
    <definedName name="______dam9">#REF!</definedName>
    <definedName name="______dan1" localSheetId="13">#REF!</definedName>
    <definedName name="______dan1" localSheetId="2">#REF!</definedName>
    <definedName name="______dan1" localSheetId="11">#REF!</definedName>
    <definedName name="______dan1" localSheetId="5">#REF!</definedName>
    <definedName name="______dan1" localSheetId="14">#REF!</definedName>
    <definedName name="______dan1">#REF!</definedName>
    <definedName name="______dan2" localSheetId="13">#REF!</definedName>
    <definedName name="______dan2" localSheetId="2">#REF!</definedName>
    <definedName name="______dan2" localSheetId="11">#REF!</definedName>
    <definedName name="______dan2" localSheetId="5">#REF!</definedName>
    <definedName name="______dan2" localSheetId="14">#REF!</definedName>
    <definedName name="______dan2">#REF!</definedName>
    <definedName name="______dao1" localSheetId="13">#REF!</definedName>
    <definedName name="______dao1" localSheetId="2">#REF!</definedName>
    <definedName name="______dao1" localSheetId="11">#REF!</definedName>
    <definedName name="______dao1" localSheetId="5">#REF!</definedName>
    <definedName name="______dao1" localSheetId="14">#REF!</definedName>
    <definedName name="______dao1">#REF!</definedName>
    <definedName name="______dbu1" localSheetId="13">#REF!</definedName>
    <definedName name="______dbu1" localSheetId="2">#REF!</definedName>
    <definedName name="______dbu1" localSheetId="11">#REF!</definedName>
    <definedName name="______dbu1" localSheetId="5">#REF!</definedName>
    <definedName name="______dbu1" localSheetId="14">#REF!</definedName>
    <definedName name="______dbu1">#REF!</definedName>
    <definedName name="______dbu2" localSheetId="13">#REF!</definedName>
    <definedName name="______dbu2" localSheetId="2">#REF!</definedName>
    <definedName name="______dbu2" localSheetId="11">#REF!</definedName>
    <definedName name="______dbu2" localSheetId="5">#REF!</definedName>
    <definedName name="______dbu2" localSheetId="14">#REF!</definedName>
    <definedName name="______dbu2">#REF!</definedName>
    <definedName name="______ddn400" localSheetId="13">#REF!</definedName>
    <definedName name="______ddn400" localSheetId="2">#REF!</definedName>
    <definedName name="______ddn400" localSheetId="11">#REF!</definedName>
    <definedName name="______ddn400" localSheetId="5">#REF!</definedName>
    <definedName name="______ddn400" localSheetId="14">#REF!</definedName>
    <definedName name="______ddn400">#REF!</definedName>
    <definedName name="______ddn600" localSheetId="13">#REF!</definedName>
    <definedName name="______ddn600" localSheetId="2">#REF!</definedName>
    <definedName name="______ddn600" localSheetId="11">#REF!</definedName>
    <definedName name="______ddn600" localSheetId="5">#REF!</definedName>
    <definedName name="______ddn600" localSheetId="14">#REF!</definedName>
    <definedName name="______ddn600">#REF!</definedName>
    <definedName name="______deo1" localSheetId="13">#REF!</definedName>
    <definedName name="______deo1" localSheetId="2">#REF!</definedName>
    <definedName name="______deo1" localSheetId="11">#REF!</definedName>
    <definedName name="______deo1" localSheetId="5">#REF!</definedName>
    <definedName name="______deo1" localSheetId="14">#REF!</definedName>
    <definedName name="______deo1">#REF!</definedName>
    <definedName name="______deo10" localSheetId="13">#REF!</definedName>
    <definedName name="______deo10" localSheetId="2">#REF!</definedName>
    <definedName name="______deo10" localSheetId="11">#REF!</definedName>
    <definedName name="______deo10" localSheetId="5">#REF!</definedName>
    <definedName name="______deo10" localSheetId="14">#REF!</definedName>
    <definedName name="______deo10">#REF!</definedName>
    <definedName name="______deo2" localSheetId="13">#REF!</definedName>
    <definedName name="______deo2" localSheetId="2">#REF!</definedName>
    <definedName name="______deo2" localSheetId="11">#REF!</definedName>
    <definedName name="______deo2" localSheetId="5">#REF!</definedName>
    <definedName name="______deo2" localSheetId="14">#REF!</definedName>
    <definedName name="______deo2">#REF!</definedName>
    <definedName name="______deo3" localSheetId="13">#REF!</definedName>
    <definedName name="______deo3" localSheetId="2">#REF!</definedName>
    <definedName name="______deo3" localSheetId="11">#REF!</definedName>
    <definedName name="______deo3" localSheetId="5">#REF!</definedName>
    <definedName name="______deo3" localSheetId="14">#REF!</definedName>
    <definedName name="______deo3">#REF!</definedName>
    <definedName name="______deo4" localSheetId="13">#REF!</definedName>
    <definedName name="______deo4" localSheetId="2">#REF!</definedName>
    <definedName name="______deo4" localSheetId="11">#REF!</definedName>
    <definedName name="______deo4" localSheetId="5">#REF!</definedName>
    <definedName name="______deo4" localSheetId="14">#REF!</definedName>
    <definedName name="______deo4">#REF!</definedName>
    <definedName name="______deo5" localSheetId="13">#REF!</definedName>
    <definedName name="______deo5" localSheetId="2">#REF!</definedName>
    <definedName name="______deo5" localSheetId="11">#REF!</definedName>
    <definedName name="______deo5" localSheetId="5">#REF!</definedName>
    <definedName name="______deo5" localSheetId="14">#REF!</definedName>
    <definedName name="______deo5">#REF!</definedName>
    <definedName name="______deo6" localSheetId="13">#REF!</definedName>
    <definedName name="______deo6" localSheetId="2">#REF!</definedName>
    <definedName name="______deo6" localSheetId="11">#REF!</definedName>
    <definedName name="______deo6" localSheetId="5">#REF!</definedName>
    <definedName name="______deo6" localSheetId="14">#REF!</definedName>
    <definedName name="______deo6">#REF!</definedName>
    <definedName name="______deo7" localSheetId="13">#REF!</definedName>
    <definedName name="______deo7" localSheetId="2">#REF!</definedName>
    <definedName name="______deo7" localSheetId="11">#REF!</definedName>
    <definedName name="______deo7" localSheetId="5">#REF!</definedName>
    <definedName name="______deo7" localSheetId="14">#REF!</definedName>
    <definedName name="______deo7">#REF!</definedName>
    <definedName name="______deo8" localSheetId="13">#REF!</definedName>
    <definedName name="______deo8" localSheetId="2">#REF!</definedName>
    <definedName name="______deo8" localSheetId="11">#REF!</definedName>
    <definedName name="______deo8" localSheetId="5">#REF!</definedName>
    <definedName name="______deo8" localSheetId="14">#REF!</definedName>
    <definedName name="______deo8">#REF!</definedName>
    <definedName name="______deo9" localSheetId="13">#REF!</definedName>
    <definedName name="______deo9" localSheetId="2">#REF!</definedName>
    <definedName name="______deo9" localSheetId="11">#REF!</definedName>
    <definedName name="______deo9" localSheetId="5">#REF!</definedName>
    <definedName name="______deo9" localSheetId="14">#REF!</definedName>
    <definedName name="______deo9">#REF!</definedName>
    <definedName name="______dt1" localSheetId="2" hidden="1">{"'Sheet1'!$L$16"}</definedName>
    <definedName name="______dt1" localSheetId="11" hidden="1">{"'Sheet1'!$L$16"}</definedName>
    <definedName name="______dt1" localSheetId="5" hidden="1">{"'Sheet1'!$L$16"}</definedName>
    <definedName name="______dt1" hidden="1">{"'Sheet1'!$L$16"}</definedName>
    <definedName name="______e1" localSheetId="2" hidden="1">{"'Sheet1'!$L$16"}</definedName>
    <definedName name="______e1" localSheetId="11" hidden="1">{"'Sheet1'!$L$16"}</definedName>
    <definedName name="______e1" localSheetId="5" hidden="1">{"'Sheet1'!$L$16"}</definedName>
    <definedName name="______e1" hidden="1">{"'Sheet1'!$L$16"}</definedName>
    <definedName name="______FIL2" localSheetId="13">#REF!</definedName>
    <definedName name="______FIL2" localSheetId="2">#REF!</definedName>
    <definedName name="______FIL2" localSheetId="11">#REF!</definedName>
    <definedName name="______FIL2" localSheetId="5">#REF!</definedName>
    <definedName name="______FIL2" localSheetId="14">#REF!</definedName>
    <definedName name="______FIL2">#REF!</definedName>
    <definedName name="______GFE28" localSheetId="13">#REF!</definedName>
    <definedName name="______GFE28" localSheetId="2">#REF!</definedName>
    <definedName name="______GFE28" localSheetId="11">#REF!</definedName>
    <definedName name="______GFE28" localSheetId="5">#REF!</definedName>
    <definedName name="______GFE28" localSheetId="14">#REF!</definedName>
    <definedName name="______GFE28">#REF!</definedName>
    <definedName name="______Goi8" localSheetId="2" hidden="1">{"'Sheet1'!$L$16"}</definedName>
    <definedName name="______Goi8" localSheetId="11" hidden="1">{"'Sheet1'!$L$16"}</definedName>
    <definedName name="______Goi8" localSheetId="5" hidden="1">{"'Sheet1'!$L$16"}</definedName>
    <definedName name="______Goi8" hidden="1">{"'Sheet1'!$L$16"}</definedName>
    <definedName name="______gon4" localSheetId="13">#REF!</definedName>
    <definedName name="______gon4" localSheetId="2">#REF!</definedName>
    <definedName name="______gon4" localSheetId="11">#REF!</definedName>
    <definedName name="______gon4" localSheetId="5">#REF!</definedName>
    <definedName name="______gon4" localSheetId="14">#REF!</definedName>
    <definedName name="______gon4">#REF!</definedName>
    <definedName name="______gvl1" localSheetId="13">#REF!</definedName>
    <definedName name="______gvl1" localSheetId="2">#REF!</definedName>
    <definedName name="______gvl1" localSheetId="11">#REF!</definedName>
    <definedName name="______gvl1" localSheetId="5">#REF!</definedName>
    <definedName name="______gvl1" localSheetId="14">#REF!</definedName>
    <definedName name="______gvl1">#REF!</definedName>
    <definedName name="______gia48" localSheetId="13">#REF!</definedName>
    <definedName name="______gia48" localSheetId="2">#REF!</definedName>
    <definedName name="______gia48" localSheetId="11">#REF!</definedName>
    <definedName name="______gia48" localSheetId="5">#REF!</definedName>
    <definedName name="______gia48" localSheetId="14">#REF!</definedName>
    <definedName name="______gia48">#REF!</definedName>
    <definedName name="______H1">#REF!</definedName>
    <definedName name="______hai1" localSheetId="2" hidden="1">{"'Sheet1'!$L$16"}</definedName>
    <definedName name="______hai1" localSheetId="11" hidden="1">{"'Sheet1'!$L$16"}</definedName>
    <definedName name="______hai1" localSheetId="5" hidden="1">{"'Sheet1'!$L$16"}</definedName>
    <definedName name="______hai1" hidden="1">{"'Sheet1'!$L$16"}</definedName>
    <definedName name="______han23" localSheetId="13">#REF!</definedName>
    <definedName name="______han23" localSheetId="2">#REF!</definedName>
    <definedName name="______han23" localSheetId="11">#REF!</definedName>
    <definedName name="______han23" localSheetId="5">#REF!</definedName>
    <definedName name="______han23" localSheetId="14">#REF!</definedName>
    <definedName name="______han23">#REF!</definedName>
    <definedName name="______hh1">#REF!</definedName>
    <definedName name="______hh2">#REF!</definedName>
    <definedName name="______hom2" localSheetId="13">#REF!</definedName>
    <definedName name="______hom2" localSheetId="2">#REF!</definedName>
    <definedName name="______hom2" localSheetId="11">#REF!</definedName>
    <definedName name="______hom2" localSheetId="5">#REF!</definedName>
    <definedName name="______hom2" localSheetId="14">#REF!</definedName>
    <definedName name="______hom2">#REF!</definedName>
    <definedName name="______hsm2">1.1289</definedName>
    <definedName name="______hu1" localSheetId="2" hidden="1">{"'Sheet1'!$L$16"}</definedName>
    <definedName name="______hu1" localSheetId="11" hidden="1">{"'Sheet1'!$L$16"}</definedName>
    <definedName name="______hu1" localSheetId="5" hidden="1">{"'Sheet1'!$L$16"}</definedName>
    <definedName name="______hu1" hidden="1">{"'Sheet1'!$L$16"}</definedName>
    <definedName name="______hu2" localSheetId="2" hidden="1">{"'Sheet1'!$L$16"}</definedName>
    <definedName name="______hu2" localSheetId="11" hidden="1">{"'Sheet1'!$L$16"}</definedName>
    <definedName name="______hu2" localSheetId="5" hidden="1">{"'Sheet1'!$L$16"}</definedName>
    <definedName name="______hu2" hidden="1">{"'Sheet1'!$L$16"}</definedName>
    <definedName name="______hu5" localSheetId="2" hidden="1">{"'Sheet1'!$L$16"}</definedName>
    <definedName name="______hu5" localSheetId="11" hidden="1">{"'Sheet1'!$L$16"}</definedName>
    <definedName name="______hu5" localSheetId="5" hidden="1">{"'Sheet1'!$L$16"}</definedName>
    <definedName name="______hu5" hidden="1">{"'Sheet1'!$L$16"}</definedName>
    <definedName name="______hu6" localSheetId="2" hidden="1">{"'Sheet1'!$L$16"}</definedName>
    <definedName name="______hu6" localSheetId="11" hidden="1">{"'Sheet1'!$L$16"}</definedName>
    <definedName name="______hu6" localSheetId="5" hidden="1">{"'Sheet1'!$L$16"}</definedName>
    <definedName name="______hu6" hidden="1">{"'Sheet1'!$L$16"}</definedName>
    <definedName name="______huy1" localSheetId="2" hidden="1">{"'Sheet1'!$L$16"}</definedName>
    <definedName name="______huy1" localSheetId="11" hidden="1">{"'Sheet1'!$L$16"}</definedName>
    <definedName name="______huy1" localSheetId="5" hidden="1">{"'Sheet1'!$L$16"}</definedName>
    <definedName name="______huy1" hidden="1">{"'Sheet1'!$L$16"}</definedName>
    <definedName name="______JK4" localSheetId="13">#REF!</definedName>
    <definedName name="______JK4" localSheetId="2">#REF!</definedName>
    <definedName name="______JK4" localSheetId="11">#REF!</definedName>
    <definedName name="______JK4" localSheetId="5">#REF!</definedName>
    <definedName name="______JK4" localSheetId="14">#REF!</definedName>
    <definedName name="______JK4">#REF!</definedName>
    <definedName name="______K146" localSheetId="2" hidden="1">{"'Sheet1'!$L$16"}</definedName>
    <definedName name="______K146" localSheetId="11" hidden="1">{"'Sheet1'!$L$16"}</definedName>
    <definedName name="______K146" localSheetId="5" hidden="1">{"'Sheet1'!$L$16"}</definedName>
    <definedName name="______K146" hidden="1">{"'Sheet1'!$L$16"}</definedName>
    <definedName name="______kl1" localSheetId="13">#REF!</definedName>
    <definedName name="______kl1" localSheetId="2">#REF!</definedName>
    <definedName name="______kl1" localSheetId="11">#REF!</definedName>
    <definedName name="______kl1" localSheetId="5">#REF!</definedName>
    <definedName name="______kl1" localSheetId="14">#REF!</definedName>
    <definedName name="______kl1">#REF!</definedName>
    <definedName name="______KL7" localSheetId="13">#REF!</definedName>
    <definedName name="______KL7" localSheetId="2">#REF!</definedName>
    <definedName name="______KL7" localSheetId="11">#REF!</definedName>
    <definedName name="______KL7" localSheetId="5">#REF!</definedName>
    <definedName name="______KL7" localSheetId="14">#REF!</definedName>
    <definedName name="______KL7">#REF!</definedName>
    <definedName name="______KM188" localSheetId="13">#REF!</definedName>
    <definedName name="______KM188" localSheetId="2">#REF!</definedName>
    <definedName name="______KM188" localSheetId="11">#REF!</definedName>
    <definedName name="______KM188" localSheetId="5">#REF!</definedName>
    <definedName name="______KM188" localSheetId="14">#REF!</definedName>
    <definedName name="______KM188">#REF!</definedName>
    <definedName name="______km189" localSheetId="13">#REF!</definedName>
    <definedName name="______km189" localSheetId="2">#REF!</definedName>
    <definedName name="______km189" localSheetId="11">#REF!</definedName>
    <definedName name="______km189" localSheetId="5">#REF!</definedName>
    <definedName name="______km189" localSheetId="14">#REF!</definedName>
    <definedName name="______km189">#REF!</definedName>
    <definedName name="______km190" localSheetId="13">#REF!</definedName>
    <definedName name="______km190" localSheetId="2">#REF!</definedName>
    <definedName name="______km190" localSheetId="11">#REF!</definedName>
    <definedName name="______km190" localSheetId="5">#REF!</definedName>
    <definedName name="______km190" localSheetId="14">#REF!</definedName>
    <definedName name="______km190">#REF!</definedName>
    <definedName name="______km191" localSheetId="13">#REF!</definedName>
    <definedName name="______km191" localSheetId="2">#REF!</definedName>
    <definedName name="______km191" localSheetId="11">#REF!</definedName>
    <definedName name="______km191" localSheetId="5">#REF!</definedName>
    <definedName name="______km191" localSheetId="14">#REF!</definedName>
    <definedName name="______km191">#REF!</definedName>
    <definedName name="______km192" localSheetId="13">#REF!</definedName>
    <definedName name="______km192" localSheetId="2">#REF!</definedName>
    <definedName name="______km192" localSheetId="11">#REF!</definedName>
    <definedName name="______km192" localSheetId="5">#REF!</definedName>
    <definedName name="______km192" localSheetId="14">#REF!</definedName>
    <definedName name="______km192">#REF!</definedName>
    <definedName name="______km193" localSheetId="13">#REF!</definedName>
    <definedName name="______km193" localSheetId="2">#REF!</definedName>
    <definedName name="______km193" localSheetId="11">#REF!</definedName>
    <definedName name="______km193" localSheetId="5">#REF!</definedName>
    <definedName name="______km193" localSheetId="14">#REF!</definedName>
    <definedName name="______km193">#REF!</definedName>
    <definedName name="______km194" localSheetId="13">#REF!</definedName>
    <definedName name="______km194" localSheetId="2">#REF!</definedName>
    <definedName name="______km194" localSheetId="11">#REF!</definedName>
    <definedName name="______km194" localSheetId="5">#REF!</definedName>
    <definedName name="______km194" localSheetId="14">#REF!</definedName>
    <definedName name="______km194">#REF!</definedName>
    <definedName name="______km195" localSheetId="13">#REF!</definedName>
    <definedName name="______km195" localSheetId="2">#REF!</definedName>
    <definedName name="______km195" localSheetId="11">#REF!</definedName>
    <definedName name="______km195" localSheetId="5">#REF!</definedName>
    <definedName name="______km195" localSheetId="14">#REF!</definedName>
    <definedName name="______km195">#REF!</definedName>
    <definedName name="______km196" localSheetId="13">#REF!</definedName>
    <definedName name="______km196" localSheetId="2">#REF!</definedName>
    <definedName name="______km196" localSheetId="11">#REF!</definedName>
    <definedName name="______km196" localSheetId="5">#REF!</definedName>
    <definedName name="______km196" localSheetId="14">#REF!</definedName>
    <definedName name="______km196">#REF!</definedName>
    <definedName name="______km197" localSheetId="13">#REF!</definedName>
    <definedName name="______km197" localSheetId="2">#REF!</definedName>
    <definedName name="______km197" localSheetId="11">#REF!</definedName>
    <definedName name="______km197" localSheetId="5">#REF!</definedName>
    <definedName name="______km197" localSheetId="14">#REF!</definedName>
    <definedName name="______km197">#REF!</definedName>
    <definedName name="______km198" localSheetId="13">#REF!</definedName>
    <definedName name="______km198" localSheetId="2">#REF!</definedName>
    <definedName name="______km198" localSheetId="11">#REF!</definedName>
    <definedName name="______km198" localSheetId="5">#REF!</definedName>
    <definedName name="______km198" localSheetId="14">#REF!</definedName>
    <definedName name="______km198">#REF!</definedName>
    <definedName name="______Km36" localSheetId="13">#REF!</definedName>
    <definedName name="______Km36" localSheetId="2">#REF!</definedName>
    <definedName name="______Km36" localSheetId="11">#REF!</definedName>
    <definedName name="______Km36" localSheetId="5">#REF!</definedName>
    <definedName name="______Km36" localSheetId="14">#REF!</definedName>
    <definedName name="______Km36">#REF!</definedName>
    <definedName name="______kn12" localSheetId="13">#REF!</definedName>
    <definedName name="______kn12" localSheetId="2">#REF!</definedName>
    <definedName name="______kn12" localSheetId="11">#REF!</definedName>
    <definedName name="______kn12" localSheetId="5">#REF!</definedName>
    <definedName name="______kn12" localSheetId="14">#REF!</definedName>
    <definedName name="______kn12">#REF!</definedName>
    <definedName name="______Knc36" localSheetId="13">#REF!</definedName>
    <definedName name="______Knc36" localSheetId="2">#REF!</definedName>
    <definedName name="______Knc36" localSheetId="11">#REF!</definedName>
    <definedName name="______Knc36" localSheetId="5">#REF!</definedName>
    <definedName name="______Knc36" localSheetId="14">#REF!</definedName>
    <definedName name="______Knc36">#REF!</definedName>
    <definedName name="______Knc57" localSheetId="13">#REF!</definedName>
    <definedName name="______Knc57" localSheetId="2">#REF!</definedName>
    <definedName name="______Knc57" localSheetId="11">#REF!</definedName>
    <definedName name="______Knc57" localSheetId="5">#REF!</definedName>
    <definedName name="______Knc57" localSheetId="14">#REF!</definedName>
    <definedName name="______Knc57">#REF!</definedName>
    <definedName name="______Kvl36" localSheetId="13">#REF!</definedName>
    <definedName name="______Kvl36" localSheetId="2">#REF!</definedName>
    <definedName name="______Kvl36" localSheetId="11">#REF!</definedName>
    <definedName name="______Kvl36" localSheetId="5">#REF!</definedName>
    <definedName name="______Kvl36" localSheetId="14">#REF!</definedName>
    <definedName name="______Kvl36">#REF!</definedName>
    <definedName name="______L1" localSheetId="2" hidden="1">{"'Sheet1'!$L$16"}</definedName>
    <definedName name="______L1" localSheetId="11" hidden="1">{"'Sheet1'!$L$16"}</definedName>
    <definedName name="______L1" localSheetId="5" hidden="1">{"'Sheet1'!$L$16"}</definedName>
    <definedName name="______L1" hidden="1">{"'Sheet1'!$L$16"}</definedName>
    <definedName name="______L6">#REF!</definedName>
    <definedName name="______Lan1" localSheetId="2" hidden="1">{"'Sheet1'!$L$16"}</definedName>
    <definedName name="______Lan1" localSheetId="11" hidden="1">{"'Sheet1'!$L$16"}</definedName>
    <definedName name="______Lan1" localSheetId="5" hidden="1">{"'Sheet1'!$L$16"}</definedName>
    <definedName name="______Lan1" hidden="1">{"'Sheet1'!$L$16"}</definedName>
    <definedName name="______LAN3" localSheetId="2" hidden="1">{"'Sheet1'!$L$16"}</definedName>
    <definedName name="______LAN3" localSheetId="11" hidden="1">{"'Sheet1'!$L$16"}</definedName>
    <definedName name="______LAN3" localSheetId="5" hidden="1">{"'Sheet1'!$L$16"}</definedName>
    <definedName name="______LAN3" hidden="1">{"'Sheet1'!$L$16"}</definedName>
    <definedName name="______lap1" localSheetId="13">#REF!</definedName>
    <definedName name="______lap1" localSheetId="2">#REF!</definedName>
    <definedName name="______lap1" localSheetId="11">#REF!</definedName>
    <definedName name="______lap1" localSheetId="5">#REF!</definedName>
    <definedName name="______lap1" localSheetId="14">#REF!</definedName>
    <definedName name="______lap1">#REF!</definedName>
    <definedName name="______lap2" localSheetId="13">#REF!</definedName>
    <definedName name="______lap2" localSheetId="2">#REF!</definedName>
    <definedName name="______lap2" localSheetId="11">#REF!</definedName>
    <definedName name="______lap2" localSheetId="5">#REF!</definedName>
    <definedName name="______lap2" localSheetId="14">#REF!</definedName>
    <definedName name="______lap2">#REF!</definedName>
    <definedName name="______lop16" localSheetId="13">#REF!</definedName>
    <definedName name="______lop16" localSheetId="2">#REF!</definedName>
    <definedName name="______lop16" localSheetId="11">#REF!</definedName>
    <definedName name="______lop16" localSheetId="5">#REF!</definedName>
    <definedName name="______lop16" localSheetId="14">#REF!</definedName>
    <definedName name="______lop16">#REF!</definedName>
    <definedName name="______lop25" localSheetId="13">#REF!</definedName>
    <definedName name="______lop25" localSheetId="2">#REF!</definedName>
    <definedName name="______lop25" localSheetId="11">#REF!</definedName>
    <definedName name="______lop25" localSheetId="5">#REF!</definedName>
    <definedName name="______lop25" localSheetId="14">#REF!</definedName>
    <definedName name="______lop25">#REF!</definedName>
    <definedName name="______lop9" localSheetId="13">#REF!</definedName>
    <definedName name="______lop9" localSheetId="2">#REF!</definedName>
    <definedName name="______lop9" localSheetId="11">#REF!</definedName>
    <definedName name="______lop9" localSheetId="5">#REF!</definedName>
    <definedName name="______lop9" localSheetId="14">#REF!</definedName>
    <definedName name="______lop9">#REF!</definedName>
    <definedName name="______lu13" localSheetId="13">#REF!</definedName>
    <definedName name="______lu13" localSheetId="2">#REF!</definedName>
    <definedName name="______lu13" localSheetId="11">#REF!</definedName>
    <definedName name="______lu13" localSheetId="5">#REF!</definedName>
    <definedName name="______lu13" localSheetId="14">#REF!</definedName>
    <definedName name="______lu13">#REF!</definedName>
    <definedName name="______lu85" localSheetId="13">#REF!</definedName>
    <definedName name="______lu85" localSheetId="2">#REF!</definedName>
    <definedName name="______lu85" localSheetId="11">#REF!</definedName>
    <definedName name="______lu85" localSheetId="5">#REF!</definedName>
    <definedName name="______lu85" localSheetId="14">#REF!</definedName>
    <definedName name="______lu85">#REF!</definedName>
    <definedName name="______m1233" localSheetId="2" hidden="1">{"'Sheet1'!$L$16"}</definedName>
    <definedName name="______m1233" localSheetId="11" hidden="1">{"'Sheet1'!$L$16"}</definedName>
    <definedName name="______m1233" localSheetId="5" hidden="1">{"'Sheet1'!$L$16"}</definedName>
    <definedName name="______m1233" hidden="1">{"'Sheet1'!$L$16"}</definedName>
    <definedName name="______MAC12" localSheetId="13">#REF!</definedName>
    <definedName name="______MAC12" localSheetId="2">#REF!</definedName>
    <definedName name="______MAC12" localSheetId="11">#REF!</definedName>
    <definedName name="______MAC12" localSheetId="5">#REF!</definedName>
    <definedName name="______MAC12" localSheetId="14">#REF!</definedName>
    <definedName name="______MAC12">#REF!</definedName>
    <definedName name="______MAC46" localSheetId="13">#REF!</definedName>
    <definedName name="______MAC46" localSheetId="2">#REF!</definedName>
    <definedName name="______MAC46" localSheetId="11">#REF!</definedName>
    <definedName name="______MAC46" localSheetId="5">#REF!</definedName>
    <definedName name="______MAC46" localSheetId="14">#REF!</definedName>
    <definedName name="______MAC46">#REF!</definedName>
    <definedName name="______may2" localSheetId="13">#REF!</definedName>
    <definedName name="______may2" localSheetId="2">#REF!</definedName>
    <definedName name="______may2" localSheetId="11">#REF!</definedName>
    <definedName name="______may2" localSheetId="5">#REF!</definedName>
    <definedName name="______may2" localSheetId="14">#REF!</definedName>
    <definedName name="______may2">#REF!</definedName>
    <definedName name="______may3" localSheetId="13">#REF!</definedName>
    <definedName name="______may3" localSheetId="2">#REF!</definedName>
    <definedName name="______may3" localSheetId="11">#REF!</definedName>
    <definedName name="______may3" localSheetId="5">#REF!</definedName>
    <definedName name="______may3" localSheetId="14">#REF!</definedName>
    <definedName name="______may3">#REF!</definedName>
    <definedName name="______MB03" localSheetId="13">#REF!</definedName>
    <definedName name="______MB03" localSheetId="2">#REF!</definedName>
    <definedName name="______MB03" localSheetId="11">#REF!</definedName>
    <definedName name="______MB03" localSheetId="5">#REF!</definedName>
    <definedName name="______MB03" localSheetId="14">#REF!</definedName>
    <definedName name="______MB03">#REF!</definedName>
    <definedName name="______md16" localSheetId="13">#REF!</definedName>
    <definedName name="______md16" localSheetId="14">#REF!</definedName>
    <definedName name="______md16">#REF!</definedName>
    <definedName name="______mix6" localSheetId="13">#REF!</definedName>
    <definedName name="______mix6" localSheetId="2">#REF!</definedName>
    <definedName name="______mix6" localSheetId="11">#REF!</definedName>
    <definedName name="______mix6" localSheetId="5">#REF!</definedName>
    <definedName name="______mix6" localSheetId="14">#REF!</definedName>
    <definedName name="______mix6">#REF!</definedName>
    <definedName name="______mtc3" localSheetId="13">#REF!</definedName>
    <definedName name="______mtc3" localSheetId="2">#REF!</definedName>
    <definedName name="______mtc3" localSheetId="11">#REF!</definedName>
    <definedName name="______mtc3" localSheetId="5">#REF!</definedName>
    <definedName name="______mtc3" localSheetId="14">#REF!</definedName>
    <definedName name="______mtc3">#REF!</definedName>
    <definedName name="______mui140" localSheetId="13">#REF!</definedName>
    <definedName name="______mui140" localSheetId="2">#REF!</definedName>
    <definedName name="______mui140" localSheetId="11">#REF!</definedName>
    <definedName name="______mui140" localSheetId="5">#REF!</definedName>
    <definedName name="______mui140" localSheetId="14">#REF!</definedName>
    <definedName name="______mui140">#REF!</definedName>
    <definedName name="______mx1" localSheetId="13">#REF!</definedName>
    <definedName name="______mx1" localSheetId="2">#REF!</definedName>
    <definedName name="______mx1" localSheetId="11">#REF!</definedName>
    <definedName name="______mx1" localSheetId="5">#REF!</definedName>
    <definedName name="______mx1" localSheetId="14">#REF!</definedName>
    <definedName name="______mx1">#REF!</definedName>
    <definedName name="______NC100" localSheetId="13">#REF!</definedName>
    <definedName name="______NC100" localSheetId="14">#REF!</definedName>
    <definedName name="______NC100">#REF!</definedName>
    <definedName name="______NC150" localSheetId="13">#REF!</definedName>
    <definedName name="______NC150" localSheetId="14">#REF!</definedName>
    <definedName name="______NC150">#REF!</definedName>
    <definedName name="______nc151" localSheetId="13">#REF!</definedName>
    <definedName name="______nc151" localSheetId="2">#REF!</definedName>
    <definedName name="______nc151" localSheetId="11">#REF!</definedName>
    <definedName name="______nc151" localSheetId="5">#REF!</definedName>
    <definedName name="______nc151" localSheetId="14">#REF!</definedName>
    <definedName name="______nc151">#REF!</definedName>
    <definedName name="______nc27" localSheetId="13">#REF!</definedName>
    <definedName name="______nc27" localSheetId="14">#REF!</definedName>
    <definedName name="______nc27">#REF!</definedName>
    <definedName name="______nc32" localSheetId="13">#REF!</definedName>
    <definedName name="______nc32" localSheetId="14">#REF!</definedName>
    <definedName name="______nc32">#REF!</definedName>
    <definedName name="______nc37" localSheetId="13">#REF!</definedName>
    <definedName name="______nc37" localSheetId="14">#REF!</definedName>
    <definedName name="______nc37">#REF!</definedName>
    <definedName name="______nc45" localSheetId="13">#REF!</definedName>
    <definedName name="______nc45" localSheetId="14">#REF!</definedName>
    <definedName name="______nc45">#REF!</definedName>
    <definedName name="______nc50" localSheetId="13">#REF!</definedName>
    <definedName name="______nc50" localSheetId="14">#REF!</definedName>
    <definedName name="______nc50">#REF!</definedName>
    <definedName name="______nc6" localSheetId="13">#REF!</definedName>
    <definedName name="______nc6" localSheetId="2">#REF!</definedName>
    <definedName name="______nc6" localSheetId="11">#REF!</definedName>
    <definedName name="______nc6" localSheetId="5">#REF!</definedName>
    <definedName name="______nc6" localSheetId="14">#REF!</definedName>
    <definedName name="______nc6">#REF!</definedName>
    <definedName name="______nc7" localSheetId="13">#REF!</definedName>
    <definedName name="______nc7" localSheetId="2">#REF!</definedName>
    <definedName name="______nc7" localSheetId="11">#REF!</definedName>
    <definedName name="______nc7" localSheetId="5">#REF!</definedName>
    <definedName name="______nc7" localSheetId="14">#REF!</definedName>
    <definedName name="______nc7">#REF!</definedName>
    <definedName name="______NCC3" localSheetId="13">#REF!</definedName>
    <definedName name="______NCC3" localSheetId="2">#REF!</definedName>
    <definedName name="______NCC3" localSheetId="11">#REF!</definedName>
    <definedName name="______NCC3" localSheetId="5">#REF!</definedName>
    <definedName name="______NCC3" localSheetId="14">#REF!</definedName>
    <definedName name="______NCC3">#REF!</definedName>
    <definedName name="______NCC4" localSheetId="13">#REF!</definedName>
    <definedName name="______NCC4" localSheetId="2">#REF!</definedName>
    <definedName name="______NCC4" localSheetId="11">#REF!</definedName>
    <definedName name="______NCC4" localSheetId="5">#REF!</definedName>
    <definedName name="______NCC4" localSheetId="14">#REF!</definedName>
    <definedName name="______NCC4">#REF!</definedName>
    <definedName name="______NCL100" localSheetId="13">#REF!</definedName>
    <definedName name="______NCL100" localSheetId="2">#REF!</definedName>
    <definedName name="______NCL100" localSheetId="11">#REF!</definedName>
    <definedName name="______NCL100" localSheetId="5">#REF!</definedName>
    <definedName name="______NCL100" localSheetId="14">#REF!</definedName>
    <definedName name="______NCL100">#REF!</definedName>
    <definedName name="______NCL200" localSheetId="13">#REF!</definedName>
    <definedName name="______NCL200" localSheetId="2">#REF!</definedName>
    <definedName name="______NCL200" localSheetId="11">#REF!</definedName>
    <definedName name="______NCL200" localSheetId="5">#REF!</definedName>
    <definedName name="______NCL200" localSheetId="14">#REF!</definedName>
    <definedName name="______NCL200">#REF!</definedName>
    <definedName name="______NCL250" localSheetId="13">#REF!</definedName>
    <definedName name="______NCL250" localSheetId="2">#REF!</definedName>
    <definedName name="______NCL250" localSheetId="11">#REF!</definedName>
    <definedName name="______NCL250" localSheetId="5">#REF!</definedName>
    <definedName name="______NCL250" localSheetId="14">#REF!</definedName>
    <definedName name="______NCL250">#REF!</definedName>
    <definedName name="______ncm200" localSheetId="13">#REF!</definedName>
    <definedName name="______ncm200" localSheetId="2">#REF!</definedName>
    <definedName name="______ncm200" localSheetId="11">#REF!</definedName>
    <definedName name="______ncm200" localSheetId="5">#REF!</definedName>
    <definedName name="______ncm200" localSheetId="14">#REF!</definedName>
    <definedName name="______ncm200">#REF!</definedName>
    <definedName name="______NET2" localSheetId="13">#REF!</definedName>
    <definedName name="______NET2" localSheetId="2">#REF!</definedName>
    <definedName name="______NET2" localSheetId="11">#REF!</definedName>
    <definedName name="______NET2" localSheetId="5">#REF!</definedName>
    <definedName name="______NET2" localSheetId="14">#REF!</definedName>
    <definedName name="______NET2">#REF!</definedName>
    <definedName name="______nin190" localSheetId="13">#REF!</definedName>
    <definedName name="______nin190" localSheetId="2">#REF!</definedName>
    <definedName name="______nin190" localSheetId="11">#REF!</definedName>
    <definedName name="______nin190" localSheetId="5">#REF!</definedName>
    <definedName name="______nin190" localSheetId="14">#REF!</definedName>
    <definedName name="______nin190">#REF!</definedName>
    <definedName name="______NK5" localSheetId="2" hidden="1">{"'Sheet1'!$L$16"}</definedName>
    <definedName name="______NK5" localSheetId="11" hidden="1">{"'Sheet1'!$L$16"}</definedName>
    <definedName name="______NK5" localSheetId="5" hidden="1">{"'Sheet1'!$L$16"}</definedName>
    <definedName name="______NK5" hidden="1">{"'Sheet1'!$L$16"}</definedName>
    <definedName name="______NMD8" localSheetId="2" hidden="1">{"'Sheet1'!$L$16"}</definedName>
    <definedName name="______NMD8" localSheetId="11" hidden="1">{"'Sheet1'!$L$16"}</definedName>
    <definedName name="______NMD8" localSheetId="5" hidden="1">{"'Sheet1'!$L$16"}</definedName>
    <definedName name="______NMD8" hidden="1">{"'Sheet1'!$L$16"}</definedName>
    <definedName name="______NSO2" localSheetId="2" hidden="1">{"'Sheet1'!$L$16"}</definedName>
    <definedName name="______NSO2" localSheetId="11" hidden="1">{"'Sheet1'!$L$16"}</definedName>
    <definedName name="______NSO2" localSheetId="5" hidden="1">{"'Sheet1'!$L$16"}</definedName>
    <definedName name="______NSO2" hidden="1">{"'Sheet1'!$L$16"}</definedName>
    <definedName name="______obt1" localSheetId="13">#REF!</definedName>
    <definedName name="______obt1" localSheetId="2">#REF!</definedName>
    <definedName name="______obt1" localSheetId="11">#REF!</definedName>
    <definedName name="______obt1" localSheetId="5">#REF!</definedName>
    <definedName name="______obt1" localSheetId="14">#REF!</definedName>
    <definedName name="______obt1">#REF!</definedName>
    <definedName name="______obt2" localSheetId="13">#REF!</definedName>
    <definedName name="______obt2" localSheetId="2">#REF!</definedName>
    <definedName name="______obt2" localSheetId="11">#REF!</definedName>
    <definedName name="______obt2" localSheetId="5">#REF!</definedName>
    <definedName name="______obt2" localSheetId="14">#REF!</definedName>
    <definedName name="______obt2">#REF!</definedName>
    <definedName name="______oto12" localSheetId="13">#REF!</definedName>
    <definedName name="______oto12" localSheetId="2">#REF!</definedName>
    <definedName name="______oto12" localSheetId="11">#REF!</definedName>
    <definedName name="______oto12" localSheetId="5">#REF!</definedName>
    <definedName name="______oto12" localSheetId="14">#REF!</definedName>
    <definedName name="______oto12">#REF!</definedName>
    <definedName name="______PA3" localSheetId="2" hidden="1">{"'Sheet1'!$L$16"}</definedName>
    <definedName name="______PA3" localSheetId="11" hidden="1">{"'Sheet1'!$L$16"}</definedName>
    <definedName name="______PA3" localSheetId="5" hidden="1">{"'Sheet1'!$L$16"}</definedName>
    <definedName name="______PA3" hidden="1">{"'Sheet1'!$L$16"}</definedName>
    <definedName name="______pa4" localSheetId="2" hidden="1">{"'Sheet1'!$L$16"}</definedName>
    <definedName name="______pa4" localSheetId="11" hidden="1">{"'Sheet1'!$L$16"}</definedName>
    <definedName name="______pa4" localSheetId="5" hidden="1">{"'Sheet1'!$L$16"}</definedName>
    <definedName name="______pa4" hidden="1">{"'Sheet1'!$L$16"}</definedName>
    <definedName name="______Pt2" localSheetId="13">#REF!</definedName>
    <definedName name="______Pt2" localSheetId="14">#REF!</definedName>
    <definedName name="______Pt2">#REF!</definedName>
    <definedName name="______PXB80" localSheetId="13">#REF!</definedName>
    <definedName name="______PXB80" localSheetId="2">#REF!</definedName>
    <definedName name="______PXB80" localSheetId="11">#REF!</definedName>
    <definedName name="______PXB80" localSheetId="5">#REF!</definedName>
    <definedName name="______PXB80" localSheetId="14">#REF!</definedName>
    <definedName name="______PXB80">#REF!</definedName>
    <definedName name="______Ph30" localSheetId="13">#REF!</definedName>
    <definedName name="______Ph30" localSheetId="2">#REF!</definedName>
    <definedName name="______Ph30" localSheetId="11">#REF!</definedName>
    <definedName name="______Ph30" localSheetId="5">#REF!</definedName>
    <definedName name="______Ph30" localSheetId="14">#REF!</definedName>
    <definedName name="______Ph30">#REF!</definedName>
    <definedName name="______phi10" localSheetId="13">#REF!</definedName>
    <definedName name="______phi10" localSheetId="2">#REF!</definedName>
    <definedName name="______phi10" localSheetId="11">#REF!</definedName>
    <definedName name="______phi10" localSheetId="5">#REF!</definedName>
    <definedName name="______phi10" localSheetId="14">#REF!</definedName>
    <definedName name="______phi10">#REF!</definedName>
    <definedName name="______phi12" localSheetId="13">#REF!</definedName>
    <definedName name="______phi12" localSheetId="2">#REF!</definedName>
    <definedName name="______phi12" localSheetId="11">#REF!</definedName>
    <definedName name="______phi12" localSheetId="5">#REF!</definedName>
    <definedName name="______phi12" localSheetId="14">#REF!</definedName>
    <definedName name="______phi12">#REF!</definedName>
    <definedName name="______phi14" localSheetId="13">#REF!</definedName>
    <definedName name="______phi14" localSheetId="2">#REF!</definedName>
    <definedName name="______phi14" localSheetId="11">#REF!</definedName>
    <definedName name="______phi14" localSheetId="5">#REF!</definedName>
    <definedName name="______phi14" localSheetId="14">#REF!</definedName>
    <definedName name="______phi14">#REF!</definedName>
    <definedName name="______phi16" localSheetId="13">#REF!</definedName>
    <definedName name="______phi16" localSheetId="2">#REF!</definedName>
    <definedName name="______phi16" localSheetId="11">#REF!</definedName>
    <definedName name="______phi16" localSheetId="5">#REF!</definedName>
    <definedName name="______phi16" localSheetId="14">#REF!</definedName>
    <definedName name="______phi16">#REF!</definedName>
    <definedName name="______phi18" localSheetId="13">#REF!</definedName>
    <definedName name="______phi18" localSheetId="2">#REF!</definedName>
    <definedName name="______phi18" localSheetId="11">#REF!</definedName>
    <definedName name="______phi18" localSheetId="5">#REF!</definedName>
    <definedName name="______phi18" localSheetId="14">#REF!</definedName>
    <definedName name="______phi18">#REF!</definedName>
    <definedName name="______phi20" localSheetId="13">#REF!</definedName>
    <definedName name="______phi20" localSheetId="2">#REF!</definedName>
    <definedName name="______phi20" localSheetId="11">#REF!</definedName>
    <definedName name="______phi20" localSheetId="5">#REF!</definedName>
    <definedName name="______phi20" localSheetId="14">#REF!</definedName>
    <definedName name="______phi20">#REF!</definedName>
    <definedName name="______phi22" localSheetId="13">#REF!</definedName>
    <definedName name="______phi22" localSheetId="2">#REF!</definedName>
    <definedName name="______phi22" localSheetId="11">#REF!</definedName>
    <definedName name="______phi22" localSheetId="5">#REF!</definedName>
    <definedName name="______phi22" localSheetId="14">#REF!</definedName>
    <definedName name="______phi22">#REF!</definedName>
    <definedName name="______phi25" localSheetId="13">#REF!</definedName>
    <definedName name="______phi25" localSheetId="2">#REF!</definedName>
    <definedName name="______phi25" localSheetId="11">#REF!</definedName>
    <definedName name="______phi25" localSheetId="5">#REF!</definedName>
    <definedName name="______phi25" localSheetId="14">#REF!</definedName>
    <definedName name="______phi25">#REF!</definedName>
    <definedName name="______phi28" localSheetId="13">#REF!</definedName>
    <definedName name="______phi28" localSheetId="2">#REF!</definedName>
    <definedName name="______phi28" localSheetId="11">#REF!</definedName>
    <definedName name="______phi28" localSheetId="5">#REF!</definedName>
    <definedName name="______phi28" localSheetId="14">#REF!</definedName>
    <definedName name="______phi28">#REF!</definedName>
    <definedName name="______phi500" localSheetId="13">#REF!</definedName>
    <definedName name="______phi500" localSheetId="2">#REF!</definedName>
    <definedName name="______phi500" localSheetId="11">#REF!</definedName>
    <definedName name="______phi500" localSheetId="5">#REF!</definedName>
    <definedName name="______phi500" localSheetId="14">#REF!</definedName>
    <definedName name="______phi500">#REF!</definedName>
    <definedName name="______phi6" localSheetId="13">#REF!</definedName>
    <definedName name="______phi6" localSheetId="2">#REF!</definedName>
    <definedName name="______phi6" localSheetId="11">#REF!</definedName>
    <definedName name="______phi6" localSheetId="5">#REF!</definedName>
    <definedName name="______phi6" localSheetId="14">#REF!</definedName>
    <definedName name="______phi6">#REF!</definedName>
    <definedName name="______phi750" localSheetId="13">#REF!</definedName>
    <definedName name="______phi750" localSheetId="2">#REF!</definedName>
    <definedName name="______phi750" localSheetId="11">#REF!</definedName>
    <definedName name="______phi750" localSheetId="5">#REF!</definedName>
    <definedName name="______phi750" localSheetId="14">#REF!</definedName>
    <definedName name="______phi750">#REF!</definedName>
    <definedName name="______phi8" localSheetId="13">#REF!</definedName>
    <definedName name="______phi8" localSheetId="2">#REF!</definedName>
    <definedName name="______phi8" localSheetId="11">#REF!</definedName>
    <definedName name="______phi8" localSheetId="5">#REF!</definedName>
    <definedName name="______phi8" localSheetId="14">#REF!</definedName>
    <definedName name="______phi8">#REF!</definedName>
    <definedName name="______qa7" localSheetId="13">#REF!</definedName>
    <definedName name="______qa7" localSheetId="2">#REF!</definedName>
    <definedName name="______qa7" localSheetId="11">#REF!</definedName>
    <definedName name="______qa7" localSheetId="5">#REF!</definedName>
    <definedName name="______qa7" localSheetId="14">#REF!</definedName>
    <definedName name="______qa7">#REF!</definedName>
    <definedName name="______QLO7" localSheetId="13" hidden="1">#REF!</definedName>
    <definedName name="______QLO7" localSheetId="2" hidden="1">#REF!</definedName>
    <definedName name="______QLO7" localSheetId="11" hidden="1">#REF!</definedName>
    <definedName name="______QLO7" localSheetId="5" hidden="1">#REF!</definedName>
    <definedName name="______QLO7" localSheetId="14" hidden="1">#REF!</definedName>
    <definedName name="______QLO7" hidden="1">#REF!</definedName>
    <definedName name="______RHH1" localSheetId="13">#REF!</definedName>
    <definedName name="______RHH1" localSheetId="2">#REF!</definedName>
    <definedName name="______RHH1" localSheetId="11">#REF!</definedName>
    <definedName name="______RHH1" localSheetId="5">#REF!</definedName>
    <definedName name="______RHH1" localSheetId="14">#REF!</definedName>
    <definedName name="______RHH1">#REF!</definedName>
    <definedName name="______RHH10" localSheetId="13">#REF!</definedName>
    <definedName name="______RHH10" localSheetId="2">#REF!</definedName>
    <definedName name="______RHH10" localSheetId="11">#REF!</definedName>
    <definedName name="______RHH10" localSheetId="5">#REF!</definedName>
    <definedName name="______RHH10" localSheetId="14">#REF!</definedName>
    <definedName name="______RHH10">#REF!</definedName>
    <definedName name="______RHP1" localSheetId="13">#REF!</definedName>
    <definedName name="______RHP1" localSheetId="2">#REF!</definedName>
    <definedName name="______RHP1" localSheetId="11">#REF!</definedName>
    <definedName name="______RHP1" localSheetId="5">#REF!</definedName>
    <definedName name="______RHP1" localSheetId="14">#REF!</definedName>
    <definedName name="______RHP1">#REF!</definedName>
    <definedName name="______RHP10" localSheetId="13">#REF!</definedName>
    <definedName name="______RHP10" localSheetId="2">#REF!</definedName>
    <definedName name="______RHP10" localSheetId="11">#REF!</definedName>
    <definedName name="______RHP10" localSheetId="5">#REF!</definedName>
    <definedName name="______RHP10" localSheetId="14">#REF!</definedName>
    <definedName name="______RHP10">#REF!</definedName>
    <definedName name="______RI1" localSheetId="13">#REF!</definedName>
    <definedName name="______RI1" localSheetId="2">#REF!</definedName>
    <definedName name="______RI1" localSheetId="11">#REF!</definedName>
    <definedName name="______RI1" localSheetId="5">#REF!</definedName>
    <definedName name="______RI1" localSheetId="14">#REF!</definedName>
    <definedName name="______RI1">#REF!</definedName>
    <definedName name="______RI10" localSheetId="13">#REF!</definedName>
    <definedName name="______RI10" localSheetId="2">#REF!</definedName>
    <definedName name="______RI10" localSheetId="11">#REF!</definedName>
    <definedName name="______RI10" localSheetId="5">#REF!</definedName>
    <definedName name="______RI10" localSheetId="14">#REF!</definedName>
    <definedName name="______RI10">#REF!</definedName>
    <definedName name="______RII1" localSheetId="13">#REF!</definedName>
    <definedName name="______RII1" localSheetId="2">#REF!</definedName>
    <definedName name="______RII1" localSheetId="11">#REF!</definedName>
    <definedName name="______RII1" localSheetId="5">#REF!</definedName>
    <definedName name="______RII1" localSheetId="14">#REF!</definedName>
    <definedName name="______RII1">#REF!</definedName>
    <definedName name="______RII10" localSheetId="13">#REF!</definedName>
    <definedName name="______RII10" localSheetId="2">#REF!</definedName>
    <definedName name="______RII10" localSheetId="11">#REF!</definedName>
    <definedName name="______RII10" localSheetId="5">#REF!</definedName>
    <definedName name="______RII10" localSheetId="14">#REF!</definedName>
    <definedName name="______RII10">#REF!</definedName>
    <definedName name="______RIP1" localSheetId="13">#REF!</definedName>
    <definedName name="______RIP1" localSheetId="2">#REF!</definedName>
    <definedName name="______RIP1" localSheetId="11">#REF!</definedName>
    <definedName name="______RIP1" localSheetId="5">#REF!</definedName>
    <definedName name="______RIP1" localSheetId="14">#REF!</definedName>
    <definedName name="______RIP1">#REF!</definedName>
    <definedName name="______RIP10" localSheetId="13">#REF!</definedName>
    <definedName name="______RIP10" localSheetId="2">#REF!</definedName>
    <definedName name="______RIP10" localSheetId="11">#REF!</definedName>
    <definedName name="______RIP10" localSheetId="5">#REF!</definedName>
    <definedName name="______RIP10" localSheetId="14">#REF!</definedName>
    <definedName name="______RIP10">#REF!</definedName>
    <definedName name="______rp95" localSheetId="13">#REF!</definedName>
    <definedName name="______rp95" localSheetId="2">#REF!</definedName>
    <definedName name="______rp95" localSheetId="11">#REF!</definedName>
    <definedName name="______rp95" localSheetId="5">#REF!</definedName>
    <definedName name="______rp95" localSheetId="14">#REF!</definedName>
    <definedName name="______rp95">#REF!</definedName>
    <definedName name="______san108" localSheetId="13">#REF!</definedName>
    <definedName name="______san108" localSheetId="2">#REF!</definedName>
    <definedName name="______san108" localSheetId="11">#REF!</definedName>
    <definedName name="______san108" localSheetId="5">#REF!</definedName>
    <definedName name="______san108" localSheetId="14">#REF!</definedName>
    <definedName name="______san108">#REF!</definedName>
    <definedName name="______san180" localSheetId="13">#REF!</definedName>
    <definedName name="______san180" localSheetId="2">#REF!</definedName>
    <definedName name="______san180" localSheetId="11">#REF!</definedName>
    <definedName name="______san180" localSheetId="5">#REF!</definedName>
    <definedName name="______san180" localSheetId="14">#REF!</definedName>
    <definedName name="______san180">#REF!</definedName>
    <definedName name="______san250" localSheetId="13">#REF!</definedName>
    <definedName name="______san250" localSheetId="2">#REF!</definedName>
    <definedName name="______san250" localSheetId="11">#REF!</definedName>
    <definedName name="______san250" localSheetId="5">#REF!</definedName>
    <definedName name="______san250" localSheetId="14">#REF!</definedName>
    <definedName name="______san250">#REF!</definedName>
    <definedName name="______san54" localSheetId="13">#REF!</definedName>
    <definedName name="______san54" localSheetId="2">#REF!</definedName>
    <definedName name="______san54" localSheetId="11">#REF!</definedName>
    <definedName name="______san54" localSheetId="5">#REF!</definedName>
    <definedName name="______san54" localSheetId="14">#REF!</definedName>
    <definedName name="______san54">#REF!</definedName>
    <definedName name="______san90" localSheetId="13">#REF!</definedName>
    <definedName name="______san90" localSheetId="2">#REF!</definedName>
    <definedName name="______san90" localSheetId="11">#REF!</definedName>
    <definedName name="______san90" localSheetId="5">#REF!</definedName>
    <definedName name="______san90" localSheetId="14">#REF!</definedName>
    <definedName name="______san90">#REF!</definedName>
    <definedName name="______sat10" localSheetId="13">#REF!</definedName>
    <definedName name="______sat10" localSheetId="14">#REF!</definedName>
    <definedName name="______sat10">#REF!</definedName>
    <definedName name="______sat12" localSheetId="13">#REF!</definedName>
    <definedName name="______sat12" localSheetId="2">#REF!</definedName>
    <definedName name="______sat12" localSheetId="11">#REF!</definedName>
    <definedName name="______sat12" localSheetId="5">#REF!</definedName>
    <definedName name="______sat12" localSheetId="14">#REF!</definedName>
    <definedName name="______sat12">#REF!</definedName>
    <definedName name="______sat14" localSheetId="13">#REF!</definedName>
    <definedName name="______sat14" localSheetId="14">#REF!</definedName>
    <definedName name="______sat14">#REF!</definedName>
    <definedName name="______sat16" localSheetId="13">#REF!</definedName>
    <definedName name="______sat16" localSheetId="2">#REF!</definedName>
    <definedName name="______sat16" localSheetId="11">#REF!</definedName>
    <definedName name="______sat16" localSheetId="5">#REF!</definedName>
    <definedName name="______sat16" localSheetId="14">#REF!</definedName>
    <definedName name="______sat16">#REF!</definedName>
    <definedName name="______sat20" localSheetId="13">#REF!</definedName>
    <definedName name="______sat20" localSheetId="2">#REF!</definedName>
    <definedName name="______sat20" localSheetId="11">#REF!</definedName>
    <definedName name="______sat20" localSheetId="5">#REF!</definedName>
    <definedName name="______sat20" localSheetId="14">#REF!</definedName>
    <definedName name="______sat20">#REF!</definedName>
    <definedName name="______Sat27" localSheetId="13">#REF!</definedName>
    <definedName name="______Sat27" localSheetId="2">#REF!</definedName>
    <definedName name="______Sat27" localSheetId="11">#REF!</definedName>
    <definedName name="______Sat27" localSheetId="5">#REF!</definedName>
    <definedName name="______Sat27" localSheetId="14">#REF!</definedName>
    <definedName name="______Sat27">#REF!</definedName>
    <definedName name="______Sat6" localSheetId="13">#REF!</definedName>
    <definedName name="______Sat6" localSheetId="2">#REF!</definedName>
    <definedName name="______Sat6" localSheetId="11">#REF!</definedName>
    <definedName name="______Sat6" localSheetId="5">#REF!</definedName>
    <definedName name="______Sat6" localSheetId="14">#REF!</definedName>
    <definedName name="______Sat6">#REF!</definedName>
    <definedName name="______sat8" localSheetId="13">#REF!</definedName>
    <definedName name="______sat8" localSheetId="14">#REF!</definedName>
    <definedName name="______sat8">#REF!</definedName>
    <definedName name="______sc1" localSheetId="13">#REF!</definedName>
    <definedName name="______sc1" localSheetId="2">#REF!</definedName>
    <definedName name="______sc1" localSheetId="11">#REF!</definedName>
    <definedName name="______sc1" localSheetId="5">#REF!</definedName>
    <definedName name="______sc1" localSheetId="14">#REF!</definedName>
    <definedName name="______sc1">#REF!</definedName>
    <definedName name="______SC2" localSheetId="13">#REF!</definedName>
    <definedName name="______SC2" localSheetId="2">#REF!</definedName>
    <definedName name="______SC2" localSheetId="11">#REF!</definedName>
    <definedName name="______SC2" localSheetId="5">#REF!</definedName>
    <definedName name="______SC2" localSheetId="14">#REF!</definedName>
    <definedName name="______SC2">#REF!</definedName>
    <definedName name="______sc3" localSheetId="13">#REF!</definedName>
    <definedName name="______sc3" localSheetId="2">#REF!</definedName>
    <definedName name="______sc3" localSheetId="11">#REF!</definedName>
    <definedName name="______sc3" localSheetId="5">#REF!</definedName>
    <definedName name="______sc3" localSheetId="14">#REF!</definedName>
    <definedName name="______sc3">#REF!</definedName>
    <definedName name="______SCD18" localSheetId="13">#REF!</definedName>
    <definedName name="______SCD18" localSheetId="2">#REF!</definedName>
    <definedName name="______SCD18" localSheetId="11">#REF!</definedName>
    <definedName name="______SCD18" localSheetId="5">#REF!</definedName>
    <definedName name="______SCD18" localSheetId="14">#REF!</definedName>
    <definedName name="______SCD18">#REF!</definedName>
    <definedName name="______SCL4" localSheetId="2" hidden="1">{"'Sheet1'!$L$16"}</definedName>
    <definedName name="______SCL4" localSheetId="11" hidden="1">{"'Sheet1'!$L$16"}</definedName>
    <definedName name="______SCL4" localSheetId="5" hidden="1">{"'Sheet1'!$L$16"}</definedName>
    <definedName name="______SCL4" hidden="1">{"'Sheet1'!$L$16"}</definedName>
    <definedName name="______sl2" localSheetId="13">#REF!</definedName>
    <definedName name="______sl2" localSheetId="2">#REF!</definedName>
    <definedName name="______sl2" localSheetId="11">#REF!</definedName>
    <definedName name="______sl2" localSheetId="5">#REF!</definedName>
    <definedName name="______sl2" localSheetId="14">#REF!</definedName>
    <definedName name="______sl2">#REF!</definedName>
    <definedName name="______slg1" localSheetId="13">#REF!</definedName>
    <definedName name="______slg1" localSheetId="2">#REF!</definedName>
    <definedName name="______slg1" localSheetId="11">#REF!</definedName>
    <definedName name="______slg1" localSheetId="5">#REF!</definedName>
    <definedName name="______slg1" localSheetId="14">#REF!</definedName>
    <definedName name="______slg1">#REF!</definedName>
    <definedName name="______slg2" localSheetId="13">#REF!</definedName>
    <definedName name="______slg2" localSheetId="2">#REF!</definedName>
    <definedName name="______slg2" localSheetId="11">#REF!</definedName>
    <definedName name="______slg2" localSheetId="5">#REF!</definedName>
    <definedName name="______slg2" localSheetId="14">#REF!</definedName>
    <definedName name="______slg2">#REF!</definedName>
    <definedName name="______slg3" localSheetId="13">#REF!</definedName>
    <definedName name="______slg3" localSheetId="2">#REF!</definedName>
    <definedName name="______slg3" localSheetId="11">#REF!</definedName>
    <definedName name="______slg3" localSheetId="5">#REF!</definedName>
    <definedName name="______slg3" localSheetId="14">#REF!</definedName>
    <definedName name="______slg3">#REF!</definedName>
    <definedName name="______slg4" localSheetId="13">#REF!</definedName>
    <definedName name="______slg4" localSheetId="2">#REF!</definedName>
    <definedName name="______slg4" localSheetId="11">#REF!</definedName>
    <definedName name="______slg4" localSheetId="5">#REF!</definedName>
    <definedName name="______slg4" localSheetId="14">#REF!</definedName>
    <definedName name="______slg4">#REF!</definedName>
    <definedName name="______slg5" localSheetId="13">#REF!</definedName>
    <definedName name="______slg5" localSheetId="2">#REF!</definedName>
    <definedName name="______slg5" localSheetId="11">#REF!</definedName>
    <definedName name="______slg5" localSheetId="5">#REF!</definedName>
    <definedName name="______slg5" localSheetId="14">#REF!</definedName>
    <definedName name="______slg5">#REF!</definedName>
    <definedName name="______slg6" localSheetId="13">#REF!</definedName>
    <definedName name="______slg6" localSheetId="2">#REF!</definedName>
    <definedName name="______slg6" localSheetId="11">#REF!</definedName>
    <definedName name="______slg6" localSheetId="5">#REF!</definedName>
    <definedName name="______slg6" localSheetId="14">#REF!</definedName>
    <definedName name="______slg6">#REF!</definedName>
    <definedName name="______SN3" localSheetId="13">#REF!</definedName>
    <definedName name="______SN3" localSheetId="2">#REF!</definedName>
    <definedName name="______SN3" localSheetId="11">#REF!</definedName>
    <definedName name="______SN3" localSheetId="5">#REF!</definedName>
    <definedName name="______SN3" localSheetId="14">#REF!</definedName>
    <definedName name="______SN3">#REF!</definedName>
    <definedName name="______soi2" localSheetId="13">#REF!</definedName>
    <definedName name="______soi2" localSheetId="2">#REF!</definedName>
    <definedName name="______soi2" localSheetId="11">#REF!</definedName>
    <definedName name="______soi2" localSheetId="5">#REF!</definedName>
    <definedName name="______soi2" localSheetId="14">#REF!</definedName>
    <definedName name="______soi2">#REF!</definedName>
    <definedName name="______soi3" localSheetId="13">#REF!</definedName>
    <definedName name="______soi3" localSheetId="2">#REF!</definedName>
    <definedName name="______soi3" localSheetId="11">#REF!</definedName>
    <definedName name="______soi3" localSheetId="5">#REF!</definedName>
    <definedName name="______soi3" localSheetId="14">#REF!</definedName>
    <definedName name="______soi3">#REF!</definedName>
    <definedName name="______sua20" localSheetId="13">#REF!</definedName>
    <definedName name="______sua20" localSheetId="2">#REF!</definedName>
    <definedName name="______sua20" localSheetId="11">#REF!</definedName>
    <definedName name="______sua20" localSheetId="5">#REF!</definedName>
    <definedName name="______sua20" localSheetId="14">#REF!</definedName>
    <definedName name="______sua20">#REF!</definedName>
    <definedName name="______sua30" localSheetId="13">#REF!</definedName>
    <definedName name="______sua30" localSheetId="2">#REF!</definedName>
    <definedName name="______sua30" localSheetId="11">#REF!</definedName>
    <definedName name="______sua30" localSheetId="5">#REF!</definedName>
    <definedName name="______sua30" localSheetId="14">#REF!</definedName>
    <definedName name="______sua30">#REF!</definedName>
    <definedName name="______t9" localSheetId="2" hidden="1">{"'Sheet1'!$L$16"}</definedName>
    <definedName name="______t9" localSheetId="11" hidden="1">{"'Sheet1'!$L$16"}</definedName>
    <definedName name="______t9" localSheetId="5" hidden="1">{"'Sheet1'!$L$16"}</definedName>
    <definedName name="______t9" hidden="1">{"'Sheet1'!$L$16"}</definedName>
    <definedName name="______tb2" localSheetId="2" hidden="1">{"'Sheet1'!$L$16"}</definedName>
    <definedName name="______tb2" localSheetId="11" hidden="1">{"'Sheet1'!$L$16"}</definedName>
    <definedName name="______tb2" localSheetId="5" hidden="1">{"'Sheet1'!$L$16"}</definedName>
    <definedName name="______tb2" hidden="1">{"'Sheet1'!$L$16"}</definedName>
    <definedName name="______td1" localSheetId="2" hidden="1">{"'Sheet1'!$L$16"}</definedName>
    <definedName name="______td1" localSheetId="11" hidden="1">{"'Sheet1'!$L$16"}</definedName>
    <definedName name="______td1" localSheetId="5" hidden="1">{"'Sheet1'!$L$16"}</definedName>
    <definedName name="______td1" hidden="1">{"'Sheet1'!$L$16"}</definedName>
    <definedName name="______TG1" localSheetId="13">#REF!</definedName>
    <definedName name="______TG1" localSheetId="2">#REF!</definedName>
    <definedName name="______TG1" localSheetId="11">#REF!</definedName>
    <definedName name="______TG1" localSheetId="5">#REF!</definedName>
    <definedName name="______TG1" localSheetId="14">#REF!</definedName>
    <definedName name="______TG1">#REF!</definedName>
    <definedName name="______tg427" localSheetId="13">#REF!</definedName>
    <definedName name="______tg427" localSheetId="2">#REF!</definedName>
    <definedName name="______tg427" localSheetId="11">#REF!</definedName>
    <definedName name="______tg427" localSheetId="5">#REF!</definedName>
    <definedName name="______tg427" localSheetId="14">#REF!</definedName>
    <definedName name="______tg427">#REF!</definedName>
    <definedName name="______TK1" localSheetId="13">#REF!</definedName>
    <definedName name="______TK1" localSheetId="2">#REF!</definedName>
    <definedName name="______TK1" localSheetId="11">#REF!</definedName>
    <definedName name="______TK1" localSheetId="5">#REF!</definedName>
    <definedName name="______TK1" localSheetId="14">#REF!</definedName>
    <definedName name="______TK1">#REF!</definedName>
    <definedName name="______TK155" localSheetId="13">#REF!</definedName>
    <definedName name="______TK155" localSheetId="2">#REF!</definedName>
    <definedName name="______TK155" localSheetId="11">#REF!</definedName>
    <definedName name="______TK155" localSheetId="5">#REF!</definedName>
    <definedName name="______TK155" localSheetId="14">#REF!</definedName>
    <definedName name="______TK155">#REF!</definedName>
    <definedName name="______TK422" localSheetId="13">#REF!</definedName>
    <definedName name="______TK422" localSheetId="2">#REF!</definedName>
    <definedName name="______TK422" localSheetId="11">#REF!</definedName>
    <definedName name="______TK422" localSheetId="5">#REF!</definedName>
    <definedName name="______TK422" localSheetId="14">#REF!</definedName>
    <definedName name="______TK422">#REF!</definedName>
    <definedName name="______TL1" localSheetId="13">#REF!</definedName>
    <definedName name="______TL1" localSheetId="2">#REF!</definedName>
    <definedName name="______TL1" localSheetId="11">#REF!</definedName>
    <definedName name="______TL1" localSheetId="5">#REF!</definedName>
    <definedName name="______TL1" localSheetId="14">#REF!</definedName>
    <definedName name="______TL1">#REF!</definedName>
    <definedName name="______TL2" localSheetId="13">#REF!</definedName>
    <definedName name="______TL2" localSheetId="2">#REF!</definedName>
    <definedName name="______TL2" localSheetId="11">#REF!</definedName>
    <definedName name="______TL2" localSheetId="5">#REF!</definedName>
    <definedName name="______TL2" localSheetId="14">#REF!</definedName>
    <definedName name="______TL2">#REF!</definedName>
    <definedName name="______TL3" localSheetId="13">#REF!</definedName>
    <definedName name="______TL3" localSheetId="2">#REF!</definedName>
    <definedName name="______TL3" localSheetId="11">#REF!</definedName>
    <definedName name="______TL3" localSheetId="5">#REF!</definedName>
    <definedName name="______TL3" localSheetId="14">#REF!</definedName>
    <definedName name="______TL3">#REF!</definedName>
    <definedName name="______TLA120" localSheetId="13">#REF!</definedName>
    <definedName name="______TLA120" localSheetId="2">#REF!</definedName>
    <definedName name="______TLA120" localSheetId="11">#REF!</definedName>
    <definedName name="______TLA120" localSheetId="5">#REF!</definedName>
    <definedName name="______TLA120" localSheetId="14">#REF!</definedName>
    <definedName name="______TLA120">#REF!</definedName>
    <definedName name="______TLA35" localSheetId="13">#REF!</definedName>
    <definedName name="______TLA35" localSheetId="2">#REF!</definedName>
    <definedName name="______TLA35" localSheetId="11">#REF!</definedName>
    <definedName name="______TLA35" localSheetId="5">#REF!</definedName>
    <definedName name="______TLA35" localSheetId="14">#REF!</definedName>
    <definedName name="______TLA35">#REF!</definedName>
    <definedName name="______TLA50" localSheetId="13">#REF!</definedName>
    <definedName name="______TLA50" localSheetId="2">#REF!</definedName>
    <definedName name="______TLA50" localSheetId="11">#REF!</definedName>
    <definedName name="______TLA50" localSheetId="5">#REF!</definedName>
    <definedName name="______TLA50" localSheetId="14">#REF!</definedName>
    <definedName name="______TLA50">#REF!</definedName>
    <definedName name="______TLA70" localSheetId="13">#REF!</definedName>
    <definedName name="______TLA70" localSheetId="2">#REF!</definedName>
    <definedName name="______TLA70" localSheetId="11">#REF!</definedName>
    <definedName name="______TLA70" localSheetId="5">#REF!</definedName>
    <definedName name="______TLA70" localSheetId="14">#REF!</definedName>
    <definedName name="______TLA70">#REF!</definedName>
    <definedName name="______TLA95" localSheetId="13">#REF!</definedName>
    <definedName name="______TLA95" localSheetId="2">#REF!</definedName>
    <definedName name="______TLA95" localSheetId="11">#REF!</definedName>
    <definedName name="______TLA95" localSheetId="5">#REF!</definedName>
    <definedName name="______TLA95" localSheetId="14">#REF!</definedName>
    <definedName name="______TLA95">#REF!</definedName>
    <definedName name="______tp2" localSheetId="13">#REF!</definedName>
    <definedName name="______tp2" localSheetId="2">#REF!</definedName>
    <definedName name="______tp2" localSheetId="11">#REF!</definedName>
    <definedName name="______tp2" localSheetId="5">#REF!</definedName>
    <definedName name="______tp2" localSheetId="14">#REF!</definedName>
    <definedName name="______tp2">#REF!</definedName>
    <definedName name="______TT10" localSheetId="13">#REF!</definedName>
    <definedName name="______TT10" localSheetId="14">#REF!</definedName>
    <definedName name="______TT10">#REF!</definedName>
    <definedName name="______tt3" localSheetId="2" hidden="1">{"'Sheet1'!$L$16"}</definedName>
    <definedName name="______tt3" localSheetId="11" hidden="1">{"'Sheet1'!$L$16"}</definedName>
    <definedName name="______tt3" localSheetId="5" hidden="1">{"'Sheet1'!$L$16"}</definedName>
    <definedName name="______tt3" hidden="1">{"'Sheet1'!$L$16"}</definedName>
    <definedName name="______tz593" localSheetId="13">#REF!</definedName>
    <definedName name="______tz593" localSheetId="2">#REF!</definedName>
    <definedName name="______tz593" localSheetId="11">#REF!</definedName>
    <definedName name="______tz593" localSheetId="5">#REF!</definedName>
    <definedName name="______tz593" localSheetId="14">#REF!</definedName>
    <definedName name="______tz593">#REF!</definedName>
    <definedName name="______TH1" localSheetId="13">#REF!</definedName>
    <definedName name="______TH1" localSheetId="2">#REF!</definedName>
    <definedName name="______TH1" localSheetId="11">#REF!</definedName>
    <definedName name="______TH1" localSheetId="5">#REF!</definedName>
    <definedName name="______TH1" localSheetId="14">#REF!</definedName>
    <definedName name="______TH1">#REF!</definedName>
    <definedName name="______TH2" localSheetId="13">#REF!</definedName>
    <definedName name="______TH2" localSheetId="2">#REF!</definedName>
    <definedName name="______TH2" localSheetId="11">#REF!</definedName>
    <definedName name="______TH2" localSheetId="5">#REF!</definedName>
    <definedName name="______TH2" localSheetId="14">#REF!</definedName>
    <definedName name="______TH2">#REF!</definedName>
    <definedName name="______TH20" localSheetId="13">#REF!</definedName>
    <definedName name="______TH20" localSheetId="2">#REF!</definedName>
    <definedName name="______TH20" localSheetId="11">#REF!</definedName>
    <definedName name="______TH20" localSheetId="5">#REF!</definedName>
    <definedName name="______TH20" localSheetId="14">#REF!</definedName>
    <definedName name="______TH20">#REF!</definedName>
    <definedName name="______TH3" localSheetId="13">#REF!</definedName>
    <definedName name="______TH3" localSheetId="2">#REF!</definedName>
    <definedName name="______TH3" localSheetId="11">#REF!</definedName>
    <definedName name="______TH3" localSheetId="5">#REF!</definedName>
    <definedName name="______TH3" localSheetId="14">#REF!</definedName>
    <definedName name="______TH3">#REF!</definedName>
    <definedName name="______tra100" localSheetId="13">#REF!</definedName>
    <definedName name="______tra100" localSheetId="2">#REF!</definedName>
    <definedName name="______tra100" localSheetId="11">#REF!</definedName>
    <definedName name="______tra100" localSheetId="5">#REF!</definedName>
    <definedName name="______tra100" localSheetId="14">#REF!</definedName>
    <definedName name="______tra100">#REF!</definedName>
    <definedName name="______tra102" localSheetId="13">#REF!</definedName>
    <definedName name="______tra102" localSheetId="2">#REF!</definedName>
    <definedName name="______tra102" localSheetId="11">#REF!</definedName>
    <definedName name="______tra102" localSheetId="5">#REF!</definedName>
    <definedName name="______tra102" localSheetId="14">#REF!</definedName>
    <definedName name="______tra102">#REF!</definedName>
    <definedName name="______tra104" localSheetId="13">#REF!</definedName>
    <definedName name="______tra104" localSheetId="2">#REF!</definedName>
    <definedName name="______tra104" localSheetId="11">#REF!</definedName>
    <definedName name="______tra104" localSheetId="5">#REF!</definedName>
    <definedName name="______tra104" localSheetId="14">#REF!</definedName>
    <definedName name="______tra104">#REF!</definedName>
    <definedName name="______tra106" localSheetId="13">#REF!</definedName>
    <definedName name="______tra106" localSheetId="2">#REF!</definedName>
    <definedName name="______tra106" localSheetId="11">#REF!</definedName>
    <definedName name="______tra106" localSheetId="5">#REF!</definedName>
    <definedName name="______tra106" localSheetId="14">#REF!</definedName>
    <definedName name="______tra106">#REF!</definedName>
    <definedName name="______tra108" localSheetId="13">#REF!</definedName>
    <definedName name="______tra108" localSheetId="2">#REF!</definedName>
    <definedName name="______tra108" localSheetId="11">#REF!</definedName>
    <definedName name="______tra108" localSheetId="5">#REF!</definedName>
    <definedName name="______tra108" localSheetId="14">#REF!</definedName>
    <definedName name="______tra108">#REF!</definedName>
    <definedName name="______tra110" localSheetId="13">#REF!</definedName>
    <definedName name="______tra110" localSheetId="2">#REF!</definedName>
    <definedName name="______tra110" localSheetId="11">#REF!</definedName>
    <definedName name="______tra110" localSheetId="5">#REF!</definedName>
    <definedName name="______tra110" localSheetId="14">#REF!</definedName>
    <definedName name="______tra110">#REF!</definedName>
    <definedName name="______tra112" localSheetId="13">#REF!</definedName>
    <definedName name="______tra112" localSheetId="2">#REF!</definedName>
    <definedName name="______tra112" localSheetId="11">#REF!</definedName>
    <definedName name="______tra112" localSheetId="5">#REF!</definedName>
    <definedName name="______tra112" localSheetId="14">#REF!</definedName>
    <definedName name="______tra112">#REF!</definedName>
    <definedName name="______tra114" localSheetId="13">#REF!</definedName>
    <definedName name="______tra114" localSheetId="2">#REF!</definedName>
    <definedName name="______tra114" localSheetId="11">#REF!</definedName>
    <definedName name="______tra114" localSheetId="5">#REF!</definedName>
    <definedName name="______tra114" localSheetId="14">#REF!</definedName>
    <definedName name="______tra114">#REF!</definedName>
    <definedName name="______tra116" localSheetId="13">#REF!</definedName>
    <definedName name="______tra116" localSheetId="2">#REF!</definedName>
    <definedName name="______tra116" localSheetId="11">#REF!</definedName>
    <definedName name="______tra116" localSheetId="5">#REF!</definedName>
    <definedName name="______tra116" localSheetId="14">#REF!</definedName>
    <definedName name="______tra116">#REF!</definedName>
    <definedName name="______tra118" localSheetId="13">#REF!</definedName>
    <definedName name="______tra118" localSheetId="2">#REF!</definedName>
    <definedName name="______tra118" localSheetId="11">#REF!</definedName>
    <definedName name="______tra118" localSheetId="5">#REF!</definedName>
    <definedName name="______tra118" localSheetId="14">#REF!</definedName>
    <definedName name="______tra118">#REF!</definedName>
    <definedName name="______tra120" localSheetId="13">#REF!</definedName>
    <definedName name="______tra120" localSheetId="2">#REF!</definedName>
    <definedName name="______tra120" localSheetId="11">#REF!</definedName>
    <definedName name="______tra120" localSheetId="5">#REF!</definedName>
    <definedName name="______tra120" localSheetId="14">#REF!</definedName>
    <definedName name="______tra120">#REF!</definedName>
    <definedName name="______tra122" localSheetId="13">#REF!</definedName>
    <definedName name="______tra122" localSheetId="2">#REF!</definedName>
    <definedName name="______tra122" localSheetId="11">#REF!</definedName>
    <definedName name="______tra122" localSheetId="5">#REF!</definedName>
    <definedName name="______tra122" localSheetId="14">#REF!</definedName>
    <definedName name="______tra122">#REF!</definedName>
    <definedName name="______tra124" localSheetId="13">#REF!</definedName>
    <definedName name="______tra124" localSheetId="2">#REF!</definedName>
    <definedName name="______tra124" localSheetId="11">#REF!</definedName>
    <definedName name="______tra124" localSheetId="5">#REF!</definedName>
    <definedName name="______tra124" localSheetId="14">#REF!</definedName>
    <definedName name="______tra124">#REF!</definedName>
    <definedName name="______tra126" localSheetId="13">#REF!</definedName>
    <definedName name="______tra126" localSheetId="2">#REF!</definedName>
    <definedName name="______tra126" localSheetId="11">#REF!</definedName>
    <definedName name="______tra126" localSheetId="5">#REF!</definedName>
    <definedName name="______tra126" localSheetId="14">#REF!</definedName>
    <definedName name="______tra126">#REF!</definedName>
    <definedName name="______tra128" localSheetId="13">#REF!</definedName>
    <definedName name="______tra128" localSheetId="2">#REF!</definedName>
    <definedName name="______tra128" localSheetId="11">#REF!</definedName>
    <definedName name="______tra128" localSheetId="5">#REF!</definedName>
    <definedName name="______tra128" localSheetId="14">#REF!</definedName>
    <definedName name="______tra128">#REF!</definedName>
    <definedName name="______tra130" localSheetId="13">#REF!</definedName>
    <definedName name="______tra130" localSheetId="2">#REF!</definedName>
    <definedName name="______tra130" localSheetId="11">#REF!</definedName>
    <definedName name="______tra130" localSheetId="5">#REF!</definedName>
    <definedName name="______tra130" localSheetId="14">#REF!</definedName>
    <definedName name="______tra130">#REF!</definedName>
    <definedName name="______tra132" localSheetId="13">#REF!</definedName>
    <definedName name="______tra132" localSheetId="2">#REF!</definedName>
    <definedName name="______tra132" localSheetId="11">#REF!</definedName>
    <definedName name="______tra132" localSheetId="5">#REF!</definedName>
    <definedName name="______tra132" localSheetId="14">#REF!</definedName>
    <definedName name="______tra132">#REF!</definedName>
    <definedName name="______tra134" localSheetId="13">#REF!</definedName>
    <definedName name="______tra134" localSheetId="2">#REF!</definedName>
    <definedName name="______tra134" localSheetId="11">#REF!</definedName>
    <definedName name="______tra134" localSheetId="5">#REF!</definedName>
    <definedName name="______tra134" localSheetId="14">#REF!</definedName>
    <definedName name="______tra134">#REF!</definedName>
    <definedName name="______tra136" localSheetId="13">#REF!</definedName>
    <definedName name="______tra136" localSheetId="2">#REF!</definedName>
    <definedName name="______tra136" localSheetId="11">#REF!</definedName>
    <definedName name="______tra136" localSheetId="5">#REF!</definedName>
    <definedName name="______tra136" localSheetId="14">#REF!</definedName>
    <definedName name="______tra136">#REF!</definedName>
    <definedName name="______tra138" localSheetId="13">#REF!</definedName>
    <definedName name="______tra138" localSheetId="2">#REF!</definedName>
    <definedName name="______tra138" localSheetId="11">#REF!</definedName>
    <definedName name="______tra138" localSheetId="5">#REF!</definedName>
    <definedName name="______tra138" localSheetId="14">#REF!</definedName>
    <definedName name="______tra138">#REF!</definedName>
    <definedName name="______tra140" localSheetId="13">#REF!</definedName>
    <definedName name="______tra140" localSheetId="2">#REF!</definedName>
    <definedName name="______tra140" localSheetId="11">#REF!</definedName>
    <definedName name="______tra140" localSheetId="5">#REF!</definedName>
    <definedName name="______tra140" localSheetId="14">#REF!</definedName>
    <definedName name="______tra140">#REF!</definedName>
    <definedName name="______tra70" localSheetId="13">#REF!</definedName>
    <definedName name="______tra70" localSheetId="2">#REF!</definedName>
    <definedName name="______tra70" localSheetId="11">#REF!</definedName>
    <definedName name="______tra70" localSheetId="5">#REF!</definedName>
    <definedName name="______tra70" localSheetId="14">#REF!</definedName>
    <definedName name="______tra70">#REF!</definedName>
    <definedName name="______tra72" localSheetId="13">#REF!</definedName>
    <definedName name="______tra72" localSheetId="2">#REF!</definedName>
    <definedName name="______tra72" localSheetId="11">#REF!</definedName>
    <definedName name="______tra72" localSheetId="5">#REF!</definedName>
    <definedName name="______tra72" localSheetId="14">#REF!</definedName>
    <definedName name="______tra72">#REF!</definedName>
    <definedName name="______tra74" localSheetId="13">#REF!</definedName>
    <definedName name="______tra74" localSheetId="2">#REF!</definedName>
    <definedName name="______tra74" localSheetId="11">#REF!</definedName>
    <definedName name="______tra74" localSheetId="5">#REF!</definedName>
    <definedName name="______tra74" localSheetId="14">#REF!</definedName>
    <definedName name="______tra74">#REF!</definedName>
    <definedName name="______tra76" localSheetId="13">#REF!</definedName>
    <definedName name="______tra76" localSheetId="2">#REF!</definedName>
    <definedName name="______tra76" localSheetId="11">#REF!</definedName>
    <definedName name="______tra76" localSheetId="5">#REF!</definedName>
    <definedName name="______tra76" localSheetId="14">#REF!</definedName>
    <definedName name="______tra76">#REF!</definedName>
    <definedName name="______tra78" localSheetId="13">#REF!</definedName>
    <definedName name="______tra78" localSheetId="2">#REF!</definedName>
    <definedName name="______tra78" localSheetId="11">#REF!</definedName>
    <definedName name="______tra78" localSheetId="5">#REF!</definedName>
    <definedName name="______tra78" localSheetId="14">#REF!</definedName>
    <definedName name="______tra78">#REF!</definedName>
    <definedName name="______tra80" localSheetId="13">#REF!</definedName>
    <definedName name="______tra80" localSheetId="2">#REF!</definedName>
    <definedName name="______tra80" localSheetId="11">#REF!</definedName>
    <definedName name="______tra80" localSheetId="5">#REF!</definedName>
    <definedName name="______tra80" localSheetId="14">#REF!</definedName>
    <definedName name="______tra80">#REF!</definedName>
    <definedName name="______tra82" localSheetId="13">#REF!</definedName>
    <definedName name="______tra82" localSheetId="2">#REF!</definedName>
    <definedName name="______tra82" localSheetId="11">#REF!</definedName>
    <definedName name="______tra82" localSheetId="5">#REF!</definedName>
    <definedName name="______tra82" localSheetId="14">#REF!</definedName>
    <definedName name="______tra82">#REF!</definedName>
    <definedName name="______tra84" localSheetId="13">#REF!</definedName>
    <definedName name="______tra84" localSheetId="2">#REF!</definedName>
    <definedName name="______tra84" localSheetId="11">#REF!</definedName>
    <definedName name="______tra84" localSheetId="5">#REF!</definedName>
    <definedName name="______tra84" localSheetId="14">#REF!</definedName>
    <definedName name="______tra84">#REF!</definedName>
    <definedName name="______tra86" localSheetId="13">#REF!</definedName>
    <definedName name="______tra86" localSheetId="2">#REF!</definedName>
    <definedName name="______tra86" localSheetId="11">#REF!</definedName>
    <definedName name="______tra86" localSheetId="5">#REF!</definedName>
    <definedName name="______tra86" localSheetId="14">#REF!</definedName>
    <definedName name="______tra86">#REF!</definedName>
    <definedName name="______tra88" localSheetId="13">#REF!</definedName>
    <definedName name="______tra88" localSheetId="2">#REF!</definedName>
    <definedName name="______tra88" localSheetId="11">#REF!</definedName>
    <definedName name="______tra88" localSheetId="5">#REF!</definedName>
    <definedName name="______tra88" localSheetId="14">#REF!</definedName>
    <definedName name="______tra88">#REF!</definedName>
    <definedName name="______tra90" localSheetId="13">#REF!</definedName>
    <definedName name="______tra90" localSheetId="2">#REF!</definedName>
    <definedName name="______tra90" localSheetId="11">#REF!</definedName>
    <definedName name="______tra90" localSheetId="5">#REF!</definedName>
    <definedName name="______tra90" localSheetId="14">#REF!</definedName>
    <definedName name="______tra90">#REF!</definedName>
    <definedName name="______tra92" localSheetId="13">#REF!</definedName>
    <definedName name="______tra92" localSheetId="2">#REF!</definedName>
    <definedName name="______tra92" localSheetId="11">#REF!</definedName>
    <definedName name="______tra92" localSheetId="5">#REF!</definedName>
    <definedName name="______tra92" localSheetId="14">#REF!</definedName>
    <definedName name="______tra92">#REF!</definedName>
    <definedName name="______tra94" localSheetId="13">#REF!</definedName>
    <definedName name="______tra94" localSheetId="2">#REF!</definedName>
    <definedName name="______tra94" localSheetId="11">#REF!</definedName>
    <definedName name="______tra94" localSheetId="5">#REF!</definedName>
    <definedName name="______tra94" localSheetId="14">#REF!</definedName>
    <definedName name="______tra94">#REF!</definedName>
    <definedName name="______tra96" localSheetId="13">#REF!</definedName>
    <definedName name="______tra96" localSheetId="2">#REF!</definedName>
    <definedName name="______tra96" localSheetId="11">#REF!</definedName>
    <definedName name="______tra96" localSheetId="5">#REF!</definedName>
    <definedName name="______tra96" localSheetId="14">#REF!</definedName>
    <definedName name="______tra96">#REF!</definedName>
    <definedName name="______tra98" localSheetId="13">#REF!</definedName>
    <definedName name="______tra98" localSheetId="2">#REF!</definedName>
    <definedName name="______tra98" localSheetId="11">#REF!</definedName>
    <definedName name="______tra98" localSheetId="5">#REF!</definedName>
    <definedName name="______tra98" localSheetId="14">#REF!</definedName>
    <definedName name="______tra98">#REF!</definedName>
    <definedName name="______ui100" localSheetId="13">#REF!</definedName>
    <definedName name="______ui100" localSheetId="2">#REF!</definedName>
    <definedName name="______ui100" localSheetId="11">#REF!</definedName>
    <definedName name="______ui100" localSheetId="5">#REF!</definedName>
    <definedName name="______ui100" localSheetId="14">#REF!</definedName>
    <definedName name="______ui100">#REF!</definedName>
    <definedName name="______ui105" localSheetId="13">#REF!</definedName>
    <definedName name="______ui105" localSheetId="2">#REF!</definedName>
    <definedName name="______ui105" localSheetId="11">#REF!</definedName>
    <definedName name="______ui105" localSheetId="5">#REF!</definedName>
    <definedName name="______ui105" localSheetId="14">#REF!</definedName>
    <definedName name="______ui105">#REF!</definedName>
    <definedName name="______ui108" localSheetId="13">#REF!</definedName>
    <definedName name="______ui108" localSheetId="2">#REF!</definedName>
    <definedName name="______ui108" localSheetId="11">#REF!</definedName>
    <definedName name="______ui108" localSheetId="5">#REF!</definedName>
    <definedName name="______ui108" localSheetId="14">#REF!</definedName>
    <definedName name="______ui108">#REF!</definedName>
    <definedName name="______ui130" localSheetId="13">#REF!</definedName>
    <definedName name="______ui130" localSheetId="2">#REF!</definedName>
    <definedName name="______ui130" localSheetId="11">#REF!</definedName>
    <definedName name="______ui130" localSheetId="5">#REF!</definedName>
    <definedName name="______ui130" localSheetId="14">#REF!</definedName>
    <definedName name="______ui130">#REF!</definedName>
    <definedName name="______ui140" localSheetId="13">#REF!</definedName>
    <definedName name="______ui140" localSheetId="2">#REF!</definedName>
    <definedName name="______ui140" localSheetId="11">#REF!</definedName>
    <definedName name="______ui140" localSheetId="5">#REF!</definedName>
    <definedName name="______ui140" localSheetId="14">#REF!</definedName>
    <definedName name="______ui140">#REF!</definedName>
    <definedName name="______ui160" localSheetId="13">#REF!</definedName>
    <definedName name="______ui160" localSheetId="2">#REF!</definedName>
    <definedName name="______ui160" localSheetId="11">#REF!</definedName>
    <definedName name="______ui160" localSheetId="5">#REF!</definedName>
    <definedName name="______ui160" localSheetId="14">#REF!</definedName>
    <definedName name="______ui160">#REF!</definedName>
    <definedName name="______ui180" localSheetId="13">#REF!</definedName>
    <definedName name="______ui180" localSheetId="2">#REF!</definedName>
    <definedName name="______ui180" localSheetId="11">#REF!</definedName>
    <definedName name="______ui180" localSheetId="5">#REF!</definedName>
    <definedName name="______ui180" localSheetId="14">#REF!</definedName>
    <definedName name="______ui180">#REF!</definedName>
    <definedName name="______ui250" localSheetId="13">#REF!</definedName>
    <definedName name="______ui250" localSheetId="2">#REF!</definedName>
    <definedName name="______ui250" localSheetId="11">#REF!</definedName>
    <definedName name="______ui250" localSheetId="5">#REF!</definedName>
    <definedName name="______ui250" localSheetId="14">#REF!</definedName>
    <definedName name="______ui250">#REF!</definedName>
    <definedName name="______ui271" localSheetId="13">#REF!</definedName>
    <definedName name="______ui271" localSheetId="2">#REF!</definedName>
    <definedName name="______ui271" localSheetId="11">#REF!</definedName>
    <definedName name="______ui271" localSheetId="5">#REF!</definedName>
    <definedName name="______ui271" localSheetId="14">#REF!</definedName>
    <definedName name="______ui271">#REF!</definedName>
    <definedName name="______ui320" localSheetId="13">#REF!</definedName>
    <definedName name="______ui320" localSheetId="2">#REF!</definedName>
    <definedName name="______ui320" localSheetId="11">#REF!</definedName>
    <definedName name="______ui320" localSheetId="5">#REF!</definedName>
    <definedName name="______ui320" localSheetId="14">#REF!</definedName>
    <definedName name="______ui320">#REF!</definedName>
    <definedName name="______ui45" localSheetId="13">#REF!</definedName>
    <definedName name="______ui45" localSheetId="2">#REF!</definedName>
    <definedName name="______ui45" localSheetId="11">#REF!</definedName>
    <definedName name="______ui45" localSheetId="5">#REF!</definedName>
    <definedName name="______ui45" localSheetId="14">#REF!</definedName>
    <definedName name="______ui45">#REF!</definedName>
    <definedName name="______ui50" localSheetId="13">#REF!</definedName>
    <definedName name="______ui50" localSheetId="2">#REF!</definedName>
    <definedName name="______ui50" localSheetId="11">#REF!</definedName>
    <definedName name="______ui50" localSheetId="5">#REF!</definedName>
    <definedName name="______ui50" localSheetId="14">#REF!</definedName>
    <definedName name="______ui50">#REF!</definedName>
    <definedName name="______ui54" localSheetId="13">#REF!</definedName>
    <definedName name="______ui54" localSheetId="2">#REF!</definedName>
    <definedName name="______ui54" localSheetId="11">#REF!</definedName>
    <definedName name="______ui54" localSheetId="5">#REF!</definedName>
    <definedName name="______ui54" localSheetId="14">#REF!</definedName>
    <definedName name="______ui54">#REF!</definedName>
    <definedName name="______ui65" localSheetId="13">#REF!</definedName>
    <definedName name="______ui65" localSheetId="2">#REF!</definedName>
    <definedName name="______ui65" localSheetId="11">#REF!</definedName>
    <definedName name="______ui65" localSheetId="5">#REF!</definedName>
    <definedName name="______ui65" localSheetId="14">#REF!</definedName>
    <definedName name="______ui65">#REF!</definedName>
    <definedName name="______ui75" localSheetId="13">#REF!</definedName>
    <definedName name="______ui75" localSheetId="2">#REF!</definedName>
    <definedName name="______ui75" localSheetId="11">#REF!</definedName>
    <definedName name="______ui75" localSheetId="5">#REF!</definedName>
    <definedName name="______ui75" localSheetId="14">#REF!</definedName>
    <definedName name="______ui75">#REF!</definedName>
    <definedName name="______ui80" localSheetId="13">#REF!</definedName>
    <definedName name="______ui80" localSheetId="2">#REF!</definedName>
    <definedName name="______ui80" localSheetId="11">#REF!</definedName>
    <definedName name="______ui80" localSheetId="5">#REF!</definedName>
    <definedName name="______ui80" localSheetId="14">#REF!</definedName>
    <definedName name="______ui80">#REF!</definedName>
    <definedName name="______UT2" localSheetId="13">#REF!</definedName>
    <definedName name="______UT2" localSheetId="2">#REF!</definedName>
    <definedName name="______UT2" localSheetId="11">#REF!</definedName>
    <definedName name="______UT2" localSheetId="5">#REF!</definedName>
    <definedName name="______UT2" localSheetId="14">#REF!</definedName>
    <definedName name="______UT2">#REF!</definedName>
    <definedName name="______vb1" localSheetId="13">#REF!</definedName>
    <definedName name="______vb1" localSheetId="2">#REF!</definedName>
    <definedName name="______vb1" localSheetId="11">#REF!</definedName>
    <definedName name="______vb1" localSheetId="5">#REF!</definedName>
    <definedName name="______vb1" localSheetId="14">#REF!</definedName>
    <definedName name="______vb1">#REF!</definedName>
    <definedName name="______vb2" localSheetId="13">#REF!</definedName>
    <definedName name="______vb2" localSheetId="2">#REF!</definedName>
    <definedName name="______vb2" localSheetId="11">#REF!</definedName>
    <definedName name="______vb2" localSheetId="5">#REF!</definedName>
    <definedName name="______vb2" localSheetId="14">#REF!</definedName>
    <definedName name="______vb2">#REF!</definedName>
    <definedName name="______vc1" localSheetId="13">#REF!</definedName>
    <definedName name="______vc1" localSheetId="2">#REF!</definedName>
    <definedName name="______vc1" localSheetId="11">#REF!</definedName>
    <definedName name="______vc1" localSheetId="5">#REF!</definedName>
    <definedName name="______vc1" localSheetId="14">#REF!</definedName>
    <definedName name="______vc1">#REF!</definedName>
    <definedName name="______vc2" localSheetId="13">#REF!</definedName>
    <definedName name="______vc2" localSheetId="2">#REF!</definedName>
    <definedName name="______vc2" localSheetId="11">#REF!</definedName>
    <definedName name="______vc2" localSheetId="5">#REF!</definedName>
    <definedName name="______vc2" localSheetId="14">#REF!</definedName>
    <definedName name="______vc2">#REF!</definedName>
    <definedName name="______vc3" localSheetId="13">#REF!</definedName>
    <definedName name="______vc3" localSheetId="2">#REF!</definedName>
    <definedName name="______vc3" localSheetId="11">#REF!</definedName>
    <definedName name="______vc3" localSheetId="5">#REF!</definedName>
    <definedName name="______vc3" localSheetId="14">#REF!</definedName>
    <definedName name="______vc3">#REF!</definedName>
    <definedName name="______vl1" localSheetId="13">#REF!</definedName>
    <definedName name="______vl1" localSheetId="2">#REF!</definedName>
    <definedName name="______vl1" localSheetId="11">#REF!</definedName>
    <definedName name="______vl1" localSheetId="5">#REF!</definedName>
    <definedName name="______vl1" localSheetId="14">#REF!</definedName>
    <definedName name="______vl1">#REF!</definedName>
    <definedName name="______VL100" localSheetId="13">#REF!</definedName>
    <definedName name="______VL100" localSheetId="2">#REF!</definedName>
    <definedName name="______VL100" localSheetId="11">#REF!</definedName>
    <definedName name="______VL100" localSheetId="5">#REF!</definedName>
    <definedName name="______VL100" localSheetId="14">#REF!</definedName>
    <definedName name="______VL100">#REF!</definedName>
    <definedName name="______VL150" localSheetId="13">#REF!</definedName>
    <definedName name="______VL150" localSheetId="2">#REF!</definedName>
    <definedName name="______VL150" localSheetId="11">#REF!</definedName>
    <definedName name="______VL150" localSheetId="5">#REF!</definedName>
    <definedName name="______VL150" localSheetId="14">#REF!</definedName>
    <definedName name="______VL150">#REF!</definedName>
    <definedName name="______VL200" localSheetId="13">#REF!</definedName>
    <definedName name="______VL200" localSheetId="2">#REF!</definedName>
    <definedName name="______VL200" localSheetId="11">#REF!</definedName>
    <definedName name="______VL200" localSheetId="5">#REF!</definedName>
    <definedName name="______VL200" localSheetId="14">#REF!</definedName>
    <definedName name="______VL200">#REF!</definedName>
    <definedName name="______VL250" localSheetId="13">#REF!</definedName>
    <definedName name="______VL250" localSheetId="2">#REF!</definedName>
    <definedName name="______VL250" localSheetId="11">#REF!</definedName>
    <definedName name="______VL250" localSheetId="5">#REF!</definedName>
    <definedName name="______VL250" localSheetId="14">#REF!</definedName>
    <definedName name="______VL250">#REF!</definedName>
    <definedName name="______VL43" localSheetId="13">#REF!</definedName>
    <definedName name="______VL43" localSheetId="2">#REF!</definedName>
    <definedName name="______VL43" localSheetId="11">#REF!</definedName>
    <definedName name="______VL43" localSheetId="5">#REF!</definedName>
    <definedName name="______VL43" localSheetId="14">#REF!</definedName>
    <definedName name="______VL43">#REF!</definedName>
    <definedName name="______VL50" localSheetId="13">#REF!</definedName>
    <definedName name="______VL50" localSheetId="2">#REF!</definedName>
    <definedName name="______VL50" localSheetId="11">#REF!</definedName>
    <definedName name="______VL50" localSheetId="5">#REF!</definedName>
    <definedName name="______VL50" localSheetId="14">#REF!</definedName>
    <definedName name="______VL50">#REF!</definedName>
    <definedName name="______vln6" localSheetId="13">#REF!</definedName>
    <definedName name="______vln6" localSheetId="2">#REF!</definedName>
    <definedName name="______vln6" localSheetId="11">#REF!</definedName>
    <definedName name="______vln6" localSheetId="5">#REF!</definedName>
    <definedName name="______vln6" localSheetId="14">#REF!</definedName>
    <definedName name="______vln6">#REF!</definedName>
    <definedName name="______VLP2" localSheetId="2" hidden="1">{"'Sheet1'!$L$16"}</definedName>
    <definedName name="______VLP2" localSheetId="11" hidden="1">{"'Sheet1'!$L$16"}</definedName>
    <definedName name="______VLP2" localSheetId="5" hidden="1">{"'Sheet1'!$L$16"}</definedName>
    <definedName name="______VLP2" hidden="1">{"'Sheet1'!$L$16"}</definedName>
    <definedName name="______vm100" localSheetId="13">#REF!</definedName>
    <definedName name="______vm100" localSheetId="2">#REF!</definedName>
    <definedName name="______vm100" localSheetId="11">#REF!</definedName>
    <definedName name="______vm100" localSheetId="5">#REF!</definedName>
    <definedName name="______vm100" localSheetId="14">#REF!</definedName>
    <definedName name="______vm100">#REF!</definedName>
    <definedName name="______vm150" localSheetId="13">#REF!</definedName>
    <definedName name="______vm150" localSheetId="2">#REF!</definedName>
    <definedName name="______vm150" localSheetId="11">#REF!</definedName>
    <definedName name="______vm150" localSheetId="5">#REF!</definedName>
    <definedName name="______vm150" localSheetId="14">#REF!</definedName>
    <definedName name="______vm150">#REF!</definedName>
    <definedName name="______vm50" localSheetId="13">#REF!</definedName>
    <definedName name="______vm50" localSheetId="2">#REF!</definedName>
    <definedName name="______vm50" localSheetId="11">#REF!</definedName>
    <definedName name="______vm50" localSheetId="5">#REF!</definedName>
    <definedName name="______vm50" localSheetId="14">#REF!</definedName>
    <definedName name="______vm50">#REF!</definedName>
    <definedName name="______vm75" localSheetId="13">#REF!</definedName>
    <definedName name="______vm75" localSheetId="2">#REF!</definedName>
    <definedName name="______vm75" localSheetId="11">#REF!</definedName>
    <definedName name="______vm75" localSheetId="5">#REF!</definedName>
    <definedName name="______vm75" localSheetId="14">#REF!</definedName>
    <definedName name="______vm75">#REF!</definedName>
    <definedName name="______VT22" localSheetId="13">#REF!</definedName>
    <definedName name="______VT22" localSheetId="2">#REF!</definedName>
    <definedName name="______VT22" localSheetId="11">#REF!</definedName>
    <definedName name="______VT22" localSheetId="5">#REF!</definedName>
    <definedName name="______VT22" localSheetId="14">#REF!</definedName>
    <definedName name="______VT22">#REF!</definedName>
    <definedName name="______xb80" localSheetId="13">#REF!</definedName>
    <definedName name="______xb80" localSheetId="2">#REF!</definedName>
    <definedName name="______xb80" localSheetId="11">#REF!</definedName>
    <definedName name="______xb80" localSheetId="5">#REF!</definedName>
    <definedName name="______xb80" localSheetId="14">#REF!</definedName>
    <definedName name="______xb80">#REF!</definedName>
    <definedName name="______xd2" localSheetId="2">{"Book1"}</definedName>
    <definedName name="______xd2" localSheetId="11">{"Book1"}</definedName>
    <definedName name="______xd2" localSheetId="5">{"Book1"}</definedName>
    <definedName name="______xd2">{"Book1"}</definedName>
    <definedName name="______xi1" localSheetId="13">#REF!</definedName>
    <definedName name="______xi1" localSheetId="2">#REF!</definedName>
    <definedName name="______xi1" localSheetId="11">#REF!</definedName>
    <definedName name="______xi1" localSheetId="5">#REF!</definedName>
    <definedName name="______xi1" localSheetId="14">#REF!</definedName>
    <definedName name="______xi1">#REF!</definedName>
    <definedName name="______xm2" localSheetId="13">#REF!</definedName>
    <definedName name="______xm2" localSheetId="2">#REF!</definedName>
    <definedName name="______xm2" localSheetId="11">#REF!</definedName>
    <definedName name="______xm2" localSheetId="5">#REF!</definedName>
    <definedName name="______xm2" localSheetId="14">#REF!</definedName>
    <definedName name="______xm2">#REF!</definedName>
    <definedName name="______xm3" localSheetId="13">#REF!</definedName>
    <definedName name="______xm3" localSheetId="2">#REF!</definedName>
    <definedName name="______xm3" localSheetId="11">#REF!</definedName>
    <definedName name="______xm3" localSheetId="5">#REF!</definedName>
    <definedName name="______xm3" localSheetId="14">#REF!</definedName>
    <definedName name="______xm3">#REF!</definedName>
    <definedName name="______xm30" localSheetId="13">#REF!</definedName>
    <definedName name="______xm30" localSheetId="2">#REF!</definedName>
    <definedName name="______xm30" localSheetId="11">#REF!</definedName>
    <definedName name="______xm30" localSheetId="5">#REF!</definedName>
    <definedName name="______xm30" localSheetId="14">#REF!</definedName>
    <definedName name="______xm30">#REF!</definedName>
    <definedName name="______xm4" localSheetId="13">#REF!</definedName>
    <definedName name="______xm4" localSheetId="2">#REF!</definedName>
    <definedName name="______xm4" localSheetId="11">#REF!</definedName>
    <definedName name="______xm4" localSheetId="5">#REF!</definedName>
    <definedName name="______xm4" localSheetId="14">#REF!</definedName>
    <definedName name="______xm4">#REF!</definedName>
    <definedName name="______xm40" localSheetId="13">#REF!</definedName>
    <definedName name="______xm40" localSheetId="2">#REF!</definedName>
    <definedName name="______xm40" localSheetId="11">#REF!</definedName>
    <definedName name="______xm40" localSheetId="5">#REF!</definedName>
    <definedName name="______xm40" localSheetId="14">#REF!</definedName>
    <definedName name="______xm40">#REF!</definedName>
    <definedName name="______xm5" localSheetId="13">#REF!</definedName>
    <definedName name="______xm5" localSheetId="2">#REF!</definedName>
    <definedName name="______xm5" localSheetId="11">#REF!</definedName>
    <definedName name="______xm5" localSheetId="5">#REF!</definedName>
    <definedName name="______xm5" localSheetId="14">#REF!</definedName>
    <definedName name="______xm5">#REF!</definedName>
    <definedName name="______xx3" localSheetId="13">#REF!</definedName>
    <definedName name="______xx3" localSheetId="2">#REF!</definedName>
    <definedName name="______xx3" localSheetId="11">#REF!</definedName>
    <definedName name="______xx3" localSheetId="5">#REF!</definedName>
    <definedName name="______xx3" localSheetId="14">#REF!</definedName>
    <definedName name="______xx3">#REF!</definedName>
    <definedName name="______xx4" localSheetId="13">#REF!</definedName>
    <definedName name="______xx4" localSheetId="2">#REF!</definedName>
    <definedName name="______xx4" localSheetId="11">#REF!</definedName>
    <definedName name="______xx4" localSheetId="5">#REF!</definedName>
    <definedName name="______xx4" localSheetId="14">#REF!</definedName>
    <definedName name="______xx4">#REF!</definedName>
    <definedName name="______xx5" localSheetId="13">#REF!</definedName>
    <definedName name="______xx5" localSheetId="2">#REF!</definedName>
    <definedName name="______xx5" localSheetId="11">#REF!</definedName>
    <definedName name="______xx5" localSheetId="5">#REF!</definedName>
    <definedName name="______xx5" localSheetId="14">#REF!</definedName>
    <definedName name="______xx5">#REF!</definedName>
    <definedName name="______xx6" localSheetId="13">#REF!</definedName>
    <definedName name="______xx6" localSheetId="2">#REF!</definedName>
    <definedName name="______xx6" localSheetId="11">#REF!</definedName>
    <definedName name="______xx6" localSheetId="5">#REF!</definedName>
    <definedName name="______xx6" localSheetId="14">#REF!</definedName>
    <definedName name="______xx6">#REF!</definedName>
    <definedName name="______xx7" localSheetId="13">#REF!</definedName>
    <definedName name="______xx7" localSheetId="2">#REF!</definedName>
    <definedName name="______xx7" localSheetId="11">#REF!</definedName>
    <definedName name="______xx7" localSheetId="5">#REF!</definedName>
    <definedName name="______xx7" localSheetId="14">#REF!</definedName>
    <definedName name="______xx7">#REF!</definedName>
    <definedName name="_____a1" localSheetId="2" hidden="1">{"'Sheet1'!$L$16"}</definedName>
    <definedName name="_____a1" localSheetId="11" hidden="1">{"'Sheet1'!$L$16"}</definedName>
    <definedName name="_____a1" localSheetId="5" hidden="1">{"'Sheet1'!$L$16"}</definedName>
    <definedName name="_____a1" hidden="1">{"'Sheet1'!$L$16"}</definedName>
    <definedName name="_____a129" localSheetId="2" hidden="1">{"Offgrid",#N/A,FALSE,"OFFGRID";"Region",#N/A,FALSE,"REGION";"Offgrid -2",#N/A,FALSE,"OFFGRID";"WTP",#N/A,FALSE,"WTP";"WTP -2",#N/A,FALSE,"WTP";"Project",#N/A,FALSE,"PROJECT";"Summary -2",#N/A,FALSE,"SUMMARY"}</definedName>
    <definedName name="_____a129" localSheetId="11" hidden="1">{"Offgrid",#N/A,FALSE,"OFFGRID";"Region",#N/A,FALSE,"REGION";"Offgrid -2",#N/A,FALSE,"OFFGRID";"WTP",#N/A,FALSE,"WTP";"WTP -2",#N/A,FALSE,"WTP";"Project",#N/A,FALSE,"PROJECT";"Summary -2",#N/A,FALSE,"SUMMARY"}</definedName>
    <definedName name="_____a129" localSheetId="5" hidden="1">{"Offgrid",#N/A,FALSE,"OFFGRID";"Region",#N/A,FALSE,"REGION";"Offgrid -2",#N/A,FALSE,"OFFGRID";"WTP",#N/A,FALSE,"WTP";"WTP -2",#N/A,FALSE,"WTP";"Project",#N/A,FALSE,"PROJECT";"Summary -2",#N/A,FALSE,"SUMMARY"}</definedName>
    <definedName name="_____a129" hidden="1">{"Offgrid",#N/A,FALSE,"OFFGRID";"Region",#N/A,FALSE,"REGION";"Offgrid -2",#N/A,FALSE,"OFFGRID";"WTP",#N/A,FALSE,"WTP";"WTP -2",#N/A,FALSE,"WTP";"Project",#N/A,FALSE,"PROJECT";"Summary -2",#N/A,FALSE,"SUMMARY"}</definedName>
    <definedName name="_____a130" localSheetId="2" hidden="1">{"Offgrid",#N/A,FALSE,"OFFGRID";"Region",#N/A,FALSE,"REGION";"Offgrid -2",#N/A,FALSE,"OFFGRID";"WTP",#N/A,FALSE,"WTP";"WTP -2",#N/A,FALSE,"WTP";"Project",#N/A,FALSE,"PROJECT";"Summary -2",#N/A,FALSE,"SUMMARY"}</definedName>
    <definedName name="_____a130" localSheetId="11" hidden="1">{"Offgrid",#N/A,FALSE,"OFFGRID";"Region",#N/A,FALSE,"REGION";"Offgrid -2",#N/A,FALSE,"OFFGRID";"WTP",#N/A,FALSE,"WTP";"WTP -2",#N/A,FALSE,"WTP";"Project",#N/A,FALSE,"PROJECT";"Summary -2",#N/A,FALSE,"SUMMARY"}</definedName>
    <definedName name="_____a130" localSheetId="5" hidden="1">{"Offgrid",#N/A,FALSE,"OFFGRID";"Region",#N/A,FALSE,"REGION";"Offgrid -2",#N/A,FALSE,"OFFGRID";"WTP",#N/A,FALSE,"WTP";"WTP -2",#N/A,FALSE,"WTP";"Project",#N/A,FALSE,"PROJECT";"Summary -2",#N/A,FALSE,"SUMMARY"}</definedName>
    <definedName name="_____a130" hidden="1">{"Offgrid",#N/A,FALSE,"OFFGRID";"Region",#N/A,FALSE,"REGION";"Offgrid -2",#N/A,FALSE,"OFFGRID";"WTP",#N/A,FALSE,"WTP";"WTP -2",#N/A,FALSE,"WTP";"Project",#N/A,FALSE,"PROJECT";"Summary -2",#N/A,FALSE,"SUMMARY"}</definedName>
    <definedName name="_____a2" localSheetId="2" hidden="1">{"'Sheet1'!$L$16"}</definedName>
    <definedName name="_____a2" localSheetId="11" hidden="1">{"'Sheet1'!$L$16"}</definedName>
    <definedName name="_____a2" localSheetId="5" hidden="1">{"'Sheet1'!$L$16"}</definedName>
    <definedName name="_____a2" hidden="1">{"'Sheet1'!$L$16"}</definedName>
    <definedName name="_____A65700" localSheetId="13">#REF!</definedName>
    <definedName name="_____A65700" localSheetId="14">#REF!</definedName>
    <definedName name="_____A65700">#REF!</definedName>
    <definedName name="_____A65800" localSheetId="13">#REF!</definedName>
    <definedName name="_____A65800" localSheetId="14">#REF!</definedName>
    <definedName name="_____A65800">#REF!</definedName>
    <definedName name="_____A66000" localSheetId="13">#REF!</definedName>
    <definedName name="_____A66000" localSheetId="14">#REF!</definedName>
    <definedName name="_____A66000">#REF!</definedName>
    <definedName name="_____A67000" localSheetId="13">#REF!</definedName>
    <definedName name="_____A67000" localSheetId="14">#REF!</definedName>
    <definedName name="_____A67000">#REF!</definedName>
    <definedName name="_____A68000" localSheetId="13">#REF!</definedName>
    <definedName name="_____A68000" localSheetId="14">#REF!</definedName>
    <definedName name="_____A68000">#REF!</definedName>
    <definedName name="_____A70000" localSheetId="13">#REF!</definedName>
    <definedName name="_____A70000" localSheetId="14">#REF!</definedName>
    <definedName name="_____A70000">#REF!</definedName>
    <definedName name="_____A75000" localSheetId="13">#REF!</definedName>
    <definedName name="_____A75000" localSheetId="14">#REF!</definedName>
    <definedName name="_____A75000">#REF!</definedName>
    <definedName name="_____A85000" localSheetId="13">#REF!</definedName>
    <definedName name="_____A85000" localSheetId="14">#REF!</definedName>
    <definedName name="_____A85000">#REF!</definedName>
    <definedName name="_____abb91" localSheetId="13">#REF!</definedName>
    <definedName name="_____abb91" localSheetId="14">#REF!</definedName>
    <definedName name="_____abb91">#REF!</definedName>
    <definedName name="_____atn1" localSheetId="13">#REF!</definedName>
    <definedName name="_____atn1" localSheetId="2">#REF!</definedName>
    <definedName name="_____atn1" localSheetId="11">#REF!</definedName>
    <definedName name="_____atn1" localSheetId="5">#REF!</definedName>
    <definedName name="_____atn1" localSheetId="14">#REF!</definedName>
    <definedName name="_____atn1">#REF!</definedName>
    <definedName name="_____atn10" localSheetId="13">#REF!</definedName>
    <definedName name="_____atn10" localSheetId="2">#REF!</definedName>
    <definedName name="_____atn10" localSheetId="11">#REF!</definedName>
    <definedName name="_____atn10" localSheetId="5">#REF!</definedName>
    <definedName name="_____atn10" localSheetId="14">#REF!</definedName>
    <definedName name="_____atn10">#REF!</definedName>
    <definedName name="_____atn2" localSheetId="13">#REF!</definedName>
    <definedName name="_____atn2" localSheetId="2">#REF!</definedName>
    <definedName name="_____atn2" localSheetId="11">#REF!</definedName>
    <definedName name="_____atn2" localSheetId="5">#REF!</definedName>
    <definedName name="_____atn2" localSheetId="14">#REF!</definedName>
    <definedName name="_____atn2">#REF!</definedName>
    <definedName name="_____atn3" localSheetId="13">#REF!</definedName>
    <definedName name="_____atn3" localSheetId="2">#REF!</definedName>
    <definedName name="_____atn3" localSheetId="11">#REF!</definedName>
    <definedName name="_____atn3" localSheetId="5">#REF!</definedName>
    <definedName name="_____atn3" localSheetId="14">#REF!</definedName>
    <definedName name="_____atn3">#REF!</definedName>
    <definedName name="_____atn4" localSheetId="13">#REF!</definedName>
    <definedName name="_____atn4" localSheetId="2">#REF!</definedName>
    <definedName name="_____atn4" localSheetId="11">#REF!</definedName>
    <definedName name="_____atn4" localSheetId="5">#REF!</definedName>
    <definedName name="_____atn4" localSheetId="14">#REF!</definedName>
    <definedName name="_____atn4">#REF!</definedName>
    <definedName name="_____atn5" localSheetId="13">#REF!</definedName>
    <definedName name="_____atn5" localSheetId="2">#REF!</definedName>
    <definedName name="_____atn5" localSheetId="11">#REF!</definedName>
    <definedName name="_____atn5" localSheetId="5">#REF!</definedName>
    <definedName name="_____atn5" localSheetId="14">#REF!</definedName>
    <definedName name="_____atn5">#REF!</definedName>
    <definedName name="_____atn6" localSheetId="13">#REF!</definedName>
    <definedName name="_____atn6" localSheetId="2">#REF!</definedName>
    <definedName name="_____atn6" localSheetId="11">#REF!</definedName>
    <definedName name="_____atn6" localSheetId="5">#REF!</definedName>
    <definedName name="_____atn6" localSheetId="14">#REF!</definedName>
    <definedName name="_____atn6">#REF!</definedName>
    <definedName name="_____atn7" localSheetId="13">#REF!</definedName>
    <definedName name="_____atn7" localSheetId="2">#REF!</definedName>
    <definedName name="_____atn7" localSheetId="11">#REF!</definedName>
    <definedName name="_____atn7" localSheetId="5">#REF!</definedName>
    <definedName name="_____atn7" localSheetId="14">#REF!</definedName>
    <definedName name="_____atn7">#REF!</definedName>
    <definedName name="_____atn8" localSheetId="13">#REF!</definedName>
    <definedName name="_____atn8" localSheetId="2">#REF!</definedName>
    <definedName name="_____atn8" localSheetId="11">#REF!</definedName>
    <definedName name="_____atn8" localSheetId="5">#REF!</definedName>
    <definedName name="_____atn8" localSheetId="14">#REF!</definedName>
    <definedName name="_____atn8">#REF!</definedName>
    <definedName name="_____atn9" localSheetId="13">#REF!</definedName>
    <definedName name="_____atn9" localSheetId="2">#REF!</definedName>
    <definedName name="_____atn9" localSheetId="11">#REF!</definedName>
    <definedName name="_____atn9" localSheetId="5">#REF!</definedName>
    <definedName name="_____atn9" localSheetId="14">#REF!</definedName>
    <definedName name="_____atn9">#REF!</definedName>
    <definedName name="_____B1" localSheetId="13">#REF!</definedName>
    <definedName name="_____B1" localSheetId="2">#REF!</definedName>
    <definedName name="_____B1" localSheetId="11">#REF!</definedName>
    <definedName name="_____B1" localSheetId="5">#REF!</definedName>
    <definedName name="_____B1" localSheetId="14">#REF!</definedName>
    <definedName name="_____B1">#REF!</definedName>
    <definedName name="_____b100000" localSheetId="13">#REF!</definedName>
    <definedName name="_____b100000" localSheetId="2">#REF!</definedName>
    <definedName name="_____b100000" localSheetId="11">#REF!</definedName>
    <definedName name="_____b100000" localSheetId="5">#REF!</definedName>
    <definedName name="_____b100000" localSheetId="14">#REF!</definedName>
    <definedName name="_____b100000">#REF!</definedName>
    <definedName name="_____B72172" localSheetId="13">#REF!</definedName>
    <definedName name="_____B72172" localSheetId="2">#REF!</definedName>
    <definedName name="_____B72172" localSheetId="11">#REF!</definedName>
    <definedName name="_____B72172" localSheetId="5">#REF!</definedName>
    <definedName name="_____B72172" localSheetId="14">#REF!</definedName>
    <definedName name="_____B72172">#REF!</definedName>
    <definedName name="_____B86000" localSheetId="13">#REF!</definedName>
    <definedName name="_____B86000" localSheetId="2">#REF!</definedName>
    <definedName name="_____B86000" localSheetId="11">#REF!</definedName>
    <definedName name="_____B86000" localSheetId="5">#REF!</definedName>
    <definedName name="_____B86000" localSheetId="14">#REF!</definedName>
    <definedName name="_____B86000">#REF!</definedName>
    <definedName name="_____bac3">12413</definedName>
    <definedName name="_____bac4">13529</definedName>
    <definedName name="_____bac5">15483</definedName>
    <definedName name="_____BCT1" localSheetId="2" hidden="1">{"'Sheet1'!$L$16"}</definedName>
    <definedName name="_____BCT1" localSheetId="11" hidden="1">{"'Sheet1'!$L$16"}</definedName>
    <definedName name="_____BCT1" localSheetId="5" hidden="1">{"'Sheet1'!$L$16"}</definedName>
    <definedName name="_____BCT1" hidden="1">{"'Sheet1'!$L$16"}</definedName>
    <definedName name="_____bnc2" localSheetId="13">#REF!</definedName>
    <definedName name="_____bnc2" localSheetId="14">#REF!</definedName>
    <definedName name="_____bnc2">#REF!</definedName>
    <definedName name="_____bnc5" localSheetId="13">#REF!</definedName>
    <definedName name="_____bnc5" localSheetId="2">#REF!</definedName>
    <definedName name="_____bnc5" localSheetId="11">#REF!</definedName>
    <definedName name="_____bnc5" localSheetId="5">#REF!</definedName>
    <definedName name="_____bnc5" localSheetId="14">#REF!</definedName>
    <definedName name="_____bnc5">#REF!</definedName>
    <definedName name="_____boi1" localSheetId="13">#REF!</definedName>
    <definedName name="_____boi1" localSheetId="2">#REF!</definedName>
    <definedName name="_____boi1" localSheetId="11">#REF!</definedName>
    <definedName name="_____boi1" localSheetId="5">#REF!</definedName>
    <definedName name="_____boi1" localSheetId="14">#REF!</definedName>
    <definedName name="_____boi1">#REF!</definedName>
    <definedName name="_____boi2" localSheetId="13">#REF!</definedName>
    <definedName name="_____boi2" localSheetId="2">#REF!</definedName>
    <definedName name="_____boi2" localSheetId="11">#REF!</definedName>
    <definedName name="_____boi2" localSheetId="5">#REF!</definedName>
    <definedName name="_____boi2" localSheetId="14">#REF!</definedName>
    <definedName name="_____boi2">#REF!</definedName>
    <definedName name="_____boi3" localSheetId="13">#REF!</definedName>
    <definedName name="_____boi3" localSheetId="2">#REF!</definedName>
    <definedName name="_____boi3" localSheetId="11">#REF!</definedName>
    <definedName name="_____boi3" localSheetId="5">#REF!</definedName>
    <definedName name="_____boi3" localSheetId="14">#REF!</definedName>
    <definedName name="_____boi3">#REF!</definedName>
    <definedName name="_____boi4" localSheetId="13">#REF!</definedName>
    <definedName name="_____boi4" localSheetId="2">#REF!</definedName>
    <definedName name="_____boi4" localSheetId="11">#REF!</definedName>
    <definedName name="_____boi4" localSheetId="5">#REF!</definedName>
    <definedName name="_____boi4" localSheetId="14">#REF!</definedName>
    <definedName name="_____boi4">#REF!</definedName>
    <definedName name="_____btc20" localSheetId="13">#REF!</definedName>
    <definedName name="_____btc20" localSheetId="2">#REF!</definedName>
    <definedName name="_____btc20" localSheetId="11">#REF!</definedName>
    <definedName name="_____btc20" localSheetId="5">#REF!</definedName>
    <definedName name="_____btc20" localSheetId="14">#REF!</definedName>
    <definedName name="_____btc20">#REF!</definedName>
    <definedName name="_____btc30" localSheetId="13">#REF!</definedName>
    <definedName name="_____btc30" localSheetId="2">#REF!</definedName>
    <definedName name="_____btc30" localSheetId="11">#REF!</definedName>
    <definedName name="_____btc30" localSheetId="5">#REF!</definedName>
    <definedName name="_____btc30" localSheetId="14">#REF!</definedName>
    <definedName name="_____btc30">#REF!</definedName>
    <definedName name="_____btc35" localSheetId="13">#REF!</definedName>
    <definedName name="_____btc35" localSheetId="2">#REF!</definedName>
    <definedName name="_____btc35" localSheetId="11">#REF!</definedName>
    <definedName name="_____btc35" localSheetId="5">#REF!</definedName>
    <definedName name="_____btc35" localSheetId="14">#REF!</definedName>
    <definedName name="_____btc35">#REF!</definedName>
    <definedName name="_____btc40" localSheetId="13">#REF!</definedName>
    <definedName name="_____btc40" localSheetId="2">#REF!</definedName>
    <definedName name="_____btc40" localSheetId="11">#REF!</definedName>
    <definedName name="_____btc40" localSheetId="5">#REF!</definedName>
    <definedName name="_____btc40" localSheetId="14">#REF!</definedName>
    <definedName name="_____btc40">#REF!</definedName>
    <definedName name="_____btc50" localSheetId="13">#REF!</definedName>
    <definedName name="_____btc50" localSheetId="2">#REF!</definedName>
    <definedName name="_____btc50" localSheetId="11">#REF!</definedName>
    <definedName name="_____btc50" localSheetId="5">#REF!</definedName>
    <definedName name="_____btc50" localSheetId="14">#REF!</definedName>
    <definedName name="_____btc50">#REF!</definedName>
    <definedName name="_____btm10" localSheetId="13">#REF!</definedName>
    <definedName name="_____btm10" localSheetId="2">#REF!</definedName>
    <definedName name="_____btm10" localSheetId="11">#REF!</definedName>
    <definedName name="_____btm10" localSheetId="5">#REF!</definedName>
    <definedName name="_____btm10" localSheetId="14">#REF!</definedName>
    <definedName name="_____btm10">#REF!</definedName>
    <definedName name="_____btm100" localSheetId="13">#REF!</definedName>
    <definedName name="_____btm100" localSheetId="2">#REF!</definedName>
    <definedName name="_____btm100" localSheetId="11">#REF!</definedName>
    <definedName name="_____btm100" localSheetId="5">#REF!</definedName>
    <definedName name="_____btm100" localSheetId="14">#REF!</definedName>
    <definedName name="_____btm100">#REF!</definedName>
    <definedName name="_____BTM150" localSheetId="13">#REF!</definedName>
    <definedName name="_____BTM150" localSheetId="2">#REF!</definedName>
    <definedName name="_____BTM150" localSheetId="11">#REF!</definedName>
    <definedName name="_____BTM150" localSheetId="5">#REF!</definedName>
    <definedName name="_____BTM150" localSheetId="14">#REF!</definedName>
    <definedName name="_____BTM150">#REF!</definedName>
    <definedName name="_____btm200" localSheetId="13">#REF!</definedName>
    <definedName name="_____btm200" localSheetId="2">#REF!</definedName>
    <definedName name="_____btm200" localSheetId="11">#REF!</definedName>
    <definedName name="_____btm200" localSheetId="5">#REF!</definedName>
    <definedName name="_____btm200" localSheetId="14">#REF!</definedName>
    <definedName name="_____btm200">#REF!</definedName>
    <definedName name="_____BTM250" localSheetId="13">#REF!</definedName>
    <definedName name="_____BTM250" localSheetId="2">#REF!</definedName>
    <definedName name="_____BTM250" localSheetId="11">#REF!</definedName>
    <definedName name="_____BTM250" localSheetId="5">#REF!</definedName>
    <definedName name="_____BTM250" localSheetId="14">#REF!</definedName>
    <definedName name="_____BTM250">#REF!</definedName>
    <definedName name="_____btm300" localSheetId="13">#REF!</definedName>
    <definedName name="_____btm300" localSheetId="2">#REF!</definedName>
    <definedName name="_____btm300" localSheetId="11">#REF!</definedName>
    <definedName name="_____btm300" localSheetId="5">#REF!</definedName>
    <definedName name="_____btm300" localSheetId="14">#REF!</definedName>
    <definedName name="_____btm300">#REF!</definedName>
    <definedName name="_____btm350" localSheetId="13">#REF!</definedName>
    <definedName name="_____btm350" localSheetId="2">#REF!</definedName>
    <definedName name="_____btm350" localSheetId="11">#REF!</definedName>
    <definedName name="_____btm350" localSheetId="5">#REF!</definedName>
    <definedName name="_____btm350" localSheetId="14">#REF!</definedName>
    <definedName name="_____btm350">#REF!</definedName>
    <definedName name="_____btm400" localSheetId="13">#REF!</definedName>
    <definedName name="_____btm400" localSheetId="2">#REF!</definedName>
    <definedName name="_____btm400" localSheetId="11">#REF!</definedName>
    <definedName name="_____btm400" localSheetId="5">#REF!</definedName>
    <definedName name="_____btm400" localSheetId="14">#REF!</definedName>
    <definedName name="_____btm400">#REF!</definedName>
    <definedName name="_____BTM50" localSheetId="13">#REF!</definedName>
    <definedName name="_____BTM50" localSheetId="2">#REF!</definedName>
    <definedName name="_____BTM50" localSheetId="11">#REF!</definedName>
    <definedName name="_____BTM50" localSheetId="5">#REF!</definedName>
    <definedName name="_____BTM50" localSheetId="14">#REF!</definedName>
    <definedName name="_____BTM50">#REF!</definedName>
    <definedName name="_____btm500" localSheetId="13">#REF!</definedName>
    <definedName name="_____btm500" localSheetId="2">#REF!</definedName>
    <definedName name="_____btm500" localSheetId="11">#REF!</definedName>
    <definedName name="_____btm500" localSheetId="5">#REF!</definedName>
    <definedName name="_____btm500" localSheetId="14">#REF!</definedName>
    <definedName name="_____btm500">#REF!</definedName>
    <definedName name="_____bua25" localSheetId="13">#REF!</definedName>
    <definedName name="_____bua25" localSheetId="2">#REF!</definedName>
    <definedName name="_____bua25" localSheetId="11">#REF!</definedName>
    <definedName name="_____bua25" localSheetId="5">#REF!</definedName>
    <definedName name="_____bua25" localSheetId="14">#REF!</definedName>
    <definedName name="_____bua25">#REF!</definedName>
    <definedName name="_____bug1" localSheetId="13">#REF!</definedName>
    <definedName name="_____bug1" localSheetId="14">#REF!</definedName>
    <definedName name="_____bug1">#REF!</definedName>
    <definedName name="_____bug10" localSheetId="13">#REF!</definedName>
    <definedName name="_____bug10" localSheetId="14">#REF!</definedName>
    <definedName name="_____bug10">#REF!</definedName>
    <definedName name="_____bug11" localSheetId="13">#REF!</definedName>
    <definedName name="_____bug11" localSheetId="14">#REF!</definedName>
    <definedName name="_____bug11">#REF!</definedName>
    <definedName name="_____bug12" localSheetId="13">#REF!</definedName>
    <definedName name="_____bug12" localSheetId="14">#REF!</definedName>
    <definedName name="_____bug12">#REF!</definedName>
    <definedName name="_____bug13" localSheetId="13">#REF!</definedName>
    <definedName name="_____bug13" localSheetId="14">#REF!</definedName>
    <definedName name="_____bug13">#REF!</definedName>
    <definedName name="_____bug14" localSheetId="13">#REF!</definedName>
    <definedName name="_____bug14" localSheetId="14">#REF!</definedName>
    <definedName name="_____bug14">#REF!</definedName>
    <definedName name="_____bug15" localSheetId="13">#REF!</definedName>
    <definedName name="_____bug15" localSheetId="14">#REF!</definedName>
    <definedName name="_____bug15">#REF!</definedName>
    <definedName name="_____bug2" localSheetId="13">#REF!</definedName>
    <definedName name="_____bug2" localSheetId="14">#REF!</definedName>
    <definedName name="_____bug2">#REF!</definedName>
    <definedName name="_____bug3" localSheetId="13">#REF!</definedName>
    <definedName name="_____bug3" localSheetId="14">#REF!</definedName>
    <definedName name="_____bug3">#REF!</definedName>
    <definedName name="_____bug4" localSheetId="13">#REF!</definedName>
    <definedName name="_____bug4" localSheetId="14">#REF!</definedName>
    <definedName name="_____bug4">#REF!</definedName>
    <definedName name="_____bug5" localSheetId="13">#REF!</definedName>
    <definedName name="_____bug5" localSheetId="14">#REF!</definedName>
    <definedName name="_____bug5">#REF!</definedName>
    <definedName name="_____bug6" localSheetId="13">#REF!</definedName>
    <definedName name="_____bug6" localSheetId="14">#REF!</definedName>
    <definedName name="_____bug6">#REF!</definedName>
    <definedName name="_____bug7" localSheetId="13">#REF!</definedName>
    <definedName name="_____bug7" localSheetId="14">#REF!</definedName>
    <definedName name="_____bug7">#REF!</definedName>
    <definedName name="_____bug8" localSheetId="13">#REF!</definedName>
    <definedName name="_____bug8" localSheetId="14">#REF!</definedName>
    <definedName name="_____bug8">#REF!</definedName>
    <definedName name="_____bug9" localSheetId="13">#REF!</definedName>
    <definedName name="_____bug9" localSheetId="14">#REF!</definedName>
    <definedName name="_____bug9">#REF!</definedName>
    <definedName name="_____but1" localSheetId="13">#REF!</definedName>
    <definedName name="_____but1" localSheetId="2">#REF!</definedName>
    <definedName name="_____but1" localSheetId="11">#REF!</definedName>
    <definedName name="_____but1" localSheetId="5">#REF!</definedName>
    <definedName name="_____but1" localSheetId="14">#REF!</definedName>
    <definedName name="_____but1">#REF!</definedName>
    <definedName name="_____but11" localSheetId="13">#REF!</definedName>
    <definedName name="_____but11" localSheetId="2">#REF!</definedName>
    <definedName name="_____but11" localSheetId="11">#REF!</definedName>
    <definedName name="_____but11" localSheetId="5">#REF!</definedName>
    <definedName name="_____but11" localSheetId="14">#REF!</definedName>
    <definedName name="_____but11">#REF!</definedName>
    <definedName name="_____but2" localSheetId="13">#REF!</definedName>
    <definedName name="_____but2" localSheetId="2">#REF!</definedName>
    <definedName name="_____but2" localSheetId="11">#REF!</definedName>
    <definedName name="_____but2" localSheetId="5">#REF!</definedName>
    <definedName name="_____but2" localSheetId="14">#REF!</definedName>
    <definedName name="_____but2">#REF!</definedName>
    <definedName name="_____but22" localSheetId="13">#REF!</definedName>
    <definedName name="_____but22" localSheetId="2">#REF!</definedName>
    <definedName name="_____but22" localSheetId="11">#REF!</definedName>
    <definedName name="_____but22" localSheetId="5">#REF!</definedName>
    <definedName name="_____but22" localSheetId="14">#REF!</definedName>
    <definedName name="_____but22">#REF!</definedName>
    <definedName name="_____but3" localSheetId="13">#REF!</definedName>
    <definedName name="_____but3" localSheetId="2">#REF!</definedName>
    <definedName name="_____but3" localSheetId="11">#REF!</definedName>
    <definedName name="_____but3" localSheetId="5">#REF!</definedName>
    <definedName name="_____but3" localSheetId="14">#REF!</definedName>
    <definedName name="_____but3">#REF!</definedName>
    <definedName name="_____but33" localSheetId="13">#REF!</definedName>
    <definedName name="_____but33" localSheetId="2">#REF!</definedName>
    <definedName name="_____but33" localSheetId="11">#REF!</definedName>
    <definedName name="_____but33" localSheetId="5">#REF!</definedName>
    <definedName name="_____but33" localSheetId="14">#REF!</definedName>
    <definedName name="_____but33">#REF!</definedName>
    <definedName name="_____but4" localSheetId="13">#REF!</definedName>
    <definedName name="_____but4" localSheetId="2">#REF!</definedName>
    <definedName name="_____but4" localSheetId="11">#REF!</definedName>
    <definedName name="_____but4" localSheetId="5">#REF!</definedName>
    <definedName name="_____but4" localSheetId="14">#REF!</definedName>
    <definedName name="_____but4">#REF!</definedName>
    <definedName name="_____but44" localSheetId="13">#REF!</definedName>
    <definedName name="_____but44" localSheetId="2">#REF!</definedName>
    <definedName name="_____but44" localSheetId="11">#REF!</definedName>
    <definedName name="_____but44" localSheetId="5">#REF!</definedName>
    <definedName name="_____but44" localSheetId="14">#REF!</definedName>
    <definedName name="_____but44">#REF!</definedName>
    <definedName name="_____but5" localSheetId="13">#REF!</definedName>
    <definedName name="_____but5" localSheetId="2">#REF!</definedName>
    <definedName name="_____but5" localSheetId="11">#REF!</definedName>
    <definedName name="_____but5" localSheetId="5">#REF!</definedName>
    <definedName name="_____but5" localSheetId="14">#REF!</definedName>
    <definedName name="_____but5">#REF!</definedName>
    <definedName name="_____but55" localSheetId="13">#REF!</definedName>
    <definedName name="_____but55" localSheetId="2">#REF!</definedName>
    <definedName name="_____but55" localSheetId="11">#REF!</definedName>
    <definedName name="_____but55" localSheetId="5">#REF!</definedName>
    <definedName name="_____but55" localSheetId="14">#REF!</definedName>
    <definedName name="_____but55">#REF!</definedName>
    <definedName name="_____but6" localSheetId="13">#REF!</definedName>
    <definedName name="_____but6" localSheetId="2">#REF!</definedName>
    <definedName name="_____but6" localSheetId="11">#REF!</definedName>
    <definedName name="_____but6" localSheetId="5">#REF!</definedName>
    <definedName name="_____but6" localSheetId="14">#REF!</definedName>
    <definedName name="_____but6">#REF!</definedName>
    <definedName name="_____but66" localSheetId="13">#REF!</definedName>
    <definedName name="_____but66" localSheetId="2">#REF!</definedName>
    <definedName name="_____but66" localSheetId="11">#REF!</definedName>
    <definedName name="_____but66" localSheetId="5">#REF!</definedName>
    <definedName name="_____but66" localSheetId="14">#REF!</definedName>
    <definedName name="_____but66">#REF!</definedName>
    <definedName name="_____cao1" localSheetId="13">#REF!</definedName>
    <definedName name="_____cao1" localSheetId="2">#REF!</definedName>
    <definedName name="_____cao1" localSheetId="11">#REF!</definedName>
    <definedName name="_____cao1" localSheetId="5">#REF!</definedName>
    <definedName name="_____cao1" localSheetId="14">#REF!</definedName>
    <definedName name="_____cao1">#REF!</definedName>
    <definedName name="_____cao2" localSheetId="13">#REF!</definedName>
    <definedName name="_____cao2" localSheetId="2">#REF!</definedName>
    <definedName name="_____cao2" localSheetId="11">#REF!</definedName>
    <definedName name="_____cao2" localSheetId="5">#REF!</definedName>
    <definedName name="_____cao2" localSheetId="14">#REF!</definedName>
    <definedName name="_____cao2">#REF!</definedName>
    <definedName name="_____cao3" localSheetId="13">#REF!</definedName>
    <definedName name="_____cao3" localSheetId="2">#REF!</definedName>
    <definedName name="_____cao3" localSheetId="11">#REF!</definedName>
    <definedName name="_____cao3" localSheetId="5">#REF!</definedName>
    <definedName name="_____cao3" localSheetId="14">#REF!</definedName>
    <definedName name="_____cao3">#REF!</definedName>
    <definedName name="_____cao4" localSheetId="13">#REF!</definedName>
    <definedName name="_____cao4" localSheetId="2">#REF!</definedName>
    <definedName name="_____cao4" localSheetId="11">#REF!</definedName>
    <definedName name="_____cao4" localSheetId="5">#REF!</definedName>
    <definedName name="_____cao4" localSheetId="14">#REF!</definedName>
    <definedName name="_____cao4">#REF!</definedName>
    <definedName name="_____cao5" localSheetId="13">#REF!</definedName>
    <definedName name="_____cao5" localSheetId="2">#REF!</definedName>
    <definedName name="_____cao5" localSheetId="11">#REF!</definedName>
    <definedName name="_____cao5" localSheetId="5">#REF!</definedName>
    <definedName name="_____cao5" localSheetId="14">#REF!</definedName>
    <definedName name="_____cao5">#REF!</definedName>
    <definedName name="_____cao6" localSheetId="13">#REF!</definedName>
    <definedName name="_____cao6" localSheetId="2">#REF!</definedName>
    <definedName name="_____cao6" localSheetId="11">#REF!</definedName>
    <definedName name="_____cao6" localSheetId="5">#REF!</definedName>
    <definedName name="_____cao6" localSheetId="14">#REF!</definedName>
    <definedName name="_____cao6">#REF!</definedName>
    <definedName name="_____cat2" localSheetId="13">#REF!</definedName>
    <definedName name="_____cat2" localSheetId="2">#REF!</definedName>
    <definedName name="_____cat2" localSheetId="11">#REF!</definedName>
    <definedName name="_____cat2" localSheetId="5">#REF!</definedName>
    <definedName name="_____cat2" localSheetId="14">#REF!</definedName>
    <definedName name="_____cat2">#REF!</definedName>
    <definedName name="_____cat3" localSheetId="13">#REF!</definedName>
    <definedName name="_____cat3" localSheetId="2">#REF!</definedName>
    <definedName name="_____cat3" localSheetId="11">#REF!</definedName>
    <definedName name="_____cat3" localSheetId="5">#REF!</definedName>
    <definedName name="_____cat3" localSheetId="14">#REF!</definedName>
    <definedName name="_____cat3">#REF!</definedName>
    <definedName name="_____cat4" localSheetId="13">#REF!</definedName>
    <definedName name="_____cat4" localSheetId="2">#REF!</definedName>
    <definedName name="_____cat4" localSheetId="11">#REF!</definedName>
    <definedName name="_____cat4" localSheetId="5">#REF!</definedName>
    <definedName name="_____cat4" localSheetId="14">#REF!</definedName>
    <definedName name="_____cat4">#REF!</definedName>
    <definedName name="_____cau10" localSheetId="13">#REF!</definedName>
    <definedName name="_____cau10" localSheetId="2">#REF!</definedName>
    <definedName name="_____cau10" localSheetId="11">#REF!</definedName>
    <definedName name="_____cau10" localSheetId="5">#REF!</definedName>
    <definedName name="_____cau10" localSheetId="14">#REF!</definedName>
    <definedName name="_____cau10">#REF!</definedName>
    <definedName name="_____cau16" localSheetId="13">#REF!</definedName>
    <definedName name="_____cau16" localSheetId="2">#REF!</definedName>
    <definedName name="_____cau16" localSheetId="11">#REF!</definedName>
    <definedName name="_____cau16" localSheetId="5">#REF!</definedName>
    <definedName name="_____cau16" localSheetId="14">#REF!</definedName>
    <definedName name="_____cau16">#REF!</definedName>
    <definedName name="_____cau24" localSheetId="2">{"Book1"}</definedName>
    <definedName name="_____cau24" localSheetId="11">{"Book1"}</definedName>
    <definedName name="_____cau24" localSheetId="5">{"Book1"}</definedName>
    <definedName name="_____cau24">{"Book1"}</definedName>
    <definedName name="_____cau25" localSheetId="13">#REF!</definedName>
    <definedName name="_____cau25" localSheetId="2">#REF!</definedName>
    <definedName name="_____cau25" localSheetId="11">#REF!</definedName>
    <definedName name="_____cau25" localSheetId="5">#REF!</definedName>
    <definedName name="_____cau25" localSheetId="14">#REF!</definedName>
    <definedName name="_____cau25">#REF!</definedName>
    <definedName name="_____cau40" localSheetId="13">#REF!</definedName>
    <definedName name="_____cau40" localSheetId="2">#REF!</definedName>
    <definedName name="_____cau40" localSheetId="11">#REF!</definedName>
    <definedName name="_____cau40" localSheetId="5">#REF!</definedName>
    <definedName name="_____cau40" localSheetId="14">#REF!</definedName>
    <definedName name="_____cau40">#REF!</definedName>
    <definedName name="_____cau50" localSheetId="13">#REF!</definedName>
    <definedName name="_____cau50" localSheetId="2">#REF!</definedName>
    <definedName name="_____cau50" localSheetId="11">#REF!</definedName>
    <definedName name="_____cau50" localSheetId="5">#REF!</definedName>
    <definedName name="_____cau50" localSheetId="14">#REF!</definedName>
    <definedName name="_____cau50">#REF!</definedName>
    <definedName name="_____CD2" localSheetId="2" hidden="1">{"'Sheet1'!$L$16"}</definedName>
    <definedName name="_____CD2" localSheetId="11" hidden="1">{"'Sheet1'!$L$16"}</definedName>
    <definedName name="_____CD2" localSheetId="5" hidden="1">{"'Sheet1'!$L$16"}</definedName>
    <definedName name="_____CD2" hidden="1">{"'Sheet1'!$L$16"}</definedName>
    <definedName name="_____ckn12" localSheetId="13">#REF!</definedName>
    <definedName name="_____ckn12" localSheetId="2">#REF!</definedName>
    <definedName name="_____ckn12" localSheetId="11">#REF!</definedName>
    <definedName name="_____ckn12" localSheetId="5">#REF!</definedName>
    <definedName name="_____ckn12" localSheetId="14">#REF!</definedName>
    <definedName name="_____ckn12">#REF!</definedName>
    <definedName name="_____CN1" localSheetId="2" hidden="1">{"'Sheet1'!$L$16"}</definedName>
    <definedName name="_____CN1" localSheetId="11" hidden="1">{"'Sheet1'!$L$16"}</definedName>
    <definedName name="_____CN1" localSheetId="5" hidden="1">{"'Sheet1'!$L$16"}</definedName>
    <definedName name="_____CN1" hidden="1">{"'Sheet1'!$L$16"}</definedName>
    <definedName name="_____CON1" localSheetId="13">#REF!</definedName>
    <definedName name="_____CON1" localSheetId="2">#REF!</definedName>
    <definedName name="_____CON1" localSheetId="11">#REF!</definedName>
    <definedName name="_____CON1" localSheetId="5">#REF!</definedName>
    <definedName name="_____CON1" localSheetId="14">#REF!</definedName>
    <definedName name="_____CON1">#REF!</definedName>
    <definedName name="_____CON2" localSheetId="13">#REF!</definedName>
    <definedName name="_____CON2" localSheetId="2">#REF!</definedName>
    <definedName name="_____CON2" localSheetId="11">#REF!</definedName>
    <definedName name="_____CON2" localSheetId="5">#REF!</definedName>
    <definedName name="_____CON2" localSheetId="14">#REF!</definedName>
    <definedName name="_____CON2">#REF!</definedName>
    <definedName name="_____cpd1" localSheetId="13">#REF!</definedName>
    <definedName name="_____cpd1" localSheetId="2">#REF!</definedName>
    <definedName name="_____cpd1" localSheetId="11">#REF!</definedName>
    <definedName name="_____cpd1" localSheetId="5">#REF!</definedName>
    <definedName name="_____cpd1" localSheetId="14">#REF!</definedName>
    <definedName name="_____cpd1">#REF!</definedName>
    <definedName name="_____cpd2" localSheetId="13">#REF!</definedName>
    <definedName name="_____cpd2" localSheetId="2">#REF!</definedName>
    <definedName name="_____cpd2" localSheetId="11">#REF!</definedName>
    <definedName name="_____cpd2" localSheetId="5">#REF!</definedName>
    <definedName name="_____cpd2" localSheetId="14">#REF!</definedName>
    <definedName name="_____cpd2">#REF!</definedName>
    <definedName name="_____cs805" localSheetId="13">#REF!</definedName>
    <definedName name="_____cs805" localSheetId="2">#REF!</definedName>
    <definedName name="_____cs805" localSheetId="11">#REF!</definedName>
    <definedName name="_____cs805" localSheetId="5">#REF!</definedName>
    <definedName name="_____cs805" localSheetId="14">#REF!</definedName>
    <definedName name="_____cs805">#REF!</definedName>
    <definedName name="_____CT2" localSheetId="2" hidden="1">{"'Sheet1'!$L$16"}</definedName>
    <definedName name="_____CT2" localSheetId="11" hidden="1">{"'Sheet1'!$L$16"}</definedName>
    <definedName name="_____CT2" localSheetId="5" hidden="1">{"'Sheet1'!$L$16"}</definedName>
    <definedName name="_____CT2" hidden="1">{"'Sheet1'!$L$16"}</definedName>
    <definedName name="_____CT4" localSheetId="2" hidden="1">{"'Sheet1'!$L$16"}</definedName>
    <definedName name="_____CT4" localSheetId="11" hidden="1">{"'Sheet1'!$L$16"}</definedName>
    <definedName name="_____CT4" localSheetId="5" hidden="1">{"'Sheet1'!$L$16"}</definedName>
    <definedName name="_____CT4" hidden="1">{"'Sheet1'!$L$16"}</definedName>
    <definedName name="_____Cty501" localSheetId="2" hidden="1">{"'Sheet1'!$L$16"}</definedName>
    <definedName name="_____Cty501" localSheetId="11" hidden="1">{"'Sheet1'!$L$16"}</definedName>
    <definedName name="_____Cty501" localSheetId="5" hidden="1">{"'Sheet1'!$L$16"}</definedName>
    <definedName name="_____Cty501" hidden="1">{"'Sheet1'!$L$16"}</definedName>
    <definedName name="_____CVC1" localSheetId="13">#REF!</definedName>
    <definedName name="_____CVC1" localSheetId="2">#REF!</definedName>
    <definedName name="_____CVC1" localSheetId="11">#REF!</definedName>
    <definedName name="_____CVC1" localSheetId="5">#REF!</definedName>
    <definedName name="_____CVC1" localSheetId="14">#REF!</definedName>
    <definedName name="_____CVC1">#REF!</definedName>
    <definedName name="_____D1">#REF!</definedName>
    <definedName name="_____d1500" localSheetId="2" hidden="1">{"'Sheet1'!$L$16"}</definedName>
    <definedName name="_____d1500" localSheetId="11" hidden="1">{"'Sheet1'!$L$16"}</definedName>
    <definedName name="_____d1500" localSheetId="5" hidden="1">{"'Sheet1'!$L$16"}</definedName>
    <definedName name="_____d1500" hidden="1">{"'Sheet1'!$L$16"}</definedName>
    <definedName name="_____dai1" localSheetId="13">#REF!</definedName>
    <definedName name="_____dai1" localSheetId="2">#REF!</definedName>
    <definedName name="_____dai1" localSheetId="11">#REF!</definedName>
    <definedName name="_____dai1" localSheetId="5">#REF!</definedName>
    <definedName name="_____dai1" localSheetId="14">#REF!</definedName>
    <definedName name="_____dai1">#REF!</definedName>
    <definedName name="_____dai2" localSheetId="13">#REF!</definedName>
    <definedName name="_____dai2" localSheetId="2">#REF!</definedName>
    <definedName name="_____dai2" localSheetId="11">#REF!</definedName>
    <definedName name="_____dai2" localSheetId="5">#REF!</definedName>
    <definedName name="_____dai2" localSheetId="14">#REF!</definedName>
    <definedName name="_____dai2">#REF!</definedName>
    <definedName name="_____dai3" localSheetId="13">#REF!</definedName>
    <definedName name="_____dai3" localSheetId="2">#REF!</definedName>
    <definedName name="_____dai3" localSheetId="11">#REF!</definedName>
    <definedName name="_____dai3" localSheetId="5">#REF!</definedName>
    <definedName name="_____dai3" localSheetId="14">#REF!</definedName>
    <definedName name="_____dai3">#REF!</definedName>
    <definedName name="_____dai4" localSheetId="13">#REF!</definedName>
    <definedName name="_____dai4" localSheetId="2">#REF!</definedName>
    <definedName name="_____dai4" localSheetId="11">#REF!</definedName>
    <definedName name="_____dai4" localSheetId="5">#REF!</definedName>
    <definedName name="_____dai4" localSheetId="14">#REF!</definedName>
    <definedName name="_____dai4">#REF!</definedName>
    <definedName name="_____dai5" localSheetId="13">#REF!</definedName>
    <definedName name="_____dai5" localSheetId="2">#REF!</definedName>
    <definedName name="_____dai5" localSheetId="11">#REF!</definedName>
    <definedName name="_____dai5" localSheetId="5">#REF!</definedName>
    <definedName name="_____dai5" localSheetId="14">#REF!</definedName>
    <definedName name="_____dai5">#REF!</definedName>
    <definedName name="_____dai6" localSheetId="13">#REF!</definedName>
    <definedName name="_____dai6" localSheetId="2">#REF!</definedName>
    <definedName name="_____dai6" localSheetId="11">#REF!</definedName>
    <definedName name="_____dai6" localSheetId="5">#REF!</definedName>
    <definedName name="_____dai6" localSheetId="14">#REF!</definedName>
    <definedName name="_____dai6">#REF!</definedName>
    <definedName name="_____dam15" localSheetId="13">#REF!</definedName>
    <definedName name="_____dam15" localSheetId="2">#REF!</definedName>
    <definedName name="_____dam15" localSheetId="11">#REF!</definedName>
    <definedName name="_____dam15" localSheetId="5">#REF!</definedName>
    <definedName name="_____dam15" localSheetId="14">#REF!</definedName>
    <definedName name="_____dam15">#REF!</definedName>
    <definedName name="_____dam18" localSheetId="13">#REF!</definedName>
    <definedName name="_____dam18" localSheetId="2">#REF!</definedName>
    <definedName name="_____dam18" localSheetId="11">#REF!</definedName>
    <definedName name="_____dam18" localSheetId="5">#REF!</definedName>
    <definedName name="_____dam18" localSheetId="14">#REF!</definedName>
    <definedName name="_____dam18">#REF!</definedName>
    <definedName name="_____dam9" localSheetId="13">#REF!</definedName>
    <definedName name="_____dam9" localSheetId="2">#REF!</definedName>
    <definedName name="_____dam9" localSheetId="11">#REF!</definedName>
    <definedName name="_____dam9" localSheetId="5">#REF!</definedName>
    <definedName name="_____dam9" localSheetId="14">#REF!</definedName>
    <definedName name="_____dam9">#REF!</definedName>
    <definedName name="_____dan1" localSheetId="13">#REF!</definedName>
    <definedName name="_____dan1" localSheetId="2">#REF!</definedName>
    <definedName name="_____dan1" localSheetId="11">#REF!</definedName>
    <definedName name="_____dan1" localSheetId="5">#REF!</definedName>
    <definedName name="_____dan1" localSheetId="14">#REF!</definedName>
    <definedName name="_____dan1">#REF!</definedName>
    <definedName name="_____dan2" localSheetId="13">#REF!</definedName>
    <definedName name="_____dan2" localSheetId="2">#REF!</definedName>
    <definedName name="_____dan2" localSheetId="11">#REF!</definedName>
    <definedName name="_____dan2" localSheetId="5">#REF!</definedName>
    <definedName name="_____dan2" localSheetId="14">#REF!</definedName>
    <definedName name="_____dan2">#REF!</definedName>
    <definedName name="_____dao1" localSheetId="13">#REF!</definedName>
    <definedName name="_____dao1" localSheetId="2">#REF!</definedName>
    <definedName name="_____dao1" localSheetId="11">#REF!</definedName>
    <definedName name="_____dao1" localSheetId="5">#REF!</definedName>
    <definedName name="_____dao1" localSheetId="14">#REF!</definedName>
    <definedName name="_____dao1">#REF!</definedName>
    <definedName name="_____day1" localSheetId="13">#REF!</definedName>
    <definedName name="_____day1" localSheetId="14">#REF!</definedName>
    <definedName name="_____day1">#REF!</definedName>
    <definedName name="_____dbu1" localSheetId="13">#REF!</definedName>
    <definedName name="_____dbu1" localSheetId="2">#REF!</definedName>
    <definedName name="_____dbu1" localSheetId="11">#REF!</definedName>
    <definedName name="_____dbu1" localSheetId="5">#REF!</definedName>
    <definedName name="_____dbu1" localSheetId="14">#REF!</definedName>
    <definedName name="_____dbu1">#REF!</definedName>
    <definedName name="_____dbu2" localSheetId="13">#REF!</definedName>
    <definedName name="_____dbu2" localSheetId="2">#REF!</definedName>
    <definedName name="_____dbu2" localSheetId="11">#REF!</definedName>
    <definedName name="_____dbu2" localSheetId="5">#REF!</definedName>
    <definedName name="_____dbu2" localSheetId="14">#REF!</definedName>
    <definedName name="_____dbu2">#REF!</definedName>
    <definedName name="_____ddn400" localSheetId="13">#REF!</definedName>
    <definedName name="_____ddn400" localSheetId="2">#REF!</definedName>
    <definedName name="_____ddn400" localSheetId="11">#REF!</definedName>
    <definedName name="_____ddn400" localSheetId="5">#REF!</definedName>
    <definedName name="_____ddn400" localSheetId="14">#REF!</definedName>
    <definedName name="_____ddn400">#REF!</definedName>
    <definedName name="_____ddn600" localSheetId="13">#REF!</definedName>
    <definedName name="_____ddn600" localSheetId="2">#REF!</definedName>
    <definedName name="_____ddn600" localSheetId="11">#REF!</definedName>
    <definedName name="_____ddn600" localSheetId="5">#REF!</definedName>
    <definedName name="_____ddn600" localSheetId="14">#REF!</definedName>
    <definedName name="_____ddn600">#REF!</definedName>
    <definedName name="_____deo1" localSheetId="13">#REF!</definedName>
    <definedName name="_____deo1" localSheetId="2">#REF!</definedName>
    <definedName name="_____deo1" localSheetId="11">#REF!</definedName>
    <definedName name="_____deo1" localSheetId="5">#REF!</definedName>
    <definedName name="_____deo1" localSheetId="14">#REF!</definedName>
    <definedName name="_____deo1">#REF!</definedName>
    <definedName name="_____deo10" localSheetId="13">#REF!</definedName>
    <definedName name="_____deo10" localSheetId="2">#REF!</definedName>
    <definedName name="_____deo10" localSheetId="11">#REF!</definedName>
    <definedName name="_____deo10" localSheetId="5">#REF!</definedName>
    <definedName name="_____deo10" localSheetId="14">#REF!</definedName>
    <definedName name="_____deo10">#REF!</definedName>
    <definedName name="_____deo2" localSheetId="13">#REF!</definedName>
    <definedName name="_____deo2" localSheetId="2">#REF!</definedName>
    <definedName name="_____deo2" localSheetId="11">#REF!</definedName>
    <definedName name="_____deo2" localSheetId="5">#REF!</definedName>
    <definedName name="_____deo2" localSheetId="14">#REF!</definedName>
    <definedName name="_____deo2">#REF!</definedName>
    <definedName name="_____deo3" localSheetId="13">#REF!</definedName>
    <definedName name="_____deo3" localSheetId="2">#REF!</definedName>
    <definedName name="_____deo3" localSheetId="11">#REF!</definedName>
    <definedName name="_____deo3" localSheetId="5">#REF!</definedName>
    <definedName name="_____deo3" localSheetId="14">#REF!</definedName>
    <definedName name="_____deo3">#REF!</definedName>
    <definedName name="_____deo4" localSheetId="13">#REF!</definedName>
    <definedName name="_____deo4" localSheetId="2">#REF!</definedName>
    <definedName name="_____deo4" localSheetId="11">#REF!</definedName>
    <definedName name="_____deo4" localSheetId="5">#REF!</definedName>
    <definedName name="_____deo4" localSheetId="14">#REF!</definedName>
    <definedName name="_____deo4">#REF!</definedName>
    <definedName name="_____deo5" localSheetId="13">#REF!</definedName>
    <definedName name="_____deo5" localSheetId="2">#REF!</definedName>
    <definedName name="_____deo5" localSheetId="11">#REF!</definedName>
    <definedName name="_____deo5" localSheetId="5">#REF!</definedName>
    <definedName name="_____deo5" localSheetId="14">#REF!</definedName>
    <definedName name="_____deo5">#REF!</definedName>
    <definedName name="_____deo6" localSheetId="13">#REF!</definedName>
    <definedName name="_____deo6" localSheetId="2">#REF!</definedName>
    <definedName name="_____deo6" localSheetId="11">#REF!</definedName>
    <definedName name="_____deo6" localSheetId="5">#REF!</definedName>
    <definedName name="_____deo6" localSheetId="14">#REF!</definedName>
    <definedName name="_____deo6">#REF!</definedName>
    <definedName name="_____deo7" localSheetId="13">#REF!</definedName>
    <definedName name="_____deo7" localSheetId="2">#REF!</definedName>
    <definedName name="_____deo7" localSheetId="11">#REF!</definedName>
    <definedName name="_____deo7" localSheetId="5">#REF!</definedName>
    <definedName name="_____deo7" localSheetId="14">#REF!</definedName>
    <definedName name="_____deo7">#REF!</definedName>
    <definedName name="_____deo8" localSheetId="13">#REF!</definedName>
    <definedName name="_____deo8" localSheetId="2">#REF!</definedName>
    <definedName name="_____deo8" localSheetId="11">#REF!</definedName>
    <definedName name="_____deo8" localSheetId="5">#REF!</definedName>
    <definedName name="_____deo8" localSheetId="14">#REF!</definedName>
    <definedName name="_____deo8">#REF!</definedName>
    <definedName name="_____deo9" localSheetId="13">#REF!</definedName>
    <definedName name="_____deo9" localSheetId="2">#REF!</definedName>
    <definedName name="_____deo9" localSheetId="11">#REF!</definedName>
    <definedName name="_____deo9" localSheetId="5">#REF!</definedName>
    <definedName name="_____deo9" localSheetId="14">#REF!</definedName>
    <definedName name="_____deo9">#REF!</definedName>
    <definedName name="_____dt1" localSheetId="2" hidden="1">{"'Sheet1'!$L$16"}</definedName>
    <definedName name="_____dt1" localSheetId="11" hidden="1">{"'Sheet1'!$L$16"}</definedName>
    <definedName name="_____dt1" localSheetId="5" hidden="1">{"'Sheet1'!$L$16"}</definedName>
    <definedName name="_____dt1" hidden="1">{"'Sheet1'!$L$16"}</definedName>
    <definedName name="_____e1" localSheetId="2" hidden="1">{"'Sheet1'!$L$16"}</definedName>
    <definedName name="_____e1" localSheetId="11" hidden="1">{"'Sheet1'!$L$16"}</definedName>
    <definedName name="_____e1" localSheetId="5" hidden="1">{"'Sheet1'!$L$16"}</definedName>
    <definedName name="_____e1" hidden="1">{"'Sheet1'!$L$16"}</definedName>
    <definedName name="_____FIL2" localSheetId="13">#REF!</definedName>
    <definedName name="_____FIL2" localSheetId="2">#REF!</definedName>
    <definedName name="_____FIL2" localSheetId="11">#REF!</definedName>
    <definedName name="_____FIL2" localSheetId="5">#REF!</definedName>
    <definedName name="_____FIL2" localSheetId="14">#REF!</definedName>
    <definedName name="_____FIL2">#REF!</definedName>
    <definedName name="_____GFE28" localSheetId="13">#REF!</definedName>
    <definedName name="_____GFE28" localSheetId="2">#REF!</definedName>
    <definedName name="_____GFE28" localSheetId="11">#REF!</definedName>
    <definedName name="_____GFE28" localSheetId="5">#REF!</definedName>
    <definedName name="_____GFE28" localSheetId="14">#REF!</definedName>
    <definedName name="_____GFE28">#REF!</definedName>
    <definedName name="_____Goi8" localSheetId="2" hidden="1">{"'Sheet1'!$L$16"}</definedName>
    <definedName name="_____Goi8" localSheetId="11" hidden="1">{"'Sheet1'!$L$16"}</definedName>
    <definedName name="_____Goi8" localSheetId="5" hidden="1">{"'Sheet1'!$L$16"}</definedName>
    <definedName name="_____Goi8" hidden="1">{"'Sheet1'!$L$16"}</definedName>
    <definedName name="_____gon4" localSheetId="13">#REF!</definedName>
    <definedName name="_____gon4" localSheetId="2">#REF!</definedName>
    <definedName name="_____gon4" localSheetId="11">#REF!</definedName>
    <definedName name="_____gon4" localSheetId="5">#REF!</definedName>
    <definedName name="_____gon4" localSheetId="14">#REF!</definedName>
    <definedName name="_____gon4">#REF!</definedName>
    <definedName name="_____gvl1" localSheetId="13">#REF!</definedName>
    <definedName name="_____gvl1" localSheetId="2">#REF!</definedName>
    <definedName name="_____gvl1" localSheetId="11">#REF!</definedName>
    <definedName name="_____gvl1" localSheetId="5">#REF!</definedName>
    <definedName name="_____gvl1" localSheetId="14">#REF!</definedName>
    <definedName name="_____gvl1">#REF!</definedName>
    <definedName name="_____gia48" localSheetId="13">#REF!</definedName>
    <definedName name="_____gia48" localSheetId="2">#REF!</definedName>
    <definedName name="_____gia48" localSheetId="11">#REF!</definedName>
    <definedName name="_____gia48" localSheetId="5">#REF!</definedName>
    <definedName name="_____gia48" localSheetId="14">#REF!</definedName>
    <definedName name="_____gia48">#REF!</definedName>
    <definedName name="_____h1" localSheetId="2" hidden="1">{"'Sheet1'!$L$16"}</definedName>
    <definedName name="_____h1" localSheetId="11" hidden="1">{"'Sheet1'!$L$16"}</definedName>
    <definedName name="_____h1" localSheetId="5" hidden="1">{"'Sheet1'!$L$16"}</definedName>
    <definedName name="_____h1" hidden="1">{"'Sheet1'!$L$16"}</definedName>
    <definedName name="_____hai1" localSheetId="2" hidden="1">{"'Sheet1'!$L$16"}</definedName>
    <definedName name="_____hai1" localSheetId="11" hidden="1">{"'Sheet1'!$L$16"}</definedName>
    <definedName name="_____hai1" localSheetId="5" hidden="1">{"'Sheet1'!$L$16"}</definedName>
    <definedName name="_____hai1" hidden="1">{"'Sheet1'!$L$16"}</definedName>
    <definedName name="_____han23" localSheetId="13">#REF!</definedName>
    <definedName name="_____han23" localSheetId="2">#REF!</definedName>
    <definedName name="_____han23" localSheetId="11">#REF!</definedName>
    <definedName name="_____han23" localSheetId="5">#REF!</definedName>
    <definedName name="_____han23" localSheetId="14">#REF!</definedName>
    <definedName name="_____han23">#REF!</definedName>
    <definedName name="_____hh1">#REF!</definedName>
    <definedName name="_____hh2">#REF!</definedName>
    <definedName name="_____hom2" localSheetId="13">#REF!</definedName>
    <definedName name="_____hom2" localSheetId="2">#REF!</definedName>
    <definedName name="_____hom2" localSheetId="11">#REF!</definedName>
    <definedName name="_____hom2" localSheetId="5">#REF!</definedName>
    <definedName name="_____hom2" localSheetId="14">#REF!</definedName>
    <definedName name="_____hom2">#REF!</definedName>
    <definedName name="_____hsm2">1.1289</definedName>
    <definedName name="_____hu1" localSheetId="2" hidden="1">{"'Sheet1'!$L$16"}</definedName>
    <definedName name="_____hu1" localSheetId="11" hidden="1">{"'Sheet1'!$L$16"}</definedName>
    <definedName name="_____hu1" localSheetId="5" hidden="1">{"'Sheet1'!$L$16"}</definedName>
    <definedName name="_____hu1" hidden="1">{"'Sheet1'!$L$16"}</definedName>
    <definedName name="_____hu2" localSheetId="2" hidden="1">{"'Sheet1'!$L$16"}</definedName>
    <definedName name="_____hu2" localSheetId="11" hidden="1">{"'Sheet1'!$L$16"}</definedName>
    <definedName name="_____hu2" localSheetId="5" hidden="1">{"'Sheet1'!$L$16"}</definedName>
    <definedName name="_____hu2" hidden="1">{"'Sheet1'!$L$16"}</definedName>
    <definedName name="_____hu5" localSheetId="2" hidden="1">{"'Sheet1'!$L$16"}</definedName>
    <definedName name="_____hu5" localSheetId="11" hidden="1">{"'Sheet1'!$L$16"}</definedName>
    <definedName name="_____hu5" localSheetId="5" hidden="1">{"'Sheet1'!$L$16"}</definedName>
    <definedName name="_____hu5" hidden="1">{"'Sheet1'!$L$16"}</definedName>
    <definedName name="_____hu6" localSheetId="2" hidden="1">{"'Sheet1'!$L$16"}</definedName>
    <definedName name="_____hu6" localSheetId="11" hidden="1">{"'Sheet1'!$L$16"}</definedName>
    <definedName name="_____hu6" localSheetId="5" hidden="1">{"'Sheet1'!$L$16"}</definedName>
    <definedName name="_____hu6" hidden="1">{"'Sheet1'!$L$16"}</definedName>
    <definedName name="_____huy1" localSheetId="2" hidden="1">{"'Sheet1'!$L$16"}</definedName>
    <definedName name="_____huy1" localSheetId="11" hidden="1">{"'Sheet1'!$L$16"}</definedName>
    <definedName name="_____huy1" localSheetId="5" hidden="1">{"'Sheet1'!$L$16"}</definedName>
    <definedName name="_____huy1" hidden="1">{"'Sheet1'!$L$16"}</definedName>
    <definedName name="_____JK4" localSheetId="13">#REF!</definedName>
    <definedName name="_____JK4" localSheetId="2">#REF!</definedName>
    <definedName name="_____JK4" localSheetId="11">#REF!</definedName>
    <definedName name="_____JK4" localSheetId="5">#REF!</definedName>
    <definedName name="_____JK4" localSheetId="14">#REF!</definedName>
    <definedName name="_____JK4">#REF!</definedName>
    <definedName name="_____K146" localSheetId="2" hidden="1">{"'Sheet1'!$L$16"}</definedName>
    <definedName name="_____K146" localSheetId="11" hidden="1">{"'Sheet1'!$L$16"}</definedName>
    <definedName name="_____K146" localSheetId="5" hidden="1">{"'Sheet1'!$L$16"}</definedName>
    <definedName name="_____K146" hidden="1">{"'Sheet1'!$L$16"}</definedName>
    <definedName name="_____kl1" localSheetId="13">#REF!</definedName>
    <definedName name="_____kl1" localSheetId="2">#REF!</definedName>
    <definedName name="_____kl1" localSheetId="11">#REF!</definedName>
    <definedName name="_____kl1" localSheetId="5">#REF!</definedName>
    <definedName name="_____kl1" localSheetId="14">#REF!</definedName>
    <definedName name="_____kl1">#REF!</definedName>
    <definedName name="_____kl50" localSheetId="13">#REF!</definedName>
    <definedName name="_____kl50" localSheetId="14">#REF!</definedName>
    <definedName name="_____kl50">#REF!</definedName>
    <definedName name="_____KL7" localSheetId="13">#REF!</definedName>
    <definedName name="_____KL7" localSheetId="2">#REF!</definedName>
    <definedName name="_____KL7" localSheetId="11">#REF!</definedName>
    <definedName name="_____KL7" localSheetId="5">#REF!</definedName>
    <definedName name="_____KL7" localSheetId="14">#REF!</definedName>
    <definedName name="_____KL7">#REF!</definedName>
    <definedName name="_____KM188" localSheetId="13">#REF!</definedName>
    <definedName name="_____KM188" localSheetId="2">#REF!</definedName>
    <definedName name="_____KM188" localSheetId="11">#REF!</definedName>
    <definedName name="_____KM188" localSheetId="5">#REF!</definedName>
    <definedName name="_____KM188" localSheetId="14">#REF!</definedName>
    <definedName name="_____KM188">#REF!</definedName>
    <definedName name="_____km189" localSheetId="13">#REF!</definedName>
    <definedName name="_____km189" localSheetId="2">#REF!</definedName>
    <definedName name="_____km189" localSheetId="11">#REF!</definedName>
    <definedName name="_____km189" localSheetId="5">#REF!</definedName>
    <definedName name="_____km189" localSheetId="14">#REF!</definedName>
    <definedName name="_____km189">#REF!</definedName>
    <definedName name="_____km190" localSheetId="13">#REF!</definedName>
    <definedName name="_____km190" localSheetId="2">#REF!</definedName>
    <definedName name="_____km190" localSheetId="11">#REF!</definedName>
    <definedName name="_____km190" localSheetId="5">#REF!</definedName>
    <definedName name="_____km190" localSheetId="14">#REF!</definedName>
    <definedName name="_____km190">#REF!</definedName>
    <definedName name="_____km191" localSheetId="13">#REF!</definedName>
    <definedName name="_____km191" localSheetId="2">#REF!</definedName>
    <definedName name="_____km191" localSheetId="11">#REF!</definedName>
    <definedName name="_____km191" localSheetId="5">#REF!</definedName>
    <definedName name="_____km191" localSheetId="14">#REF!</definedName>
    <definedName name="_____km191">#REF!</definedName>
    <definedName name="_____km192" localSheetId="13">#REF!</definedName>
    <definedName name="_____km192" localSheetId="2">#REF!</definedName>
    <definedName name="_____km192" localSheetId="11">#REF!</definedName>
    <definedName name="_____km192" localSheetId="5">#REF!</definedName>
    <definedName name="_____km192" localSheetId="14">#REF!</definedName>
    <definedName name="_____km192">#REF!</definedName>
    <definedName name="_____km193" localSheetId="13">#REF!</definedName>
    <definedName name="_____km193" localSheetId="2">#REF!</definedName>
    <definedName name="_____km193" localSheetId="11">#REF!</definedName>
    <definedName name="_____km193" localSheetId="5">#REF!</definedName>
    <definedName name="_____km193" localSheetId="14">#REF!</definedName>
    <definedName name="_____km193">#REF!</definedName>
    <definedName name="_____km194" localSheetId="13">#REF!</definedName>
    <definedName name="_____km194" localSheetId="2">#REF!</definedName>
    <definedName name="_____km194" localSheetId="11">#REF!</definedName>
    <definedName name="_____km194" localSheetId="5">#REF!</definedName>
    <definedName name="_____km194" localSheetId="14">#REF!</definedName>
    <definedName name="_____km194">#REF!</definedName>
    <definedName name="_____km195" localSheetId="13">#REF!</definedName>
    <definedName name="_____km195" localSheetId="2">#REF!</definedName>
    <definedName name="_____km195" localSheetId="11">#REF!</definedName>
    <definedName name="_____km195" localSheetId="5">#REF!</definedName>
    <definedName name="_____km195" localSheetId="14">#REF!</definedName>
    <definedName name="_____km195">#REF!</definedName>
    <definedName name="_____km196" localSheetId="13">#REF!</definedName>
    <definedName name="_____km196" localSheetId="2">#REF!</definedName>
    <definedName name="_____km196" localSheetId="11">#REF!</definedName>
    <definedName name="_____km196" localSheetId="5">#REF!</definedName>
    <definedName name="_____km196" localSheetId="14">#REF!</definedName>
    <definedName name="_____km196">#REF!</definedName>
    <definedName name="_____km197" localSheetId="13">#REF!</definedName>
    <definedName name="_____km197" localSheetId="2">#REF!</definedName>
    <definedName name="_____km197" localSheetId="11">#REF!</definedName>
    <definedName name="_____km197" localSheetId="5">#REF!</definedName>
    <definedName name="_____km197" localSheetId="14">#REF!</definedName>
    <definedName name="_____km197">#REF!</definedName>
    <definedName name="_____km198" localSheetId="13">#REF!</definedName>
    <definedName name="_____km198" localSheetId="2">#REF!</definedName>
    <definedName name="_____km198" localSheetId="11">#REF!</definedName>
    <definedName name="_____km198" localSheetId="5">#REF!</definedName>
    <definedName name="_____km198" localSheetId="14">#REF!</definedName>
    <definedName name="_____km198">#REF!</definedName>
    <definedName name="_____Km36" localSheetId="13">#REF!</definedName>
    <definedName name="_____Km36" localSheetId="2">#REF!</definedName>
    <definedName name="_____Km36" localSheetId="11">#REF!</definedName>
    <definedName name="_____Km36" localSheetId="5">#REF!</definedName>
    <definedName name="_____Km36" localSheetId="14">#REF!</definedName>
    <definedName name="_____Km36">#REF!</definedName>
    <definedName name="_____kn12" localSheetId="13">#REF!</definedName>
    <definedName name="_____kn12" localSheetId="2">#REF!</definedName>
    <definedName name="_____kn12" localSheetId="11">#REF!</definedName>
    <definedName name="_____kn12" localSheetId="5">#REF!</definedName>
    <definedName name="_____kn12" localSheetId="14">#REF!</definedName>
    <definedName name="_____kn12">#REF!</definedName>
    <definedName name="_____Knc36" localSheetId="13">#REF!</definedName>
    <definedName name="_____Knc36" localSheetId="2">#REF!</definedName>
    <definedName name="_____Knc36" localSheetId="11">#REF!</definedName>
    <definedName name="_____Knc36" localSheetId="5">#REF!</definedName>
    <definedName name="_____Knc36" localSheetId="14">#REF!</definedName>
    <definedName name="_____Knc36">#REF!</definedName>
    <definedName name="_____Knc57" localSheetId="13">#REF!</definedName>
    <definedName name="_____Knc57" localSheetId="2">#REF!</definedName>
    <definedName name="_____Knc57" localSheetId="11">#REF!</definedName>
    <definedName name="_____Knc57" localSheetId="5">#REF!</definedName>
    <definedName name="_____Knc57" localSheetId="14">#REF!</definedName>
    <definedName name="_____Knc57">#REF!</definedName>
    <definedName name="_____Kvl36" localSheetId="13">#REF!</definedName>
    <definedName name="_____Kvl36" localSheetId="2">#REF!</definedName>
    <definedName name="_____Kvl36" localSheetId="11">#REF!</definedName>
    <definedName name="_____Kvl36" localSheetId="5">#REF!</definedName>
    <definedName name="_____Kvl36" localSheetId="14">#REF!</definedName>
    <definedName name="_____Kvl36">#REF!</definedName>
    <definedName name="_____L1" localSheetId="2" hidden="1">{"'Sheet1'!$L$16"}</definedName>
    <definedName name="_____L1" localSheetId="11" hidden="1">{"'Sheet1'!$L$16"}</definedName>
    <definedName name="_____L1" localSheetId="5" hidden="1">{"'Sheet1'!$L$16"}</definedName>
    <definedName name="_____L1" hidden="1">{"'Sheet1'!$L$16"}</definedName>
    <definedName name="_____L6">#REF!</definedName>
    <definedName name="_____Lan1" localSheetId="2" hidden="1">{"'Sheet1'!$L$16"}</definedName>
    <definedName name="_____Lan1" localSheetId="11" hidden="1">{"'Sheet1'!$L$16"}</definedName>
    <definedName name="_____Lan1" localSheetId="5" hidden="1">{"'Sheet1'!$L$16"}</definedName>
    <definedName name="_____Lan1" hidden="1">{"'Sheet1'!$L$16"}</definedName>
    <definedName name="_____LAN3" localSheetId="2" hidden="1">{"'Sheet1'!$L$16"}</definedName>
    <definedName name="_____LAN3" localSheetId="11" hidden="1">{"'Sheet1'!$L$16"}</definedName>
    <definedName name="_____LAN3" localSheetId="5" hidden="1">{"'Sheet1'!$L$16"}</definedName>
    <definedName name="_____LAN3" hidden="1">{"'Sheet1'!$L$16"}</definedName>
    <definedName name="_____lap1" localSheetId="13">#REF!</definedName>
    <definedName name="_____lap1" localSheetId="2">#REF!</definedName>
    <definedName name="_____lap1" localSheetId="11">#REF!</definedName>
    <definedName name="_____lap1" localSheetId="5">#REF!</definedName>
    <definedName name="_____lap1" localSheetId="14">#REF!</definedName>
    <definedName name="_____lap1">#REF!</definedName>
    <definedName name="_____lap2" localSheetId="13">#REF!</definedName>
    <definedName name="_____lap2" localSheetId="2">#REF!</definedName>
    <definedName name="_____lap2" localSheetId="11">#REF!</definedName>
    <definedName name="_____lap2" localSheetId="5">#REF!</definedName>
    <definedName name="_____lap2" localSheetId="14">#REF!</definedName>
    <definedName name="_____lap2">#REF!</definedName>
    <definedName name="_____lc50" localSheetId="13">#REF!</definedName>
    <definedName name="_____lc50" localSheetId="14">#REF!</definedName>
    <definedName name="_____lc50">#REF!</definedName>
    <definedName name="_____lc63" localSheetId="13">#REF!</definedName>
    <definedName name="_____lc63" localSheetId="14">#REF!</definedName>
    <definedName name="_____lc63">#REF!</definedName>
    <definedName name="_____lk2" localSheetId="2" hidden="1">{"'Sheet1'!$L$16"}</definedName>
    <definedName name="_____lk2" localSheetId="11" hidden="1">{"'Sheet1'!$L$16"}</definedName>
    <definedName name="_____lk2" localSheetId="5" hidden="1">{"'Sheet1'!$L$16"}</definedName>
    <definedName name="_____lk2" hidden="1">{"'Sheet1'!$L$16"}</definedName>
    <definedName name="_____lop16" localSheetId="13">#REF!</definedName>
    <definedName name="_____lop16" localSheetId="2">#REF!</definedName>
    <definedName name="_____lop16" localSheetId="11">#REF!</definedName>
    <definedName name="_____lop16" localSheetId="5">#REF!</definedName>
    <definedName name="_____lop16" localSheetId="14">#REF!</definedName>
    <definedName name="_____lop16">#REF!</definedName>
    <definedName name="_____lop25" localSheetId="13">#REF!</definedName>
    <definedName name="_____lop25" localSheetId="2">#REF!</definedName>
    <definedName name="_____lop25" localSheetId="11">#REF!</definedName>
    <definedName name="_____lop25" localSheetId="5">#REF!</definedName>
    <definedName name="_____lop25" localSheetId="14">#REF!</definedName>
    <definedName name="_____lop25">#REF!</definedName>
    <definedName name="_____lop9" localSheetId="13">#REF!</definedName>
    <definedName name="_____lop9" localSheetId="2">#REF!</definedName>
    <definedName name="_____lop9" localSheetId="11">#REF!</definedName>
    <definedName name="_____lop9" localSheetId="5">#REF!</definedName>
    <definedName name="_____lop9" localSheetId="14">#REF!</definedName>
    <definedName name="_____lop9">#REF!</definedName>
    <definedName name="_____LTb40" localSheetId="13">#REF!</definedName>
    <definedName name="_____LTb40" localSheetId="14">#REF!</definedName>
    <definedName name="_____LTb40">#REF!</definedName>
    <definedName name="_____ltn50" localSheetId="13">#REF!</definedName>
    <definedName name="_____ltn50" localSheetId="14">#REF!</definedName>
    <definedName name="_____ltn50">#REF!</definedName>
    <definedName name="_____lu13" localSheetId="13">#REF!</definedName>
    <definedName name="_____lu13" localSheetId="2">#REF!</definedName>
    <definedName name="_____lu13" localSheetId="11">#REF!</definedName>
    <definedName name="_____lu13" localSheetId="5">#REF!</definedName>
    <definedName name="_____lu13" localSheetId="14">#REF!</definedName>
    <definedName name="_____lu13">#REF!</definedName>
    <definedName name="_____lu85" localSheetId="13">#REF!</definedName>
    <definedName name="_____lu85" localSheetId="2">#REF!</definedName>
    <definedName name="_____lu85" localSheetId="11">#REF!</definedName>
    <definedName name="_____lu85" localSheetId="5">#REF!</definedName>
    <definedName name="_____lu85" localSheetId="14">#REF!</definedName>
    <definedName name="_____lu85">#REF!</definedName>
    <definedName name="_____lv15" localSheetId="13">#REF!</definedName>
    <definedName name="_____lv15" localSheetId="14">#REF!</definedName>
    <definedName name="_____lv15">#REF!</definedName>
    <definedName name="_____m1233" localSheetId="2" hidden="1">{"'Sheet1'!$L$16"}</definedName>
    <definedName name="_____m1233" localSheetId="11" hidden="1">{"'Sheet1'!$L$16"}</definedName>
    <definedName name="_____m1233" localSheetId="5" hidden="1">{"'Sheet1'!$L$16"}</definedName>
    <definedName name="_____m1233" hidden="1">{"'Sheet1'!$L$16"}</definedName>
    <definedName name="_____M2" localSheetId="2" hidden="1">{"'Sheet1'!$L$16"}</definedName>
    <definedName name="_____M2" localSheetId="11" hidden="1">{"'Sheet1'!$L$16"}</definedName>
    <definedName name="_____M2" localSheetId="5" hidden="1">{"'Sheet1'!$L$16"}</definedName>
    <definedName name="_____M2" hidden="1">{"'Sheet1'!$L$16"}</definedName>
    <definedName name="_____M36" localSheetId="2" hidden="1">{"'Sheet1'!$L$16"}</definedName>
    <definedName name="_____M36" localSheetId="11" hidden="1">{"'Sheet1'!$L$16"}</definedName>
    <definedName name="_____M36" localSheetId="5" hidden="1">{"'Sheet1'!$L$16"}</definedName>
    <definedName name="_____M36" hidden="1">{"'Sheet1'!$L$16"}</definedName>
    <definedName name="_____MAC12" localSheetId="13">#REF!</definedName>
    <definedName name="_____MAC12" localSheetId="2">#REF!</definedName>
    <definedName name="_____MAC12" localSheetId="11">#REF!</definedName>
    <definedName name="_____MAC12" localSheetId="5">#REF!</definedName>
    <definedName name="_____MAC12" localSheetId="14">#REF!</definedName>
    <definedName name="_____MAC12">#REF!</definedName>
    <definedName name="_____MAC46" localSheetId="13">#REF!</definedName>
    <definedName name="_____MAC46" localSheetId="2">#REF!</definedName>
    <definedName name="_____MAC46" localSheetId="11">#REF!</definedName>
    <definedName name="_____MAC46" localSheetId="5">#REF!</definedName>
    <definedName name="_____MAC46" localSheetId="14">#REF!</definedName>
    <definedName name="_____MAC46">#REF!</definedName>
    <definedName name="_____may2" localSheetId="13">#REF!</definedName>
    <definedName name="_____may2" localSheetId="2">#REF!</definedName>
    <definedName name="_____may2" localSheetId="11">#REF!</definedName>
    <definedName name="_____may2" localSheetId="5">#REF!</definedName>
    <definedName name="_____may2" localSheetId="14">#REF!</definedName>
    <definedName name="_____may2">#REF!</definedName>
    <definedName name="_____may3" localSheetId="13">#REF!</definedName>
    <definedName name="_____may3" localSheetId="2">#REF!</definedName>
    <definedName name="_____may3" localSheetId="11">#REF!</definedName>
    <definedName name="_____may3" localSheetId="5">#REF!</definedName>
    <definedName name="_____may3" localSheetId="14">#REF!</definedName>
    <definedName name="_____may3">#REF!</definedName>
    <definedName name="_____MB03" localSheetId="13">#REF!</definedName>
    <definedName name="_____MB03" localSheetId="2">#REF!</definedName>
    <definedName name="_____MB03" localSheetId="11">#REF!</definedName>
    <definedName name="_____MB03" localSheetId="5">#REF!</definedName>
    <definedName name="_____MB03" localSheetId="14">#REF!</definedName>
    <definedName name="_____MB03">#REF!</definedName>
    <definedName name="_____mdc1" localSheetId="13">#REF!</definedName>
    <definedName name="_____mdc1" localSheetId="14">#REF!</definedName>
    <definedName name="_____mdc1">#REF!</definedName>
    <definedName name="_____mdc2" localSheetId="13">#REF!</definedName>
    <definedName name="_____mdc2" localSheetId="14">#REF!</definedName>
    <definedName name="_____mdc2">#REF!</definedName>
    <definedName name="_____mgl4" localSheetId="13">#REF!</definedName>
    <definedName name="_____mgl4" localSheetId="14">#REF!</definedName>
    <definedName name="_____mgl4">#REF!</definedName>
    <definedName name="_____mgl8" localSheetId="13">#REF!</definedName>
    <definedName name="_____mgl8" localSheetId="14">#REF!</definedName>
    <definedName name="_____mgl8">#REF!</definedName>
    <definedName name="_____mh2" localSheetId="13">#REF!</definedName>
    <definedName name="_____mh2" localSheetId="14">#REF!</definedName>
    <definedName name="_____mh2">#REF!</definedName>
    <definedName name="_____mix6" localSheetId="13">#REF!</definedName>
    <definedName name="_____mix6" localSheetId="2">#REF!</definedName>
    <definedName name="_____mix6" localSheetId="11">#REF!</definedName>
    <definedName name="_____mix6" localSheetId="5">#REF!</definedName>
    <definedName name="_____mix6" localSheetId="14">#REF!</definedName>
    <definedName name="_____mix6">#REF!</definedName>
    <definedName name="_____mnk230" localSheetId="13">#REF!</definedName>
    <definedName name="_____mnk230" localSheetId="14">#REF!</definedName>
    <definedName name="_____mnk230">#REF!</definedName>
    <definedName name="_____MoM11" localSheetId="13">#REF!</definedName>
    <definedName name="_____MoM11" localSheetId="14">#REF!</definedName>
    <definedName name="_____MoM11">#REF!</definedName>
    <definedName name="_____mr20" localSheetId="13">#REF!</definedName>
    <definedName name="_____mr20" localSheetId="14">#REF!</definedName>
    <definedName name="_____mr20">#REF!</definedName>
    <definedName name="_____mtc3" localSheetId="13">#REF!</definedName>
    <definedName name="_____mtc3" localSheetId="2">#REF!</definedName>
    <definedName name="_____mtc3" localSheetId="11">#REF!</definedName>
    <definedName name="_____mtc3" localSheetId="5">#REF!</definedName>
    <definedName name="_____mtc3" localSheetId="14">#REF!</definedName>
    <definedName name="_____mtc3">#REF!</definedName>
    <definedName name="_____mui140" localSheetId="13">#REF!</definedName>
    <definedName name="_____mui140" localSheetId="2">#REF!</definedName>
    <definedName name="_____mui140" localSheetId="11">#REF!</definedName>
    <definedName name="_____mui140" localSheetId="5">#REF!</definedName>
    <definedName name="_____mui140" localSheetId="14">#REF!</definedName>
    <definedName name="_____mui140">#REF!</definedName>
    <definedName name="_____mw2" localSheetId="13">#REF!</definedName>
    <definedName name="_____mw2" localSheetId="14">#REF!</definedName>
    <definedName name="_____mw2">#REF!</definedName>
    <definedName name="_____mx1" localSheetId="13">#REF!</definedName>
    <definedName name="_____mx1" localSheetId="2">#REF!</definedName>
    <definedName name="_____mx1" localSheetId="11">#REF!</definedName>
    <definedName name="_____mx1" localSheetId="5">#REF!</definedName>
    <definedName name="_____mx1" localSheetId="14">#REF!</definedName>
    <definedName name="_____mx1">#REF!</definedName>
    <definedName name="_____nc151" localSheetId="13">#REF!</definedName>
    <definedName name="_____nc151" localSheetId="2">#REF!</definedName>
    <definedName name="_____nc151" localSheetId="11">#REF!</definedName>
    <definedName name="_____nc151" localSheetId="5">#REF!</definedName>
    <definedName name="_____nc151" localSheetId="14">#REF!</definedName>
    <definedName name="_____nc151">#REF!</definedName>
    <definedName name="_____NC200" localSheetId="13">#REF!</definedName>
    <definedName name="_____NC200" localSheetId="14">#REF!</definedName>
    <definedName name="_____NC200">#REF!</definedName>
    <definedName name="_____nc25" localSheetId="13">#REF!</definedName>
    <definedName name="_____nc25" localSheetId="14">#REF!</definedName>
    <definedName name="_____nc25">#REF!</definedName>
    <definedName name="_____nc6" localSheetId="13">#REF!</definedName>
    <definedName name="_____nc6" localSheetId="2">#REF!</definedName>
    <definedName name="_____nc6" localSheetId="11">#REF!</definedName>
    <definedName name="_____nc6" localSheetId="5">#REF!</definedName>
    <definedName name="_____nc6" localSheetId="14">#REF!</definedName>
    <definedName name="_____nc6">#REF!</definedName>
    <definedName name="_____nc7" localSheetId="13">#REF!</definedName>
    <definedName name="_____nc7" localSheetId="2">#REF!</definedName>
    <definedName name="_____nc7" localSheetId="11">#REF!</definedName>
    <definedName name="_____nc7" localSheetId="5">#REF!</definedName>
    <definedName name="_____nc7" localSheetId="14">#REF!</definedName>
    <definedName name="_____nc7">#REF!</definedName>
    <definedName name="_____NCC3" localSheetId="13">#REF!</definedName>
    <definedName name="_____NCC3" localSheetId="2">#REF!</definedName>
    <definedName name="_____NCC3" localSheetId="11">#REF!</definedName>
    <definedName name="_____NCC3" localSheetId="5">#REF!</definedName>
    <definedName name="_____NCC3" localSheetId="14">#REF!</definedName>
    <definedName name="_____NCC3">#REF!</definedName>
    <definedName name="_____NCC4" localSheetId="13">#REF!</definedName>
    <definedName name="_____NCC4" localSheetId="2">#REF!</definedName>
    <definedName name="_____NCC4" localSheetId="11">#REF!</definedName>
    <definedName name="_____NCC4" localSheetId="5">#REF!</definedName>
    <definedName name="_____NCC4" localSheetId="14">#REF!</definedName>
    <definedName name="_____NCC4">#REF!</definedName>
    <definedName name="_____NCL100" localSheetId="13">#REF!</definedName>
    <definedName name="_____NCL100" localSheetId="2">#REF!</definedName>
    <definedName name="_____NCL100" localSheetId="11">#REF!</definedName>
    <definedName name="_____NCL100" localSheetId="5">#REF!</definedName>
    <definedName name="_____NCL100" localSheetId="14">#REF!</definedName>
    <definedName name="_____NCL100">#REF!</definedName>
    <definedName name="_____NCL200" localSheetId="13">#REF!</definedName>
    <definedName name="_____NCL200" localSheetId="2">#REF!</definedName>
    <definedName name="_____NCL200" localSheetId="11">#REF!</definedName>
    <definedName name="_____NCL200" localSheetId="5">#REF!</definedName>
    <definedName name="_____NCL200" localSheetId="14">#REF!</definedName>
    <definedName name="_____NCL200">#REF!</definedName>
    <definedName name="_____NCL250" localSheetId="13">#REF!</definedName>
    <definedName name="_____NCL250" localSheetId="2">#REF!</definedName>
    <definedName name="_____NCL250" localSheetId="11">#REF!</definedName>
    <definedName name="_____NCL250" localSheetId="5">#REF!</definedName>
    <definedName name="_____NCL250" localSheetId="14">#REF!</definedName>
    <definedName name="_____NCL250">#REF!</definedName>
    <definedName name="_____ncm200" localSheetId="13">#REF!</definedName>
    <definedName name="_____ncm200" localSheetId="2">#REF!</definedName>
    <definedName name="_____ncm200" localSheetId="11">#REF!</definedName>
    <definedName name="_____ncm200" localSheetId="5">#REF!</definedName>
    <definedName name="_____ncm200" localSheetId="14">#REF!</definedName>
    <definedName name="_____ncm200">#REF!</definedName>
    <definedName name="_____ne2" localSheetId="2">{"ÿÿÿÿÿ","DT cau tam Ha trinh 7.xls","DT cau tam Ha trinh 3.xls"}</definedName>
    <definedName name="_____ne2" localSheetId="11">{"ÿÿÿÿÿ","DT cau tam Ha trinh 7.xls","DT cau tam Ha trinh 3.xls"}</definedName>
    <definedName name="_____ne2" localSheetId="5">{"ÿÿÿÿÿ","DT cau tam Ha trinh 7.xls","DT cau tam Ha trinh 3.xls"}</definedName>
    <definedName name="_____ne2">{"ÿÿÿÿÿ","DT cau tam Ha trinh 7.xls","DT cau tam Ha trinh 3.xls"}</definedName>
    <definedName name="_____NET2" localSheetId="13">#REF!</definedName>
    <definedName name="_____NET2" localSheetId="2">#REF!</definedName>
    <definedName name="_____NET2" localSheetId="11">#REF!</definedName>
    <definedName name="_____NET2" localSheetId="5">#REF!</definedName>
    <definedName name="_____NET2" localSheetId="14">#REF!</definedName>
    <definedName name="_____NET2">#REF!</definedName>
    <definedName name="_____nin190" localSheetId="13">#REF!</definedName>
    <definedName name="_____nin190" localSheetId="2">#REF!</definedName>
    <definedName name="_____nin190" localSheetId="11">#REF!</definedName>
    <definedName name="_____nin190" localSheetId="5">#REF!</definedName>
    <definedName name="_____nin190" localSheetId="14">#REF!</definedName>
    <definedName name="_____nin190">#REF!</definedName>
    <definedName name="_____NK5" localSheetId="2" hidden="1">{"'Sheet1'!$L$16"}</definedName>
    <definedName name="_____NK5" localSheetId="11" hidden="1">{"'Sheet1'!$L$16"}</definedName>
    <definedName name="_____NK5" localSheetId="5" hidden="1">{"'Sheet1'!$L$16"}</definedName>
    <definedName name="_____NK5" hidden="1">{"'Sheet1'!$L$16"}</definedName>
    <definedName name="_____NMD8" localSheetId="2" hidden="1">{"'Sheet1'!$L$16"}</definedName>
    <definedName name="_____NMD8" localSheetId="11" hidden="1">{"'Sheet1'!$L$16"}</definedName>
    <definedName name="_____NMD8" localSheetId="5" hidden="1">{"'Sheet1'!$L$16"}</definedName>
    <definedName name="_____NMD8" hidden="1">{"'Sheet1'!$L$16"}</definedName>
    <definedName name="_____NPV11" localSheetId="13">#REF!</definedName>
    <definedName name="_____NPV11" localSheetId="14">#REF!</definedName>
    <definedName name="_____NPV11">#REF!</definedName>
    <definedName name="_____npv22" localSheetId="13">#REF!</definedName>
    <definedName name="_____npv22" localSheetId="14">#REF!</definedName>
    <definedName name="_____npv22">#REF!</definedName>
    <definedName name="_____NSO2" localSheetId="2" hidden="1">{"'Sheet1'!$L$16"}</definedName>
    <definedName name="_____NSO2" localSheetId="11" hidden="1">{"'Sheet1'!$L$16"}</definedName>
    <definedName name="_____NSO2" localSheetId="5" hidden="1">{"'Sheet1'!$L$16"}</definedName>
    <definedName name="_____NSO2" hidden="1">{"'Sheet1'!$L$16"}</definedName>
    <definedName name="_____obt1" localSheetId="13">#REF!</definedName>
    <definedName name="_____obt1" localSheetId="2">#REF!</definedName>
    <definedName name="_____obt1" localSheetId="11">#REF!</definedName>
    <definedName name="_____obt1" localSheetId="5">#REF!</definedName>
    <definedName name="_____obt1" localSheetId="14">#REF!</definedName>
    <definedName name="_____obt1">#REF!</definedName>
    <definedName name="_____obt2" localSheetId="13">#REF!</definedName>
    <definedName name="_____obt2" localSheetId="2">#REF!</definedName>
    <definedName name="_____obt2" localSheetId="11">#REF!</definedName>
    <definedName name="_____obt2" localSheetId="5">#REF!</definedName>
    <definedName name="_____obt2" localSheetId="14">#REF!</definedName>
    <definedName name="_____obt2">#REF!</definedName>
    <definedName name="_____ok100" localSheetId="13">#REF!</definedName>
    <definedName name="_____ok100" localSheetId="14">#REF!</definedName>
    <definedName name="_____ok100">#REF!</definedName>
    <definedName name="_____ok50" localSheetId="13">#REF!</definedName>
    <definedName name="_____ok50" localSheetId="14">#REF!</definedName>
    <definedName name="_____ok50">#REF!</definedName>
    <definedName name="_____ok80" localSheetId="13">#REF!</definedName>
    <definedName name="_____ok80" localSheetId="14">#REF!</definedName>
    <definedName name="_____ok80">#REF!</definedName>
    <definedName name="_____on50" localSheetId="13">#REF!</definedName>
    <definedName name="_____on50" localSheetId="14">#REF!</definedName>
    <definedName name="_____on50">#REF!</definedName>
    <definedName name="_____otd150" localSheetId="13">#REF!</definedName>
    <definedName name="_____otd150" localSheetId="14">#REF!</definedName>
    <definedName name="_____otd150">#REF!</definedName>
    <definedName name="_____oto10" localSheetId="13">#REF!</definedName>
    <definedName name="_____oto10" localSheetId="14">#REF!</definedName>
    <definedName name="_____oto10">#REF!</definedName>
    <definedName name="_____oto12" localSheetId="13">#REF!</definedName>
    <definedName name="_____oto12" localSheetId="2">#REF!</definedName>
    <definedName name="_____oto12" localSheetId="11">#REF!</definedName>
    <definedName name="_____oto12" localSheetId="5">#REF!</definedName>
    <definedName name="_____oto12" localSheetId="14">#REF!</definedName>
    <definedName name="_____oto12">#REF!</definedName>
    <definedName name="_____PA3" localSheetId="2" hidden="1">{"'Sheet1'!$L$16"}</definedName>
    <definedName name="_____PA3" localSheetId="11" hidden="1">{"'Sheet1'!$L$16"}</definedName>
    <definedName name="_____PA3" localSheetId="5" hidden="1">{"'Sheet1'!$L$16"}</definedName>
    <definedName name="_____PA3" hidden="1">{"'Sheet1'!$L$16"}</definedName>
    <definedName name="_____pa4" localSheetId="2" hidden="1">{"'Sheet1'!$L$16"}</definedName>
    <definedName name="_____pa4" localSheetId="11" hidden="1">{"'Sheet1'!$L$16"}</definedName>
    <definedName name="_____pa4" localSheetId="5" hidden="1">{"'Sheet1'!$L$16"}</definedName>
    <definedName name="_____pa4" hidden="1">{"'Sheet1'!$L$16"}</definedName>
    <definedName name="_____Pt1" localSheetId="13">#REF!</definedName>
    <definedName name="_____Pt1" localSheetId="14">#REF!</definedName>
    <definedName name="_____Pt1">#REF!</definedName>
    <definedName name="_____ptk89" localSheetId="13">#REF!</definedName>
    <definedName name="_____ptk89" localSheetId="14">#REF!</definedName>
    <definedName name="_____ptk89">#REF!</definedName>
    <definedName name="_____PXB80" localSheetId="13">#REF!</definedName>
    <definedName name="_____PXB80" localSheetId="2">#REF!</definedName>
    <definedName name="_____PXB80" localSheetId="11">#REF!</definedName>
    <definedName name="_____PXB80" localSheetId="5">#REF!</definedName>
    <definedName name="_____PXB80" localSheetId="14">#REF!</definedName>
    <definedName name="_____PXB80">#REF!</definedName>
    <definedName name="_____Ph30" localSheetId="13">#REF!</definedName>
    <definedName name="_____Ph30" localSheetId="2">#REF!</definedName>
    <definedName name="_____Ph30" localSheetId="11">#REF!</definedName>
    <definedName name="_____Ph30" localSheetId="5">#REF!</definedName>
    <definedName name="_____Ph30" localSheetId="14">#REF!</definedName>
    <definedName name="_____Ph30">#REF!</definedName>
    <definedName name="_____phi10" localSheetId="13">#REF!</definedName>
    <definedName name="_____phi10" localSheetId="2">#REF!</definedName>
    <definedName name="_____phi10" localSheetId="11">#REF!</definedName>
    <definedName name="_____phi10" localSheetId="5">#REF!</definedName>
    <definedName name="_____phi10" localSheetId="14">#REF!</definedName>
    <definedName name="_____phi10">#REF!</definedName>
    <definedName name="_____phi12" localSheetId="13">#REF!</definedName>
    <definedName name="_____phi12" localSheetId="2">#REF!</definedName>
    <definedName name="_____phi12" localSheetId="11">#REF!</definedName>
    <definedName name="_____phi12" localSheetId="5">#REF!</definedName>
    <definedName name="_____phi12" localSheetId="14">#REF!</definedName>
    <definedName name="_____phi12">#REF!</definedName>
    <definedName name="_____phi14" localSheetId="13">#REF!</definedName>
    <definedName name="_____phi14" localSheetId="2">#REF!</definedName>
    <definedName name="_____phi14" localSheetId="11">#REF!</definedName>
    <definedName name="_____phi14" localSheetId="5">#REF!</definedName>
    <definedName name="_____phi14" localSheetId="14">#REF!</definedName>
    <definedName name="_____phi14">#REF!</definedName>
    <definedName name="_____phi16" localSheetId="13">#REF!</definedName>
    <definedName name="_____phi16" localSheetId="2">#REF!</definedName>
    <definedName name="_____phi16" localSheetId="11">#REF!</definedName>
    <definedName name="_____phi16" localSheetId="5">#REF!</definedName>
    <definedName name="_____phi16" localSheetId="14">#REF!</definedName>
    <definedName name="_____phi16">#REF!</definedName>
    <definedName name="_____phi18" localSheetId="13">#REF!</definedName>
    <definedName name="_____phi18" localSheetId="2">#REF!</definedName>
    <definedName name="_____phi18" localSheetId="11">#REF!</definedName>
    <definedName name="_____phi18" localSheetId="5">#REF!</definedName>
    <definedName name="_____phi18" localSheetId="14">#REF!</definedName>
    <definedName name="_____phi18">#REF!</definedName>
    <definedName name="_____phi20" localSheetId="13">#REF!</definedName>
    <definedName name="_____phi20" localSheetId="2">#REF!</definedName>
    <definedName name="_____phi20" localSheetId="11">#REF!</definedName>
    <definedName name="_____phi20" localSheetId="5">#REF!</definedName>
    <definedName name="_____phi20" localSheetId="14">#REF!</definedName>
    <definedName name="_____phi20">#REF!</definedName>
    <definedName name="_____phi22" localSheetId="13">#REF!</definedName>
    <definedName name="_____phi22" localSheetId="2">#REF!</definedName>
    <definedName name="_____phi22" localSheetId="11">#REF!</definedName>
    <definedName name="_____phi22" localSheetId="5">#REF!</definedName>
    <definedName name="_____phi22" localSheetId="14">#REF!</definedName>
    <definedName name="_____phi22">#REF!</definedName>
    <definedName name="_____phi25" localSheetId="13">#REF!</definedName>
    <definedName name="_____phi25" localSheetId="2">#REF!</definedName>
    <definedName name="_____phi25" localSheetId="11">#REF!</definedName>
    <definedName name="_____phi25" localSheetId="5">#REF!</definedName>
    <definedName name="_____phi25" localSheetId="14">#REF!</definedName>
    <definedName name="_____phi25">#REF!</definedName>
    <definedName name="_____phi28" localSheetId="13">#REF!</definedName>
    <definedName name="_____phi28" localSheetId="2">#REF!</definedName>
    <definedName name="_____phi28" localSheetId="11">#REF!</definedName>
    <definedName name="_____phi28" localSheetId="5">#REF!</definedName>
    <definedName name="_____phi28" localSheetId="14">#REF!</definedName>
    <definedName name="_____phi28">#REF!</definedName>
    <definedName name="_____phi500" localSheetId="13">#REF!</definedName>
    <definedName name="_____phi500" localSheetId="2">#REF!</definedName>
    <definedName name="_____phi500" localSheetId="11">#REF!</definedName>
    <definedName name="_____phi500" localSheetId="5">#REF!</definedName>
    <definedName name="_____phi500" localSheetId="14">#REF!</definedName>
    <definedName name="_____phi500">#REF!</definedName>
    <definedName name="_____phi6" localSheetId="13">#REF!</definedName>
    <definedName name="_____phi6" localSheetId="2">#REF!</definedName>
    <definedName name="_____phi6" localSheetId="11">#REF!</definedName>
    <definedName name="_____phi6" localSheetId="5">#REF!</definedName>
    <definedName name="_____phi6" localSheetId="14">#REF!</definedName>
    <definedName name="_____phi6">#REF!</definedName>
    <definedName name="_____phi750" localSheetId="13">#REF!</definedName>
    <definedName name="_____phi750" localSheetId="2">#REF!</definedName>
    <definedName name="_____phi750" localSheetId="11">#REF!</definedName>
    <definedName name="_____phi750" localSheetId="5">#REF!</definedName>
    <definedName name="_____phi750" localSheetId="14">#REF!</definedName>
    <definedName name="_____phi750">#REF!</definedName>
    <definedName name="_____phi8" localSheetId="13">#REF!</definedName>
    <definedName name="_____phi8" localSheetId="2">#REF!</definedName>
    <definedName name="_____phi8" localSheetId="11">#REF!</definedName>
    <definedName name="_____phi8" localSheetId="5">#REF!</definedName>
    <definedName name="_____phi8" localSheetId="14">#REF!</definedName>
    <definedName name="_____phi8">#REF!</definedName>
    <definedName name="_____qa7" localSheetId="13">#REF!</definedName>
    <definedName name="_____qa7" localSheetId="2">#REF!</definedName>
    <definedName name="_____qa7" localSheetId="11">#REF!</definedName>
    <definedName name="_____qa7" localSheetId="5">#REF!</definedName>
    <definedName name="_____qa7" localSheetId="14">#REF!</definedName>
    <definedName name="_____qa7">#REF!</definedName>
    <definedName name="_____qh2" localSheetId="13">#REF!</definedName>
    <definedName name="_____qh2" localSheetId="14">#REF!</definedName>
    <definedName name="_____qh2">#REF!</definedName>
    <definedName name="_____QLO7" localSheetId="13" hidden="1">#REF!</definedName>
    <definedName name="_____QLO7" localSheetId="2" hidden="1">#REF!</definedName>
    <definedName name="_____QLO7" localSheetId="11" hidden="1">#REF!</definedName>
    <definedName name="_____QLO7" localSheetId="5" hidden="1">#REF!</definedName>
    <definedName name="_____QLO7" localSheetId="14" hidden="1">#REF!</definedName>
    <definedName name="_____QLO7" hidden="1">#REF!</definedName>
    <definedName name="_____RHH1" localSheetId="13">#REF!</definedName>
    <definedName name="_____RHH1" localSheetId="2">#REF!</definedName>
    <definedName name="_____RHH1" localSheetId="11">#REF!</definedName>
    <definedName name="_____RHH1" localSheetId="5">#REF!</definedName>
    <definedName name="_____RHH1" localSheetId="14">#REF!</definedName>
    <definedName name="_____RHH1">#REF!</definedName>
    <definedName name="_____RHH10" localSheetId="13">#REF!</definedName>
    <definedName name="_____RHH10" localSheetId="2">#REF!</definedName>
    <definedName name="_____RHH10" localSheetId="11">#REF!</definedName>
    <definedName name="_____RHH10" localSheetId="5">#REF!</definedName>
    <definedName name="_____RHH10" localSheetId="14">#REF!</definedName>
    <definedName name="_____RHH10">#REF!</definedName>
    <definedName name="_____RHP1" localSheetId="13">#REF!</definedName>
    <definedName name="_____RHP1" localSheetId="2">#REF!</definedName>
    <definedName name="_____RHP1" localSheetId="11">#REF!</definedName>
    <definedName name="_____RHP1" localSheetId="5">#REF!</definedName>
    <definedName name="_____RHP1" localSheetId="14">#REF!</definedName>
    <definedName name="_____RHP1">#REF!</definedName>
    <definedName name="_____RHP10" localSheetId="13">#REF!</definedName>
    <definedName name="_____RHP10" localSheetId="2">#REF!</definedName>
    <definedName name="_____RHP10" localSheetId="11">#REF!</definedName>
    <definedName name="_____RHP10" localSheetId="5">#REF!</definedName>
    <definedName name="_____RHP10" localSheetId="14">#REF!</definedName>
    <definedName name="_____RHP10">#REF!</definedName>
    <definedName name="_____RI1" localSheetId="13">#REF!</definedName>
    <definedName name="_____RI1" localSheetId="2">#REF!</definedName>
    <definedName name="_____RI1" localSheetId="11">#REF!</definedName>
    <definedName name="_____RI1" localSheetId="5">#REF!</definedName>
    <definedName name="_____RI1" localSheetId="14">#REF!</definedName>
    <definedName name="_____RI1">#REF!</definedName>
    <definedName name="_____RI10" localSheetId="13">#REF!</definedName>
    <definedName name="_____RI10" localSheetId="2">#REF!</definedName>
    <definedName name="_____RI10" localSheetId="11">#REF!</definedName>
    <definedName name="_____RI10" localSheetId="5">#REF!</definedName>
    <definedName name="_____RI10" localSheetId="14">#REF!</definedName>
    <definedName name="_____RI10">#REF!</definedName>
    <definedName name="_____RII1" localSheetId="13">#REF!</definedName>
    <definedName name="_____RII1" localSheetId="2">#REF!</definedName>
    <definedName name="_____RII1" localSheetId="11">#REF!</definedName>
    <definedName name="_____RII1" localSheetId="5">#REF!</definedName>
    <definedName name="_____RII1" localSheetId="14">#REF!</definedName>
    <definedName name="_____RII1">#REF!</definedName>
    <definedName name="_____RII10" localSheetId="13">#REF!</definedName>
    <definedName name="_____RII10" localSheetId="2">#REF!</definedName>
    <definedName name="_____RII10" localSheetId="11">#REF!</definedName>
    <definedName name="_____RII10" localSheetId="5">#REF!</definedName>
    <definedName name="_____RII10" localSheetId="14">#REF!</definedName>
    <definedName name="_____RII10">#REF!</definedName>
    <definedName name="_____RIP1" localSheetId="13">#REF!</definedName>
    <definedName name="_____RIP1" localSheetId="2">#REF!</definedName>
    <definedName name="_____RIP1" localSheetId="11">#REF!</definedName>
    <definedName name="_____RIP1" localSheetId="5">#REF!</definedName>
    <definedName name="_____RIP1" localSheetId="14">#REF!</definedName>
    <definedName name="_____RIP1">#REF!</definedName>
    <definedName name="_____RIP10" localSheetId="13">#REF!</definedName>
    <definedName name="_____RIP10" localSheetId="2">#REF!</definedName>
    <definedName name="_____RIP10" localSheetId="11">#REF!</definedName>
    <definedName name="_____RIP10" localSheetId="5">#REF!</definedName>
    <definedName name="_____RIP10" localSheetId="14">#REF!</definedName>
    <definedName name="_____RIP10">#REF!</definedName>
    <definedName name="_____rp95" localSheetId="13">#REF!</definedName>
    <definedName name="_____rp95" localSheetId="2">#REF!</definedName>
    <definedName name="_____rp95" localSheetId="11">#REF!</definedName>
    <definedName name="_____rp95" localSheetId="5">#REF!</definedName>
    <definedName name="_____rp95" localSheetId="14">#REF!</definedName>
    <definedName name="_____rp95">#REF!</definedName>
    <definedName name="_____san108" localSheetId="13">#REF!</definedName>
    <definedName name="_____san108" localSheetId="2">#REF!</definedName>
    <definedName name="_____san108" localSheetId="11">#REF!</definedName>
    <definedName name="_____san108" localSheetId="5">#REF!</definedName>
    <definedName name="_____san108" localSheetId="14">#REF!</definedName>
    <definedName name="_____san108">#REF!</definedName>
    <definedName name="_____san180" localSheetId="13">#REF!</definedName>
    <definedName name="_____san180" localSheetId="2">#REF!</definedName>
    <definedName name="_____san180" localSheetId="11">#REF!</definedName>
    <definedName name="_____san180" localSheetId="5">#REF!</definedName>
    <definedName name="_____san180" localSheetId="14">#REF!</definedName>
    <definedName name="_____san180">#REF!</definedName>
    <definedName name="_____san250" localSheetId="13">#REF!</definedName>
    <definedName name="_____san250" localSheetId="2">#REF!</definedName>
    <definedName name="_____san250" localSheetId="11">#REF!</definedName>
    <definedName name="_____san250" localSheetId="5">#REF!</definedName>
    <definedName name="_____san250" localSheetId="14">#REF!</definedName>
    <definedName name="_____san250">#REF!</definedName>
    <definedName name="_____san54" localSheetId="13">#REF!</definedName>
    <definedName name="_____san54" localSheetId="2">#REF!</definedName>
    <definedName name="_____san54" localSheetId="11">#REF!</definedName>
    <definedName name="_____san54" localSheetId="5">#REF!</definedName>
    <definedName name="_____san54" localSheetId="14">#REF!</definedName>
    <definedName name="_____san54">#REF!</definedName>
    <definedName name="_____san90" localSheetId="13">#REF!</definedName>
    <definedName name="_____san90" localSheetId="2">#REF!</definedName>
    <definedName name="_____san90" localSheetId="11">#REF!</definedName>
    <definedName name="_____san90" localSheetId="5">#REF!</definedName>
    <definedName name="_____san90" localSheetId="14">#REF!</definedName>
    <definedName name="_____san90">#REF!</definedName>
    <definedName name="_____sat12" localSheetId="13">#REF!</definedName>
    <definedName name="_____sat12" localSheetId="2">#REF!</definedName>
    <definedName name="_____sat12" localSheetId="11">#REF!</definedName>
    <definedName name="_____sat12" localSheetId="5">#REF!</definedName>
    <definedName name="_____sat12" localSheetId="14">#REF!</definedName>
    <definedName name="_____sat12">#REF!</definedName>
    <definedName name="_____sat16" localSheetId="13">#REF!</definedName>
    <definedName name="_____sat16" localSheetId="2">#REF!</definedName>
    <definedName name="_____sat16" localSheetId="11">#REF!</definedName>
    <definedName name="_____sat16" localSheetId="5">#REF!</definedName>
    <definedName name="_____sat16" localSheetId="14">#REF!</definedName>
    <definedName name="_____sat16">#REF!</definedName>
    <definedName name="_____sat20" localSheetId="13">#REF!</definedName>
    <definedName name="_____sat20" localSheetId="2">#REF!</definedName>
    <definedName name="_____sat20" localSheetId="11">#REF!</definedName>
    <definedName name="_____sat20" localSheetId="5">#REF!</definedName>
    <definedName name="_____sat20" localSheetId="14">#REF!</definedName>
    <definedName name="_____sat20">#REF!</definedName>
    <definedName name="_____Sat27" localSheetId="13">#REF!</definedName>
    <definedName name="_____Sat27" localSheetId="2">#REF!</definedName>
    <definedName name="_____Sat27" localSheetId="11">#REF!</definedName>
    <definedName name="_____Sat27" localSheetId="5">#REF!</definedName>
    <definedName name="_____Sat27" localSheetId="14">#REF!</definedName>
    <definedName name="_____Sat27">#REF!</definedName>
    <definedName name="_____Sat6" localSheetId="13">#REF!</definedName>
    <definedName name="_____Sat6" localSheetId="2">#REF!</definedName>
    <definedName name="_____Sat6" localSheetId="11">#REF!</definedName>
    <definedName name="_____Sat6" localSheetId="5">#REF!</definedName>
    <definedName name="_____Sat6" localSheetId="14">#REF!</definedName>
    <definedName name="_____Sat6">#REF!</definedName>
    <definedName name="_____SAU4" localSheetId="13">#REF!</definedName>
    <definedName name="_____SAU4" localSheetId="14">#REF!</definedName>
    <definedName name="_____SAU4">#REF!</definedName>
    <definedName name="_____sc1" localSheetId="13">#REF!</definedName>
    <definedName name="_____sc1" localSheetId="2">#REF!</definedName>
    <definedName name="_____sc1" localSheetId="11">#REF!</definedName>
    <definedName name="_____sc1" localSheetId="5">#REF!</definedName>
    <definedName name="_____sc1" localSheetId="14">#REF!</definedName>
    <definedName name="_____sc1">#REF!</definedName>
    <definedName name="_____SC2" localSheetId="13">#REF!</definedName>
    <definedName name="_____SC2" localSheetId="2">#REF!</definedName>
    <definedName name="_____SC2" localSheetId="11">#REF!</definedName>
    <definedName name="_____SC2" localSheetId="5">#REF!</definedName>
    <definedName name="_____SC2" localSheetId="14">#REF!</definedName>
    <definedName name="_____SC2">#REF!</definedName>
    <definedName name="_____sc3" localSheetId="13">#REF!</definedName>
    <definedName name="_____sc3" localSheetId="2">#REF!</definedName>
    <definedName name="_____sc3" localSheetId="11">#REF!</definedName>
    <definedName name="_____sc3" localSheetId="5">#REF!</definedName>
    <definedName name="_____sc3" localSheetId="14">#REF!</definedName>
    <definedName name="_____sc3">#REF!</definedName>
    <definedName name="_____SCD18" localSheetId="13">#REF!</definedName>
    <definedName name="_____SCD18" localSheetId="2">#REF!</definedName>
    <definedName name="_____SCD18" localSheetId="11">#REF!</definedName>
    <definedName name="_____SCD18" localSheetId="5">#REF!</definedName>
    <definedName name="_____SCD18" localSheetId="14">#REF!</definedName>
    <definedName name="_____SCD18">#REF!</definedName>
    <definedName name="_____SCL4" localSheetId="2" hidden="1">{"'Sheet1'!$L$16"}</definedName>
    <definedName name="_____SCL4" localSheetId="11" hidden="1">{"'Sheet1'!$L$16"}</definedName>
    <definedName name="_____SCL4" localSheetId="5" hidden="1">{"'Sheet1'!$L$16"}</definedName>
    <definedName name="_____SCL4" hidden="1">{"'Sheet1'!$L$16"}</definedName>
    <definedName name="_____sl2" localSheetId="13">#REF!</definedName>
    <definedName name="_____sl2" localSheetId="2">#REF!</definedName>
    <definedName name="_____sl2" localSheetId="11">#REF!</definedName>
    <definedName name="_____sl2" localSheetId="5">#REF!</definedName>
    <definedName name="_____sl2" localSheetId="14">#REF!</definedName>
    <definedName name="_____sl2">#REF!</definedName>
    <definedName name="_____slg1" localSheetId="13">#REF!</definedName>
    <definedName name="_____slg1" localSheetId="2">#REF!</definedName>
    <definedName name="_____slg1" localSheetId="11">#REF!</definedName>
    <definedName name="_____slg1" localSheetId="5">#REF!</definedName>
    <definedName name="_____slg1" localSheetId="14">#REF!</definedName>
    <definedName name="_____slg1">#REF!</definedName>
    <definedName name="_____slg2" localSheetId="13">#REF!</definedName>
    <definedName name="_____slg2" localSheetId="2">#REF!</definedName>
    <definedName name="_____slg2" localSheetId="11">#REF!</definedName>
    <definedName name="_____slg2" localSheetId="5">#REF!</definedName>
    <definedName name="_____slg2" localSheetId="14">#REF!</definedName>
    <definedName name="_____slg2">#REF!</definedName>
    <definedName name="_____slg3" localSheetId="13">#REF!</definedName>
    <definedName name="_____slg3" localSheetId="2">#REF!</definedName>
    <definedName name="_____slg3" localSheetId="11">#REF!</definedName>
    <definedName name="_____slg3" localSheetId="5">#REF!</definedName>
    <definedName name="_____slg3" localSheetId="14">#REF!</definedName>
    <definedName name="_____slg3">#REF!</definedName>
    <definedName name="_____slg4" localSheetId="13">#REF!</definedName>
    <definedName name="_____slg4" localSheetId="2">#REF!</definedName>
    <definedName name="_____slg4" localSheetId="11">#REF!</definedName>
    <definedName name="_____slg4" localSheetId="5">#REF!</definedName>
    <definedName name="_____slg4" localSheetId="14">#REF!</definedName>
    <definedName name="_____slg4">#REF!</definedName>
    <definedName name="_____slg5" localSheetId="13">#REF!</definedName>
    <definedName name="_____slg5" localSheetId="2">#REF!</definedName>
    <definedName name="_____slg5" localSheetId="11">#REF!</definedName>
    <definedName name="_____slg5" localSheetId="5">#REF!</definedName>
    <definedName name="_____slg5" localSheetId="14">#REF!</definedName>
    <definedName name="_____slg5">#REF!</definedName>
    <definedName name="_____slg6" localSheetId="13">#REF!</definedName>
    <definedName name="_____slg6" localSheetId="2">#REF!</definedName>
    <definedName name="_____slg6" localSheetId="11">#REF!</definedName>
    <definedName name="_____slg6" localSheetId="5">#REF!</definedName>
    <definedName name="_____slg6" localSheetId="14">#REF!</definedName>
    <definedName name="_____slg6">#REF!</definedName>
    <definedName name="_____SN3" localSheetId="13">#REF!</definedName>
    <definedName name="_____SN3" localSheetId="2">#REF!</definedName>
    <definedName name="_____SN3" localSheetId="11">#REF!</definedName>
    <definedName name="_____SN3" localSheetId="5">#REF!</definedName>
    <definedName name="_____SN3" localSheetId="14">#REF!</definedName>
    <definedName name="_____SN3">#REF!</definedName>
    <definedName name="_____soi2" localSheetId="13">#REF!</definedName>
    <definedName name="_____soi2" localSheetId="2">#REF!</definedName>
    <definedName name="_____soi2" localSheetId="11">#REF!</definedName>
    <definedName name="_____soi2" localSheetId="5">#REF!</definedName>
    <definedName name="_____soi2" localSheetId="14">#REF!</definedName>
    <definedName name="_____soi2">#REF!</definedName>
    <definedName name="_____soi3" localSheetId="13">#REF!</definedName>
    <definedName name="_____soi3" localSheetId="2">#REF!</definedName>
    <definedName name="_____soi3" localSheetId="11">#REF!</definedName>
    <definedName name="_____soi3" localSheetId="5">#REF!</definedName>
    <definedName name="_____soi3" localSheetId="14">#REF!</definedName>
    <definedName name="_____soi3">#REF!</definedName>
    <definedName name="_____su12" localSheetId="13">#REF!</definedName>
    <definedName name="_____su12" localSheetId="14">#REF!</definedName>
    <definedName name="_____su12">#REF!</definedName>
    <definedName name="_____Su70" localSheetId="13">#REF!</definedName>
    <definedName name="_____Su70" localSheetId="14">#REF!</definedName>
    <definedName name="_____Su70">#REF!</definedName>
    <definedName name="_____sua20" localSheetId="13">#REF!</definedName>
    <definedName name="_____sua20" localSheetId="2">#REF!</definedName>
    <definedName name="_____sua20" localSheetId="11">#REF!</definedName>
    <definedName name="_____sua20" localSheetId="5">#REF!</definedName>
    <definedName name="_____sua20" localSheetId="14">#REF!</definedName>
    <definedName name="_____sua20">#REF!</definedName>
    <definedName name="_____sua30" localSheetId="13">#REF!</definedName>
    <definedName name="_____sua30" localSheetId="2">#REF!</definedName>
    <definedName name="_____sua30" localSheetId="11">#REF!</definedName>
    <definedName name="_____sua30" localSheetId="5">#REF!</definedName>
    <definedName name="_____sua30" localSheetId="14">#REF!</definedName>
    <definedName name="_____sua30">#REF!</definedName>
    <definedName name="_____T4">#REF!</definedName>
    <definedName name="_____t9" localSheetId="2" hidden="1">{"'Sheet1'!$L$16"}</definedName>
    <definedName name="_____t9" localSheetId="11" hidden="1">{"'Sheet1'!$L$16"}</definedName>
    <definedName name="_____t9" localSheetId="5" hidden="1">{"'Sheet1'!$L$16"}</definedName>
    <definedName name="_____t9" hidden="1">{"'Sheet1'!$L$16"}</definedName>
    <definedName name="_____tb2" localSheetId="2" hidden="1">{"'Sheet1'!$L$16"}</definedName>
    <definedName name="_____tb2" localSheetId="11" hidden="1">{"'Sheet1'!$L$16"}</definedName>
    <definedName name="_____tb2" localSheetId="5" hidden="1">{"'Sheet1'!$L$16"}</definedName>
    <definedName name="_____tb2" hidden="1">{"'Sheet1'!$L$16"}</definedName>
    <definedName name="_____TBA7" localSheetId="13">#REF!</definedName>
    <definedName name="_____TBA7" localSheetId="14">#REF!</definedName>
    <definedName name="_____TBA7">#REF!</definedName>
    <definedName name="_____TBA8" localSheetId="13">#REF!</definedName>
    <definedName name="_____TBA8" localSheetId="14">#REF!</definedName>
    <definedName name="_____TBA8">#REF!</definedName>
    <definedName name="_____TBA9" localSheetId="13">#REF!</definedName>
    <definedName name="_____TBA9" localSheetId="14">#REF!</definedName>
    <definedName name="_____TBA9">#REF!</definedName>
    <definedName name="_____td1" localSheetId="2" hidden="1">{"'Sheet1'!$L$16"}</definedName>
    <definedName name="_____td1" localSheetId="11" hidden="1">{"'Sheet1'!$L$16"}</definedName>
    <definedName name="_____td1" localSheetId="5" hidden="1">{"'Sheet1'!$L$16"}</definedName>
    <definedName name="_____td1" hidden="1">{"'Sheet1'!$L$16"}</definedName>
    <definedName name="_____ten32" localSheetId="13">#REF!</definedName>
    <definedName name="_____ten32" localSheetId="14">#REF!</definedName>
    <definedName name="_____ten32">#REF!</definedName>
    <definedName name="_____TG1" localSheetId="13">#REF!</definedName>
    <definedName name="_____TG1" localSheetId="2">#REF!</definedName>
    <definedName name="_____TG1" localSheetId="11">#REF!</definedName>
    <definedName name="_____TG1" localSheetId="5">#REF!</definedName>
    <definedName name="_____TG1" localSheetId="14">#REF!</definedName>
    <definedName name="_____TG1">#REF!</definedName>
    <definedName name="_____tg10" localSheetId="13">#REF!</definedName>
    <definedName name="_____tg10" localSheetId="14">#REF!</definedName>
    <definedName name="_____tg10">#REF!</definedName>
    <definedName name="_____tg16" localSheetId="13">#REF!</definedName>
    <definedName name="_____tg16" localSheetId="14">#REF!</definedName>
    <definedName name="_____tg16">#REF!</definedName>
    <definedName name="_____tg427" localSheetId="13">#REF!</definedName>
    <definedName name="_____tg427" localSheetId="2">#REF!</definedName>
    <definedName name="_____tg427" localSheetId="11">#REF!</definedName>
    <definedName name="_____tg427" localSheetId="5">#REF!</definedName>
    <definedName name="_____tg427" localSheetId="14">#REF!</definedName>
    <definedName name="_____tg427">#REF!</definedName>
    <definedName name="_____TK1" localSheetId="13">#REF!</definedName>
    <definedName name="_____TK1" localSheetId="2">#REF!</definedName>
    <definedName name="_____TK1" localSheetId="11">#REF!</definedName>
    <definedName name="_____TK1" localSheetId="5">#REF!</definedName>
    <definedName name="_____TK1" localSheetId="14">#REF!</definedName>
    <definedName name="_____TK1">#REF!</definedName>
    <definedName name="_____TK155" localSheetId="13">#REF!</definedName>
    <definedName name="_____TK155" localSheetId="2">#REF!</definedName>
    <definedName name="_____TK155" localSheetId="11">#REF!</definedName>
    <definedName name="_____TK155" localSheetId="5">#REF!</definedName>
    <definedName name="_____TK155" localSheetId="14">#REF!</definedName>
    <definedName name="_____TK155">#REF!</definedName>
    <definedName name="_____TK422" localSheetId="13">#REF!</definedName>
    <definedName name="_____TK422" localSheetId="2">#REF!</definedName>
    <definedName name="_____TK422" localSheetId="11">#REF!</definedName>
    <definedName name="_____TK422" localSheetId="5">#REF!</definedName>
    <definedName name="_____TK422" localSheetId="14">#REF!</definedName>
    <definedName name="_____TK422">#REF!</definedName>
    <definedName name="_____TL1" localSheetId="13">#REF!</definedName>
    <definedName name="_____TL1" localSheetId="2">#REF!</definedName>
    <definedName name="_____TL1" localSheetId="11">#REF!</definedName>
    <definedName name="_____TL1" localSheetId="5">#REF!</definedName>
    <definedName name="_____TL1" localSheetId="14">#REF!</definedName>
    <definedName name="_____TL1">#REF!</definedName>
    <definedName name="_____TL2" localSheetId="13">#REF!</definedName>
    <definedName name="_____TL2" localSheetId="2">#REF!</definedName>
    <definedName name="_____TL2" localSheetId="11">#REF!</definedName>
    <definedName name="_____TL2" localSheetId="5">#REF!</definedName>
    <definedName name="_____TL2" localSheetId="14">#REF!</definedName>
    <definedName name="_____TL2">#REF!</definedName>
    <definedName name="_____TL3" localSheetId="13">#REF!</definedName>
    <definedName name="_____TL3" localSheetId="2">#REF!</definedName>
    <definedName name="_____TL3" localSheetId="11">#REF!</definedName>
    <definedName name="_____TL3" localSheetId="5">#REF!</definedName>
    <definedName name="_____TL3" localSheetId="14">#REF!</definedName>
    <definedName name="_____TL3">#REF!</definedName>
    <definedName name="_____TLA120" localSheetId="13">#REF!</definedName>
    <definedName name="_____TLA120" localSheetId="2">#REF!</definedName>
    <definedName name="_____TLA120" localSheetId="11">#REF!</definedName>
    <definedName name="_____TLA120" localSheetId="5">#REF!</definedName>
    <definedName name="_____TLA120" localSheetId="14">#REF!</definedName>
    <definedName name="_____TLA120">#REF!</definedName>
    <definedName name="_____TLA35" localSheetId="13">#REF!</definedName>
    <definedName name="_____TLA35" localSheetId="2">#REF!</definedName>
    <definedName name="_____TLA35" localSheetId="11">#REF!</definedName>
    <definedName name="_____TLA35" localSheetId="5">#REF!</definedName>
    <definedName name="_____TLA35" localSheetId="14">#REF!</definedName>
    <definedName name="_____TLA35">#REF!</definedName>
    <definedName name="_____TLA50" localSheetId="13">#REF!</definedName>
    <definedName name="_____TLA50" localSheetId="2">#REF!</definedName>
    <definedName name="_____TLA50" localSheetId="11">#REF!</definedName>
    <definedName name="_____TLA50" localSheetId="5">#REF!</definedName>
    <definedName name="_____TLA50" localSheetId="14">#REF!</definedName>
    <definedName name="_____TLA50">#REF!</definedName>
    <definedName name="_____TLA70" localSheetId="13">#REF!</definedName>
    <definedName name="_____TLA70" localSheetId="2">#REF!</definedName>
    <definedName name="_____TLA70" localSheetId="11">#REF!</definedName>
    <definedName name="_____TLA70" localSheetId="5">#REF!</definedName>
    <definedName name="_____TLA70" localSheetId="14">#REF!</definedName>
    <definedName name="_____TLA70">#REF!</definedName>
    <definedName name="_____TLA95" localSheetId="13">#REF!</definedName>
    <definedName name="_____TLA95" localSheetId="2">#REF!</definedName>
    <definedName name="_____TLA95" localSheetId="11">#REF!</definedName>
    <definedName name="_____TLA95" localSheetId="5">#REF!</definedName>
    <definedName name="_____TLA95" localSheetId="14">#REF!</definedName>
    <definedName name="_____TLA95">#REF!</definedName>
    <definedName name="_____tp2" localSheetId="13">#REF!</definedName>
    <definedName name="_____tp2" localSheetId="2">#REF!</definedName>
    <definedName name="_____tp2" localSheetId="11">#REF!</definedName>
    <definedName name="_____tp2" localSheetId="5">#REF!</definedName>
    <definedName name="_____tp2" localSheetId="14">#REF!</definedName>
    <definedName name="_____tp2">#REF!</definedName>
    <definedName name="_____tt18" localSheetId="13">#REF!</definedName>
    <definedName name="_____tt18" localSheetId="14">#REF!</definedName>
    <definedName name="_____tt18">#REF!</definedName>
    <definedName name="_____tt3" localSheetId="2" hidden="1">{"'Sheet1'!$L$16"}</definedName>
    <definedName name="_____tt3" localSheetId="11" hidden="1">{"'Sheet1'!$L$16"}</definedName>
    <definedName name="_____tt3" localSheetId="5" hidden="1">{"'Sheet1'!$L$16"}</definedName>
    <definedName name="_____tt3" hidden="1">{"'Sheet1'!$L$16"}</definedName>
    <definedName name="_____tt30" localSheetId="13">#REF!</definedName>
    <definedName name="_____tt30" localSheetId="14">#REF!</definedName>
    <definedName name="_____tt30">#REF!</definedName>
    <definedName name="_____TT6" localSheetId="13">#REF!</definedName>
    <definedName name="_____TT6" localSheetId="14">#REF!</definedName>
    <definedName name="_____TT6">#REF!</definedName>
    <definedName name="_____tz593" localSheetId="13">#REF!</definedName>
    <definedName name="_____tz593" localSheetId="2">#REF!</definedName>
    <definedName name="_____tz593" localSheetId="11">#REF!</definedName>
    <definedName name="_____tz593" localSheetId="5">#REF!</definedName>
    <definedName name="_____tz593" localSheetId="14">#REF!</definedName>
    <definedName name="_____tz593">#REF!</definedName>
    <definedName name="_____TH1" localSheetId="13">#REF!</definedName>
    <definedName name="_____TH1" localSheetId="2">#REF!</definedName>
    <definedName name="_____TH1" localSheetId="11">#REF!</definedName>
    <definedName name="_____TH1" localSheetId="5">#REF!</definedName>
    <definedName name="_____TH1" localSheetId="14">#REF!</definedName>
    <definedName name="_____TH1">#REF!</definedName>
    <definedName name="_____TH160" localSheetId="13">#REF!</definedName>
    <definedName name="_____TH160" localSheetId="14">#REF!</definedName>
    <definedName name="_____TH160">#REF!</definedName>
    <definedName name="_____TH2" localSheetId="13">#REF!</definedName>
    <definedName name="_____TH2" localSheetId="2">#REF!</definedName>
    <definedName name="_____TH2" localSheetId="11">#REF!</definedName>
    <definedName name="_____TH2" localSheetId="5">#REF!</definedName>
    <definedName name="_____TH2" localSheetId="14">#REF!</definedName>
    <definedName name="_____TH2">#REF!</definedName>
    <definedName name="_____TH20" localSheetId="13">#REF!</definedName>
    <definedName name="_____TH20" localSheetId="2">#REF!</definedName>
    <definedName name="_____TH20" localSheetId="11">#REF!</definedName>
    <definedName name="_____TH20" localSheetId="5">#REF!</definedName>
    <definedName name="_____TH20" localSheetId="14">#REF!</definedName>
    <definedName name="_____TH20">#REF!</definedName>
    <definedName name="_____TH3" localSheetId="13">#REF!</definedName>
    <definedName name="_____TH3" localSheetId="2">#REF!</definedName>
    <definedName name="_____TH3" localSheetId="11">#REF!</definedName>
    <definedName name="_____TH3" localSheetId="5">#REF!</definedName>
    <definedName name="_____TH3" localSheetId="14">#REF!</definedName>
    <definedName name="_____TH3">#REF!</definedName>
    <definedName name="_____thu2" localSheetId="2">{"Thuxm2.xls","Sheet1"}</definedName>
    <definedName name="_____thu2" localSheetId="11">{"Thuxm2.xls","Sheet1"}</definedName>
    <definedName name="_____thu2" localSheetId="5">{"Thuxm2.xls","Sheet1"}</definedName>
    <definedName name="_____thu2">{"Thuxm2.xls","Sheet1"}</definedName>
    <definedName name="_____tr375" localSheetId="13">#REF!</definedName>
    <definedName name="_____tr375" localSheetId="14">#REF!</definedName>
    <definedName name="_____tr375">#REF!</definedName>
    <definedName name="_____tra100" localSheetId="13">#REF!</definedName>
    <definedName name="_____tra100" localSheetId="2">#REF!</definedName>
    <definedName name="_____tra100" localSheetId="11">#REF!</definedName>
    <definedName name="_____tra100" localSheetId="5">#REF!</definedName>
    <definedName name="_____tra100" localSheetId="14">#REF!</definedName>
    <definedName name="_____tra100">#REF!</definedName>
    <definedName name="_____tra102" localSheetId="13">#REF!</definedName>
    <definedName name="_____tra102" localSheetId="2">#REF!</definedName>
    <definedName name="_____tra102" localSheetId="11">#REF!</definedName>
    <definedName name="_____tra102" localSheetId="5">#REF!</definedName>
    <definedName name="_____tra102" localSheetId="14">#REF!</definedName>
    <definedName name="_____tra102">#REF!</definedName>
    <definedName name="_____tra104" localSheetId="13">#REF!</definedName>
    <definedName name="_____tra104" localSheetId="2">#REF!</definedName>
    <definedName name="_____tra104" localSheetId="11">#REF!</definedName>
    <definedName name="_____tra104" localSheetId="5">#REF!</definedName>
    <definedName name="_____tra104" localSheetId="14">#REF!</definedName>
    <definedName name="_____tra104">#REF!</definedName>
    <definedName name="_____tra106" localSheetId="13">#REF!</definedName>
    <definedName name="_____tra106" localSheetId="2">#REF!</definedName>
    <definedName name="_____tra106" localSheetId="11">#REF!</definedName>
    <definedName name="_____tra106" localSheetId="5">#REF!</definedName>
    <definedName name="_____tra106" localSheetId="14">#REF!</definedName>
    <definedName name="_____tra106">#REF!</definedName>
    <definedName name="_____tra108" localSheetId="13">#REF!</definedName>
    <definedName name="_____tra108" localSheetId="2">#REF!</definedName>
    <definedName name="_____tra108" localSheetId="11">#REF!</definedName>
    <definedName name="_____tra108" localSheetId="5">#REF!</definedName>
    <definedName name="_____tra108" localSheetId="14">#REF!</definedName>
    <definedName name="_____tra108">#REF!</definedName>
    <definedName name="_____tra110" localSheetId="13">#REF!</definedName>
    <definedName name="_____tra110" localSheetId="2">#REF!</definedName>
    <definedName name="_____tra110" localSheetId="11">#REF!</definedName>
    <definedName name="_____tra110" localSheetId="5">#REF!</definedName>
    <definedName name="_____tra110" localSheetId="14">#REF!</definedName>
    <definedName name="_____tra110">#REF!</definedName>
    <definedName name="_____tra112" localSheetId="13">#REF!</definedName>
    <definedName name="_____tra112" localSheetId="2">#REF!</definedName>
    <definedName name="_____tra112" localSheetId="11">#REF!</definedName>
    <definedName name="_____tra112" localSheetId="5">#REF!</definedName>
    <definedName name="_____tra112" localSheetId="14">#REF!</definedName>
    <definedName name="_____tra112">#REF!</definedName>
    <definedName name="_____tra114" localSheetId="13">#REF!</definedName>
    <definedName name="_____tra114" localSheetId="2">#REF!</definedName>
    <definedName name="_____tra114" localSheetId="11">#REF!</definedName>
    <definedName name="_____tra114" localSheetId="5">#REF!</definedName>
    <definedName name="_____tra114" localSheetId="14">#REF!</definedName>
    <definedName name="_____tra114">#REF!</definedName>
    <definedName name="_____tra116" localSheetId="13">#REF!</definedName>
    <definedName name="_____tra116" localSheetId="2">#REF!</definedName>
    <definedName name="_____tra116" localSheetId="11">#REF!</definedName>
    <definedName name="_____tra116" localSheetId="5">#REF!</definedName>
    <definedName name="_____tra116" localSheetId="14">#REF!</definedName>
    <definedName name="_____tra116">#REF!</definedName>
    <definedName name="_____tra118" localSheetId="13">#REF!</definedName>
    <definedName name="_____tra118" localSheetId="2">#REF!</definedName>
    <definedName name="_____tra118" localSheetId="11">#REF!</definedName>
    <definedName name="_____tra118" localSheetId="5">#REF!</definedName>
    <definedName name="_____tra118" localSheetId="14">#REF!</definedName>
    <definedName name="_____tra118">#REF!</definedName>
    <definedName name="_____tra120" localSheetId="13">#REF!</definedName>
    <definedName name="_____tra120" localSheetId="2">#REF!</definedName>
    <definedName name="_____tra120" localSheetId="11">#REF!</definedName>
    <definedName name="_____tra120" localSheetId="5">#REF!</definedName>
    <definedName name="_____tra120" localSheetId="14">#REF!</definedName>
    <definedName name="_____tra120">#REF!</definedName>
    <definedName name="_____tra122" localSheetId="13">#REF!</definedName>
    <definedName name="_____tra122" localSheetId="2">#REF!</definedName>
    <definedName name="_____tra122" localSheetId="11">#REF!</definedName>
    <definedName name="_____tra122" localSheetId="5">#REF!</definedName>
    <definedName name="_____tra122" localSheetId="14">#REF!</definedName>
    <definedName name="_____tra122">#REF!</definedName>
    <definedName name="_____tra124" localSheetId="13">#REF!</definedName>
    <definedName name="_____tra124" localSheetId="2">#REF!</definedName>
    <definedName name="_____tra124" localSheetId="11">#REF!</definedName>
    <definedName name="_____tra124" localSheetId="5">#REF!</definedName>
    <definedName name="_____tra124" localSheetId="14">#REF!</definedName>
    <definedName name="_____tra124">#REF!</definedName>
    <definedName name="_____tra126" localSheetId="13">#REF!</definedName>
    <definedName name="_____tra126" localSheetId="2">#REF!</definedName>
    <definedName name="_____tra126" localSheetId="11">#REF!</definedName>
    <definedName name="_____tra126" localSheetId="5">#REF!</definedName>
    <definedName name="_____tra126" localSheetId="14">#REF!</definedName>
    <definedName name="_____tra126">#REF!</definedName>
    <definedName name="_____tra128" localSheetId="13">#REF!</definedName>
    <definedName name="_____tra128" localSheetId="2">#REF!</definedName>
    <definedName name="_____tra128" localSheetId="11">#REF!</definedName>
    <definedName name="_____tra128" localSheetId="5">#REF!</definedName>
    <definedName name="_____tra128" localSheetId="14">#REF!</definedName>
    <definedName name="_____tra128">#REF!</definedName>
    <definedName name="_____tra130" localSheetId="13">#REF!</definedName>
    <definedName name="_____tra130" localSheetId="2">#REF!</definedName>
    <definedName name="_____tra130" localSheetId="11">#REF!</definedName>
    <definedName name="_____tra130" localSheetId="5">#REF!</definedName>
    <definedName name="_____tra130" localSheetId="14">#REF!</definedName>
    <definedName name="_____tra130">#REF!</definedName>
    <definedName name="_____tra132" localSheetId="13">#REF!</definedName>
    <definedName name="_____tra132" localSheetId="2">#REF!</definedName>
    <definedName name="_____tra132" localSheetId="11">#REF!</definedName>
    <definedName name="_____tra132" localSheetId="5">#REF!</definedName>
    <definedName name="_____tra132" localSheetId="14">#REF!</definedName>
    <definedName name="_____tra132">#REF!</definedName>
    <definedName name="_____tra134" localSheetId="13">#REF!</definedName>
    <definedName name="_____tra134" localSheetId="2">#REF!</definedName>
    <definedName name="_____tra134" localSheetId="11">#REF!</definedName>
    <definedName name="_____tra134" localSheetId="5">#REF!</definedName>
    <definedName name="_____tra134" localSheetId="14">#REF!</definedName>
    <definedName name="_____tra134">#REF!</definedName>
    <definedName name="_____tra136" localSheetId="13">#REF!</definedName>
    <definedName name="_____tra136" localSheetId="2">#REF!</definedName>
    <definedName name="_____tra136" localSheetId="11">#REF!</definedName>
    <definedName name="_____tra136" localSheetId="5">#REF!</definedName>
    <definedName name="_____tra136" localSheetId="14">#REF!</definedName>
    <definedName name="_____tra136">#REF!</definedName>
    <definedName name="_____tra138" localSheetId="13">#REF!</definedName>
    <definedName name="_____tra138" localSheetId="2">#REF!</definedName>
    <definedName name="_____tra138" localSheetId="11">#REF!</definedName>
    <definedName name="_____tra138" localSheetId="5">#REF!</definedName>
    <definedName name="_____tra138" localSheetId="14">#REF!</definedName>
    <definedName name="_____tra138">#REF!</definedName>
    <definedName name="_____tra140" localSheetId="13">#REF!</definedName>
    <definedName name="_____tra140" localSheetId="2">#REF!</definedName>
    <definedName name="_____tra140" localSheetId="11">#REF!</definedName>
    <definedName name="_____tra140" localSheetId="5">#REF!</definedName>
    <definedName name="_____tra140" localSheetId="14">#REF!</definedName>
    <definedName name="_____tra140">#REF!</definedName>
    <definedName name="_____tra70" localSheetId="13">#REF!</definedName>
    <definedName name="_____tra70" localSheetId="2">#REF!</definedName>
    <definedName name="_____tra70" localSheetId="11">#REF!</definedName>
    <definedName name="_____tra70" localSheetId="5">#REF!</definedName>
    <definedName name="_____tra70" localSheetId="14">#REF!</definedName>
    <definedName name="_____tra70">#REF!</definedName>
    <definedName name="_____tra72" localSheetId="13">#REF!</definedName>
    <definedName name="_____tra72" localSheetId="2">#REF!</definedName>
    <definedName name="_____tra72" localSheetId="11">#REF!</definedName>
    <definedName name="_____tra72" localSheetId="5">#REF!</definedName>
    <definedName name="_____tra72" localSheetId="14">#REF!</definedName>
    <definedName name="_____tra72">#REF!</definedName>
    <definedName name="_____tra74" localSheetId="13">#REF!</definedName>
    <definedName name="_____tra74" localSheetId="2">#REF!</definedName>
    <definedName name="_____tra74" localSheetId="11">#REF!</definedName>
    <definedName name="_____tra74" localSheetId="5">#REF!</definedName>
    <definedName name="_____tra74" localSheetId="14">#REF!</definedName>
    <definedName name="_____tra74">#REF!</definedName>
    <definedName name="_____tra76" localSheetId="13">#REF!</definedName>
    <definedName name="_____tra76" localSheetId="2">#REF!</definedName>
    <definedName name="_____tra76" localSheetId="11">#REF!</definedName>
    <definedName name="_____tra76" localSheetId="5">#REF!</definedName>
    <definedName name="_____tra76" localSheetId="14">#REF!</definedName>
    <definedName name="_____tra76">#REF!</definedName>
    <definedName name="_____tra78" localSheetId="13">#REF!</definedName>
    <definedName name="_____tra78" localSheetId="2">#REF!</definedName>
    <definedName name="_____tra78" localSheetId="11">#REF!</definedName>
    <definedName name="_____tra78" localSheetId="5">#REF!</definedName>
    <definedName name="_____tra78" localSheetId="14">#REF!</definedName>
    <definedName name="_____tra78">#REF!</definedName>
    <definedName name="_____tra80" localSheetId="13">#REF!</definedName>
    <definedName name="_____tra80" localSheetId="2">#REF!</definedName>
    <definedName name="_____tra80" localSheetId="11">#REF!</definedName>
    <definedName name="_____tra80" localSheetId="5">#REF!</definedName>
    <definedName name="_____tra80" localSheetId="14">#REF!</definedName>
    <definedName name="_____tra80">#REF!</definedName>
    <definedName name="_____tra82" localSheetId="13">#REF!</definedName>
    <definedName name="_____tra82" localSheetId="2">#REF!</definedName>
    <definedName name="_____tra82" localSheetId="11">#REF!</definedName>
    <definedName name="_____tra82" localSheetId="5">#REF!</definedName>
    <definedName name="_____tra82" localSheetId="14">#REF!</definedName>
    <definedName name="_____tra82">#REF!</definedName>
    <definedName name="_____tra84" localSheetId="13">#REF!</definedName>
    <definedName name="_____tra84" localSheetId="2">#REF!</definedName>
    <definedName name="_____tra84" localSheetId="11">#REF!</definedName>
    <definedName name="_____tra84" localSheetId="5">#REF!</definedName>
    <definedName name="_____tra84" localSheetId="14">#REF!</definedName>
    <definedName name="_____tra84">#REF!</definedName>
    <definedName name="_____tra86" localSheetId="13">#REF!</definedName>
    <definedName name="_____tra86" localSheetId="2">#REF!</definedName>
    <definedName name="_____tra86" localSheetId="11">#REF!</definedName>
    <definedName name="_____tra86" localSheetId="5">#REF!</definedName>
    <definedName name="_____tra86" localSheetId="14">#REF!</definedName>
    <definedName name="_____tra86">#REF!</definedName>
    <definedName name="_____tra88" localSheetId="13">#REF!</definedName>
    <definedName name="_____tra88" localSheetId="2">#REF!</definedName>
    <definedName name="_____tra88" localSheetId="11">#REF!</definedName>
    <definedName name="_____tra88" localSheetId="5">#REF!</definedName>
    <definedName name="_____tra88" localSheetId="14">#REF!</definedName>
    <definedName name="_____tra88">#REF!</definedName>
    <definedName name="_____tra90" localSheetId="13">#REF!</definedName>
    <definedName name="_____tra90" localSheetId="2">#REF!</definedName>
    <definedName name="_____tra90" localSheetId="11">#REF!</definedName>
    <definedName name="_____tra90" localSheetId="5">#REF!</definedName>
    <definedName name="_____tra90" localSheetId="14">#REF!</definedName>
    <definedName name="_____tra90">#REF!</definedName>
    <definedName name="_____tra92" localSheetId="13">#REF!</definedName>
    <definedName name="_____tra92" localSheetId="2">#REF!</definedName>
    <definedName name="_____tra92" localSheetId="11">#REF!</definedName>
    <definedName name="_____tra92" localSheetId="5">#REF!</definedName>
    <definedName name="_____tra92" localSheetId="14">#REF!</definedName>
    <definedName name="_____tra92">#REF!</definedName>
    <definedName name="_____tra94" localSheetId="13">#REF!</definedName>
    <definedName name="_____tra94" localSheetId="2">#REF!</definedName>
    <definedName name="_____tra94" localSheetId="11">#REF!</definedName>
    <definedName name="_____tra94" localSheetId="5">#REF!</definedName>
    <definedName name="_____tra94" localSheetId="14">#REF!</definedName>
    <definedName name="_____tra94">#REF!</definedName>
    <definedName name="_____tra96" localSheetId="13">#REF!</definedName>
    <definedName name="_____tra96" localSheetId="2">#REF!</definedName>
    <definedName name="_____tra96" localSheetId="11">#REF!</definedName>
    <definedName name="_____tra96" localSheetId="5">#REF!</definedName>
    <definedName name="_____tra96" localSheetId="14">#REF!</definedName>
    <definedName name="_____tra96">#REF!</definedName>
    <definedName name="_____tra98" localSheetId="13">#REF!</definedName>
    <definedName name="_____tra98" localSheetId="2">#REF!</definedName>
    <definedName name="_____tra98" localSheetId="11">#REF!</definedName>
    <definedName name="_____tra98" localSheetId="5">#REF!</definedName>
    <definedName name="_____tra98" localSheetId="14">#REF!</definedName>
    <definedName name="_____tra98">#REF!</definedName>
    <definedName name="_____ui100" localSheetId="13">#REF!</definedName>
    <definedName name="_____ui100" localSheetId="2">#REF!</definedName>
    <definedName name="_____ui100" localSheetId="11">#REF!</definedName>
    <definedName name="_____ui100" localSheetId="5">#REF!</definedName>
    <definedName name="_____ui100" localSheetId="14">#REF!</definedName>
    <definedName name="_____ui100">#REF!</definedName>
    <definedName name="_____ui105" localSheetId="13">#REF!</definedName>
    <definedName name="_____ui105" localSheetId="2">#REF!</definedName>
    <definedName name="_____ui105" localSheetId="11">#REF!</definedName>
    <definedName name="_____ui105" localSheetId="5">#REF!</definedName>
    <definedName name="_____ui105" localSheetId="14">#REF!</definedName>
    <definedName name="_____ui105">#REF!</definedName>
    <definedName name="_____ui108" localSheetId="13">#REF!</definedName>
    <definedName name="_____ui108" localSheetId="2">#REF!</definedName>
    <definedName name="_____ui108" localSheetId="11">#REF!</definedName>
    <definedName name="_____ui108" localSheetId="5">#REF!</definedName>
    <definedName name="_____ui108" localSheetId="14">#REF!</definedName>
    <definedName name="_____ui108">#REF!</definedName>
    <definedName name="_____ui130" localSheetId="13">#REF!</definedName>
    <definedName name="_____ui130" localSheetId="2">#REF!</definedName>
    <definedName name="_____ui130" localSheetId="11">#REF!</definedName>
    <definedName name="_____ui130" localSheetId="5">#REF!</definedName>
    <definedName name="_____ui130" localSheetId="14">#REF!</definedName>
    <definedName name="_____ui130">#REF!</definedName>
    <definedName name="_____ui140" localSheetId="13">#REF!</definedName>
    <definedName name="_____ui140" localSheetId="2">#REF!</definedName>
    <definedName name="_____ui140" localSheetId="11">#REF!</definedName>
    <definedName name="_____ui140" localSheetId="5">#REF!</definedName>
    <definedName name="_____ui140" localSheetId="14">#REF!</definedName>
    <definedName name="_____ui140">#REF!</definedName>
    <definedName name="_____ui160" localSheetId="13">#REF!</definedName>
    <definedName name="_____ui160" localSheetId="2">#REF!</definedName>
    <definedName name="_____ui160" localSheetId="11">#REF!</definedName>
    <definedName name="_____ui160" localSheetId="5">#REF!</definedName>
    <definedName name="_____ui160" localSheetId="14">#REF!</definedName>
    <definedName name="_____ui160">#REF!</definedName>
    <definedName name="_____ui180" localSheetId="13">#REF!</definedName>
    <definedName name="_____ui180" localSheetId="2">#REF!</definedName>
    <definedName name="_____ui180" localSheetId="11">#REF!</definedName>
    <definedName name="_____ui180" localSheetId="5">#REF!</definedName>
    <definedName name="_____ui180" localSheetId="14">#REF!</definedName>
    <definedName name="_____ui180">#REF!</definedName>
    <definedName name="_____ui250" localSheetId="13">#REF!</definedName>
    <definedName name="_____ui250" localSheetId="2">#REF!</definedName>
    <definedName name="_____ui250" localSheetId="11">#REF!</definedName>
    <definedName name="_____ui250" localSheetId="5">#REF!</definedName>
    <definedName name="_____ui250" localSheetId="14">#REF!</definedName>
    <definedName name="_____ui250">#REF!</definedName>
    <definedName name="_____ui271" localSheetId="13">#REF!</definedName>
    <definedName name="_____ui271" localSheetId="2">#REF!</definedName>
    <definedName name="_____ui271" localSheetId="11">#REF!</definedName>
    <definedName name="_____ui271" localSheetId="5">#REF!</definedName>
    <definedName name="_____ui271" localSheetId="14">#REF!</definedName>
    <definedName name="_____ui271">#REF!</definedName>
    <definedName name="_____ui320" localSheetId="13">#REF!</definedName>
    <definedName name="_____ui320" localSheetId="2">#REF!</definedName>
    <definedName name="_____ui320" localSheetId="11">#REF!</definedName>
    <definedName name="_____ui320" localSheetId="5">#REF!</definedName>
    <definedName name="_____ui320" localSheetId="14">#REF!</definedName>
    <definedName name="_____ui320">#REF!</definedName>
    <definedName name="_____ui45" localSheetId="13">#REF!</definedName>
    <definedName name="_____ui45" localSheetId="2">#REF!</definedName>
    <definedName name="_____ui45" localSheetId="11">#REF!</definedName>
    <definedName name="_____ui45" localSheetId="5">#REF!</definedName>
    <definedName name="_____ui45" localSheetId="14">#REF!</definedName>
    <definedName name="_____ui45">#REF!</definedName>
    <definedName name="_____ui50" localSheetId="13">#REF!</definedName>
    <definedName name="_____ui50" localSheetId="2">#REF!</definedName>
    <definedName name="_____ui50" localSheetId="11">#REF!</definedName>
    <definedName name="_____ui50" localSheetId="5">#REF!</definedName>
    <definedName name="_____ui50" localSheetId="14">#REF!</definedName>
    <definedName name="_____ui50">#REF!</definedName>
    <definedName name="_____ui54" localSheetId="13">#REF!</definedName>
    <definedName name="_____ui54" localSheetId="2">#REF!</definedName>
    <definedName name="_____ui54" localSheetId="11">#REF!</definedName>
    <definedName name="_____ui54" localSheetId="5">#REF!</definedName>
    <definedName name="_____ui54" localSheetId="14">#REF!</definedName>
    <definedName name="_____ui54">#REF!</definedName>
    <definedName name="_____ui65" localSheetId="13">#REF!</definedName>
    <definedName name="_____ui65" localSheetId="2">#REF!</definedName>
    <definedName name="_____ui65" localSheetId="11">#REF!</definedName>
    <definedName name="_____ui65" localSheetId="5">#REF!</definedName>
    <definedName name="_____ui65" localSheetId="14">#REF!</definedName>
    <definedName name="_____ui65">#REF!</definedName>
    <definedName name="_____ui75" localSheetId="13">#REF!</definedName>
    <definedName name="_____ui75" localSheetId="2">#REF!</definedName>
    <definedName name="_____ui75" localSheetId="11">#REF!</definedName>
    <definedName name="_____ui75" localSheetId="5">#REF!</definedName>
    <definedName name="_____ui75" localSheetId="14">#REF!</definedName>
    <definedName name="_____ui75">#REF!</definedName>
    <definedName name="_____ui80" localSheetId="13">#REF!</definedName>
    <definedName name="_____ui80" localSheetId="2">#REF!</definedName>
    <definedName name="_____ui80" localSheetId="11">#REF!</definedName>
    <definedName name="_____ui80" localSheetId="5">#REF!</definedName>
    <definedName name="_____ui80" localSheetId="14">#REF!</definedName>
    <definedName name="_____ui80">#REF!</definedName>
    <definedName name="_____un76" localSheetId="13">#REF!</definedName>
    <definedName name="_____un76" localSheetId="14">#REF!</definedName>
    <definedName name="_____un76">#REF!</definedName>
    <definedName name="_____UT2" localSheetId="13">#REF!</definedName>
    <definedName name="_____UT2" localSheetId="2">#REF!</definedName>
    <definedName name="_____UT2" localSheetId="11">#REF!</definedName>
    <definedName name="_____UT2" localSheetId="5">#REF!</definedName>
    <definedName name="_____UT2" localSheetId="14">#REF!</definedName>
    <definedName name="_____UT2">#REF!</definedName>
    <definedName name="_____VAN1" localSheetId="13">#REF!</definedName>
    <definedName name="_____VAN1" localSheetId="14">#REF!</definedName>
    <definedName name="_____VAN1">#REF!</definedName>
    <definedName name="_____vb1" localSheetId="13">#REF!</definedName>
    <definedName name="_____vb1" localSheetId="2">#REF!</definedName>
    <definedName name="_____vb1" localSheetId="11">#REF!</definedName>
    <definedName name="_____vb1" localSheetId="5">#REF!</definedName>
    <definedName name="_____vb1" localSheetId="14">#REF!</definedName>
    <definedName name="_____vb1">#REF!</definedName>
    <definedName name="_____vb2" localSheetId="13">#REF!</definedName>
    <definedName name="_____vb2" localSheetId="2">#REF!</definedName>
    <definedName name="_____vb2" localSheetId="11">#REF!</definedName>
    <definedName name="_____vb2" localSheetId="5">#REF!</definedName>
    <definedName name="_____vb2" localSheetId="14">#REF!</definedName>
    <definedName name="_____vb2">#REF!</definedName>
    <definedName name="_____vc1" localSheetId="13">#REF!</definedName>
    <definedName name="_____vc1" localSheetId="2">#REF!</definedName>
    <definedName name="_____vc1" localSheetId="11">#REF!</definedName>
    <definedName name="_____vc1" localSheetId="5">#REF!</definedName>
    <definedName name="_____vc1" localSheetId="14">#REF!</definedName>
    <definedName name="_____vc1">#REF!</definedName>
    <definedName name="_____vc2" localSheetId="13">#REF!</definedName>
    <definedName name="_____vc2" localSheetId="2">#REF!</definedName>
    <definedName name="_____vc2" localSheetId="11">#REF!</definedName>
    <definedName name="_____vc2" localSheetId="5">#REF!</definedName>
    <definedName name="_____vc2" localSheetId="14">#REF!</definedName>
    <definedName name="_____vc2">#REF!</definedName>
    <definedName name="_____vc3" localSheetId="13">#REF!</definedName>
    <definedName name="_____vc3" localSheetId="2">#REF!</definedName>
    <definedName name="_____vc3" localSheetId="11">#REF!</definedName>
    <definedName name="_____vc3" localSheetId="5">#REF!</definedName>
    <definedName name="_____vc3" localSheetId="14">#REF!</definedName>
    <definedName name="_____vc3">#REF!</definedName>
    <definedName name="_____VCD4" localSheetId="13">#REF!</definedName>
    <definedName name="_____VCD4" localSheetId="14">#REF!</definedName>
    <definedName name="_____VCD4">#REF!</definedName>
    <definedName name="_____vl1" localSheetId="13">#REF!</definedName>
    <definedName name="_____vl1" localSheetId="2">#REF!</definedName>
    <definedName name="_____vl1" localSheetId="11">#REF!</definedName>
    <definedName name="_____vl1" localSheetId="5">#REF!</definedName>
    <definedName name="_____vl1" localSheetId="14">#REF!</definedName>
    <definedName name="_____vl1">#REF!</definedName>
    <definedName name="_____VL100" localSheetId="13">#REF!</definedName>
    <definedName name="_____VL100" localSheetId="2">#REF!</definedName>
    <definedName name="_____VL100" localSheetId="11">#REF!</definedName>
    <definedName name="_____VL100" localSheetId="5">#REF!</definedName>
    <definedName name="_____VL100" localSheetId="14">#REF!</definedName>
    <definedName name="_____VL100">#REF!</definedName>
    <definedName name="_____vl150" localSheetId="13">#REF!</definedName>
    <definedName name="_____vl150" localSheetId="2">#REF!</definedName>
    <definedName name="_____vl150" localSheetId="11">#REF!</definedName>
    <definedName name="_____vl150" localSheetId="5">#REF!</definedName>
    <definedName name="_____vl150" localSheetId="14">#REF!</definedName>
    <definedName name="_____vl150">#REF!</definedName>
    <definedName name="_____VL200" localSheetId="13">#REF!</definedName>
    <definedName name="_____VL200" localSheetId="2">#REF!</definedName>
    <definedName name="_____VL200" localSheetId="11">#REF!</definedName>
    <definedName name="_____VL200" localSheetId="5">#REF!</definedName>
    <definedName name="_____VL200" localSheetId="14">#REF!</definedName>
    <definedName name="_____VL200">#REF!</definedName>
    <definedName name="_____VL250" localSheetId="13">#REF!</definedName>
    <definedName name="_____VL250" localSheetId="2">#REF!</definedName>
    <definedName name="_____VL250" localSheetId="11">#REF!</definedName>
    <definedName name="_____VL250" localSheetId="5">#REF!</definedName>
    <definedName name="_____VL250" localSheetId="14">#REF!</definedName>
    <definedName name="_____VL250">#REF!</definedName>
    <definedName name="_____VL43" localSheetId="13">#REF!</definedName>
    <definedName name="_____VL43" localSheetId="2">#REF!</definedName>
    <definedName name="_____VL43" localSheetId="11">#REF!</definedName>
    <definedName name="_____VL43" localSheetId="5">#REF!</definedName>
    <definedName name="_____VL43" localSheetId="14">#REF!</definedName>
    <definedName name="_____VL43">#REF!</definedName>
    <definedName name="_____vl50" localSheetId="13">#REF!</definedName>
    <definedName name="_____vl50" localSheetId="2">#REF!</definedName>
    <definedName name="_____vl50" localSheetId="11">#REF!</definedName>
    <definedName name="_____vl50" localSheetId="5">#REF!</definedName>
    <definedName name="_____vl50" localSheetId="14">#REF!</definedName>
    <definedName name="_____vl50">#REF!</definedName>
    <definedName name="_____vln6" localSheetId="13">#REF!</definedName>
    <definedName name="_____vln6" localSheetId="2">#REF!</definedName>
    <definedName name="_____vln6" localSheetId="11">#REF!</definedName>
    <definedName name="_____vln6" localSheetId="5">#REF!</definedName>
    <definedName name="_____vln6" localSheetId="14">#REF!</definedName>
    <definedName name="_____vln6">#REF!</definedName>
    <definedName name="_____VLP2" localSheetId="2" hidden="1">{"'Sheet1'!$L$16"}</definedName>
    <definedName name="_____VLP2" localSheetId="11" hidden="1">{"'Sheet1'!$L$16"}</definedName>
    <definedName name="_____VLP2" localSheetId="5" hidden="1">{"'Sheet1'!$L$16"}</definedName>
    <definedName name="_____VLP2" hidden="1">{"'Sheet1'!$L$16"}</definedName>
    <definedName name="_____vm100" localSheetId="13">#REF!</definedName>
    <definedName name="_____vm100" localSheetId="2">#REF!</definedName>
    <definedName name="_____vm100" localSheetId="11">#REF!</definedName>
    <definedName name="_____vm100" localSheetId="5">#REF!</definedName>
    <definedName name="_____vm100" localSheetId="14">#REF!</definedName>
    <definedName name="_____vm100">#REF!</definedName>
    <definedName name="_____vm150" localSheetId="13">#REF!</definedName>
    <definedName name="_____vm150" localSheetId="2">#REF!</definedName>
    <definedName name="_____vm150" localSheetId="11">#REF!</definedName>
    <definedName name="_____vm150" localSheetId="5">#REF!</definedName>
    <definedName name="_____vm150" localSheetId="14">#REF!</definedName>
    <definedName name="_____vm150">#REF!</definedName>
    <definedName name="_____vm50" localSheetId="13">#REF!</definedName>
    <definedName name="_____vm50" localSheetId="2">#REF!</definedName>
    <definedName name="_____vm50" localSheetId="11">#REF!</definedName>
    <definedName name="_____vm50" localSheetId="5">#REF!</definedName>
    <definedName name="_____vm50" localSheetId="14">#REF!</definedName>
    <definedName name="_____vm50">#REF!</definedName>
    <definedName name="_____vm75" localSheetId="13">#REF!</definedName>
    <definedName name="_____vm75" localSheetId="2">#REF!</definedName>
    <definedName name="_____vm75" localSheetId="11">#REF!</definedName>
    <definedName name="_____vm75" localSheetId="5">#REF!</definedName>
    <definedName name="_____vm75" localSheetId="14">#REF!</definedName>
    <definedName name="_____vm75">#REF!</definedName>
    <definedName name="_____VT22" localSheetId="13">#REF!</definedName>
    <definedName name="_____VT22" localSheetId="2">#REF!</definedName>
    <definedName name="_____VT22" localSheetId="11">#REF!</definedName>
    <definedName name="_____VT22" localSheetId="5">#REF!</definedName>
    <definedName name="_____VT22" localSheetId="14">#REF!</definedName>
    <definedName name="_____VT22">#REF!</definedName>
    <definedName name="_____xb80" localSheetId="13">#REF!</definedName>
    <definedName name="_____xb80" localSheetId="2">#REF!</definedName>
    <definedName name="_____xb80" localSheetId="11">#REF!</definedName>
    <definedName name="_____xb80" localSheetId="5">#REF!</definedName>
    <definedName name="_____xb80" localSheetId="14">#REF!</definedName>
    <definedName name="_____xb80">#REF!</definedName>
    <definedName name="_____xd2" localSheetId="2">{"Book1"}</definedName>
    <definedName name="_____xd2" localSheetId="11">{"Book1"}</definedName>
    <definedName name="_____xd2" localSheetId="5">{"Book1"}</definedName>
    <definedName name="_____xd2">{"Book1"}</definedName>
    <definedName name="_____xi1" localSheetId="13">#REF!</definedName>
    <definedName name="_____xi1" localSheetId="2">#REF!</definedName>
    <definedName name="_____xi1" localSheetId="11">#REF!</definedName>
    <definedName name="_____xi1" localSheetId="5">#REF!</definedName>
    <definedName name="_____xi1" localSheetId="14">#REF!</definedName>
    <definedName name="_____xi1">#REF!</definedName>
    <definedName name="_____xm2" localSheetId="13">#REF!</definedName>
    <definedName name="_____xm2" localSheetId="2">#REF!</definedName>
    <definedName name="_____xm2" localSheetId="11">#REF!</definedName>
    <definedName name="_____xm2" localSheetId="5">#REF!</definedName>
    <definedName name="_____xm2" localSheetId="14">#REF!</definedName>
    <definedName name="_____xm2">#REF!</definedName>
    <definedName name="_____xm3" localSheetId="13">#REF!</definedName>
    <definedName name="_____xm3" localSheetId="2">#REF!</definedName>
    <definedName name="_____xm3" localSheetId="11">#REF!</definedName>
    <definedName name="_____xm3" localSheetId="5">#REF!</definedName>
    <definedName name="_____xm3" localSheetId="14">#REF!</definedName>
    <definedName name="_____xm3">#REF!</definedName>
    <definedName name="_____xm30" localSheetId="13">#REF!</definedName>
    <definedName name="_____xm30" localSheetId="2">#REF!</definedName>
    <definedName name="_____xm30" localSheetId="11">#REF!</definedName>
    <definedName name="_____xm30" localSheetId="5">#REF!</definedName>
    <definedName name="_____xm30" localSheetId="14">#REF!</definedName>
    <definedName name="_____xm30">#REF!</definedName>
    <definedName name="_____xm4" localSheetId="13">#REF!</definedName>
    <definedName name="_____xm4" localSheetId="2">#REF!</definedName>
    <definedName name="_____xm4" localSheetId="11">#REF!</definedName>
    <definedName name="_____xm4" localSheetId="5">#REF!</definedName>
    <definedName name="_____xm4" localSheetId="14">#REF!</definedName>
    <definedName name="_____xm4">#REF!</definedName>
    <definedName name="_____xm40" localSheetId="13">#REF!</definedName>
    <definedName name="_____xm40" localSheetId="2">#REF!</definedName>
    <definedName name="_____xm40" localSheetId="11">#REF!</definedName>
    <definedName name="_____xm40" localSheetId="5">#REF!</definedName>
    <definedName name="_____xm40" localSheetId="14">#REF!</definedName>
    <definedName name="_____xm40">#REF!</definedName>
    <definedName name="_____xm5" localSheetId="13">#REF!</definedName>
    <definedName name="_____xm5" localSheetId="2">#REF!</definedName>
    <definedName name="_____xm5" localSheetId="11">#REF!</definedName>
    <definedName name="_____xm5" localSheetId="5">#REF!</definedName>
    <definedName name="_____xm5" localSheetId="14">#REF!</definedName>
    <definedName name="_____xm5">#REF!</definedName>
    <definedName name="_____xx3" localSheetId="13">#REF!</definedName>
    <definedName name="_____xx3" localSheetId="2">#REF!</definedName>
    <definedName name="_____xx3" localSheetId="11">#REF!</definedName>
    <definedName name="_____xx3" localSheetId="5">#REF!</definedName>
    <definedName name="_____xx3" localSheetId="14">#REF!</definedName>
    <definedName name="_____xx3">#REF!</definedName>
    <definedName name="_____xx4" localSheetId="13">#REF!</definedName>
    <definedName name="_____xx4" localSheetId="2">#REF!</definedName>
    <definedName name="_____xx4" localSheetId="11">#REF!</definedName>
    <definedName name="_____xx4" localSheetId="5">#REF!</definedName>
    <definedName name="_____xx4" localSheetId="14">#REF!</definedName>
    <definedName name="_____xx4">#REF!</definedName>
    <definedName name="_____xx5" localSheetId="13">#REF!</definedName>
    <definedName name="_____xx5" localSheetId="2">#REF!</definedName>
    <definedName name="_____xx5" localSheetId="11">#REF!</definedName>
    <definedName name="_____xx5" localSheetId="5">#REF!</definedName>
    <definedName name="_____xx5" localSheetId="14">#REF!</definedName>
    <definedName name="_____xx5">#REF!</definedName>
    <definedName name="_____xx6" localSheetId="13">#REF!</definedName>
    <definedName name="_____xx6" localSheetId="2">#REF!</definedName>
    <definedName name="_____xx6" localSheetId="11">#REF!</definedName>
    <definedName name="_____xx6" localSheetId="5">#REF!</definedName>
    <definedName name="_____xx6" localSheetId="14">#REF!</definedName>
    <definedName name="_____xx6">#REF!</definedName>
    <definedName name="_____xx7" localSheetId="13">#REF!</definedName>
    <definedName name="_____xx7" localSheetId="2">#REF!</definedName>
    <definedName name="_____xx7" localSheetId="11">#REF!</definedName>
    <definedName name="_____xx7" localSheetId="5">#REF!</definedName>
    <definedName name="_____xx7" localSheetId="14">#REF!</definedName>
    <definedName name="_____xx7">#REF!</definedName>
    <definedName name="____a1" localSheetId="2" hidden="1">{"'Sheet1'!$L$16"}</definedName>
    <definedName name="____a1" localSheetId="11" hidden="1">{"'Sheet1'!$L$16"}</definedName>
    <definedName name="____a1" localSheetId="5" hidden="1">{"'Sheet1'!$L$16"}</definedName>
    <definedName name="____a1" hidden="1">{"'Sheet1'!$L$16"}</definedName>
    <definedName name="____a129" localSheetId="2" hidden="1">{"Offgrid",#N/A,FALSE,"OFFGRID";"Region",#N/A,FALSE,"REGION";"Offgrid -2",#N/A,FALSE,"OFFGRID";"WTP",#N/A,FALSE,"WTP";"WTP -2",#N/A,FALSE,"WTP";"Project",#N/A,FALSE,"PROJECT";"Summary -2",#N/A,FALSE,"SUMMARY"}</definedName>
    <definedName name="____a129" localSheetId="11" hidden="1">{"Offgrid",#N/A,FALSE,"OFFGRID";"Region",#N/A,FALSE,"REGION";"Offgrid -2",#N/A,FALSE,"OFFGRID";"WTP",#N/A,FALSE,"WTP";"WTP -2",#N/A,FALSE,"WTP";"Project",#N/A,FALSE,"PROJECT";"Summary -2",#N/A,FALSE,"SUMMARY"}</definedName>
    <definedName name="____a129" localSheetId="5" hidden="1">{"Offgrid",#N/A,FALSE,"OFFGRID";"Region",#N/A,FALSE,"REGION";"Offgrid -2",#N/A,FALSE,"OFFGRID";"WTP",#N/A,FALSE,"WTP";"WTP -2",#N/A,FALSE,"WTP";"Project",#N/A,FALSE,"PROJECT";"Summary -2",#N/A,FALSE,"SUMMARY"}</definedName>
    <definedName name="____a129" hidden="1">{"Offgrid",#N/A,FALSE,"OFFGRID";"Region",#N/A,FALSE,"REGION";"Offgrid -2",#N/A,FALSE,"OFFGRID";"WTP",#N/A,FALSE,"WTP";"WTP -2",#N/A,FALSE,"WTP";"Project",#N/A,FALSE,"PROJECT";"Summary -2",#N/A,FALSE,"SUMMARY"}</definedName>
    <definedName name="____a130" localSheetId="2" hidden="1">{"Offgrid",#N/A,FALSE,"OFFGRID";"Region",#N/A,FALSE,"REGION";"Offgrid -2",#N/A,FALSE,"OFFGRID";"WTP",#N/A,FALSE,"WTP";"WTP -2",#N/A,FALSE,"WTP";"Project",#N/A,FALSE,"PROJECT";"Summary -2",#N/A,FALSE,"SUMMARY"}</definedName>
    <definedName name="____a130" localSheetId="11" hidden="1">{"Offgrid",#N/A,FALSE,"OFFGRID";"Region",#N/A,FALSE,"REGION";"Offgrid -2",#N/A,FALSE,"OFFGRID";"WTP",#N/A,FALSE,"WTP";"WTP -2",#N/A,FALSE,"WTP";"Project",#N/A,FALSE,"PROJECT";"Summary -2",#N/A,FALSE,"SUMMARY"}</definedName>
    <definedName name="____a130" localSheetId="5" hidden="1">{"Offgrid",#N/A,FALSE,"OFFGRID";"Region",#N/A,FALSE,"REGION";"Offgrid -2",#N/A,FALSE,"OFFGRID";"WTP",#N/A,FALSE,"WTP";"WTP -2",#N/A,FALSE,"WTP";"Project",#N/A,FALSE,"PROJECT";"Summary -2",#N/A,FALSE,"SUMMARY"}</definedName>
    <definedName name="____a130" hidden="1">{"Offgrid",#N/A,FALSE,"OFFGRID";"Region",#N/A,FALSE,"REGION";"Offgrid -2",#N/A,FALSE,"OFFGRID";"WTP",#N/A,FALSE,"WTP";"WTP -2",#N/A,FALSE,"WTP";"Project",#N/A,FALSE,"PROJECT";"Summary -2",#N/A,FALSE,"SUMMARY"}</definedName>
    <definedName name="____a16550" localSheetId="13">#REF!</definedName>
    <definedName name="____a16550" localSheetId="14">#REF!</definedName>
    <definedName name="____a16550">#REF!</definedName>
    <definedName name="____a2" localSheetId="2" hidden="1">{"'Sheet1'!$L$16"}</definedName>
    <definedName name="____a2" localSheetId="11" hidden="1">{"'Sheet1'!$L$16"}</definedName>
    <definedName name="____a2" localSheetId="5" hidden="1">{"'Sheet1'!$L$16"}</definedName>
    <definedName name="____a2" hidden="1">{"'Sheet1'!$L$16"}</definedName>
    <definedName name="____atn1" localSheetId="13">#REF!</definedName>
    <definedName name="____atn1" localSheetId="2">#REF!</definedName>
    <definedName name="____atn1" localSheetId="11">#REF!</definedName>
    <definedName name="____atn1" localSheetId="5">#REF!</definedName>
    <definedName name="____atn1" localSheetId="14">#REF!</definedName>
    <definedName name="____atn1">#REF!</definedName>
    <definedName name="____atn10" localSheetId="13">#REF!</definedName>
    <definedName name="____atn10" localSheetId="2">#REF!</definedName>
    <definedName name="____atn10" localSheetId="11">#REF!</definedName>
    <definedName name="____atn10" localSheetId="5">#REF!</definedName>
    <definedName name="____atn10" localSheetId="14">#REF!</definedName>
    <definedName name="____atn10">#REF!</definedName>
    <definedName name="____atn2" localSheetId="13">#REF!</definedName>
    <definedName name="____atn2" localSheetId="2">#REF!</definedName>
    <definedName name="____atn2" localSheetId="11">#REF!</definedName>
    <definedName name="____atn2" localSheetId="5">#REF!</definedName>
    <definedName name="____atn2" localSheetId="14">#REF!</definedName>
    <definedName name="____atn2">#REF!</definedName>
    <definedName name="____atn3" localSheetId="13">#REF!</definedName>
    <definedName name="____atn3" localSheetId="2">#REF!</definedName>
    <definedName name="____atn3" localSheetId="11">#REF!</definedName>
    <definedName name="____atn3" localSheetId="5">#REF!</definedName>
    <definedName name="____atn3" localSheetId="14">#REF!</definedName>
    <definedName name="____atn3">#REF!</definedName>
    <definedName name="____atn4" localSheetId="13">#REF!</definedName>
    <definedName name="____atn4" localSheetId="2">#REF!</definedName>
    <definedName name="____atn4" localSheetId="11">#REF!</definedName>
    <definedName name="____atn4" localSheetId="5">#REF!</definedName>
    <definedName name="____atn4" localSheetId="14">#REF!</definedName>
    <definedName name="____atn4">#REF!</definedName>
    <definedName name="____atn5" localSheetId="13">#REF!</definedName>
    <definedName name="____atn5" localSheetId="2">#REF!</definedName>
    <definedName name="____atn5" localSheetId="11">#REF!</definedName>
    <definedName name="____atn5" localSheetId="5">#REF!</definedName>
    <definedName name="____atn5" localSheetId="14">#REF!</definedName>
    <definedName name="____atn5">#REF!</definedName>
    <definedName name="____atn6" localSheetId="13">#REF!</definedName>
    <definedName name="____atn6" localSheetId="2">#REF!</definedName>
    <definedName name="____atn6" localSheetId="11">#REF!</definedName>
    <definedName name="____atn6" localSheetId="5">#REF!</definedName>
    <definedName name="____atn6" localSheetId="14">#REF!</definedName>
    <definedName name="____atn6">#REF!</definedName>
    <definedName name="____atn7" localSheetId="13">#REF!</definedName>
    <definedName name="____atn7" localSheetId="2">#REF!</definedName>
    <definedName name="____atn7" localSheetId="11">#REF!</definedName>
    <definedName name="____atn7" localSheetId="5">#REF!</definedName>
    <definedName name="____atn7" localSheetId="14">#REF!</definedName>
    <definedName name="____atn7">#REF!</definedName>
    <definedName name="____atn8" localSheetId="13">#REF!</definedName>
    <definedName name="____atn8" localSheetId="2">#REF!</definedName>
    <definedName name="____atn8" localSheetId="11">#REF!</definedName>
    <definedName name="____atn8" localSheetId="5">#REF!</definedName>
    <definedName name="____atn8" localSheetId="14">#REF!</definedName>
    <definedName name="____atn8">#REF!</definedName>
    <definedName name="____atn9" localSheetId="13">#REF!</definedName>
    <definedName name="____atn9" localSheetId="2">#REF!</definedName>
    <definedName name="____atn9" localSheetId="11">#REF!</definedName>
    <definedName name="____atn9" localSheetId="5">#REF!</definedName>
    <definedName name="____atn9" localSheetId="14">#REF!</definedName>
    <definedName name="____atn9">#REF!</definedName>
    <definedName name="____B1" localSheetId="13">#REF!</definedName>
    <definedName name="____B1" localSheetId="2">#REF!</definedName>
    <definedName name="____B1" localSheetId="11">#REF!</definedName>
    <definedName name="____B1" localSheetId="5">#REF!</definedName>
    <definedName name="____B1" localSheetId="14">#REF!</definedName>
    <definedName name="____B1">#REF!</definedName>
    <definedName name="____b100000" localSheetId="13">#REF!</definedName>
    <definedName name="____b100000" localSheetId="2">#REF!</definedName>
    <definedName name="____b100000" localSheetId="11">#REF!</definedName>
    <definedName name="____b100000" localSheetId="5">#REF!</definedName>
    <definedName name="____b100000" localSheetId="14">#REF!</definedName>
    <definedName name="____b100000">#REF!</definedName>
    <definedName name="____B72172" localSheetId="13">#REF!</definedName>
    <definedName name="____B72172" localSheetId="2">#REF!</definedName>
    <definedName name="____B72172" localSheetId="11">#REF!</definedName>
    <definedName name="____B72172" localSheetId="5">#REF!</definedName>
    <definedName name="____B72172" localSheetId="14">#REF!</definedName>
    <definedName name="____B72172">#REF!</definedName>
    <definedName name="____B86000" localSheetId="13">#REF!</definedName>
    <definedName name="____B86000" localSheetId="2">#REF!</definedName>
    <definedName name="____B86000" localSheetId="11">#REF!</definedName>
    <definedName name="____B86000" localSheetId="5">#REF!</definedName>
    <definedName name="____B86000" localSheetId="14">#REF!</definedName>
    <definedName name="____B86000">#REF!</definedName>
    <definedName name="____bac1" localSheetId="13">#REF!</definedName>
    <definedName name="____bac1" localSheetId="14">#REF!</definedName>
    <definedName name="____bac1">#REF!</definedName>
    <definedName name="____bac3">12413</definedName>
    <definedName name="____bac4">13529</definedName>
    <definedName name="____bac5">15483</definedName>
    <definedName name="____ban1" localSheetId="13">#REF!</definedName>
    <definedName name="____ban1" localSheetId="14">#REF!</definedName>
    <definedName name="____ban1">#REF!</definedName>
    <definedName name="____BCT1" localSheetId="2" hidden="1">{"'Sheet1'!$L$16"}</definedName>
    <definedName name="____BCT1" localSheetId="11" hidden="1">{"'Sheet1'!$L$16"}</definedName>
    <definedName name="____BCT1" localSheetId="5" hidden="1">{"'Sheet1'!$L$16"}</definedName>
    <definedName name="____BCT1" hidden="1">{"'Sheet1'!$L$16"}</definedName>
    <definedName name="____Bm2" localSheetId="2">{"'Sheet1'!$L$16"}</definedName>
    <definedName name="____Bm2" localSheetId="11">{"'Sheet1'!$L$16"}</definedName>
    <definedName name="____Bm2" localSheetId="5">{"'Sheet1'!$L$16"}</definedName>
    <definedName name="____Bm2">{"'Sheet1'!$L$16"}</definedName>
    <definedName name="____bnc5" localSheetId="13">#REF!</definedName>
    <definedName name="____bnc5" localSheetId="2">#REF!</definedName>
    <definedName name="____bnc5" localSheetId="11">#REF!</definedName>
    <definedName name="____bnc5" localSheetId="5">#REF!</definedName>
    <definedName name="____bnc5" localSheetId="14">#REF!</definedName>
    <definedName name="____bnc5">#REF!</definedName>
    <definedName name="____boi1" localSheetId="13">#REF!</definedName>
    <definedName name="____boi1" localSheetId="2">#REF!</definedName>
    <definedName name="____boi1" localSheetId="11">#REF!</definedName>
    <definedName name="____boi1" localSheetId="5">#REF!</definedName>
    <definedName name="____boi1" localSheetId="14">#REF!</definedName>
    <definedName name="____boi1">#REF!</definedName>
    <definedName name="____boi2" localSheetId="13">#REF!</definedName>
    <definedName name="____boi2" localSheetId="2">#REF!</definedName>
    <definedName name="____boi2" localSheetId="11">#REF!</definedName>
    <definedName name="____boi2" localSheetId="5">#REF!</definedName>
    <definedName name="____boi2" localSheetId="14">#REF!</definedName>
    <definedName name="____boi2">#REF!</definedName>
    <definedName name="____boi3" localSheetId="13">#REF!</definedName>
    <definedName name="____boi3" localSheetId="2">#REF!</definedName>
    <definedName name="____boi3" localSheetId="11">#REF!</definedName>
    <definedName name="____boi3" localSheetId="5">#REF!</definedName>
    <definedName name="____boi3" localSheetId="14">#REF!</definedName>
    <definedName name="____boi3">#REF!</definedName>
    <definedName name="____boi4" localSheetId="13">#REF!</definedName>
    <definedName name="____boi4" localSheetId="2">#REF!</definedName>
    <definedName name="____boi4" localSheetId="11">#REF!</definedName>
    <definedName name="____boi4" localSheetId="5">#REF!</definedName>
    <definedName name="____boi4" localSheetId="14">#REF!</definedName>
    <definedName name="____boi4">#REF!</definedName>
    <definedName name="____bt2" localSheetId="2">{"Thuxm2.xls","Sheet1"}</definedName>
    <definedName name="____bt2" localSheetId="11">{"Thuxm2.xls","Sheet1"}</definedName>
    <definedName name="____bt2" localSheetId="5">{"Thuxm2.xls","Sheet1"}</definedName>
    <definedName name="____bt2">{"Thuxm2.xls","Sheet1"}</definedName>
    <definedName name="____btc20" localSheetId="13">#REF!</definedName>
    <definedName name="____btc20" localSheetId="2">#REF!</definedName>
    <definedName name="____btc20" localSheetId="11">#REF!</definedName>
    <definedName name="____btc20" localSheetId="5">#REF!</definedName>
    <definedName name="____btc20" localSheetId="14">#REF!</definedName>
    <definedName name="____btc20">#REF!</definedName>
    <definedName name="____btc30" localSheetId="13">#REF!</definedName>
    <definedName name="____btc30" localSheetId="2">#REF!</definedName>
    <definedName name="____btc30" localSheetId="11">#REF!</definedName>
    <definedName name="____btc30" localSheetId="5">#REF!</definedName>
    <definedName name="____btc30" localSheetId="14">#REF!</definedName>
    <definedName name="____btc30">#REF!</definedName>
    <definedName name="____btc35" localSheetId="13">#REF!</definedName>
    <definedName name="____btc35" localSheetId="2">#REF!</definedName>
    <definedName name="____btc35" localSheetId="11">#REF!</definedName>
    <definedName name="____btc35" localSheetId="5">#REF!</definedName>
    <definedName name="____btc35" localSheetId="14">#REF!</definedName>
    <definedName name="____btc35">#REF!</definedName>
    <definedName name="____btc40" localSheetId="13">#REF!</definedName>
    <definedName name="____btc40" localSheetId="2">#REF!</definedName>
    <definedName name="____btc40" localSheetId="11">#REF!</definedName>
    <definedName name="____btc40" localSheetId="5">#REF!</definedName>
    <definedName name="____btc40" localSheetId="14">#REF!</definedName>
    <definedName name="____btc40">#REF!</definedName>
    <definedName name="____btc50" localSheetId="13">#REF!</definedName>
    <definedName name="____btc50" localSheetId="2">#REF!</definedName>
    <definedName name="____btc50" localSheetId="11">#REF!</definedName>
    <definedName name="____btc50" localSheetId="5">#REF!</definedName>
    <definedName name="____btc50" localSheetId="14">#REF!</definedName>
    <definedName name="____btc50">#REF!</definedName>
    <definedName name="____btm10" localSheetId="13">#REF!</definedName>
    <definedName name="____btm10" localSheetId="2">#REF!</definedName>
    <definedName name="____btm10" localSheetId="11">#REF!</definedName>
    <definedName name="____btm10" localSheetId="5">#REF!</definedName>
    <definedName name="____btm10" localSheetId="14">#REF!</definedName>
    <definedName name="____btm10">#REF!</definedName>
    <definedName name="____btm100" localSheetId="13">#REF!</definedName>
    <definedName name="____btm100" localSheetId="2">#REF!</definedName>
    <definedName name="____btm100" localSheetId="11">#REF!</definedName>
    <definedName name="____btm100" localSheetId="5">#REF!</definedName>
    <definedName name="____btm100" localSheetId="14">#REF!</definedName>
    <definedName name="____btm100">#REF!</definedName>
    <definedName name="____BTM150" localSheetId="13">#REF!</definedName>
    <definedName name="____BTM150" localSheetId="2">#REF!</definedName>
    <definedName name="____BTM150" localSheetId="11">#REF!</definedName>
    <definedName name="____BTM150" localSheetId="5">#REF!</definedName>
    <definedName name="____BTM150" localSheetId="14">#REF!</definedName>
    <definedName name="____BTM150">#REF!</definedName>
    <definedName name="____btm200" localSheetId="13">#REF!</definedName>
    <definedName name="____btm200" localSheetId="2">#REF!</definedName>
    <definedName name="____btm200" localSheetId="11">#REF!</definedName>
    <definedName name="____btm200" localSheetId="5">#REF!</definedName>
    <definedName name="____btm200" localSheetId="14">#REF!</definedName>
    <definedName name="____btm200">#REF!</definedName>
    <definedName name="____BTM250" localSheetId="13">#REF!</definedName>
    <definedName name="____BTM250" localSheetId="2">#REF!</definedName>
    <definedName name="____BTM250" localSheetId="11">#REF!</definedName>
    <definedName name="____BTM250" localSheetId="5">#REF!</definedName>
    <definedName name="____BTM250" localSheetId="14">#REF!</definedName>
    <definedName name="____BTM250">#REF!</definedName>
    <definedName name="____btM300" localSheetId="13">#REF!</definedName>
    <definedName name="____btM300" localSheetId="2">#REF!</definedName>
    <definedName name="____btM300" localSheetId="11">#REF!</definedName>
    <definedName name="____btM300" localSheetId="5">#REF!</definedName>
    <definedName name="____btM300" localSheetId="14">#REF!</definedName>
    <definedName name="____btM300">#REF!</definedName>
    <definedName name="____btm350" localSheetId="13">#REF!</definedName>
    <definedName name="____btm350" localSheetId="2">#REF!</definedName>
    <definedName name="____btm350" localSheetId="11">#REF!</definedName>
    <definedName name="____btm350" localSheetId="5">#REF!</definedName>
    <definedName name="____btm350" localSheetId="14">#REF!</definedName>
    <definedName name="____btm350">#REF!</definedName>
    <definedName name="____btm400" localSheetId="13">#REF!</definedName>
    <definedName name="____btm400" localSheetId="2">#REF!</definedName>
    <definedName name="____btm400" localSheetId="11">#REF!</definedName>
    <definedName name="____btm400" localSheetId="5">#REF!</definedName>
    <definedName name="____btm400" localSheetId="14">#REF!</definedName>
    <definedName name="____btm400">#REF!</definedName>
    <definedName name="____BTM50" localSheetId="13">#REF!</definedName>
    <definedName name="____BTM50" localSheetId="2">#REF!</definedName>
    <definedName name="____BTM50" localSheetId="11">#REF!</definedName>
    <definedName name="____BTM50" localSheetId="5">#REF!</definedName>
    <definedName name="____BTM50" localSheetId="14">#REF!</definedName>
    <definedName name="____BTM50">#REF!</definedName>
    <definedName name="____btm500" localSheetId="13">#REF!</definedName>
    <definedName name="____btm500" localSheetId="2">#REF!</definedName>
    <definedName name="____btm500" localSheetId="11">#REF!</definedName>
    <definedName name="____btm500" localSheetId="5">#REF!</definedName>
    <definedName name="____btm500" localSheetId="14">#REF!</definedName>
    <definedName name="____btm500">#REF!</definedName>
    <definedName name="____bua25" localSheetId="13">#REF!</definedName>
    <definedName name="____bua25" localSheetId="2">#REF!</definedName>
    <definedName name="____bua25" localSheetId="11">#REF!</definedName>
    <definedName name="____bua25" localSheetId="5">#REF!</definedName>
    <definedName name="____bua25" localSheetId="14">#REF!</definedName>
    <definedName name="____bua25">#REF!</definedName>
    <definedName name="____but1" localSheetId="13">#REF!</definedName>
    <definedName name="____but1" localSheetId="2">#REF!</definedName>
    <definedName name="____but1" localSheetId="11">#REF!</definedName>
    <definedName name="____but1" localSheetId="5">#REF!</definedName>
    <definedName name="____but1" localSheetId="14">#REF!</definedName>
    <definedName name="____but1">#REF!</definedName>
    <definedName name="____but11" localSheetId="13">#REF!</definedName>
    <definedName name="____but11" localSheetId="2">#REF!</definedName>
    <definedName name="____but11" localSheetId="11">#REF!</definedName>
    <definedName name="____but11" localSheetId="5">#REF!</definedName>
    <definedName name="____but11" localSheetId="14">#REF!</definedName>
    <definedName name="____but11">#REF!</definedName>
    <definedName name="____but2" localSheetId="13">#REF!</definedName>
    <definedName name="____but2" localSheetId="2">#REF!</definedName>
    <definedName name="____but2" localSheetId="11">#REF!</definedName>
    <definedName name="____but2" localSheetId="5">#REF!</definedName>
    <definedName name="____but2" localSheetId="14">#REF!</definedName>
    <definedName name="____but2">#REF!</definedName>
    <definedName name="____but22" localSheetId="13">#REF!</definedName>
    <definedName name="____but22" localSheetId="2">#REF!</definedName>
    <definedName name="____but22" localSheetId="11">#REF!</definedName>
    <definedName name="____but22" localSheetId="5">#REF!</definedName>
    <definedName name="____but22" localSheetId="14">#REF!</definedName>
    <definedName name="____but22">#REF!</definedName>
    <definedName name="____but3" localSheetId="13">#REF!</definedName>
    <definedName name="____but3" localSheetId="2">#REF!</definedName>
    <definedName name="____but3" localSheetId="11">#REF!</definedName>
    <definedName name="____but3" localSheetId="5">#REF!</definedName>
    <definedName name="____but3" localSheetId="14">#REF!</definedName>
    <definedName name="____but3">#REF!</definedName>
    <definedName name="____but33" localSheetId="13">#REF!</definedName>
    <definedName name="____but33" localSheetId="2">#REF!</definedName>
    <definedName name="____but33" localSheetId="11">#REF!</definedName>
    <definedName name="____but33" localSheetId="5">#REF!</definedName>
    <definedName name="____but33" localSheetId="14">#REF!</definedName>
    <definedName name="____but33">#REF!</definedName>
    <definedName name="____but4" localSheetId="13">#REF!</definedName>
    <definedName name="____but4" localSheetId="2">#REF!</definedName>
    <definedName name="____but4" localSheetId="11">#REF!</definedName>
    <definedName name="____but4" localSheetId="5">#REF!</definedName>
    <definedName name="____but4" localSheetId="14">#REF!</definedName>
    <definedName name="____but4">#REF!</definedName>
    <definedName name="____but44" localSheetId="13">#REF!</definedName>
    <definedName name="____but44" localSheetId="2">#REF!</definedName>
    <definedName name="____but44" localSheetId="11">#REF!</definedName>
    <definedName name="____but44" localSheetId="5">#REF!</definedName>
    <definedName name="____but44" localSheetId="14">#REF!</definedName>
    <definedName name="____but44">#REF!</definedName>
    <definedName name="____but5" localSheetId="13">#REF!</definedName>
    <definedName name="____but5" localSheetId="2">#REF!</definedName>
    <definedName name="____but5" localSheetId="11">#REF!</definedName>
    <definedName name="____but5" localSheetId="5">#REF!</definedName>
    <definedName name="____but5" localSheetId="14">#REF!</definedName>
    <definedName name="____but5">#REF!</definedName>
    <definedName name="____but55" localSheetId="13">#REF!</definedName>
    <definedName name="____but55" localSheetId="2">#REF!</definedName>
    <definedName name="____but55" localSheetId="11">#REF!</definedName>
    <definedName name="____but55" localSheetId="5">#REF!</definedName>
    <definedName name="____but55" localSheetId="14">#REF!</definedName>
    <definedName name="____but55">#REF!</definedName>
    <definedName name="____but6" localSheetId="13">#REF!</definedName>
    <definedName name="____but6" localSheetId="2">#REF!</definedName>
    <definedName name="____but6" localSheetId="11">#REF!</definedName>
    <definedName name="____but6" localSheetId="5">#REF!</definedName>
    <definedName name="____but6" localSheetId="14">#REF!</definedName>
    <definedName name="____but6">#REF!</definedName>
    <definedName name="____but66" localSheetId="13">#REF!</definedName>
    <definedName name="____but66" localSheetId="2">#REF!</definedName>
    <definedName name="____but66" localSheetId="11">#REF!</definedName>
    <definedName name="____but66" localSheetId="5">#REF!</definedName>
    <definedName name="____but66" localSheetId="14">#REF!</definedName>
    <definedName name="____but66">#REF!</definedName>
    <definedName name="____cao1" localSheetId="13">#REF!</definedName>
    <definedName name="____cao1" localSheetId="2">#REF!</definedName>
    <definedName name="____cao1" localSheetId="11">#REF!</definedName>
    <definedName name="____cao1" localSheetId="5">#REF!</definedName>
    <definedName name="____cao1" localSheetId="14">#REF!</definedName>
    <definedName name="____cao1">#REF!</definedName>
    <definedName name="____cao2" localSheetId="13">#REF!</definedName>
    <definedName name="____cao2" localSheetId="2">#REF!</definedName>
    <definedName name="____cao2" localSheetId="11">#REF!</definedName>
    <definedName name="____cao2" localSheetId="5">#REF!</definedName>
    <definedName name="____cao2" localSheetId="14">#REF!</definedName>
    <definedName name="____cao2">#REF!</definedName>
    <definedName name="____cao3" localSheetId="13">#REF!</definedName>
    <definedName name="____cao3" localSheetId="2">#REF!</definedName>
    <definedName name="____cao3" localSheetId="11">#REF!</definedName>
    <definedName name="____cao3" localSheetId="5">#REF!</definedName>
    <definedName name="____cao3" localSheetId="14">#REF!</definedName>
    <definedName name="____cao3">#REF!</definedName>
    <definedName name="____cao4" localSheetId="13">#REF!</definedName>
    <definedName name="____cao4" localSheetId="2">#REF!</definedName>
    <definedName name="____cao4" localSheetId="11">#REF!</definedName>
    <definedName name="____cao4" localSheetId="5">#REF!</definedName>
    <definedName name="____cao4" localSheetId="14">#REF!</definedName>
    <definedName name="____cao4">#REF!</definedName>
    <definedName name="____cao5" localSheetId="13">#REF!</definedName>
    <definedName name="____cao5" localSheetId="2">#REF!</definedName>
    <definedName name="____cao5" localSheetId="11">#REF!</definedName>
    <definedName name="____cao5" localSheetId="5">#REF!</definedName>
    <definedName name="____cao5" localSheetId="14">#REF!</definedName>
    <definedName name="____cao5">#REF!</definedName>
    <definedName name="____cao6" localSheetId="13">#REF!</definedName>
    <definedName name="____cao6" localSheetId="2">#REF!</definedName>
    <definedName name="____cao6" localSheetId="11">#REF!</definedName>
    <definedName name="____cao6" localSheetId="5">#REF!</definedName>
    <definedName name="____cao6" localSheetId="14">#REF!</definedName>
    <definedName name="____cao6">#REF!</definedName>
    <definedName name="____cat2" localSheetId="13">#REF!</definedName>
    <definedName name="____cat2" localSheetId="2">#REF!</definedName>
    <definedName name="____cat2" localSheetId="11">#REF!</definedName>
    <definedName name="____cat2" localSheetId="5">#REF!</definedName>
    <definedName name="____cat2" localSheetId="14">#REF!</definedName>
    <definedName name="____cat2">#REF!</definedName>
    <definedName name="____cat3" localSheetId="13">#REF!</definedName>
    <definedName name="____cat3" localSheetId="2">#REF!</definedName>
    <definedName name="____cat3" localSheetId="11">#REF!</definedName>
    <definedName name="____cat3" localSheetId="5">#REF!</definedName>
    <definedName name="____cat3" localSheetId="14">#REF!</definedName>
    <definedName name="____cat3">#REF!</definedName>
    <definedName name="____cat4" localSheetId="13">#REF!</definedName>
    <definedName name="____cat4" localSheetId="2">#REF!</definedName>
    <definedName name="____cat4" localSheetId="11">#REF!</definedName>
    <definedName name="____cat4" localSheetId="5">#REF!</definedName>
    <definedName name="____cat4" localSheetId="14">#REF!</definedName>
    <definedName name="____cat4">#REF!</definedName>
    <definedName name="____cau10" localSheetId="13">#REF!</definedName>
    <definedName name="____cau10" localSheetId="2">#REF!</definedName>
    <definedName name="____cau10" localSheetId="11">#REF!</definedName>
    <definedName name="____cau10" localSheetId="5">#REF!</definedName>
    <definedName name="____cau10" localSheetId="14">#REF!</definedName>
    <definedName name="____cau10">#REF!</definedName>
    <definedName name="____cau16" localSheetId="13">#REF!</definedName>
    <definedName name="____cau16" localSheetId="2">#REF!</definedName>
    <definedName name="____cau16" localSheetId="11">#REF!</definedName>
    <definedName name="____cau16" localSheetId="5">#REF!</definedName>
    <definedName name="____cau16" localSheetId="14">#REF!</definedName>
    <definedName name="____cau16">#REF!</definedName>
    <definedName name="____cau24" localSheetId="2">{"Book1"}</definedName>
    <definedName name="____cau24" localSheetId="11">{"Book1"}</definedName>
    <definedName name="____cau24" localSheetId="5">{"Book1"}</definedName>
    <definedName name="____cau24">{"Book1"}</definedName>
    <definedName name="____cau25" localSheetId="13">#REF!</definedName>
    <definedName name="____cau25" localSheetId="2">#REF!</definedName>
    <definedName name="____cau25" localSheetId="11">#REF!</definedName>
    <definedName name="____cau25" localSheetId="5">#REF!</definedName>
    <definedName name="____cau25" localSheetId="14">#REF!</definedName>
    <definedName name="____cau25">#REF!</definedName>
    <definedName name="____cau40" localSheetId="13">#REF!</definedName>
    <definedName name="____cau40" localSheetId="2">#REF!</definedName>
    <definedName name="____cau40" localSheetId="11">#REF!</definedName>
    <definedName name="____cau40" localSheetId="5">#REF!</definedName>
    <definedName name="____cau40" localSheetId="14">#REF!</definedName>
    <definedName name="____cau40">#REF!</definedName>
    <definedName name="____cau50" localSheetId="13">#REF!</definedName>
    <definedName name="____cau50" localSheetId="2">#REF!</definedName>
    <definedName name="____cau50" localSheetId="11">#REF!</definedName>
    <definedName name="____cau50" localSheetId="5">#REF!</definedName>
    <definedName name="____cau50" localSheetId="14">#REF!</definedName>
    <definedName name="____cau50">#REF!</definedName>
    <definedName name="____CD2" localSheetId="2" hidden="1">{"'Sheet1'!$L$16"}</definedName>
    <definedName name="____CD2" localSheetId="11" hidden="1">{"'Sheet1'!$L$16"}</definedName>
    <definedName name="____CD2" localSheetId="5" hidden="1">{"'Sheet1'!$L$16"}</definedName>
    <definedName name="____CD2" hidden="1">{"'Sheet1'!$L$16"}</definedName>
    <definedName name="____ckn12" localSheetId="13">#REF!</definedName>
    <definedName name="____ckn12" localSheetId="2">#REF!</definedName>
    <definedName name="____ckn12" localSheetId="11">#REF!</definedName>
    <definedName name="____ckn12" localSheetId="5">#REF!</definedName>
    <definedName name="____ckn12" localSheetId="14">#REF!</definedName>
    <definedName name="____ckn12">#REF!</definedName>
    <definedName name="____CN1" localSheetId="2" hidden="1">{"'Sheet1'!$L$16"}</definedName>
    <definedName name="____CN1" localSheetId="11" hidden="1">{"'Sheet1'!$L$16"}</definedName>
    <definedName name="____CN1" localSheetId="5" hidden="1">{"'Sheet1'!$L$16"}</definedName>
    <definedName name="____CN1" hidden="1">{"'Sheet1'!$L$16"}</definedName>
    <definedName name="____Coc39" localSheetId="2" hidden="1">{"'Sheet1'!$L$16"}</definedName>
    <definedName name="____Coc39" localSheetId="11" hidden="1">{"'Sheet1'!$L$16"}</definedName>
    <definedName name="____Coc39" localSheetId="5" hidden="1">{"'Sheet1'!$L$16"}</definedName>
    <definedName name="____Coc39" hidden="1">{"'Sheet1'!$L$16"}</definedName>
    <definedName name="____CON1" localSheetId="13">#REF!</definedName>
    <definedName name="____CON1" localSheetId="2">#REF!</definedName>
    <definedName name="____CON1" localSheetId="11">#REF!</definedName>
    <definedName name="____CON1" localSheetId="5">#REF!</definedName>
    <definedName name="____CON1" localSheetId="14">#REF!</definedName>
    <definedName name="____CON1">#REF!</definedName>
    <definedName name="____CON2" localSheetId="13">#REF!</definedName>
    <definedName name="____CON2" localSheetId="2">#REF!</definedName>
    <definedName name="____CON2" localSheetId="11">#REF!</definedName>
    <definedName name="____CON2" localSheetId="5">#REF!</definedName>
    <definedName name="____CON2" localSheetId="14">#REF!</definedName>
    <definedName name="____CON2">#REF!</definedName>
    <definedName name="____CP31" localSheetId="2">{"'Sheet1'!$L$16"}</definedName>
    <definedName name="____CP31" localSheetId="11">{"'Sheet1'!$L$16"}</definedName>
    <definedName name="____CP31" localSheetId="5">{"'Sheet1'!$L$16"}</definedName>
    <definedName name="____CP31">{"'Sheet1'!$L$16"}</definedName>
    <definedName name="____cpd1" localSheetId="13">#REF!</definedName>
    <definedName name="____cpd1" localSheetId="2">#REF!</definedName>
    <definedName name="____cpd1" localSheetId="11">#REF!</definedName>
    <definedName name="____cpd1" localSheetId="5">#REF!</definedName>
    <definedName name="____cpd1" localSheetId="14">#REF!</definedName>
    <definedName name="____cpd1">#REF!</definedName>
    <definedName name="____cpd2" localSheetId="13">#REF!</definedName>
    <definedName name="____cpd2" localSheetId="2">#REF!</definedName>
    <definedName name="____cpd2" localSheetId="11">#REF!</definedName>
    <definedName name="____cpd2" localSheetId="5">#REF!</definedName>
    <definedName name="____cpd2" localSheetId="14">#REF!</definedName>
    <definedName name="____cpd2">#REF!</definedName>
    <definedName name="____cs805" localSheetId="13">#REF!</definedName>
    <definedName name="____cs805" localSheetId="2">#REF!</definedName>
    <definedName name="____cs805" localSheetId="11">#REF!</definedName>
    <definedName name="____cs805" localSheetId="5">#REF!</definedName>
    <definedName name="____cs805" localSheetId="14">#REF!</definedName>
    <definedName name="____cs805">#REF!</definedName>
    <definedName name="____CT2" localSheetId="2" hidden="1">{"'Sheet1'!$L$16"}</definedName>
    <definedName name="____CT2" localSheetId="11" hidden="1">{"'Sheet1'!$L$16"}</definedName>
    <definedName name="____CT2" localSheetId="5" hidden="1">{"'Sheet1'!$L$16"}</definedName>
    <definedName name="____CT2" hidden="1">{"'Sheet1'!$L$16"}</definedName>
    <definedName name="____CT250" localSheetId="13">#REF!</definedName>
    <definedName name="____CT250" localSheetId="14">#REF!</definedName>
    <definedName name="____CT250">#REF!</definedName>
    <definedName name="____CT4" localSheetId="2" hidden="1">{"'Sheet1'!$L$16"}</definedName>
    <definedName name="____CT4" localSheetId="11" hidden="1">{"'Sheet1'!$L$16"}</definedName>
    <definedName name="____CT4" localSheetId="5" hidden="1">{"'Sheet1'!$L$16"}</definedName>
    <definedName name="____CT4" hidden="1">{"'Sheet1'!$L$16"}</definedName>
    <definedName name="____Cty501" localSheetId="2" hidden="1">{"'Sheet1'!$L$16"}</definedName>
    <definedName name="____Cty501" localSheetId="11" hidden="1">{"'Sheet1'!$L$16"}</definedName>
    <definedName name="____Cty501" localSheetId="5" hidden="1">{"'Sheet1'!$L$16"}</definedName>
    <definedName name="____Cty501" hidden="1">{"'Sheet1'!$L$16"}</definedName>
    <definedName name="____CVC1" localSheetId="13">#REF!</definedName>
    <definedName name="____CVC1" localSheetId="2">#REF!</definedName>
    <definedName name="____CVC1" localSheetId="11">#REF!</definedName>
    <definedName name="____CVC1" localSheetId="5">#REF!</definedName>
    <definedName name="____CVC1" localSheetId="14">#REF!</definedName>
    <definedName name="____CVC1">#REF!</definedName>
    <definedName name="____D1">#REF!</definedName>
    <definedName name="____d1500" localSheetId="2" hidden="1">{"'Sheet1'!$L$16"}</definedName>
    <definedName name="____d1500" localSheetId="11" hidden="1">{"'Sheet1'!$L$16"}</definedName>
    <definedName name="____d1500" localSheetId="5" hidden="1">{"'Sheet1'!$L$16"}</definedName>
    <definedName name="____d1500" hidden="1">{"'Sheet1'!$L$16"}</definedName>
    <definedName name="____D2">#REF!</definedName>
    <definedName name="____dai1" localSheetId="13">#REF!</definedName>
    <definedName name="____dai1" localSheetId="2">#REF!</definedName>
    <definedName name="____dai1" localSheetId="11">#REF!</definedName>
    <definedName name="____dai1" localSheetId="5">#REF!</definedName>
    <definedName name="____dai1" localSheetId="14">#REF!</definedName>
    <definedName name="____dai1">#REF!</definedName>
    <definedName name="____dai2" localSheetId="13">#REF!</definedName>
    <definedName name="____dai2" localSheetId="2">#REF!</definedName>
    <definedName name="____dai2" localSheetId="11">#REF!</definedName>
    <definedName name="____dai2" localSheetId="5">#REF!</definedName>
    <definedName name="____dai2" localSheetId="14">#REF!</definedName>
    <definedName name="____dai2">#REF!</definedName>
    <definedName name="____dai3" localSheetId="13">#REF!</definedName>
    <definedName name="____dai3" localSheetId="2">#REF!</definedName>
    <definedName name="____dai3" localSheetId="11">#REF!</definedName>
    <definedName name="____dai3" localSheetId="5">#REF!</definedName>
    <definedName name="____dai3" localSheetId="14">#REF!</definedName>
    <definedName name="____dai3">#REF!</definedName>
    <definedName name="____dai4" localSheetId="13">#REF!</definedName>
    <definedName name="____dai4" localSheetId="2">#REF!</definedName>
    <definedName name="____dai4" localSheetId="11">#REF!</definedName>
    <definedName name="____dai4" localSheetId="5">#REF!</definedName>
    <definedName name="____dai4" localSheetId="14">#REF!</definedName>
    <definedName name="____dai4">#REF!</definedName>
    <definedName name="____dai5" localSheetId="13">#REF!</definedName>
    <definedName name="____dai5" localSheetId="2">#REF!</definedName>
    <definedName name="____dai5" localSheetId="11">#REF!</definedName>
    <definedName name="____dai5" localSheetId="5">#REF!</definedName>
    <definedName name="____dai5" localSheetId="14">#REF!</definedName>
    <definedName name="____dai5">#REF!</definedName>
    <definedName name="____dai6" localSheetId="13">#REF!</definedName>
    <definedName name="____dai6" localSheetId="2">#REF!</definedName>
    <definedName name="____dai6" localSheetId="11">#REF!</definedName>
    <definedName name="____dai6" localSheetId="5">#REF!</definedName>
    <definedName name="____dai6" localSheetId="14">#REF!</definedName>
    <definedName name="____dai6">#REF!</definedName>
    <definedName name="____dam15" localSheetId="13">#REF!</definedName>
    <definedName name="____dam15" localSheetId="2">#REF!</definedName>
    <definedName name="____dam15" localSheetId="11">#REF!</definedName>
    <definedName name="____dam15" localSheetId="5">#REF!</definedName>
    <definedName name="____dam15" localSheetId="14">#REF!</definedName>
    <definedName name="____dam15">#REF!</definedName>
    <definedName name="____dam18" localSheetId="13">#REF!</definedName>
    <definedName name="____dam18" localSheetId="2">#REF!</definedName>
    <definedName name="____dam18" localSheetId="11">#REF!</definedName>
    <definedName name="____dam18" localSheetId="5">#REF!</definedName>
    <definedName name="____dam18" localSheetId="14">#REF!</definedName>
    <definedName name="____dam18">#REF!</definedName>
    <definedName name="____dam9" localSheetId="13">#REF!</definedName>
    <definedName name="____dam9" localSheetId="2">#REF!</definedName>
    <definedName name="____dam9" localSheetId="11">#REF!</definedName>
    <definedName name="____dam9" localSheetId="5">#REF!</definedName>
    <definedName name="____dam9" localSheetId="14">#REF!</definedName>
    <definedName name="____dam9">#REF!</definedName>
    <definedName name="____dan1" localSheetId="13">#REF!</definedName>
    <definedName name="____dan1" localSheetId="2">#REF!</definedName>
    <definedName name="____dan1" localSheetId="11">#REF!</definedName>
    <definedName name="____dan1" localSheetId="5">#REF!</definedName>
    <definedName name="____dan1" localSheetId="14">#REF!</definedName>
    <definedName name="____dan1">#REF!</definedName>
    <definedName name="____dan2" localSheetId="13">#REF!</definedName>
    <definedName name="____dan2" localSheetId="2">#REF!</definedName>
    <definedName name="____dan2" localSheetId="11">#REF!</definedName>
    <definedName name="____dan2" localSheetId="5">#REF!</definedName>
    <definedName name="____dan2" localSheetId="14">#REF!</definedName>
    <definedName name="____dan2">#REF!</definedName>
    <definedName name="____dao1" localSheetId="13">#REF!</definedName>
    <definedName name="____dao1" localSheetId="2">#REF!</definedName>
    <definedName name="____dao1" localSheetId="11">#REF!</definedName>
    <definedName name="____dao1" localSheetId="5">#REF!</definedName>
    <definedName name="____dao1" localSheetId="14">#REF!</definedName>
    <definedName name="____dao1">#REF!</definedName>
    <definedName name="____dbu1" localSheetId="13">#REF!</definedName>
    <definedName name="____dbu1" localSheetId="2">#REF!</definedName>
    <definedName name="____dbu1" localSheetId="11">#REF!</definedName>
    <definedName name="____dbu1" localSheetId="5">#REF!</definedName>
    <definedName name="____dbu1" localSheetId="14">#REF!</definedName>
    <definedName name="____dbu1">#REF!</definedName>
    <definedName name="____dbu2" localSheetId="13">#REF!</definedName>
    <definedName name="____dbu2" localSheetId="2">#REF!</definedName>
    <definedName name="____dbu2" localSheetId="11">#REF!</definedName>
    <definedName name="____dbu2" localSheetId="5">#REF!</definedName>
    <definedName name="____dbu2" localSheetId="14">#REF!</definedName>
    <definedName name="____dbu2">#REF!</definedName>
    <definedName name="____ddn400" localSheetId="13">#REF!</definedName>
    <definedName name="____ddn400" localSheetId="2">#REF!</definedName>
    <definedName name="____ddn400" localSheetId="11">#REF!</definedName>
    <definedName name="____ddn400" localSheetId="5">#REF!</definedName>
    <definedName name="____ddn400" localSheetId="14">#REF!</definedName>
    <definedName name="____ddn400">#REF!</definedName>
    <definedName name="____ddn600" localSheetId="13">#REF!</definedName>
    <definedName name="____ddn600" localSheetId="2">#REF!</definedName>
    <definedName name="____ddn600" localSheetId="11">#REF!</definedName>
    <definedName name="____ddn600" localSheetId="5">#REF!</definedName>
    <definedName name="____ddn600" localSheetId="14">#REF!</definedName>
    <definedName name="____ddn600">#REF!</definedName>
    <definedName name="____deo1" localSheetId="13">#REF!</definedName>
    <definedName name="____deo1" localSheetId="2">#REF!</definedName>
    <definedName name="____deo1" localSheetId="11">#REF!</definedName>
    <definedName name="____deo1" localSheetId="5">#REF!</definedName>
    <definedName name="____deo1" localSheetId="14">#REF!</definedName>
    <definedName name="____deo1">#REF!</definedName>
    <definedName name="____deo10" localSheetId="13">#REF!</definedName>
    <definedName name="____deo10" localSheetId="2">#REF!</definedName>
    <definedName name="____deo10" localSheetId="11">#REF!</definedName>
    <definedName name="____deo10" localSheetId="5">#REF!</definedName>
    <definedName name="____deo10" localSheetId="14">#REF!</definedName>
    <definedName name="____deo10">#REF!</definedName>
    <definedName name="____deo2" localSheetId="13">#REF!</definedName>
    <definedName name="____deo2" localSheetId="2">#REF!</definedName>
    <definedName name="____deo2" localSheetId="11">#REF!</definedName>
    <definedName name="____deo2" localSheetId="5">#REF!</definedName>
    <definedName name="____deo2" localSheetId="14">#REF!</definedName>
    <definedName name="____deo2">#REF!</definedName>
    <definedName name="____deo3" localSheetId="13">#REF!</definedName>
    <definedName name="____deo3" localSheetId="2">#REF!</definedName>
    <definedName name="____deo3" localSheetId="11">#REF!</definedName>
    <definedName name="____deo3" localSheetId="5">#REF!</definedName>
    <definedName name="____deo3" localSheetId="14">#REF!</definedName>
    <definedName name="____deo3">#REF!</definedName>
    <definedName name="____deo4" localSheetId="13">#REF!</definedName>
    <definedName name="____deo4" localSheetId="2">#REF!</definedName>
    <definedName name="____deo4" localSheetId="11">#REF!</definedName>
    <definedName name="____deo4" localSheetId="5">#REF!</definedName>
    <definedName name="____deo4" localSheetId="14">#REF!</definedName>
    <definedName name="____deo4">#REF!</definedName>
    <definedName name="____deo5" localSheetId="13">#REF!</definedName>
    <definedName name="____deo5" localSheetId="2">#REF!</definedName>
    <definedName name="____deo5" localSheetId="11">#REF!</definedName>
    <definedName name="____deo5" localSheetId="5">#REF!</definedName>
    <definedName name="____deo5" localSheetId="14">#REF!</definedName>
    <definedName name="____deo5">#REF!</definedName>
    <definedName name="____deo6" localSheetId="13">#REF!</definedName>
    <definedName name="____deo6" localSheetId="2">#REF!</definedName>
    <definedName name="____deo6" localSheetId="11">#REF!</definedName>
    <definedName name="____deo6" localSheetId="5">#REF!</definedName>
    <definedName name="____deo6" localSheetId="14">#REF!</definedName>
    <definedName name="____deo6">#REF!</definedName>
    <definedName name="____deo7" localSheetId="13">#REF!</definedName>
    <definedName name="____deo7" localSheetId="2">#REF!</definedName>
    <definedName name="____deo7" localSheetId="11">#REF!</definedName>
    <definedName name="____deo7" localSheetId="5">#REF!</definedName>
    <definedName name="____deo7" localSheetId="14">#REF!</definedName>
    <definedName name="____deo7">#REF!</definedName>
    <definedName name="____deo8" localSheetId="13">#REF!</definedName>
    <definedName name="____deo8" localSheetId="2">#REF!</definedName>
    <definedName name="____deo8" localSheetId="11">#REF!</definedName>
    <definedName name="____deo8" localSheetId="5">#REF!</definedName>
    <definedName name="____deo8" localSheetId="14">#REF!</definedName>
    <definedName name="____deo8">#REF!</definedName>
    <definedName name="____deo9" localSheetId="13">#REF!</definedName>
    <definedName name="____deo9" localSheetId="2">#REF!</definedName>
    <definedName name="____deo9" localSheetId="11">#REF!</definedName>
    <definedName name="____deo9" localSheetId="5">#REF!</definedName>
    <definedName name="____deo9" localSheetId="14">#REF!</definedName>
    <definedName name="____deo9">#REF!</definedName>
    <definedName name="____dgt100" localSheetId="13">#REF!</definedName>
    <definedName name="____dgt100" localSheetId="14">#REF!</definedName>
    <definedName name="____dgt100">#REF!</definedName>
    <definedName name="____dt1" localSheetId="2" hidden="1">{"'Sheet1'!$L$16"}</definedName>
    <definedName name="____dt1" localSheetId="11" hidden="1">{"'Sheet1'!$L$16"}</definedName>
    <definedName name="____dt1" localSheetId="5" hidden="1">{"'Sheet1'!$L$16"}</definedName>
    <definedName name="____dt1" hidden="1">{"'Sheet1'!$L$16"}</definedName>
    <definedName name="____e1" localSheetId="2" hidden="1">{"'Sheet1'!$L$16"}</definedName>
    <definedName name="____e1" localSheetId="11" hidden="1">{"'Sheet1'!$L$16"}</definedName>
    <definedName name="____e1" localSheetId="5" hidden="1">{"'Sheet1'!$L$16"}</definedName>
    <definedName name="____e1" hidden="1">{"'Sheet1'!$L$16"}</definedName>
    <definedName name="____FIL2" localSheetId="13">#REF!</definedName>
    <definedName name="____FIL2" localSheetId="2">#REF!</definedName>
    <definedName name="____FIL2" localSheetId="11">#REF!</definedName>
    <definedName name="____FIL2" localSheetId="5">#REF!</definedName>
    <definedName name="____FIL2" localSheetId="14">#REF!</definedName>
    <definedName name="____FIL2">#REF!</definedName>
    <definedName name="____GFE28" localSheetId="13">#REF!</definedName>
    <definedName name="____GFE28" localSheetId="2">#REF!</definedName>
    <definedName name="____GFE28" localSheetId="11">#REF!</definedName>
    <definedName name="____GFE28" localSheetId="5">#REF!</definedName>
    <definedName name="____GFE28" localSheetId="14">#REF!</definedName>
    <definedName name="____GFE28">#REF!</definedName>
    <definedName name="____Goi8" localSheetId="2" hidden="1">{"'Sheet1'!$L$16"}</definedName>
    <definedName name="____Goi8" localSheetId="11" hidden="1">{"'Sheet1'!$L$16"}</definedName>
    <definedName name="____Goi8" localSheetId="5" hidden="1">{"'Sheet1'!$L$16"}</definedName>
    <definedName name="____Goi8" hidden="1">{"'Sheet1'!$L$16"}</definedName>
    <definedName name="____gon4" localSheetId="13">#REF!</definedName>
    <definedName name="____gon4" localSheetId="2">#REF!</definedName>
    <definedName name="____gon4" localSheetId="11">#REF!</definedName>
    <definedName name="____gon4" localSheetId="5">#REF!</definedName>
    <definedName name="____gon4" localSheetId="14">#REF!</definedName>
    <definedName name="____gon4">#REF!</definedName>
    <definedName name="____gvl1" localSheetId="13">#REF!</definedName>
    <definedName name="____gvl1" localSheetId="2">#REF!</definedName>
    <definedName name="____gvl1" localSheetId="11">#REF!</definedName>
    <definedName name="____gvl1" localSheetId="5">#REF!</definedName>
    <definedName name="____gvl1" localSheetId="14">#REF!</definedName>
    <definedName name="____gvl1">#REF!</definedName>
    <definedName name="____gxm30" localSheetId="13">#REF!</definedName>
    <definedName name="____gxm30" localSheetId="14">#REF!</definedName>
    <definedName name="____gxm30">#REF!</definedName>
    <definedName name="____gia48" localSheetId="13">#REF!</definedName>
    <definedName name="____gia48" localSheetId="2">#REF!</definedName>
    <definedName name="____gia48" localSheetId="11">#REF!</definedName>
    <definedName name="____gia48" localSheetId="5">#REF!</definedName>
    <definedName name="____gia48" localSheetId="14">#REF!</definedName>
    <definedName name="____gia48">#REF!</definedName>
    <definedName name="____h1" localSheetId="2" hidden="1">{"'Sheet1'!$L$16"}</definedName>
    <definedName name="____h1" localSheetId="11" hidden="1">{"'Sheet1'!$L$16"}</definedName>
    <definedName name="____h1" localSheetId="5" hidden="1">{"'Sheet1'!$L$16"}</definedName>
    <definedName name="____h1" hidden="1">{"'Sheet1'!$L$16"}</definedName>
    <definedName name="____hai1" localSheetId="2" hidden="1">{"'Sheet1'!$L$16"}</definedName>
    <definedName name="____hai1" localSheetId="11" hidden="1">{"'Sheet1'!$L$16"}</definedName>
    <definedName name="____hai1" localSheetId="5" hidden="1">{"'Sheet1'!$L$16"}</definedName>
    <definedName name="____hai1" hidden="1">{"'Sheet1'!$L$16"}</definedName>
    <definedName name="____han23" localSheetId="13">#REF!</definedName>
    <definedName name="____han23" localSheetId="2">#REF!</definedName>
    <definedName name="____han23" localSheetId="11">#REF!</definedName>
    <definedName name="____han23" localSheetId="5">#REF!</definedName>
    <definedName name="____han23" localSheetId="14">#REF!</definedName>
    <definedName name="____han23">#REF!</definedName>
    <definedName name="____hh1">#REF!</definedName>
    <definedName name="____hh2">#REF!</definedName>
    <definedName name="____HKy2" localSheetId="13">#REF!</definedName>
    <definedName name="____HKy2" localSheetId="14">#REF!</definedName>
    <definedName name="____HKy2">#REF!</definedName>
    <definedName name="____hom2" localSheetId="13">#REF!</definedName>
    <definedName name="____hom2" localSheetId="2">#REF!</definedName>
    <definedName name="____hom2" localSheetId="11">#REF!</definedName>
    <definedName name="____hom2" localSheetId="5">#REF!</definedName>
    <definedName name="____hom2" localSheetId="14">#REF!</definedName>
    <definedName name="____hom2">#REF!</definedName>
    <definedName name="____hom4" localSheetId="13">#REF!</definedName>
    <definedName name="____hom4" localSheetId="14">#REF!</definedName>
    <definedName name="____hom4">#REF!</definedName>
    <definedName name="____hsm2">1.1289</definedName>
    <definedName name="____htb1" localSheetId="13">#REF!</definedName>
    <definedName name="____htb1" localSheetId="14">#REF!</definedName>
    <definedName name="____htb1">#REF!</definedName>
    <definedName name="____hu1" localSheetId="2" hidden="1">{"'Sheet1'!$L$16"}</definedName>
    <definedName name="____hu1" localSheetId="11" hidden="1">{"'Sheet1'!$L$16"}</definedName>
    <definedName name="____hu1" localSheetId="5" hidden="1">{"'Sheet1'!$L$16"}</definedName>
    <definedName name="____hu1" hidden="1">{"'Sheet1'!$L$16"}</definedName>
    <definedName name="____hu2" localSheetId="2" hidden="1">{"'Sheet1'!$L$16"}</definedName>
    <definedName name="____hu2" localSheetId="11" hidden="1">{"'Sheet1'!$L$16"}</definedName>
    <definedName name="____hu2" localSheetId="5" hidden="1">{"'Sheet1'!$L$16"}</definedName>
    <definedName name="____hu2" hidden="1">{"'Sheet1'!$L$16"}</definedName>
    <definedName name="____hu5" localSheetId="2" hidden="1">{"'Sheet1'!$L$16"}</definedName>
    <definedName name="____hu5" localSheetId="11" hidden="1">{"'Sheet1'!$L$16"}</definedName>
    <definedName name="____hu5" localSheetId="5" hidden="1">{"'Sheet1'!$L$16"}</definedName>
    <definedName name="____hu5" hidden="1">{"'Sheet1'!$L$16"}</definedName>
    <definedName name="____hu6" localSheetId="2" hidden="1">{"'Sheet1'!$L$16"}</definedName>
    <definedName name="____hu6" localSheetId="11" hidden="1">{"'Sheet1'!$L$16"}</definedName>
    <definedName name="____hu6" localSheetId="5" hidden="1">{"'Sheet1'!$L$16"}</definedName>
    <definedName name="____hu6" hidden="1">{"'Sheet1'!$L$16"}</definedName>
    <definedName name="____huy1" localSheetId="2" hidden="1">{"'Sheet1'!$L$16"}</definedName>
    <definedName name="____huy1" localSheetId="11" hidden="1">{"'Sheet1'!$L$16"}</definedName>
    <definedName name="____huy1" localSheetId="5" hidden="1">{"'Sheet1'!$L$16"}</definedName>
    <definedName name="____huy1" hidden="1">{"'Sheet1'!$L$16"}</definedName>
    <definedName name="____JK4" localSheetId="13">#REF!</definedName>
    <definedName name="____JK4" localSheetId="2">#REF!</definedName>
    <definedName name="____JK4" localSheetId="11">#REF!</definedName>
    <definedName name="____JK4" localSheetId="5">#REF!</definedName>
    <definedName name="____JK4" localSheetId="14">#REF!</definedName>
    <definedName name="____JK4">#REF!</definedName>
    <definedName name="____K146" localSheetId="2" hidden="1">{"'Sheet1'!$L$16"}</definedName>
    <definedName name="____K146" localSheetId="11" hidden="1">{"'Sheet1'!$L$16"}</definedName>
    <definedName name="____K146" localSheetId="5" hidden="1">{"'Sheet1'!$L$16"}</definedName>
    <definedName name="____K146" hidden="1">{"'Sheet1'!$L$16"}</definedName>
    <definedName name="____kl1" localSheetId="13">#REF!</definedName>
    <definedName name="____kl1" localSheetId="2">#REF!</definedName>
    <definedName name="____kl1" localSheetId="11">#REF!</definedName>
    <definedName name="____kl1" localSheetId="5">#REF!</definedName>
    <definedName name="____kl1" localSheetId="14">#REF!</definedName>
    <definedName name="____kl1">#REF!</definedName>
    <definedName name="____KL10" localSheetId="2">{"Thuxm2.xls","Sheet1"}</definedName>
    <definedName name="____KL10" localSheetId="11">{"Thuxm2.xls","Sheet1"}</definedName>
    <definedName name="____KL10" localSheetId="5">{"Thuxm2.xls","Sheet1"}</definedName>
    <definedName name="____KL10">{"Thuxm2.xls","Sheet1"}</definedName>
    <definedName name="____kl15" localSheetId="13">#REF!</definedName>
    <definedName name="____kl15" localSheetId="14">#REF!</definedName>
    <definedName name="____kl15">#REF!</definedName>
    <definedName name="____KL3" localSheetId="2" hidden="1">{"'Sheet1'!$L$16"}</definedName>
    <definedName name="____KL3" localSheetId="11" hidden="1">{"'Sheet1'!$L$16"}</definedName>
    <definedName name="____KL3" localSheetId="5" hidden="1">{"'Sheet1'!$L$16"}</definedName>
    <definedName name="____KL3" hidden="1">{"'Sheet1'!$L$16"}</definedName>
    <definedName name="____KL7" localSheetId="13">#REF!</definedName>
    <definedName name="____KL7" localSheetId="2">#REF!</definedName>
    <definedName name="____KL7" localSheetId="11">#REF!</definedName>
    <definedName name="____KL7" localSheetId="5">#REF!</definedName>
    <definedName name="____KL7" localSheetId="14">#REF!</definedName>
    <definedName name="____KL7">#REF!</definedName>
    <definedName name="____KM188" localSheetId="13">#REF!</definedName>
    <definedName name="____KM188" localSheetId="2">#REF!</definedName>
    <definedName name="____KM188" localSheetId="11">#REF!</definedName>
    <definedName name="____KM188" localSheetId="5">#REF!</definedName>
    <definedName name="____KM188" localSheetId="14">#REF!</definedName>
    <definedName name="____KM188">#REF!</definedName>
    <definedName name="____km189" localSheetId="13">#REF!</definedName>
    <definedName name="____km189" localSheetId="2">#REF!</definedName>
    <definedName name="____km189" localSheetId="11">#REF!</definedName>
    <definedName name="____km189" localSheetId="5">#REF!</definedName>
    <definedName name="____km189" localSheetId="14">#REF!</definedName>
    <definedName name="____km189">#REF!</definedName>
    <definedName name="____km190" localSheetId="13">#REF!</definedName>
    <definedName name="____km190" localSheetId="2">#REF!</definedName>
    <definedName name="____km190" localSheetId="11">#REF!</definedName>
    <definedName name="____km190" localSheetId="5">#REF!</definedName>
    <definedName name="____km190" localSheetId="14">#REF!</definedName>
    <definedName name="____km190">#REF!</definedName>
    <definedName name="____km191" localSheetId="13">#REF!</definedName>
    <definedName name="____km191" localSheetId="2">#REF!</definedName>
    <definedName name="____km191" localSheetId="11">#REF!</definedName>
    <definedName name="____km191" localSheetId="5">#REF!</definedName>
    <definedName name="____km191" localSheetId="14">#REF!</definedName>
    <definedName name="____km191">#REF!</definedName>
    <definedName name="____km192" localSheetId="13">#REF!</definedName>
    <definedName name="____km192" localSheetId="2">#REF!</definedName>
    <definedName name="____km192" localSheetId="11">#REF!</definedName>
    <definedName name="____km192" localSheetId="5">#REF!</definedName>
    <definedName name="____km192" localSheetId="14">#REF!</definedName>
    <definedName name="____km192">#REF!</definedName>
    <definedName name="____km193" localSheetId="13">#REF!</definedName>
    <definedName name="____km193" localSheetId="2">#REF!</definedName>
    <definedName name="____km193" localSheetId="11">#REF!</definedName>
    <definedName name="____km193" localSheetId="5">#REF!</definedName>
    <definedName name="____km193" localSheetId="14">#REF!</definedName>
    <definedName name="____km193">#REF!</definedName>
    <definedName name="____km194" localSheetId="13">#REF!</definedName>
    <definedName name="____km194" localSheetId="2">#REF!</definedName>
    <definedName name="____km194" localSheetId="11">#REF!</definedName>
    <definedName name="____km194" localSheetId="5">#REF!</definedName>
    <definedName name="____km194" localSheetId="14">#REF!</definedName>
    <definedName name="____km194">#REF!</definedName>
    <definedName name="____km195" localSheetId="13">#REF!</definedName>
    <definedName name="____km195" localSheetId="2">#REF!</definedName>
    <definedName name="____km195" localSheetId="11">#REF!</definedName>
    <definedName name="____km195" localSheetId="5">#REF!</definedName>
    <definedName name="____km195" localSheetId="14">#REF!</definedName>
    <definedName name="____km195">#REF!</definedName>
    <definedName name="____km196" localSheetId="13">#REF!</definedName>
    <definedName name="____km196" localSheetId="2">#REF!</definedName>
    <definedName name="____km196" localSheetId="11">#REF!</definedName>
    <definedName name="____km196" localSheetId="5">#REF!</definedName>
    <definedName name="____km196" localSheetId="14">#REF!</definedName>
    <definedName name="____km196">#REF!</definedName>
    <definedName name="____km197" localSheetId="13">#REF!</definedName>
    <definedName name="____km197" localSheetId="2">#REF!</definedName>
    <definedName name="____km197" localSheetId="11">#REF!</definedName>
    <definedName name="____km197" localSheetId="5">#REF!</definedName>
    <definedName name="____km197" localSheetId="14">#REF!</definedName>
    <definedName name="____km197">#REF!</definedName>
    <definedName name="____km198" localSheetId="13">#REF!</definedName>
    <definedName name="____km198" localSheetId="2">#REF!</definedName>
    <definedName name="____km198" localSheetId="11">#REF!</definedName>
    <definedName name="____km198" localSheetId="5">#REF!</definedName>
    <definedName name="____km198" localSheetId="14">#REF!</definedName>
    <definedName name="____km198">#REF!</definedName>
    <definedName name="____Km36" localSheetId="13">#REF!</definedName>
    <definedName name="____Km36" localSheetId="2">#REF!</definedName>
    <definedName name="____Km36" localSheetId="11">#REF!</definedName>
    <definedName name="____Km36" localSheetId="5">#REF!</definedName>
    <definedName name="____Km36" localSheetId="14">#REF!</definedName>
    <definedName name="____Km36">#REF!</definedName>
    <definedName name="____kn12" localSheetId="13">#REF!</definedName>
    <definedName name="____kn12" localSheetId="2">#REF!</definedName>
    <definedName name="____kn12" localSheetId="11">#REF!</definedName>
    <definedName name="____kn12" localSheetId="5">#REF!</definedName>
    <definedName name="____kn12" localSheetId="14">#REF!</definedName>
    <definedName name="____kn12">#REF!</definedName>
    <definedName name="____Knc36" localSheetId="13">#REF!</definedName>
    <definedName name="____Knc36" localSheetId="2">#REF!</definedName>
    <definedName name="____Knc36" localSheetId="11">#REF!</definedName>
    <definedName name="____Knc36" localSheetId="5">#REF!</definedName>
    <definedName name="____Knc36" localSheetId="14">#REF!</definedName>
    <definedName name="____Knc36">#REF!</definedName>
    <definedName name="____Knc57" localSheetId="13">#REF!</definedName>
    <definedName name="____Knc57" localSheetId="2">#REF!</definedName>
    <definedName name="____Knc57" localSheetId="11">#REF!</definedName>
    <definedName name="____Knc57" localSheetId="5">#REF!</definedName>
    <definedName name="____Knc57" localSheetId="14">#REF!</definedName>
    <definedName name="____Knc57">#REF!</definedName>
    <definedName name="____Kvl36" localSheetId="13">#REF!</definedName>
    <definedName name="____Kvl36" localSheetId="2">#REF!</definedName>
    <definedName name="____Kvl36" localSheetId="11">#REF!</definedName>
    <definedName name="____Kvl36" localSheetId="5">#REF!</definedName>
    <definedName name="____Kvl36" localSheetId="14">#REF!</definedName>
    <definedName name="____Kvl36">#REF!</definedName>
    <definedName name="____L1" localSheetId="2" hidden="1">{"'Sheet1'!$L$16"}</definedName>
    <definedName name="____L1" localSheetId="11" hidden="1">{"'Sheet1'!$L$16"}</definedName>
    <definedName name="____L1" localSheetId="5" hidden="1">{"'Sheet1'!$L$16"}</definedName>
    <definedName name="____L1" hidden="1">{"'Sheet1'!$L$16"}</definedName>
    <definedName name="____L6">#REF!</definedName>
    <definedName name="____Lan1" localSheetId="2" hidden="1">{"'Sheet1'!$L$16"}</definedName>
    <definedName name="____Lan1" localSheetId="11" hidden="1">{"'Sheet1'!$L$16"}</definedName>
    <definedName name="____Lan1" localSheetId="5" hidden="1">{"'Sheet1'!$L$16"}</definedName>
    <definedName name="____Lan1" hidden="1">{"'Sheet1'!$L$16"}</definedName>
    <definedName name="____LAN3" localSheetId="2" hidden="1">{"'Sheet1'!$L$16"}</definedName>
    <definedName name="____LAN3" localSheetId="11" hidden="1">{"'Sheet1'!$L$16"}</definedName>
    <definedName name="____LAN3" localSheetId="5" hidden="1">{"'Sheet1'!$L$16"}</definedName>
    <definedName name="____LAN3" hidden="1">{"'Sheet1'!$L$16"}</definedName>
    <definedName name="____lap1" localSheetId="13">#REF!</definedName>
    <definedName name="____lap1" localSheetId="2">#REF!</definedName>
    <definedName name="____lap1" localSheetId="11">#REF!</definedName>
    <definedName name="____lap1" localSheetId="5">#REF!</definedName>
    <definedName name="____lap1" localSheetId="14">#REF!</definedName>
    <definedName name="____lap1">#REF!</definedName>
    <definedName name="____lap2" localSheetId="13">#REF!</definedName>
    <definedName name="____lap2" localSheetId="2">#REF!</definedName>
    <definedName name="____lap2" localSheetId="11">#REF!</definedName>
    <definedName name="____lap2" localSheetId="5">#REF!</definedName>
    <definedName name="____lap2" localSheetId="14">#REF!</definedName>
    <definedName name="____lap2">#REF!</definedName>
    <definedName name="____lc15" localSheetId="13">#REF!</definedName>
    <definedName name="____lc15" localSheetId="14">#REF!</definedName>
    <definedName name="____lc15">#REF!</definedName>
    <definedName name="____lco63" localSheetId="13">#REF!</definedName>
    <definedName name="____lco63" localSheetId="14">#REF!</definedName>
    <definedName name="____lco63">#REF!</definedName>
    <definedName name="____lco80" localSheetId="13">#REF!</definedName>
    <definedName name="____lco80" localSheetId="14">#REF!</definedName>
    <definedName name="____lco80">#REF!</definedName>
    <definedName name="____lk2" localSheetId="2" hidden="1">{"'Sheet1'!$L$16"}</definedName>
    <definedName name="____lk2" localSheetId="11" hidden="1">{"'Sheet1'!$L$16"}</definedName>
    <definedName name="____lk2" localSheetId="5" hidden="1">{"'Sheet1'!$L$16"}</definedName>
    <definedName name="____lk2" hidden="1">{"'Sheet1'!$L$16"}</definedName>
    <definedName name="____lop16" localSheetId="13">#REF!</definedName>
    <definedName name="____lop16" localSheetId="2">#REF!</definedName>
    <definedName name="____lop16" localSheetId="11">#REF!</definedName>
    <definedName name="____lop16" localSheetId="5">#REF!</definedName>
    <definedName name="____lop16" localSheetId="14">#REF!</definedName>
    <definedName name="____lop16">#REF!</definedName>
    <definedName name="____lop25" localSheetId="13">#REF!</definedName>
    <definedName name="____lop25" localSheetId="2">#REF!</definedName>
    <definedName name="____lop25" localSheetId="11">#REF!</definedName>
    <definedName name="____lop25" localSheetId="5">#REF!</definedName>
    <definedName name="____lop25" localSheetId="14">#REF!</definedName>
    <definedName name="____lop25">#REF!</definedName>
    <definedName name="____lop9" localSheetId="13">#REF!</definedName>
    <definedName name="____lop9" localSheetId="2">#REF!</definedName>
    <definedName name="____lop9" localSheetId="11">#REF!</definedName>
    <definedName name="____lop9" localSheetId="5">#REF!</definedName>
    <definedName name="____lop9" localSheetId="14">#REF!</definedName>
    <definedName name="____lop9">#REF!</definedName>
    <definedName name="____lu13" localSheetId="13">#REF!</definedName>
    <definedName name="____lu13" localSheetId="2">#REF!</definedName>
    <definedName name="____lu13" localSheetId="11">#REF!</definedName>
    <definedName name="____lu13" localSheetId="5">#REF!</definedName>
    <definedName name="____lu13" localSheetId="14">#REF!</definedName>
    <definedName name="____lu13">#REF!</definedName>
    <definedName name="____lu85" localSheetId="13">#REF!</definedName>
    <definedName name="____lu85" localSheetId="2">#REF!</definedName>
    <definedName name="____lu85" localSheetId="11">#REF!</definedName>
    <definedName name="____lu85" localSheetId="5">#REF!</definedName>
    <definedName name="____lu85" localSheetId="14">#REF!</definedName>
    <definedName name="____lu85">#REF!</definedName>
    <definedName name="____LV50" localSheetId="13">#REF!</definedName>
    <definedName name="____LV50" localSheetId="14">#REF!</definedName>
    <definedName name="____LV50">#REF!</definedName>
    <definedName name="____lv80" localSheetId="13">#REF!</definedName>
    <definedName name="____lv80" localSheetId="14">#REF!</definedName>
    <definedName name="____lv80">#REF!</definedName>
    <definedName name="____M1">#REF!</definedName>
    <definedName name="____m1233" localSheetId="2" hidden="1">{"'Sheet1'!$L$16"}</definedName>
    <definedName name="____m1233" localSheetId="11" hidden="1">{"'Sheet1'!$L$16"}</definedName>
    <definedName name="____m1233" localSheetId="5" hidden="1">{"'Sheet1'!$L$16"}</definedName>
    <definedName name="____m1233" hidden="1">{"'Sheet1'!$L$16"}</definedName>
    <definedName name="____M2" localSheetId="2" hidden="1">{"'Sheet1'!$L$16"}</definedName>
    <definedName name="____M2" localSheetId="11" hidden="1">{"'Sheet1'!$L$16"}</definedName>
    <definedName name="____M2" localSheetId="5" hidden="1">{"'Sheet1'!$L$16"}</definedName>
    <definedName name="____M2" hidden="1">{"'Sheet1'!$L$16"}</definedName>
    <definedName name="____M36" localSheetId="2" hidden="1">{"'Sheet1'!$L$16"}</definedName>
    <definedName name="____M36" localSheetId="11" hidden="1">{"'Sheet1'!$L$16"}</definedName>
    <definedName name="____M36" localSheetId="5" hidden="1">{"'Sheet1'!$L$16"}</definedName>
    <definedName name="____M36" hidden="1">{"'Sheet1'!$L$16"}</definedName>
    <definedName name="____MAC12" localSheetId="13">#REF!</definedName>
    <definedName name="____MAC12" localSheetId="2">#REF!</definedName>
    <definedName name="____MAC12" localSheetId="11">#REF!</definedName>
    <definedName name="____MAC12" localSheetId="5">#REF!</definedName>
    <definedName name="____MAC12" localSheetId="14">#REF!</definedName>
    <definedName name="____MAC12">#REF!</definedName>
    <definedName name="____MAC46" localSheetId="13">#REF!</definedName>
    <definedName name="____MAC46" localSheetId="2">#REF!</definedName>
    <definedName name="____MAC46" localSheetId="11">#REF!</definedName>
    <definedName name="____MAC46" localSheetId="5">#REF!</definedName>
    <definedName name="____MAC46" localSheetId="14">#REF!</definedName>
    <definedName name="____MAC46">#REF!</definedName>
    <definedName name="____may2" localSheetId="13">#REF!</definedName>
    <definedName name="____may2" localSheetId="2">#REF!</definedName>
    <definedName name="____may2" localSheetId="11">#REF!</definedName>
    <definedName name="____may2" localSheetId="5">#REF!</definedName>
    <definedName name="____may2" localSheetId="14">#REF!</definedName>
    <definedName name="____may2">#REF!</definedName>
    <definedName name="____may3" localSheetId="13">#REF!</definedName>
    <definedName name="____may3" localSheetId="2">#REF!</definedName>
    <definedName name="____may3" localSheetId="11">#REF!</definedName>
    <definedName name="____may3" localSheetId="5">#REF!</definedName>
    <definedName name="____may3" localSheetId="14">#REF!</definedName>
    <definedName name="____may3">#REF!</definedName>
    <definedName name="____MB03" localSheetId="13">#REF!</definedName>
    <definedName name="____MB03" localSheetId="2">#REF!</definedName>
    <definedName name="____MB03" localSheetId="11">#REF!</definedName>
    <definedName name="____MB03" localSheetId="5">#REF!</definedName>
    <definedName name="____MB03" localSheetId="14">#REF!</definedName>
    <definedName name="____MB03">#REF!</definedName>
    <definedName name="____mix6" localSheetId="13">#REF!</definedName>
    <definedName name="____mix6" localSheetId="2">#REF!</definedName>
    <definedName name="____mix6" localSheetId="11">#REF!</definedName>
    <definedName name="____mix6" localSheetId="5">#REF!</definedName>
    <definedName name="____mix6" localSheetId="14">#REF!</definedName>
    <definedName name="____mix6">#REF!</definedName>
    <definedName name="____mtc3" localSheetId="13">#REF!</definedName>
    <definedName name="____mtc3" localSheetId="2">#REF!</definedName>
    <definedName name="____mtc3" localSheetId="11">#REF!</definedName>
    <definedName name="____mtc3" localSheetId="5">#REF!</definedName>
    <definedName name="____mtc3" localSheetId="14">#REF!</definedName>
    <definedName name="____mtc3">#REF!</definedName>
    <definedName name="____mui140" localSheetId="13">#REF!</definedName>
    <definedName name="____mui140" localSheetId="2">#REF!</definedName>
    <definedName name="____mui140" localSheetId="11">#REF!</definedName>
    <definedName name="____mui140" localSheetId="5">#REF!</definedName>
    <definedName name="____mui140" localSheetId="14">#REF!</definedName>
    <definedName name="____mui140">#REF!</definedName>
    <definedName name="____mx1" localSheetId="13">#REF!</definedName>
    <definedName name="____mx1" localSheetId="2">#REF!</definedName>
    <definedName name="____mx1" localSheetId="11">#REF!</definedName>
    <definedName name="____mx1" localSheetId="5">#REF!</definedName>
    <definedName name="____mx1" localSheetId="14">#REF!</definedName>
    <definedName name="____mx1">#REF!</definedName>
    <definedName name="____nc151" localSheetId="13">#REF!</definedName>
    <definedName name="____nc151" localSheetId="2">#REF!</definedName>
    <definedName name="____nc151" localSheetId="11">#REF!</definedName>
    <definedName name="____nc151" localSheetId="5">#REF!</definedName>
    <definedName name="____nc151" localSheetId="14">#REF!</definedName>
    <definedName name="____nc151">#REF!</definedName>
    <definedName name="____nc33" localSheetId="13">#REF!</definedName>
    <definedName name="____nc33" localSheetId="14">#REF!</definedName>
    <definedName name="____nc33">#REF!</definedName>
    <definedName name="____nc34" localSheetId="13">#REF!</definedName>
    <definedName name="____nc34" localSheetId="14">#REF!</definedName>
    <definedName name="____nc34">#REF!</definedName>
    <definedName name="____nc6" localSheetId="13">#REF!</definedName>
    <definedName name="____nc6" localSheetId="2">#REF!</definedName>
    <definedName name="____nc6" localSheetId="11">#REF!</definedName>
    <definedName name="____nc6" localSheetId="5">#REF!</definedName>
    <definedName name="____nc6" localSheetId="14">#REF!</definedName>
    <definedName name="____nc6">#REF!</definedName>
    <definedName name="____nc7" localSheetId="13">#REF!</definedName>
    <definedName name="____nc7" localSheetId="2">#REF!</definedName>
    <definedName name="____nc7" localSheetId="11">#REF!</definedName>
    <definedName name="____nc7" localSheetId="5">#REF!</definedName>
    <definedName name="____nc7" localSheetId="14">#REF!</definedName>
    <definedName name="____nc7">#REF!</definedName>
    <definedName name="____NCC3" localSheetId="13">#REF!</definedName>
    <definedName name="____NCC3" localSheetId="2">#REF!</definedName>
    <definedName name="____NCC3" localSheetId="11">#REF!</definedName>
    <definedName name="____NCC3" localSheetId="5">#REF!</definedName>
    <definedName name="____NCC3" localSheetId="14">#REF!</definedName>
    <definedName name="____NCC3">#REF!</definedName>
    <definedName name="____NCC4" localSheetId="13">#REF!</definedName>
    <definedName name="____NCC4" localSheetId="2">#REF!</definedName>
    <definedName name="____NCC4" localSheetId="11">#REF!</definedName>
    <definedName name="____NCC4" localSheetId="5">#REF!</definedName>
    <definedName name="____NCC4" localSheetId="14">#REF!</definedName>
    <definedName name="____NCC4">#REF!</definedName>
    <definedName name="____NCL100" localSheetId="13">#REF!</definedName>
    <definedName name="____NCL100" localSheetId="2">#REF!</definedName>
    <definedName name="____NCL100" localSheetId="11">#REF!</definedName>
    <definedName name="____NCL100" localSheetId="5">#REF!</definedName>
    <definedName name="____NCL100" localSheetId="14">#REF!</definedName>
    <definedName name="____NCL100">#REF!</definedName>
    <definedName name="____NCL200" localSheetId="13">#REF!</definedName>
    <definedName name="____NCL200" localSheetId="2">#REF!</definedName>
    <definedName name="____NCL200" localSheetId="11">#REF!</definedName>
    <definedName name="____NCL200" localSheetId="5">#REF!</definedName>
    <definedName name="____NCL200" localSheetId="14">#REF!</definedName>
    <definedName name="____NCL200">#REF!</definedName>
    <definedName name="____NCL250" localSheetId="13">#REF!</definedName>
    <definedName name="____NCL250" localSheetId="2">#REF!</definedName>
    <definedName name="____NCL250" localSheetId="11">#REF!</definedName>
    <definedName name="____NCL250" localSheetId="5">#REF!</definedName>
    <definedName name="____NCL250" localSheetId="14">#REF!</definedName>
    <definedName name="____NCL250">#REF!</definedName>
    <definedName name="____ncm200" localSheetId="13">#REF!</definedName>
    <definedName name="____ncm200" localSheetId="2">#REF!</definedName>
    <definedName name="____ncm200" localSheetId="11">#REF!</definedName>
    <definedName name="____ncm200" localSheetId="5">#REF!</definedName>
    <definedName name="____ncm200" localSheetId="14">#REF!</definedName>
    <definedName name="____ncm200">#REF!</definedName>
    <definedName name="____ne2" localSheetId="2">{"ÿÿÿÿÿ","DT cau tam Ha trinh 7.xls","DT cau tam Ha trinh 3.xls"}</definedName>
    <definedName name="____ne2" localSheetId="11">{"ÿÿÿÿÿ","DT cau tam Ha trinh 7.xls","DT cau tam Ha trinh 3.xls"}</definedName>
    <definedName name="____ne2" localSheetId="5">{"ÿÿÿÿÿ","DT cau tam Ha trinh 7.xls","DT cau tam Ha trinh 3.xls"}</definedName>
    <definedName name="____ne2">{"ÿÿÿÿÿ","DT cau tam Ha trinh 7.xls","DT cau tam Ha trinh 3.xls"}</definedName>
    <definedName name="____NET2" localSheetId="13">#REF!</definedName>
    <definedName name="____NET2" localSheetId="2">#REF!</definedName>
    <definedName name="____NET2" localSheetId="11">#REF!</definedName>
    <definedName name="____NET2" localSheetId="5">#REF!</definedName>
    <definedName name="____NET2" localSheetId="14">#REF!</definedName>
    <definedName name="____NET2">#REF!</definedName>
    <definedName name="____nin190" localSheetId="13">#REF!</definedName>
    <definedName name="____nin190" localSheetId="2">#REF!</definedName>
    <definedName name="____nin190" localSheetId="11">#REF!</definedName>
    <definedName name="____nin190" localSheetId="5">#REF!</definedName>
    <definedName name="____nin190" localSheetId="14">#REF!</definedName>
    <definedName name="____nin190">#REF!</definedName>
    <definedName name="____NK5" localSheetId="2" hidden="1">{"'Sheet1'!$L$16"}</definedName>
    <definedName name="____NK5" localSheetId="11" hidden="1">{"'Sheet1'!$L$16"}</definedName>
    <definedName name="____NK5" localSheetId="5" hidden="1">{"'Sheet1'!$L$16"}</definedName>
    <definedName name="____NK5" hidden="1">{"'Sheet1'!$L$16"}</definedName>
    <definedName name="____NMD8" localSheetId="2" hidden="1">{"'Sheet1'!$L$16"}</definedName>
    <definedName name="____NMD8" localSheetId="11" hidden="1">{"'Sheet1'!$L$16"}</definedName>
    <definedName name="____NMD8" localSheetId="5" hidden="1">{"'Sheet1'!$L$16"}</definedName>
    <definedName name="____NMD8" hidden="1">{"'Sheet1'!$L$16"}</definedName>
    <definedName name="____NSO2" localSheetId="2" hidden="1">{"'Sheet1'!$L$16"}</definedName>
    <definedName name="____NSO2" localSheetId="11" hidden="1">{"'Sheet1'!$L$16"}</definedName>
    <definedName name="____NSO2" localSheetId="5" hidden="1">{"'Sheet1'!$L$16"}</definedName>
    <definedName name="____NSO2" hidden="1">{"'Sheet1'!$L$16"}</definedName>
    <definedName name="____obt1" localSheetId="13">#REF!</definedName>
    <definedName name="____obt1" localSheetId="2">#REF!</definedName>
    <definedName name="____obt1" localSheetId="11">#REF!</definedName>
    <definedName name="____obt1" localSheetId="5">#REF!</definedName>
    <definedName name="____obt1" localSheetId="14">#REF!</definedName>
    <definedName name="____obt1">#REF!</definedName>
    <definedName name="____obt2" localSheetId="13">#REF!</definedName>
    <definedName name="____obt2" localSheetId="2">#REF!</definedName>
    <definedName name="____obt2" localSheetId="11">#REF!</definedName>
    <definedName name="____obt2" localSheetId="5">#REF!</definedName>
    <definedName name="____obt2" localSheetId="14">#REF!</definedName>
    <definedName name="____obt2">#REF!</definedName>
    <definedName name="____ok40" localSheetId="13">#REF!</definedName>
    <definedName name="____ok40" localSheetId="14">#REF!</definedName>
    <definedName name="____ok40">#REF!</definedName>
    <definedName name="____ok75" localSheetId="13">#REF!</definedName>
    <definedName name="____ok75" localSheetId="14">#REF!</definedName>
    <definedName name="____ok75">#REF!</definedName>
    <definedName name="____on90" localSheetId="13">#REF!</definedName>
    <definedName name="____on90" localSheetId="14">#REF!</definedName>
    <definedName name="____on90">#REF!</definedName>
    <definedName name="____ond100" localSheetId="13">#REF!</definedName>
    <definedName name="____ond100" localSheetId="14">#REF!</definedName>
    <definedName name="____ond100">#REF!</definedName>
    <definedName name="____op3" localSheetId="2">{"Thuxm2.xls","Sheet1"}</definedName>
    <definedName name="____op3" localSheetId="11">{"Thuxm2.xls","Sheet1"}</definedName>
    <definedName name="____op3" localSheetId="5">{"Thuxm2.xls","Sheet1"}</definedName>
    <definedName name="____op3">{"Thuxm2.xls","Sheet1"}</definedName>
    <definedName name="____oto12" localSheetId="13">#REF!</definedName>
    <definedName name="____oto12" localSheetId="2">#REF!</definedName>
    <definedName name="____oto12" localSheetId="11">#REF!</definedName>
    <definedName name="____oto12" localSheetId="5">#REF!</definedName>
    <definedName name="____oto12" localSheetId="14">#REF!</definedName>
    <definedName name="____oto12">#REF!</definedName>
    <definedName name="____PA3" localSheetId="2" hidden="1">{"'Sheet1'!$L$16"}</definedName>
    <definedName name="____PA3" localSheetId="11" hidden="1">{"'Sheet1'!$L$16"}</definedName>
    <definedName name="____PA3" localSheetId="5" hidden="1">{"'Sheet1'!$L$16"}</definedName>
    <definedName name="____PA3" hidden="1">{"'Sheet1'!$L$16"}</definedName>
    <definedName name="____pa4" localSheetId="2" hidden="1">{"'Sheet1'!$L$16"}</definedName>
    <definedName name="____pa4" localSheetId="11" hidden="1">{"'Sheet1'!$L$16"}</definedName>
    <definedName name="____pa4" localSheetId="5" hidden="1">{"'Sheet1'!$L$16"}</definedName>
    <definedName name="____pa4" hidden="1">{"'Sheet1'!$L$16"}</definedName>
    <definedName name="____PXB80" localSheetId="13">#REF!</definedName>
    <definedName name="____PXB80" localSheetId="2">#REF!</definedName>
    <definedName name="____PXB80" localSheetId="11">#REF!</definedName>
    <definedName name="____PXB80" localSheetId="5">#REF!</definedName>
    <definedName name="____PXB80" localSheetId="14">#REF!</definedName>
    <definedName name="____PXB80">#REF!</definedName>
    <definedName name="____Ph30" localSheetId="13">#REF!</definedName>
    <definedName name="____Ph30" localSheetId="2">#REF!</definedName>
    <definedName name="____Ph30" localSheetId="11">#REF!</definedName>
    <definedName name="____Ph30" localSheetId="5">#REF!</definedName>
    <definedName name="____Ph30" localSheetId="14">#REF!</definedName>
    <definedName name="____Ph30">#REF!</definedName>
    <definedName name="____phi10" localSheetId="13">#REF!</definedName>
    <definedName name="____phi10" localSheetId="2">#REF!</definedName>
    <definedName name="____phi10" localSheetId="11">#REF!</definedName>
    <definedName name="____phi10" localSheetId="5">#REF!</definedName>
    <definedName name="____phi10" localSheetId="14">#REF!</definedName>
    <definedName name="____phi10">#REF!</definedName>
    <definedName name="____phi12" localSheetId="13">#REF!</definedName>
    <definedName name="____phi12" localSheetId="2">#REF!</definedName>
    <definedName name="____phi12" localSheetId="11">#REF!</definedName>
    <definedName name="____phi12" localSheetId="5">#REF!</definedName>
    <definedName name="____phi12" localSheetId="14">#REF!</definedName>
    <definedName name="____phi12">#REF!</definedName>
    <definedName name="____phi14" localSheetId="13">#REF!</definedName>
    <definedName name="____phi14" localSheetId="2">#REF!</definedName>
    <definedName name="____phi14" localSheetId="11">#REF!</definedName>
    <definedName name="____phi14" localSheetId="5">#REF!</definedName>
    <definedName name="____phi14" localSheetId="14">#REF!</definedName>
    <definedName name="____phi14">#REF!</definedName>
    <definedName name="____phi16" localSheetId="13">#REF!</definedName>
    <definedName name="____phi16" localSheetId="2">#REF!</definedName>
    <definedName name="____phi16" localSheetId="11">#REF!</definedName>
    <definedName name="____phi16" localSheetId="5">#REF!</definedName>
    <definedName name="____phi16" localSheetId="14">#REF!</definedName>
    <definedName name="____phi16">#REF!</definedName>
    <definedName name="____phi18" localSheetId="13">#REF!</definedName>
    <definedName name="____phi18" localSheetId="2">#REF!</definedName>
    <definedName name="____phi18" localSheetId="11">#REF!</definedName>
    <definedName name="____phi18" localSheetId="5">#REF!</definedName>
    <definedName name="____phi18" localSheetId="14">#REF!</definedName>
    <definedName name="____phi18">#REF!</definedName>
    <definedName name="____phi20" localSheetId="13">#REF!</definedName>
    <definedName name="____phi20" localSheetId="2">#REF!</definedName>
    <definedName name="____phi20" localSheetId="11">#REF!</definedName>
    <definedName name="____phi20" localSheetId="5">#REF!</definedName>
    <definedName name="____phi20" localSheetId="14">#REF!</definedName>
    <definedName name="____phi20">#REF!</definedName>
    <definedName name="____phi22" localSheetId="13">#REF!</definedName>
    <definedName name="____phi22" localSheetId="2">#REF!</definedName>
    <definedName name="____phi22" localSheetId="11">#REF!</definedName>
    <definedName name="____phi22" localSheetId="5">#REF!</definedName>
    <definedName name="____phi22" localSheetId="14">#REF!</definedName>
    <definedName name="____phi22">#REF!</definedName>
    <definedName name="____phi25" localSheetId="13">#REF!</definedName>
    <definedName name="____phi25" localSheetId="2">#REF!</definedName>
    <definedName name="____phi25" localSheetId="11">#REF!</definedName>
    <definedName name="____phi25" localSheetId="5">#REF!</definedName>
    <definedName name="____phi25" localSheetId="14">#REF!</definedName>
    <definedName name="____phi25">#REF!</definedName>
    <definedName name="____phi28" localSheetId="13">#REF!</definedName>
    <definedName name="____phi28" localSheetId="2">#REF!</definedName>
    <definedName name="____phi28" localSheetId="11">#REF!</definedName>
    <definedName name="____phi28" localSheetId="5">#REF!</definedName>
    <definedName name="____phi28" localSheetId="14">#REF!</definedName>
    <definedName name="____phi28">#REF!</definedName>
    <definedName name="____phi500" localSheetId="13">#REF!</definedName>
    <definedName name="____phi500" localSheetId="2">#REF!</definedName>
    <definedName name="____phi500" localSheetId="11">#REF!</definedName>
    <definedName name="____phi500" localSheetId="5">#REF!</definedName>
    <definedName name="____phi500" localSheetId="14">#REF!</definedName>
    <definedName name="____phi500">#REF!</definedName>
    <definedName name="____phi6" localSheetId="13">#REF!</definedName>
    <definedName name="____phi6" localSheetId="2">#REF!</definedName>
    <definedName name="____phi6" localSheetId="11">#REF!</definedName>
    <definedName name="____phi6" localSheetId="5">#REF!</definedName>
    <definedName name="____phi6" localSheetId="14">#REF!</definedName>
    <definedName name="____phi6">#REF!</definedName>
    <definedName name="____phi750" localSheetId="13">#REF!</definedName>
    <definedName name="____phi750" localSheetId="2">#REF!</definedName>
    <definedName name="____phi750" localSheetId="11">#REF!</definedName>
    <definedName name="____phi750" localSheetId="5">#REF!</definedName>
    <definedName name="____phi750" localSheetId="14">#REF!</definedName>
    <definedName name="____phi750">#REF!</definedName>
    <definedName name="____phi8" localSheetId="13">#REF!</definedName>
    <definedName name="____phi8" localSheetId="2">#REF!</definedName>
    <definedName name="____phi8" localSheetId="11">#REF!</definedName>
    <definedName name="____phi8" localSheetId="5">#REF!</definedName>
    <definedName name="____phi8" localSheetId="14">#REF!</definedName>
    <definedName name="____phi8">#REF!</definedName>
    <definedName name="____qa7" localSheetId="13">#REF!</definedName>
    <definedName name="____qa7" localSheetId="2">#REF!</definedName>
    <definedName name="____qa7" localSheetId="11">#REF!</definedName>
    <definedName name="____qa7" localSheetId="5">#REF!</definedName>
    <definedName name="____qa7" localSheetId="14">#REF!</definedName>
    <definedName name="____qa7">#REF!</definedName>
    <definedName name="____QLO7" localSheetId="13" hidden="1">#REF!</definedName>
    <definedName name="____QLO7" localSheetId="2" hidden="1">#REF!</definedName>
    <definedName name="____QLO7" localSheetId="11" hidden="1">#REF!</definedName>
    <definedName name="____QLO7" localSheetId="5" hidden="1">#REF!</definedName>
    <definedName name="____QLO7" localSheetId="14" hidden="1">#REF!</definedName>
    <definedName name="____QLO7" hidden="1">#REF!</definedName>
    <definedName name="____rai50" localSheetId="13">#REF!</definedName>
    <definedName name="____rai50" localSheetId="14">#REF!</definedName>
    <definedName name="____rai50">#REF!</definedName>
    <definedName name="____RHH1" localSheetId="13">#REF!</definedName>
    <definedName name="____RHH1" localSheetId="2">#REF!</definedName>
    <definedName name="____RHH1" localSheetId="11">#REF!</definedName>
    <definedName name="____RHH1" localSheetId="5">#REF!</definedName>
    <definedName name="____RHH1" localSheetId="14">#REF!</definedName>
    <definedName name="____RHH1">#REF!</definedName>
    <definedName name="____RHH10" localSheetId="13">#REF!</definedName>
    <definedName name="____RHH10" localSheetId="2">#REF!</definedName>
    <definedName name="____RHH10" localSheetId="11">#REF!</definedName>
    <definedName name="____RHH10" localSheetId="5">#REF!</definedName>
    <definedName name="____RHH10" localSheetId="14">#REF!</definedName>
    <definedName name="____RHH10">#REF!</definedName>
    <definedName name="____RHP1" localSheetId="13">#REF!</definedName>
    <definedName name="____RHP1" localSheetId="2">#REF!</definedName>
    <definedName name="____RHP1" localSheetId="11">#REF!</definedName>
    <definedName name="____RHP1" localSheetId="5">#REF!</definedName>
    <definedName name="____RHP1" localSheetId="14">#REF!</definedName>
    <definedName name="____RHP1">#REF!</definedName>
    <definedName name="____RHP10" localSheetId="13">#REF!</definedName>
    <definedName name="____RHP10" localSheetId="2">#REF!</definedName>
    <definedName name="____RHP10" localSheetId="11">#REF!</definedName>
    <definedName name="____RHP10" localSheetId="5">#REF!</definedName>
    <definedName name="____RHP10" localSheetId="14">#REF!</definedName>
    <definedName name="____RHP10">#REF!</definedName>
    <definedName name="____RI1" localSheetId="13">#REF!</definedName>
    <definedName name="____RI1" localSheetId="2">#REF!</definedName>
    <definedName name="____RI1" localSheetId="11">#REF!</definedName>
    <definedName name="____RI1" localSheetId="5">#REF!</definedName>
    <definedName name="____RI1" localSheetId="14">#REF!</definedName>
    <definedName name="____RI1">#REF!</definedName>
    <definedName name="____RI10" localSheetId="13">#REF!</definedName>
    <definedName name="____RI10" localSheetId="2">#REF!</definedName>
    <definedName name="____RI10" localSheetId="11">#REF!</definedName>
    <definedName name="____RI10" localSheetId="5">#REF!</definedName>
    <definedName name="____RI10" localSheetId="14">#REF!</definedName>
    <definedName name="____RI10">#REF!</definedName>
    <definedName name="____RII1" localSheetId="13">#REF!</definedName>
    <definedName name="____RII1" localSheetId="2">#REF!</definedName>
    <definedName name="____RII1" localSheetId="11">#REF!</definedName>
    <definedName name="____RII1" localSheetId="5">#REF!</definedName>
    <definedName name="____RII1" localSheetId="14">#REF!</definedName>
    <definedName name="____RII1">#REF!</definedName>
    <definedName name="____RII10" localSheetId="13">#REF!</definedName>
    <definedName name="____RII10" localSheetId="2">#REF!</definedName>
    <definedName name="____RII10" localSheetId="11">#REF!</definedName>
    <definedName name="____RII10" localSheetId="5">#REF!</definedName>
    <definedName name="____RII10" localSheetId="14">#REF!</definedName>
    <definedName name="____RII10">#REF!</definedName>
    <definedName name="____RIP1" localSheetId="13">#REF!</definedName>
    <definedName name="____RIP1" localSheetId="2">#REF!</definedName>
    <definedName name="____RIP1" localSheetId="11">#REF!</definedName>
    <definedName name="____RIP1" localSheetId="5">#REF!</definedName>
    <definedName name="____RIP1" localSheetId="14">#REF!</definedName>
    <definedName name="____RIP1">#REF!</definedName>
    <definedName name="____RIP10" localSheetId="13">#REF!</definedName>
    <definedName name="____RIP10" localSheetId="2">#REF!</definedName>
    <definedName name="____RIP10" localSheetId="11">#REF!</definedName>
    <definedName name="____RIP10" localSheetId="5">#REF!</definedName>
    <definedName name="____RIP10" localSheetId="14">#REF!</definedName>
    <definedName name="____RIP10">#REF!</definedName>
    <definedName name="____rp95" localSheetId="13">#REF!</definedName>
    <definedName name="____rp95" localSheetId="2">#REF!</definedName>
    <definedName name="____rp95" localSheetId="11">#REF!</definedName>
    <definedName name="____rp95" localSheetId="5">#REF!</definedName>
    <definedName name="____rp95" localSheetId="14">#REF!</definedName>
    <definedName name="____rp95">#REF!</definedName>
    <definedName name="____san108" localSheetId="13">#REF!</definedName>
    <definedName name="____san108" localSheetId="2">#REF!</definedName>
    <definedName name="____san108" localSheetId="11">#REF!</definedName>
    <definedName name="____san108" localSheetId="5">#REF!</definedName>
    <definedName name="____san108" localSheetId="14">#REF!</definedName>
    <definedName name="____san108">#REF!</definedName>
    <definedName name="____san180" localSheetId="13">#REF!</definedName>
    <definedName name="____san180" localSheetId="2">#REF!</definedName>
    <definedName name="____san180" localSheetId="11">#REF!</definedName>
    <definedName name="____san180" localSheetId="5">#REF!</definedName>
    <definedName name="____san180" localSheetId="14">#REF!</definedName>
    <definedName name="____san180">#REF!</definedName>
    <definedName name="____san250" localSheetId="13">#REF!</definedName>
    <definedName name="____san250" localSheetId="2">#REF!</definedName>
    <definedName name="____san250" localSheetId="11">#REF!</definedName>
    <definedName name="____san250" localSheetId="5">#REF!</definedName>
    <definedName name="____san250" localSheetId="14">#REF!</definedName>
    <definedName name="____san250">#REF!</definedName>
    <definedName name="____san54" localSheetId="13">#REF!</definedName>
    <definedName name="____san54" localSheetId="2">#REF!</definedName>
    <definedName name="____san54" localSheetId="11">#REF!</definedName>
    <definedName name="____san54" localSheetId="5">#REF!</definedName>
    <definedName name="____san54" localSheetId="14">#REF!</definedName>
    <definedName name="____san54">#REF!</definedName>
    <definedName name="____san90" localSheetId="13">#REF!</definedName>
    <definedName name="____san90" localSheetId="2">#REF!</definedName>
    <definedName name="____san90" localSheetId="11">#REF!</definedName>
    <definedName name="____san90" localSheetId="5">#REF!</definedName>
    <definedName name="____san90" localSheetId="14">#REF!</definedName>
    <definedName name="____san90">#REF!</definedName>
    <definedName name="____sat12" localSheetId="13">#REF!</definedName>
    <definedName name="____sat12" localSheetId="2">#REF!</definedName>
    <definedName name="____sat12" localSheetId="11">#REF!</definedName>
    <definedName name="____sat12" localSheetId="5">#REF!</definedName>
    <definedName name="____sat12" localSheetId="14">#REF!</definedName>
    <definedName name="____sat12">#REF!</definedName>
    <definedName name="____sat16" localSheetId="13">#REF!</definedName>
    <definedName name="____sat16" localSheetId="2">#REF!</definedName>
    <definedName name="____sat16" localSheetId="11">#REF!</definedName>
    <definedName name="____sat16" localSheetId="5">#REF!</definedName>
    <definedName name="____sat16" localSheetId="14">#REF!</definedName>
    <definedName name="____sat16">#REF!</definedName>
    <definedName name="____sat20" localSheetId="13">#REF!</definedName>
    <definedName name="____sat20" localSheetId="2">#REF!</definedName>
    <definedName name="____sat20" localSheetId="11">#REF!</definedName>
    <definedName name="____sat20" localSheetId="5">#REF!</definedName>
    <definedName name="____sat20" localSheetId="14">#REF!</definedName>
    <definedName name="____sat20">#REF!</definedName>
    <definedName name="____Sat27" localSheetId="13">#REF!</definedName>
    <definedName name="____Sat27" localSheetId="2">#REF!</definedName>
    <definedName name="____Sat27" localSheetId="11">#REF!</definedName>
    <definedName name="____Sat27" localSheetId="5">#REF!</definedName>
    <definedName name="____Sat27" localSheetId="14">#REF!</definedName>
    <definedName name="____Sat27">#REF!</definedName>
    <definedName name="____Sat6" localSheetId="13">#REF!</definedName>
    <definedName name="____Sat6" localSheetId="2">#REF!</definedName>
    <definedName name="____Sat6" localSheetId="11">#REF!</definedName>
    <definedName name="____Sat6" localSheetId="5">#REF!</definedName>
    <definedName name="____Sat6" localSheetId="14">#REF!</definedName>
    <definedName name="____Sat6">#REF!</definedName>
    <definedName name="____sc1" localSheetId="13">#REF!</definedName>
    <definedName name="____sc1" localSheetId="2">#REF!</definedName>
    <definedName name="____sc1" localSheetId="11">#REF!</definedName>
    <definedName name="____sc1" localSheetId="5">#REF!</definedName>
    <definedName name="____sc1" localSheetId="14">#REF!</definedName>
    <definedName name="____sc1">#REF!</definedName>
    <definedName name="____SC2" localSheetId="13">#REF!</definedName>
    <definedName name="____SC2" localSheetId="2">#REF!</definedName>
    <definedName name="____SC2" localSheetId="11">#REF!</definedName>
    <definedName name="____SC2" localSheetId="5">#REF!</definedName>
    <definedName name="____SC2" localSheetId="14">#REF!</definedName>
    <definedName name="____SC2">#REF!</definedName>
    <definedName name="____sc3" localSheetId="13">#REF!</definedName>
    <definedName name="____sc3" localSheetId="2">#REF!</definedName>
    <definedName name="____sc3" localSheetId="11">#REF!</definedName>
    <definedName name="____sc3" localSheetId="5">#REF!</definedName>
    <definedName name="____sc3" localSheetId="14">#REF!</definedName>
    <definedName name="____sc3">#REF!</definedName>
    <definedName name="____SCD18" localSheetId="13">#REF!</definedName>
    <definedName name="____SCD18" localSheetId="2">#REF!</definedName>
    <definedName name="____SCD18" localSheetId="11">#REF!</definedName>
    <definedName name="____SCD18" localSheetId="5">#REF!</definedName>
    <definedName name="____SCD18" localSheetId="14">#REF!</definedName>
    <definedName name="____SCD18">#REF!</definedName>
    <definedName name="____SCL4" localSheetId="2" hidden="1">{"'Sheet1'!$L$16"}</definedName>
    <definedName name="____SCL4" localSheetId="11" hidden="1">{"'Sheet1'!$L$16"}</definedName>
    <definedName name="____SCL4" localSheetId="5" hidden="1">{"'Sheet1'!$L$16"}</definedName>
    <definedName name="____SCL4" hidden="1">{"'Sheet1'!$L$16"}</definedName>
    <definedName name="____SD11" localSheetId="2">{"Thuxm2.xls","Sheet1"}</definedName>
    <definedName name="____SD11" localSheetId="11">{"Thuxm2.xls","Sheet1"}</definedName>
    <definedName name="____SD11" localSheetId="5">{"Thuxm2.xls","Sheet1"}</definedName>
    <definedName name="____SD11">{"Thuxm2.xls","Sheet1"}</definedName>
    <definedName name="____sl2" localSheetId="13">#REF!</definedName>
    <definedName name="____sl2" localSheetId="2">#REF!</definedName>
    <definedName name="____sl2" localSheetId="11">#REF!</definedName>
    <definedName name="____sl2" localSheetId="5">#REF!</definedName>
    <definedName name="____sl2" localSheetId="14">#REF!</definedName>
    <definedName name="____sl2">#REF!</definedName>
    <definedName name="____slg1" localSheetId="13">#REF!</definedName>
    <definedName name="____slg1" localSheetId="2">#REF!</definedName>
    <definedName name="____slg1" localSheetId="11">#REF!</definedName>
    <definedName name="____slg1" localSheetId="5">#REF!</definedName>
    <definedName name="____slg1" localSheetId="14">#REF!</definedName>
    <definedName name="____slg1">#REF!</definedName>
    <definedName name="____slg2" localSheetId="13">#REF!</definedName>
    <definedName name="____slg2" localSheetId="2">#REF!</definedName>
    <definedName name="____slg2" localSheetId="11">#REF!</definedName>
    <definedName name="____slg2" localSheetId="5">#REF!</definedName>
    <definedName name="____slg2" localSheetId="14">#REF!</definedName>
    <definedName name="____slg2">#REF!</definedName>
    <definedName name="____slg3" localSheetId="13">#REF!</definedName>
    <definedName name="____slg3" localSheetId="2">#REF!</definedName>
    <definedName name="____slg3" localSheetId="11">#REF!</definedName>
    <definedName name="____slg3" localSheetId="5">#REF!</definedName>
    <definedName name="____slg3" localSheetId="14">#REF!</definedName>
    <definedName name="____slg3">#REF!</definedName>
    <definedName name="____slg4" localSheetId="13">#REF!</definedName>
    <definedName name="____slg4" localSheetId="2">#REF!</definedName>
    <definedName name="____slg4" localSheetId="11">#REF!</definedName>
    <definedName name="____slg4" localSheetId="5">#REF!</definedName>
    <definedName name="____slg4" localSheetId="14">#REF!</definedName>
    <definedName name="____slg4">#REF!</definedName>
    <definedName name="____slg5" localSheetId="13">#REF!</definedName>
    <definedName name="____slg5" localSheetId="2">#REF!</definedName>
    <definedName name="____slg5" localSheetId="11">#REF!</definedName>
    <definedName name="____slg5" localSheetId="5">#REF!</definedName>
    <definedName name="____slg5" localSheetId="14">#REF!</definedName>
    <definedName name="____slg5">#REF!</definedName>
    <definedName name="____slg6" localSheetId="13">#REF!</definedName>
    <definedName name="____slg6" localSheetId="2">#REF!</definedName>
    <definedName name="____slg6" localSheetId="11">#REF!</definedName>
    <definedName name="____slg6" localSheetId="5">#REF!</definedName>
    <definedName name="____slg6" localSheetId="14">#REF!</definedName>
    <definedName name="____slg6">#REF!</definedName>
    <definedName name="____SN3" localSheetId="13">#REF!</definedName>
    <definedName name="____SN3" localSheetId="2">#REF!</definedName>
    <definedName name="____SN3" localSheetId="11">#REF!</definedName>
    <definedName name="____SN3" localSheetId="5">#REF!</definedName>
    <definedName name="____SN3" localSheetId="14">#REF!</definedName>
    <definedName name="____SN3">#REF!</definedName>
    <definedName name="____soi2" localSheetId="13">#REF!</definedName>
    <definedName name="____soi2" localSheetId="2">#REF!</definedName>
    <definedName name="____soi2" localSheetId="11">#REF!</definedName>
    <definedName name="____soi2" localSheetId="5">#REF!</definedName>
    <definedName name="____soi2" localSheetId="14">#REF!</definedName>
    <definedName name="____soi2">#REF!</definedName>
    <definedName name="____soi3" localSheetId="13">#REF!</definedName>
    <definedName name="____soi3" localSheetId="2">#REF!</definedName>
    <definedName name="____soi3" localSheetId="11">#REF!</definedName>
    <definedName name="____soi3" localSheetId="5">#REF!</definedName>
    <definedName name="____soi3" localSheetId="14">#REF!</definedName>
    <definedName name="____soi3">#REF!</definedName>
    <definedName name="____sua20" localSheetId="13">#REF!</definedName>
    <definedName name="____sua20" localSheetId="2">#REF!</definedName>
    <definedName name="____sua20" localSheetId="11">#REF!</definedName>
    <definedName name="____sua20" localSheetId="5">#REF!</definedName>
    <definedName name="____sua20" localSheetId="14">#REF!</definedName>
    <definedName name="____sua20">#REF!</definedName>
    <definedName name="____sua30" localSheetId="13">#REF!</definedName>
    <definedName name="____sua30" localSheetId="2">#REF!</definedName>
    <definedName name="____sua30" localSheetId="11">#REF!</definedName>
    <definedName name="____sua30" localSheetId="5">#REF!</definedName>
    <definedName name="____sua30" localSheetId="14">#REF!</definedName>
    <definedName name="____sua30">#REF!</definedName>
    <definedName name="____t1" localSheetId="2">{"Thuxm2.xls","Sheet1"}</definedName>
    <definedName name="____t1" localSheetId="11">{"Thuxm2.xls","Sheet1"}</definedName>
    <definedName name="____t1" localSheetId="5">{"Thuxm2.xls","Sheet1"}</definedName>
    <definedName name="____t1">{"Thuxm2.xls","Sheet1"}</definedName>
    <definedName name="____T4">#REF!</definedName>
    <definedName name="____T7" localSheetId="2">{"Thuxm2.xls","Sheet1"}</definedName>
    <definedName name="____T7" localSheetId="11">{"Thuxm2.xls","Sheet1"}</definedName>
    <definedName name="____T7" localSheetId="5">{"Thuxm2.xls","Sheet1"}</definedName>
    <definedName name="____T7">{"Thuxm2.xls","Sheet1"}</definedName>
    <definedName name="____t9" localSheetId="2" hidden="1">{"'Sheet1'!$L$16"}</definedName>
    <definedName name="____t9" localSheetId="11" hidden="1">{"'Sheet1'!$L$16"}</definedName>
    <definedName name="____t9" localSheetId="5" hidden="1">{"'Sheet1'!$L$16"}</definedName>
    <definedName name="____t9" hidden="1">{"'Sheet1'!$L$16"}</definedName>
    <definedName name="____tb2" localSheetId="2" hidden="1">{"'Sheet1'!$L$16"}</definedName>
    <definedName name="____tb2" localSheetId="11" hidden="1">{"'Sheet1'!$L$16"}</definedName>
    <definedName name="____tb2" localSheetId="5" hidden="1">{"'Sheet1'!$L$16"}</definedName>
    <definedName name="____tb2" hidden="1">{"'Sheet1'!$L$16"}</definedName>
    <definedName name="____td1" localSheetId="2" hidden="1">{"'Sheet1'!$L$16"}</definedName>
    <definedName name="____td1" localSheetId="11" hidden="1">{"'Sheet1'!$L$16"}</definedName>
    <definedName name="____td1" localSheetId="5" hidden="1">{"'Sheet1'!$L$16"}</definedName>
    <definedName name="____td1" hidden="1">{"'Sheet1'!$L$16"}</definedName>
    <definedName name="____TG1" localSheetId="13">#REF!</definedName>
    <definedName name="____TG1" localSheetId="2">#REF!</definedName>
    <definedName name="____TG1" localSheetId="11">#REF!</definedName>
    <definedName name="____TG1" localSheetId="5">#REF!</definedName>
    <definedName name="____TG1" localSheetId="14">#REF!</definedName>
    <definedName name="____TG1">#REF!</definedName>
    <definedName name="____tg427" localSheetId="13">#REF!</definedName>
    <definedName name="____tg427" localSheetId="2">#REF!</definedName>
    <definedName name="____tg427" localSheetId="11">#REF!</definedName>
    <definedName name="____tg427" localSheetId="5">#REF!</definedName>
    <definedName name="____tg427" localSheetId="14">#REF!</definedName>
    <definedName name="____tg427">#REF!</definedName>
    <definedName name="____TK1" localSheetId="13">#REF!</definedName>
    <definedName name="____TK1" localSheetId="2">#REF!</definedName>
    <definedName name="____TK1" localSheetId="11">#REF!</definedName>
    <definedName name="____TK1" localSheetId="5">#REF!</definedName>
    <definedName name="____TK1" localSheetId="14">#REF!</definedName>
    <definedName name="____TK1">#REF!</definedName>
    <definedName name="____TK155" localSheetId="13">#REF!</definedName>
    <definedName name="____TK155" localSheetId="2">#REF!</definedName>
    <definedName name="____TK155" localSheetId="11">#REF!</definedName>
    <definedName name="____TK155" localSheetId="5">#REF!</definedName>
    <definedName name="____TK155" localSheetId="14">#REF!</definedName>
    <definedName name="____TK155">#REF!</definedName>
    <definedName name="____TK422" localSheetId="13">#REF!</definedName>
    <definedName name="____TK422" localSheetId="2">#REF!</definedName>
    <definedName name="____TK422" localSheetId="11">#REF!</definedName>
    <definedName name="____TK422" localSheetId="5">#REF!</definedName>
    <definedName name="____TK422" localSheetId="14">#REF!</definedName>
    <definedName name="____TK422">#REF!</definedName>
    <definedName name="____TL1" localSheetId="13">#REF!</definedName>
    <definedName name="____TL1" localSheetId="2">#REF!</definedName>
    <definedName name="____TL1" localSheetId="11">#REF!</definedName>
    <definedName name="____TL1" localSheetId="5">#REF!</definedName>
    <definedName name="____TL1" localSheetId="14">#REF!</definedName>
    <definedName name="____TL1">#REF!</definedName>
    <definedName name="____TL2" localSheetId="13">#REF!</definedName>
    <definedName name="____TL2" localSheetId="2">#REF!</definedName>
    <definedName name="____TL2" localSheetId="11">#REF!</definedName>
    <definedName name="____TL2" localSheetId="5">#REF!</definedName>
    <definedName name="____TL2" localSheetId="14">#REF!</definedName>
    <definedName name="____TL2">#REF!</definedName>
    <definedName name="____TL3" localSheetId="13">#REF!</definedName>
    <definedName name="____TL3" localSheetId="2">#REF!</definedName>
    <definedName name="____TL3" localSheetId="11">#REF!</definedName>
    <definedName name="____TL3" localSheetId="5">#REF!</definedName>
    <definedName name="____TL3" localSheetId="14">#REF!</definedName>
    <definedName name="____TL3">#REF!</definedName>
    <definedName name="____TLA120" localSheetId="13">#REF!</definedName>
    <definedName name="____TLA120" localSheetId="2">#REF!</definedName>
    <definedName name="____TLA120" localSheetId="11">#REF!</definedName>
    <definedName name="____TLA120" localSheetId="5">#REF!</definedName>
    <definedName name="____TLA120" localSheetId="14">#REF!</definedName>
    <definedName name="____TLA120">#REF!</definedName>
    <definedName name="____TLA35" localSheetId="13">#REF!</definedName>
    <definedName name="____TLA35" localSheetId="2">#REF!</definedName>
    <definedName name="____TLA35" localSheetId="11">#REF!</definedName>
    <definedName name="____TLA35" localSheetId="5">#REF!</definedName>
    <definedName name="____TLA35" localSheetId="14">#REF!</definedName>
    <definedName name="____TLA35">#REF!</definedName>
    <definedName name="____TLA50" localSheetId="13">#REF!</definedName>
    <definedName name="____TLA50" localSheetId="2">#REF!</definedName>
    <definedName name="____TLA50" localSheetId="11">#REF!</definedName>
    <definedName name="____TLA50" localSheetId="5">#REF!</definedName>
    <definedName name="____TLA50" localSheetId="14">#REF!</definedName>
    <definedName name="____TLA50">#REF!</definedName>
    <definedName name="____TLA70" localSheetId="13">#REF!</definedName>
    <definedName name="____TLA70" localSheetId="2">#REF!</definedName>
    <definedName name="____TLA70" localSheetId="11">#REF!</definedName>
    <definedName name="____TLA70" localSheetId="5">#REF!</definedName>
    <definedName name="____TLA70" localSheetId="14">#REF!</definedName>
    <definedName name="____TLA70">#REF!</definedName>
    <definedName name="____TLA95" localSheetId="13">#REF!</definedName>
    <definedName name="____TLA95" localSheetId="2">#REF!</definedName>
    <definedName name="____TLA95" localSheetId="11">#REF!</definedName>
    <definedName name="____TLA95" localSheetId="5">#REF!</definedName>
    <definedName name="____TLA95" localSheetId="14">#REF!</definedName>
    <definedName name="____TLA95">#REF!</definedName>
    <definedName name="____tn63" localSheetId="13">#REF!</definedName>
    <definedName name="____tn63" localSheetId="14">#REF!</definedName>
    <definedName name="____tn63">#REF!</definedName>
    <definedName name="____tp2" localSheetId="13">#REF!</definedName>
    <definedName name="____tp2" localSheetId="2">#REF!</definedName>
    <definedName name="____tp2" localSheetId="11">#REF!</definedName>
    <definedName name="____tp2" localSheetId="5">#REF!</definedName>
    <definedName name="____tp2" localSheetId="14">#REF!</definedName>
    <definedName name="____tp2">#REF!</definedName>
    <definedName name="____TT1" localSheetId="13">#REF!</definedName>
    <definedName name="____TT1" localSheetId="14">#REF!</definedName>
    <definedName name="____TT1">#REF!</definedName>
    <definedName name="____TT11" localSheetId="13">#REF!</definedName>
    <definedName name="____TT11" localSheetId="14">#REF!</definedName>
    <definedName name="____TT11">#REF!</definedName>
    <definedName name="____TT12" localSheetId="13">#REF!</definedName>
    <definedName name="____TT12" localSheetId="14">#REF!</definedName>
    <definedName name="____TT12">#REF!</definedName>
    <definedName name="____TT2" localSheetId="13">#REF!</definedName>
    <definedName name="____TT2" localSheetId="14">#REF!</definedName>
    <definedName name="____TT2">#REF!</definedName>
    <definedName name="____tt3" localSheetId="2" hidden="1">{"'Sheet1'!$L$16"}</definedName>
    <definedName name="____tt3" localSheetId="11" hidden="1">{"'Sheet1'!$L$16"}</definedName>
    <definedName name="____tt3" localSheetId="5" hidden="1">{"'Sheet1'!$L$16"}</definedName>
    <definedName name="____tt3" hidden="1">{"'Sheet1'!$L$16"}</definedName>
    <definedName name="____TT31" localSheetId="2" hidden="1">{"'Sheet1'!$L$16"}</definedName>
    <definedName name="____TT31" localSheetId="11" hidden="1">{"'Sheet1'!$L$16"}</definedName>
    <definedName name="____TT31" localSheetId="5" hidden="1">{"'Sheet1'!$L$16"}</definedName>
    <definedName name="____TT31" hidden="1">{"'Sheet1'!$L$16"}</definedName>
    <definedName name="____TT4" localSheetId="13">#REF!</definedName>
    <definedName name="____TT4" localSheetId="14">#REF!</definedName>
    <definedName name="____TT4">#REF!</definedName>
    <definedName name="____TT5" localSheetId="13">#REF!</definedName>
    <definedName name="____TT5" localSheetId="14">#REF!</definedName>
    <definedName name="____TT5">#REF!</definedName>
    <definedName name="____TT7" localSheetId="13">#REF!</definedName>
    <definedName name="____TT7" localSheetId="14">#REF!</definedName>
    <definedName name="____TT7">#REF!</definedName>
    <definedName name="____tt75" localSheetId="13">#REF!</definedName>
    <definedName name="____tt75" localSheetId="14">#REF!</definedName>
    <definedName name="____tt75">#REF!</definedName>
    <definedName name="____TT8" localSheetId="13">#REF!</definedName>
    <definedName name="____TT8" localSheetId="14">#REF!</definedName>
    <definedName name="____TT8">#REF!</definedName>
    <definedName name="____TT9" localSheetId="13">#REF!</definedName>
    <definedName name="____TT9" localSheetId="14">#REF!</definedName>
    <definedName name="____TT9">#REF!</definedName>
    <definedName name="____tv10" localSheetId="13">#REF!</definedName>
    <definedName name="____tv10" localSheetId="14">#REF!</definedName>
    <definedName name="____tv10">#REF!</definedName>
    <definedName name="____tz593" localSheetId="13">#REF!</definedName>
    <definedName name="____tz593" localSheetId="2">#REF!</definedName>
    <definedName name="____tz593" localSheetId="11">#REF!</definedName>
    <definedName name="____tz593" localSheetId="5">#REF!</definedName>
    <definedName name="____tz593" localSheetId="14">#REF!</definedName>
    <definedName name="____tz593">#REF!</definedName>
    <definedName name="____TH1" localSheetId="13">#REF!</definedName>
    <definedName name="____TH1" localSheetId="2">#REF!</definedName>
    <definedName name="____TH1" localSheetId="11">#REF!</definedName>
    <definedName name="____TH1" localSheetId="5">#REF!</definedName>
    <definedName name="____TH1" localSheetId="14">#REF!</definedName>
    <definedName name="____TH1">#REF!</definedName>
    <definedName name="____th100" localSheetId="13">#REF!</definedName>
    <definedName name="____th100" localSheetId="14">#REF!</definedName>
    <definedName name="____th100">#REF!</definedName>
    <definedName name="____TH2" localSheetId="13">#REF!</definedName>
    <definedName name="____TH2" localSheetId="2">#REF!</definedName>
    <definedName name="____TH2" localSheetId="11">#REF!</definedName>
    <definedName name="____TH2" localSheetId="5">#REF!</definedName>
    <definedName name="____TH2" localSheetId="14">#REF!</definedName>
    <definedName name="____TH2">#REF!</definedName>
    <definedName name="____TH20" localSheetId="13">#REF!</definedName>
    <definedName name="____TH20" localSheetId="2">#REF!</definedName>
    <definedName name="____TH20" localSheetId="11">#REF!</definedName>
    <definedName name="____TH20" localSheetId="5">#REF!</definedName>
    <definedName name="____TH20" localSheetId="14">#REF!</definedName>
    <definedName name="____TH20">#REF!</definedName>
    <definedName name="____TH20004" localSheetId="2" hidden="1">{"'Sheet1'!$L$16"}</definedName>
    <definedName name="____TH20004" localSheetId="11" hidden="1">{"'Sheet1'!$L$16"}</definedName>
    <definedName name="____TH20004" localSheetId="5" hidden="1">{"'Sheet1'!$L$16"}</definedName>
    <definedName name="____TH20004" hidden="1">{"'Sheet1'!$L$16"}</definedName>
    <definedName name="____TH3" localSheetId="13">#REF!</definedName>
    <definedName name="____TH3" localSheetId="2">#REF!</definedName>
    <definedName name="____TH3" localSheetId="11">#REF!</definedName>
    <definedName name="____TH3" localSheetId="5">#REF!</definedName>
    <definedName name="____TH3" localSheetId="14">#REF!</definedName>
    <definedName name="____TH3">#REF!</definedName>
    <definedName name="____THQ2" localSheetId="2">{"Thuxm2.xls","Sheet1"}</definedName>
    <definedName name="____THQ2" localSheetId="11">{"Thuxm2.xls","Sheet1"}</definedName>
    <definedName name="____THQ2" localSheetId="5">{"Thuxm2.xls","Sheet1"}</definedName>
    <definedName name="____THQ2">{"Thuxm2.xls","Sheet1"}</definedName>
    <definedName name="____thu2" localSheetId="2">{"Thuxm2.xls","Sheet1"}</definedName>
    <definedName name="____thu2" localSheetId="11">{"Thuxm2.xls","Sheet1"}</definedName>
    <definedName name="____thu2" localSheetId="5">{"Thuxm2.xls","Sheet1"}</definedName>
    <definedName name="____thu2">{"Thuxm2.xls","Sheet1"}</definedName>
    <definedName name="____TR250" localSheetId="13">#REF!</definedName>
    <definedName name="____TR250" localSheetId="14">#REF!</definedName>
    <definedName name="____TR250">#REF!</definedName>
    <definedName name="____tra100" localSheetId="13">#REF!</definedName>
    <definedName name="____tra100" localSheetId="2">#REF!</definedName>
    <definedName name="____tra100" localSheetId="11">#REF!</definedName>
    <definedName name="____tra100" localSheetId="5">#REF!</definedName>
    <definedName name="____tra100" localSheetId="14">#REF!</definedName>
    <definedName name="____tra100">#REF!</definedName>
    <definedName name="____tra102" localSheetId="13">#REF!</definedName>
    <definedName name="____tra102" localSheetId="2">#REF!</definedName>
    <definedName name="____tra102" localSheetId="11">#REF!</definedName>
    <definedName name="____tra102" localSheetId="5">#REF!</definedName>
    <definedName name="____tra102" localSheetId="14">#REF!</definedName>
    <definedName name="____tra102">#REF!</definedName>
    <definedName name="____tra104" localSheetId="13">#REF!</definedName>
    <definedName name="____tra104" localSheetId="2">#REF!</definedName>
    <definedName name="____tra104" localSheetId="11">#REF!</definedName>
    <definedName name="____tra104" localSheetId="5">#REF!</definedName>
    <definedName name="____tra104" localSheetId="14">#REF!</definedName>
    <definedName name="____tra104">#REF!</definedName>
    <definedName name="____tra106" localSheetId="13">#REF!</definedName>
    <definedName name="____tra106" localSheetId="2">#REF!</definedName>
    <definedName name="____tra106" localSheetId="11">#REF!</definedName>
    <definedName name="____tra106" localSheetId="5">#REF!</definedName>
    <definedName name="____tra106" localSheetId="14">#REF!</definedName>
    <definedName name="____tra106">#REF!</definedName>
    <definedName name="____tra108" localSheetId="13">#REF!</definedName>
    <definedName name="____tra108" localSheetId="2">#REF!</definedName>
    <definedName name="____tra108" localSheetId="11">#REF!</definedName>
    <definedName name="____tra108" localSheetId="5">#REF!</definedName>
    <definedName name="____tra108" localSheetId="14">#REF!</definedName>
    <definedName name="____tra108">#REF!</definedName>
    <definedName name="____tra110" localSheetId="13">#REF!</definedName>
    <definedName name="____tra110" localSheetId="2">#REF!</definedName>
    <definedName name="____tra110" localSheetId="11">#REF!</definedName>
    <definedName name="____tra110" localSheetId="5">#REF!</definedName>
    <definedName name="____tra110" localSheetId="14">#REF!</definedName>
    <definedName name="____tra110">#REF!</definedName>
    <definedName name="____tra112" localSheetId="13">#REF!</definedName>
    <definedName name="____tra112" localSheetId="2">#REF!</definedName>
    <definedName name="____tra112" localSheetId="11">#REF!</definedName>
    <definedName name="____tra112" localSheetId="5">#REF!</definedName>
    <definedName name="____tra112" localSheetId="14">#REF!</definedName>
    <definedName name="____tra112">#REF!</definedName>
    <definedName name="____tra114" localSheetId="13">#REF!</definedName>
    <definedName name="____tra114" localSheetId="2">#REF!</definedName>
    <definedName name="____tra114" localSheetId="11">#REF!</definedName>
    <definedName name="____tra114" localSheetId="5">#REF!</definedName>
    <definedName name="____tra114" localSheetId="14">#REF!</definedName>
    <definedName name="____tra114">#REF!</definedName>
    <definedName name="____tra116" localSheetId="13">#REF!</definedName>
    <definedName name="____tra116" localSheetId="2">#REF!</definedName>
    <definedName name="____tra116" localSheetId="11">#REF!</definedName>
    <definedName name="____tra116" localSheetId="5">#REF!</definedName>
    <definedName name="____tra116" localSheetId="14">#REF!</definedName>
    <definedName name="____tra116">#REF!</definedName>
    <definedName name="____tra118" localSheetId="13">#REF!</definedName>
    <definedName name="____tra118" localSheetId="2">#REF!</definedName>
    <definedName name="____tra118" localSheetId="11">#REF!</definedName>
    <definedName name="____tra118" localSheetId="5">#REF!</definedName>
    <definedName name="____tra118" localSheetId="14">#REF!</definedName>
    <definedName name="____tra118">#REF!</definedName>
    <definedName name="____tra120" localSheetId="13">#REF!</definedName>
    <definedName name="____tra120" localSheetId="2">#REF!</definedName>
    <definedName name="____tra120" localSheetId="11">#REF!</definedName>
    <definedName name="____tra120" localSheetId="5">#REF!</definedName>
    <definedName name="____tra120" localSheetId="14">#REF!</definedName>
    <definedName name="____tra120">#REF!</definedName>
    <definedName name="____tra122" localSheetId="13">#REF!</definedName>
    <definedName name="____tra122" localSheetId="2">#REF!</definedName>
    <definedName name="____tra122" localSheetId="11">#REF!</definedName>
    <definedName name="____tra122" localSheetId="5">#REF!</definedName>
    <definedName name="____tra122" localSheetId="14">#REF!</definedName>
    <definedName name="____tra122">#REF!</definedName>
    <definedName name="____tra124" localSheetId="13">#REF!</definedName>
    <definedName name="____tra124" localSheetId="2">#REF!</definedName>
    <definedName name="____tra124" localSheetId="11">#REF!</definedName>
    <definedName name="____tra124" localSheetId="5">#REF!</definedName>
    <definedName name="____tra124" localSheetId="14">#REF!</definedName>
    <definedName name="____tra124">#REF!</definedName>
    <definedName name="____tra126" localSheetId="13">#REF!</definedName>
    <definedName name="____tra126" localSheetId="2">#REF!</definedName>
    <definedName name="____tra126" localSheetId="11">#REF!</definedName>
    <definedName name="____tra126" localSheetId="5">#REF!</definedName>
    <definedName name="____tra126" localSheetId="14">#REF!</definedName>
    <definedName name="____tra126">#REF!</definedName>
    <definedName name="____tra128" localSheetId="13">#REF!</definedName>
    <definedName name="____tra128" localSheetId="2">#REF!</definedName>
    <definedName name="____tra128" localSheetId="11">#REF!</definedName>
    <definedName name="____tra128" localSheetId="5">#REF!</definedName>
    <definedName name="____tra128" localSheetId="14">#REF!</definedName>
    <definedName name="____tra128">#REF!</definedName>
    <definedName name="____tra130" localSheetId="13">#REF!</definedName>
    <definedName name="____tra130" localSheetId="2">#REF!</definedName>
    <definedName name="____tra130" localSheetId="11">#REF!</definedName>
    <definedName name="____tra130" localSheetId="5">#REF!</definedName>
    <definedName name="____tra130" localSheetId="14">#REF!</definedName>
    <definedName name="____tra130">#REF!</definedName>
    <definedName name="____tra132" localSheetId="13">#REF!</definedName>
    <definedName name="____tra132" localSheetId="2">#REF!</definedName>
    <definedName name="____tra132" localSheetId="11">#REF!</definedName>
    <definedName name="____tra132" localSheetId="5">#REF!</definedName>
    <definedName name="____tra132" localSheetId="14">#REF!</definedName>
    <definedName name="____tra132">#REF!</definedName>
    <definedName name="____tra134" localSheetId="13">#REF!</definedName>
    <definedName name="____tra134" localSheetId="2">#REF!</definedName>
    <definedName name="____tra134" localSheetId="11">#REF!</definedName>
    <definedName name="____tra134" localSheetId="5">#REF!</definedName>
    <definedName name="____tra134" localSheetId="14">#REF!</definedName>
    <definedName name="____tra134">#REF!</definedName>
    <definedName name="____tra136" localSheetId="13">#REF!</definedName>
    <definedName name="____tra136" localSheetId="2">#REF!</definedName>
    <definedName name="____tra136" localSheetId="11">#REF!</definedName>
    <definedName name="____tra136" localSheetId="5">#REF!</definedName>
    <definedName name="____tra136" localSheetId="14">#REF!</definedName>
    <definedName name="____tra136">#REF!</definedName>
    <definedName name="____tra138" localSheetId="13">#REF!</definedName>
    <definedName name="____tra138" localSheetId="2">#REF!</definedName>
    <definedName name="____tra138" localSheetId="11">#REF!</definedName>
    <definedName name="____tra138" localSheetId="5">#REF!</definedName>
    <definedName name="____tra138" localSheetId="14">#REF!</definedName>
    <definedName name="____tra138">#REF!</definedName>
    <definedName name="____tra140" localSheetId="13">#REF!</definedName>
    <definedName name="____tra140" localSheetId="2">#REF!</definedName>
    <definedName name="____tra140" localSheetId="11">#REF!</definedName>
    <definedName name="____tra140" localSheetId="5">#REF!</definedName>
    <definedName name="____tra140" localSheetId="14">#REF!</definedName>
    <definedName name="____tra140">#REF!</definedName>
    <definedName name="____tra70" localSheetId="13">#REF!</definedName>
    <definedName name="____tra70" localSheetId="2">#REF!</definedName>
    <definedName name="____tra70" localSheetId="11">#REF!</definedName>
    <definedName name="____tra70" localSheetId="5">#REF!</definedName>
    <definedName name="____tra70" localSheetId="14">#REF!</definedName>
    <definedName name="____tra70">#REF!</definedName>
    <definedName name="____tra72" localSheetId="13">#REF!</definedName>
    <definedName name="____tra72" localSheetId="2">#REF!</definedName>
    <definedName name="____tra72" localSheetId="11">#REF!</definedName>
    <definedName name="____tra72" localSheetId="5">#REF!</definedName>
    <definedName name="____tra72" localSheetId="14">#REF!</definedName>
    <definedName name="____tra72">#REF!</definedName>
    <definedName name="____tra74" localSheetId="13">#REF!</definedName>
    <definedName name="____tra74" localSheetId="2">#REF!</definedName>
    <definedName name="____tra74" localSheetId="11">#REF!</definedName>
    <definedName name="____tra74" localSheetId="5">#REF!</definedName>
    <definedName name="____tra74" localSheetId="14">#REF!</definedName>
    <definedName name="____tra74">#REF!</definedName>
    <definedName name="____tra76" localSheetId="13">#REF!</definedName>
    <definedName name="____tra76" localSheetId="2">#REF!</definedName>
    <definedName name="____tra76" localSheetId="11">#REF!</definedName>
    <definedName name="____tra76" localSheetId="5">#REF!</definedName>
    <definedName name="____tra76" localSheetId="14">#REF!</definedName>
    <definedName name="____tra76">#REF!</definedName>
    <definedName name="____tra78" localSheetId="13">#REF!</definedName>
    <definedName name="____tra78" localSheetId="2">#REF!</definedName>
    <definedName name="____tra78" localSheetId="11">#REF!</definedName>
    <definedName name="____tra78" localSheetId="5">#REF!</definedName>
    <definedName name="____tra78" localSheetId="14">#REF!</definedName>
    <definedName name="____tra78">#REF!</definedName>
    <definedName name="____tra80" localSheetId="13">#REF!</definedName>
    <definedName name="____tra80" localSheetId="2">#REF!</definedName>
    <definedName name="____tra80" localSheetId="11">#REF!</definedName>
    <definedName name="____tra80" localSheetId="5">#REF!</definedName>
    <definedName name="____tra80" localSheetId="14">#REF!</definedName>
    <definedName name="____tra80">#REF!</definedName>
    <definedName name="____tra82" localSheetId="13">#REF!</definedName>
    <definedName name="____tra82" localSheetId="2">#REF!</definedName>
    <definedName name="____tra82" localSheetId="11">#REF!</definedName>
    <definedName name="____tra82" localSheetId="5">#REF!</definedName>
    <definedName name="____tra82" localSheetId="14">#REF!</definedName>
    <definedName name="____tra82">#REF!</definedName>
    <definedName name="____tra84" localSheetId="13">#REF!</definedName>
    <definedName name="____tra84" localSheetId="2">#REF!</definedName>
    <definedName name="____tra84" localSheetId="11">#REF!</definedName>
    <definedName name="____tra84" localSheetId="5">#REF!</definedName>
    <definedName name="____tra84" localSheetId="14">#REF!</definedName>
    <definedName name="____tra84">#REF!</definedName>
    <definedName name="____tra86" localSheetId="13">#REF!</definedName>
    <definedName name="____tra86" localSheetId="2">#REF!</definedName>
    <definedName name="____tra86" localSheetId="11">#REF!</definedName>
    <definedName name="____tra86" localSheetId="5">#REF!</definedName>
    <definedName name="____tra86" localSheetId="14">#REF!</definedName>
    <definedName name="____tra86">#REF!</definedName>
    <definedName name="____tra88" localSheetId="13">#REF!</definedName>
    <definedName name="____tra88" localSheetId="2">#REF!</definedName>
    <definedName name="____tra88" localSheetId="11">#REF!</definedName>
    <definedName name="____tra88" localSheetId="5">#REF!</definedName>
    <definedName name="____tra88" localSheetId="14">#REF!</definedName>
    <definedName name="____tra88">#REF!</definedName>
    <definedName name="____tra90" localSheetId="13">#REF!</definedName>
    <definedName name="____tra90" localSheetId="2">#REF!</definedName>
    <definedName name="____tra90" localSheetId="11">#REF!</definedName>
    <definedName name="____tra90" localSheetId="5">#REF!</definedName>
    <definedName name="____tra90" localSheetId="14">#REF!</definedName>
    <definedName name="____tra90">#REF!</definedName>
    <definedName name="____tra92" localSheetId="13">#REF!</definedName>
    <definedName name="____tra92" localSheetId="2">#REF!</definedName>
    <definedName name="____tra92" localSheetId="11">#REF!</definedName>
    <definedName name="____tra92" localSheetId="5">#REF!</definedName>
    <definedName name="____tra92" localSheetId="14">#REF!</definedName>
    <definedName name="____tra92">#REF!</definedName>
    <definedName name="____tra94" localSheetId="13">#REF!</definedName>
    <definedName name="____tra94" localSheetId="2">#REF!</definedName>
    <definedName name="____tra94" localSheetId="11">#REF!</definedName>
    <definedName name="____tra94" localSheetId="5">#REF!</definedName>
    <definedName name="____tra94" localSheetId="14">#REF!</definedName>
    <definedName name="____tra94">#REF!</definedName>
    <definedName name="____tra96" localSheetId="13">#REF!</definedName>
    <definedName name="____tra96" localSheetId="2">#REF!</definedName>
    <definedName name="____tra96" localSheetId="11">#REF!</definedName>
    <definedName name="____tra96" localSheetId="5">#REF!</definedName>
    <definedName name="____tra96" localSheetId="14">#REF!</definedName>
    <definedName name="____tra96">#REF!</definedName>
    <definedName name="____tra98" localSheetId="13">#REF!</definedName>
    <definedName name="____tra98" localSheetId="2">#REF!</definedName>
    <definedName name="____tra98" localSheetId="11">#REF!</definedName>
    <definedName name="____tra98" localSheetId="5">#REF!</definedName>
    <definedName name="____tra98" localSheetId="14">#REF!</definedName>
    <definedName name="____tra98">#REF!</definedName>
    <definedName name="____ui100" localSheetId="13">#REF!</definedName>
    <definedName name="____ui100" localSheetId="2">#REF!</definedName>
    <definedName name="____ui100" localSheetId="11">#REF!</definedName>
    <definedName name="____ui100" localSheetId="5">#REF!</definedName>
    <definedName name="____ui100" localSheetId="14">#REF!</definedName>
    <definedName name="____ui100">#REF!</definedName>
    <definedName name="____ui105" localSheetId="13">#REF!</definedName>
    <definedName name="____ui105" localSheetId="2">#REF!</definedName>
    <definedName name="____ui105" localSheetId="11">#REF!</definedName>
    <definedName name="____ui105" localSheetId="5">#REF!</definedName>
    <definedName name="____ui105" localSheetId="14">#REF!</definedName>
    <definedName name="____ui105">#REF!</definedName>
    <definedName name="____ui108" localSheetId="13">#REF!</definedName>
    <definedName name="____ui108" localSheetId="2">#REF!</definedName>
    <definedName name="____ui108" localSheetId="11">#REF!</definedName>
    <definedName name="____ui108" localSheetId="5">#REF!</definedName>
    <definedName name="____ui108" localSheetId="14">#REF!</definedName>
    <definedName name="____ui108">#REF!</definedName>
    <definedName name="____ui130" localSheetId="13">#REF!</definedName>
    <definedName name="____ui130" localSheetId="2">#REF!</definedName>
    <definedName name="____ui130" localSheetId="11">#REF!</definedName>
    <definedName name="____ui130" localSheetId="5">#REF!</definedName>
    <definedName name="____ui130" localSheetId="14">#REF!</definedName>
    <definedName name="____ui130">#REF!</definedName>
    <definedName name="____ui140" localSheetId="13">#REF!</definedName>
    <definedName name="____ui140" localSheetId="2">#REF!</definedName>
    <definedName name="____ui140" localSheetId="11">#REF!</definedName>
    <definedName name="____ui140" localSheetId="5">#REF!</definedName>
    <definedName name="____ui140" localSheetId="14">#REF!</definedName>
    <definedName name="____ui140">#REF!</definedName>
    <definedName name="____ui160" localSheetId="13">#REF!</definedName>
    <definedName name="____ui160" localSheetId="2">#REF!</definedName>
    <definedName name="____ui160" localSheetId="11">#REF!</definedName>
    <definedName name="____ui160" localSheetId="5">#REF!</definedName>
    <definedName name="____ui160" localSheetId="14">#REF!</definedName>
    <definedName name="____ui160">#REF!</definedName>
    <definedName name="____ui180" localSheetId="13">#REF!</definedName>
    <definedName name="____ui180" localSheetId="2">#REF!</definedName>
    <definedName name="____ui180" localSheetId="11">#REF!</definedName>
    <definedName name="____ui180" localSheetId="5">#REF!</definedName>
    <definedName name="____ui180" localSheetId="14">#REF!</definedName>
    <definedName name="____ui180">#REF!</definedName>
    <definedName name="____ui250" localSheetId="13">#REF!</definedName>
    <definedName name="____ui250" localSheetId="2">#REF!</definedName>
    <definedName name="____ui250" localSheetId="11">#REF!</definedName>
    <definedName name="____ui250" localSheetId="5">#REF!</definedName>
    <definedName name="____ui250" localSheetId="14">#REF!</definedName>
    <definedName name="____ui250">#REF!</definedName>
    <definedName name="____ui271" localSheetId="13">#REF!</definedName>
    <definedName name="____ui271" localSheetId="2">#REF!</definedName>
    <definedName name="____ui271" localSheetId="11">#REF!</definedName>
    <definedName name="____ui271" localSheetId="5">#REF!</definedName>
    <definedName name="____ui271" localSheetId="14">#REF!</definedName>
    <definedName name="____ui271">#REF!</definedName>
    <definedName name="____ui320" localSheetId="13">#REF!</definedName>
    <definedName name="____ui320" localSheetId="2">#REF!</definedName>
    <definedName name="____ui320" localSheetId="11">#REF!</definedName>
    <definedName name="____ui320" localSheetId="5">#REF!</definedName>
    <definedName name="____ui320" localSheetId="14">#REF!</definedName>
    <definedName name="____ui320">#REF!</definedName>
    <definedName name="____ui45" localSheetId="13">#REF!</definedName>
    <definedName name="____ui45" localSheetId="2">#REF!</definedName>
    <definedName name="____ui45" localSheetId="11">#REF!</definedName>
    <definedName name="____ui45" localSheetId="5">#REF!</definedName>
    <definedName name="____ui45" localSheetId="14">#REF!</definedName>
    <definedName name="____ui45">#REF!</definedName>
    <definedName name="____ui50" localSheetId="13">#REF!</definedName>
    <definedName name="____ui50" localSheetId="2">#REF!</definedName>
    <definedName name="____ui50" localSheetId="11">#REF!</definedName>
    <definedName name="____ui50" localSheetId="5">#REF!</definedName>
    <definedName name="____ui50" localSheetId="14">#REF!</definedName>
    <definedName name="____ui50">#REF!</definedName>
    <definedName name="____ui54" localSheetId="13">#REF!</definedName>
    <definedName name="____ui54" localSheetId="2">#REF!</definedName>
    <definedName name="____ui54" localSheetId="11">#REF!</definedName>
    <definedName name="____ui54" localSheetId="5">#REF!</definedName>
    <definedName name="____ui54" localSheetId="14">#REF!</definedName>
    <definedName name="____ui54">#REF!</definedName>
    <definedName name="____ui65" localSheetId="13">#REF!</definedName>
    <definedName name="____ui65" localSheetId="2">#REF!</definedName>
    <definedName name="____ui65" localSheetId="11">#REF!</definedName>
    <definedName name="____ui65" localSheetId="5">#REF!</definedName>
    <definedName name="____ui65" localSheetId="14">#REF!</definedName>
    <definedName name="____ui65">#REF!</definedName>
    <definedName name="____ui75" localSheetId="13">#REF!</definedName>
    <definedName name="____ui75" localSheetId="2">#REF!</definedName>
    <definedName name="____ui75" localSheetId="11">#REF!</definedName>
    <definedName name="____ui75" localSheetId="5">#REF!</definedName>
    <definedName name="____ui75" localSheetId="14">#REF!</definedName>
    <definedName name="____ui75">#REF!</definedName>
    <definedName name="____ui80" localSheetId="13">#REF!</definedName>
    <definedName name="____ui80" localSheetId="2">#REF!</definedName>
    <definedName name="____ui80" localSheetId="11">#REF!</definedName>
    <definedName name="____ui80" localSheetId="5">#REF!</definedName>
    <definedName name="____ui80" localSheetId="14">#REF!</definedName>
    <definedName name="____ui80">#REF!</definedName>
    <definedName name="____UT2" localSheetId="13">#REF!</definedName>
    <definedName name="____UT2" localSheetId="2">#REF!</definedName>
    <definedName name="____UT2" localSheetId="11">#REF!</definedName>
    <definedName name="____UT2" localSheetId="5">#REF!</definedName>
    <definedName name="____UT2" localSheetId="14">#REF!</definedName>
    <definedName name="____UT2">#REF!</definedName>
    <definedName name="____vb1" localSheetId="13">#REF!</definedName>
    <definedName name="____vb1" localSheetId="2">#REF!</definedName>
    <definedName name="____vb1" localSheetId="11">#REF!</definedName>
    <definedName name="____vb1" localSheetId="5">#REF!</definedName>
    <definedName name="____vb1" localSheetId="14">#REF!</definedName>
    <definedName name="____vb1">#REF!</definedName>
    <definedName name="____vb1216" localSheetId="13">#REF!</definedName>
    <definedName name="____vb1216" localSheetId="14">#REF!</definedName>
    <definedName name="____vb1216">#REF!</definedName>
    <definedName name="____vb1234" localSheetId="13">#REF!</definedName>
    <definedName name="____vb1234" localSheetId="14">#REF!</definedName>
    <definedName name="____vb1234">#REF!</definedName>
    <definedName name="____vb2" localSheetId="13">#REF!</definedName>
    <definedName name="____vb2" localSheetId="2">#REF!</definedName>
    <definedName name="____vb2" localSheetId="11">#REF!</definedName>
    <definedName name="____vb2" localSheetId="5">#REF!</definedName>
    <definedName name="____vb2" localSheetId="14">#REF!</definedName>
    <definedName name="____vb2">#REF!</definedName>
    <definedName name="____vc1" localSheetId="13">#REF!</definedName>
    <definedName name="____vc1" localSheetId="2">#REF!</definedName>
    <definedName name="____vc1" localSheetId="11">#REF!</definedName>
    <definedName name="____vc1" localSheetId="5">#REF!</definedName>
    <definedName name="____vc1" localSheetId="14">#REF!</definedName>
    <definedName name="____vc1">#REF!</definedName>
    <definedName name="____vc2" localSheetId="13">#REF!</definedName>
    <definedName name="____vc2" localSheetId="2">#REF!</definedName>
    <definedName name="____vc2" localSheetId="11">#REF!</definedName>
    <definedName name="____vc2" localSheetId="5">#REF!</definedName>
    <definedName name="____vc2" localSheetId="14">#REF!</definedName>
    <definedName name="____vc2">#REF!</definedName>
    <definedName name="____vC2142" localSheetId="13">#REF!</definedName>
    <definedName name="____vC2142" localSheetId="14">#REF!</definedName>
    <definedName name="____vC2142">#REF!</definedName>
    <definedName name="____vc2325" localSheetId="13">#REF!</definedName>
    <definedName name="____vc2325" localSheetId="14">#REF!</definedName>
    <definedName name="____vc2325">#REF!</definedName>
    <definedName name="____vc3" localSheetId="13">#REF!</definedName>
    <definedName name="____vc3" localSheetId="2">#REF!</definedName>
    <definedName name="____vc3" localSheetId="11">#REF!</definedName>
    <definedName name="____vc3" localSheetId="5">#REF!</definedName>
    <definedName name="____vc3" localSheetId="14">#REF!</definedName>
    <definedName name="____vc3">#REF!</definedName>
    <definedName name="____vl1" localSheetId="13">#REF!</definedName>
    <definedName name="____vl1" localSheetId="2">#REF!</definedName>
    <definedName name="____vl1" localSheetId="11">#REF!</definedName>
    <definedName name="____vl1" localSheetId="5">#REF!</definedName>
    <definedName name="____vl1" localSheetId="14">#REF!</definedName>
    <definedName name="____vl1">#REF!</definedName>
    <definedName name="____VL100" localSheetId="13">#REF!</definedName>
    <definedName name="____VL100" localSheetId="2">#REF!</definedName>
    <definedName name="____VL100" localSheetId="11">#REF!</definedName>
    <definedName name="____VL100" localSheetId="5">#REF!</definedName>
    <definedName name="____VL100" localSheetId="14">#REF!</definedName>
    <definedName name="____VL100">#REF!</definedName>
    <definedName name="____VL150" localSheetId="13">#REF!</definedName>
    <definedName name="____VL150" localSheetId="2">#REF!</definedName>
    <definedName name="____VL150" localSheetId="11">#REF!</definedName>
    <definedName name="____VL150" localSheetId="5">#REF!</definedName>
    <definedName name="____VL150" localSheetId="14">#REF!</definedName>
    <definedName name="____VL150">#REF!</definedName>
    <definedName name="____VL200" localSheetId="13">#REF!</definedName>
    <definedName name="____VL200" localSheetId="2">#REF!</definedName>
    <definedName name="____VL200" localSheetId="11">#REF!</definedName>
    <definedName name="____VL200" localSheetId="5">#REF!</definedName>
    <definedName name="____VL200" localSheetId="14">#REF!</definedName>
    <definedName name="____VL200">#REF!</definedName>
    <definedName name="____VL250" localSheetId="13">#REF!</definedName>
    <definedName name="____VL250" localSheetId="2">#REF!</definedName>
    <definedName name="____VL250" localSheetId="11">#REF!</definedName>
    <definedName name="____VL250" localSheetId="5">#REF!</definedName>
    <definedName name="____VL250" localSheetId="14">#REF!</definedName>
    <definedName name="____VL250">#REF!</definedName>
    <definedName name="____VL43" localSheetId="13">#REF!</definedName>
    <definedName name="____VL43" localSheetId="2">#REF!</definedName>
    <definedName name="____VL43" localSheetId="11">#REF!</definedName>
    <definedName name="____VL43" localSheetId="5">#REF!</definedName>
    <definedName name="____VL43" localSheetId="14">#REF!</definedName>
    <definedName name="____VL43">#REF!</definedName>
    <definedName name="____VL50" localSheetId="13">#REF!</definedName>
    <definedName name="____VL50" localSheetId="2">#REF!</definedName>
    <definedName name="____VL50" localSheetId="11">#REF!</definedName>
    <definedName name="____VL50" localSheetId="5">#REF!</definedName>
    <definedName name="____VL50" localSheetId="14">#REF!</definedName>
    <definedName name="____VL50">#REF!</definedName>
    <definedName name="____vln6" localSheetId="13">#REF!</definedName>
    <definedName name="____vln6" localSheetId="2">#REF!</definedName>
    <definedName name="____vln6" localSheetId="11">#REF!</definedName>
    <definedName name="____vln6" localSheetId="5">#REF!</definedName>
    <definedName name="____vln6" localSheetId="14">#REF!</definedName>
    <definedName name="____vln6">#REF!</definedName>
    <definedName name="____VLP2" localSheetId="2" hidden="1">{"'Sheet1'!$L$16"}</definedName>
    <definedName name="____VLP2" localSheetId="11" hidden="1">{"'Sheet1'!$L$16"}</definedName>
    <definedName name="____VLP2" localSheetId="5" hidden="1">{"'Sheet1'!$L$16"}</definedName>
    <definedName name="____VLP2" hidden="1">{"'Sheet1'!$L$16"}</definedName>
    <definedName name="____vm100" localSheetId="13">#REF!</definedName>
    <definedName name="____vm100" localSheetId="2">#REF!</definedName>
    <definedName name="____vm100" localSheetId="11">#REF!</definedName>
    <definedName name="____vm100" localSheetId="5">#REF!</definedName>
    <definedName name="____vm100" localSheetId="14">#REF!</definedName>
    <definedName name="____vm100">#REF!</definedName>
    <definedName name="____vm150" localSheetId="13">#REF!</definedName>
    <definedName name="____vm150" localSheetId="2">#REF!</definedName>
    <definedName name="____vm150" localSheetId="11">#REF!</definedName>
    <definedName name="____vm150" localSheetId="5">#REF!</definedName>
    <definedName name="____vm150" localSheetId="14">#REF!</definedName>
    <definedName name="____vm150">#REF!</definedName>
    <definedName name="____vm50" localSheetId="13">#REF!</definedName>
    <definedName name="____vm50" localSheetId="2">#REF!</definedName>
    <definedName name="____vm50" localSheetId="11">#REF!</definedName>
    <definedName name="____vm50" localSheetId="5">#REF!</definedName>
    <definedName name="____vm50" localSheetId="14">#REF!</definedName>
    <definedName name="____vm50">#REF!</definedName>
    <definedName name="____vm75" localSheetId="13">#REF!</definedName>
    <definedName name="____vm75" localSheetId="2">#REF!</definedName>
    <definedName name="____vm75" localSheetId="11">#REF!</definedName>
    <definedName name="____vm75" localSheetId="5">#REF!</definedName>
    <definedName name="____vm75" localSheetId="14">#REF!</definedName>
    <definedName name="____vm75">#REF!</definedName>
    <definedName name="____VT22" localSheetId="13">#REF!</definedName>
    <definedName name="____VT22" localSheetId="2">#REF!</definedName>
    <definedName name="____VT22" localSheetId="11">#REF!</definedName>
    <definedName name="____VT22" localSheetId="5">#REF!</definedName>
    <definedName name="____VT22" localSheetId="14">#REF!</definedName>
    <definedName name="____VT22">#REF!</definedName>
    <definedName name="____vu12124" localSheetId="13">#REF!</definedName>
    <definedName name="____vu12124" localSheetId="14">#REF!</definedName>
    <definedName name="____vu12124">#REF!</definedName>
    <definedName name="____vu3" localSheetId="13">#REF!</definedName>
    <definedName name="____vu3" localSheetId="14">#REF!</definedName>
    <definedName name="____vu3">#REF!</definedName>
    <definedName name="____xb80" localSheetId="13">#REF!</definedName>
    <definedName name="____xb80" localSheetId="2">#REF!</definedName>
    <definedName name="____xb80" localSheetId="11">#REF!</definedName>
    <definedName name="____xb80" localSheetId="5">#REF!</definedName>
    <definedName name="____xb80" localSheetId="14">#REF!</definedName>
    <definedName name="____xb80">#REF!</definedName>
    <definedName name="____xd2" localSheetId="2">{"Book1"}</definedName>
    <definedName name="____xd2" localSheetId="11">{"Book1"}</definedName>
    <definedName name="____xd2" localSheetId="5">{"Book1"}</definedName>
    <definedName name="____xd2">{"Book1"}</definedName>
    <definedName name="____xi1" localSheetId="13">#REF!</definedName>
    <definedName name="____xi1" localSheetId="2">#REF!</definedName>
    <definedName name="____xi1" localSheetId="11">#REF!</definedName>
    <definedName name="____xi1" localSheetId="5">#REF!</definedName>
    <definedName name="____xi1" localSheetId="14">#REF!</definedName>
    <definedName name="____xi1">#REF!</definedName>
    <definedName name="____xm2" localSheetId="13">#REF!</definedName>
    <definedName name="____xm2" localSheetId="2">#REF!</definedName>
    <definedName name="____xm2" localSheetId="11">#REF!</definedName>
    <definedName name="____xm2" localSheetId="5">#REF!</definedName>
    <definedName name="____xm2" localSheetId="14">#REF!</definedName>
    <definedName name="____xm2">#REF!</definedName>
    <definedName name="____xm3" localSheetId="13">#REF!</definedName>
    <definedName name="____xm3" localSheetId="2">#REF!</definedName>
    <definedName name="____xm3" localSheetId="11">#REF!</definedName>
    <definedName name="____xm3" localSheetId="5">#REF!</definedName>
    <definedName name="____xm3" localSheetId="14">#REF!</definedName>
    <definedName name="____xm3">#REF!</definedName>
    <definedName name="____xm30" localSheetId="13">#REF!</definedName>
    <definedName name="____xm30" localSheetId="2">#REF!</definedName>
    <definedName name="____xm30" localSheetId="11">#REF!</definedName>
    <definedName name="____xm30" localSheetId="5">#REF!</definedName>
    <definedName name="____xm30" localSheetId="14">#REF!</definedName>
    <definedName name="____xm30">#REF!</definedName>
    <definedName name="____xm4" localSheetId="13">#REF!</definedName>
    <definedName name="____xm4" localSheetId="2">#REF!</definedName>
    <definedName name="____xm4" localSheetId="11">#REF!</definedName>
    <definedName name="____xm4" localSheetId="5">#REF!</definedName>
    <definedName name="____xm4" localSheetId="14">#REF!</definedName>
    <definedName name="____xm4">#REF!</definedName>
    <definedName name="____xm40" localSheetId="13">#REF!</definedName>
    <definedName name="____xm40" localSheetId="2">#REF!</definedName>
    <definedName name="____xm40" localSheetId="11">#REF!</definedName>
    <definedName name="____xm40" localSheetId="5">#REF!</definedName>
    <definedName name="____xm40" localSheetId="14">#REF!</definedName>
    <definedName name="____xm40">#REF!</definedName>
    <definedName name="____xm5" localSheetId="13">#REF!</definedName>
    <definedName name="____xm5" localSheetId="2">#REF!</definedName>
    <definedName name="____xm5" localSheetId="11">#REF!</definedName>
    <definedName name="____xm5" localSheetId="5">#REF!</definedName>
    <definedName name="____xm5" localSheetId="14">#REF!</definedName>
    <definedName name="____xm5">#REF!</definedName>
    <definedName name="____xx3" localSheetId="13">#REF!</definedName>
    <definedName name="____xx3" localSheetId="2">#REF!</definedName>
    <definedName name="____xx3" localSheetId="11">#REF!</definedName>
    <definedName name="____xx3" localSheetId="5">#REF!</definedName>
    <definedName name="____xx3" localSheetId="14">#REF!</definedName>
    <definedName name="____xx3">#REF!</definedName>
    <definedName name="____xx4" localSheetId="13">#REF!</definedName>
    <definedName name="____xx4" localSheetId="2">#REF!</definedName>
    <definedName name="____xx4" localSheetId="11">#REF!</definedName>
    <definedName name="____xx4" localSheetId="5">#REF!</definedName>
    <definedName name="____xx4" localSheetId="14">#REF!</definedName>
    <definedName name="____xx4">#REF!</definedName>
    <definedName name="____xx5" localSheetId="13">#REF!</definedName>
    <definedName name="____xx5" localSheetId="2">#REF!</definedName>
    <definedName name="____xx5" localSheetId="11">#REF!</definedName>
    <definedName name="____xx5" localSheetId="5">#REF!</definedName>
    <definedName name="____xx5" localSheetId="14">#REF!</definedName>
    <definedName name="____xx5">#REF!</definedName>
    <definedName name="____xx6" localSheetId="13">#REF!</definedName>
    <definedName name="____xx6" localSheetId="2">#REF!</definedName>
    <definedName name="____xx6" localSheetId="11">#REF!</definedName>
    <definedName name="____xx6" localSheetId="5">#REF!</definedName>
    <definedName name="____xx6" localSheetId="14">#REF!</definedName>
    <definedName name="____xx6">#REF!</definedName>
    <definedName name="____xx7" localSheetId="13">#REF!</definedName>
    <definedName name="____xx7" localSheetId="2">#REF!</definedName>
    <definedName name="____xx7" localSheetId="11">#REF!</definedName>
    <definedName name="____xx7" localSheetId="5">#REF!</definedName>
    <definedName name="____xx7" localSheetId="14">#REF!</definedName>
    <definedName name="____xx7">#REF!</definedName>
    <definedName name="___a1" localSheetId="2" hidden="1">{"'Sheet1'!$L$16"}</definedName>
    <definedName name="___a1" localSheetId="11" hidden="1">{"'Sheet1'!$L$16"}</definedName>
    <definedName name="___a1" localSheetId="5" hidden="1">{"'Sheet1'!$L$16"}</definedName>
    <definedName name="___a1" hidden="1">{"'Sheet1'!$L$16"}</definedName>
    <definedName name="___a129" localSheetId="2" hidden="1">{"Offgrid",#N/A,FALSE,"OFFGRID";"Region",#N/A,FALSE,"REGION";"Offgrid -2",#N/A,FALSE,"OFFGRID";"WTP",#N/A,FALSE,"WTP";"WTP -2",#N/A,FALSE,"WTP";"Project",#N/A,FALSE,"PROJECT";"Summary -2",#N/A,FALSE,"SUMMARY"}</definedName>
    <definedName name="___a129" localSheetId="11" hidden="1">{"Offgrid",#N/A,FALSE,"OFFGRID";"Region",#N/A,FALSE,"REGION";"Offgrid -2",#N/A,FALSE,"OFFGRID";"WTP",#N/A,FALSE,"WTP";"WTP -2",#N/A,FALSE,"WTP";"Project",#N/A,FALSE,"PROJECT";"Summary -2",#N/A,FALSE,"SUMMARY"}</definedName>
    <definedName name="___a129" localSheetId="5" hidden="1">{"Offgrid",#N/A,FALSE,"OFFGRID";"Region",#N/A,FALSE,"REGION";"Offgrid -2",#N/A,FALSE,"OFFGRID";"WTP",#N/A,FALSE,"WTP";"WTP -2",#N/A,FALSE,"WTP";"Project",#N/A,FALSE,"PROJECT";"Summary -2",#N/A,FALSE,"SUMMARY"}</definedName>
    <definedName name="___a129" hidden="1">{"Offgrid",#N/A,FALSE,"OFFGRID";"Region",#N/A,FALSE,"REGION";"Offgrid -2",#N/A,FALSE,"OFFGRID";"WTP",#N/A,FALSE,"WTP";"WTP -2",#N/A,FALSE,"WTP";"Project",#N/A,FALSE,"PROJECT";"Summary -2",#N/A,FALSE,"SUMMARY"}</definedName>
    <definedName name="___a130" localSheetId="2" hidden="1">{"Offgrid",#N/A,FALSE,"OFFGRID";"Region",#N/A,FALSE,"REGION";"Offgrid -2",#N/A,FALSE,"OFFGRID";"WTP",#N/A,FALSE,"WTP";"WTP -2",#N/A,FALSE,"WTP";"Project",#N/A,FALSE,"PROJECT";"Summary -2",#N/A,FALSE,"SUMMARY"}</definedName>
    <definedName name="___a130" localSheetId="11" hidden="1">{"Offgrid",#N/A,FALSE,"OFFGRID";"Region",#N/A,FALSE,"REGION";"Offgrid -2",#N/A,FALSE,"OFFGRID";"WTP",#N/A,FALSE,"WTP";"WTP -2",#N/A,FALSE,"WTP";"Project",#N/A,FALSE,"PROJECT";"Summary -2",#N/A,FALSE,"SUMMARY"}</definedName>
    <definedName name="___a130" localSheetId="5" hidden="1">{"Offgrid",#N/A,FALSE,"OFFGRID";"Region",#N/A,FALSE,"REGION";"Offgrid -2",#N/A,FALSE,"OFFGRID";"WTP",#N/A,FALSE,"WTP";"WTP -2",#N/A,FALSE,"WTP";"Project",#N/A,FALSE,"PROJECT";"Summary -2",#N/A,FALSE,"SUMMARY"}</definedName>
    <definedName name="___a130" hidden="1">{"Offgrid",#N/A,FALSE,"OFFGRID";"Region",#N/A,FALSE,"REGION";"Offgrid -2",#N/A,FALSE,"OFFGRID";"WTP",#N/A,FALSE,"WTP";"WTP -2",#N/A,FALSE,"WTP";"Project",#N/A,FALSE,"PROJECT";"Summary -2",#N/A,FALSE,"SUMMARY"}</definedName>
    <definedName name="___a16550" localSheetId="13">#REF!</definedName>
    <definedName name="___a16550" localSheetId="14">#REF!</definedName>
    <definedName name="___a16550">#REF!</definedName>
    <definedName name="___a2" localSheetId="2" hidden="1">{"'Sheet1'!$L$16"}</definedName>
    <definedName name="___a2" localSheetId="11" hidden="1">{"'Sheet1'!$L$16"}</definedName>
    <definedName name="___a2" localSheetId="5" hidden="1">{"'Sheet1'!$L$16"}</definedName>
    <definedName name="___a2" hidden="1">{"'Sheet1'!$L$16"}</definedName>
    <definedName name="___atn1" localSheetId="13">#REF!</definedName>
    <definedName name="___atn1" localSheetId="2">#REF!</definedName>
    <definedName name="___atn1" localSheetId="11">#REF!</definedName>
    <definedName name="___atn1" localSheetId="5">#REF!</definedName>
    <definedName name="___atn1" localSheetId="14">#REF!</definedName>
    <definedName name="___atn1">#REF!</definedName>
    <definedName name="___atn10" localSheetId="13">#REF!</definedName>
    <definedName name="___atn10" localSheetId="2">#REF!</definedName>
    <definedName name="___atn10" localSheetId="11">#REF!</definedName>
    <definedName name="___atn10" localSheetId="5">#REF!</definedName>
    <definedName name="___atn10" localSheetId="14">#REF!</definedName>
    <definedName name="___atn10">#REF!</definedName>
    <definedName name="___atn2" localSheetId="13">#REF!</definedName>
    <definedName name="___atn2" localSheetId="2">#REF!</definedName>
    <definedName name="___atn2" localSheetId="11">#REF!</definedName>
    <definedName name="___atn2" localSheetId="5">#REF!</definedName>
    <definedName name="___atn2" localSheetId="14">#REF!</definedName>
    <definedName name="___atn2">#REF!</definedName>
    <definedName name="___atn3" localSheetId="13">#REF!</definedName>
    <definedName name="___atn3" localSheetId="2">#REF!</definedName>
    <definedName name="___atn3" localSheetId="11">#REF!</definedName>
    <definedName name="___atn3" localSheetId="5">#REF!</definedName>
    <definedName name="___atn3" localSheetId="14">#REF!</definedName>
    <definedName name="___atn3">#REF!</definedName>
    <definedName name="___atn4" localSheetId="13">#REF!</definedName>
    <definedName name="___atn4" localSheetId="2">#REF!</definedName>
    <definedName name="___atn4" localSheetId="11">#REF!</definedName>
    <definedName name="___atn4" localSheetId="5">#REF!</definedName>
    <definedName name="___atn4" localSheetId="14">#REF!</definedName>
    <definedName name="___atn4">#REF!</definedName>
    <definedName name="___atn5" localSheetId="13">#REF!</definedName>
    <definedName name="___atn5" localSheetId="2">#REF!</definedName>
    <definedName name="___atn5" localSheetId="11">#REF!</definedName>
    <definedName name="___atn5" localSheetId="5">#REF!</definedName>
    <definedName name="___atn5" localSheetId="14">#REF!</definedName>
    <definedName name="___atn5">#REF!</definedName>
    <definedName name="___atn6" localSheetId="13">#REF!</definedName>
    <definedName name="___atn6" localSheetId="2">#REF!</definedName>
    <definedName name="___atn6" localSheetId="11">#REF!</definedName>
    <definedName name="___atn6" localSheetId="5">#REF!</definedName>
    <definedName name="___atn6" localSheetId="14">#REF!</definedName>
    <definedName name="___atn6">#REF!</definedName>
    <definedName name="___atn7" localSheetId="13">#REF!</definedName>
    <definedName name="___atn7" localSheetId="2">#REF!</definedName>
    <definedName name="___atn7" localSheetId="11">#REF!</definedName>
    <definedName name="___atn7" localSheetId="5">#REF!</definedName>
    <definedName name="___atn7" localSheetId="14">#REF!</definedName>
    <definedName name="___atn7">#REF!</definedName>
    <definedName name="___atn8" localSheetId="13">#REF!</definedName>
    <definedName name="___atn8" localSheetId="2">#REF!</definedName>
    <definedName name="___atn8" localSheetId="11">#REF!</definedName>
    <definedName name="___atn8" localSheetId="5">#REF!</definedName>
    <definedName name="___atn8" localSheetId="14">#REF!</definedName>
    <definedName name="___atn8">#REF!</definedName>
    <definedName name="___atn9" localSheetId="13">#REF!</definedName>
    <definedName name="___atn9" localSheetId="2">#REF!</definedName>
    <definedName name="___atn9" localSheetId="11">#REF!</definedName>
    <definedName name="___atn9" localSheetId="5">#REF!</definedName>
    <definedName name="___atn9" localSheetId="14">#REF!</definedName>
    <definedName name="___atn9">#REF!</definedName>
    <definedName name="___B1" localSheetId="13">#REF!</definedName>
    <definedName name="___B1" localSheetId="2">#REF!</definedName>
    <definedName name="___B1" localSheetId="11">#REF!</definedName>
    <definedName name="___B1" localSheetId="5">#REF!</definedName>
    <definedName name="___B1" localSheetId="14">#REF!</definedName>
    <definedName name="___B1">#REF!</definedName>
    <definedName name="___b100000" localSheetId="13">#REF!</definedName>
    <definedName name="___b100000" localSheetId="2">#REF!</definedName>
    <definedName name="___b100000" localSheetId="11">#REF!</definedName>
    <definedName name="___b100000" localSheetId="5">#REF!</definedName>
    <definedName name="___b100000" localSheetId="14">#REF!</definedName>
    <definedName name="___b100000">#REF!</definedName>
    <definedName name="___B72172" localSheetId="13">#REF!</definedName>
    <definedName name="___B72172" localSheetId="2">#REF!</definedName>
    <definedName name="___B72172" localSheetId="11">#REF!</definedName>
    <definedName name="___B72172" localSheetId="5">#REF!</definedName>
    <definedName name="___B72172" localSheetId="14">#REF!</definedName>
    <definedName name="___B72172">#REF!</definedName>
    <definedName name="___B86000" localSheetId="13">#REF!</definedName>
    <definedName name="___B86000" localSheetId="2">#REF!</definedName>
    <definedName name="___B86000" localSheetId="11">#REF!</definedName>
    <definedName name="___B86000" localSheetId="5">#REF!</definedName>
    <definedName name="___B86000" localSheetId="14">#REF!</definedName>
    <definedName name="___B86000">#REF!</definedName>
    <definedName name="___bac3">12413</definedName>
    <definedName name="___bac4">13529</definedName>
    <definedName name="___bac5">15483</definedName>
    <definedName name="___BCT1" localSheetId="2" hidden="1">{"'Sheet1'!$L$16"}</definedName>
    <definedName name="___BCT1" localSheetId="11" hidden="1">{"'Sheet1'!$L$16"}</definedName>
    <definedName name="___BCT1" localSheetId="5" hidden="1">{"'Sheet1'!$L$16"}</definedName>
    <definedName name="___BCT1" hidden="1">{"'Sheet1'!$L$16"}</definedName>
    <definedName name="___Bia2">#REF!</definedName>
    <definedName name="___Bm2" localSheetId="2">{"'Sheet1'!$L$16"}</definedName>
    <definedName name="___Bm2" localSheetId="11">{"'Sheet1'!$L$16"}</definedName>
    <definedName name="___Bm2" localSheetId="5">{"'Sheet1'!$L$16"}</definedName>
    <definedName name="___Bm2">{"'Sheet1'!$L$16"}</definedName>
    <definedName name="___bnc3">#REF!</definedName>
    <definedName name="___bnc4">#REF!</definedName>
    <definedName name="___bnc5" localSheetId="13">#REF!</definedName>
    <definedName name="___bnc5" localSheetId="2">#REF!</definedName>
    <definedName name="___bnc5" localSheetId="11">#REF!</definedName>
    <definedName name="___bnc5" localSheetId="5">#REF!</definedName>
    <definedName name="___bnc5" localSheetId="14">#REF!</definedName>
    <definedName name="___bnc5">#REF!</definedName>
    <definedName name="___boi1" localSheetId="13">#REF!</definedName>
    <definedName name="___boi1" localSheetId="2">#REF!</definedName>
    <definedName name="___boi1" localSheetId="11">#REF!</definedName>
    <definedName name="___boi1" localSheetId="5">#REF!</definedName>
    <definedName name="___boi1" localSheetId="14">#REF!</definedName>
    <definedName name="___boi1">#REF!</definedName>
    <definedName name="___boi2" localSheetId="13">#REF!</definedName>
    <definedName name="___boi2" localSheetId="2">#REF!</definedName>
    <definedName name="___boi2" localSheetId="11">#REF!</definedName>
    <definedName name="___boi2" localSheetId="5">#REF!</definedName>
    <definedName name="___boi2" localSheetId="14">#REF!</definedName>
    <definedName name="___boi2">#REF!</definedName>
    <definedName name="___boi3" localSheetId="13">#REF!</definedName>
    <definedName name="___boi3" localSheetId="2">#REF!</definedName>
    <definedName name="___boi3" localSheetId="11">#REF!</definedName>
    <definedName name="___boi3" localSheetId="5">#REF!</definedName>
    <definedName name="___boi3" localSheetId="14">#REF!</definedName>
    <definedName name="___boi3">#REF!</definedName>
    <definedName name="___boi4" localSheetId="13">#REF!</definedName>
    <definedName name="___boi4" localSheetId="2">#REF!</definedName>
    <definedName name="___boi4" localSheetId="11">#REF!</definedName>
    <definedName name="___boi4" localSheetId="5">#REF!</definedName>
    <definedName name="___boi4" localSheetId="14">#REF!</definedName>
    <definedName name="___boi4">#REF!</definedName>
    <definedName name="___bt2" localSheetId="2">{"Thuxm2.xls","Sheet1"}</definedName>
    <definedName name="___bt2" localSheetId="11">{"Thuxm2.xls","Sheet1"}</definedName>
    <definedName name="___bt2" localSheetId="5">{"Thuxm2.xls","Sheet1"}</definedName>
    <definedName name="___bt2">{"Thuxm2.xls","Sheet1"}</definedName>
    <definedName name="___btc20" localSheetId="13">#REF!</definedName>
    <definedName name="___btc20" localSheetId="2">#REF!</definedName>
    <definedName name="___btc20" localSheetId="11">#REF!</definedName>
    <definedName name="___btc20" localSheetId="5">#REF!</definedName>
    <definedName name="___btc20" localSheetId="14">#REF!</definedName>
    <definedName name="___btc20">#REF!</definedName>
    <definedName name="___btc30" localSheetId="13">#REF!</definedName>
    <definedName name="___btc30" localSheetId="2">#REF!</definedName>
    <definedName name="___btc30" localSheetId="11">#REF!</definedName>
    <definedName name="___btc30" localSheetId="5">#REF!</definedName>
    <definedName name="___btc30" localSheetId="14">#REF!</definedName>
    <definedName name="___btc30">#REF!</definedName>
    <definedName name="___btc35" localSheetId="13">#REF!</definedName>
    <definedName name="___btc35" localSheetId="2">#REF!</definedName>
    <definedName name="___btc35" localSheetId="11">#REF!</definedName>
    <definedName name="___btc35" localSheetId="5">#REF!</definedName>
    <definedName name="___btc35" localSheetId="14">#REF!</definedName>
    <definedName name="___btc35">#REF!</definedName>
    <definedName name="___btc40" localSheetId="13">#REF!</definedName>
    <definedName name="___btc40" localSheetId="2">#REF!</definedName>
    <definedName name="___btc40" localSheetId="11">#REF!</definedName>
    <definedName name="___btc40" localSheetId="5">#REF!</definedName>
    <definedName name="___btc40" localSheetId="14">#REF!</definedName>
    <definedName name="___btc40">#REF!</definedName>
    <definedName name="___btc50" localSheetId="13">#REF!</definedName>
    <definedName name="___btc50" localSheetId="2">#REF!</definedName>
    <definedName name="___btc50" localSheetId="11">#REF!</definedName>
    <definedName name="___btc50" localSheetId="5">#REF!</definedName>
    <definedName name="___btc50" localSheetId="14">#REF!</definedName>
    <definedName name="___btc50">#REF!</definedName>
    <definedName name="___btm10" localSheetId="13">#REF!</definedName>
    <definedName name="___btm10" localSheetId="2">#REF!</definedName>
    <definedName name="___btm10" localSheetId="11">#REF!</definedName>
    <definedName name="___btm10" localSheetId="5">#REF!</definedName>
    <definedName name="___btm10" localSheetId="14">#REF!</definedName>
    <definedName name="___btm10">#REF!</definedName>
    <definedName name="___btm100" localSheetId="13">#REF!</definedName>
    <definedName name="___btm100" localSheetId="2">#REF!</definedName>
    <definedName name="___btm100" localSheetId="11">#REF!</definedName>
    <definedName name="___btm100" localSheetId="5">#REF!</definedName>
    <definedName name="___btm100" localSheetId="14">#REF!</definedName>
    <definedName name="___btm100">#REF!</definedName>
    <definedName name="___BTM150" localSheetId="13">#REF!</definedName>
    <definedName name="___BTM150" localSheetId="2">#REF!</definedName>
    <definedName name="___BTM150" localSheetId="11">#REF!</definedName>
    <definedName name="___BTM150" localSheetId="5">#REF!</definedName>
    <definedName name="___BTM150" localSheetId="14">#REF!</definedName>
    <definedName name="___BTM150">#REF!</definedName>
    <definedName name="___btm200" localSheetId="13">#REF!</definedName>
    <definedName name="___btm200" localSheetId="2">#REF!</definedName>
    <definedName name="___btm200" localSheetId="11">#REF!</definedName>
    <definedName name="___btm200" localSheetId="5">#REF!</definedName>
    <definedName name="___btm200" localSheetId="14">#REF!</definedName>
    <definedName name="___btm200">#REF!</definedName>
    <definedName name="___BTM250" localSheetId="13">#REF!</definedName>
    <definedName name="___BTM250" localSheetId="2">#REF!</definedName>
    <definedName name="___BTM250" localSheetId="11">#REF!</definedName>
    <definedName name="___BTM250" localSheetId="5">#REF!</definedName>
    <definedName name="___BTM250" localSheetId="14">#REF!</definedName>
    <definedName name="___BTM250">#REF!</definedName>
    <definedName name="___btM300" localSheetId="13">#REF!</definedName>
    <definedName name="___btM300" localSheetId="2">#REF!</definedName>
    <definedName name="___btM300" localSheetId="11">#REF!</definedName>
    <definedName name="___btM300" localSheetId="5">#REF!</definedName>
    <definedName name="___btM300" localSheetId="14">#REF!</definedName>
    <definedName name="___btM300">#REF!</definedName>
    <definedName name="___btm350" localSheetId="13">#REF!</definedName>
    <definedName name="___btm350" localSheetId="2">#REF!</definedName>
    <definedName name="___btm350" localSheetId="11">#REF!</definedName>
    <definedName name="___btm350" localSheetId="5">#REF!</definedName>
    <definedName name="___btm350" localSheetId="14">#REF!</definedName>
    <definedName name="___btm350">#REF!</definedName>
    <definedName name="___btm400" localSheetId="13">#REF!</definedName>
    <definedName name="___btm400" localSheetId="2">#REF!</definedName>
    <definedName name="___btm400" localSheetId="11">#REF!</definedName>
    <definedName name="___btm400" localSheetId="5">#REF!</definedName>
    <definedName name="___btm400" localSheetId="14">#REF!</definedName>
    <definedName name="___btm400">#REF!</definedName>
    <definedName name="___BTM50" localSheetId="13">#REF!</definedName>
    <definedName name="___BTM50" localSheetId="2">#REF!</definedName>
    <definedName name="___BTM50" localSheetId="11">#REF!</definedName>
    <definedName name="___BTM50" localSheetId="5">#REF!</definedName>
    <definedName name="___BTM50" localSheetId="14">#REF!</definedName>
    <definedName name="___BTM50">#REF!</definedName>
    <definedName name="___btm500" localSheetId="13">#REF!</definedName>
    <definedName name="___btm500" localSheetId="2">#REF!</definedName>
    <definedName name="___btm500" localSheetId="11">#REF!</definedName>
    <definedName name="___btm500" localSheetId="5">#REF!</definedName>
    <definedName name="___btm500" localSheetId="14">#REF!</definedName>
    <definedName name="___btm500">#REF!</definedName>
    <definedName name="___bua25" localSheetId="13">#REF!</definedName>
    <definedName name="___bua25" localSheetId="2">#REF!</definedName>
    <definedName name="___bua25" localSheetId="11">#REF!</definedName>
    <definedName name="___bua25" localSheetId="5">#REF!</definedName>
    <definedName name="___bua25" localSheetId="14">#REF!</definedName>
    <definedName name="___bua25">#REF!</definedName>
    <definedName name="___but1" localSheetId="13">#REF!</definedName>
    <definedName name="___but1" localSheetId="2">#REF!</definedName>
    <definedName name="___but1" localSheetId="11">#REF!</definedName>
    <definedName name="___but1" localSheetId="5">#REF!</definedName>
    <definedName name="___but1" localSheetId="14">#REF!</definedName>
    <definedName name="___but1">#REF!</definedName>
    <definedName name="___but11" localSheetId="13">#REF!</definedName>
    <definedName name="___but11" localSheetId="2">#REF!</definedName>
    <definedName name="___but11" localSheetId="11">#REF!</definedName>
    <definedName name="___but11" localSheetId="5">#REF!</definedName>
    <definedName name="___but11" localSheetId="14">#REF!</definedName>
    <definedName name="___but11">#REF!</definedName>
    <definedName name="___but2" localSheetId="13">#REF!</definedName>
    <definedName name="___but2" localSheetId="2">#REF!</definedName>
    <definedName name="___but2" localSheetId="11">#REF!</definedName>
    <definedName name="___but2" localSheetId="5">#REF!</definedName>
    <definedName name="___but2" localSheetId="14">#REF!</definedName>
    <definedName name="___but2">#REF!</definedName>
    <definedName name="___but22" localSheetId="13">#REF!</definedName>
    <definedName name="___but22" localSheetId="2">#REF!</definedName>
    <definedName name="___but22" localSheetId="11">#REF!</definedName>
    <definedName name="___but22" localSheetId="5">#REF!</definedName>
    <definedName name="___but22" localSheetId="14">#REF!</definedName>
    <definedName name="___but22">#REF!</definedName>
    <definedName name="___but3" localSheetId="13">#REF!</definedName>
    <definedName name="___but3" localSheetId="2">#REF!</definedName>
    <definedName name="___but3" localSheetId="11">#REF!</definedName>
    <definedName name="___but3" localSheetId="5">#REF!</definedName>
    <definedName name="___but3" localSheetId="14">#REF!</definedName>
    <definedName name="___but3">#REF!</definedName>
    <definedName name="___but33" localSheetId="13">#REF!</definedName>
    <definedName name="___but33" localSheetId="2">#REF!</definedName>
    <definedName name="___but33" localSheetId="11">#REF!</definedName>
    <definedName name="___but33" localSheetId="5">#REF!</definedName>
    <definedName name="___but33" localSheetId="14">#REF!</definedName>
    <definedName name="___but33">#REF!</definedName>
    <definedName name="___but4" localSheetId="13">#REF!</definedName>
    <definedName name="___but4" localSheetId="2">#REF!</definedName>
    <definedName name="___but4" localSheetId="11">#REF!</definedName>
    <definedName name="___but4" localSheetId="5">#REF!</definedName>
    <definedName name="___but4" localSheetId="14">#REF!</definedName>
    <definedName name="___but4">#REF!</definedName>
    <definedName name="___but44" localSheetId="13">#REF!</definedName>
    <definedName name="___but44" localSheetId="2">#REF!</definedName>
    <definedName name="___but44" localSheetId="11">#REF!</definedName>
    <definedName name="___but44" localSheetId="5">#REF!</definedName>
    <definedName name="___but44" localSheetId="14">#REF!</definedName>
    <definedName name="___but44">#REF!</definedName>
    <definedName name="___but5" localSheetId="13">#REF!</definedName>
    <definedName name="___but5" localSheetId="2">#REF!</definedName>
    <definedName name="___but5" localSheetId="11">#REF!</definedName>
    <definedName name="___but5" localSheetId="5">#REF!</definedName>
    <definedName name="___but5" localSheetId="14">#REF!</definedName>
    <definedName name="___but5">#REF!</definedName>
    <definedName name="___but55" localSheetId="13">#REF!</definedName>
    <definedName name="___but55" localSheetId="2">#REF!</definedName>
    <definedName name="___but55" localSheetId="11">#REF!</definedName>
    <definedName name="___but55" localSheetId="5">#REF!</definedName>
    <definedName name="___but55" localSheetId="14">#REF!</definedName>
    <definedName name="___but55">#REF!</definedName>
    <definedName name="___but6" localSheetId="13">#REF!</definedName>
    <definedName name="___but6" localSheetId="2">#REF!</definedName>
    <definedName name="___but6" localSheetId="11">#REF!</definedName>
    <definedName name="___but6" localSheetId="5">#REF!</definedName>
    <definedName name="___but6" localSheetId="14">#REF!</definedName>
    <definedName name="___but6">#REF!</definedName>
    <definedName name="___but66" localSheetId="13">#REF!</definedName>
    <definedName name="___but66" localSheetId="2">#REF!</definedName>
    <definedName name="___but66" localSheetId="11">#REF!</definedName>
    <definedName name="___but66" localSheetId="5">#REF!</definedName>
    <definedName name="___but66" localSheetId="14">#REF!</definedName>
    <definedName name="___but66">#REF!</definedName>
    <definedName name="___cao1" localSheetId="13">#REF!</definedName>
    <definedName name="___cao1" localSheetId="2">#REF!</definedName>
    <definedName name="___cao1" localSheetId="11">#REF!</definedName>
    <definedName name="___cao1" localSheetId="5">#REF!</definedName>
    <definedName name="___cao1" localSheetId="14">#REF!</definedName>
    <definedName name="___cao1">#REF!</definedName>
    <definedName name="___cao2" localSheetId="13">#REF!</definedName>
    <definedName name="___cao2" localSheetId="2">#REF!</definedName>
    <definedName name="___cao2" localSheetId="11">#REF!</definedName>
    <definedName name="___cao2" localSheetId="5">#REF!</definedName>
    <definedName name="___cao2" localSheetId="14">#REF!</definedName>
    <definedName name="___cao2">#REF!</definedName>
    <definedName name="___cao3" localSheetId="13">#REF!</definedName>
    <definedName name="___cao3" localSheetId="2">#REF!</definedName>
    <definedName name="___cao3" localSheetId="11">#REF!</definedName>
    <definedName name="___cao3" localSheetId="5">#REF!</definedName>
    <definedName name="___cao3" localSheetId="14">#REF!</definedName>
    <definedName name="___cao3">#REF!</definedName>
    <definedName name="___cao4" localSheetId="13">#REF!</definedName>
    <definedName name="___cao4" localSheetId="2">#REF!</definedName>
    <definedName name="___cao4" localSheetId="11">#REF!</definedName>
    <definedName name="___cao4" localSheetId="5">#REF!</definedName>
    <definedName name="___cao4" localSheetId="14">#REF!</definedName>
    <definedName name="___cao4">#REF!</definedName>
    <definedName name="___cao5" localSheetId="13">#REF!</definedName>
    <definedName name="___cao5" localSheetId="2">#REF!</definedName>
    <definedName name="___cao5" localSheetId="11">#REF!</definedName>
    <definedName name="___cao5" localSheetId="5">#REF!</definedName>
    <definedName name="___cao5" localSheetId="14">#REF!</definedName>
    <definedName name="___cao5">#REF!</definedName>
    <definedName name="___cao6" localSheetId="13">#REF!</definedName>
    <definedName name="___cao6" localSheetId="2">#REF!</definedName>
    <definedName name="___cao6" localSheetId="11">#REF!</definedName>
    <definedName name="___cao6" localSheetId="5">#REF!</definedName>
    <definedName name="___cao6" localSheetId="14">#REF!</definedName>
    <definedName name="___cao6">#REF!</definedName>
    <definedName name="___cap2005">#REF!</definedName>
    <definedName name="___cat2" localSheetId="13">#REF!</definedName>
    <definedName name="___cat2" localSheetId="2">#REF!</definedName>
    <definedName name="___cat2" localSheetId="11">#REF!</definedName>
    <definedName name="___cat2" localSheetId="5">#REF!</definedName>
    <definedName name="___cat2" localSheetId="14">#REF!</definedName>
    <definedName name="___cat2">#REF!</definedName>
    <definedName name="___cat3" localSheetId="13">#REF!</definedName>
    <definedName name="___cat3" localSheetId="2">#REF!</definedName>
    <definedName name="___cat3" localSheetId="11">#REF!</definedName>
    <definedName name="___cat3" localSheetId="5">#REF!</definedName>
    <definedName name="___cat3" localSheetId="14">#REF!</definedName>
    <definedName name="___cat3">#REF!</definedName>
    <definedName name="___cat4" localSheetId="13">#REF!</definedName>
    <definedName name="___cat4" localSheetId="2">#REF!</definedName>
    <definedName name="___cat4" localSheetId="11">#REF!</definedName>
    <definedName name="___cat4" localSheetId="5">#REF!</definedName>
    <definedName name="___cat4" localSheetId="14">#REF!</definedName>
    <definedName name="___cat4">#REF!</definedName>
    <definedName name="___cau10" localSheetId="13">#REF!</definedName>
    <definedName name="___cau10" localSheetId="2">#REF!</definedName>
    <definedName name="___cau10" localSheetId="11">#REF!</definedName>
    <definedName name="___cau10" localSheetId="5">#REF!</definedName>
    <definedName name="___cau10" localSheetId="14">#REF!</definedName>
    <definedName name="___cau10">#REF!</definedName>
    <definedName name="___cau16" localSheetId="13">#REF!</definedName>
    <definedName name="___cau16" localSheetId="2">#REF!</definedName>
    <definedName name="___cau16" localSheetId="11">#REF!</definedName>
    <definedName name="___cau16" localSheetId="5">#REF!</definedName>
    <definedName name="___cau16" localSheetId="14">#REF!</definedName>
    <definedName name="___cau16">#REF!</definedName>
    <definedName name="___cau24" localSheetId="2">{"Book1"}</definedName>
    <definedName name="___cau24" localSheetId="11">{"Book1"}</definedName>
    <definedName name="___cau24" localSheetId="5">{"Book1"}</definedName>
    <definedName name="___cau24">{"Book1"}</definedName>
    <definedName name="___cau25" localSheetId="13">#REF!</definedName>
    <definedName name="___cau25" localSheetId="2">#REF!</definedName>
    <definedName name="___cau25" localSheetId="11">#REF!</definedName>
    <definedName name="___cau25" localSheetId="5">#REF!</definedName>
    <definedName name="___cau25" localSheetId="14">#REF!</definedName>
    <definedName name="___cau25">#REF!</definedName>
    <definedName name="___cau40" localSheetId="13">#REF!</definedName>
    <definedName name="___cau40" localSheetId="2">#REF!</definedName>
    <definedName name="___cau40" localSheetId="11">#REF!</definedName>
    <definedName name="___cau40" localSheetId="5">#REF!</definedName>
    <definedName name="___cau40" localSheetId="14">#REF!</definedName>
    <definedName name="___cau40">#REF!</definedName>
    <definedName name="___cau50" localSheetId="13">#REF!</definedName>
    <definedName name="___cau50" localSheetId="2">#REF!</definedName>
    <definedName name="___cau50" localSheetId="11">#REF!</definedName>
    <definedName name="___cau50" localSheetId="5">#REF!</definedName>
    <definedName name="___cau50" localSheetId="14">#REF!</definedName>
    <definedName name="___cau50">#REF!</definedName>
    <definedName name="___CD2" localSheetId="2" hidden="1">{"'Sheet1'!$L$16"}</definedName>
    <definedName name="___CD2" localSheetId="11" hidden="1">{"'Sheet1'!$L$16"}</definedName>
    <definedName name="___CD2" localSheetId="5" hidden="1">{"'Sheet1'!$L$16"}</definedName>
    <definedName name="___CD2" hidden="1">{"'Sheet1'!$L$16"}</definedName>
    <definedName name="___ckn12" localSheetId="13">#REF!</definedName>
    <definedName name="___ckn12" localSheetId="2">#REF!</definedName>
    <definedName name="___ckn12" localSheetId="11">#REF!</definedName>
    <definedName name="___ckn12" localSheetId="5">#REF!</definedName>
    <definedName name="___ckn12" localSheetId="14">#REF!</definedName>
    <definedName name="___ckn12">#REF!</definedName>
    <definedName name="___CN1" localSheetId="2" hidden="1">{"'Sheet1'!$L$16"}</definedName>
    <definedName name="___CN1" localSheetId="11" hidden="1">{"'Sheet1'!$L$16"}</definedName>
    <definedName name="___CN1" localSheetId="5" hidden="1">{"'Sheet1'!$L$16"}</definedName>
    <definedName name="___CN1" hidden="1">{"'Sheet1'!$L$16"}</definedName>
    <definedName name="___Coc39" localSheetId="2" hidden="1">{"'Sheet1'!$L$16"}</definedName>
    <definedName name="___Coc39" localSheetId="11" hidden="1">{"'Sheet1'!$L$16"}</definedName>
    <definedName name="___Coc39" localSheetId="5" hidden="1">{"'Sheet1'!$L$16"}</definedName>
    <definedName name="___Coc39" hidden="1">{"'Sheet1'!$L$16"}</definedName>
    <definedName name="___CON1" localSheetId="13">#REF!</definedName>
    <definedName name="___CON1" localSheetId="2">#REF!</definedName>
    <definedName name="___CON1" localSheetId="11">#REF!</definedName>
    <definedName name="___CON1" localSheetId="5">#REF!</definedName>
    <definedName name="___CON1" localSheetId="14">#REF!</definedName>
    <definedName name="___CON1">#REF!</definedName>
    <definedName name="___CON2" localSheetId="13">#REF!</definedName>
    <definedName name="___CON2" localSheetId="2">#REF!</definedName>
    <definedName name="___CON2" localSheetId="11">#REF!</definedName>
    <definedName name="___CON2" localSheetId="5">#REF!</definedName>
    <definedName name="___CON2" localSheetId="14">#REF!</definedName>
    <definedName name="___CON2">#REF!</definedName>
    <definedName name="___CP31" localSheetId="2">{"'Sheet1'!$L$16"}</definedName>
    <definedName name="___CP31" localSheetId="11">{"'Sheet1'!$L$16"}</definedName>
    <definedName name="___CP31" localSheetId="5">{"'Sheet1'!$L$16"}</definedName>
    <definedName name="___CP31">{"'Sheet1'!$L$16"}</definedName>
    <definedName name="___cpd1" localSheetId="13">#REF!</definedName>
    <definedName name="___cpd1" localSheetId="2">#REF!</definedName>
    <definedName name="___cpd1" localSheetId="11">#REF!</definedName>
    <definedName name="___cpd1" localSheetId="5">#REF!</definedName>
    <definedName name="___cpd1" localSheetId="14">#REF!</definedName>
    <definedName name="___cpd1">#REF!</definedName>
    <definedName name="___cpd2" localSheetId="13">#REF!</definedName>
    <definedName name="___cpd2" localSheetId="2">#REF!</definedName>
    <definedName name="___cpd2" localSheetId="11">#REF!</definedName>
    <definedName name="___cpd2" localSheetId="5">#REF!</definedName>
    <definedName name="___cpd2" localSheetId="14">#REF!</definedName>
    <definedName name="___cpd2">#REF!</definedName>
    <definedName name="___cs805" localSheetId="13">#REF!</definedName>
    <definedName name="___cs805" localSheetId="2">#REF!</definedName>
    <definedName name="___cs805" localSheetId="11">#REF!</definedName>
    <definedName name="___cs805" localSheetId="5">#REF!</definedName>
    <definedName name="___cs805" localSheetId="14">#REF!</definedName>
    <definedName name="___cs805">#REF!</definedName>
    <definedName name="___CT2" localSheetId="2" hidden="1">{"'Sheet1'!$L$16"}</definedName>
    <definedName name="___CT2" localSheetId="11" hidden="1">{"'Sheet1'!$L$16"}</definedName>
    <definedName name="___CT2" localSheetId="5" hidden="1">{"'Sheet1'!$L$16"}</definedName>
    <definedName name="___CT2" hidden="1">{"'Sheet1'!$L$16"}</definedName>
    <definedName name="___CT250" localSheetId="13">#REF!</definedName>
    <definedName name="___CT250" localSheetId="14">#REF!</definedName>
    <definedName name="___CT250">#REF!</definedName>
    <definedName name="___CT4" localSheetId="2" hidden="1">{"'Sheet1'!$L$16"}</definedName>
    <definedName name="___CT4" localSheetId="11" hidden="1">{"'Sheet1'!$L$16"}</definedName>
    <definedName name="___CT4" localSheetId="5" hidden="1">{"'Sheet1'!$L$16"}</definedName>
    <definedName name="___CT4" hidden="1">{"'Sheet1'!$L$16"}</definedName>
    <definedName name="___Cty501" localSheetId="2" hidden="1">{"'Sheet1'!$L$16"}</definedName>
    <definedName name="___Cty501" localSheetId="11" hidden="1">{"'Sheet1'!$L$16"}</definedName>
    <definedName name="___Cty501" localSheetId="5" hidden="1">{"'Sheet1'!$L$16"}</definedName>
    <definedName name="___Cty501" hidden="1">{"'Sheet1'!$L$16"}</definedName>
    <definedName name="___CVC1" localSheetId="13">#REF!</definedName>
    <definedName name="___CVC1" localSheetId="2">#REF!</definedName>
    <definedName name="___CVC1" localSheetId="11">#REF!</definedName>
    <definedName name="___CVC1" localSheetId="5">#REF!</definedName>
    <definedName name="___CVC1" localSheetId="14">#REF!</definedName>
    <definedName name="___CVC1">#REF!</definedName>
    <definedName name="___D1">#REF!</definedName>
    <definedName name="___d1500" localSheetId="2" hidden="1">{"'Sheet1'!$L$16"}</definedName>
    <definedName name="___d1500" localSheetId="11" hidden="1">{"'Sheet1'!$L$16"}</definedName>
    <definedName name="___d1500" localSheetId="5" hidden="1">{"'Sheet1'!$L$16"}</definedName>
    <definedName name="___d1500" hidden="1">{"'Sheet1'!$L$16"}</definedName>
    <definedName name="___D2">#REF!</definedName>
    <definedName name="___dai1" localSheetId="13">#REF!</definedName>
    <definedName name="___dai1" localSheetId="2">#REF!</definedName>
    <definedName name="___dai1" localSheetId="11">#REF!</definedName>
    <definedName name="___dai1" localSheetId="5">#REF!</definedName>
    <definedName name="___dai1" localSheetId="14">#REF!</definedName>
    <definedName name="___dai1">#REF!</definedName>
    <definedName name="___dai2" localSheetId="13">#REF!</definedName>
    <definedName name="___dai2" localSheetId="2">#REF!</definedName>
    <definedName name="___dai2" localSheetId="11">#REF!</definedName>
    <definedName name="___dai2" localSheetId="5">#REF!</definedName>
    <definedName name="___dai2" localSheetId="14">#REF!</definedName>
    <definedName name="___dai2">#REF!</definedName>
    <definedName name="___dai3" localSheetId="13">#REF!</definedName>
    <definedName name="___dai3" localSheetId="2">#REF!</definedName>
    <definedName name="___dai3" localSheetId="11">#REF!</definedName>
    <definedName name="___dai3" localSheetId="5">#REF!</definedName>
    <definedName name="___dai3" localSheetId="14">#REF!</definedName>
    <definedName name="___dai3">#REF!</definedName>
    <definedName name="___dai4" localSheetId="13">#REF!</definedName>
    <definedName name="___dai4" localSheetId="2">#REF!</definedName>
    <definedName name="___dai4" localSheetId="11">#REF!</definedName>
    <definedName name="___dai4" localSheetId="5">#REF!</definedName>
    <definedName name="___dai4" localSheetId="14">#REF!</definedName>
    <definedName name="___dai4">#REF!</definedName>
    <definedName name="___dai5" localSheetId="13">#REF!</definedName>
    <definedName name="___dai5" localSheetId="2">#REF!</definedName>
    <definedName name="___dai5" localSheetId="11">#REF!</definedName>
    <definedName name="___dai5" localSheetId="5">#REF!</definedName>
    <definedName name="___dai5" localSheetId="14">#REF!</definedName>
    <definedName name="___dai5">#REF!</definedName>
    <definedName name="___dai6" localSheetId="13">#REF!</definedName>
    <definedName name="___dai6" localSheetId="2">#REF!</definedName>
    <definedName name="___dai6" localSheetId="11">#REF!</definedName>
    <definedName name="___dai6" localSheetId="5">#REF!</definedName>
    <definedName name="___dai6" localSheetId="14">#REF!</definedName>
    <definedName name="___dai6">#REF!</definedName>
    <definedName name="___dam15" localSheetId="13">#REF!</definedName>
    <definedName name="___dam15" localSheetId="2">#REF!</definedName>
    <definedName name="___dam15" localSheetId="11">#REF!</definedName>
    <definedName name="___dam15" localSheetId="5">#REF!</definedName>
    <definedName name="___dam15" localSheetId="14">#REF!</definedName>
    <definedName name="___dam15">#REF!</definedName>
    <definedName name="___dam18" localSheetId="13">#REF!</definedName>
    <definedName name="___dam18" localSheetId="2">#REF!</definedName>
    <definedName name="___dam18" localSheetId="11">#REF!</definedName>
    <definedName name="___dam18" localSheetId="5">#REF!</definedName>
    <definedName name="___dam18" localSheetId="14">#REF!</definedName>
    <definedName name="___dam18">#REF!</definedName>
    <definedName name="___dam9" localSheetId="13">#REF!</definedName>
    <definedName name="___dam9" localSheetId="2">#REF!</definedName>
    <definedName name="___dam9" localSheetId="11">#REF!</definedName>
    <definedName name="___dam9" localSheetId="5">#REF!</definedName>
    <definedName name="___dam9" localSheetId="14">#REF!</definedName>
    <definedName name="___dam9">#REF!</definedName>
    <definedName name="___dan1" localSheetId="13">#REF!</definedName>
    <definedName name="___dan1" localSheetId="2">#REF!</definedName>
    <definedName name="___dan1" localSheetId="11">#REF!</definedName>
    <definedName name="___dan1" localSheetId="5">#REF!</definedName>
    <definedName name="___dan1" localSheetId="14">#REF!</definedName>
    <definedName name="___dan1">#REF!</definedName>
    <definedName name="___dan2" localSheetId="13">#REF!</definedName>
    <definedName name="___dan2" localSheetId="2">#REF!</definedName>
    <definedName name="___dan2" localSheetId="11">#REF!</definedName>
    <definedName name="___dan2" localSheetId="5">#REF!</definedName>
    <definedName name="___dan2" localSheetId="14">#REF!</definedName>
    <definedName name="___dan2">#REF!</definedName>
    <definedName name="___dao1" localSheetId="13">#REF!</definedName>
    <definedName name="___dao1" localSheetId="2">#REF!</definedName>
    <definedName name="___dao1" localSheetId="11">#REF!</definedName>
    <definedName name="___dao1" localSheetId="5">#REF!</definedName>
    <definedName name="___dao1" localSheetId="14">#REF!</definedName>
    <definedName name="___dao1">#REF!</definedName>
    <definedName name="___dbu1" localSheetId="13">#REF!</definedName>
    <definedName name="___dbu1" localSheetId="2">#REF!</definedName>
    <definedName name="___dbu1" localSheetId="11">#REF!</definedName>
    <definedName name="___dbu1" localSheetId="5">#REF!</definedName>
    <definedName name="___dbu1" localSheetId="14">#REF!</definedName>
    <definedName name="___dbu1">#REF!</definedName>
    <definedName name="___dbu2" localSheetId="13">#REF!</definedName>
    <definedName name="___dbu2" localSheetId="2">#REF!</definedName>
    <definedName name="___dbu2" localSheetId="11">#REF!</definedName>
    <definedName name="___dbu2" localSheetId="5">#REF!</definedName>
    <definedName name="___dbu2" localSheetId="14">#REF!</definedName>
    <definedName name="___dbu2">#REF!</definedName>
    <definedName name="___dco10">#REF!</definedName>
    <definedName name="___dco12">#REF!</definedName>
    <definedName name="___dco15">#REF!</definedName>
    <definedName name="___dco20">#REF!</definedName>
    <definedName name="___dco6">#REF!</definedName>
    <definedName name="___dco8">#REF!</definedName>
    <definedName name="___ddn400" localSheetId="13">#REF!</definedName>
    <definedName name="___ddn400" localSheetId="2">#REF!</definedName>
    <definedName name="___ddn400" localSheetId="11">#REF!</definedName>
    <definedName name="___ddn400" localSheetId="5">#REF!</definedName>
    <definedName name="___ddn400" localSheetId="14">#REF!</definedName>
    <definedName name="___ddn400">#REF!</definedName>
    <definedName name="___ddn600" localSheetId="13">#REF!</definedName>
    <definedName name="___ddn600" localSheetId="2">#REF!</definedName>
    <definedName name="___ddn600" localSheetId="11">#REF!</definedName>
    <definedName name="___ddn600" localSheetId="5">#REF!</definedName>
    <definedName name="___ddn600" localSheetId="14">#REF!</definedName>
    <definedName name="___ddn600">#REF!</definedName>
    <definedName name="___deo1" localSheetId="13">#REF!</definedName>
    <definedName name="___deo1" localSheetId="2">#REF!</definedName>
    <definedName name="___deo1" localSheetId="11">#REF!</definedName>
    <definedName name="___deo1" localSheetId="5">#REF!</definedName>
    <definedName name="___deo1" localSheetId="14">#REF!</definedName>
    <definedName name="___deo1">#REF!</definedName>
    <definedName name="___deo10" localSheetId="13">#REF!</definedName>
    <definedName name="___deo10" localSheetId="2">#REF!</definedName>
    <definedName name="___deo10" localSheetId="11">#REF!</definedName>
    <definedName name="___deo10" localSheetId="5">#REF!</definedName>
    <definedName name="___deo10" localSheetId="14">#REF!</definedName>
    <definedName name="___deo10">#REF!</definedName>
    <definedName name="___deo2" localSheetId="13">#REF!</definedName>
    <definedName name="___deo2" localSheetId="2">#REF!</definedName>
    <definedName name="___deo2" localSheetId="11">#REF!</definedName>
    <definedName name="___deo2" localSheetId="5">#REF!</definedName>
    <definedName name="___deo2" localSheetId="14">#REF!</definedName>
    <definedName name="___deo2">#REF!</definedName>
    <definedName name="___deo3" localSheetId="13">#REF!</definedName>
    <definedName name="___deo3" localSheetId="2">#REF!</definedName>
    <definedName name="___deo3" localSheetId="11">#REF!</definedName>
    <definedName name="___deo3" localSheetId="5">#REF!</definedName>
    <definedName name="___deo3" localSheetId="14">#REF!</definedName>
    <definedName name="___deo3">#REF!</definedName>
    <definedName name="___deo4" localSheetId="13">#REF!</definedName>
    <definedName name="___deo4" localSheetId="2">#REF!</definedName>
    <definedName name="___deo4" localSheetId="11">#REF!</definedName>
    <definedName name="___deo4" localSheetId="5">#REF!</definedName>
    <definedName name="___deo4" localSheetId="14">#REF!</definedName>
    <definedName name="___deo4">#REF!</definedName>
    <definedName name="___deo5" localSheetId="13">#REF!</definedName>
    <definedName name="___deo5" localSheetId="2">#REF!</definedName>
    <definedName name="___deo5" localSheetId="11">#REF!</definedName>
    <definedName name="___deo5" localSheetId="5">#REF!</definedName>
    <definedName name="___deo5" localSheetId="14">#REF!</definedName>
    <definedName name="___deo5">#REF!</definedName>
    <definedName name="___deo6" localSheetId="13">#REF!</definedName>
    <definedName name="___deo6" localSheetId="2">#REF!</definedName>
    <definedName name="___deo6" localSheetId="11">#REF!</definedName>
    <definedName name="___deo6" localSheetId="5">#REF!</definedName>
    <definedName name="___deo6" localSheetId="14">#REF!</definedName>
    <definedName name="___deo6">#REF!</definedName>
    <definedName name="___deo7" localSheetId="13">#REF!</definedName>
    <definedName name="___deo7" localSheetId="2">#REF!</definedName>
    <definedName name="___deo7" localSheetId="11">#REF!</definedName>
    <definedName name="___deo7" localSheetId="5">#REF!</definedName>
    <definedName name="___deo7" localSheetId="14">#REF!</definedName>
    <definedName name="___deo7">#REF!</definedName>
    <definedName name="___deo8" localSheetId="13">#REF!</definedName>
    <definedName name="___deo8" localSheetId="2">#REF!</definedName>
    <definedName name="___deo8" localSheetId="11">#REF!</definedName>
    <definedName name="___deo8" localSheetId="5">#REF!</definedName>
    <definedName name="___deo8" localSheetId="14">#REF!</definedName>
    <definedName name="___deo8">#REF!</definedName>
    <definedName name="___deo9" localSheetId="13">#REF!</definedName>
    <definedName name="___deo9" localSheetId="2">#REF!</definedName>
    <definedName name="___deo9" localSheetId="11">#REF!</definedName>
    <definedName name="___deo9" localSheetId="5">#REF!</definedName>
    <definedName name="___deo9" localSheetId="14">#REF!</definedName>
    <definedName name="___deo9">#REF!</definedName>
    <definedName name="___dt1" localSheetId="2" hidden="1">{"'Sheet1'!$L$16"}</definedName>
    <definedName name="___dt1" localSheetId="11" hidden="1">{"'Sheet1'!$L$16"}</definedName>
    <definedName name="___dt1" localSheetId="5" hidden="1">{"'Sheet1'!$L$16"}</definedName>
    <definedName name="___dt1" hidden="1">{"'Sheet1'!$L$16"}</definedName>
    <definedName name="___dui15">#REF!</definedName>
    <definedName name="___e1" localSheetId="2" hidden="1">{"'Sheet1'!$L$16"}</definedName>
    <definedName name="___e1" localSheetId="11" hidden="1">{"'Sheet1'!$L$16"}</definedName>
    <definedName name="___e1" localSheetId="5" hidden="1">{"'Sheet1'!$L$16"}</definedName>
    <definedName name="___e1" hidden="1">{"'Sheet1'!$L$16"}</definedName>
    <definedName name="___FIL2" localSheetId="13">#REF!</definedName>
    <definedName name="___FIL2" localSheetId="2">#REF!</definedName>
    <definedName name="___FIL2" localSheetId="11">#REF!</definedName>
    <definedName name="___FIL2" localSheetId="5">#REF!</definedName>
    <definedName name="___FIL2" localSheetId="14">#REF!</definedName>
    <definedName name="___FIL2">#REF!</definedName>
    <definedName name="___gdc1">#REF!</definedName>
    <definedName name="___gdw2">#REF!</definedName>
    <definedName name="___GFE28" localSheetId="13">#REF!</definedName>
    <definedName name="___GFE28" localSheetId="2">#REF!</definedName>
    <definedName name="___GFE28" localSheetId="11">#REF!</definedName>
    <definedName name="___GFE28" localSheetId="5">#REF!</definedName>
    <definedName name="___GFE28" localSheetId="14">#REF!</definedName>
    <definedName name="___GFE28">#REF!</definedName>
    <definedName name="___Goi8" localSheetId="2" hidden="1">{"'Sheet1'!$L$16"}</definedName>
    <definedName name="___Goi8" localSheetId="11" hidden="1">{"'Sheet1'!$L$16"}</definedName>
    <definedName name="___Goi8" localSheetId="5" hidden="1">{"'Sheet1'!$L$16"}</definedName>
    <definedName name="___Goi8" hidden="1">{"'Sheet1'!$L$16"}</definedName>
    <definedName name="___gon4" localSheetId="13">#REF!</definedName>
    <definedName name="___gon4" localSheetId="2">#REF!</definedName>
    <definedName name="___gon4" localSheetId="11">#REF!</definedName>
    <definedName name="___gon4" localSheetId="5">#REF!</definedName>
    <definedName name="___gon4" localSheetId="14">#REF!</definedName>
    <definedName name="___gon4">#REF!</definedName>
    <definedName name="___gvl1" localSheetId="13">#REF!</definedName>
    <definedName name="___gvl1" localSheetId="2">#REF!</definedName>
    <definedName name="___gvl1" localSheetId="11">#REF!</definedName>
    <definedName name="___gvl1" localSheetId="5">#REF!</definedName>
    <definedName name="___gvl1" localSheetId="14">#REF!</definedName>
    <definedName name="___gvl1">#REF!</definedName>
    <definedName name="___gia48" localSheetId="13">#REF!</definedName>
    <definedName name="___gia48" localSheetId="2">#REF!</definedName>
    <definedName name="___gia48" localSheetId="11">#REF!</definedName>
    <definedName name="___gia48" localSheetId="5">#REF!</definedName>
    <definedName name="___gia48" localSheetId="14">#REF!</definedName>
    <definedName name="___gia48">#REF!</definedName>
    <definedName name="___GID1">#REF!</definedName>
    <definedName name="___h1" localSheetId="2" hidden="1">{"'Sheet1'!$L$16"}</definedName>
    <definedName name="___h1" localSheetId="11" hidden="1">{"'Sheet1'!$L$16"}</definedName>
    <definedName name="___h1" localSheetId="5" hidden="1">{"'Sheet1'!$L$16"}</definedName>
    <definedName name="___h1" hidden="1">{"'Sheet1'!$L$16"}</definedName>
    <definedName name="___hai1" localSheetId="2" hidden="1">{"'Sheet1'!$L$16"}</definedName>
    <definedName name="___hai1" localSheetId="11" hidden="1">{"'Sheet1'!$L$16"}</definedName>
    <definedName name="___hai1" localSheetId="5" hidden="1">{"'Sheet1'!$L$16"}</definedName>
    <definedName name="___hai1" hidden="1">{"'Sheet1'!$L$16"}</definedName>
    <definedName name="___han23" localSheetId="13">#REF!</definedName>
    <definedName name="___han23" localSheetId="2">#REF!</definedName>
    <definedName name="___han23" localSheetId="11">#REF!</definedName>
    <definedName name="___han23" localSheetId="5">#REF!</definedName>
    <definedName name="___han23" localSheetId="14">#REF!</definedName>
    <definedName name="___han23">#REF!</definedName>
    <definedName name="___hh1">#REF!</definedName>
    <definedName name="___hh2">#REF!</definedName>
    <definedName name="___hom2" localSheetId="13">#REF!</definedName>
    <definedName name="___hom2" localSheetId="2">#REF!</definedName>
    <definedName name="___hom2" localSheetId="11">#REF!</definedName>
    <definedName name="___hom2" localSheetId="5">#REF!</definedName>
    <definedName name="___hom2" localSheetId="14">#REF!</definedName>
    <definedName name="___hom2">#REF!</definedName>
    <definedName name="___hsm2">1.1289</definedName>
    <definedName name="___htm1" localSheetId="2" hidden="1">{"'Sheet1'!$L$16"}</definedName>
    <definedName name="___htm1" localSheetId="11" hidden="1">{"'Sheet1'!$L$16"}</definedName>
    <definedName name="___htm1" localSheetId="5" hidden="1">{"'Sheet1'!$L$16"}</definedName>
    <definedName name="___htm1" hidden="1">{"'Sheet1'!$L$16"}</definedName>
    <definedName name="___hu1" localSheetId="2" hidden="1">{"'Sheet1'!$L$16"}</definedName>
    <definedName name="___hu1" localSheetId="11" hidden="1">{"'Sheet1'!$L$16"}</definedName>
    <definedName name="___hu1" localSheetId="5" hidden="1">{"'Sheet1'!$L$16"}</definedName>
    <definedName name="___hu1" hidden="1">{"'Sheet1'!$L$16"}</definedName>
    <definedName name="___hu2" localSheetId="2" hidden="1">{"'Sheet1'!$L$16"}</definedName>
    <definedName name="___hu2" localSheetId="11" hidden="1">{"'Sheet1'!$L$16"}</definedName>
    <definedName name="___hu2" localSheetId="5" hidden="1">{"'Sheet1'!$L$16"}</definedName>
    <definedName name="___hu2" hidden="1">{"'Sheet1'!$L$16"}</definedName>
    <definedName name="___hu5" localSheetId="2" hidden="1">{"'Sheet1'!$L$16"}</definedName>
    <definedName name="___hu5" localSheetId="11" hidden="1">{"'Sheet1'!$L$16"}</definedName>
    <definedName name="___hu5" localSheetId="5" hidden="1">{"'Sheet1'!$L$16"}</definedName>
    <definedName name="___hu5" hidden="1">{"'Sheet1'!$L$16"}</definedName>
    <definedName name="___hu6" localSheetId="2" hidden="1">{"'Sheet1'!$L$16"}</definedName>
    <definedName name="___hu6" localSheetId="11" hidden="1">{"'Sheet1'!$L$16"}</definedName>
    <definedName name="___hu6" localSheetId="5" hidden="1">{"'Sheet1'!$L$16"}</definedName>
    <definedName name="___hu6" hidden="1">{"'Sheet1'!$L$16"}</definedName>
    <definedName name="___huy1" localSheetId="2" hidden="1">{"'Sheet1'!$L$16"}</definedName>
    <definedName name="___huy1" localSheetId="11" hidden="1">{"'Sheet1'!$L$16"}</definedName>
    <definedName name="___huy1" localSheetId="5" hidden="1">{"'Sheet1'!$L$16"}</definedName>
    <definedName name="___huy1" hidden="1">{"'Sheet1'!$L$16"}</definedName>
    <definedName name="___JK4" localSheetId="13">#REF!</definedName>
    <definedName name="___JK4" localSheetId="2">#REF!</definedName>
    <definedName name="___JK4" localSheetId="11">#REF!</definedName>
    <definedName name="___JK4" localSheetId="5">#REF!</definedName>
    <definedName name="___JK4" localSheetId="14">#REF!</definedName>
    <definedName name="___JK4">#REF!</definedName>
    <definedName name="___K146" localSheetId="2" hidden="1">{"'Sheet1'!$L$16"}</definedName>
    <definedName name="___K146" localSheetId="11" hidden="1">{"'Sheet1'!$L$16"}</definedName>
    <definedName name="___K146" localSheetId="5" hidden="1">{"'Sheet1'!$L$16"}</definedName>
    <definedName name="___K146" hidden="1">{"'Sheet1'!$L$16"}</definedName>
    <definedName name="___kl1" localSheetId="13">#REF!</definedName>
    <definedName name="___kl1" localSheetId="2">#REF!</definedName>
    <definedName name="___kl1" localSheetId="11">#REF!</definedName>
    <definedName name="___kl1" localSheetId="5">#REF!</definedName>
    <definedName name="___kl1" localSheetId="14">#REF!</definedName>
    <definedName name="___kl1">#REF!</definedName>
    <definedName name="___KL10" localSheetId="2">{"Thuxm2.xls","Sheet1"}</definedName>
    <definedName name="___KL10" localSheetId="11">{"Thuxm2.xls","Sheet1"}</definedName>
    <definedName name="___KL10" localSheetId="5">{"Thuxm2.xls","Sheet1"}</definedName>
    <definedName name="___KL10">{"Thuxm2.xls","Sheet1"}</definedName>
    <definedName name="___KL3" localSheetId="2" hidden="1">{"'Sheet1'!$L$16"}</definedName>
    <definedName name="___KL3" localSheetId="11" hidden="1">{"'Sheet1'!$L$16"}</definedName>
    <definedName name="___KL3" localSheetId="5" hidden="1">{"'Sheet1'!$L$16"}</definedName>
    <definedName name="___KL3" hidden="1">{"'Sheet1'!$L$16"}</definedName>
    <definedName name="___KL7" localSheetId="13">#REF!</definedName>
    <definedName name="___KL7" localSheetId="2">#REF!</definedName>
    <definedName name="___KL7" localSheetId="11">#REF!</definedName>
    <definedName name="___KL7" localSheetId="5">#REF!</definedName>
    <definedName name="___KL7" localSheetId="14">#REF!</definedName>
    <definedName name="___KL7">#REF!</definedName>
    <definedName name="___KM188" localSheetId="13">#REF!</definedName>
    <definedName name="___KM188" localSheetId="2">#REF!</definedName>
    <definedName name="___KM188" localSheetId="11">#REF!</definedName>
    <definedName name="___KM188" localSheetId="5">#REF!</definedName>
    <definedName name="___KM188" localSheetId="14">#REF!</definedName>
    <definedName name="___KM188">#REF!</definedName>
    <definedName name="___km189" localSheetId="13">#REF!</definedName>
    <definedName name="___km189" localSheetId="2">#REF!</definedName>
    <definedName name="___km189" localSheetId="11">#REF!</definedName>
    <definedName name="___km189" localSheetId="5">#REF!</definedName>
    <definedName name="___km189" localSheetId="14">#REF!</definedName>
    <definedName name="___km189">#REF!</definedName>
    <definedName name="___km190" localSheetId="13">#REF!</definedName>
    <definedName name="___km190" localSheetId="2">#REF!</definedName>
    <definedName name="___km190" localSheetId="11">#REF!</definedName>
    <definedName name="___km190" localSheetId="5">#REF!</definedName>
    <definedName name="___km190" localSheetId="14">#REF!</definedName>
    <definedName name="___km190">#REF!</definedName>
    <definedName name="___km191" localSheetId="13">#REF!</definedName>
    <definedName name="___km191" localSheetId="2">#REF!</definedName>
    <definedName name="___km191" localSheetId="11">#REF!</definedName>
    <definedName name="___km191" localSheetId="5">#REF!</definedName>
    <definedName name="___km191" localSheetId="14">#REF!</definedName>
    <definedName name="___km191">#REF!</definedName>
    <definedName name="___km192" localSheetId="13">#REF!</definedName>
    <definedName name="___km192" localSheetId="2">#REF!</definedName>
    <definedName name="___km192" localSheetId="11">#REF!</definedName>
    <definedName name="___km192" localSheetId="5">#REF!</definedName>
    <definedName name="___km192" localSheetId="14">#REF!</definedName>
    <definedName name="___km192">#REF!</definedName>
    <definedName name="___km193" localSheetId="13">#REF!</definedName>
    <definedName name="___km193" localSheetId="2">#REF!</definedName>
    <definedName name="___km193" localSheetId="11">#REF!</definedName>
    <definedName name="___km193" localSheetId="5">#REF!</definedName>
    <definedName name="___km193" localSheetId="14">#REF!</definedName>
    <definedName name="___km193">#REF!</definedName>
    <definedName name="___km194" localSheetId="13">#REF!</definedName>
    <definedName name="___km194" localSheetId="2">#REF!</definedName>
    <definedName name="___km194" localSheetId="11">#REF!</definedName>
    <definedName name="___km194" localSheetId="5">#REF!</definedName>
    <definedName name="___km194" localSheetId="14">#REF!</definedName>
    <definedName name="___km194">#REF!</definedName>
    <definedName name="___km195" localSheetId="13">#REF!</definedName>
    <definedName name="___km195" localSheetId="2">#REF!</definedName>
    <definedName name="___km195" localSheetId="11">#REF!</definedName>
    <definedName name="___km195" localSheetId="5">#REF!</definedName>
    <definedName name="___km195" localSheetId="14">#REF!</definedName>
    <definedName name="___km195">#REF!</definedName>
    <definedName name="___km196" localSheetId="13">#REF!</definedName>
    <definedName name="___km196" localSheetId="2">#REF!</definedName>
    <definedName name="___km196" localSheetId="11">#REF!</definedName>
    <definedName name="___km196" localSheetId="5">#REF!</definedName>
    <definedName name="___km196" localSheetId="14">#REF!</definedName>
    <definedName name="___km196">#REF!</definedName>
    <definedName name="___km197" localSheetId="13">#REF!</definedName>
    <definedName name="___km197" localSheetId="2">#REF!</definedName>
    <definedName name="___km197" localSheetId="11">#REF!</definedName>
    <definedName name="___km197" localSheetId="5">#REF!</definedName>
    <definedName name="___km197" localSheetId="14">#REF!</definedName>
    <definedName name="___km197">#REF!</definedName>
    <definedName name="___km198" localSheetId="13">#REF!</definedName>
    <definedName name="___km198" localSheetId="2">#REF!</definedName>
    <definedName name="___km198" localSheetId="11">#REF!</definedName>
    <definedName name="___km198" localSheetId="5">#REF!</definedName>
    <definedName name="___km198" localSheetId="14">#REF!</definedName>
    <definedName name="___km198">#REF!</definedName>
    <definedName name="___Km36" localSheetId="13">#REF!</definedName>
    <definedName name="___Km36" localSheetId="2">#REF!</definedName>
    <definedName name="___Km36" localSheetId="11">#REF!</definedName>
    <definedName name="___Km36" localSheetId="5">#REF!</definedName>
    <definedName name="___Km36" localSheetId="14">#REF!</definedName>
    <definedName name="___Km36">#REF!</definedName>
    <definedName name="___kn12" localSheetId="13">#REF!</definedName>
    <definedName name="___kn12" localSheetId="2">#REF!</definedName>
    <definedName name="___kn12" localSheetId="11">#REF!</definedName>
    <definedName name="___kn12" localSheetId="5">#REF!</definedName>
    <definedName name="___kn12" localSheetId="14">#REF!</definedName>
    <definedName name="___kn12">#REF!</definedName>
    <definedName name="___Knc1">#REF!</definedName>
    <definedName name="___Knc36" localSheetId="13">#REF!</definedName>
    <definedName name="___Knc36" localSheetId="2">#REF!</definedName>
    <definedName name="___Knc36" localSheetId="11">#REF!</definedName>
    <definedName name="___Knc36" localSheetId="5">#REF!</definedName>
    <definedName name="___Knc36" localSheetId="14">#REF!</definedName>
    <definedName name="___Knc36">#REF!</definedName>
    <definedName name="___Knc57" localSheetId="13">#REF!</definedName>
    <definedName name="___Knc57" localSheetId="2">#REF!</definedName>
    <definedName name="___Knc57" localSheetId="11">#REF!</definedName>
    <definedName name="___Knc57" localSheetId="5">#REF!</definedName>
    <definedName name="___Knc57" localSheetId="14">#REF!</definedName>
    <definedName name="___Knc57">#REF!</definedName>
    <definedName name="___Kvl36" localSheetId="13">#REF!</definedName>
    <definedName name="___Kvl36" localSheetId="2">#REF!</definedName>
    <definedName name="___Kvl36" localSheetId="11">#REF!</definedName>
    <definedName name="___Kvl36" localSheetId="5">#REF!</definedName>
    <definedName name="___Kvl36" localSheetId="14">#REF!</definedName>
    <definedName name="___Kvl36">#REF!</definedName>
    <definedName name="___L1" localSheetId="2" hidden="1">{"'Sheet1'!$L$16"}</definedName>
    <definedName name="___L1" localSheetId="11" hidden="1">{"'Sheet1'!$L$16"}</definedName>
    <definedName name="___L1" localSheetId="5" hidden="1">{"'Sheet1'!$L$16"}</definedName>
    <definedName name="___L1" hidden="1">{"'Sheet1'!$L$16"}</definedName>
    <definedName name="___L6">#REF!</definedName>
    <definedName name="___Lan1" localSheetId="2" hidden="1">{"'Sheet1'!$L$16"}</definedName>
    <definedName name="___Lan1" localSheetId="11" hidden="1">{"'Sheet1'!$L$16"}</definedName>
    <definedName name="___Lan1" localSheetId="5" hidden="1">{"'Sheet1'!$L$16"}</definedName>
    <definedName name="___Lan1" hidden="1">{"'Sheet1'!$L$16"}</definedName>
    <definedName name="___LAN3" localSheetId="2" hidden="1">{"'Sheet1'!$L$16"}</definedName>
    <definedName name="___LAN3" localSheetId="11" hidden="1">{"'Sheet1'!$L$16"}</definedName>
    <definedName name="___LAN3" localSheetId="5" hidden="1">{"'Sheet1'!$L$16"}</definedName>
    <definedName name="___LAN3" hidden="1">{"'Sheet1'!$L$16"}</definedName>
    <definedName name="___lap1" localSheetId="13">#REF!</definedName>
    <definedName name="___lap1" localSheetId="2">#REF!</definedName>
    <definedName name="___lap1" localSheetId="11">#REF!</definedName>
    <definedName name="___lap1" localSheetId="5">#REF!</definedName>
    <definedName name="___lap1" localSheetId="14">#REF!</definedName>
    <definedName name="___lap1">#REF!</definedName>
    <definedName name="___lap2" localSheetId="13">#REF!</definedName>
    <definedName name="___lap2" localSheetId="2">#REF!</definedName>
    <definedName name="___lap2" localSheetId="11">#REF!</definedName>
    <definedName name="___lap2" localSheetId="5">#REF!</definedName>
    <definedName name="___lap2" localSheetId="14">#REF!</definedName>
    <definedName name="___lap2">#REF!</definedName>
    <definedName name="___lk2" localSheetId="2" hidden="1">{"'Sheet1'!$L$16"}</definedName>
    <definedName name="___lk2" localSheetId="11" hidden="1">{"'Sheet1'!$L$16"}</definedName>
    <definedName name="___lk2" localSheetId="5" hidden="1">{"'Sheet1'!$L$16"}</definedName>
    <definedName name="___lk2" hidden="1">{"'Sheet1'!$L$16"}</definedName>
    <definedName name="___lop16" localSheetId="13">#REF!</definedName>
    <definedName name="___lop16" localSheetId="2">#REF!</definedName>
    <definedName name="___lop16" localSheetId="11">#REF!</definedName>
    <definedName name="___lop16" localSheetId="5">#REF!</definedName>
    <definedName name="___lop16" localSheetId="14">#REF!</definedName>
    <definedName name="___lop16">#REF!</definedName>
    <definedName name="___lop25" localSheetId="13">#REF!</definedName>
    <definedName name="___lop25" localSheetId="2">#REF!</definedName>
    <definedName name="___lop25" localSheetId="11">#REF!</definedName>
    <definedName name="___lop25" localSheetId="5">#REF!</definedName>
    <definedName name="___lop25" localSheetId="14">#REF!</definedName>
    <definedName name="___lop25">#REF!</definedName>
    <definedName name="___lop9" localSheetId="13">#REF!</definedName>
    <definedName name="___lop9" localSheetId="2">#REF!</definedName>
    <definedName name="___lop9" localSheetId="11">#REF!</definedName>
    <definedName name="___lop9" localSheetId="5">#REF!</definedName>
    <definedName name="___lop9" localSheetId="14">#REF!</definedName>
    <definedName name="___lop9">#REF!</definedName>
    <definedName name="___lu13" localSheetId="13">#REF!</definedName>
    <definedName name="___lu13" localSheetId="2">#REF!</definedName>
    <definedName name="___lu13" localSheetId="11">#REF!</definedName>
    <definedName name="___lu13" localSheetId="5">#REF!</definedName>
    <definedName name="___lu13" localSheetId="14">#REF!</definedName>
    <definedName name="___lu13">#REF!</definedName>
    <definedName name="___lu85" localSheetId="13">#REF!</definedName>
    <definedName name="___lu85" localSheetId="2">#REF!</definedName>
    <definedName name="___lu85" localSheetId="11">#REF!</definedName>
    <definedName name="___lu85" localSheetId="5">#REF!</definedName>
    <definedName name="___lu85" localSheetId="14">#REF!</definedName>
    <definedName name="___lu85">#REF!</definedName>
    <definedName name="___M1">#REF!</definedName>
    <definedName name="___m1233" localSheetId="2" hidden="1">{"'Sheet1'!$L$16"}</definedName>
    <definedName name="___m1233" localSheetId="11" hidden="1">{"'Sheet1'!$L$16"}</definedName>
    <definedName name="___m1233" localSheetId="5" hidden="1">{"'Sheet1'!$L$16"}</definedName>
    <definedName name="___m1233" hidden="1">{"'Sheet1'!$L$16"}</definedName>
    <definedName name="___M2" localSheetId="2" hidden="1">{"'Sheet1'!$L$16"}</definedName>
    <definedName name="___M2" localSheetId="11" hidden="1">{"'Sheet1'!$L$16"}</definedName>
    <definedName name="___M2" localSheetId="5" hidden="1">{"'Sheet1'!$L$16"}</definedName>
    <definedName name="___M2" hidden="1">{"'Sheet1'!$L$16"}</definedName>
    <definedName name="___M36" localSheetId="2" hidden="1">{"'Sheet1'!$L$16"}</definedName>
    <definedName name="___M36" localSheetId="11" hidden="1">{"'Sheet1'!$L$16"}</definedName>
    <definedName name="___M36" localSheetId="5" hidden="1">{"'Sheet1'!$L$16"}</definedName>
    <definedName name="___M36" hidden="1">{"'Sheet1'!$L$16"}</definedName>
    <definedName name="___MAC12" localSheetId="13">#REF!</definedName>
    <definedName name="___MAC12" localSheetId="2">#REF!</definedName>
    <definedName name="___MAC12" localSheetId="11">#REF!</definedName>
    <definedName name="___MAC12" localSheetId="5">#REF!</definedName>
    <definedName name="___MAC12" localSheetId="14">#REF!</definedName>
    <definedName name="___MAC12">#REF!</definedName>
    <definedName name="___MAC46" localSheetId="13">#REF!</definedName>
    <definedName name="___MAC46" localSheetId="2">#REF!</definedName>
    <definedName name="___MAC46" localSheetId="11">#REF!</definedName>
    <definedName name="___MAC46" localSheetId="5">#REF!</definedName>
    <definedName name="___MAC46" localSheetId="14">#REF!</definedName>
    <definedName name="___MAC46">#REF!</definedName>
    <definedName name="___may2" localSheetId="13">#REF!</definedName>
    <definedName name="___may2" localSheetId="2">#REF!</definedName>
    <definedName name="___may2" localSheetId="11">#REF!</definedName>
    <definedName name="___may2" localSheetId="5">#REF!</definedName>
    <definedName name="___may2" localSheetId="14">#REF!</definedName>
    <definedName name="___may2">#REF!</definedName>
    <definedName name="___may3" localSheetId="13">#REF!</definedName>
    <definedName name="___may3" localSheetId="2">#REF!</definedName>
    <definedName name="___may3" localSheetId="11">#REF!</definedName>
    <definedName name="___may3" localSheetId="5">#REF!</definedName>
    <definedName name="___may3" localSheetId="14">#REF!</definedName>
    <definedName name="___may3">#REF!</definedName>
    <definedName name="___MB03" localSheetId="13">#REF!</definedName>
    <definedName name="___MB03" localSheetId="2">#REF!</definedName>
    <definedName name="___MB03" localSheetId="11">#REF!</definedName>
    <definedName name="___MB03" localSheetId="5">#REF!</definedName>
    <definedName name="___MB03" localSheetId="14">#REF!</definedName>
    <definedName name="___MB03">#REF!</definedName>
    <definedName name="___mix6" localSheetId="13">#REF!</definedName>
    <definedName name="___mix6" localSheetId="2">#REF!</definedName>
    <definedName name="___mix6" localSheetId="11">#REF!</definedName>
    <definedName name="___mix6" localSheetId="5">#REF!</definedName>
    <definedName name="___mix6" localSheetId="14">#REF!</definedName>
    <definedName name="___mix6">#REF!</definedName>
    <definedName name="___mtc3" localSheetId="13">#REF!</definedName>
    <definedName name="___mtc3" localSheetId="2">#REF!</definedName>
    <definedName name="___mtc3" localSheetId="11">#REF!</definedName>
    <definedName name="___mtc3" localSheetId="5">#REF!</definedName>
    <definedName name="___mtc3" localSheetId="14">#REF!</definedName>
    <definedName name="___mtc3">#REF!</definedName>
    <definedName name="___mui140" localSheetId="13">#REF!</definedName>
    <definedName name="___mui140" localSheetId="2">#REF!</definedName>
    <definedName name="___mui140" localSheetId="11">#REF!</definedName>
    <definedName name="___mui140" localSheetId="5">#REF!</definedName>
    <definedName name="___mui140" localSheetId="14">#REF!</definedName>
    <definedName name="___mui140">#REF!</definedName>
    <definedName name="___MVL486">#REF!</definedName>
    <definedName name="___mx1" localSheetId="13">#REF!</definedName>
    <definedName name="___mx1" localSheetId="2">#REF!</definedName>
    <definedName name="___mx1" localSheetId="11">#REF!</definedName>
    <definedName name="___mx1" localSheetId="5">#REF!</definedName>
    <definedName name="___mx1" localSheetId="14">#REF!</definedName>
    <definedName name="___mx1">#REF!</definedName>
    <definedName name="___mxd106">#REF!</definedName>
    <definedName name="___mxd118">#REF!</definedName>
    <definedName name="___mxd149">#REF!</definedName>
    <definedName name="___mxd150">#REF!</definedName>
    <definedName name="___mxd151">#REF!</definedName>
    <definedName name="___mxd158">#REF!</definedName>
    <definedName name="___mxd159">#REF!</definedName>
    <definedName name="___mxd161">#REF!</definedName>
    <definedName name="___mxd179">#REF!</definedName>
    <definedName name="___mxd185">#REF!</definedName>
    <definedName name="___mxd200">#REF!</definedName>
    <definedName name="___mxd205">#REF!</definedName>
    <definedName name="___mxd206">#REF!</definedName>
    <definedName name="___mxd207">#REF!</definedName>
    <definedName name="___mxd219">#REF!</definedName>
    <definedName name="___mxd222">#REF!</definedName>
    <definedName name="___mxd225">#REF!</definedName>
    <definedName name="___mxd23">#REF!</definedName>
    <definedName name="___mxd235">#REF!</definedName>
    <definedName name="___mxd239">#REF!</definedName>
    <definedName name="___mxd24">#REF!</definedName>
    <definedName name="___mxd243">#REF!</definedName>
    <definedName name="___mxd255">#REF!</definedName>
    <definedName name="___mxd26">#REF!</definedName>
    <definedName name="___mxd265">#REF!</definedName>
    <definedName name="___mxd272">#REF!</definedName>
    <definedName name="___mxd285">#REF!</definedName>
    <definedName name="___mxd300">#REF!</definedName>
    <definedName name="___mxd342">#REF!</definedName>
    <definedName name="___mxd357">#REF!</definedName>
    <definedName name="___mxd369">#REF!</definedName>
    <definedName name="___mxd371">#REF!</definedName>
    <definedName name="___mxd376">#REF!</definedName>
    <definedName name="___mxd377">#REF!</definedName>
    <definedName name="___mxd38">#REF!</definedName>
    <definedName name="___mxd380">#REF!</definedName>
    <definedName name="___mxd39">#REF!</definedName>
    <definedName name="___mxd393">#REF!</definedName>
    <definedName name="___mxd394">#REF!</definedName>
    <definedName name="___mxd403">#REF!</definedName>
    <definedName name="___mxd409">#REF!</definedName>
    <definedName name="___mxd410">#REF!</definedName>
    <definedName name="___mxd412">#REF!</definedName>
    <definedName name="___mxd415">#REF!</definedName>
    <definedName name="___mxd423">#REF!</definedName>
    <definedName name="___mxd64">#REF!</definedName>
    <definedName name="___mxd67">#REF!</definedName>
    <definedName name="___mxd69">#REF!</definedName>
    <definedName name="___mxd78">#REF!</definedName>
    <definedName name="___nc151" localSheetId="13">#REF!</definedName>
    <definedName name="___nc151" localSheetId="2">#REF!</definedName>
    <definedName name="___nc151" localSheetId="11">#REF!</definedName>
    <definedName name="___nc151" localSheetId="5">#REF!</definedName>
    <definedName name="___nc151" localSheetId="14">#REF!</definedName>
    <definedName name="___nc151">#REF!</definedName>
    <definedName name="___nc3">#REF!</definedName>
    <definedName name="___nc30">#REF!</definedName>
    <definedName name="___nc35">#REF!</definedName>
    <definedName name="___nc4">#REF!</definedName>
    <definedName name="___nc40">#REF!</definedName>
    <definedName name="___nc5">#REF!</definedName>
    <definedName name="___nc6" localSheetId="13">#REF!</definedName>
    <definedName name="___nc6" localSheetId="2">#REF!</definedName>
    <definedName name="___nc6" localSheetId="11">#REF!</definedName>
    <definedName name="___nc6" localSheetId="5">#REF!</definedName>
    <definedName name="___nc6" localSheetId="14">#REF!</definedName>
    <definedName name="___nc6">#REF!</definedName>
    <definedName name="___nc7" localSheetId="13">#REF!</definedName>
    <definedName name="___nc7" localSheetId="2">#REF!</definedName>
    <definedName name="___nc7" localSheetId="11">#REF!</definedName>
    <definedName name="___nc7" localSheetId="5">#REF!</definedName>
    <definedName name="___nc7" localSheetId="14">#REF!</definedName>
    <definedName name="___nc7">#REF!</definedName>
    <definedName name="___NCC3" localSheetId="13">#REF!</definedName>
    <definedName name="___NCC3" localSheetId="2">#REF!</definedName>
    <definedName name="___NCC3" localSheetId="11">#REF!</definedName>
    <definedName name="___NCC3" localSheetId="5">#REF!</definedName>
    <definedName name="___NCC3" localSheetId="14">#REF!</definedName>
    <definedName name="___NCC3">#REF!</definedName>
    <definedName name="___NCC4" localSheetId="13">#REF!</definedName>
    <definedName name="___NCC4" localSheetId="2">#REF!</definedName>
    <definedName name="___NCC4" localSheetId="11">#REF!</definedName>
    <definedName name="___NCC4" localSheetId="5">#REF!</definedName>
    <definedName name="___NCC4" localSheetId="14">#REF!</definedName>
    <definedName name="___NCC4">#REF!</definedName>
    <definedName name="___NCL100" localSheetId="13">#REF!</definedName>
    <definedName name="___NCL100" localSheetId="2">#REF!</definedName>
    <definedName name="___NCL100" localSheetId="11">#REF!</definedName>
    <definedName name="___NCL100" localSheetId="5">#REF!</definedName>
    <definedName name="___NCL100" localSheetId="14">#REF!</definedName>
    <definedName name="___NCL100">#REF!</definedName>
    <definedName name="___NCL200" localSheetId="13">#REF!</definedName>
    <definedName name="___NCL200" localSheetId="2">#REF!</definedName>
    <definedName name="___NCL200" localSheetId="11">#REF!</definedName>
    <definedName name="___NCL200" localSheetId="5">#REF!</definedName>
    <definedName name="___NCL200" localSheetId="14">#REF!</definedName>
    <definedName name="___NCL200">#REF!</definedName>
    <definedName name="___NCL250" localSheetId="13">#REF!</definedName>
    <definedName name="___NCL250" localSheetId="2">#REF!</definedName>
    <definedName name="___NCL250" localSheetId="11">#REF!</definedName>
    <definedName name="___NCL250" localSheetId="5">#REF!</definedName>
    <definedName name="___NCL250" localSheetId="14">#REF!</definedName>
    <definedName name="___NCL250">#REF!</definedName>
    <definedName name="___ncm200" localSheetId="13">#REF!</definedName>
    <definedName name="___ncm200" localSheetId="2">#REF!</definedName>
    <definedName name="___ncm200" localSheetId="11">#REF!</definedName>
    <definedName name="___ncm200" localSheetId="5">#REF!</definedName>
    <definedName name="___ncm200" localSheetId="14">#REF!</definedName>
    <definedName name="___ncm200">#REF!</definedName>
    <definedName name="___ncn4">#REF!</definedName>
    <definedName name="___nct4">#REF!</definedName>
    <definedName name="___ne2" localSheetId="2">{"ÿÿÿÿÿ","DT cau tam Ha trinh 7.xls","DT cau tam Ha trinh 3.xls"}</definedName>
    <definedName name="___ne2" localSheetId="11">{"ÿÿÿÿÿ","DT cau tam Ha trinh 7.xls","DT cau tam Ha trinh 3.xls"}</definedName>
    <definedName name="___ne2" localSheetId="5">{"ÿÿÿÿÿ","DT cau tam Ha trinh 7.xls","DT cau tam Ha trinh 3.xls"}</definedName>
    <definedName name="___ne2">{"ÿÿÿÿÿ","DT cau tam Ha trinh 7.xls","DT cau tam Ha trinh 3.xls"}</definedName>
    <definedName name="___neo1">#REF!</definedName>
    <definedName name="___NET2" localSheetId="13">#REF!</definedName>
    <definedName name="___NET2" localSheetId="2">#REF!</definedName>
    <definedName name="___NET2" localSheetId="11">#REF!</definedName>
    <definedName name="___NET2" localSheetId="5">#REF!</definedName>
    <definedName name="___NET2" localSheetId="14">#REF!</definedName>
    <definedName name="___NET2">#REF!</definedName>
    <definedName name="___nin190" localSheetId="13">#REF!</definedName>
    <definedName name="___nin190" localSheetId="2">#REF!</definedName>
    <definedName name="___nin190" localSheetId="11">#REF!</definedName>
    <definedName name="___nin190" localSheetId="5">#REF!</definedName>
    <definedName name="___nin190" localSheetId="14">#REF!</definedName>
    <definedName name="___nin190">#REF!</definedName>
    <definedName name="___NK5" localSheetId="2" hidden="1">{"'Sheet1'!$L$16"}</definedName>
    <definedName name="___NK5" localSheetId="11" hidden="1">{"'Sheet1'!$L$16"}</definedName>
    <definedName name="___NK5" localSheetId="5" hidden="1">{"'Sheet1'!$L$16"}</definedName>
    <definedName name="___NK5" hidden="1">{"'Sheet1'!$L$16"}</definedName>
    <definedName name="___NMD8" localSheetId="2" hidden="1">{"'Sheet1'!$L$16"}</definedName>
    <definedName name="___NMD8" localSheetId="11" hidden="1">{"'Sheet1'!$L$16"}</definedName>
    <definedName name="___NMD8" localSheetId="5" hidden="1">{"'Sheet1'!$L$16"}</definedName>
    <definedName name="___NMD8" hidden="1">{"'Sheet1'!$L$16"}</definedName>
    <definedName name="___NSO2" localSheetId="2" hidden="1">{"'Sheet1'!$L$16"}</definedName>
    <definedName name="___NSO2" localSheetId="11" hidden="1">{"'Sheet1'!$L$16"}</definedName>
    <definedName name="___NSO2" localSheetId="5" hidden="1">{"'Sheet1'!$L$16"}</definedName>
    <definedName name="___NSO2" hidden="1">{"'Sheet1'!$L$16"}</definedName>
    <definedName name="___nga3">#REF!</definedName>
    <definedName name="___nh1" localSheetId="2" hidden="1">{"'Sheet1'!$L$16"}</definedName>
    <definedName name="___nh1" localSheetId="11" hidden="1">{"'Sheet1'!$L$16"}</definedName>
    <definedName name="___nh1" localSheetId="5" hidden="1">{"'Sheet1'!$L$16"}</definedName>
    <definedName name="___nh1" hidden="1">{"'Sheet1'!$L$16"}</definedName>
    <definedName name="___obt1" localSheetId="13">#REF!</definedName>
    <definedName name="___obt1" localSheetId="2">#REF!</definedName>
    <definedName name="___obt1" localSheetId="11">#REF!</definedName>
    <definedName name="___obt1" localSheetId="5">#REF!</definedName>
    <definedName name="___obt1" localSheetId="14">#REF!</definedName>
    <definedName name="___obt1">#REF!</definedName>
    <definedName name="___obt2" localSheetId="13">#REF!</definedName>
    <definedName name="___obt2" localSheetId="2">#REF!</definedName>
    <definedName name="___obt2" localSheetId="11">#REF!</definedName>
    <definedName name="___obt2" localSheetId="5">#REF!</definedName>
    <definedName name="___obt2" localSheetId="14">#REF!</definedName>
    <definedName name="___obt2">#REF!</definedName>
    <definedName name="___ok25">#REF!</definedName>
    <definedName name="___ong10">#REF!</definedName>
    <definedName name="___ong12">#REF!</definedName>
    <definedName name="___ong15">#REF!</definedName>
    <definedName name="___ong20">#REF!</definedName>
    <definedName name="___ong3">#REF!</definedName>
    <definedName name="___ong4">#REF!</definedName>
    <definedName name="___ong6">#REF!</definedName>
    <definedName name="___ong8">#REF!</definedName>
    <definedName name="___op3" localSheetId="2">{"Thuxm2.xls","Sheet1"}</definedName>
    <definedName name="___op3" localSheetId="11">{"Thuxm2.xls","Sheet1"}</definedName>
    <definedName name="___op3" localSheetId="5">{"Thuxm2.xls","Sheet1"}</definedName>
    <definedName name="___op3">{"Thuxm2.xls","Sheet1"}</definedName>
    <definedName name="___ot150">#REF!</definedName>
    <definedName name="___oto12" localSheetId="13">#REF!</definedName>
    <definedName name="___oto12" localSheetId="2">#REF!</definedName>
    <definedName name="___oto12" localSheetId="11">#REF!</definedName>
    <definedName name="___oto12" localSheetId="5">#REF!</definedName>
    <definedName name="___oto12" localSheetId="14">#REF!</definedName>
    <definedName name="___oto12">#REF!</definedName>
    <definedName name="___PA3" localSheetId="2" hidden="1">{"'Sheet1'!$L$16"}</definedName>
    <definedName name="___PA3" localSheetId="11" hidden="1">{"'Sheet1'!$L$16"}</definedName>
    <definedName name="___PA3" localSheetId="5" hidden="1">{"'Sheet1'!$L$16"}</definedName>
    <definedName name="___PA3" hidden="1">{"'Sheet1'!$L$16"}</definedName>
    <definedName name="___pa4" localSheetId="2" hidden="1">{"'Sheet1'!$L$16"}</definedName>
    <definedName name="___pa4" localSheetId="11" hidden="1">{"'Sheet1'!$L$16"}</definedName>
    <definedName name="___pa4" localSheetId="5" hidden="1">{"'Sheet1'!$L$16"}</definedName>
    <definedName name="___pa4" hidden="1">{"'Sheet1'!$L$16"}</definedName>
    <definedName name="___pc30">#REF!</definedName>
    <definedName name="___pc40">#REF!</definedName>
    <definedName name="___PXB80" localSheetId="13">#REF!</definedName>
    <definedName name="___PXB80" localSheetId="2">#REF!</definedName>
    <definedName name="___PXB80" localSheetId="11">#REF!</definedName>
    <definedName name="___PXB80" localSheetId="5">#REF!</definedName>
    <definedName name="___PXB80" localSheetId="14">#REF!</definedName>
    <definedName name="___PXB80">#REF!</definedName>
    <definedName name="___Ph30" localSheetId="13">#REF!</definedName>
    <definedName name="___Ph30" localSheetId="2">#REF!</definedName>
    <definedName name="___Ph30" localSheetId="11">#REF!</definedName>
    <definedName name="___Ph30" localSheetId="5">#REF!</definedName>
    <definedName name="___Ph30" localSheetId="14">#REF!</definedName>
    <definedName name="___Ph30">#REF!</definedName>
    <definedName name="___phi10" localSheetId="13">#REF!</definedName>
    <definedName name="___phi10" localSheetId="2">#REF!</definedName>
    <definedName name="___phi10" localSheetId="11">#REF!</definedName>
    <definedName name="___phi10" localSheetId="5">#REF!</definedName>
    <definedName name="___phi10" localSheetId="14">#REF!</definedName>
    <definedName name="___phi10">#REF!</definedName>
    <definedName name="___phi12" localSheetId="13">#REF!</definedName>
    <definedName name="___phi12" localSheetId="2">#REF!</definedName>
    <definedName name="___phi12" localSheetId="11">#REF!</definedName>
    <definedName name="___phi12" localSheetId="5">#REF!</definedName>
    <definedName name="___phi12" localSheetId="14">#REF!</definedName>
    <definedName name="___phi12">#REF!</definedName>
    <definedName name="___phi14" localSheetId="13">#REF!</definedName>
    <definedName name="___phi14" localSheetId="2">#REF!</definedName>
    <definedName name="___phi14" localSheetId="11">#REF!</definedName>
    <definedName name="___phi14" localSheetId="5">#REF!</definedName>
    <definedName name="___phi14" localSheetId="14">#REF!</definedName>
    <definedName name="___phi14">#REF!</definedName>
    <definedName name="___phi16" localSheetId="13">#REF!</definedName>
    <definedName name="___phi16" localSheetId="2">#REF!</definedName>
    <definedName name="___phi16" localSheetId="11">#REF!</definedName>
    <definedName name="___phi16" localSheetId="5">#REF!</definedName>
    <definedName name="___phi16" localSheetId="14">#REF!</definedName>
    <definedName name="___phi16">#REF!</definedName>
    <definedName name="___phi18" localSheetId="13">#REF!</definedName>
    <definedName name="___phi18" localSheetId="2">#REF!</definedName>
    <definedName name="___phi18" localSheetId="11">#REF!</definedName>
    <definedName name="___phi18" localSheetId="5">#REF!</definedName>
    <definedName name="___phi18" localSheetId="14">#REF!</definedName>
    <definedName name="___phi18">#REF!</definedName>
    <definedName name="___phi20" localSheetId="13">#REF!</definedName>
    <definedName name="___phi20" localSheetId="2">#REF!</definedName>
    <definedName name="___phi20" localSheetId="11">#REF!</definedName>
    <definedName name="___phi20" localSheetId="5">#REF!</definedName>
    <definedName name="___phi20" localSheetId="14">#REF!</definedName>
    <definedName name="___phi20">#REF!</definedName>
    <definedName name="___phi22" localSheetId="13">#REF!</definedName>
    <definedName name="___phi22" localSheetId="2">#REF!</definedName>
    <definedName name="___phi22" localSheetId="11">#REF!</definedName>
    <definedName name="___phi22" localSheetId="5">#REF!</definedName>
    <definedName name="___phi22" localSheetId="14">#REF!</definedName>
    <definedName name="___phi22">#REF!</definedName>
    <definedName name="___phi25" localSheetId="13">#REF!</definedName>
    <definedName name="___phi25" localSheetId="2">#REF!</definedName>
    <definedName name="___phi25" localSheetId="11">#REF!</definedName>
    <definedName name="___phi25" localSheetId="5">#REF!</definedName>
    <definedName name="___phi25" localSheetId="14">#REF!</definedName>
    <definedName name="___phi25">#REF!</definedName>
    <definedName name="___phi28" localSheetId="13">#REF!</definedName>
    <definedName name="___phi28" localSheetId="2">#REF!</definedName>
    <definedName name="___phi28" localSheetId="11">#REF!</definedName>
    <definedName name="___phi28" localSheetId="5">#REF!</definedName>
    <definedName name="___phi28" localSheetId="14">#REF!</definedName>
    <definedName name="___phi28">#REF!</definedName>
    <definedName name="___phi500" localSheetId="13">#REF!</definedName>
    <definedName name="___phi500" localSheetId="2">#REF!</definedName>
    <definedName name="___phi500" localSheetId="11">#REF!</definedName>
    <definedName name="___phi500" localSheetId="5">#REF!</definedName>
    <definedName name="___phi500" localSheetId="14">#REF!</definedName>
    <definedName name="___phi500">#REF!</definedName>
    <definedName name="___phi6" localSheetId="13">#REF!</definedName>
    <definedName name="___phi6" localSheetId="2">#REF!</definedName>
    <definedName name="___phi6" localSheetId="11">#REF!</definedName>
    <definedName name="___phi6" localSheetId="5">#REF!</definedName>
    <definedName name="___phi6" localSheetId="14">#REF!</definedName>
    <definedName name="___phi6">#REF!</definedName>
    <definedName name="___phi750" localSheetId="13">#REF!</definedName>
    <definedName name="___phi750" localSheetId="2">#REF!</definedName>
    <definedName name="___phi750" localSheetId="11">#REF!</definedName>
    <definedName name="___phi750" localSheetId="5">#REF!</definedName>
    <definedName name="___phi750" localSheetId="14">#REF!</definedName>
    <definedName name="___phi750">#REF!</definedName>
    <definedName name="___phi8" localSheetId="13">#REF!</definedName>
    <definedName name="___phi8" localSheetId="2">#REF!</definedName>
    <definedName name="___phi8" localSheetId="11">#REF!</definedName>
    <definedName name="___phi8" localSheetId="5">#REF!</definedName>
    <definedName name="___phi8" localSheetId="14">#REF!</definedName>
    <definedName name="___phi8">#REF!</definedName>
    <definedName name="___qa7" localSheetId="13">#REF!</definedName>
    <definedName name="___qa7" localSheetId="2">#REF!</definedName>
    <definedName name="___qa7" localSheetId="11">#REF!</definedName>
    <definedName name="___qa7" localSheetId="5">#REF!</definedName>
    <definedName name="___qa7" localSheetId="14">#REF!</definedName>
    <definedName name="___qa7">#REF!</definedName>
    <definedName name="___QLO7" localSheetId="13" hidden="1">#REF!</definedName>
    <definedName name="___QLO7" localSheetId="2" hidden="1">#REF!</definedName>
    <definedName name="___QLO7" localSheetId="11" hidden="1">#REF!</definedName>
    <definedName name="___QLO7" localSheetId="5" hidden="1">#REF!</definedName>
    <definedName name="___QLO7" localSheetId="14" hidden="1">#REF!</definedName>
    <definedName name="___QLO7" hidden="1">#REF!</definedName>
    <definedName name="___RHH1" localSheetId="13">#REF!</definedName>
    <definedName name="___RHH1" localSheetId="2">#REF!</definedName>
    <definedName name="___RHH1" localSheetId="11">#REF!</definedName>
    <definedName name="___RHH1" localSheetId="5">#REF!</definedName>
    <definedName name="___RHH1" localSheetId="14">#REF!</definedName>
    <definedName name="___RHH1">#REF!</definedName>
    <definedName name="___RHH10" localSheetId="13">#REF!</definedName>
    <definedName name="___RHH10" localSheetId="2">#REF!</definedName>
    <definedName name="___RHH10" localSheetId="11">#REF!</definedName>
    <definedName name="___RHH10" localSheetId="5">#REF!</definedName>
    <definedName name="___RHH10" localSheetId="14">#REF!</definedName>
    <definedName name="___RHH10">#REF!</definedName>
    <definedName name="___RHP1" localSheetId="13">#REF!</definedName>
    <definedName name="___RHP1" localSheetId="2">#REF!</definedName>
    <definedName name="___RHP1" localSheetId="11">#REF!</definedName>
    <definedName name="___RHP1" localSheetId="5">#REF!</definedName>
    <definedName name="___RHP1" localSheetId="14">#REF!</definedName>
    <definedName name="___RHP1">#REF!</definedName>
    <definedName name="___RHP10" localSheetId="13">#REF!</definedName>
    <definedName name="___RHP10" localSheetId="2">#REF!</definedName>
    <definedName name="___RHP10" localSheetId="11">#REF!</definedName>
    <definedName name="___RHP10" localSheetId="5">#REF!</definedName>
    <definedName name="___RHP10" localSheetId="14">#REF!</definedName>
    <definedName name="___RHP10">#REF!</definedName>
    <definedName name="___RI1" localSheetId="13">#REF!</definedName>
    <definedName name="___RI1" localSheetId="2">#REF!</definedName>
    <definedName name="___RI1" localSheetId="11">#REF!</definedName>
    <definedName name="___RI1" localSheetId="5">#REF!</definedName>
    <definedName name="___RI1" localSheetId="14">#REF!</definedName>
    <definedName name="___RI1">#REF!</definedName>
    <definedName name="___RI10" localSheetId="13">#REF!</definedName>
    <definedName name="___RI10" localSheetId="2">#REF!</definedName>
    <definedName name="___RI10" localSheetId="11">#REF!</definedName>
    <definedName name="___RI10" localSheetId="5">#REF!</definedName>
    <definedName name="___RI10" localSheetId="14">#REF!</definedName>
    <definedName name="___RI10">#REF!</definedName>
    <definedName name="___RII1" localSheetId="13">#REF!</definedName>
    <definedName name="___RII1" localSheetId="2">#REF!</definedName>
    <definedName name="___RII1" localSheetId="11">#REF!</definedName>
    <definedName name="___RII1" localSheetId="5">#REF!</definedName>
    <definedName name="___RII1" localSheetId="14">#REF!</definedName>
    <definedName name="___RII1">#REF!</definedName>
    <definedName name="___RII10" localSheetId="13">#REF!</definedName>
    <definedName name="___RII10" localSheetId="2">#REF!</definedName>
    <definedName name="___RII10" localSheetId="11">#REF!</definedName>
    <definedName name="___RII10" localSheetId="5">#REF!</definedName>
    <definedName name="___RII10" localSheetId="14">#REF!</definedName>
    <definedName name="___RII10">#REF!</definedName>
    <definedName name="___RIP1" localSheetId="13">#REF!</definedName>
    <definedName name="___RIP1" localSheetId="2">#REF!</definedName>
    <definedName name="___RIP1" localSheetId="11">#REF!</definedName>
    <definedName name="___RIP1" localSheetId="5">#REF!</definedName>
    <definedName name="___RIP1" localSheetId="14">#REF!</definedName>
    <definedName name="___RIP1">#REF!</definedName>
    <definedName name="___RIP10" localSheetId="13">#REF!</definedName>
    <definedName name="___RIP10" localSheetId="2">#REF!</definedName>
    <definedName name="___RIP10" localSheetId="11">#REF!</definedName>
    <definedName name="___RIP10" localSheetId="5">#REF!</definedName>
    <definedName name="___RIP10" localSheetId="14">#REF!</definedName>
    <definedName name="___RIP10">#REF!</definedName>
    <definedName name="___rp95" localSheetId="13">#REF!</definedName>
    <definedName name="___rp95" localSheetId="2">#REF!</definedName>
    <definedName name="___rp95" localSheetId="11">#REF!</definedName>
    <definedName name="___rp95" localSheetId="5">#REF!</definedName>
    <definedName name="___rp95" localSheetId="14">#REF!</definedName>
    <definedName name="___rp95">#REF!</definedName>
    <definedName name="___S1" localSheetId="2" hidden="1">{"'Sheet1'!$L$16"}</definedName>
    <definedName name="___S1" localSheetId="11" hidden="1">{"'Sheet1'!$L$16"}</definedName>
    <definedName name="___S1" localSheetId="5" hidden="1">{"'Sheet1'!$L$16"}</definedName>
    <definedName name="___S1" hidden="1">{"'Sheet1'!$L$16"}</definedName>
    <definedName name="___san108" localSheetId="13">#REF!</definedName>
    <definedName name="___san108" localSheetId="2">#REF!</definedName>
    <definedName name="___san108" localSheetId="11">#REF!</definedName>
    <definedName name="___san108" localSheetId="5">#REF!</definedName>
    <definedName name="___san108" localSheetId="14">#REF!</definedName>
    <definedName name="___san108">#REF!</definedName>
    <definedName name="___san180" localSheetId="13">#REF!</definedName>
    <definedName name="___san180" localSheetId="2">#REF!</definedName>
    <definedName name="___san180" localSheetId="11">#REF!</definedName>
    <definedName name="___san180" localSheetId="5">#REF!</definedName>
    <definedName name="___san180" localSheetId="14">#REF!</definedName>
    <definedName name="___san180">#REF!</definedName>
    <definedName name="___san250" localSheetId="13">#REF!</definedName>
    <definedName name="___san250" localSheetId="2">#REF!</definedName>
    <definedName name="___san250" localSheetId="11">#REF!</definedName>
    <definedName name="___san250" localSheetId="5">#REF!</definedName>
    <definedName name="___san250" localSheetId="14">#REF!</definedName>
    <definedName name="___san250">#REF!</definedName>
    <definedName name="___san54" localSheetId="13">#REF!</definedName>
    <definedName name="___san54" localSheetId="2">#REF!</definedName>
    <definedName name="___san54" localSheetId="11">#REF!</definedName>
    <definedName name="___san54" localSheetId="5">#REF!</definedName>
    <definedName name="___san54" localSheetId="14">#REF!</definedName>
    <definedName name="___san54">#REF!</definedName>
    <definedName name="___san90" localSheetId="13">#REF!</definedName>
    <definedName name="___san90" localSheetId="2">#REF!</definedName>
    <definedName name="___san90" localSheetId="11">#REF!</definedName>
    <definedName name="___san90" localSheetId="5">#REF!</definedName>
    <definedName name="___san90" localSheetId="14">#REF!</definedName>
    <definedName name="___san90">#REF!</definedName>
    <definedName name="___sat12" localSheetId="13">#REF!</definedName>
    <definedName name="___sat12" localSheetId="2">#REF!</definedName>
    <definedName name="___sat12" localSheetId="11">#REF!</definedName>
    <definedName name="___sat12" localSheetId="5">#REF!</definedName>
    <definedName name="___sat12" localSheetId="14">#REF!</definedName>
    <definedName name="___sat12">#REF!</definedName>
    <definedName name="___sat16" localSheetId="13">#REF!</definedName>
    <definedName name="___sat16" localSheetId="2">#REF!</definedName>
    <definedName name="___sat16" localSheetId="11">#REF!</definedName>
    <definedName name="___sat16" localSheetId="5">#REF!</definedName>
    <definedName name="___sat16" localSheetId="14">#REF!</definedName>
    <definedName name="___sat16">#REF!</definedName>
    <definedName name="___sat20" localSheetId="13">#REF!</definedName>
    <definedName name="___sat20" localSheetId="2">#REF!</definedName>
    <definedName name="___sat20" localSheetId="11">#REF!</definedName>
    <definedName name="___sat20" localSheetId="5">#REF!</definedName>
    <definedName name="___sat20" localSheetId="14">#REF!</definedName>
    <definedName name="___sat20">#REF!</definedName>
    <definedName name="___Sat27" localSheetId="13">#REF!</definedName>
    <definedName name="___Sat27" localSheetId="2">#REF!</definedName>
    <definedName name="___Sat27" localSheetId="11">#REF!</definedName>
    <definedName name="___Sat27" localSheetId="5">#REF!</definedName>
    <definedName name="___Sat27" localSheetId="14">#REF!</definedName>
    <definedName name="___Sat27">#REF!</definedName>
    <definedName name="___Sat6" localSheetId="13">#REF!</definedName>
    <definedName name="___Sat6" localSheetId="2">#REF!</definedName>
    <definedName name="___Sat6" localSheetId="11">#REF!</definedName>
    <definedName name="___Sat6" localSheetId="5">#REF!</definedName>
    <definedName name="___Sat6" localSheetId="14">#REF!</definedName>
    <definedName name="___Sat6">#REF!</definedName>
    <definedName name="___sc1" localSheetId="13">#REF!</definedName>
    <definedName name="___sc1" localSheetId="2">#REF!</definedName>
    <definedName name="___sc1" localSheetId="11">#REF!</definedName>
    <definedName name="___sc1" localSheetId="5">#REF!</definedName>
    <definedName name="___sc1" localSheetId="14">#REF!</definedName>
    <definedName name="___sc1">#REF!</definedName>
    <definedName name="___SC2" localSheetId="13">#REF!</definedName>
    <definedName name="___SC2" localSheetId="2">#REF!</definedName>
    <definedName name="___SC2" localSheetId="11">#REF!</definedName>
    <definedName name="___SC2" localSheetId="5">#REF!</definedName>
    <definedName name="___SC2" localSheetId="14">#REF!</definedName>
    <definedName name="___SC2">#REF!</definedName>
    <definedName name="___sc3" localSheetId="13">#REF!</definedName>
    <definedName name="___sc3" localSheetId="2">#REF!</definedName>
    <definedName name="___sc3" localSheetId="11">#REF!</definedName>
    <definedName name="___sc3" localSheetId="5">#REF!</definedName>
    <definedName name="___sc3" localSheetId="14">#REF!</definedName>
    <definedName name="___sc3">#REF!</definedName>
    <definedName name="___SCD18" localSheetId="13">#REF!</definedName>
    <definedName name="___SCD18" localSheetId="2">#REF!</definedName>
    <definedName name="___SCD18" localSheetId="11">#REF!</definedName>
    <definedName name="___SCD18" localSheetId="5">#REF!</definedName>
    <definedName name="___SCD18" localSheetId="14">#REF!</definedName>
    <definedName name="___SCD18">#REF!</definedName>
    <definedName name="___SCL4" localSheetId="2" hidden="1">{"'Sheet1'!$L$16"}</definedName>
    <definedName name="___SCL4" localSheetId="11" hidden="1">{"'Sheet1'!$L$16"}</definedName>
    <definedName name="___SCL4" localSheetId="5" hidden="1">{"'Sheet1'!$L$16"}</definedName>
    <definedName name="___SCL4" hidden="1">{"'Sheet1'!$L$16"}</definedName>
    <definedName name="___SD11" localSheetId="2">{"Thuxm2.xls","Sheet1"}</definedName>
    <definedName name="___SD11" localSheetId="11">{"Thuxm2.xls","Sheet1"}</definedName>
    <definedName name="___SD11" localSheetId="5">{"Thuxm2.xls","Sheet1"}</definedName>
    <definedName name="___SD11">{"Thuxm2.xls","Sheet1"}</definedName>
    <definedName name="___sl2" localSheetId="13">#REF!</definedName>
    <definedName name="___sl2" localSheetId="2">#REF!</definedName>
    <definedName name="___sl2" localSheetId="11">#REF!</definedName>
    <definedName name="___sl2" localSheetId="5">#REF!</definedName>
    <definedName name="___sl2" localSheetId="14">#REF!</definedName>
    <definedName name="___sl2">#REF!</definedName>
    <definedName name="___slg1" localSheetId="13">#REF!</definedName>
    <definedName name="___slg1" localSheetId="2">#REF!</definedName>
    <definedName name="___slg1" localSheetId="11">#REF!</definedName>
    <definedName name="___slg1" localSheetId="5">#REF!</definedName>
    <definedName name="___slg1" localSheetId="14">#REF!</definedName>
    <definedName name="___slg1">#REF!</definedName>
    <definedName name="___slg2" localSheetId="13">#REF!</definedName>
    <definedName name="___slg2" localSheetId="2">#REF!</definedName>
    <definedName name="___slg2" localSheetId="11">#REF!</definedName>
    <definedName name="___slg2" localSheetId="5">#REF!</definedName>
    <definedName name="___slg2" localSheetId="14">#REF!</definedName>
    <definedName name="___slg2">#REF!</definedName>
    <definedName name="___slg3" localSheetId="13">#REF!</definedName>
    <definedName name="___slg3" localSheetId="2">#REF!</definedName>
    <definedName name="___slg3" localSheetId="11">#REF!</definedName>
    <definedName name="___slg3" localSheetId="5">#REF!</definedName>
    <definedName name="___slg3" localSheetId="14">#REF!</definedName>
    <definedName name="___slg3">#REF!</definedName>
    <definedName name="___slg4" localSheetId="13">#REF!</definedName>
    <definedName name="___slg4" localSheetId="2">#REF!</definedName>
    <definedName name="___slg4" localSheetId="11">#REF!</definedName>
    <definedName name="___slg4" localSheetId="5">#REF!</definedName>
    <definedName name="___slg4" localSheetId="14">#REF!</definedName>
    <definedName name="___slg4">#REF!</definedName>
    <definedName name="___slg5" localSheetId="13">#REF!</definedName>
    <definedName name="___slg5" localSheetId="2">#REF!</definedName>
    <definedName name="___slg5" localSheetId="11">#REF!</definedName>
    <definedName name="___slg5" localSheetId="5">#REF!</definedName>
    <definedName name="___slg5" localSheetId="14">#REF!</definedName>
    <definedName name="___slg5">#REF!</definedName>
    <definedName name="___slg6" localSheetId="13">#REF!</definedName>
    <definedName name="___slg6" localSheetId="2">#REF!</definedName>
    <definedName name="___slg6" localSheetId="11">#REF!</definedName>
    <definedName name="___slg6" localSheetId="5">#REF!</definedName>
    <definedName name="___slg6" localSheetId="14">#REF!</definedName>
    <definedName name="___slg6">#REF!</definedName>
    <definedName name="___SN3" localSheetId="13">#REF!</definedName>
    <definedName name="___SN3" localSheetId="2">#REF!</definedName>
    <definedName name="___SN3" localSheetId="11">#REF!</definedName>
    <definedName name="___SN3" localSheetId="5">#REF!</definedName>
    <definedName name="___SN3" localSheetId="14">#REF!</definedName>
    <definedName name="___SN3">#REF!</definedName>
    <definedName name="___soi2" localSheetId="13">#REF!</definedName>
    <definedName name="___soi2" localSheetId="2">#REF!</definedName>
    <definedName name="___soi2" localSheetId="11">#REF!</definedName>
    <definedName name="___soi2" localSheetId="5">#REF!</definedName>
    <definedName name="___soi2" localSheetId="14">#REF!</definedName>
    <definedName name="___soi2">#REF!</definedName>
    <definedName name="___soi3" localSheetId="13">#REF!</definedName>
    <definedName name="___soi3" localSheetId="2">#REF!</definedName>
    <definedName name="___soi3" localSheetId="11">#REF!</definedName>
    <definedName name="___soi3" localSheetId="5">#REF!</definedName>
    <definedName name="___soi3" localSheetId="14">#REF!</definedName>
    <definedName name="___soi3">#REF!</definedName>
    <definedName name="___sua20" localSheetId="13">#REF!</definedName>
    <definedName name="___sua20" localSheetId="2">#REF!</definedName>
    <definedName name="___sua20" localSheetId="11">#REF!</definedName>
    <definedName name="___sua20" localSheetId="5">#REF!</definedName>
    <definedName name="___sua20" localSheetId="14">#REF!</definedName>
    <definedName name="___sua20">#REF!</definedName>
    <definedName name="___sua30" localSheetId="13">#REF!</definedName>
    <definedName name="___sua30" localSheetId="2">#REF!</definedName>
    <definedName name="___sua30" localSheetId="11">#REF!</definedName>
    <definedName name="___sua30" localSheetId="5">#REF!</definedName>
    <definedName name="___sua30" localSheetId="14">#REF!</definedName>
    <definedName name="___sua30">#REF!</definedName>
    <definedName name="___t1" localSheetId="2">{"Thuxm2.xls","Sheet1"}</definedName>
    <definedName name="___t1" localSheetId="11">{"Thuxm2.xls","Sheet1"}</definedName>
    <definedName name="___t1" localSheetId="5">{"Thuxm2.xls","Sheet1"}</definedName>
    <definedName name="___t1">{"Thuxm2.xls","Sheet1"}</definedName>
    <definedName name="___T4">#REF!</definedName>
    <definedName name="___T7" localSheetId="2">{"Thuxm2.xls","Sheet1"}</definedName>
    <definedName name="___T7" localSheetId="11">{"Thuxm2.xls","Sheet1"}</definedName>
    <definedName name="___T7" localSheetId="5">{"Thuxm2.xls","Sheet1"}</definedName>
    <definedName name="___T7">{"Thuxm2.xls","Sheet1"}</definedName>
    <definedName name="___t9" localSheetId="2" hidden="1">{"'Sheet1'!$L$16"}</definedName>
    <definedName name="___t9" localSheetId="11" hidden="1">{"'Sheet1'!$L$16"}</definedName>
    <definedName name="___t9" localSheetId="5" hidden="1">{"'Sheet1'!$L$16"}</definedName>
    <definedName name="___t9" hidden="1">{"'Sheet1'!$L$16"}</definedName>
    <definedName name="___tb2" localSheetId="2" hidden="1">{"'Sheet1'!$L$16"}</definedName>
    <definedName name="___tb2" localSheetId="11" hidden="1">{"'Sheet1'!$L$16"}</definedName>
    <definedName name="___tb2" localSheetId="5" hidden="1">{"'Sheet1'!$L$16"}</definedName>
    <definedName name="___tb2" hidden="1">{"'Sheet1'!$L$16"}</definedName>
    <definedName name="___tct5">#REF!</definedName>
    <definedName name="___td1" localSheetId="2" hidden="1">{"'Sheet1'!$L$16"}</definedName>
    <definedName name="___td1" localSheetId="11" hidden="1">{"'Sheet1'!$L$16"}</definedName>
    <definedName name="___td1" localSheetId="5" hidden="1">{"'Sheet1'!$L$16"}</definedName>
    <definedName name="___td1" hidden="1">{"'Sheet1'!$L$16"}</definedName>
    <definedName name="___TG1" localSheetId="13">#REF!</definedName>
    <definedName name="___TG1" localSheetId="2">#REF!</definedName>
    <definedName name="___TG1" localSheetId="11">#REF!</definedName>
    <definedName name="___TG1" localSheetId="5">#REF!</definedName>
    <definedName name="___TG1" localSheetId="14">#REF!</definedName>
    <definedName name="___TG1">#REF!</definedName>
    <definedName name="___tg427" localSheetId="13">#REF!</definedName>
    <definedName name="___tg427" localSheetId="2">#REF!</definedName>
    <definedName name="___tg427" localSheetId="11">#REF!</definedName>
    <definedName name="___tg427" localSheetId="5">#REF!</definedName>
    <definedName name="___tg427" localSheetId="14">#REF!</definedName>
    <definedName name="___tg427">#REF!</definedName>
    <definedName name="___tk1" localSheetId="13">#REF!</definedName>
    <definedName name="___tk1" localSheetId="2">#REF!</definedName>
    <definedName name="___tk1" localSheetId="11">#REF!</definedName>
    <definedName name="___tk1" localSheetId="5">#REF!</definedName>
    <definedName name="___tk1" localSheetId="14">#REF!</definedName>
    <definedName name="___tk1">#REF!</definedName>
    <definedName name="___TK155" localSheetId="13">#REF!</definedName>
    <definedName name="___TK155" localSheetId="2">#REF!</definedName>
    <definedName name="___TK155" localSheetId="11">#REF!</definedName>
    <definedName name="___TK155" localSheetId="5">#REF!</definedName>
    <definedName name="___TK155" localSheetId="14">#REF!</definedName>
    <definedName name="___TK155">#REF!</definedName>
    <definedName name="___TK422" localSheetId="13">#REF!</definedName>
    <definedName name="___TK422" localSheetId="2">#REF!</definedName>
    <definedName name="___TK422" localSheetId="11">#REF!</definedName>
    <definedName name="___TK422" localSheetId="5">#REF!</definedName>
    <definedName name="___TK422" localSheetId="14">#REF!</definedName>
    <definedName name="___TK422">#REF!</definedName>
    <definedName name="___TL1" localSheetId="13">#REF!</definedName>
    <definedName name="___TL1" localSheetId="2">#REF!</definedName>
    <definedName name="___TL1" localSheetId="11">#REF!</definedName>
    <definedName name="___TL1" localSheetId="5">#REF!</definedName>
    <definedName name="___TL1" localSheetId="14">#REF!</definedName>
    <definedName name="___TL1">#REF!</definedName>
    <definedName name="___TL2" localSheetId="13">#REF!</definedName>
    <definedName name="___TL2" localSheetId="2">#REF!</definedName>
    <definedName name="___TL2" localSheetId="11">#REF!</definedName>
    <definedName name="___TL2" localSheetId="5">#REF!</definedName>
    <definedName name="___TL2" localSheetId="14">#REF!</definedName>
    <definedName name="___TL2">#REF!</definedName>
    <definedName name="___TL3" localSheetId="13">#REF!</definedName>
    <definedName name="___TL3" localSheetId="2">#REF!</definedName>
    <definedName name="___TL3" localSheetId="11">#REF!</definedName>
    <definedName name="___TL3" localSheetId="5">#REF!</definedName>
    <definedName name="___TL3" localSheetId="14">#REF!</definedName>
    <definedName name="___TL3">#REF!</definedName>
    <definedName name="___TLA120" localSheetId="13">#REF!</definedName>
    <definedName name="___TLA120" localSheetId="2">#REF!</definedName>
    <definedName name="___TLA120" localSheetId="11">#REF!</definedName>
    <definedName name="___TLA120" localSheetId="5">#REF!</definedName>
    <definedName name="___TLA120" localSheetId="14">#REF!</definedName>
    <definedName name="___TLA120">#REF!</definedName>
    <definedName name="___TLA35" localSheetId="13">#REF!</definedName>
    <definedName name="___TLA35" localSheetId="2">#REF!</definedName>
    <definedName name="___TLA35" localSheetId="11">#REF!</definedName>
    <definedName name="___TLA35" localSheetId="5">#REF!</definedName>
    <definedName name="___TLA35" localSheetId="14">#REF!</definedName>
    <definedName name="___TLA35">#REF!</definedName>
    <definedName name="___TLA50" localSheetId="13">#REF!</definedName>
    <definedName name="___TLA50" localSheetId="2">#REF!</definedName>
    <definedName name="___TLA50" localSheetId="11">#REF!</definedName>
    <definedName name="___TLA50" localSheetId="5">#REF!</definedName>
    <definedName name="___TLA50" localSheetId="14">#REF!</definedName>
    <definedName name="___TLA50">#REF!</definedName>
    <definedName name="___TLA70" localSheetId="13">#REF!</definedName>
    <definedName name="___TLA70" localSheetId="2">#REF!</definedName>
    <definedName name="___TLA70" localSheetId="11">#REF!</definedName>
    <definedName name="___TLA70" localSheetId="5">#REF!</definedName>
    <definedName name="___TLA70" localSheetId="14">#REF!</definedName>
    <definedName name="___TLA70">#REF!</definedName>
    <definedName name="___TLA95" localSheetId="13">#REF!</definedName>
    <definedName name="___TLA95" localSheetId="2">#REF!</definedName>
    <definedName name="___TLA95" localSheetId="11">#REF!</definedName>
    <definedName name="___TLA95" localSheetId="5">#REF!</definedName>
    <definedName name="___TLA95" localSheetId="14">#REF!</definedName>
    <definedName name="___TLA95">#REF!</definedName>
    <definedName name="___tp2" localSheetId="13">#REF!</definedName>
    <definedName name="___tp2" localSheetId="2">#REF!</definedName>
    <definedName name="___tp2" localSheetId="11">#REF!</definedName>
    <definedName name="___tp2" localSheetId="5">#REF!</definedName>
    <definedName name="___tp2" localSheetId="14">#REF!</definedName>
    <definedName name="___tp2">#REF!</definedName>
    <definedName name="___tt3" localSheetId="2" hidden="1">{"'Sheet1'!$L$16"}</definedName>
    <definedName name="___tt3" localSheetId="11" hidden="1">{"'Sheet1'!$L$16"}</definedName>
    <definedName name="___tt3" localSheetId="5" hidden="1">{"'Sheet1'!$L$16"}</definedName>
    <definedName name="___tt3" hidden="1">{"'Sheet1'!$L$16"}</definedName>
    <definedName name="___TT31" localSheetId="2" hidden="1">{"'Sheet1'!$L$16"}</definedName>
    <definedName name="___TT31" localSheetId="11" hidden="1">{"'Sheet1'!$L$16"}</definedName>
    <definedName name="___TT31" localSheetId="5" hidden="1">{"'Sheet1'!$L$16"}</definedName>
    <definedName name="___TT31" hidden="1">{"'Sheet1'!$L$16"}</definedName>
    <definedName name="___tz593" localSheetId="13">#REF!</definedName>
    <definedName name="___tz593" localSheetId="2">#REF!</definedName>
    <definedName name="___tz593" localSheetId="11">#REF!</definedName>
    <definedName name="___tz593" localSheetId="5">#REF!</definedName>
    <definedName name="___tz593" localSheetId="14">#REF!</definedName>
    <definedName name="___tz593">#REF!</definedName>
    <definedName name="___TH1" localSheetId="13">#REF!</definedName>
    <definedName name="___TH1" localSheetId="2">#REF!</definedName>
    <definedName name="___TH1" localSheetId="11">#REF!</definedName>
    <definedName name="___TH1" localSheetId="5">#REF!</definedName>
    <definedName name="___TH1" localSheetId="14">#REF!</definedName>
    <definedName name="___TH1">#REF!</definedName>
    <definedName name="___TH2" localSheetId="13">#REF!</definedName>
    <definedName name="___TH2" localSheetId="2">#REF!</definedName>
    <definedName name="___TH2" localSheetId="11">#REF!</definedName>
    <definedName name="___TH2" localSheetId="5">#REF!</definedName>
    <definedName name="___TH2" localSheetId="14">#REF!</definedName>
    <definedName name="___TH2">#REF!</definedName>
    <definedName name="___TH20" localSheetId="13">#REF!</definedName>
    <definedName name="___TH20" localSheetId="2">#REF!</definedName>
    <definedName name="___TH20" localSheetId="11">#REF!</definedName>
    <definedName name="___TH20" localSheetId="5">#REF!</definedName>
    <definedName name="___TH20" localSheetId="14">#REF!</definedName>
    <definedName name="___TH20">#REF!</definedName>
    <definedName name="___TH20004" localSheetId="2" hidden="1">{"'Sheet1'!$L$16"}</definedName>
    <definedName name="___TH20004" localSheetId="11" hidden="1">{"'Sheet1'!$L$16"}</definedName>
    <definedName name="___TH20004" localSheetId="5" hidden="1">{"'Sheet1'!$L$16"}</definedName>
    <definedName name="___TH20004" hidden="1">{"'Sheet1'!$L$16"}</definedName>
    <definedName name="___TH3" localSheetId="13">#REF!</definedName>
    <definedName name="___TH3" localSheetId="2">#REF!</definedName>
    <definedName name="___TH3" localSheetId="11">#REF!</definedName>
    <definedName name="___TH3" localSheetId="5">#REF!</definedName>
    <definedName name="___TH3" localSheetId="14">#REF!</definedName>
    <definedName name="___TH3">#REF!</definedName>
    <definedName name="___THQ2" localSheetId="2">{"Thuxm2.xls","Sheet1"}</definedName>
    <definedName name="___THQ2" localSheetId="11">{"Thuxm2.xls","Sheet1"}</definedName>
    <definedName name="___THQ2" localSheetId="5">{"Thuxm2.xls","Sheet1"}</definedName>
    <definedName name="___THQ2">{"Thuxm2.xls","Sheet1"}</definedName>
    <definedName name="___thu2" localSheetId="2">{"Thuxm2.xls","Sheet1"}</definedName>
    <definedName name="___thu2" localSheetId="11">{"Thuxm2.xls","Sheet1"}</definedName>
    <definedName name="___thu2" localSheetId="5">{"Thuxm2.xls","Sheet1"}</definedName>
    <definedName name="___thu2">{"Thuxm2.xls","Sheet1"}</definedName>
    <definedName name="___tra100" localSheetId="13">#REF!</definedName>
    <definedName name="___tra100" localSheetId="2">#REF!</definedName>
    <definedName name="___tra100" localSheetId="11">#REF!</definedName>
    <definedName name="___tra100" localSheetId="5">#REF!</definedName>
    <definedName name="___tra100" localSheetId="14">#REF!</definedName>
    <definedName name="___tra100">#REF!</definedName>
    <definedName name="___tra102" localSheetId="13">#REF!</definedName>
    <definedName name="___tra102" localSheetId="2">#REF!</definedName>
    <definedName name="___tra102" localSheetId="11">#REF!</definedName>
    <definedName name="___tra102" localSheetId="5">#REF!</definedName>
    <definedName name="___tra102" localSheetId="14">#REF!</definedName>
    <definedName name="___tra102">#REF!</definedName>
    <definedName name="___tra104" localSheetId="13">#REF!</definedName>
    <definedName name="___tra104" localSheetId="2">#REF!</definedName>
    <definedName name="___tra104" localSheetId="11">#REF!</definedName>
    <definedName name="___tra104" localSheetId="5">#REF!</definedName>
    <definedName name="___tra104" localSheetId="14">#REF!</definedName>
    <definedName name="___tra104">#REF!</definedName>
    <definedName name="___tra106" localSheetId="13">#REF!</definedName>
    <definedName name="___tra106" localSheetId="2">#REF!</definedName>
    <definedName name="___tra106" localSheetId="11">#REF!</definedName>
    <definedName name="___tra106" localSheetId="5">#REF!</definedName>
    <definedName name="___tra106" localSheetId="14">#REF!</definedName>
    <definedName name="___tra106">#REF!</definedName>
    <definedName name="___tra108" localSheetId="13">#REF!</definedName>
    <definedName name="___tra108" localSheetId="2">#REF!</definedName>
    <definedName name="___tra108" localSheetId="11">#REF!</definedName>
    <definedName name="___tra108" localSheetId="5">#REF!</definedName>
    <definedName name="___tra108" localSheetId="14">#REF!</definedName>
    <definedName name="___tra108">#REF!</definedName>
    <definedName name="___tra110" localSheetId="13">#REF!</definedName>
    <definedName name="___tra110" localSheetId="2">#REF!</definedName>
    <definedName name="___tra110" localSheetId="11">#REF!</definedName>
    <definedName name="___tra110" localSheetId="5">#REF!</definedName>
    <definedName name="___tra110" localSheetId="14">#REF!</definedName>
    <definedName name="___tra110">#REF!</definedName>
    <definedName name="___tra112" localSheetId="13">#REF!</definedName>
    <definedName name="___tra112" localSheetId="2">#REF!</definedName>
    <definedName name="___tra112" localSheetId="11">#REF!</definedName>
    <definedName name="___tra112" localSheetId="5">#REF!</definedName>
    <definedName name="___tra112" localSheetId="14">#REF!</definedName>
    <definedName name="___tra112">#REF!</definedName>
    <definedName name="___tra114" localSheetId="13">#REF!</definedName>
    <definedName name="___tra114" localSheetId="2">#REF!</definedName>
    <definedName name="___tra114" localSheetId="11">#REF!</definedName>
    <definedName name="___tra114" localSheetId="5">#REF!</definedName>
    <definedName name="___tra114" localSheetId="14">#REF!</definedName>
    <definedName name="___tra114">#REF!</definedName>
    <definedName name="___tra116" localSheetId="13">#REF!</definedName>
    <definedName name="___tra116" localSheetId="2">#REF!</definedName>
    <definedName name="___tra116" localSheetId="11">#REF!</definedName>
    <definedName name="___tra116" localSheetId="5">#REF!</definedName>
    <definedName name="___tra116" localSheetId="14">#REF!</definedName>
    <definedName name="___tra116">#REF!</definedName>
    <definedName name="___tra118" localSheetId="13">#REF!</definedName>
    <definedName name="___tra118" localSheetId="2">#REF!</definedName>
    <definedName name="___tra118" localSheetId="11">#REF!</definedName>
    <definedName name="___tra118" localSheetId="5">#REF!</definedName>
    <definedName name="___tra118" localSheetId="14">#REF!</definedName>
    <definedName name="___tra118">#REF!</definedName>
    <definedName name="___tra120" localSheetId="13">#REF!</definedName>
    <definedName name="___tra120" localSheetId="2">#REF!</definedName>
    <definedName name="___tra120" localSheetId="11">#REF!</definedName>
    <definedName name="___tra120" localSheetId="5">#REF!</definedName>
    <definedName name="___tra120" localSheetId="14">#REF!</definedName>
    <definedName name="___tra120">#REF!</definedName>
    <definedName name="___tra122" localSheetId="13">#REF!</definedName>
    <definedName name="___tra122" localSheetId="2">#REF!</definedName>
    <definedName name="___tra122" localSheetId="11">#REF!</definedName>
    <definedName name="___tra122" localSheetId="5">#REF!</definedName>
    <definedName name="___tra122" localSheetId="14">#REF!</definedName>
    <definedName name="___tra122">#REF!</definedName>
    <definedName name="___tra124" localSheetId="13">#REF!</definedName>
    <definedName name="___tra124" localSheetId="2">#REF!</definedName>
    <definedName name="___tra124" localSheetId="11">#REF!</definedName>
    <definedName name="___tra124" localSheetId="5">#REF!</definedName>
    <definedName name="___tra124" localSheetId="14">#REF!</definedName>
    <definedName name="___tra124">#REF!</definedName>
    <definedName name="___tra126" localSheetId="13">#REF!</definedName>
    <definedName name="___tra126" localSheetId="2">#REF!</definedName>
    <definedName name="___tra126" localSheetId="11">#REF!</definedName>
    <definedName name="___tra126" localSheetId="5">#REF!</definedName>
    <definedName name="___tra126" localSheetId="14">#REF!</definedName>
    <definedName name="___tra126">#REF!</definedName>
    <definedName name="___tra128" localSheetId="13">#REF!</definedName>
    <definedName name="___tra128" localSheetId="2">#REF!</definedName>
    <definedName name="___tra128" localSheetId="11">#REF!</definedName>
    <definedName name="___tra128" localSheetId="5">#REF!</definedName>
    <definedName name="___tra128" localSheetId="14">#REF!</definedName>
    <definedName name="___tra128">#REF!</definedName>
    <definedName name="___tra130" localSheetId="13">#REF!</definedName>
    <definedName name="___tra130" localSheetId="2">#REF!</definedName>
    <definedName name="___tra130" localSheetId="11">#REF!</definedName>
    <definedName name="___tra130" localSheetId="5">#REF!</definedName>
    <definedName name="___tra130" localSheetId="14">#REF!</definedName>
    <definedName name="___tra130">#REF!</definedName>
    <definedName name="___tra132" localSheetId="13">#REF!</definedName>
    <definedName name="___tra132" localSheetId="2">#REF!</definedName>
    <definedName name="___tra132" localSheetId="11">#REF!</definedName>
    <definedName name="___tra132" localSheetId="5">#REF!</definedName>
    <definedName name="___tra132" localSheetId="14">#REF!</definedName>
    <definedName name="___tra132">#REF!</definedName>
    <definedName name="___tra134" localSheetId="13">#REF!</definedName>
    <definedName name="___tra134" localSheetId="2">#REF!</definedName>
    <definedName name="___tra134" localSheetId="11">#REF!</definedName>
    <definedName name="___tra134" localSheetId="5">#REF!</definedName>
    <definedName name="___tra134" localSheetId="14">#REF!</definedName>
    <definedName name="___tra134">#REF!</definedName>
    <definedName name="___tra136" localSheetId="13">#REF!</definedName>
    <definedName name="___tra136" localSheetId="2">#REF!</definedName>
    <definedName name="___tra136" localSheetId="11">#REF!</definedName>
    <definedName name="___tra136" localSheetId="5">#REF!</definedName>
    <definedName name="___tra136" localSheetId="14">#REF!</definedName>
    <definedName name="___tra136">#REF!</definedName>
    <definedName name="___tra138" localSheetId="13">#REF!</definedName>
    <definedName name="___tra138" localSheetId="2">#REF!</definedName>
    <definedName name="___tra138" localSheetId="11">#REF!</definedName>
    <definedName name="___tra138" localSheetId="5">#REF!</definedName>
    <definedName name="___tra138" localSheetId="14">#REF!</definedName>
    <definedName name="___tra138">#REF!</definedName>
    <definedName name="___tra140" localSheetId="13">#REF!</definedName>
    <definedName name="___tra140" localSheetId="2">#REF!</definedName>
    <definedName name="___tra140" localSheetId="11">#REF!</definedName>
    <definedName name="___tra140" localSheetId="5">#REF!</definedName>
    <definedName name="___tra140" localSheetId="14">#REF!</definedName>
    <definedName name="___tra140">#REF!</definedName>
    <definedName name="___tra70" localSheetId="13">#REF!</definedName>
    <definedName name="___tra70" localSheetId="2">#REF!</definedName>
    <definedName name="___tra70" localSheetId="11">#REF!</definedName>
    <definedName name="___tra70" localSheetId="5">#REF!</definedName>
    <definedName name="___tra70" localSheetId="14">#REF!</definedName>
    <definedName name="___tra70">#REF!</definedName>
    <definedName name="___tra72" localSheetId="13">#REF!</definedName>
    <definedName name="___tra72" localSheetId="2">#REF!</definedName>
    <definedName name="___tra72" localSheetId="11">#REF!</definedName>
    <definedName name="___tra72" localSheetId="5">#REF!</definedName>
    <definedName name="___tra72" localSheetId="14">#REF!</definedName>
    <definedName name="___tra72">#REF!</definedName>
    <definedName name="___tra74" localSheetId="13">#REF!</definedName>
    <definedName name="___tra74" localSheetId="2">#REF!</definedName>
    <definedName name="___tra74" localSheetId="11">#REF!</definedName>
    <definedName name="___tra74" localSheetId="5">#REF!</definedName>
    <definedName name="___tra74" localSheetId="14">#REF!</definedName>
    <definedName name="___tra74">#REF!</definedName>
    <definedName name="___tra76" localSheetId="13">#REF!</definedName>
    <definedName name="___tra76" localSheetId="2">#REF!</definedName>
    <definedName name="___tra76" localSheetId="11">#REF!</definedName>
    <definedName name="___tra76" localSheetId="5">#REF!</definedName>
    <definedName name="___tra76" localSheetId="14">#REF!</definedName>
    <definedName name="___tra76">#REF!</definedName>
    <definedName name="___tra78" localSheetId="13">#REF!</definedName>
    <definedName name="___tra78" localSheetId="2">#REF!</definedName>
    <definedName name="___tra78" localSheetId="11">#REF!</definedName>
    <definedName name="___tra78" localSheetId="5">#REF!</definedName>
    <definedName name="___tra78" localSheetId="14">#REF!</definedName>
    <definedName name="___tra78">#REF!</definedName>
    <definedName name="___tra80" localSheetId="13">#REF!</definedName>
    <definedName name="___tra80" localSheetId="2">#REF!</definedName>
    <definedName name="___tra80" localSheetId="11">#REF!</definedName>
    <definedName name="___tra80" localSheetId="5">#REF!</definedName>
    <definedName name="___tra80" localSheetId="14">#REF!</definedName>
    <definedName name="___tra80">#REF!</definedName>
    <definedName name="___tra82" localSheetId="13">#REF!</definedName>
    <definedName name="___tra82" localSheetId="2">#REF!</definedName>
    <definedName name="___tra82" localSheetId="11">#REF!</definedName>
    <definedName name="___tra82" localSheetId="5">#REF!</definedName>
    <definedName name="___tra82" localSheetId="14">#REF!</definedName>
    <definedName name="___tra82">#REF!</definedName>
    <definedName name="___tra84" localSheetId="13">#REF!</definedName>
    <definedName name="___tra84" localSheetId="2">#REF!</definedName>
    <definedName name="___tra84" localSheetId="11">#REF!</definedName>
    <definedName name="___tra84" localSheetId="5">#REF!</definedName>
    <definedName name="___tra84" localSheetId="14">#REF!</definedName>
    <definedName name="___tra84">#REF!</definedName>
    <definedName name="___tra86" localSheetId="13">#REF!</definedName>
    <definedName name="___tra86" localSheetId="2">#REF!</definedName>
    <definedName name="___tra86" localSheetId="11">#REF!</definedName>
    <definedName name="___tra86" localSheetId="5">#REF!</definedName>
    <definedName name="___tra86" localSheetId="14">#REF!</definedName>
    <definedName name="___tra86">#REF!</definedName>
    <definedName name="___tra88" localSheetId="13">#REF!</definedName>
    <definedName name="___tra88" localSheetId="2">#REF!</definedName>
    <definedName name="___tra88" localSheetId="11">#REF!</definedName>
    <definedName name="___tra88" localSheetId="5">#REF!</definedName>
    <definedName name="___tra88" localSheetId="14">#REF!</definedName>
    <definedName name="___tra88">#REF!</definedName>
    <definedName name="___tra90" localSheetId="13">#REF!</definedName>
    <definedName name="___tra90" localSheetId="2">#REF!</definedName>
    <definedName name="___tra90" localSheetId="11">#REF!</definedName>
    <definedName name="___tra90" localSheetId="5">#REF!</definedName>
    <definedName name="___tra90" localSheetId="14">#REF!</definedName>
    <definedName name="___tra90">#REF!</definedName>
    <definedName name="___tra92" localSheetId="13">#REF!</definedName>
    <definedName name="___tra92" localSheetId="2">#REF!</definedName>
    <definedName name="___tra92" localSheetId="11">#REF!</definedName>
    <definedName name="___tra92" localSheetId="5">#REF!</definedName>
    <definedName name="___tra92" localSheetId="14">#REF!</definedName>
    <definedName name="___tra92">#REF!</definedName>
    <definedName name="___tra94" localSheetId="13">#REF!</definedName>
    <definedName name="___tra94" localSheetId="2">#REF!</definedName>
    <definedName name="___tra94" localSheetId="11">#REF!</definedName>
    <definedName name="___tra94" localSheetId="5">#REF!</definedName>
    <definedName name="___tra94" localSheetId="14">#REF!</definedName>
    <definedName name="___tra94">#REF!</definedName>
    <definedName name="___tra96" localSheetId="13">#REF!</definedName>
    <definedName name="___tra96" localSheetId="2">#REF!</definedName>
    <definedName name="___tra96" localSheetId="11">#REF!</definedName>
    <definedName name="___tra96" localSheetId="5">#REF!</definedName>
    <definedName name="___tra96" localSheetId="14">#REF!</definedName>
    <definedName name="___tra96">#REF!</definedName>
    <definedName name="___tra98" localSheetId="13">#REF!</definedName>
    <definedName name="___tra98" localSheetId="2">#REF!</definedName>
    <definedName name="___tra98" localSheetId="11">#REF!</definedName>
    <definedName name="___tra98" localSheetId="5">#REF!</definedName>
    <definedName name="___tra98" localSheetId="14">#REF!</definedName>
    <definedName name="___tra98">#REF!</definedName>
    <definedName name="___ui100" localSheetId="13">#REF!</definedName>
    <definedName name="___ui100" localSheetId="2">#REF!</definedName>
    <definedName name="___ui100" localSheetId="11">#REF!</definedName>
    <definedName name="___ui100" localSheetId="5">#REF!</definedName>
    <definedName name="___ui100" localSheetId="14">#REF!</definedName>
    <definedName name="___ui100">#REF!</definedName>
    <definedName name="___ui105" localSheetId="13">#REF!</definedName>
    <definedName name="___ui105" localSheetId="2">#REF!</definedName>
    <definedName name="___ui105" localSheetId="11">#REF!</definedName>
    <definedName name="___ui105" localSheetId="5">#REF!</definedName>
    <definedName name="___ui105" localSheetId="14">#REF!</definedName>
    <definedName name="___ui105">#REF!</definedName>
    <definedName name="___ui108" localSheetId="13">#REF!</definedName>
    <definedName name="___ui108" localSheetId="2">#REF!</definedName>
    <definedName name="___ui108" localSheetId="11">#REF!</definedName>
    <definedName name="___ui108" localSheetId="5">#REF!</definedName>
    <definedName name="___ui108" localSheetId="14">#REF!</definedName>
    <definedName name="___ui108">#REF!</definedName>
    <definedName name="___ui130" localSheetId="13">#REF!</definedName>
    <definedName name="___ui130" localSheetId="2">#REF!</definedName>
    <definedName name="___ui130" localSheetId="11">#REF!</definedName>
    <definedName name="___ui130" localSheetId="5">#REF!</definedName>
    <definedName name="___ui130" localSheetId="14">#REF!</definedName>
    <definedName name="___ui130">#REF!</definedName>
    <definedName name="___ui140" localSheetId="13">#REF!</definedName>
    <definedName name="___ui140" localSheetId="2">#REF!</definedName>
    <definedName name="___ui140" localSheetId="11">#REF!</definedName>
    <definedName name="___ui140" localSheetId="5">#REF!</definedName>
    <definedName name="___ui140" localSheetId="14">#REF!</definedName>
    <definedName name="___ui140">#REF!</definedName>
    <definedName name="___ui160" localSheetId="13">#REF!</definedName>
    <definedName name="___ui160" localSheetId="2">#REF!</definedName>
    <definedName name="___ui160" localSheetId="11">#REF!</definedName>
    <definedName name="___ui160" localSheetId="5">#REF!</definedName>
    <definedName name="___ui160" localSheetId="14">#REF!</definedName>
    <definedName name="___ui160">#REF!</definedName>
    <definedName name="___ui180" localSheetId="13">#REF!</definedName>
    <definedName name="___ui180" localSheetId="2">#REF!</definedName>
    <definedName name="___ui180" localSheetId="11">#REF!</definedName>
    <definedName name="___ui180" localSheetId="5">#REF!</definedName>
    <definedName name="___ui180" localSheetId="14">#REF!</definedName>
    <definedName name="___ui180">#REF!</definedName>
    <definedName name="___ui250" localSheetId="13">#REF!</definedName>
    <definedName name="___ui250" localSheetId="2">#REF!</definedName>
    <definedName name="___ui250" localSheetId="11">#REF!</definedName>
    <definedName name="___ui250" localSheetId="5">#REF!</definedName>
    <definedName name="___ui250" localSheetId="14">#REF!</definedName>
    <definedName name="___ui250">#REF!</definedName>
    <definedName name="___ui271" localSheetId="13">#REF!</definedName>
    <definedName name="___ui271" localSheetId="2">#REF!</definedName>
    <definedName name="___ui271" localSheetId="11">#REF!</definedName>
    <definedName name="___ui271" localSheetId="5">#REF!</definedName>
    <definedName name="___ui271" localSheetId="14">#REF!</definedName>
    <definedName name="___ui271">#REF!</definedName>
    <definedName name="___ui320" localSheetId="13">#REF!</definedName>
    <definedName name="___ui320" localSheetId="2">#REF!</definedName>
    <definedName name="___ui320" localSheetId="11">#REF!</definedName>
    <definedName name="___ui320" localSheetId="5">#REF!</definedName>
    <definedName name="___ui320" localSheetId="14">#REF!</definedName>
    <definedName name="___ui320">#REF!</definedName>
    <definedName name="___ui45" localSheetId="13">#REF!</definedName>
    <definedName name="___ui45" localSheetId="2">#REF!</definedName>
    <definedName name="___ui45" localSheetId="11">#REF!</definedName>
    <definedName name="___ui45" localSheetId="5">#REF!</definedName>
    <definedName name="___ui45" localSheetId="14">#REF!</definedName>
    <definedName name="___ui45">#REF!</definedName>
    <definedName name="___ui50" localSheetId="13">#REF!</definedName>
    <definedName name="___ui50" localSheetId="2">#REF!</definedName>
    <definedName name="___ui50" localSheetId="11">#REF!</definedName>
    <definedName name="___ui50" localSheetId="5">#REF!</definedName>
    <definedName name="___ui50" localSheetId="14">#REF!</definedName>
    <definedName name="___ui50">#REF!</definedName>
    <definedName name="___ui54" localSheetId="13">#REF!</definedName>
    <definedName name="___ui54" localSheetId="2">#REF!</definedName>
    <definedName name="___ui54" localSheetId="11">#REF!</definedName>
    <definedName name="___ui54" localSheetId="5">#REF!</definedName>
    <definedName name="___ui54" localSheetId="14">#REF!</definedName>
    <definedName name="___ui54">#REF!</definedName>
    <definedName name="___ui65" localSheetId="13">#REF!</definedName>
    <definedName name="___ui65" localSheetId="2">#REF!</definedName>
    <definedName name="___ui65" localSheetId="11">#REF!</definedName>
    <definedName name="___ui65" localSheetId="5">#REF!</definedName>
    <definedName name="___ui65" localSheetId="14">#REF!</definedName>
    <definedName name="___ui65">#REF!</definedName>
    <definedName name="___ui75" localSheetId="13">#REF!</definedName>
    <definedName name="___ui75" localSheetId="2">#REF!</definedName>
    <definedName name="___ui75" localSheetId="11">#REF!</definedName>
    <definedName name="___ui75" localSheetId="5">#REF!</definedName>
    <definedName name="___ui75" localSheetId="14">#REF!</definedName>
    <definedName name="___ui75">#REF!</definedName>
    <definedName name="___ui80" localSheetId="13">#REF!</definedName>
    <definedName name="___ui80" localSheetId="2">#REF!</definedName>
    <definedName name="___ui80" localSheetId="11">#REF!</definedName>
    <definedName name="___ui80" localSheetId="5">#REF!</definedName>
    <definedName name="___ui80" localSheetId="14">#REF!</definedName>
    <definedName name="___ui80">#REF!</definedName>
    <definedName name="___UT2" localSheetId="13">#REF!</definedName>
    <definedName name="___UT2" localSheetId="2">#REF!</definedName>
    <definedName name="___UT2" localSheetId="11">#REF!</definedName>
    <definedName name="___UT2" localSheetId="5">#REF!</definedName>
    <definedName name="___UT2" localSheetId="14">#REF!</definedName>
    <definedName name="___UT2">#REF!</definedName>
    <definedName name="___vb1" localSheetId="13">#REF!</definedName>
    <definedName name="___vb1" localSheetId="2">#REF!</definedName>
    <definedName name="___vb1" localSheetId="11">#REF!</definedName>
    <definedName name="___vb1" localSheetId="5">#REF!</definedName>
    <definedName name="___vb1" localSheetId="14">#REF!</definedName>
    <definedName name="___vb1">#REF!</definedName>
    <definedName name="___vb2" localSheetId="13">#REF!</definedName>
    <definedName name="___vb2" localSheetId="2">#REF!</definedName>
    <definedName name="___vb2" localSheetId="11">#REF!</definedName>
    <definedName name="___vb2" localSheetId="5">#REF!</definedName>
    <definedName name="___vb2" localSheetId="14">#REF!</definedName>
    <definedName name="___vb2">#REF!</definedName>
    <definedName name="___vc1" localSheetId="13">#REF!</definedName>
    <definedName name="___vc1" localSheetId="2">#REF!</definedName>
    <definedName name="___vc1" localSheetId="11">#REF!</definedName>
    <definedName name="___vc1" localSheetId="5">#REF!</definedName>
    <definedName name="___vc1" localSheetId="14">#REF!</definedName>
    <definedName name="___vc1">#REF!</definedName>
    <definedName name="___vc2" localSheetId="13">#REF!</definedName>
    <definedName name="___vc2" localSheetId="2">#REF!</definedName>
    <definedName name="___vc2" localSheetId="11">#REF!</definedName>
    <definedName name="___vc2" localSheetId="5">#REF!</definedName>
    <definedName name="___vc2" localSheetId="14">#REF!</definedName>
    <definedName name="___vc2">#REF!</definedName>
    <definedName name="___vc3" localSheetId="13">#REF!</definedName>
    <definedName name="___vc3" localSheetId="2">#REF!</definedName>
    <definedName name="___vc3" localSheetId="11">#REF!</definedName>
    <definedName name="___vc3" localSheetId="5">#REF!</definedName>
    <definedName name="___vc3" localSheetId="14">#REF!</definedName>
    <definedName name="___vc3">#REF!</definedName>
    <definedName name="___vl1" localSheetId="13">#REF!</definedName>
    <definedName name="___vl1" localSheetId="2">#REF!</definedName>
    <definedName name="___vl1" localSheetId="11">#REF!</definedName>
    <definedName name="___vl1" localSheetId="5">#REF!</definedName>
    <definedName name="___vl1" localSheetId="14">#REF!</definedName>
    <definedName name="___vl1">#REF!</definedName>
    <definedName name="___VL100" localSheetId="13">#REF!</definedName>
    <definedName name="___VL100" localSheetId="2">#REF!</definedName>
    <definedName name="___VL100" localSheetId="11">#REF!</definedName>
    <definedName name="___VL100" localSheetId="5">#REF!</definedName>
    <definedName name="___VL100" localSheetId="14">#REF!</definedName>
    <definedName name="___VL100">#REF!</definedName>
    <definedName name="___VL150" localSheetId="13">#REF!</definedName>
    <definedName name="___VL150" localSheetId="2">#REF!</definedName>
    <definedName name="___VL150" localSheetId="11">#REF!</definedName>
    <definedName name="___VL150" localSheetId="5">#REF!</definedName>
    <definedName name="___VL150" localSheetId="14">#REF!</definedName>
    <definedName name="___VL150">#REF!</definedName>
    <definedName name="___VL200" localSheetId="13">#REF!</definedName>
    <definedName name="___VL200" localSheetId="2">#REF!</definedName>
    <definedName name="___VL200" localSheetId="11">#REF!</definedName>
    <definedName name="___VL200" localSheetId="5">#REF!</definedName>
    <definedName name="___VL200" localSheetId="14">#REF!</definedName>
    <definedName name="___VL200">#REF!</definedName>
    <definedName name="___VL250" localSheetId="13">#REF!</definedName>
    <definedName name="___VL250" localSheetId="2">#REF!</definedName>
    <definedName name="___VL250" localSheetId="11">#REF!</definedName>
    <definedName name="___VL250" localSheetId="5">#REF!</definedName>
    <definedName name="___VL250" localSheetId="14">#REF!</definedName>
    <definedName name="___VL250">#REF!</definedName>
    <definedName name="___VL43" localSheetId="13">#REF!</definedName>
    <definedName name="___VL43" localSheetId="2">#REF!</definedName>
    <definedName name="___VL43" localSheetId="11">#REF!</definedName>
    <definedName name="___VL43" localSheetId="5">#REF!</definedName>
    <definedName name="___VL43" localSheetId="14">#REF!</definedName>
    <definedName name="___VL43">#REF!</definedName>
    <definedName name="___VL50" localSheetId="13">#REF!</definedName>
    <definedName name="___VL50" localSheetId="2">#REF!</definedName>
    <definedName name="___VL50" localSheetId="11">#REF!</definedName>
    <definedName name="___VL50" localSheetId="5">#REF!</definedName>
    <definedName name="___VL50" localSheetId="14">#REF!</definedName>
    <definedName name="___VL50">#REF!</definedName>
    <definedName name="___vln6" localSheetId="13">#REF!</definedName>
    <definedName name="___vln6" localSheetId="2">#REF!</definedName>
    <definedName name="___vln6" localSheetId="11">#REF!</definedName>
    <definedName name="___vln6" localSheetId="5">#REF!</definedName>
    <definedName name="___vln6" localSheetId="14">#REF!</definedName>
    <definedName name="___vln6">#REF!</definedName>
    <definedName name="___VLP2" localSheetId="2" hidden="1">{"'Sheet1'!$L$16"}</definedName>
    <definedName name="___VLP2" localSheetId="11" hidden="1">{"'Sheet1'!$L$16"}</definedName>
    <definedName name="___VLP2" localSheetId="5" hidden="1">{"'Sheet1'!$L$16"}</definedName>
    <definedName name="___VLP2" hidden="1">{"'Sheet1'!$L$16"}</definedName>
    <definedName name="___vm100" localSheetId="13">#REF!</definedName>
    <definedName name="___vm100" localSheetId="2">#REF!</definedName>
    <definedName name="___vm100" localSheetId="11">#REF!</definedName>
    <definedName name="___vm100" localSheetId="5">#REF!</definedName>
    <definedName name="___vm100" localSheetId="14">#REF!</definedName>
    <definedName name="___vm100">#REF!</definedName>
    <definedName name="___vm150" localSheetId="13">#REF!</definedName>
    <definedName name="___vm150" localSheetId="2">#REF!</definedName>
    <definedName name="___vm150" localSheetId="11">#REF!</definedName>
    <definedName name="___vm150" localSheetId="5">#REF!</definedName>
    <definedName name="___vm150" localSheetId="14">#REF!</definedName>
    <definedName name="___vm150">#REF!</definedName>
    <definedName name="___vm50" localSheetId="13">#REF!</definedName>
    <definedName name="___vm50" localSheetId="2">#REF!</definedName>
    <definedName name="___vm50" localSheetId="11">#REF!</definedName>
    <definedName name="___vm50" localSheetId="5">#REF!</definedName>
    <definedName name="___vm50" localSheetId="14">#REF!</definedName>
    <definedName name="___vm50">#REF!</definedName>
    <definedName name="___vm75" localSheetId="13">#REF!</definedName>
    <definedName name="___vm75" localSheetId="2">#REF!</definedName>
    <definedName name="___vm75" localSheetId="11">#REF!</definedName>
    <definedName name="___vm75" localSheetId="5">#REF!</definedName>
    <definedName name="___vm75" localSheetId="14">#REF!</definedName>
    <definedName name="___vm75">#REF!</definedName>
    <definedName name="___VT22" localSheetId="13">#REF!</definedName>
    <definedName name="___VT22" localSheetId="2">#REF!</definedName>
    <definedName name="___VT22" localSheetId="11">#REF!</definedName>
    <definedName name="___VT22" localSheetId="5">#REF!</definedName>
    <definedName name="___VT22" localSheetId="14">#REF!</definedName>
    <definedName name="___VT22">#REF!</definedName>
    <definedName name="___xb80" localSheetId="13">#REF!</definedName>
    <definedName name="___xb80" localSheetId="2">#REF!</definedName>
    <definedName name="___xb80" localSheetId="11">#REF!</definedName>
    <definedName name="___xb80" localSheetId="5">#REF!</definedName>
    <definedName name="___xb80" localSheetId="14">#REF!</definedName>
    <definedName name="___xb80">#REF!</definedName>
    <definedName name="___xd2" localSheetId="2">{"Book1"}</definedName>
    <definedName name="___xd2" localSheetId="11">{"Book1"}</definedName>
    <definedName name="___xd2" localSheetId="5">{"Book1"}</definedName>
    <definedName name="___xd2">{"Book1"}</definedName>
    <definedName name="___xi1" localSheetId="13">#REF!</definedName>
    <definedName name="___xi1" localSheetId="2">#REF!</definedName>
    <definedName name="___xi1" localSheetId="11">#REF!</definedName>
    <definedName name="___xi1" localSheetId="5">#REF!</definedName>
    <definedName name="___xi1" localSheetId="14">#REF!</definedName>
    <definedName name="___xi1">#REF!</definedName>
    <definedName name="___xl1">#REF!</definedName>
    <definedName name="___xm2" localSheetId="13">#REF!</definedName>
    <definedName name="___xm2" localSheetId="2">#REF!</definedName>
    <definedName name="___xm2" localSheetId="11">#REF!</definedName>
    <definedName name="___xm2" localSheetId="5">#REF!</definedName>
    <definedName name="___xm2" localSheetId="14">#REF!</definedName>
    <definedName name="___xm2">#REF!</definedName>
    <definedName name="___xm3" localSheetId="13">#REF!</definedName>
    <definedName name="___xm3" localSheetId="2">#REF!</definedName>
    <definedName name="___xm3" localSheetId="11">#REF!</definedName>
    <definedName name="___xm3" localSheetId="5">#REF!</definedName>
    <definedName name="___xm3" localSheetId="14">#REF!</definedName>
    <definedName name="___xm3">#REF!</definedName>
    <definedName name="___xm30" localSheetId="13">#REF!</definedName>
    <definedName name="___xm30" localSheetId="2">#REF!</definedName>
    <definedName name="___xm30" localSheetId="11">#REF!</definedName>
    <definedName name="___xm30" localSheetId="5">#REF!</definedName>
    <definedName name="___xm30" localSheetId="14">#REF!</definedName>
    <definedName name="___xm30">#REF!</definedName>
    <definedName name="___xm4" localSheetId="13">#REF!</definedName>
    <definedName name="___xm4" localSheetId="2">#REF!</definedName>
    <definedName name="___xm4" localSheetId="11">#REF!</definedName>
    <definedName name="___xm4" localSheetId="5">#REF!</definedName>
    <definedName name="___xm4" localSheetId="14">#REF!</definedName>
    <definedName name="___xm4">#REF!</definedName>
    <definedName name="___xm40" localSheetId="13">#REF!</definedName>
    <definedName name="___xm40" localSheetId="2">#REF!</definedName>
    <definedName name="___xm40" localSheetId="11">#REF!</definedName>
    <definedName name="___xm40" localSheetId="5">#REF!</definedName>
    <definedName name="___xm40" localSheetId="14">#REF!</definedName>
    <definedName name="___xm40">#REF!</definedName>
    <definedName name="___xm5" localSheetId="13">#REF!</definedName>
    <definedName name="___xm5" localSheetId="2">#REF!</definedName>
    <definedName name="___xm5" localSheetId="11">#REF!</definedName>
    <definedName name="___xm5" localSheetId="5">#REF!</definedName>
    <definedName name="___xm5" localSheetId="14">#REF!</definedName>
    <definedName name="___xm5">#REF!</definedName>
    <definedName name="___xx3" localSheetId="13">#REF!</definedName>
    <definedName name="___xx3" localSheetId="2">#REF!</definedName>
    <definedName name="___xx3" localSheetId="11">#REF!</definedName>
    <definedName name="___xx3" localSheetId="5">#REF!</definedName>
    <definedName name="___xx3" localSheetId="14">#REF!</definedName>
    <definedName name="___xx3">#REF!</definedName>
    <definedName name="___xx4" localSheetId="13">#REF!</definedName>
    <definedName name="___xx4" localSheetId="2">#REF!</definedName>
    <definedName name="___xx4" localSheetId="11">#REF!</definedName>
    <definedName name="___xx4" localSheetId="5">#REF!</definedName>
    <definedName name="___xx4" localSheetId="14">#REF!</definedName>
    <definedName name="___xx4">#REF!</definedName>
    <definedName name="___xx5" localSheetId="13">#REF!</definedName>
    <definedName name="___xx5" localSheetId="2">#REF!</definedName>
    <definedName name="___xx5" localSheetId="11">#REF!</definedName>
    <definedName name="___xx5" localSheetId="5">#REF!</definedName>
    <definedName name="___xx5" localSheetId="14">#REF!</definedName>
    <definedName name="___xx5">#REF!</definedName>
    <definedName name="___xx6" localSheetId="13">#REF!</definedName>
    <definedName name="___xx6" localSheetId="2">#REF!</definedName>
    <definedName name="___xx6" localSheetId="11">#REF!</definedName>
    <definedName name="___xx6" localSheetId="5">#REF!</definedName>
    <definedName name="___xx6" localSheetId="14">#REF!</definedName>
    <definedName name="___xx6">#REF!</definedName>
    <definedName name="___xx7" localSheetId="13">#REF!</definedName>
    <definedName name="___xx7" localSheetId="2">#REF!</definedName>
    <definedName name="___xx7" localSheetId="11">#REF!</definedName>
    <definedName name="___xx7" localSheetId="5">#REF!</definedName>
    <definedName name="___xx7" localSheetId="14">#REF!</definedName>
    <definedName name="___xx7">#REF!</definedName>
    <definedName name="__a1" localSheetId="2" hidden="1">{"'Sheet1'!$L$16"}</definedName>
    <definedName name="__a1" localSheetId="11" hidden="1">{"'Sheet1'!$L$16"}</definedName>
    <definedName name="__a1" localSheetId="5" hidden="1">{"'Sheet1'!$L$16"}</definedName>
    <definedName name="__a1" hidden="1">{"'Sheet1'!$L$16"}</definedName>
    <definedName name="__a129" localSheetId="2" hidden="1">{"Offgrid",#N/A,FALSE,"OFFGRID";"Region",#N/A,FALSE,"REGION";"Offgrid -2",#N/A,FALSE,"OFFGRID";"WTP",#N/A,FALSE,"WTP";"WTP -2",#N/A,FALSE,"WTP";"Project",#N/A,FALSE,"PROJECT";"Summary -2",#N/A,FALSE,"SUMMARY"}</definedName>
    <definedName name="__a129" localSheetId="11" hidden="1">{"Offgrid",#N/A,FALSE,"OFFGRID";"Region",#N/A,FALSE,"REGION";"Offgrid -2",#N/A,FALSE,"OFFGRID";"WTP",#N/A,FALSE,"WTP";"WTP -2",#N/A,FALSE,"WTP";"Project",#N/A,FALSE,"PROJECT";"Summary -2",#N/A,FALSE,"SUMMARY"}</definedName>
    <definedName name="__a129" localSheetId="5" hidden="1">{"Offgrid",#N/A,FALSE,"OFFGRID";"Region",#N/A,FALSE,"REGION";"Offgrid -2",#N/A,FALSE,"OFFGRID";"WTP",#N/A,FALSE,"WTP";"WTP -2",#N/A,FALSE,"WTP";"Project",#N/A,FALSE,"PROJECT";"Summary -2",#N/A,FALSE,"SUMMARY"}</definedName>
    <definedName name="__a129" hidden="1">{"Offgrid",#N/A,FALSE,"OFFGRID";"Region",#N/A,FALSE,"REGION";"Offgrid -2",#N/A,FALSE,"OFFGRID";"WTP",#N/A,FALSE,"WTP";"WTP -2",#N/A,FALSE,"WTP";"Project",#N/A,FALSE,"PROJECT";"Summary -2",#N/A,FALSE,"SUMMARY"}</definedName>
    <definedName name="__a130" localSheetId="2" hidden="1">{"Offgrid",#N/A,FALSE,"OFFGRID";"Region",#N/A,FALSE,"REGION";"Offgrid -2",#N/A,FALSE,"OFFGRID";"WTP",#N/A,FALSE,"WTP";"WTP -2",#N/A,FALSE,"WTP";"Project",#N/A,FALSE,"PROJECT";"Summary -2",#N/A,FALSE,"SUMMARY"}</definedName>
    <definedName name="__a130" localSheetId="11" hidden="1">{"Offgrid",#N/A,FALSE,"OFFGRID";"Region",#N/A,FALSE,"REGION";"Offgrid -2",#N/A,FALSE,"OFFGRID";"WTP",#N/A,FALSE,"WTP";"WTP -2",#N/A,FALSE,"WTP";"Project",#N/A,FALSE,"PROJECT";"Summary -2",#N/A,FALSE,"SUMMARY"}</definedName>
    <definedName name="__a130" localSheetId="5" hidden="1">{"Offgrid",#N/A,FALSE,"OFFGRID";"Region",#N/A,FALSE,"REGION";"Offgrid -2",#N/A,FALSE,"OFFGRID";"WTP",#N/A,FALSE,"WTP";"WTP -2",#N/A,FALSE,"WTP";"Project",#N/A,FALSE,"PROJECT";"Summary -2",#N/A,FALSE,"SUMMARY"}</definedName>
    <definedName name="__a130" hidden="1">{"Offgrid",#N/A,FALSE,"OFFGRID";"Region",#N/A,FALSE,"REGION";"Offgrid -2",#N/A,FALSE,"OFFGRID";"WTP",#N/A,FALSE,"WTP";"WTP -2",#N/A,FALSE,"WTP";"Project",#N/A,FALSE,"PROJECT";"Summary -2",#N/A,FALSE,"SUMMARY"}</definedName>
    <definedName name="__a2" localSheetId="2" hidden="1">{"'Sheet1'!$L$16"}</definedName>
    <definedName name="__a2" localSheetId="11" hidden="1">{"'Sheet1'!$L$16"}</definedName>
    <definedName name="__a2" localSheetId="5" hidden="1">{"'Sheet1'!$L$16"}</definedName>
    <definedName name="__a2" hidden="1">{"'Sheet1'!$L$16"}</definedName>
    <definedName name="__A65700" localSheetId="13">#REF!</definedName>
    <definedName name="__A65700" localSheetId="2">#REF!</definedName>
    <definedName name="__A65700" localSheetId="11">#REF!</definedName>
    <definedName name="__A65700" localSheetId="5">#REF!</definedName>
    <definedName name="__A65700" localSheetId="14">#REF!</definedName>
    <definedName name="__A65700">#REF!</definedName>
    <definedName name="__A65800" localSheetId="13">#REF!</definedName>
    <definedName name="__A65800" localSheetId="2">#REF!</definedName>
    <definedName name="__A65800" localSheetId="11">#REF!</definedName>
    <definedName name="__A65800" localSheetId="5">#REF!</definedName>
    <definedName name="__A65800" localSheetId="14">#REF!</definedName>
    <definedName name="__A65800">#REF!</definedName>
    <definedName name="__A66000" localSheetId="13">#REF!</definedName>
    <definedName name="__A66000" localSheetId="2">#REF!</definedName>
    <definedName name="__A66000" localSheetId="11">#REF!</definedName>
    <definedName name="__A66000" localSheetId="5">#REF!</definedName>
    <definedName name="__A66000" localSheetId="14">#REF!</definedName>
    <definedName name="__A66000">#REF!</definedName>
    <definedName name="__A67000" localSheetId="13">#REF!</definedName>
    <definedName name="__A67000" localSheetId="2">#REF!</definedName>
    <definedName name="__A67000" localSheetId="11">#REF!</definedName>
    <definedName name="__A67000" localSheetId="5">#REF!</definedName>
    <definedName name="__A67000" localSheetId="14">#REF!</definedName>
    <definedName name="__A67000">#REF!</definedName>
    <definedName name="__A68000" localSheetId="13">#REF!</definedName>
    <definedName name="__A68000" localSheetId="2">#REF!</definedName>
    <definedName name="__A68000" localSheetId="11">#REF!</definedName>
    <definedName name="__A68000" localSheetId="5">#REF!</definedName>
    <definedName name="__A68000" localSheetId="14">#REF!</definedName>
    <definedName name="__A68000">#REF!</definedName>
    <definedName name="__A70000" localSheetId="13">#REF!</definedName>
    <definedName name="__A70000" localSheetId="2">#REF!</definedName>
    <definedName name="__A70000" localSheetId="11">#REF!</definedName>
    <definedName name="__A70000" localSheetId="5">#REF!</definedName>
    <definedName name="__A70000" localSheetId="14">#REF!</definedName>
    <definedName name="__A70000">#REF!</definedName>
    <definedName name="__A75000" localSheetId="13">#REF!</definedName>
    <definedName name="__A75000" localSheetId="2">#REF!</definedName>
    <definedName name="__A75000" localSheetId="11">#REF!</definedName>
    <definedName name="__A75000" localSheetId="5">#REF!</definedName>
    <definedName name="__A75000" localSheetId="14">#REF!</definedName>
    <definedName name="__A75000">#REF!</definedName>
    <definedName name="__A85000" localSheetId="13">#REF!</definedName>
    <definedName name="__A85000" localSheetId="2">#REF!</definedName>
    <definedName name="__A85000" localSheetId="11">#REF!</definedName>
    <definedName name="__A85000" localSheetId="5">#REF!</definedName>
    <definedName name="__A85000" localSheetId="14">#REF!</definedName>
    <definedName name="__A85000">#REF!</definedName>
    <definedName name="__abb91" localSheetId="13">#REF!</definedName>
    <definedName name="__abb91" localSheetId="2">#REF!</definedName>
    <definedName name="__abb91" localSheetId="11">#REF!</definedName>
    <definedName name="__abb91" localSheetId="5">#REF!</definedName>
    <definedName name="__abb91" localSheetId="14">#REF!</definedName>
    <definedName name="__abb91">#REF!</definedName>
    <definedName name="__atn1" localSheetId="13">#REF!</definedName>
    <definedName name="__atn1" localSheetId="2">#REF!</definedName>
    <definedName name="__atn1" localSheetId="11">#REF!</definedName>
    <definedName name="__atn1" localSheetId="5">#REF!</definedName>
    <definedName name="__atn1" localSheetId="14">#REF!</definedName>
    <definedName name="__atn1">#REF!</definedName>
    <definedName name="__atn10" localSheetId="13">#REF!</definedName>
    <definedName name="__atn10" localSheetId="2">#REF!</definedName>
    <definedName name="__atn10" localSheetId="11">#REF!</definedName>
    <definedName name="__atn10" localSheetId="5">#REF!</definedName>
    <definedName name="__atn10" localSheetId="14">#REF!</definedName>
    <definedName name="__atn10">#REF!</definedName>
    <definedName name="__atn2" localSheetId="13">#REF!</definedName>
    <definedName name="__atn2" localSheetId="2">#REF!</definedName>
    <definedName name="__atn2" localSheetId="11">#REF!</definedName>
    <definedName name="__atn2" localSheetId="5">#REF!</definedName>
    <definedName name="__atn2" localSheetId="14">#REF!</definedName>
    <definedName name="__atn2">#REF!</definedName>
    <definedName name="__atn3" localSheetId="13">#REF!</definedName>
    <definedName name="__atn3" localSheetId="2">#REF!</definedName>
    <definedName name="__atn3" localSheetId="11">#REF!</definedName>
    <definedName name="__atn3" localSheetId="5">#REF!</definedName>
    <definedName name="__atn3" localSheetId="14">#REF!</definedName>
    <definedName name="__atn3">#REF!</definedName>
    <definedName name="__atn4" localSheetId="13">#REF!</definedName>
    <definedName name="__atn4" localSheetId="2">#REF!</definedName>
    <definedName name="__atn4" localSheetId="11">#REF!</definedName>
    <definedName name="__atn4" localSheetId="5">#REF!</definedName>
    <definedName name="__atn4" localSheetId="14">#REF!</definedName>
    <definedName name="__atn4">#REF!</definedName>
    <definedName name="__atn5" localSheetId="13">#REF!</definedName>
    <definedName name="__atn5" localSheetId="2">#REF!</definedName>
    <definedName name="__atn5" localSheetId="11">#REF!</definedName>
    <definedName name="__atn5" localSheetId="5">#REF!</definedName>
    <definedName name="__atn5" localSheetId="14">#REF!</definedName>
    <definedName name="__atn5">#REF!</definedName>
    <definedName name="__atn6" localSheetId="13">#REF!</definedName>
    <definedName name="__atn6" localSheetId="2">#REF!</definedName>
    <definedName name="__atn6" localSheetId="11">#REF!</definedName>
    <definedName name="__atn6" localSheetId="5">#REF!</definedName>
    <definedName name="__atn6" localSheetId="14">#REF!</definedName>
    <definedName name="__atn6">#REF!</definedName>
    <definedName name="__atn7" localSheetId="13">#REF!</definedName>
    <definedName name="__atn7" localSheetId="2">#REF!</definedName>
    <definedName name="__atn7" localSheetId="11">#REF!</definedName>
    <definedName name="__atn7" localSheetId="5">#REF!</definedName>
    <definedName name="__atn7" localSheetId="14">#REF!</definedName>
    <definedName name="__atn7">#REF!</definedName>
    <definedName name="__atn8" localSheetId="13">#REF!</definedName>
    <definedName name="__atn8" localSheetId="2">#REF!</definedName>
    <definedName name="__atn8" localSheetId="11">#REF!</definedName>
    <definedName name="__atn8" localSheetId="5">#REF!</definedName>
    <definedName name="__atn8" localSheetId="14">#REF!</definedName>
    <definedName name="__atn8">#REF!</definedName>
    <definedName name="__atn9" localSheetId="13">#REF!</definedName>
    <definedName name="__atn9" localSheetId="2">#REF!</definedName>
    <definedName name="__atn9" localSheetId="11">#REF!</definedName>
    <definedName name="__atn9" localSheetId="5">#REF!</definedName>
    <definedName name="__atn9" localSheetId="14">#REF!</definedName>
    <definedName name="__atn9">#REF!</definedName>
    <definedName name="__B1" localSheetId="13">#REF!</definedName>
    <definedName name="__B1" localSheetId="2">#REF!</definedName>
    <definedName name="__B1" localSheetId="11">#REF!</definedName>
    <definedName name="__B1" localSheetId="5">#REF!</definedName>
    <definedName name="__B1" localSheetId="14">#REF!</definedName>
    <definedName name="__B1">#REF!</definedName>
    <definedName name="__b100000" localSheetId="13">#REF!</definedName>
    <definedName name="__b100000" localSheetId="2">#REF!</definedName>
    <definedName name="__b100000" localSheetId="11">#REF!</definedName>
    <definedName name="__b100000" localSheetId="5">#REF!</definedName>
    <definedName name="__b100000" localSheetId="14">#REF!</definedName>
    <definedName name="__b100000">#REF!</definedName>
    <definedName name="__B72172" localSheetId="13">#REF!</definedName>
    <definedName name="__B72172" localSheetId="2">#REF!</definedName>
    <definedName name="__B72172" localSheetId="11">#REF!</definedName>
    <definedName name="__B72172" localSheetId="5">#REF!</definedName>
    <definedName name="__B72172" localSheetId="14">#REF!</definedName>
    <definedName name="__B72172">#REF!</definedName>
    <definedName name="__B86000" localSheetId="13">#REF!</definedName>
    <definedName name="__B86000" localSheetId="2">#REF!</definedName>
    <definedName name="__B86000" localSheetId="11">#REF!</definedName>
    <definedName name="__B86000" localSheetId="5">#REF!</definedName>
    <definedName name="__B86000" localSheetId="14">#REF!</definedName>
    <definedName name="__B86000">#REF!</definedName>
    <definedName name="__bac2" localSheetId="13">#REF!</definedName>
    <definedName name="__bac2" localSheetId="2">#REF!</definedName>
    <definedName name="__bac2" localSheetId="11">#REF!</definedName>
    <definedName name="__bac2" localSheetId="5">#REF!</definedName>
    <definedName name="__bac2" localSheetId="14">#REF!</definedName>
    <definedName name="__bac2">#REF!</definedName>
    <definedName name="__bac3">12413</definedName>
    <definedName name="__bac4">13529</definedName>
    <definedName name="__bac5">15483</definedName>
    <definedName name="__BCT1" localSheetId="2" hidden="1">{"'Sheet1'!$L$16"}</definedName>
    <definedName name="__BCT1" localSheetId="11" hidden="1">{"'Sheet1'!$L$16"}</definedName>
    <definedName name="__BCT1" localSheetId="5" hidden="1">{"'Sheet1'!$L$16"}</definedName>
    <definedName name="__BCT1" hidden="1">{"'Sheet1'!$L$16"}</definedName>
    <definedName name="__Bia2">#REF!</definedName>
    <definedName name="__bnc2" localSheetId="13">#REF!</definedName>
    <definedName name="__bnc2" localSheetId="2">#REF!</definedName>
    <definedName name="__bnc2" localSheetId="11">#REF!</definedName>
    <definedName name="__bnc2" localSheetId="5">#REF!</definedName>
    <definedName name="__bnc2" localSheetId="14">#REF!</definedName>
    <definedName name="__bnc2">#REF!</definedName>
    <definedName name="__bnc3">#REF!</definedName>
    <definedName name="__bnc4">#REF!</definedName>
    <definedName name="__bnc5" localSheetId="13">#REF!</definedName>
    <definedName name="__bnc5" localSheetId="2">#REF!</definedName>
    <definedName name="__bnc5" localSheetId="11">#REF!</definedName>
    <definedName name="__bnc5" localSheetId="5">#REF!</definedName>
    <definedName name="__bnc5" localSheetId="14">#REF!</definedName>
    <definedName name="__bnc5">#REF!</definedName>
    <definedName name="__boi1" localSheetId="13">#REF!</definedName>
    <definedName name="__boi1" localSheetId="2">#REF!</definedName>
    <definedName name="__boi1" localSheetId="11">#REF!</definedName>
    <definedName name="__boi1" localSheetId="5">#REF!</definedName>
    <definedName name="__boi1" localSheetId="14">#REF!</definedName>
    <definedName name="__boi1">#REF!</definedName>
    <definedName name="__boi2" localSheetId="13">#REF!</definedName>
    <definedName name="__boi2" localSheetId="2">#REF!</definedName>
    <definedName name="__boi2" localSheetId="11">#REF!</definedName>
    <definedName name="__boi2" localSheetId="5">#REF!</definedName>
    <definedName name="__boi2" localSheetId="14">#REF!</definedName>
    <definedName name="__boi2">#REF!</definedName>
    <definedName name="__boi3" localSheetId="13">#REF!</definedName>
    <definedName name="__boi3" localSheetId="2">#REF!</definedName>
    <definedName name="__boi3" localSheetId="11">#REF!</definedName>
    <definedName name="__boi3" localSheetId="5">#REF!</definedName>
    <definedName name="__boi3" localSheetId="14">#REF!</definedName>
    <definedName name="__boi3">#REF!</definedName>
    <definedName name="__boi4" localSheetId="13">#REF!</definedName>
    <definedName name="__boi4" localSheetId="2">#REF!</definedName>
    <definedName name="__boi4" localSheetId="11">#REF!</definedName>
    <definedName name="__boi4" localSheetId="5">#REF!</definedName>
    <definedName name="__boi4" localSheetId="14">#REF!</definedName>
    <definedName name="__boi4">#REF!</definedName>
    <definedName name="__btc20" localSheetId="13">#REF!</definedName>
    <definedName name="__btc20" localSheetId="2">#REF!</definedName>
    <definedName name="__btc20" localSheetId="11">#REF!</definedName>
    <definedName name="__btc20" localSheetId="5">#REF!</definedName>
    <definedName name="__btc20" localSheetId="14">#REF!</definedName>
    <definedName name="__btc20">#REF!</definedName>
    <definedName name="__btc30" localSheetId="13">#REF!</definedName>
    <definedName name="__btc30" localSheetId="2">#REF!</definedName>
    <definedName name="__btc30" localSheetId="11">#REF!</definedName>
    <definedName name="__btc30" localSheetId="5">#REF!</definedName>
    <definedName name="__btc30" localSheetId="14">#REF!</definedName>
    <definedName name="__btc30">#REF!</definedName>
    <definedName name="__btc35" localSheetId="13">#REF!</definedName>
    <definedName name="__btc35" localSheetId="2">#REF!</definedName>
    <definedName name="__btc35" localSheetId="11">#REF!</definedName>
    <definedName name="__btc35" localSheetId="5">#REF!</definedName>
    <definedName name="__btc35" localSheetId="14">#REF!</definedName>
    <definedName name="__btc35">#REF!</definedName>
    <definedName name="__btc40" localSheetId="13">#REF!</definedName>
    <definedName name="__btc40" localSheetId="2">#REF!</definedName>
    <definedName name="__btc40" localSheetId="11">#REF!</definedName>
    <definedName name="__btc40" localSheetId="5">#REF!</definedName>
    <definedName name="__btc40" localSheetId="14">#REF!</definedName>
    <definedName name="__btc40">#REF!</definedName>
    <definedName name="__btc50" localSheetId="13">#REF!</definedName>
    <definedName name="__btc50" localSheetId="2">#REF!</definedName>
    <definedName name="__btc50" localSheetId="11">#REF!</definedName>
    <definedName name="__btc50" localSheetId="5">#REF!</definedName>
    <definedName name="__btc50" localSheetId="14">#REF!</definedName>
    <definedName name="__btc50">#REF!</definedName>
    <definedName name="__btd70">#REF!</definedName>
    <definedName name="__btm10" localSheetId="13">#REF!</definedName>
    <definedName name="__btm10" localSheetId="2">#REF!</definedName>
    <definedName name="__btm10" localSheetId="11">#REF!</definedName>
    <definedName name="__btm10" localSheetId="5">#REF!</definedName>
    <definedName name="__btm10" localSheetId="14">#REF!</definedName>
    <definedName name="__btm10">#REF!</definedName>
    <definedName name="__btm100" localSheetId="13">#REF!</definedName>
    <definedName name="__btm100" localSheetId="2">#REF!</definedName>
    <definedName name="__btm100" localSheetId="11">#REF!</definedName>
    <definedName name="__btm100" localSheetId="5">#REF!</definedName>
    <definedName name="__btm100" localSheetId="14">#REF!</definedName>
    <definedName name="__btm100">#REF!</definedName>
    <definedName name="__BTM150" localSheetId="13">#REF!</definedName>
    <definedName name="__BTM150" localSheetId="2">#REF!</definedName>
    <definedName name="__BTM150" localSheetId="11">#REF!</definedName>
    <definedName name="__BTM150" localSheetId="5">#REF!</definedName>
    <definedName name="__BTM150" localSheetId="14">#REF!</definedName>
    <definedName name="__BTM150">#REF!</definedName>
    <definedName name="__btm200" localSheetId="13">#REF!</definedName>
    <definedName name="__btm200" localSheetId="2">#REF!</definedName>
    <definedName name="__btm200" localSheetId="11">#REF!</definedName>
    <definedName name="__btm200" localSheetId="5">#REF!</definedName>
    <definedName name="__btm200" localSheetId="14">#REF!</definedName>
    <definedName name="__btm200">#REF!</definedName>
    <definedName name="__BTM250" localSheetId="13">#REF!</definedName>
    <definedName name="__BTM250" localSheetId="2">#REF!</definedName>
    <definedName name="__BTM250" localSheetId="11">#REF!</definedName>
    <definedName name="__BTM250" localSheetId="5">#REF!</definedName>
    <definedName name="__BTM250" localSheetId="14">#REF!</definedName>
    <definedName name="__BTM250">#REF!</definedName>
    <definedName name="__btm300" localSheetId="13">#REF!</definedName>
    <definedName name="__btm300" localSheetId="2">#REF!</definedName>
    <definedName name="__btm300" localSheetId="11">#REF!</definedName>
    <definedName name="__btm300" localSheetId="5">#REF!</definedName>
    <definedName name="__btm300" localSheetId="14">#REF!</definedName>
    <definedName name="__btm300">#REF!</definedName>
    <definedName name="__btm350" localSheetId="13">#REF!</definedName>
    <definedName name="__btm350" localSheetId="2">#REF!</definedName>
    <definedName name="__btm350" localSheetId="11">#REF!</definedName>
    <definedName name="__btm350" localSheetId="5">#REF!</definedName>
    <definedName name="__btm350" localSheetId="14">#REF!</definedName>
    <definedName name="__btm350">#REF!</definedName>
    <definedName name="__btm400" localSheetId="13">#REF!</definedName>
    <definedName name="__btm400" localSheetId="2">#REF!</definedName>
    <definedName name="__btm400" localSheetId="11">#REF!</definedName>
    <definedName name="__btm400" localSheetId="5">#REF!</definedName>
    <definedName name="__btm400" localSheetId="14">#REF!</definedName>
    <definedName name="__btm400">#REF!</definedName>
    <definedName name="__BTM50" localSheetId="13">#REF!</definedName>
    <definedName name="__BTM50" localSheetId="2">#REF!</definedName>
    <definedName name="__BTM50" localSheetId="11">#REF!</definedName>
    <definedName name="__BTM50" localSheetId="5">#REF!</definedName>
    <definedName name="__BTM50" localSheetId="14">#REF!</definedName>
    <definedName name="__BTM50">#REF!</definedName>
    <definedName name="__btm500" localSheetId="13">#REF!</definedName>
    <definedName name="__btm500" localSheetId="2">#REF!</definedName>
    <definedName name="__btm500" localSheetId="11">#REF!</definedName>
    <definedName name="__btm500" localSheetId="5">#REF!</definedName>
    <definedName name="__btm500" localSheetId="14">#REF!</definedName>
    <definedName name="__btm500">#REF!</definedName>
    <definedName name="__bua25" localSheetId="13">#REF!</definedName>
    <definedName name="__bua25" localSheetId="2">#REF!</definedName>
    <definedName name="__bua25" localSheetId="11">#REF!</definedName>
    <definedName name="__bua25" localSheetId="5">#REF!</definedName>
    <definedName name="__bua25" localSheetId="14">#REF!</definedName>
    <definedName name="__bua25">#REF!</definedName>
    <definedName name="__bug1" localSheetId="13">#REF!</definedName>
    <definedName name="__bug1" localSheetId="2">#REF!</definedName>
    <definedName name="__bug1" localSheetId="11">#REF!</definedName>
    <definedName name="__bug1" localSheetId="5">#REF!</definedName>
    <definedName name="__bug1" localSheetId="14">#REF!</definedName>
    <definedName name="__bug1">#REF!</definedName>
    <definedName name="__bug10" localSheetId="13">#REF!</definedName>
    <definedName name="__bug10" localSheetId="2">#REF!</definedName>
    <definedName name="__bug10" localSheetId="11">#REF!</definedName>
    <definedName name="__bug10" localSheetId="5">#REF!</definedName>
    <definedName name="__bug10" localSheetId="14">#REF!</definedName>
    <definedName name="__bug10">#REF!</definedName>
    <definedName name="__bug11" localSheetId="13">#REF!</definedName>
    <definedName name="__bug11" localSheetId="2">#REF!</definedName>
    <definedName name="__bug11" localSheetId="11">#REF!</definedName>
    <definedName name="__bug11" localSheetId="5">#REF!</definedName>
    <definedName name="__bug11" localSheetId="14">#REF!</definedName>
    <definedName name="__bug11">#REF!</definedName>
    <definedName name="__bug12" localSheetId="13">#REF!</definedName>
    <definedName name="__bug12" localSheetId="2">#REF!</definedName>
    <definedName name="__bug12" localSheetId="11">#REF!</definedName>
    <definedName name="__bug12" localSheetId="5">#REF!</definedName>
    <definedName name="__bug12" localSheetId="14">#REF!</definedName>
    <definedName name="__bug12">#REF!</definedName>
    <definedName name="__bug13" localSheetId="13">#REF!</definedName>
    <definedName name="__bug13" localSheetId="2">#REF!</definedName>
    <definedName name="__bug13" localSheetId="11">#REF!</definedName>
    <definedName name="__bug13" localSheetId="5">#REF!</definedName>
    <definedName name="__bug13" localSheetId="14">#REF!</definedName>
    <definedName name="__bug13">#REF!</definedName>
    <definedName name="__bug14" localSheetId="13">#REF!</definedName>
    <definedName name="__bug14" localSheetId="2">#REF!</definedName>
    <definedName name="__bug14" localSheetId="11">#REF!</definedName>
    <definedName name="__bug14" localSheetId="5">#REF!</definedName>
    <definedName name="__bug14" localSheetId="14">#REF!</definedName>
    <definedName name="__bug14">#REF!</definedName>
    <definedName name="__bug15" localSheetId="13">#REF!</definedName>
    <definedName name="__bug15" localSheetId="2">#REF!</definedName>
    <definedName name="__bug15" localSheetId="11">#REF!</definedName>
    <definedName name="__bug15" localSheetId="5">#REF!</definedName>
    <definedName name="__bug15" localSheetId="14">#REF!</definedName>
    <definedName name="__bug15">#REF!</definedName>
    <definedName name="__bug2" localSheetId="13">#REF!</definedName>
    <definedName name="__bug2" localSheetId="2">#REF!</definedName>
    <definedName name="__bug2" localSheetId="11">#REF!</definedName>
    <definedName name="__bug2" localSheetId="5">#REF!</definedName>
    <definedName name="__bug2" localSheetId="14">#REF!</definedName>
    <definedName name="__bug2">#REF!</definedName>
    <definedName name="__bug3" localSheetId="13">#REF!</definedName>
    <definedName name="__bug3" localSheetId="2">#REF!</definedName>
    <definedName name="__bug3" localSheetId="11">#REF!</definedName>
    <definedName name="__bug3" localSheetId="5">#REF!</definedName>
    <definedName name="__bug3" localSheetId="14">#REF!</definedName>
    <definedName name="__bug3">#REF!</definedName>
    <definedName name="__bug4" localSheetId="13">#REF!</definedName>
    <definedName name="__bug4" localSheetId="2">#REF!</definedName>
    <definedName name="__bug4" localSheetId="11">#REF!</definedName>
    <definedName name="__bug4" localSheetId="5">#REF!</definedName>
    <definedName name="__bug4" localSheetId="14">#REF!</definedName>
    <definedName name="__bug4">#REF!</definedName>
    <definedName name="__bug5" localSheetId="13">#REF!</definedName>
    <definedName name="__bug5" localSheetId="2">#REF!</definedName>
    <definedName name="__bug5" localSheetId="11">#REF!</definedName>
    <definedName name="__bug5" localSheetId="5">#REF!</definedName>
    <definedName name="__bug5" localSheetId="14">#REF!</definedName>
    <definedName name="__bug5">#REF!</definedName>
    <definedName name="__bug6" localSheetId="13">#REF!</definedName>
    <definedName name="__bug6" localSheetId="2">#REF!</definedName>
    <definedName name="__bug6" localSheetId="11">#REF!</definedName>
    <definedName name="__bug6" localSheetId="5">#REF!</definedName>
    <definedName name="__bug6" localSheetId="14">#REF!</definedName>
    <definedName name="__bug6">#REF!</definedName>
    <definedName name="__bug7" localSheetId="13">#REF!</definedName>
    <definedName name="__bug7" localSheetId="2">#REF!</definedName>
    <definedName name="__bug7" localSheetId="11">#REF!</definedName>
    <definedName name="__bug7" localSheetId="5">#REF!</definedName>
    <definedName name="__bug7" localSheetId="14">#REF!</definedName>
    <definedName name="__bug7">#REF!</definedName>
    <definedName name="__bug8" localSheetId="13">#REF!</definedName>
    <definedName name="__bug8" localSheetId="2">#REF!</definedName>
    <definedName name="__bug8" localSheetId="11">#REF!</definedName>
    <definedName name="__bug8" localSheetId="5">#REF!</definedName>
    <definedName name="__bug8" localSheetId="14">#REF!</definedName>
    <definedName name="__bug8">#REF!</definedName>
    <definedName name="__bug9" localSheetId="13">#REF!</definedName>
    <definedName name="__bug9" localSheetId="2">#REF!</definedName>
    <definedName name="__bug9" localSheetId="11">#REF!</definedName>
    <definedName name="__bug9" localSheetId="5">#REF!</definedName>
    <definedName name="__bug9" localSheetId="14">#REF!</definedName>
    <definedName name="__bug9">#REF!</definedName>
    <definedName name="__but1" localSheetId="13">#REF!</definedName>
    <definedName name="__but1" localSheetId="2">#REF!</definedName>
    <definedName name="__but1" localSheetId="11">#REF!</definedName>
    <definedName name="__but1" localSheetId="5">#REF!</definedName>
    <definedName name="__but1" localSheetId="14">#REF!</definedName>
    <definedName name="__but1">#REF!</definedName>
    <definedName name="__but11" localSheetId="13">#REF!</definedName>
    <definedName name="__but11" localSheetId="2">#REF!</definedName>
    <definedName name="__but11" localSheetId="11">#REF!</definedName>
    <definedName name="__but11" localSheetId="5">#REF!</definedName>
    <definedName name="__but11" localSheetId="14">#REF!</definedName>
    <definedName name="__but11">#REF!</definedName>
    <definedName name="__but2" localSheetId="13">#REF!</definedName>
    <definedName name="__but2" localSheetId="2">#REF!</definedName>
    <definedName name="__but2" localSheetId="11">#REF!</definedName>
    <definedName name="__but2" localSheetId="5">#REF!</definedName>
    <definedName name="__but2" localSheetId="14">#REF!</definedName>
    <definedName name="__but2">#REF!</definedName>
    <definedName name="__but22" localSheetId="13">#REF!</definedName>
    <definedName name="__but22" localSheetId="2">#REF!</definedName>
    <definedName name="__but22" localSheetId="11">#REF!</definedName>
    <definedName name="__but22" localSheetId="5">#REF!</definedName>
    <definedName name="__but22" localSheetId="14">#REF!</definedName>
    <definedName name="__but22">#REF!</definedName>
    <definedName name="__but3" localSheetId="13">#REF!</definedName>
    <definedName name="__but3" localSheetId="2">#REF!</definedName>
    <definedName name="__but3" localSheetId="11">#REF!</definedName>
    <definedName name="__but3" localSheetId="5">#REF!</definedName>
    <definedName name="__but3" localSheetId="14">#REF!</definedName>
    <definedName name="__but3">#REF!</definedName>
    <definedName name="__but33" localSheetId="13">#REF!</definedName>
    <definedName name="__but33" localSheetId="2">#REF!</definedName>
    <definedName name="__but33" localSheetId="11">#REF!</definedName>
    <definedName name="__but33" localSheetId="5">#REF!</definedName>
    <definedName name="__but33" localSheetId="14">#REF!</definedName>
    <definedName name="__but33">#REF!</definedName>
    <definedName name="__but4" localSheetId="13">#REF!</definedName>
    <definedName name="__but4" localSheetId="2">#REF!</definedName>
    <definedName name="__but4" localSheetId="11">#REF!</definedName>
    <definedName name="__but4" localSheetId="5">#REF!</definedName>
    <definedName name="__but4" localSheetId="14">#REF!</definedName>
    <definedName name="__but4">#REF!</definedName>
    <definedName name="__but44" localSheetId="13">#REF!</definedName>
    <definedName name="__but44" localSheetId="2">#REF!</definedName>
    <definedName name="__but44" localSheetId="11">#REF!</definedName>
    <definedName name="__but44" localSheetId="5">#REF!</definedName>
    <definedName name="__but44" localSheetId="14">#REF!</definedName>
    <definedName name="__but44">#REF!</definedName>
    <definedName name="__but5" localSheetId="13">#REF!</definedName>
    <definedName name="__but5" localSheetId="2">#REF!</definedName>
    <definedName name="__but5" localSheetId="11">#REF!</definedName>
    <definedName name="__but5" localSheetId="5">#REF!</definedName>
    <definedName name="__but5" localSheetId="14">#REF!</definedName>
    <definedName name="__but5">#REF!</definedName>
    <definedName name="__but55" localSheetId="13">#REF!</definedName>
    <definedName name="__but55" localSheetId="2">#REF!</definedName>
    <definedName name="__but55" localSheetId="11">#REF!</definedName>
    <definedName name="__but55" localSheetId="5">#REF!</definedName>
    <definedName name="__but55" localSheetId="14">#REF!</definedName>
    <definedName name="__but55">#REF!</definedName>
    <definedName name="__but6" localSheetId="13">#REF!</definedName>
    <definedName name="__but6" localSheetId="2">#REF!</definedName>
    <definedName name="__but6" localSheetId="11">#REF!</definedName>
    <definedName name="__but6" localSheetId="5">#REF!</definedName>
    <definedName name="__but6" localSheetId="14">#REF!</definedName>
    <definedName name="__but6">#REF!</definedName>
    <definedName name="__but66" localSheetId="13">#REF!</definedName>
    <definedName name="__but66" localSheetId="2">#REF!</definedName>
    <definedName name="__but66" localSheetId="11">#REF!</definedName>
    <definedName name="__but66" localSheetId="5">#REF!</definedName>
    <definedName name="__but66" localSheetId="14">#REF!</definedName>
    <definedName name="__but66">#REF!</definedName>
    <definedName name="__cao1" localSheetId="13">#REF!</definedName>
    <definedName name="__cao1" localSheetId="2">#REF!</definedName>
    <definedName name="__cao1" localSheetId="11">#REF!</definedName>
    <definedName name="__cao1" localSheetId="5">#REF!</definedName>
    <definedName name="__cao1" localSheetId="14">#REF!</definedName>
    <definedName name="__cao1">#REF!</definedName>
    <definedName name="__cao2" localSheetId="13">#REF!</definedName>
    <definedName name="__cao2" localSheetId="2">#REF!</definedName>
    <definedName name="__cao2" localSheetId="11">#REF!</definedName>
    <definedName name="__cao2" localSheetId="5">#REF!</definedName>
    <definedName name="__cao2" localSheetId="14">#REF!</definedName>
    <definedName name="__cao2">#REF!</definedName>
    <definedName name="__cao3" localSheetId="13">#REF!</definedName>
    <definedName name="__cao3" localSheetId="2">#REF!</definedName>
    <definedName name="__cao3" localSheetId="11">#REF!</definedName>
    <definedName name="__cao3" localSheetId="5">#REF!</definedName>
    <definedName name="__cao3" localSheetId="14">#REF!</definedName>
    <definedName name="__cao3">#REF!</definedName>
    <definedName name="__cao4" localSheetId="13">#REF!</definedName>
    <definedName name="__cao4" localSheetId="2">#REF!</definedName>
    <definedName name="__cao4" localSheetId="11">#REF!</definedName>
    <definedName name="__cao4" localSheetId="5">#REF!</definedName>
    <definedName name="__cao4" localSheetId="14">#REF!</definedName>
    <definedName name="__cao4">#REF!</definedName>
    <definedName name="__cao5" localSheetId="13">#REF!</definedName>
    <definedName name="__cao5" localSheetId="2">#REF!</definedName>
    <definedName name="__cao5" localSheetId="11">#REF!</definedName>
    <definedName name="__cao5" localSheetId="5">#REF!</definedName>
    <definedName name="__cao5" localSheetId="14">#REF!</definedName>
    <definedName name="__cao5">#REF!</definedName>
    <definedName name="__cao6" localSheetId="13">#REF!</definedName>
    <definedName name="__cao6" localSheetId="2">#REF!</definedName>
    <definedName name="__cao6" localSheetId="11">#REF!</definedName>
    <definedName name="__cao6" localSheetId="5">#REF!</definedName>
    <definedName name="__cao6" localSheetId="14">#REF!</definedName>
    <definedName name="__cao6">#REF!</definedName>
    <definedName name="__cap2005">#REF!</definedName>
    <definedName name="__cat2" localSheetId="13">#REF!</definedName>
    <definedName name="__cat2" localSheetId="2">#REF!</definedName>
    <definedName name="__cat2" localSheetId="11">#REF!</definedName>
    <definedName name="__cat2" localSheetId="5">#REF!</definedName>
    <definedName name="__cat2" localSheetId="14">#REF!</definedName>
    <definedName name="__cat2">#REF!</definedName>
    <definedName name="__cat3" localSheetId="13">#REF!</definedName>
    <definedName name="__cat3" localSheetId="2">#REF!</definedName>
    <definedName name="__cat3" localSheetId="11">#REF!</definedName>
    <definedName name="__cat3" localSheetId="5">#REF!</definedName>
    <definedName name="__cat3" localSheetId="14">#REF!</definedName>
    <definedName name="__cat3">#REF!</definedName>
    <definedName name="__cat4" localSheetId="13">#REF!</definedName>
    <definedName name="__cat4" localSheetId="2">#REF!</definedName>
    <definedName name="__cat4" localSheetId="11">#REF!</definedName>
    <definedName name="__cat4" localSheetId="5">#REF!</definedName>
    <definedName name="__cat4" localSheetId="14">#REF!</definedName>
    <definedName name="__cat4">#REF!</definedName>
    <definedName name="__cau10" localSheetId="13">#REF!</definedName>
    <definedName name="__cau10" localSheetId="2">#REF!</definedName>
    <definedName name="__cau10" localSheetId="11">#REF!</definedName>
    <definedName name="__cau10" localSheetId="5">#REF!</definedName>
    <definedName name="__cau10" localSheetId="14">#REF!</definedName>
    <definedName name="__cau10">#REF!</definedName>
    <definedName name="__cau16" localSheetId="13">#REF!</definedName>
    <definedName name="__cau16" localSheetId="2">#REF!</definedName>
    <definedName name="__cau16" localSheetId="11">#REF!</definedName>
    <definedName name="__cau16" localSheetId="5">#REF!</definedName>
    <definedName name="__cau16" localSheetId="14">#REF!</definedName>
    <definedName name="__cau16">#REF!</definedName>
    <definedName name="__cau24" localSheetId="2">{"Book1"}</definedName>
    <definedName name="__cau24" localSheetId="11">{"Book1"}</definedName>
    <definedName name="__cau24" localSheetId="5">{"Book1"}</definedName>
    <definedName name="__cau24">{"Book1"}</definedName>
    <definedName name="__cau25" localSheetId="13">#REF!</definedName>
    <definedName name="__cau25" localSheetId="2">#REF!</definedName>
    <definedName name="__cau25" localSheetId="11">#REF!</definedName>
    <definedName name="__cau25" localSheetId="5">#REF!</definedName>
    <definedName name="__cau25" localSheetId="14">#REF!</definedName>
    <definedName name="__cau25">#REF!</definedName>
    <definedName name="__cau30">#REF!</definedName>
    <definedName name="__cau40" localSheetId="13">#REF!</definedName>
    <definedName name="__cau40" localSheetId="2">#REF!</definedName>
    <definedName name="__cau40" localSheetId="11">#REF!</definedName>
    <definedName name="__cau40" localSheetId="5">#REF!</definedName>
    <definedName name="__cau40" localSheetId="14">#REF!</definedName>
    <definedName name="__cau40">#REF!</definedName>
    <definedName name="__cau50" localSheetId="13">#REF!</definedName>
    <definedName name="__cau50" localSheetId="2">#REF!</definedName>
    <definedName name="__cau50" localSheetId="11">#REF!</definedName>
    <definedName name="__cau50" localSheetId="5">#REF!</definedName>
    <definedName name="__cau50" localSheetId="14">#REF!</definedName>
    <definedName name="__cau50">#REF!</definedName>
    <definedName name="__CD2" localSheetId="2" hidden="1">{"'Sheet1'!$L$16"}</definedName>
    <definedName name="__CD2" localSheetId="11" hidden="1">{"'Sheet1'!$L$16"}</definedName>
    <definedName name="__CD2" localSheetId="5" hidden="1">{"'Sheet1'!$L$16"}</definedName>
    <definedName name="__CD2" hidden="1">{"'Sheet1'!$L$16"}</definedName>
    <definedName name="__cde4" localSheetId="2" hidden="1">{"'Sheet1'!$L$16"}</definedName>
    <definedName name="__cde4" localSheetId="11" hidden="1">{"'Sheet1'!$L$16"}</definedName>
    <definedName name="__cde4" localSheetId="5" hidden="1">{"'Sheet1'!$L$16"}</definedName>
    <definedName name="__cde4" hidden="1">{"'Sheet1'!$L$16"}</definedName>
    <definedName name="__ckn12" localSheetId="13">#REF!</definedName>
    <definedName name="__ckn12" localSheetId="2">#REF!</definedName>
    <definedName name="__ckn12" localSheetId="11">#REF!</definedName>
    <definedName name="__ckn12" localSheetId="5">#REF!</definedName>
    <definedName name="__ckn12" localSheetId="14">#REF!</definedName>
    <definedName name="__ckn12">#REF!</definedName>
    <definedName name="__CN1" localSheetId="2" hidden="1">{"'Sheet1'!$L$16"}</definedName>
    <definedName name="__CN1" localSheetId="11" hidden="1">{"'Sheet1'!$L$16"}</definedName>
    <definedName name="__CN1" localSheetId="5" hidden="1">{"'Sheet1'!$L$16"}</definedName>
    <definedName name="__CN1" hidden="1">{"'Sheet1'!$L$16"}</definedName>
    <definedName name="__Coc39" localSheetId="2" hidden="1">{"'Sheet1'!$L$16"}</definedName>
    <definedName name="__Coc39" localSheetId="11" hidden="1">{"'Sheet1'!$L$16"}</definedName>
    <definedName name="__Coc39" localSheetId="5" hidden="1">{"'Sheet1'!$L$16"}</definedName>
    <definedName name="__Coc39" hidden="1">{"'Sheet1'!$L$16"}</definedName>
    <definedName name="__CON1" localSheetId="13">#REF!</definedName>
    <definedName name="__CON1" localSheetId="2">#REF!</definedName>
    <definedName name="__CON1" localSheetId="11">#REF!</definedName>
    <definedName name="__CON1" localSheetId="5">#REF!</definedName>
    <definedName name="__CON1" localSheetId="14">#REF!</definedName>
    <definedName name="__CON1">#REF!</definedName>
    <definedName name="__CON2" localSheetId="13">#REF!</definedName>
    <definedName name="__CON2" localSheetId="2">#REF!</definedName>
    <definedName name="__CON2" localSheetId="11">#REF!</definedName>
    <definedName name="__CON2" localSheetId="5">#REF!</definedName>
    <definedName name="__CON2" localSheetId="14">#REF!</definedName>
    <definedName name="__CON2">#REF!</definedName>
    <definedName name="__CP31" localSheetId="2">{"'Sheet1'!$L$16"}</definedName>
    <definedName name="__CP31" localSheetId="11">{"'Sheet1'!$L$16"}</definedName>
    <definedName name="__CP31" localSheetId="5">{"'Sheet1'!$L$16"}</definedName>
    <definedName name="__CP31">{"'Sheet1'!$L$16"}</definedName>
    <definedName name="__cpd1" localSheetId="13">#REF!</definedName>
    <definedName name="__cpd1" localSheetId="2">#REF!</definedName>
    <definedName name="__cpd1" localSheetId="11">#REF!</definedName>
    <definedName name="__cpd1" localSheetId="5">#REF!</definedName>
    <definedName name="__cpd1" localSheetId="14">#REF!</definedName>
    <definedName name="__cpd1">#REF!</definedName>
    <definedName name="__cpd2" localSheetId="13">#REF!</definedName>
    <definedName name="__cpd2" localSheetId="2">#REF!</definedName>
    <definedName name="__cpd2" localSheetId="11">#REF!</definedName>
    <definedName name="__cpd2" localSheetId="5">#REF!</definedName>
    <definedName name="__cpd2" localSheetId="14">#REF!</definedName>
    <definedName name="__cpd2">#REF!</definedName>
    <definedName name="__cs805" localSheetId="13">#REF!</definedName>
    <definedName name="__cs805" localSheetId="2">#REF!</definedName>
    <definedName name="__cs805" localSheetId="11">#REF!</definedName>
    <definedName name="__cs805" localSheetId="5">#REF!</definedName>
    <definedName name="__cs805" localSheetId="14">#REF!</definedName>
    <definedName name="__cs805">#REF!</definedName>
    <definedName name="__CT2" localSheetId="2" hidden="1">{"'Sheet1'!$L$16"}</definedName>
    <definedName name="__CT2" localSheetId="11" hidden="1">{"'Sheet1'!$L$16"}</definedName>
    <definedName name="__CT2" localSheetId="5" hidden="1">{"'Sheet1'!$L$16"}</definedName>
    <definedName name="__CT2" hidden="1">{"'Sheet1'!$L$16"}</definedName>
    <definedName name="__CT4" localSheetId="2" hidden="1">{"'Sheet1'!$L$16"}</definedName>
    <definedName name="__CT4" localSheetId="11" hidden="1">{"'Sheet1'!$L$16"}</definedName>
    <definedName name="__CT4" localSheetId="5" hidden="1">{"'Sheet1'!$L$16"}</definedName>
    <definedName name="__CT4" hidden="1">{"'Sheet1'!$L$16"}</definedName>
    <definedName name="__ctd80">#REF!</definedName>
    <definedName name="__Cty501" localSheetId="2" hidden="1">{"'Sheet1'!$L$16"}</definedName>
    <definedName name="__Cty501" localSheetId="11" hidden="1">{"'Sheet1'!$L$16"}</definedName>
    <definedName name="__Cty501" localSheetId="5" hidden="1">{"'Sheet1'!$L$16"}</definedName>
    <definedName name="__Cty501" hidden="1">{"'Sheet1'!$L$16"}</definedName>
    <definedName name="__CVC1" localSheetId="13">#REF!</definedName>
    <definedName name="__CVC1" localSheetId="2">#REF!</definedName>
    <definedName name="__CVC1" localSheetId="11">#REF!</definedName>
    <definedName name="__CVC1" localSheetId="5">#REF!</definedName>
    <definedName name="__CVC1" localSheetId="14">#REF!</definedName>
    <definedName name="__CVC1">#REF!</definedName>
    <definedName name="__D1">#REF!</definedName>
    <definedName name="__d12" localSheetId="2" hidden="1">{"'Sheet1'!$L$16"}</definedName>
    <definedName name="__d12" localSheetId="11" hidden="1">{"'Sheet1'!$L$16"}</definedName>
    <definedName name="__d12" localSheetId="5" hidden="1">{"'Sheet1'!$L$16"}</definedName>
    <definedName name="__d12" hidden="1">{"'Sheet1'!$L$16"}</definedName>
    <definedName name="__d1500" localSheetId="2" hidden="1">{"'Sheet1'!$L$16"}</definedName>
    <definedName name="__d1500" localSheetId="11" hidden="1">{"'Sheet1'!$L$16"}</definedName>
    <definedName name="__d1500" localSheetId="5" hidden="1">{"'Sheet1'!$L$16"}</definedName>
    <definedName name="__d1500" hidden="1">{"'Sheet1'!$L$16"}</definedName>
    <definedName name="__D2">#REF!</definedName>
    <definedName name="__d3" localSheetId="2" hidden="1">{"'Sheet1'!$L$16"}</definedName>
    <definedName name="__d3" localSheetId="11" hidden="1">{"'Sheet1'!$L$16"}</definedName>
    <definedName name="__d3" localSheetId="5" hidden="1">{"'Sheet1'!$L$16"}</definedName>
    <definedName name="__d3" hidden="1">{"'Sheet1'!$L$16"}</definedName>
    <definedName name="__dai1" localSheetId="13">#REF!</definedName>
    <definedName name="__dai1" localSheetId="2">#REF!</definedName>
    <definedName name="__dai1" localSheetId="11">#REF!</definedName>
    <definedName name="__dai1" localSheetId="5">#REF!</definedName>
    <definedName name="__dai1" localSheetId="14">#REF!</definedName>
    <definedName name="__dai1">#REF!</definedName>
    <definedName name="__dai2" localSheetId="13">#REF!</definedName>
    <definedName name="__dai2" localSheetId="2">#REF!</definedName>
    <definedName name="__dai2" localSheetId="11">#REF!</definedName>
    <definedName name="__dai2" localSheetId="5">#REF!</definedName>
    <definedName name="__dai2" localSheetId="14">#REF!</definedName>
    <definedName name="__dai2">#REF!</definedName>
    <definedName name="__dai3" localSheetId="13">#REF!</definedName>
    <definedName name="__dai3" localSheetId="2">#REF!</definedName>
    <definedName name="__dai3" localSheetId="11">#REF!</definedName>
    <definedName name="__dai3" localSheetId="5">#REF!</definedName>
    <definedName name="__dai3" localSheetId="14">#REF!</definedName>
    <definedName name="__dai3">#REF!</definedName>
    <definedName name="__dai4" localSheetId="13">#REF!</definedName>
    <definedName name="__dai4" localSheetId="2">#REF!</definedName>
    <definedName name="__dai4" localSheetId="11">#REF!</definedName>
    <definedName name="__dai4" localSheetId="5">#REF!</definedName>
    <definedName name="__dai4" localSheetId="14">#REF!</definedName>
    <definedName name="__dai4">#REF!</definedName>
    <definedName name="__dai5" localSheetId="13">#REF!</definedName>
    <definedName name="__dai5" localSheetId="2">#REF!</definedName>
    <definedName name="__dai5" localSheetId="11">#REF!</definedName>
    <definedName name="__dai5" localSheetId="5">#REF!</definedName>
    <definedName name="__dai5" localSheetId="14">#REF!</definedName>
    <definedName name="__dai5">#REF!</definedName>
    <definedName name="__dai6" localSheetId="13">#REF!</definedName>
    <definedName name="__dai6" localSheetId="2">#REF!</definedName>
    <definedName name="__dai6" localSheetId="11">#REF!</definedName>
    <definedName name="__dai6" localSheetId="5">#REF!</definedName>
    <definedName name="__dai6" localSheetId="14">#REF!</definedName>
    <definedName name="__dai6">#REF!</definedName>
    <definedName name="__dam15" localSheetId="13">#REF!</definedName>
    <definedName name="__dam15" localSheetId="2">#REF!</definedName>
    <definedName name="__dam15" localSheetId="11">#REF!</definedName>
    <definedName name="__dam15" localSheetId="5">#REF!</definedName>
    <definedName name="__dam15" localSheetId="14">#REF!</definedName>
    <definedName name="__dam15">#REF!</definedName>
    <definedName name="__dam18" localSheetId="13">#REF!</definedName>
    <definedName name="__dam18" localSheetId="2">#REF!</definedName>
    <definedName name="__dam18" localSheetId="11">#REF!</definedName>
    <definedName name="__dam18" localSheetId="5">#REF!</definedName>
    <definedName name="__dam18" localSheetId="14">#REF!</definedName>
    <definedName name="__dam18">#REF!</definedName>
    <definedName name="__dam24">#REF!</definedName>
    <definedName name="__dam9" localSheetId="13">#REF!</definedName>
    <definedName name="__dam9" localSheetId="2">#REF!</definedName>
    <definedName name="__dam9" localSheetId="11">#REF!</definedName>
    <definedName name="__dam9" localSheetId="5">#REF!</definedName>
    <definedName name="__dam9" localSheetId="14">#REF!</definedName>
    <definedName name="__dam9">#REF!</definedName>
    <definedName name="__dan1" localSheetId="13">#REF!</definedName>
    <definedName name="__dan1" localSheetId="2">#REF!</definedName>
    <definedName name="__dan1" localSheetId="11">#REF!</definedName>
    <definedName name="__dan1" localSheetId="5">#REF!</definedName>
    <definedName name="__dan1" localSheetId="14">#REF!</definedName>
    <definedName name="__dan1">#REF!</definedName>
    <definedName name="__dan2" localSheetId="13">#REF!</definedName>
    <definedName name="__dan2" localSheetId="2">#REF!</definedName>
    <definedName name="__dan2" localSheetId="11">#REF!</definedName>
    <definedName name="__dan2" localSheetId="5">#REF!</definedName>
    <definedName name="__dan2" localSheetId="14">#REF!</definedName>
    <definedName name="__dan2">#REF!</definedName>
    <definedName name="__dao1" localSheetId="13">#REF!</definedName>
    <definedName name="__dao1" localSheetId="2">#REF!</definedName>
    <definedName name="__dao1" localSheetId="11">#REF!</definedName>
    <definedName name="__dao1" localSheetId="5">#REF!</definedName>
    <definedName name="__dao1" localSheetId="14">#REF!</definedName>
    <definedName name="__dao1">#REF!</definedName>
    <definedName name="__day1" localSheetId="13">#REF!</definedName>
    <definedName name="__day1" localSheetId="2">#REF!</definedName>
    <definedName name="__day1" localSheetId="11">#REF!</definedName>
    <definedName name="__day1" localSheetId="5">#REF!</definedName>
    <definedName name="__day1" localSheetId="14">#REF!</definedName>
    <definedName name="__day1">#REF!</definedName>
    <definedName name="__dbu1" localSheetId="13">#REF!</definedName>
    <definedName name="__dbu1" localSheetId="2">#REF!</definedName>
    <definedName name="__dbu1" localSheetId="11">#REF!</definedName>
    <definedName name="__dbu1" localSheetId="5">#REF!</definedName>
    <definedName name="__dbu1" localSheetId="14">#REF!</definedName>
    <definedName name="__dbu1">#REF!</definedName>
    <definedName name="__dbu2" localSheetId="13">#REF!</definedName>
    <definedName name="__dbu2" localSheetId="2">#REF!</definedName>
    <definedName name="__dbu2" localSheetId="11">#REF!</definedName>
    <definedName name="__dbu2" localSheetId="5">#REF!</definedName>
    <definedName name="__dbu2" localSheetId="14">#REF!</definedName>
    <definedName name="__dbu2">#REF!</definedName>
    <definedName name="__dco10">#REF!</definedName>
    <definedName name="__dco12">#REF!</definedName>
    <definedName name="__dco15">#REF!</definedName>
    <definedName name="__dco20">#REF!</definedName>
    <definedName name="__dco6">#REF!</definedName>
    <definedName name="__dco8">#REF!</definedName>
    <definedName name="__ddn400" localSheetId="13">#REF!</definedName>
    <definedName name="__ddn400" localSheetId="2">#REF!</definedName>
    <definedName name="__ddn400" localSheetId="11">#REF!</definedName>
    <definedName name="__ddn400" localSheetId="5">#REF!</definedName>
    <definedName name="__ddn400" localSheetId="14">#REF!</definedName>
    <definedName name="__ddn400">#REF!</definedName>
    <definedName name="__ddn600" localSheetId="13">#REF!</definedName>
    <definedName name="__ddn600" localSheetId="2">#REF!</definedName>
    <definedName name="__ddn600" localSheetId="11">#REF!</definedName>
    <definedName name="__ddn600" localSheetId="5">#REF!</definedName>
    <definedName name="__ddn600" localSheetId="14">#REF!</definedName>
    <definedName name="__ddn600">#REF!</definedName>
    <definedName name="__deo1" localSheetId="13">#REF!</definedName>
    <definedName name="__deo1" localSheetId="2">#REF!</definedName>
    <definedName name="__deo1" localSheetId="11">#REF!</definedName>
    <definedName name="__deo1" localSheetId="5">#REF!</definedName>
    <definedName name="__deo1" localSheetId="14">#REF!</definedName>
    <definedName name="__deo1">#REF!</definedName>
    <definedName name="__deo10" localSheetId="13">#REF!</definedName>
    <definedName name="__deo10" localSheetId="2">#REF!</definedName>
    <definedName name="__deo10" localSheetId="11">#REF!</definedName>
    <definedName name="__deo10" localSheetId="5">#REF!</definedName>
    <definedName name="__deo10" localSheetId="14">#REF!</definedName>
    <definedName name="__deo10">#REF!</definedName>
    <definedName name="__deo2" localSheetId="13">#REF!</definedName>
    <definedName name="__deo2" localSheetId="2">#REF!</definedName>
    <definedName name="__deo2" localSheetId="11">#REF!</definedName>
    <definedName name="__deo2" localSheetId="5">#REF!</definedName>
    <definedName name="__deo2" localSheetId="14">#REF!</definedName>
    <definedName name="__deo2">#REF!</definedName>
    <definedName name="__deo3" localSheetId="13">#REF!</definedName>
    <definedName name="__deo3" localSheetId="2">#REF!</definedName>
    <definedName name="__deo3" localSheetId="11">#REF!</definedName>
    <definedName name="__deo3" localSheetId="5">#REF!</definedName>
    <definedName name="__deo3" localSheetId="14">#REF!</definedName>
    <definedName name="__deo3">#REF!</definedName>
    <definedName name="__deo4" localSheetId="13">#REF!</definedName>
    <definedName name="__deo4" localSheetId="2">#REF!</definedName>
    <definedName name="__deo4" localSheetId="11">#REF!</definedName>
    <definedName name="__deo4" localSheetId="5">#REF!</definedName>
    <definedName name="__deo4" localSheetId="14">#REF!</definedName>
    <definedName name="__deo4">#REF!</definedName>
    <definedName name="__deo5" localSheetId="13">#REF!</definedName>
    <definedName name="__deo5" localSheetId="2">#REF!</definedName>
    <definedName name="__deo5" localSheetId="11">#REF!</definedName>
    <definedName name="__deo5" localSheetId="5">#REF!</definedName>
    <definedName name="__deo5" localSheetId="14">#REF!</definedName>
    <definedName name="__deo5">#REF!</definedName>
    <definedName name="__deo6" localSheetId="13">#REF!</definedName>
    <definedName name="__deo6" localSheetId="2">#REF!</definedName>
    <definedName name="__deo6" localSheetId="11">#REF!</definedName>
    <definedName name="__deo6" localSheetId="5">#REF!</definedName>
    <definedName name="__deo6" localSheetId="14">#REF!</definedName>
    <definedName name="__deo6">#REF!</definedName>
    <definedName name="__deo7" localSheetId="13">#REF!</definedName>
    <definedName name="__deo7" localSheetId="2">#REF!</definedName>
    <definedName name="__deo7" localSheetId="11">#REF!</definedName>
    <definedName name="__deo7" localSheetId="5">#REF!</definedName>
    <definedName name="__deo7" localSheetId="14">#REF!</definedName>
    <definedName name="__deo7">#REF!</definedName>
    <definedName name="__deo8" localSheetId="13">#REF!</definedName>
    <definedName name="__deo8" localSheetId="2">#REF!</definedName>
    <definedName name="__deo8" localSheetId="11">#REF!</definedName>
    <definedName name="__deo8" localSheetId="5">#REF!</definedName>
    <definedName name="__deo8" localSheetId="14">#REF!</definedName>
    <definedName name="__deo8">#REF!</definedName>
    <definedName name="__deo9" localSheetId="13">#REF!</definedName>
    <definedName name="__deo9" localSheetId="2">#REF!</definedName>
    <definedName name="__deo9" localSheetId="11">#REF!</definedName>
    <definedName name="__deo9" localSheetId="5">#REF!</definedName>
    <definedName name="__deo9" localSheetId="14">#REF!</definedName>
    <definedName name="__deo9">#REF!</definedName>
    <definedName name="__dt1" localSheetId="2" hidden="1">{"'Sheet1'!$L$16"}</definedName>
    <definedName name="__dt1" localSheetId="11" hidden="1">{"'Sheet1'!$L$16"}</definedName>
    <definedName name="__dt1" localSheetId="5" hidden="1">{"'Sheet1'!$L$16"}</definedName>
    <definedName name="__dt1" hidden="1">{"'Sheet1'!$L$16"}</definedName>
    <definedName name="__dt2" localSheetId="2" hidden="1">{"'Sheet1'!$L$16"}</definedName>
    <definedName name="__dt2" localSheetId="11" hidden="1">{"'Sheet1'!$L$16"}</definedName>
    <definedName name="__dt2" localSheetId="5" hidden="1">{"'Sheet1'!$L$16"}</definedName>
    <definedName name="__dt2" hidden="1">{"'Sheet1'!$L$16"}</definedName>
    <definedName name="__dui15">#REF!</definedName>
    <definedName name="__e1" localSheetId="2" hidden="1">{"'Sheet1'!$L$16"}</definedName>
    <definedName name="__e1" localSheetId="11" hidden="1">{"'Sheet1'!$L$16"}</definedName>
    <definedName name="__e1" localSheetId="5" hidden="1">{"'Sheet1'!$L$16"}</definedName>
    <definedName name="__e1" hidden="1">{"'Sheet1'!$L$16"}</definedName>
    <definedName name="__ech2" localSheetId="13">#REF!</definedName>
    <definedName name="__ech2" localSheetId="2">#REF!</definedName>
    <definedName name="__ech2" localSheetId="11">#REF!</definedName>
    <definedName name="__ech2" localSheetId="5">#REF!</definedName>
    <definedName name="__ech2" localSheetId="14">#REF!</definedName>
    <definedName name="__ech2">#REF!</definedName>
    <definedName name="__FIL2" localSheetId="13">#REF!</definedName>
    <definedName name="__FIL2" localSheetId="2">#REF!</definedName>
    <definedName name="__FIL2" localSheetId="11">#REF!</definedName>
    <definedName name="__FIL2" localSheetId="5">#REF!</definedName>
    <definedName name="__FIL2" localSheetId="14">#REF!</definedName>
    <definedName name="__FIL2">#REF!</definedName>
    <definedName name="__gdc1" localSheetId="13">#REF!</definedName>
    <definedName name="__gdc1" localSheetId="2">#REF!</definedName>
    <definedName name="__gdc1" localSheetId="11">#REF!</definedName>
    <definedName name="__gdc1" localSheetId="5">#REF!</definedName>
    <definedName name="__gdc1" localSheetId="14">#REF!</definedName>
    <definedName name="__gdc1">#REF!</definedName>
    <definedName name="__gdw2" localSheetId="13">#REF!</definedName>
    <definedName name="__gdw2" localSheetId="2">#REF!</definedName>
    <definedName name="__gdw2" localSheetId="11">#REF!</definedName>
    <definedName name="__gdw2" localSheetId="5">#REF!</definedName>
    <definedName name="__gdw2" localSheetId="14">#REF!</definedName>
    <definedName name="__gdw2">#REF!</definedName>
    <definedName name="__GFE28" localSheetId="13">#REF!</definedName>
    <definedName name="__GFE28" localSheetId="2">#REF!</definedName>
    <definedName name="__GFE28" localSheetId="11">#REF!</definedName>
    <definedName name="__GFE28" localSheetId="5">#REF!</definedName>
    <definedName name="__GFE28" localSheetId="14">#REF!</definedName>
    <definedName name="__GFE28">#REF!</definedName>
    <definedName name="__Goi8" localSheetId="2" hidden="1">{"'Sheet1'!$L$16"}</definedName>
    <definedName name="__Goi8" localSheetId="11" hidden="1">{"'Sheet1'!$L$16"}</definedName>
    <definedName name="__Goi8" localSheetId="5" hidden="1">{"'Sheet1'!$L$16"}</definedName>
    <definedName name="__Goi8" hidden="1">{"'Sheet1'!$L$16"}</definedName>
    <definedName name="__goi9" localSheetId="2" hidden="1">{"'Sheet1'!$L$16"}</definedName>
    <definedName name="__goi9" localSheetId="11" hidden="1">{"'Sheet1'!$L$16"}</definedName>
    <definedName name="__goi9" localSheetId="5" hidden="1">{"'Sheet1'!$L$16"}</definedName>
    <definedName name="__goi9" hidden="1">{"'Sheet1'!$L$16"}</definedName>
    <definedName name="__gon4" localSheetId="13">#REF!</definedName>
    <definedName name="__gon4" localSheetId="2">#REF!</definedName>
    <definedName name="__gon4" localSheetId="11">#REF!</definedName>
    <definedName name="__gon4" localSheetId="5">#REF!</definedName>
    <definedName name="__gon4" localSheetId="14">#REF!</definedName>
    <definedName name="__gon4">#REF!</definedName>
    <definedName name="__gvl1" localSheetId="13">#REF!</definedName>
    <definedName name="__gvl1" localSheetId="2">#REF!</definedName>
    <definedName name="__gvl1" localSheetId="11">#REF!</definedName>
    <definedName name="__gvl1" localSheetId="5">#REF!</definedName>
    <definedName name="__gvl1" localSheetId="14">#REF!</definedName>
    <definedName name="__gvl1">#REF!</definedName>
    <definedName name="__GIA1" localSheetId="13">#REF!</definedName>
    <definedName name="__GIA1" localSheetId="2">#REF!</definedName>
    <definedName name="__GIA1" localSheetId="11">#REF!</definedName>
    <definedName name="__GIA1" localSheetId="5">#REF!</definedName>
    <definedName name="__GIA1" localSheetId="14">#REF!</definedName>
    <definedName name="__GIA1">#REF!</definedName>
    <definedName name="__gia48" localSheetId="13">#REF!</definedName>
    <definedName name="__gia48" localSheetId="2">#REF!</definedName>
    <definedName name="__gia48" localSheetId="11">#REF!</definedName>
    <definedName name="__gia48" localSheetId="5">#REF!</definedName>
    <definedName name="__gia48" localSheetId="14">#REF!</definedName>
    <definedName name="__gia48">#REF!</definedName>
    <definedName name="__GID1">#REF!</definedName>
    <definedName name="__h1" localSheetId="2" hidden="1">{"'Sheet1'!$L$16"}</definedName>
    <definedName name="__h1" localSheetId="11" hidden="1">{"'Sheet1'!$L$16"}</definedName>
    <definedName name="__h1" localSheetId="5" hidden="1">{"'Sheet1'!$L$16"}</definedName>
    <definedName name="__h1" hidden="1">{"'Sheet1'!$L$16"}</definedName>
    <definedName name="__h3" localSheetId="2" hidden="1">{"'Sheet1'!$L$16"}</definedName>
    <definedName name="__h3" localSheetId="11" hidden="1">{"'Sheet1'!$L$16"}</definedName>
    <definedName name="__h3" localSheetId="5" hidden="1">{"'Sheet1'!$L$16"}</definedName>
    <definedName name="__h3" hidden="1">{"'Sheet1'!$L$16"}</definedName>
    <definedName name="__hai1" localSheetId="2" hidden="1">{"'Sheet1'!$L$16"}</definedName>
    <definedName name="__hai1" localSheetId="11" hidden="1">{"'Sheet1'!$L$16"}</definedName>
    <definedName name="__hai1" localSheetId="5" hidden="1">{"'Sheet1'!$L$16"}</definedName>
    <definedName name="__hai1" hidden="1">{"'Sheet1'!$L$16"}</definedName>
    <definedName name="__han23" localSheetId="13">#REF!</definedName>
    <definedName name="__han23" localSheetId="2">#REF!</definedName>
    <definedName name="__han23" localSheetId="11">#REF!</definedName>
    <definedName name="__han23" localSheetId="5">#REF!</definedName>
    <definedName name="__han23" localSheetId="14">#REF!</definedName>
    <definedName name="__han23">#REF!</definedName>
    <definedName name="__hh1">#REF!</definedName>
    <definedName name="__hh2">#REF!</definedName>
    <definedName name="__hh3" function="1" xlm="1">[1]XL4Poppy!$C$27</definedName>
    <definedName name="__hom2" localSheetId="13">#REF!</definedName>
    <definedName name="__hom2" localSheetId="2">#REF!</definedName>
    <definedName name="__hom2" localSheetId="11">#REF!</definedName>
    <definedName name="__hom2" localSheetId="5">#REF!</definedName>
    <definedName name="__hom2" localSheetId="14">#REF!</definedName>
    <definedName name="__hom2">#REF!</definedName>
    <definedName name="__hsm2">1.1289</definedName>
    <definedName name="__htm1" localSheetId="2" hidden="1">{"'Sheet1'!$L$16"}</definedName>
    <definedName name="__htm1" localSheetId="11" hidden="1">{"'Sheet1'!$L$16"}</definedName>
    <definedName name="__htm1" localSheetId="5" hidden="1">{"'Sheet1'!$L$16"}</definedName>
    <definedName name="__htm1" hidden="1">{"'Sheet1'!$L$16"}</definedName>
    <definedName name="__hu1" localSheetId="2" hidden="1">{"'Sheet1'!$L$16"}</definedName>
    <definedName name="__hu1" localSheetId="11" hidden="1">{"'Sheet1'!$L$16"}</definedName>
    <definedName name="__hu1" localSheetId="5" hidden="1">{"'Sheet1'!$L$16"}</definedName>
    <definedName name="__hu1" hidden="1">{"'Sheet1'!$L$16"}</definedName>
    <definedName name="__hu2" localSheetId="2" hidden="1">{"'Sheet1'!$L$16"}</definedName>
    <definedName name="__hu2" localSheetId="11" hidden="1">{"'Sheet1'!$L$16"}</definedName>
    <definedName name="__hu2" localSheetId="5" hidden="1">{"'Sheet1'!$L$16"}</definedName>
    <definedName name="__hu2" hidden="1">{"'Sheet1'!$L$16"}</definedName>
    <definedName name="__hu5" localSheetId="2" hidden="1">{"'Sheet1'!$L$16"}</definedName>
    <definedName name="__hu5" localSheetId="11" hidden="1">{"'Sheet1'!$L$16"}</definedName>
    <definedName name="__hu5" localSheetId="5" hidden="1">{"'Sheet1'!$L$16"}</definedName>
    <definedName name="__hu5" hidden="1">{"'Sheet1'!$L$16"}</definedName>
    <definedName name="__hu6" localSheetId="2" hidden="1">{"'Sheet1'!$L$16"}</definedName>
    <definedName name="__hu6" localSheetId="11" hidden="1">{"'Sheet1'!$L$16"}</definedName>
    <definedName name="__hu6" localSheetId="5" hidden="1">{"'Sheet1'!$L$16"}</definedName>
    <definedName name="__hu6" hidden="1">{"'Sheet1'!$L$16"}</definedName>
    <definedName name="__hu7" localSheetId="2" hidden="1">{"'Sheet1'!$L$16"}</definedName>
    <definedName name="__hu7" localSheetId="11" hidden="1">{"'Sheet1'!$L$16"}</definedName>
    <definedName name="__hu7" localSheetId="5" hidden="1">{"'Sheet1'!$L$16"}</definedName>
    <definedName name="__hu7" hidden="1">{"'Sheet1'!$L$16"}</definedName>
    <definedName name="__huy1" localSheetId="2" hidden="1">{"'Sheet1'!$L$16"}</definedName>
    <definedName name="__huy1" localSheetId="11" hidden="1">{"'Sheet1'!$L$16"}</definedName>
    <definedName name="__huy1" localSheetId="5" hidden="1">{"'Sheet1'!$L$16"}</definedName>
    <definedName name="__huy1" hidden="1">{"'Sheet1'!$L$16"}</definedName>
    <definedName name="__Huy2" localSheetId="2" hidden="1">{"'Sheet1'!$L$16"}</definedName>
    <definedName name="__Huy2" localSheetId="11" hidden="1">{"'Sheet1'!$L$16"}</definedName>
    <definedName name="__Huy2" localSheetId="5" hidden="1">{"'Sheet1'!$L$16"}</definedName>
    <definedName name="__Huy2" hidden="1">{"'Sheet1'!$L$16"}</definedName>
    <definedName name="__JK4" localSheetId="13">#REF!</definedName>
    <definedName name="__JK4" localSheetId="2">#REF!</definedName>
    <definedName name="__JK4" localSheetId="11">#REF!</definedName>
    <definedName name="__JK4" localSheetId="5">#REF!</definedName>
    <definedName name="__JK4" localSheetId="14">#REF!</definedName>
    <definedName name="__JK4">#REF!</definedName>
    <definedName name="__K146" localSheetId="2" hidden="1">{"'Sheet1'!$L$16"}</definedName>
    <definedName name="__K146" localSheetId="11" hidden="1">{"'Sheet1'!$L$16"}</definedName>
    <definedName name="__K146" localSheetId="5" hidden="1">{"'Sheet1'!$L$16"}</definedName>
    <definedName name="__K146" hidden="1">{"'Sheet1'!$L$16"}</definedName>
    <definedName name="__kl1" localSheetId="13">#REF!</definedName>
    <definedName name="__kl1" localSheetId="2">#REF!</definedName>
    <definedName name="__kl1" localSheetId="11">#REF!</definedName>
    <definedName name="__kl1" localSheetId="5">#REF!</definedName>
    <definedName name="__kl1" localSheetId="14">#REF!</definedName>
    <definedName name="__kl1">#REF!</definedName>
    <definedName name="__kl2" localSheetId="2" hidden="1">{"'Sheet1'!$L$16"}</definedName>
    <definedName name="__kl2" localSheetId="11" hidden="1">{"'Sheet1'!$L$16"}</definedName>
    <definedName name="__kl2" localSheetId="5" hidden="1">{"'Sheet1'!$L$16"}</definedName>
    <definedName name="__kl2" hidden="1">{"'Sheet1'!$L$16"}</definedName>
    <definedName name="__KL3" localSheetId="2" hidden="1">{"'Sheet1'!$L$16"}</definedName>
    <definedName name="__KL3" localSheetId="11" hidden="1">{"'Sheet1'!$L$16"}</definedName>
    <definedName name="__KL3" localSheetId="5" hidden="1">{"'Sheet1'!$L$16"}</definedName>
    <definedName name="__KL3" hidden="1">{"'Sheet1'!$L$16"}</definedName>
    <definedName name="__kl50" localSheetId="13">#REF!</definedName>
    <definedName name="__kl50" localSheetId="2">#REF!</definedName>
    <definedName name="__kl50" localSheetId="11">#REF!</definedName>
    <definedName name="__kl50" localSheetId="5">#REF!</definedName>
    <definedName name="__kl50" localSheetId="14">#REF!</definedName>
    <definedName name="__kl50">#REF!</definedName>
    <definedName name="__KL7" localSheetId="13">#REF!</definedName>
    <definedName name="__KL7" localSheetId="2">#REF!</definedName>
    <definedName name="__KL7" localSheetId="11">#REF!</definedName>
    <definedName name="__KL7" localSheetId="5">#REF!</definedName>
    <definedName name="__KL7" localSheetId="14">#REF!</definedName>
    <definedName name="__KL7">#REF!</definedName>
    <definedName name="__KM188" localSheetId="13">#REF!</definedName>
    <definedName name="__KM188" localSheetId="2">#REF!</definedName>
    <definedName name="__KM188" localSheetId="11">#REF!</definedName>
    <definedName name="__KM188" localSheetId="5">#REF!</definedName>
    <definedName name="__KM188" localSheetId="14">#REF!</definedName>
    <definedName name="__KM188">#REF!</definedName>
    <definedName name="__km189" localSheetId="13">#REF!</definedName>
    <definedName name="__km189" localSheetId="2">#REF!</definedName>
    <definedName name="__km189" localSheetId="11">#REF!</definedName>
    <definedName name="__km189" localSheetId="5">#REF!</definedName>
    <definedName name="__km189" localSheetId="14">#REF!</definedName>
    <definedName name="__km189">#REF!</definedName>
    <definedName name="__km190" localSheetId="13">#REF!</definedName>
    <definedName name="__km190" localSheetId="2">#REF!</definedName>
    <definedName name="__km190" localSheetId="11">#REF!</definedName>
    <definedName name="__km190" localSheetId="5">#REF!</definedName>
    <definedName name="__km190" localSheetId="14">#REF!</definedName>
    <definedName name="__km190">#REF!</definedName>
    <definedName name="__km191" localSheetId="13">#REF!</definedName>
    <definedName name="__km191" localSheetId="2">#REF!</definedName>
    <definedName name="__km191" localSheetId="11">#REF!</definedName>
    <definedName name="__km191" localSheetId="5">#REF!</definedName>
    <definedName name="__km191" localSheetId="14">#REF!</definedName>
    <definedName name="__km191">#REF!</definedName>
    <definedName name="__km192" localSheetId="13">#REF!</definedName>
    <definedName name="__km192" localSheetId="2">#REF!</definedName>
    <definedName name="__km192" localSheetId="11">#REF!</definedName>
    <definedName name="__km192" localSheetId="5">#REF!</definedName>
    <definedName name="__km192" localSheetId="14">#REF!</definedName>
    <definedName name="__km192">#REF!</definedName>
    <definedName name="__km193" localSheetId="13">#REF!</definedName>
    <definedName name="__km193" localSheetId="2">#REF!</definedName>
    <definedName name="__km193" localSheetId="11">#REF!</definedName>
    <definedName name="__km193" localSheetId="5">#REF!</definedName>
    <definedName name="__km193" localSheetId="14">#REF!</definedName>
    <definedName name="__km193">#REF!</definedName>
    <definedName name="__km194" localSheetId="13">#REF!</definedName>
    <definedName name="__km194" localSheetId="2">#REF!</definedName>
    <definedName name="__km194" localSheetId="11">#REF!</definedName>
    <definedName name="__km194" localSheetId="5">#REF!</definedName>
    <definedName name="__km194" localSheetId="14">#REF!</definedName>
    <definedName name="__km194">#REF!</definedName>
    <definedName name="__km195" localSheetId="13">#REF!</definedName>
    <definedName name="__km195" localSheetId="2">#REF!</definedName>
    <definedName name="__km195" localSheetId="11">#REF!</definedName>
    <definedName name="__km195" localSheetId="5">#REF!</definedName>
    <definedName name="__km195" localSheetId="14">#REF!</definedName>
    <definedName name="__km195">#REF!</definedName>
    <definedName name="__km196" localSheetId="13">#REF!</definedName>
    <definedName name="__km196" localSheetId="2">#REF!</definedName>
    <definedName name="__km196" localSheetId="11">#REF!</definedName>
    <definedName name="__km196" localSheetId="5">#REF!</definedName>
    <definedName name="__km196" localSheetId="14">#REF!</definedName>
    <definedName name="__km196">#REF!</definedName>
    <definedName name="__km197" localSheetId="13">#REF!</definedName>
    <definedName name="__km197" localSheetId="2">#REF!</definedName>
    <definedName name="__km197" localSheetId="11">#REF!</definedName>
    <definedName name="__km197" localSheetId="5">#REF!</definedName>
    <definedName name="__km197" localSheetId="14">#REF!</definedName>
    <definedName name="__km197">#REF!</definedName>
    <definedName name="__km198" localSheetId="13">#REF!</definedName>
    <definedName name="__km198" localSheetId="2">#REF!</definedName>
    <definedName name="__km198" localSheetId="11">#REF!</definedName>
    <definedName name="__km198" localSheetId="5">#REF!</definedName>
    <definedName name="__km198" localSheetId="14">#REF!</definedName>
    <definedName name="__km198">#REF!</definedName>
    <definedName name="__Km36" localSheetId="13">#REF!</definedName>
    <definedName name="__Km36" localSheetId="2">#REF!</definedName>
    <definedName name="__Km36" localSheetId="11">#REF!</definedName>
    <definedName name="__Km36" localSheetId="5">#REF!</definedName>
    <definedName name="__Km36" localSheetId="14">#REF!</definedName>
    <definedName name="__Km36">#REF!</definedName>
    <definedName name="__kn12" localSheetId="13">#REF!</definedName>
    <definedName name="__kn12" localSheetId="2">#REF!</definedName>
    <definedName name="__kn12" localSheetId="11">#REF!</definedName>
    <definedName name="__kn12" localSheetId="5">#REF!</definedName>
    <definedName name="__kn12" localSheetId="14">#REF!</definedName>
    <definedName name="__kn12">#REF!</definedName>
    <definedName name="__Knc1">#REF!</definedName>
    <definedName name="__Knc36" localSheetId="13">#REF!</definedName>
    <definedName name="__Knc36" localSheetId="2">#REF!</definedName>
    <definedName name="__Knc36" localSheetId="11">#REF!</definedName>
    <definedName name="__Knc36" localSheetId="5">#REF!</definedName>
    <definedName name="__Knc36" localSheetId="14">#REF!</definedName>
    <definedName name="__Knc36">#REF!</definedName>
    <definedName name="__Knc57" localSheetId="13">#REF!</definedName>
    <definedName name="__Knc57" localSheetId="2">#REF!</definedName>
    <definedName name="__Knc57" localSheetId="11">#REF!</definedName>
    <definedName name="__Knc57" localSheetId="5">#REF!</definedName>
    <definedName name="__Knc57" localSheetId="14">#REF!</definedName>
    <definedName name="__Knc57">#REF!</definedName>
    <definedName name="__Kvl36" localSheetId="13">#REF!</definedName>
    <definedName name="__Kvl36" localSheetId="2">#REF!</definedName>
    <definedName name="__Kvl36" localSheetId="11">#REF!</definedName>
    <definedName name="__Kvl36" localSheetId="5">#REF!</definedName>
    <definedName name="__Kvl36" localSheetId="14">#REF!</definedName>
    <definedName name="__Kvl36">#REF!</definedName>
    <definedName name="__L1" localSheetId="2" hidden="1">{"'Sheet1'!$L$16"}</definedName>
    <definedName name="__L1" localSheetId="11" hidden="1">{"'Sheet1'!$L$16"}</definedName>
    <definedName name="__L1" localSheetId="5" hidden="1">{"'Sheet1'!$L$16"}</definedName>
    <definedName name="__L1" hidden="1">{"'Sheet1'!$L$16"}</definedName>
    <definedName name="__L6">#REF!</definedName>
    <definedName name="__Lan1" localSheetId="2" hidden="1">{"'Sheet1'!$L$16"}</definedName>
    <definedName name="__Lan1" localSheetId="11" hidden="1">{"'Sheet1'!$L$16"}</definedName>
    <definedName name="__Lan1" localSheetId="5" hidden="1">{"'Sheet1'!$L$16"}</definedName>
    <definedName name="__Lan1" hidden="1">{"'Sheet1'!$L$16"}</definedName>
    <definedName name="__LAN3" localSheetId="2" hidden="1">{"'Sheet1'!$L$16"}</definedName>
    <definedName name="__LAN3" localSheetId="11" hidden="1">{"'Sheet1'!$L$16"}</definedName>
    <definedName name="__LAN3" localSheetId="5" hidden="1">{"'Sheet1'!$L$16"}</definedName>
    <definedName name="__LAN3" hidden="1">{"'Sheet1'!$L$16"}</definedName>
    <definedName name="__lap1" localSheetId="13">#REF!</definedName>
    <definedName name="__lap1" localSheetId="2">#REF!</definedName>
    <definedName name="__lap1" localSheetId="11">#REF!</definedName>
    <definedName name="__lap1" localSheetId="5">#REF!</definedName>
    <definedName name="__lap1" localSheetId="14">#REF!</definedName>
    <definedName name="__lap1">#REF!</definedName>
    <definedName name="__lap2" localSheetId="13">#REF!</definedName>
    <definedName name="__lap2" localSheetId="2">#REF!</definedName>
    <definedName name="__lap2" localSheetId="11">#REF!</definedName>
    <definedName name="__lap2" localSheetId="5">#REF!</definedName>
    <definedName name="__lap2" localSheetId="14">#REF!</definedName>
    <definedName name="__lap2">#REF!</definedName>
    <definedName name="__lc50" localSheetId="13">#REF!</definedName>
    <definedName name="__lc50" localSheetId="2">#REF!</definedName>
    <definedName name="__lc50" localSheetId="11">#REF!</definedName>
    <definedName name="__lc50" localSheetId="5">#REF!</definedName>
    <definedName name="__lc50" localSheetId="14">#REF!</definedName>
    <definedName name="__lc50">#REF!</definedName>
    <definedName name="__lc63" localSheetId="13">#REF!</definedName>
    <definedName name="__lc63" localSheetId="2">#REF!</definedName>
    <definedName name="__lc63" localSheetId="11">#REF!</definedName>
    <definedName name="__lc63" localSheetId="5">#REF!</definedName>
    <definedName name="__lc63" localSheetId="14">#REF!</definedName>
    <definedName name="__lc63">#REF!</definedName>
    <definedName name="__lk2" localSheetId="2" hidden="1">{"'Sheet1'!$L$16"}</definedName>
    <definedName name="__lk2" localSheetId="11" hidden="1">{"'Sheet1'!$L$16"}</definedName>
    <definedName name="__lk2" localSheetId="5" hidden="1">{"'Sheet1'!$L$16"}</definedName>
    <definedName name="__lk2" hidden="1">{"'Sheet1'!$L$16"}</definedName>
    <definedName name="__LL2">#REF!</definedName>
    <definedName name="__LL21">#REF!</definedName>
    <definedName name="__LL22">#REF!</definedName>
    <definedName name="__lop16" localSheetId="13">#REF!</definedName>
    <definedName name="__lop16" localSheetId="2">#REF!</definedName>
    <definedName name="__lop16" localSheetId="11">#REF!</definedName>
    <definedName name="__lop16" localSheetId="5">#REF!</definedName>
    <definedName name="__lop16" localSheetId="14">#REF!</definedName>
    <definedName name="__lop16">#REF!</definedName>
    <definedName name="__lop25" localSheetId="13">#REF!</definedName>
    <definedName name="__lop25" localSheetId="2">#REF!</definedName>
    <definedName name="__lop25" localSheetId="11">#REF!</definedName>
    <definedName name="__lop25" localSheetId="5">#REF!</definedName>
    <definedName name="__lop25" localSheetId="14">#REF!</definedName>
    <definedName name="__lop25">#REF!</definedName>
    <definedName name="__lop9" localSheetId="13">#REF!</definedName>
    <definedName name="__lop9" localSheetId="2">#REF!</definedName>
    <definedName name="__lop9" localSheetId="11">#REF!</definedName>
    <definedName name="__lop9" localSheetId="5">#REF!</definedName>
    <definedName name="__lop9" localSheetId="14">#REF!</definedName>
    <definedName name="__lop9">#REF!</definedName>
    <definedName name="__LTb40" localSheetId="13">#REF!</definedName>
    <definedName name="__LTb40" localSheetId="2">#REF!</definedName>
    <definedName name="__LTb40" localSheetId="11">#REF!</definedName>
    <definedName name="__LTb40" localSheetId="5">#REF!</definedName>
    <definedName name="__LTb40" localSheetId="14">#REF!</definedName>
    <definedName name="__LTb40">#REF!</definedName>
    <definedName name="__ltn50" localSheetId="13">#REF!</definedName>
    <definedName name="__ltn50" localSheetId="2">#REF!</definedName>
    <definedName name="__ltn50" localSheetId="11">#REF!</definedName>
    <definedName name="__ltn50" localSheetId="5">#REF!</definedName>
    <definedName name="__ltn50" localSheetId="14">#REF!</definedName>
    <definedName name="__ltn50">#REF!</definedName>
    <definedName name="__lu13" localSheetId="13">#REF!</definedName>
    <definedName name="__lu13" localSheetId="2">#REF!</definedName>
    <definedName name="__lu13" localSheetId="11">#REF!</definedName>
    <definedName name="__lu13" localSheetId="5">#REF!</definedName>
    <definedName name="__lu13" localSheetId="14">#REF!</definedName>
    <definedName name="__lu13">#REF!</definedName>
    <definedName name="__lu85" localSheetId="13">#REF!</definedName>
    <definedName name="__lu85" localSheetId="2">#REF!</definedName>
    <definedName name="__lu85" localSheetId="11">#REF!</definedName>
    <definedName name="__lu85" localSheetId="5">#REF!</definedName>
    <definedName name="__lu85" localSheetId="14">#REF!</definedName>
    <definedName name="__lu85">#REF!</definedName>
    <definedName name="__lv15" localSheetId="13">#REF!</definedName>
    <definedName name="__lv15" localSheetId="2">#REF!</definedName>
    <definedName name="__lv15" localSheetId="11">#REF!</definedName>
    <definedName name="__lv15" localSheetId="5">#REF!</definedName>
    <definedName name="__lv15" localSheetId="14">#REF!</definedName>
    <definedName name="__lv15">#REF!</definedName>
    <definedName name="__LV51">#REF!</definedName>
    <definedName name="__M1">#REF!</definedName>
    <definedName name="__m1233" localSheetId="2" hidden="1">{"'Sheet1'!$L$16"}</definedName>
    <definedName name="__m1233" localSheetId="11" hidden="1">{"'Sheet1'!$L$16"}</definedName>
    <definedName name="__m1233" localSheetId="5" hidden="1">{"'Sheet1'!$L$16"}</definedName>
    <definedName name="__m1233" hidden="1">{"'Sheet1'!$L$16"}</definedName>
    <definedName name="__M2" localSheetId="2" hidden="1">{"'Sheet1'!$L$16"}</definedName>
    <definedName name="__M2" localSheetId="11" hidden="1">{"'Sheet1'!$L$16"}</definedName>
    <definedName name="__M2" localSheetId="5" hidden="1">{"'Sheet1'!$L$16"}</definedName>
    <definedName name="__M2" hidden="1">{"'Sheet1'!$L$16"}</definedName>
    <definedName name="__M36" localSheetId="2" hidden="1">{"'Sheet1'!$L$16"}</definedName>
    <definedName name="__M36" localSheetId="11" hidden="1">{"'Sheet1'!$L$16"}</definedName>
    <definedName name="__M36" localSheetId="5" hidden="1">{"'Sheet1'!$L$16"}</definedName>
    <definedName name="__M36" hidden="1">{"'Sheet1'!$L$16"}</definedName>
    <definedName name="__m4" localSheetId="2" hidden="1">{"'Sheet1'!$L$16"}</definedName>
    <definedName name="__m4" localSheetId="11" hidden="1">{"'Sheet1'!$L$16"}</definedName>
    <definedName name="__m4" localSheetId="5" hidden="1">{"'Sheet1'!$L$16"}</definedName>
    <definedName name="__m4" hidden="1">{"'Sheet1'!$L$16"}</definedName>
    <definedName name="__MAC12" localSheetId="13">#REF!</definedName>
    <definedName name="__MAC12" localSheetId="2">#REF!</definedName>
    <definedName name="__MAC12" localSheetId="11">#REF!</definedName>
    <definedName name="__MAC12" localSheetId="5">#REF!</definedName>
    <definedName name="__MAC12" localSheetId="14">#REF!</definedName>
    <definedName name="__MAC12">#REF!</definedName>
    <definedName name="__MAC46" localSheetId="13">#REF!</definedName>
    <definedName name="__MAC46" localSheetId="2">#REF!</definedName>
    <definedName name="__MAC46" localSheetId="11">#REF!</definedName>
    <definedName name="__MAC46" localSheetId="5">#REF!</definedName>
    <definedName name="__MAC46" localSheetId="14">#REF!</definedName>
    <definedName name="__MAC46">#REF!</definedName>
    <definedName name="__may2" localSheetId="13">#REF!</definedName>
    <definedName name="__may2" localSheetId="2">#REF!</definedName>
    <definedName name="__may2" localSheetId="11">#REF!</definedName>
    <definedName name="__may2" localSheetId="5">#REF!</definedName>
    <definedName name="__may2" localSheetId="14">#REF!</definedName>
    <definedName name="__may2">#REF!</definedName>
    <definedName name="__may3" localSheetId="13">#REF!</definedName>
    <definedName name="__may3" localSheetId="2">#REF!</definedName>
    <definedName name="__may3" localSheetId="11">#REF!</definedName>
    <definedName name="__may3" localSheetId="5">#REF!</definedName>
    <definedName name="__may3" localSheetId="14">#REF!</definedName>
    <definedName name="__may3">#REF!</definedName>
    <definedName name="__MB03" localSheetId="13">#REF!</definedName>
    <definedName name="__MB03" localSheetId="2">#REF!</definedName>
    <definedName name="__MB03" localSheetId="11">#REF!</definedName>
    <definedName name="__MB03" localSheetId="5">#REF!</definedName>
    <definedName name="__MB03" localSheetId="14">#REF!</definedName>
    <definedName name="__MB03">#REF!</definedName>
    <definedName name="__MC1">#REF!</definedName>
    <definedName name="__MC2">#REF!</definedName>
    <definedName name="__md16" localSheetId="13">#REF!</definedName>
    <definedName name="__md16" localSheetId="2">#REF!</definedName>
    <definedName name="__md16" localSheetId="11">#REF!</definedName>
    <definedName name="__md16" localSheetId="5">#REF!</definedName>
    <definedName name="__md16" localSheetId="14">#REF!</definedName>
    <definedName name="__md16">#REF!</definedName>
    <definedName name="__mdc1" localSheetId="13">#REF!</definedName>
    <definedName name="__mdc1" localSheetId="2">#REF!</definedName>
    <definedName name="__mdc1" localSheetId="11">#REF!</definedName>
    <definedName name="__mdc1" localSheetId="5">#REF!</definedName>
    <definedName name="__mdc1" localSheetId="14">#REF!</definedName>
    <definedName name="__mdc1">#REF!</definedName>
    <definedName name="__mdc2" localSheetId="13">#REF!</definedName>
    <definedName name="__mdc2" localSheetId="2">#REF!</definedName>
    <definedName name="__mdc2" localSheetId="11">#REF!</definedName>
    <definedName name="__mdc2" localSheetId="5">#REF!</definedName>
    <definedName name="__mdc2" localSheetId="14">#REF!</definedName>
    <definedName name="__mdc2">#REF!</definedName>
    <definedName name="__MDL1" localSheetId="13">#REF!</definedName>
    <definedName name="__MDL1" localSheetId="2">#REF!</definedName>
    <definedName name="__MDL1" localSheetId="11">#REF!</definedName>
    <definedName name="__MDL1" localSheetId="5">#REF!</definedName>
    <definedName name="__MDL1" localSheetId="14">#REF!</definedName>
    <definedName name="__MDL1">#REF!</definedName>
    <definedName name="__mdr18">#REF!</definedName>
    <definedName name="__Mgh2" localSheetId="13">#REF!</definedName>
    <definedName name="__Mgh2" localSheetId="2">#REF!</definedName>
    <definedName name="__Mgh2" localSheetId="11">#REF!</definedName>
    <definedName name="__Mgh2" localSheetId="5">#REF!</definedName>
    <definedName name="__Mgh2" localSheetId="14">#REF!</definedName>
    <definedName name="__Mgh2">#REF!</definedName>
    <definedName name="__mgl4" localSheetId="13">#REF!</definedName>
    <definedName name="__mgl4" localSheetId="2">#REF!</definedName>
    <definedName name="__mgl4" localSheetId="11">#REF!</definedName>
    <definedName name="__mgl4" localSheetId="5">#REF!</definedName>
    <definedName name="__mgl4" localSheetId="14">#REF!</definedName>
    <definedName name="__mgl4">#REF!</definedName>
    <definedName name="__mgl8" localSheetId="13">#REF!</definedName>
    <definedName name="__mgl8" localSheetId="2">#REF!</definedName>
    <definedName name="__mgl8" localSheetId="11">#REF!</definedName>
    <definedName name="__mgl8" localSheetId="5">#REF!</definedName>
    <definedName name="__mgl8" localSheetId="14">#REF!</definedName>
    <definedName name="__mgl8">#REF!</definedName>
    <definedName name="__Mh2" localSheetId="13">#REF!</definedName>
    <definedName name="__Mh2" localSheetId="2">#REF!</definedName>
    <definedName name="__Mh2" localSheetId="11">#REF!</definedName>
    <definedName name="__Mh2" localSheetId="5">#REF!</definedName>
    <definedName name="__Mh2" localSheetId="14">#REF!</definedName>
    <definedName name="__Mh2">#REF!</definedName>
    <definedName name="__mh23">#REF!</definedName>
    <definedName name="__mix6" localSheetId="13">#REF!</definedName>
    <definedName name="__mix6" localSheetId="2">#REF!</definedName>
    <definedName name="__mix6" localSheetId="11">#REF!</definedName>
    <definedName name="__mix6" localSheetId="5">#REF!</definedName>
    <definedName name="__mix6" localSheetId="14">#REF!</definedName>
    <definedName name="__mix6">#REF!</definedName>
    <definedName name="__mnk1200">#REF!</definedName>
    <definedName name="__mnk360">#REF!</definedName>
    <definedName name="__mnk660">#REF!</definedName>
    <definedName name="__MoM11" localSheetId="13">#REF!</definedName>
    <definedName name="__MoM11" localSheetId="2">#REF!</definedName>
    <definedName name="__MoM11" localSheetId="11">#REF!</definedName>
    <definedName name="__MoM11" localSheetId="5">#REF!</definedName>
    <definedName name="__MoM11" localSheetId="14">#REF!</definedName>
    <definedName name="__MoM11">#REF!</definedName>
    <definedName name="__mr20" localSheetId="13">#REF!</definedName>
    <definedName name="__mr20" localSheetId="2">#REF!</definedName>
    <definedName name="__mr20" localSheetId="11">#REF!</definedName>
    <definedName name="__mr20" localSheetId="5">#REF!</definedName>
    <definedName name="__mr20" localSheetId="14">#REF!</definedName>
    <definedName name="__mr20">#REF!</definedName>
    <definedName name="__mtc3" localSheetId="13">#REF!</definedName>
    <definedName name="__mtc3" localSheetId="2">#REF!</definedName>
    <definedName name="__mtc3" localSheetId="11">#REF!</definedName>
    <definedName name="__mtc3" localSheetId="5">#REF!</definedName>
    <definedName name="__mtc3" localSheetId="14">#REF!</definedName>
    <definedName name="__mtc3">#REF!</definedName>
    <definedName name="__mui140" localSheetId="13">#REF!</definedName>
    <definedName name="__mui140" localSheetId="2">#REF!</definedName>
    <definedName name="__mui140" localSheetId="11">#REF!</definedName>
    <definedName name="__mui140" localSheetId="5">#REF!</definedName>
    <definedName name="__mui140" localSheetId="14">#REF!</definedName>
    <definedName name="__mui140">#REF!</definedName>
    <definedName name="__MVL486">#REF!</definedName>
    <definedName name="__mw2" localSheetId="13">#REF!</definedName>
    <definedName name="__mw2" localSheetId="2">#REF!</definedName>
    <definedName name="__mw2" localSheetId="11">#REF!</definedName>
    <definedName name="__mw2" localSheetId="5">#REF!</definedName>
    <definedName name="__mw2" localSheetId="14">#REF!</definedName>
    <definedName name="__mw2">#REF!</definedName>
    <definedName name="__mx1" localSheetId="13">#REF!</definedName>
    <definedName name="__mx1" localSheetId="2">#REF!</definedName>
    <definedName name="__mx1" localSheetId="11">#REF!</definedName>
    <definedName name="__mx1" localSheetId="5">#REF!</definedName>
    <definedName name="__mx1" localSheetId="14">#REF!</definedName>
    <definedName name="__mx1">#REF!</definedName>
    <definedName name="__mxd106">#REF!</definedName>
    <definedName name="__mxd118">#REF!</definedName>
    <definedName name="__mxd149">#REF!</definedName>
    <definedName name="__mxd150">#REF!</definedName>
    <definedName name="__mxd151">#REF!</definedName>
    <definedName name="__mxd158">#REF!</definedName>
    <definedName name="__mxd159">#REF!</definedName>
    <definedName name="__mxd161">#REF!</definedName>
    <definedName name="__mxd179">#REF!</definedName>
    <definedName name="__mxd185">#REF!</definedName>
    <definedName name="__mxd200">#REF!</definedName>
    <definedName name="__mxd205">#REF!</definedName>
    <definedName name="__mxd206">#REF!</definedName>
    <definedName name="__mxd207">#REF!</definedName>
    <definedName name="__mxd219">#REF!</definedName>
    <definedName name="__mxd222">#REF!</definedName>
    <definedName name="__mxd225">#REF!</definedName>
    <definedName name="__mxd23">#REF!</definedName>
    <definedName name="__mxd235">#REF!</definedName>
    <definedName name="__mxd239">#REF!</definedName>
    <definedName name="__mxd24">#REF!</definedName>
    <definedName name="__mxd243">#REF!</definedName>
    <definedName name="__mxd255">#REF!</definedName>
    <definedName name="__mxd26">#REF!</definedName>
    <definedName name="__mxd265">#REF!</definedName>
    <definedName name="__mxd272">#REF!</definedName>
    <definedName name="__mxd285">#REF!</definedName>
    <definedName name="__mxd300">#REF!</definedName>
    <definedName name="__mxd342">#REF!</definedName>
    <definedName name="__mxd357">#REF!</definedName>
    <definedName name="__mxd369">#REF!</definedName>
    <definedName name="__mxd371">#REF!</definedName>
    <definedName name="__mxd376">#REF!</definedName>
    <definedName name="__mxd377">#REF!</definedName>
    <definedName name="__mxd38">#REF!</definedName>
    <definedName name="__mxd380">#REF!</definedName>
    <definedName name="__mxd39">#REF!</definedName>
    <definedName name="__mxd393">#REF!</definedName>
    <definedName name="__mxd394">#REF!</definedName>
    <definedName name="__mxd403">#REF!</definedName>
    <definedName name="__mxd409">#REF!</definedName>
    <definedName name="__mxd410">#REF!</definedName>
    <definedName name="__mxd412">#REF!</definedName>
    <definedName name="__mxd415">#REF!</definedName>
    <definedName name="__mxd423">#REF!</definedName>
    <definedName name="__mxd64">#REF!</definedName>
    <definedName name="__mxd67">#REF!</definedName>
    <definedName name="__mxd69">#REF!</definedName>
    <definedName name="__mxd78">#REF!</definedName>
    <definedName name="__NC100" localSheetId="13">#REF!</definedName>
    <definedName name="__NC100" localSheetId="2">#REF!</definedName>
    <definedName name="__NC100" localSheetId="11">#REF!</definedName>
    <definedName name="__NC100" localSheetId="5">#REF!</definedName>
    <definedName name="__NC100" localSheetId="14">#REF!</definedName>
    <definedName name="__NC100">#REF!</definedName>
    <definedName name="__NC150" localSheetId="13">#REF!</definedName>
    <definedName name="__NC150" localSheetId="2">#REF!</definedName>
    <definedName name="__NC150" localSheetId="11">#REF!</definedName>
    <definedName name="__NC150" localSheetId="5">#REF!</definedName>
    <definedName name="__NC150" localSheetId="14">#REF!</definedName>
    <definedName name="__NC150">#REF!</definedName>
    <definedName name="__nc151" localSheetId="13">#REF!</definedName>
    <definedName name="__nc151" localSheetId="2">#REF!</definedName>
    <definedName name="__nc151" localSheetId="11">#REF!</definedName>
    <definedName name="__nc151" localSheetId="5">#REF!</definedName>
    <definedName name="__nc151" localSheetId="14">#REF!</definedName>
    <definedName name="__nc151">#REF!</definedName>
    <definedName name="__nc25" localSheetId="13">#REF!</definedName>
    <definedName name="__nc25" localSheetId="2">#REF!</definedName>
    <definedName name="__nc25" localSheetId="11">#REF!</definedName>
    <definedName name="__nc25" localSheetId="5">#REF!</definedName>
    <definedName name="__nc25" localSheetId="14">#REF!</definedName>
    <definedName name="__nc25">#REF!</definedName>
    <definedName name="__nc27" localSheetId="13">#REF!</definedName>
    <definedName name="__nc27" localSheetId="2">#REF!</definedName>
    <definedName name="__nc27" localSheetId="11">#REF!</definedName>
    <definedName name="__nc27" localSheetId="5">#REF!</definedName>
    <definedName name="__nc27" localSheetId="14">#REF!</definedName>
    <definedName name="__nc27">#REF!</definedName>
    <definedName name="__nc3">#REF!</definedName>
    <definedName name="__nc30" localSheetId="13">#REF!</definedName>
    <definedName name="__nc30" localSheetId="2">#REF!</definedName>
    <definedName name="__nc30" localSheetId="11">#REF!</definedName>
    <definedName name="__nc30" localSheetId="5">#REF!</definedName>
    <definedName name="__nc30" localSheetId="14">#REF!</definedName>
    <definedName name="__nc30">#REF!</definedName>
    <definedName name="__nc32" localSheetId="13">#REF!</definedName>
    <definedName name="__nc32" localSheetId="2">#REF!</definedName>
    <definedName name="__nc32" localSheetId="11">#REF!</definedName>
    <definedName name="__nc32" localSheetId="5">#REF!</definedName>
    <definedName name="__nc32" localSheetId="14">#REF!</definedName>
    <definedName name="__nc32">#REF!</definedName>
    <definedName name="__nc35">#REF!</definedName>
    <definedName name="__nc37" localSheetId="13">#REF!</definedName>
    <definedName name="__nc37" localSheetId="2">#REF!</definedName>
    <definedName name="__nc37" localSheetId="11">#REF!</definedName>
    <definedName name="__nc37" localSheetId="5">#REF!</definedName>
    <definedName name="__nc37" localSheetId="14">#REF!</definedName>
    <definedName name="__nc37">#REF!</definedName>
    <definedName name="__nc4">#REF!</definedName>
    <definedName name="__nc40" localSheetId="13">#REF!</definedName>
    <definedName name="__nc40" localSheetId="2">#REF!</definedName>
    <definedName name="__nc40" localSheetId="11">#REF!</definedName>
    <definedName name="__nc40" localSheetId="5">#REF!</definedName>
    <definedName name="__nc40" localSheetId="14">#REF!</definedName>
    <definedName name="__nc40">#REF!</definedName>
    <definedName name="__nc45" localSheetId="13">#REF!</definedName>
    <definedName name="__nc45" localSheetId="2">#REF!</definedName>
    <definedName name="__nc45" localSheetId="11">#REF!</definedName>
    <definedName name="__nc45" localSheetId="5">#REF!</definedName>
    <definedName name="__nc45" localSheetId="14">#REF!</definedName>
    <definedName name="__nc45">#REF!</definedName>
    <definedName name="__nc5">#REF!</definedName>
    <definedName name="__nc50" localSheetId="13">#REF!</definedName>
    <definedName name="__nc50" localSheetId="2">#REF!</definedName>
    <definedName name="__nc50" localSheetId="11">#REF!</definedName>
    <definedName name="__nc50" localSheetId="5">#REF!</definedName>
    <definedName name="__nc50" localSheetId="14">#REF!</definedName>
    <definedName name="__nc50">#REF!</definedName>
    <definedName name="__nc6" localSheetId="13">#REF!</definedName>
    <definedName name="__nc6" localSheetId="2">#REF!</definedName>
    <definedName name="__nc6" localSheetId="11">#REF!</definedName>
    <definedName name="__nc6" localSheetId="5">#REF!</definedName>
    <definedName name="__nc6" localSheetId="14">#REF!</definedName>
    <definedName name="__nc6">#REF!</definedName>
    <definedName name="__nc7" localSheetId="13">#REF!</definedName>
    <definedName name="__nc7" localSheetId="2">#REF!</definedName>
    <definedName name="__nc7" localSheetId="11">#REF!</definedName>
    <definedName name="__nc7" localSheetId="5">#REF!</definedName>
    <definedName name="__nc7" localSheetId="14">#REF!</definedName>
    <definedName name="__nc7">#REF!</definedName>
    <definedName name="__NCC3" localSheetId="13">#REF!</definedName>
    <definedName name="__NCC3" localSheetId="2">#REF!</definedName>
    <definedName name="__NCC3" localSheetId="11">#REF!</definedName>
    <definedName name="__NCC3" localSheetId="5">#REF!</definedName>
    <definedName name="__NCC3" localSheetId="14">#REF!</definedName>
    <definedName name="__NCC3">#REF!</definedName>
    <definedName name="__NCC4" localSheetId="13">#REF!</definedName>
    <definedName name="__NCC4" localSheetId="2">#REF!</definedName>
    <definedName name="__NCC4" localSheetId="11">#REF!</definedName>
    <definedName name="__NCC4" localSheetId="5">#REF!</definedName>
    <definedName name="__NCC4" localSheetId="14">#REF!</definedName>
    <definedName name="__NCC4">#REF!</definedName>
    <definedName name="__NCL100" localSheetId="13">#REF!</definedName>
    <definedName name="__NCL100" localSheetId="2">#REF!</definedName>
    <definedName name="__NCL100" localSheetId="11">#REF!</definedName>
    <definedName name="__NCL100" localSheetId="5">#REF!</definedName>
    <definedName name="__NCL100" localSheetId="14">#REF!</definedName>
    <definedName name="__NCL100">#REF!</definedName>
    <definedName name="__NCL200" localSheetId="13">#REF!</definedName>
    <definedName name="__NCL200" localSheetId="2">#REF!</definedName>
    <definedName name="__NCL200" localSheetId="11">#REF!</definedName>
    <definedName name="__NCL200" localSheetId="5">#REF!</definedName>
    <definedName name="__NCL200" localSheetId="14">#REF!</definedName>
    <definedName name="__NCL200">#REF!</definedName>
    <definedName name="__NCL250" localSheetId="13">#REF!</definedName>
    <definedName name="__NCL250" localSheetId="2">#REF!</definedName>
    <definedName name="__NCL250" localSheetId="11">#REF!</definedName>
    <definedName name="__NCL250" localSheetId="5">#REF!</definedName>
    <definedName name="__NCL250" localSheetId="14">#REF!</definedName>
    <definedName name="__NCL250">#REF!</definedName>
    <definedName name="__ncm200" localSheetId="13">#REF!</definedName>
    <definedName name="__ncm200" localSheetId="2">#REF!</definedName>
    <definedName name="__ncm200" localSheetId="11">#REF!</definedName>
    <definedName name="__ncm200" localSheetId="5">#REF!</definedName>
    <definedName name="__ncm200" localSheetId="14">#REF!</definedName>
    <definedName name="__ncm200">#REF!</definedName>
    <definedName name="__ncn4">#REF!</definedName>
    <definedName name="__nct4">#REF!</definedName>
    <definedName name="__ne2" localSheetId="2">{"ÿÿÿÿÿ","DT cau tam Ha trinh 7.xls","DT cau tam Ha trinh 3.xls"}</definedName>
    <definedName name="__ne2" localSheetId="11">{"ÿÿÿÿÿ","DT cau tam Ha trinh 7.xls","DT cau tam Ha trinh 3.xls"}</definedName>
    <definedName name="__ne2" localSheetId="5">{"ÿÿÿÿÿ","DT cau tam Ha trinh 7.xls","DT cau tam Ha trinh 3.xls"}</definedName>
    <definedName name="__ne2">{"ÿÿÿÿÿ","DT cau tam Ha trinh 7.xls","DT cau tam Ha trinh 3.xls"}</definedName>
    <definedName name="__neo1">#REF!</definedName>
    <definedName name="__NET2" localSheetId="13">#REF!</definedName>
    <definedName name="__NET2" localSheetId="2">#REF!</definedName>
    <definedName name="__NET2" localSheetId="11">#REF!</definedName>
    <definedName name="__NET2" localSheetId="5">#REF!</definedName>
    <definedName name="__NET2" localSheetId="14">#REF!</definedName>
    <definedName name="__NET2">#REF!</definedName>
    <definedName name="__nin190" localSheetId="13">#REF!</definedName>
    <definedName name="__nin190" localSheetId="2">#REF!</definedName>
    <definedName name="__nin190" localSheetId="11">#REF!</definedName>
    <definedName name="__nin190" localSheetId="5">#REF!</definedName>
    <definedName name="__nin190" localSheetId="14">#REF!</definedName>
    <definedName name="__nin190">#REF!</definedName>
    <definedName name="__NK5" localSheetId="2" hidden="1">{"'Sheet1'!$L$16"}</definedName>
    <definedName name="__NK5" localSheetId="11" hidden="1">{"'Sheet1'!$L$16"}</definedName>
    <definedName name="__NK5" localSheetId="5" hidden="1">{"'Sheet1'!$L$16"}</definedName>
    <definedName name="__NK5" hidden="1">{"'Sheet1'!$L$16"}</definedName>
    <definedName name="__NMD8" localSheetId="2" hidden="1">{"'Sheet1'!$L$16"}</definedName>
    <definedName name="__NMD8" localSheetId="11" hidden="1">{"'Sheet1'!$L$16"}</definedName>
    <definedName name="__NMD8" localSheetId="5" hidden="1">{"'Sheet1'!$L$16"}</definedName>
    <definedName name="__NMD8" hidden="1">{"'Sheet1'!$L$16"}</definedName>
    <definedName name="__NPV11">#N/A</definedName>
    <definedName name="__npv22">#N/A</definedName>
    <definedName name="__NSO2" localSheetId="2" hidden="1">{"'Sheet1'!$L$16"}</definedName>
    <definedName name="__NSO2" localSheetId="11" hidden="1">{"'Sheet1'!$L$16"}</definedName>
    <definedName name="__NSO2" localSheetId="5" hidden="1">{"'Sheet1'!$L$16"}</definedName>
    <definedName name="__NSO2" hidden="1">{"'Sheet1'!$L$16"}</definedName>
    <definedName name="__nga3">#REF!</definedName>
    <definedName name="__nh1" localSheetId="2" hidden="1">{"'Sheet1'!$L$16"}</definedName>
    <definedName name="__nh1" localSheetId="11" hidden="1">{"'Sheet1'!$L$16"}</definedName>
    <definedName name="__nh1" localSheetId="5" hidden="1">{"'Sheet1'!$L$16"}</definedName>
    <definedName name="__nh1" hidden="1">{"'Sheet1'!$L$16"}</definedName>
    <definedName name="__nh12" localSheetId="2" hidden="1">{"'Sheet1'!$L$16"}</definedName>
    <definedName name="__nh12" localSheetId="11" hidden="1">{"'Sheet1'!$L$16"}</definedName>
    <definedName name="__nh12" localSheetId="5" hidden="1">{"'Sheet1'!$L$16"}</definedName>
    <definedName name="__nh12" hidden="1">{"'Sheet1'!$L$16"}</definedName>
    <definedName name="__nh3" localSheetId="2" hidden="1">{"'Sheet1'!$L$16"}</definedName>
    <definedName name="__nh3" localSheetId="11" hidden="1">{"'Sheet1'!$L$16"}</definedName>
    <definedName name="__nh3" localSheetId="5" hidden="1">{"'Sheet1'!$L$16"}</definedName>
    <definedName name="__nh3" hidden="1">{"'Sheet1'!$L$16"}</definedName>
    <definedName name="__nh5" localSheetId="2" hidden="1">{"'Sheet1'!$L$16"}</definedName>
    <definedName name="__nh5" localSheetId="11" hidden="1">{"'Sheet1'!$L$16"}</definedName>
    <definedName name="__nh5" localSheetId="5" hidden="1">{"'Sheet1'!$L$16"}</definedName>
    <definedName name="__nh5" hidden="1">{"'Sheet1'!$L$16"}</definedName>
    <definedName name="__obt1" localSheetId="13">#REF!</definedName>
    <definedName name="__obt1" localSheetId="2">#REF!</definedName>
    <definedName name="__obt1" localSheetId="11">#REF!</definedName>
    <definedName name="__obt1" localSheetId="5">#REF!</definedName>
    <definedName name="__obt1" localSheetId="14">#REF!</definedName>
    <definedName name="__obt1">#REF!</definedName>
    <definedName name="__obt2" localSheetId="13">#REF!</definedName>
    <definedName name="__obt2" localSheetId="2">#REF!</definedName>
    <definedName name="__obt2" localSheetId="11">#REF!</definedName>
    <definedName name="__obt2" localSheetId="5">#REF!</definedName>
    <definedName name="__obt2" localSheetId="14">#REF!</definedName>
    <definedName name="__obt2">#REF!</definedName>
    <definedName name="__od50">#REF!</definedName>
    <definedName name="__ok100" localSheetId="13">#REF!</definedName>
    <definedName name="__ok100" localSheetId="2">#REF!</definedName>
    <definedName name="__ok100" localSheetId="11">#REF!</definedName>
    <definedName name="__ok100" localSheetId="5">#REF!</definedName>
    <definedName name="__ok100" localSheetId="14">#REF!</definedName>
    <definedName name="__ok100">#REF!</definedName>
    <definedName name="__ok25">#REF!</definedName>
    <definedName name="__ok50" localSheetId="13">#REF!</definedName>
    <definedName name="__ok50" localSheetId="2">#REF!</definedName>
    <definedName name="__ok50" localSheetId="11">#REF!</definedName>
    <definedName name="__ok50" localSheetId="5">#REF!</definedName>
    <definedName name="__ok50" localSheetId="14">#REF!</definedName>
    <definedName name="__ok50">#REF!</definedName>
    <definedName name="__ok63">#REF!</definedName>
    <definedName name="__ok80" localSheetId="13">#REF!</definedName>
    <definedName name="__ok80" localSheetId="2">#REF!</definedName>
    <definedName name="__ok80" localSheetId="11">#REF!</definedName>
    <definedName name="__ok80" localSheetId="5">#REF!</definedName>
    <definedName name="__ok80" localSheetId="14">#REF!</definedName>
    <definedName name="__ok80">#REF!</definedName>
    <definedName name="__on50" localSheetId="13">#REF!</definedName>
    <definedName name="__on50" localSheetId="2">#REF!</definedName>
    <definedName name="__on50" localSheetId="11">#REF!</definedName>
    <definedName name="__on50" localSheetId="5">#REF!</definedName>
    <definedName name="__on50" localSheetId="14">#REF!</definedName>
    <definedName name="__on50">#REF!</definedName>
    <definedName name="__ong10">#REF!</definedName>
    <definedName name="__ong12">#REF!</definedName>
    <definedName name="__ong15">#REF!</definedName>
    <definedName name="__ong20">#REF!</definedName>
    <definedName name="__ong3">#REF!</definedName>
    <definedName name="__ong4">#REF!</definedName>
    <definedName name="__ong6">#REF!</definedName>
    <definedName name="__ong8">#REF!</definedName>
    <definedName name="__ot150">#REF!</definedName>
    <definedName name="__otd150" localSheetId="13">#REF!</definedName>
    <definedName name="__otd150" localSheetId="2">#REF!</definedName>
    <definedName name="__otd150" localSheetId="11">#REF!</definedName>
    <definedName name="__otd150" localSheetId="5">#REF!</definedName>
    <definedName name="__otd150" localSheetId="14">#REF!</definedName>
    <definedName name="__otd150">#REF!</definedName>
    <definedName name="__oto10" localSheetId="13">#REF!</definedName>
    <definedName name="__oto10" localSheetId="2">#REF!</definedName>
    <definedName name="__oto10" localSheetId="11">#REF!</definedName>
    <definedName name="__oto10" localSheetId="5">#REF!</definedName>
    <definedName name="__oto10" localSheetId="14">#REF!</definedName>
    <definedName name="__oto10">#REF!</definedName>
    <definedName name="__oto12" localSheetId="13">#REF!</definedName>
    <definedName name="__oto12" localSheetId="2">#REF!</definedName>
    <definedName name="__oto12" localSheetId="11">#REF!</definedName>
    <definedName name="__oto12" localSheetId="5">#REF!</definedName>
    <definedName name="__oto12" localSheetId="14">#REF!</definedName>
    <definedName name="__oto12">#REF!</definedName>
    <definedName name="__oto7">#REF!</definedName>
    <definedName name="__PA3" localSheetId="2" hidden="1">{"'Sheet1'!$L$16"}</definedName>
    <definedName name="__PA3" localSheetId="11" hidden="1">{"'Sheet1'!$L$16"}</definedName>
    <definedName name="__PA3" localSheetId="5" hidden="1">{"'Sheet1'!$L$16"}</definedName>
    <definedName name="__PA3" hidden="1">{"'Sheet1'!$L$16"}</definedName>
    <definedName name="__pa4" localSheetId="2" hidden="1">{"'Sheet1'!$L$16"}</definedName>
    <definedName name="__pa4" localSheetId="11" hidden="1">{"'Sheet1'!$L$16"}</definedName>
    <definedName name="__pa4" localSheetId="5" hidden="1">{"'Sheet1'!$L$16"}</definedName>
    <definedName name="__pa4" hidden="1">{"'Sheet1'!$L$16"}</definedName>
    <definedName name="__pc30">#REF!</definedName>
    <definedName name="__pc40">#REF!</definedName>
    <definedName name="__pcb40">#REF!</definedName>
    <definedName name="__PM1">#REF!</definedName>
    <definedName name="__Pt1">#N/A</definedName>
    <definedName name="__Pt2">#N/A</definedName>
    <definedName name="__ptk89">#N/A</definedName>
    <definedName name="__PXB80" localSheetId="13">#REF!</definedName>
    <definedName name="__PXB80" localSheetId="2">#REF!</definedName>
    <definedName name="__PXB80" localSheetId="11">#REF!</definedName>
    <definedName name="__PXB80" localSheetId="5">#REF!</definedName>
    <definedName name="__PXB80" localSheetId="14">#REF!</definedName>
    <definedName name="__PXB80">#REF!</definedName>
    <definedName name="__Ph30" localSheetId="13">#REF!</definedName>
    <definedName name="__Ph30" localSheetId="2">#REF!</definedName>
    <definedName name="__Ph30" localSheetId="11">#REF!</definedName>
    <definedName name="__Ph30" localSheetId="5">#REF!</definedName>
    <definedName name="__Ph30" localSheetId="14">#REF!</definedName>
    <definedName name="__Ph30">#REF!</definedName>
    <definedName name="__phi10" localSheetId="13">#REF!</definedName>
    <definedName name="__phi10" localSheetId="2">#REF!</definedName>
    <definedName name="__phi10" localSheetId="11">#REF!</definedName>
    <definedName name="__phi10" localSheetId="5">#REF!</definedName>
    <definedName name="__phi10" localSheetId="14">#REF!</definedName>
    <definedName name="__phi10">#REF!</definedName>
    <definedName name="__phi12" localSheetId="13">#REF!</definedName>
    <definedName name="__phi12" localSheetId="2">#REF!</definedName>
    <definedName name="__phi12" localSheetId="11">#REF!</definedName>
    <definedName name="__phi12" localSheetId="5">#REF!</definedName>
    <definedName name="__phi12" localSheetId="14">#REF!</definedName>
    <definedName name="__phi12">#REF!</definedName>
    <definedName name="__phi14" localSheetId="13">#REF!</definedName>
    <definedName name="__phi14" localSheetId="2">#REF!</definedName>
    <definedName name="__phi14" localSheetId="11">#REF!</definedName>
    <definedName name="__phi14" localSheetId="5">#REF!</definedName>
    <definedName name="__phi14" localSheetId="14">#REF!</definedName>
    <definedName name="__phi14">#REF!</definedName>
    <definedName name="__phi16" localSheetId="13">#REF!</definedName>
    <definedName name="__phi16" localSheetId="2">#REF!</definedName>
    <definedName name="__phi16" localSheetId="11">#REF!</definedName>
    <definedName name="__phi16" localSheetId="5">#REF!</definedName>
    <definedName name="__phi16" localSheetId="14">#REF!</definedName>
    <definedName name="__phi16">#REF!</definedName>
    <definedName name="__phi18" localSheetId="13">#REF!</definedName>
    <definedName name="__phi18" localSheetId="2">#REF!</definedName>
    <definedName name="__phi18" localSheetId="11">#REF!</definedName>
    <definedName name="__phi18" localSheetId="5">#REF!</definedName>
    <definedName name="__phi18" localSheetId="14">#REF!</definedName>
    <definedName name="__phi18">#REF!</definedName>
    <definedName name="__phi20" localSheetId="13">#REF!</definedName>
    <definedName name="__phi20" localSheetId="2">#REF!</definedName>
    <definedName name="__phi20" localSheetId="11">#REF!</definedName>
    <definedName name="__phi20" localSheetId="5">#REF!</definedName>
    <definedName name="__phi20" localSheetId="14">#REF!</definedName>
    <definedName name="__phi20">#REF!</definedName>
    <definedName name="__phi22" localSheetId="13">#REF!</definedName>
    <definedName name="__phi22" localSheetId="2">#REF!</definedName>
    <definedName name="__phi22" localSheetId="11">#REF!</definedName>
    <definedName name="__phi22" localSheetId="5">#REF!</definedName>
    <definedName name="__phi22" localSheetId="14">#REF!</definedName>
    <definedName name="__phi22">#REF!</definedName>
    <definedName name="__phi25" localSheetId="13">#REF!</definedName>
    <definedName name="__phi25" localSheetId="2">#REF!</definedName>
    <definedName name="__phi25" localSheetId="11">#REF!</definedName>
    <definedName name="__phi25" localSheetId="5">#REF!</definedName>
    <definedName name="__phi25" localSheetId="14">#REF!</definedName>
    <definedName name="__phi25">#REF!</definedName>
    <definedName name="__phi28" localSheetId="13">#REF!</definedName>
    <definedName name="__phi28" localSheetId="2">#REF!</definedName>
    <definedName name="__phi28" localSheetId="11">#REF!</definedName>
    <definedName name="__phi28" localSheetId="5">#REF!</definedName>
    <definedName name="__phi28" localSheetId="14">#REF!</definedName>
    <definedName name="__phi28">#REF!</definedName>
    <definedName name="__phi500" localSheetId="13">#REF!</definedName>
    <definedName name="__phi500" localSheetId="2">#REF!</definedName>
    <definedName name="__phi500" localSheetId="11">#REF!</definedName>
    <definedName name="__phi500" localSheetId="5">#REF!</definedName>
    <definedName name="__phi500" localSheetId="14">#REF!</definedName>
    <definedName name="__phi500">#REF!</definedName>
    <definedName name="__phi6" localSheetId="13">#REF!</definedName>
    <definedName name="__phi6" localSheetId="2">#REF!</definedName>
    <definedName name="__phi6" localSheetId="11">#REF!</definedName>
    <definedName name="__phi6" localSheetId="5">#REF!</definedName>
    <definedName name="__phi6" localSheetId="14">#REF!</definedName>
    <definedName name="__phi6">#REF!</definedName>
    <definedName name="__phi750" localSheetId="13">#REF!</definedName>
    <definedName name="__phi750" localSheetId="2">#REF!</definedName>
    <definedName name="__phi750" localSheetId="11">#REF!</definedName>
    <definedName name="__phi750" localSheetId="5">#REF!</definedName>
    <definedName name="__phi750" localSheetId="14">#REF!</definedName>
    <definedName name="__phi750">#REF!</definedName>
    <definedName name="__phi8" localSheetId="13">#REF!</definedName>
    <definedName name="__phi8" localSheetId="2">#REF!</definedName>
    <definedName name="__phi8" localSheetId="11">#REF!</definedName>
    <definedName name="__phi8" localSheetId="5">#REF!</definedName>
    <definedName name="__phi8" localSheetId="14">#REF!</definedName>
    <definedName name="__phi8">#REF!</definedName>
    <definedName name="__qa7" localSheetId="13">#REF!</definedName>
    <definedName name="__qa7" localSheetId="2">#REF!</definedName>
    <definedName name="__qa7" localSheetId="11">#REF!</definedName>
    <definedName name="__qa7" localSheetId="5">#REF!</definedName>
    <definedName name="__qa7" localSheetId="14">#REF!</definedName>
    <definedName name="__qa7">#REF!</definedName>
    <definedName name="__qh2" localSheetId="13">#REF!</definedName>
    <definedName name="__qh2" localSheetId="2">#REF!</definedName>
    <definedName name="__qh2" localSheetId="11">#REF!</definedName>
    <definedName name="__qh2" localSheetId="5">#REF!</definedName>
    <definedName name="__qh2" localSheetId="14">#REF!</definedName>
    <definedName name="__qh2">#REF!</definedName>
    <definedName name="__QLO7" localSheetId="13" hidden="1">#REF!</definedName>
    <definedName name="__QLO7" localSheetId="2" hidden="1">#REF!</definedName>
    <definedName name="__QLO7" localSheetId="11" hidden="1">#REF!</definedName>
    <definedName name="__QLO7" localSheetId="5" hidden="1">#REF!</definedName>
    <definedName name="__QLO7" localSheetId="14" hidden="1">#REF!</definedName>
    <definedName name="__QLO7" hidden="1">#REF!</definedName>
    <definedName name="__Rd1">#REF!</definedName>
    <definedName name="__RHH1" localSheetId="13">#REF!</definedName>
    <definedName name="__RHH1" localSheetId="2">#REF!</definedName>
    <definedName name="__RHH1" localSheetId="11">#REF!</definedName>
    <definedName name="__RHH1" localSheetId="5">#REF!</definedName>
    <definedName name="__RHH1" localSheetId="14">#REF!</definedName>
    <definedName name="__RHH1">#REF!</definedName>
    <definedName name="__RHH10" localSheetId="13">#REF!</definedName>
    <definedName name="__RHH10" localSheetId="2">#REF!</definedName>
    <definedName name="__RHH10" localSheetId="11">#REF!</definedName>
    <definedName name="__RHH10" localSheetId="5">#REF!</definedName>
    <definedName name="__RHH10" localSheetId="14">#REF!</definedName>
    <definedName name="__RHH10">#REF!</definedName>
    <definedName name="__RHP1" localSheetId="13">#REF!</definedName>
    <definedName name="__RHP1" localSheetId="2">#REF!</definedName>
    <definedName name="__RHP1" localSheetId="11">#REF!</definedName>
    <definedName name="__RHP1" localSheetId="5">#REF!</definedName>
    <definedName name="__RHP1" localSheetId="14">#REF!</definedName>
    <definedName name="__RHP1">#REF!</definedName>
    <definedName name="__RHP10" localSheetId="13">#REF!</definedName>
    <definedName name="__RHP10" localSheetId="2">#REF!</definedName>
    <definedName name="__RHP10" localSheetId="11">#REF!</definedName>
    <definedName name="__RHP10" localSheetId="5">#REF!</definedName>
    <definedName name="__RHP10" localSheetId="14">#REF!</definedName>
    <definedName name="__RHP10">#REF!</definedName>
    <definedName name="__RI1" localSheetId="13">#REF!</definedName>
    <definedName name="__RI1" localSheetId="2">#REF!</definedName>
    <definedName name="__RI1" localSheetId="11">#REF!</definedName>
    <definedName name="__RI1" localSheetId="5">#REF!</definedName>
    <definedName name="__RI1" localSheetId="14">#REF!</definedName>
    <definedName name="__RI1">#REF!</definedName>
    <definedName name="__RI10" localSheetId="13">#REF!</definedName>
    <definedName name="__RI10" localSheetId="2">#REF!</definedName>
    <definedName name="__RI10" localSheetId="11">#REF!</definedName>
    <definedName name="__RI10" localSheetId="5">#REF!</definedName>
    <definedName name="__RI10" localSheetId="14">#REF!</definedName>
    <definedName name="__RI10">#REF!</definedName>
    <definedName name="__RII1" localSheetId="13">#REF!</definedName>
    <definedName name="__RII1" localSheetId="2">#REF!</definedName>
    <definedName name="__RII1" localSheetId="11">#REF!</definedName>
    <definedName name="__RII1" localSheetId="5">#REF!</definedName>
    <definedName name="__RII1" localSheetId="14">#REF!</definedName>
    <definedName name="__RII1">#REF!</definedName>
    <definedName name="__RII10" localSheetId="13">#REF!</definedName>
    <definedName name="__RII10" localSheetId="2">#REF!</definedName>
    <definedName name="__RII10" localSheetId="11">#REF!</definedName>
    <definedName name="__RII10" localSheetId="5">#REF!</definedName>
    <definedName name="__RII10" localSheetId="14">#REF!</definedName>
    <definedName name="__RII10">#REF!</definedName>
    <definedName name="__RIP1" localSheetId="13">#REF!</definedName>
    <definedName name="__RIP1" localSheetId="2">#REF!</definedName>
    <definedName name="__RIP1" localSheetId="11">#REF!</definedName>
    <definedName name="__RIP1" localSheetId="5">#REF!</definedName>
    <definedName name="__RIP1" localSheetId="14">#REF!</definedName>
    <definedName name="__RIP1">#REF!</definedName>
    <definedName name="__RIP10" localSheetId="13">#REF!</definedName>
    <definedName name="__RIP10" localSheetId="2">#REF!</definedName>
    <definedName name="__RIP10" localSheetId="11">#REF!</definedName>
    <definedName name="__RIP10" localSheetId="5">#REF!</definedName>
    <definedName name="__RIP10" localSheetId="14">#REF!</definedName>
    <definedName name="__RIP10">#REF!</definedName>
    <definedName name="__rp95" localSheetId="13">#REF!</definedName>
    <definedName name="__rp95" localSheetId="2">#REF!</definedName>
    <definedName name="__rp95" localSheetId="11">#REF!</definedName>
    <definedName name="__rp95" localSheetId="5">#REF!</definedName>
    <definedName name="__rp95" localSheetId="14">#REF!</definedName>
    <definedName name="__rp95">#REF!</definedName>
    <definedName name="__S1" localSheetId="2" hidden="1">{"'Sheet1'!$L$16"}</definedName>
    <definedName name="__S1" localSheetId="11" hidden="1">{"'Sheet1'!$L$16"}</definedName>
    <definedName name="__S1" localSheetId="5" hidden="1">{"'Sheet1'!$L$16"}</definedName>
    <definedName name="__S1" hidden="1">{"'Sheet1'!$L$16"}</definedName>
    <definedName name="__san108" localSheetId="13">#REF!</definedName>
    <definedName name="__san108" localSheetId="2">#REF!</definedName>
    <definedName name="__san108" localSheetId="11">#REF!</definedName>
    <definedName name="__san108" localSheetId="5">#REF!</definedName>
    <definedName name="__san108" localSheetId="14">#REF!</definedName>
    <definedName name="__san108">#REF!</definedName>
    <definedName name="__san140">#REF!</definedName>
    <definedName name="__san180" localSheetId="13">#REF!</definedName>
    <definedName name="__san180" localSheetId="2">#REF!</definedName>
    <definedName name="__san180" localSheetId="11">#REF!</definedName>
    <definedName name="__san180" localSheetId="5">#REF!</definedName>
    <definedName name="__san180" localSheetId="14">#REF!</definedName>
    <definedName name="__san180">#REF!</definedName>
    <definedName name="__san250" localSheetId="13">#REF!</definedName>
    <definedName name="__san250" localSheetId="2">#REF!</definedName>
    <definedName name="__san250" localSheetId="11">#REF!</definedName>
    <definedName name="__san250" localSheetId="5">#REF!</definedName>
    <definedName name="__san250" localSheetId="14">#REF!</definedName>
    <definedName name="__san250">#REF!</definedName>
    <definedName name="__san54" localSheetId="13">#REF!</definedName>
    <definedName name="__san54" localSheetId="2">#REF!</definedName>
    <definedName name="__san54" localSheetId="11">#REF!</definedName>
    <definedName name="__san54" localSheetId="5">#REF!</definedName>
    <definedName name="__san54" localSheetId="14">#REF!</definedName>
    <definedName name="__san54">#REF!</definedName>
    <definedName name="__san90" localSheetId="13">#REF!</definedName>
    <definedName name="__san90" localSheetId="2">#REF!</definedName>
    <definedName name="__san90" localSheetId="11">#REF!</definedName>
    <definedName name="__san90" localSheetId="5">#REF!</definedName>
    <definedName name="__san90" localSheetId="14">#REF!</definedName>
    <definedName name="__san90">#REF!</definedName>
    <definedName name="__sat10" localSheetId="13">#REF!</definedName>
    <definedName name="__sat10" localSheetId="2">#REF!</definedName>
    <definedName name="__sat10" localSheetId="11">#REF!</definedName>
    <definedName name="__sat10" localSheetId="5">#REF!</definedName>
    <definedName name="__sat10" localSheetId="14">#REF!</definedName>
    <definedName name="__sat10">#REF!</definedName>
    <definedName name="__sat12" localSheetId="13">#REF!</definedName>
    <definedName name="__sat12" localSheetId="2">#REF!</definedName>
    <definedName name="__sat12" localSheetId="11">#REF!</definedName>
    <definedName name="__sat12" localSheetId="5">#REF!</definedName>
    <definedName name="__sat12" localSheetId="14">#REF!</definedName>
    <definedName name="__sat12">#REF!</definedName>
    <definedName name="__sat14" localSheetId="13">#REF!</definedName>
    <definedName name="__sat14" localSheetId="2">#REF!</definedName>
    <definedName name="__sat14" localSheetId="11">#REF!</definedName>
    <definedName name="__sat14" localSheetId="5">#REF!</definedName>
    <definedName name="__sat14" localSheetId="14">#REF!</definedName>
    <definedName name="__sat14">#REF!</definedName>
    <definedName name="__sat16" localSheetId="13">#REF!</definedName>
    <definedName name="__sat16" localSheetId="2">#REF!</definedName>
    <definedName name="__sat16" localSheetId="11">#REF!</definedName>
    <definedName name="__sat16" localSheetId="5">#REF!</definedName>
    <definedName name="__sat16" localSheetId="14">#REF!</definedName>
    <definedName name="__sat16">#REF!</definedName>
    <definedName name="__sat20" localSheetId="13">#REF!</definedName>
    <definedName name="__sat20" localSheetId="2">#REF!</definedName>
    <definedName name="__sat20" localSheetId="11">#REF!</definedName>
    <definedName name="__sat20" localSheetId="5">#REF!</definedName>
    <definedName name="__sat20" localSheetId="14">#REF!</definedName>
    <definedName name="__sat20">#REF!</definedName>
    <definedName name="__Sat27" localSheetId="13">#REF!</definedName>
    <definedName name="__Sat27" localSheetId="2">#REF!</definedName>
    <definedName name="__Sat27" localSheetId="11">#REF!</definedName>
    <definedName name="__Sat27" localSheetId="5">#REF!</definedName>
    <definedName name="__Sat27" localSheetId="14">#REF!</definedName>
    <definedName name="__Sat27">#REF!</definedName>
    <definedName name="__Sat6" localSheetId="13">#REF!</definedName>
    <definedName name="__Sat6" localSheetId="2">#REF!</definedName>
    <definedName name="__Sat6" localSheetId="11">#REF!</definedName>
    <definedName name="__Sat6" localSheetId="5">#REF!</definedName>
    <definedName name="__Sat6" localSheetId="14">#REF!</definedName>
    <definedName name="__Sat6">#REF!</definedName>
    <definedName name="__sat8" localSheetId="13">#REF!</definedName>
    <definedName name="__sat8" localSheetId="2">#REF!</definedName>
    <definedName name="__sat8" localSheetId="11">#REF!</definedName>
    <definedName name="__sat8" localSheetId="5">#REF!</definedName>
    <definedName name="__sat8" localSheetId="14">#REF!</definedName>
    <definedName name="__sat8">#REF!</definedName>
    <definedName name="__SAU4">#N/A</definedName>
    <definedName name="__sc1" localSheetId="13">#REF!</definedName>
    <definedName name="__sc1" localSheetId="2">#REF!</definedName>
    <definedName name="__sc1" localSheetId="11">#REF!</definedName>
    <definedName name="__sc1" localSheetId="5">#REF!</definedName>
    <definedName name="__sc1" localSheetId="14">#REF!</definedName>
    <definedName name="__sc1">#REF!</definedName>
    <definedName name="__SC2" localSheetId="13">#REF!</definedName>
    <definedName name="__SC2" localSheetId="2">#REF!</definedName>
    <definedName name="__SC2" localSheetId="11">#REF!</definedName>
    <definedName name="__SC2" localSheetId="5">#REF!</definedName>
    <definedName name="__SC2" localSheetId="14">#REF!</definedName>
    <definedName name="__SC2">#REF!</definedName>
    <definedName name="__sc3" localSheetId="13">#REF!</definedName>
    <definedName name="__sc3" localSheetId="2">#REF!</definedName>
    <definedName name="__sc3" localSheetId="11">#REF!</definedName>
    <definedName name="__sc3" localSheetId="5">#REF!</definedName>
    <definedName name="__sc3" localSheetId="14">#REF!</definedName>
    <definedName name="__sc3">#REF!</definedName>
    <definedName name="__SCD18" localSheetId="13">#REF!</definedName>
    <definedName name="__SCD18" localSheetId="2">#REF!</definedName>
    <definedName name="__SCD18" localSheetId="11">#REF!</definedName>
    <definedName name="__SCD18" localSheetId="5">#REF!</definedName>
    <definedName name="__SCD18" localSheetId="14">#REF!</definedName>
    <definedName name="__SCD18">#REF!</definedName>
    <definedName name="__SCL4" localSheetId="2" hidden="1">{"'Sheet1'!$L$16"}</definedName>
    <definedName name="__SCL4" localSheetId="11" hidden="1">{"'Sheet1'!$L$16"}</definedName>
    <definedName name="__SCL4" localSheetId="5" hidden="1">{"'Sheet1'!$L$16"}</definedName>
    <definedName name="__SCL4" hidden="1">{"'Sheet1'!$L$16"}</definedName>
    <definedName name="__Sdd33">#REF!</definedName>
    <definedName name="__Sdh33">#REF!</definedName>
    <definedName name="__sl2" localSheetId="13">#REF!</definedName>
    <definedName name="__sl2" localSheetId="2">#REF!</definedName>
    <definedName name="__sl2" localSheetId="11">#REF!</definedName>
    <definedName name="__sl2" localSheetId="5">#REF!</definedName>
    <definedName name="__sl2" localSheetId="14">#REF!</definedName>
    <definedName name="__sl2">#REF!</definedName>
    <definedName name="__sl20">#REF!</definedName>
    <definedName name="__sl40">#REF!</definedName>
    <definedName name="__slg1" localSheetId="13">#REF!</definedName>
    <definedName name="__slg1" localSheetId="2">#REF!</definedName>
    <definedName name="__slg1" localSheetId="11">#REF!</definedName>
    <definedName name="__slg1" localSheetId="5">#REF!</definedName>
    <definedName name="__slg1" localSheetId="14">#REF!</definedName>
    <definedName name="__slg1">#REF!</definedName>
    <definedName name="__slg2" localSheetId="13">#REF!</definedName>
    <definedName name="__slg2" localSheetId="2">#REF!</definedName>
    <definedName name="__slg2" localSheetId="11">#REF!</definedName>
    <definedName name="__slg2" localSheetId="5">#REF!</definedName>
    <definedName name="__slg2" localSheetId="14">#REF!</definedName>
    <definedName name="__slg2">#REF!</definedName>
    <definedName name="__slg3" localSheetId="13">#REF!</definedName>
    <definedName name="__slg3" localSheetId="2">#REF!</definedName>
    <definedName name="__slg3" localSheetId="11">#REF!</definedName>
    <definedName name="__slg3" localSheetId="5">#REF!</definedName>
    <definedName name="__slg3" localSheetId="14">#REF!</definedName>
    <definedName name="__slg3">#REF!</definedName>
    <definedName name="__slg4" localSheetId="13">#REF!</definedName>
    <definedName name="__slg4" localSheetId="2">#REF!</definedName>
    <definedName name="__slg4" localSheetId="11">#REF!</definedName>
    <definedName name="__slg4" localSheetId="5">#REF!</definedName>
    <definedName name="__slg4" localSheetId="14">#REF!</definedName>
    <definedName name="__slg4">#REF!</definedName>
    <definedName name="__slg5" localSheetId="13">#REF!</definedName>
    <definedName name="__slg5" localSheetId="2">#REF!</definedName>
    <definedName name="__slg5" localSheetId="11">#REF!</definedName>
    <definedName name="__slg5" localSheetId="5">#REF!</definedName>
    <definedName name="__slg5" localSheetId="14">#REF!</definedName>
    <definedName name="__slg5">#REF!</definedName>
    <definedName name="__slg6" localSheetId="13">#REF!</definedName>
    <definedName name="__slg6" localSheetId="2">#REF!</definedName>
    <definedName name="__slg6" localSheetId="11">#REF!</definedName>
    <definedName name="__slg6" localSheetId="5">#REF!</definedName>
    <definedName name="__slg6" localSheetId="14">#REF!</definedName>
    <definedName name="__slg6">#REF!</definedName>
    <definedName name="__SN3" localSheetId="13">#REF!</definedName>
    <definedName name="__SN3" localSheetId="2">#REF!</definedName>
    <definedName name="__SN3" localSheetId="11">#REF!</definedName>
    <definedName name="__SN3" localSheetId="5">#REF!</definedName>
    <definedName name="__SN3" localSheetId="14">#REF!</definedName>
    <definedName name="__SN3">#REF!</definedName>
    <definedName name="__soi2" localSheetId="13">#REF!</definedName>
    <definedName name="__soi2" localSheetId="2">#REF!</definedName>
    <definedName name="__soi2" localSheetId="11">#REF!</definedName>
    <definedName name="__soi2" localSheetId="5">#REF!</definedName>
    <definedName name="__soi2" localSheetId="14">#REF!</definedName>
    <definedName name="__soi2">#REF!</definedName>
    <definedName name="__soi3" localSheetId="13">#REF!</definedName>
    <definedName name="__soi3" localSheetId="2">#REF!</definedName>
    <definedName name="__soi3" localSheetId="11">#REF!</definedName>
    <definedName name="__soi3" localSheetId="5">#REF!</definedName>
    <definedName name="__soi3" localSheetId="14">#REF!</definedName>
    <definedName name="__soi3">#REF!</definedName>
    <definedName name="__SPL4">#REF!</definedName>
    <definedName name="__SQT10" localSheetId="13">#REF!</definedName>
    <definedName name="__SQT10" localSheetId="2">#REF!</definedName>
    <definedName name="__SQT10" localSheetId="11">#REF!</definedName>
    <definedName name="__SQT10" localSheetId="5">#REF!</definedName>
    <definedName name="__SQT10" localSheetId="14">#REF!</definedName>
    <definedName name="__SQT10">#REF!</definedName>
    <definedName name="__SQT8" localSheetId="13">#REF!</definedName>
    <definedName name="__SQT8" localSheetId="2">#REF!</definedName>
    <definedName name="__SQT8" localSheetId="11">#REF!</definedName>
    <definedName name="__SQT8" localSheetId="5">#REF!</definedName>
    <definedName name="__SQT8" localSheetId="14">#REF!</definedName>
    <definedName name="__SQT8">#REF!</definedName>
    <definedName name="__SQT9" localSheetId="13">#REF!</definedName>
    <definedName name="__SQT9" localSheetId="2">#REF!</definedName>
    <definedName name="__SQT9" localSheetId="11">#REF!</definedName>
    <definedName name="__SQT9" localSheetId="5">#REF!</definedName>
    <definedName name="__SQT9" localSheetId="14">#REF!</definedName>
    <definedName name="__SQT9">#REF!</definedName>
    <definedName name="__Stb33">#REF!</definedName>
    <definedName name="__su12">#N/A</definedName>
    <definedName name="__Su70">#N/A</definedName>
    <definedName name="__sua20" localSheetId="13">#REF!</definedName>
    <definedName name="__sua20" localSheetId="2">#REF!</definedName>
    <definedName name="__sua20" localSheetId="11">#REF!</definedName>
    <definedName name="__sua20" localSheetId="5">#REF!</definedName>
    <definedName name="__sua20" localSheetId="14">#REF!</definedName>
    <definedName name="__sua20">#REF!</definedName>
    <definedName name="__sua30" localSheetId="13">#REF!</definedName>
    <definedName name="__sua30" localSheetId="2">#REF!</definedName>
    <definedName name="__sua30" localSheetId="11">#REF!</definedName>
    <definedName name="__sua30" localSheetId="5">#REF!</definedName>
    <definedName name="__sua30" localSheetId="14">#REF!</definedName>
    <definedName name="__sua30">#REF!</definedName>
    <definedName name="__T10" localSheetId="2" hidden="1">{"'Sheet1'!$L$16"}</definedName>
    <definedName name="__T10" localSheetId="11" hidden="1">{"'Sheet1'!$L$16"}</definedName>
    <definedName name="__T10" localSheetId="5" hidden="1">{"'Sheet1'!$L$16"}</definedName>
    <definedName name="__T10" hidden="1">{"'Sheet1'!$L$16"}</definedName>
    <definedName name="__T4">#REF!</definedName>
    <definedName name="__t9" localSheetId="2" hidden="1">{"'Sheet1'!$L$16"}</definedName>
    <definedName name="__t9" localSheetId="11" hidden="1">{"'Sheet1'!$L$16"}</definedName>
    <definedName name="__t9" localSheetId="5" hidden="1">{"'Sheet1'!$L$16"}</definedName>
    <definedName name="__t9" hidden="1">{"'Sheet1'!$L$16"}</definedName>
    <definedName name="__tb2" localSheetId="2" hidden="1">{"'Sheet1'!$L$16"}</definedName>
    <definedName name="__tb2" localSheetId="11" hidden="1">{"'Sheet1'!$L$16"}</definedName>
    <definedName name="__tb2" localSheetId="5" hidden="1">{"'Sheet1'!$L$16"}</definedName>
    <definedName name="__tb2" hidden="1">{"'Sheet1'!$L$16"}</definedName>
    <definedName name="__TBA7">#N/A</definedName>
    <definedName name="__TBA8">#N/A</definedName>
    <definedName name="__TBA9">#N/A</definedName>
    <definedName name="__tct3">#REF!</definedName>
    <definedName name="__tct5">#REF!</definedName>
    <definedName name="__td1" localSheetId="2" hidden="1">{"'Sheet1'!$L$16"}</definedName>
    <definedName name="__td1" localSheetId="11" hidden="1">{"'Sheet1'!$L$16"}</definedName>
    <definedName name="__td1" localSheetId="5" hidden="1">{"'Sheet1'!$L$16"}</definedName>
    <definedName name="__td1" hidden="1">{"'Sheet1'!$L$16"}</definedName>
    <definedName name="__ten32" localSheetId="13">#REF!</definedName>
    <definedName name="__ten32" localSheetId="2">#REF!</definedName>
    <definedName name="__ten32" localSheetId="11">#REF!</definedName>
    <definedName name="__ten32" localSheetId="5">#REF!</definedName>
    <definedName name="__ten32" localSheetId="14">#REF!</definedName>
    <definedName name="__ten32">#REF!</definedName>
    <definedName name="__TG1" localSheetId="13">#REF!</definedName>
    <definedName name="__TG1" localSheetId="2">#REF!</definedName>
    <definedName name="__TG1" localSheetId="11">#REF!</definedName>
    <definedName name="__TG1" localSheetId="5">#REF!</definedName>
    <definedName name="__TG1" localSheetId="14">#REF!</definedName>
    <definedName name="__TG1">#REF!</definedName>
    <definedName name="__tg10">#N/A</definedName>
    <definedName name="__tg16">#N/A</definedName>
    <definedName name="__tg427" localSheetId="13">#REF!</definedName>
    <definedName name="__tg427" localSheetId="2">#REF!</definedName>
    <definedName name="__tg427" localSheetId="11">#REF!</definedName>
    <definedName name="__tg427" localSheetId="5">#REF!</definedName>
    <definedName name="__tg427" localSheetId="14">#REF!</definedName>
    <definedName name="__tg427">#REF!</definedName>
    <definedName name="__TK1" localSheetId="13">#REF!</definedName>
    <definedName name="__TK1" localSheetId="2">#REF!</definedName>
    <definedName name="__TK1" localSheetId="11">#REF!</definedName>
    <definedName name="__TK1" localSheetId="5">#REF!</definedName>
    <definedName name="__TK1" localSheetId="14">#REF!</definedName>
    <definedName name="__TK1">#REF!</definedName>
    <definedName name="__TK155" localSheetId="13">#REF!</definedName>
    <definedName name="__TK155" localSheetId="2">#REF!</definedName>
    <definedName name="__TK155" localSheetId="11">#REF!</definedName>
    <definedName name="__TK155" localSheetId="5">#REF!</definedName>
    <definedName name="__TK155" localSheetId="14">#REF!</definedName>
    <definedName name="__TK155">#REF!</definedName>
    <definedName name="__TK422" localSheetId="13">#REF!</definedName>
    <definedName name="__TK422" localSheetId="2">#REF!</definedName>
    <definedName name="__TK422" localSheetId="11">#REF!</definedName>
    <definedName name="__TK422" localSheetId="5">#REF!</definedName>
    <definedName name="__TK422" localSheetId="14">#REF!</definedName>
    <definedName name="__TK422">#REF!</definedName>
    <definedName name="__TL1" localSheetId="13">#REF!</definedName>
    <definedName name="__TL1" localSheetId="2">#REF!</definedName>
    <definedName name="__TL1" localSheetId="11">#REF!</definedName>
    <definedName name="__TL1" localSheetId="5">#REF!</definedName>
    <definedName name="__TL1" localSheetId="14">#REF!</definedName>
    <definedName name="__TL1">#REF!</definedName>
    <definedName name="__TL2" localSheetId="13">#REF!</definedName>
    <definedName name="__TL2" localSheetId="2">#REF!</definedName>
    <definedName name="__TL2" localSheetId="11">#REF!</definedName>
    <definedName name="__TL2" localSheetId="5">#REF!</definedName>
    <definedName name="__TL2" localSheetId="14">#REF!</definedName>
    <definedName name="__TL2">#REF!</definedName>
    <definedName name="__TL3" localSheetId="13">#REF!</definedName>
    <definedName name="__TL3" localSheetId="2">#REF!</definedName>
    <definedName name="__TL3" localSheetId="11">#REF!</definedName>
    <definedName name="__TL3" localSheetId="5">#REF!</definedName>
    <definedName name="__TL3" localSheetId="14">#REF!</definedName>
    <definedName name="__TL3">#REF!</definedName>
    <definedName name="__TLA120" localSheetId="13">#REF!</definedName>
    <definedName name="__TLA120" localSheetId="2">#REF!</definedName>
    <definedName name="__TLA120" localSheetId="11">#REF!</definedName>
    <definedName name="__TLA120" localSheetId="5">#REF!</definedName>
    <definedName name="__TLA120" localSheetId="14">#REF!</definedName>
    <definedName name="__TLA120">#REF!</definedName>
    <definedName name="__TLA35" localSheetId="13">#REF!</definedName>
    <definedName name="__TLA35" localSheetId="2">#REF!</definedName>
    <definedName name="__TLA35" localSheetId="11">#REF!</definedName>
    <definedName name="__TLA35" localSheetId="5">#REF!</definedName>
    <definedName name="__TLA35" localSheetId="14">#REF!</definedName>
    <definedName name="__TLA35">#REF!</definedName>
    <definedName name="__TLA50" localSheetId="13">#REF!</definedName>
    <definedName name="__TLA50" localSheetId="2">#REF!</definedName>
    <definedName name="__TLA50" localSheetId="11">#REF!</definedName>
    <definedName name="__TLA50" localSheetId="5">#REF!</definedName>
    <definedName name="__TLA50" localSheetId="14">#REF!</definedName>
    <definedName name="__TLA50">#REF!</definedName>
    <definedName name="__TLA70" localSheetId="13">#REF!</definedName>
    <definedName name="__TLA70" localSheetId="2">#REF!</definedName>
    <definedName name="__TLA70" localSheetId="11">#REF!</definedName>
    <definedName name="__TLA70" localSheetId="5">#REF!</definedName>
    <definedName name="__TLA70" localSheetId="14">#REF!</definedName>
    <definedName name="__TLA70">#REF!</definedName>
    <definedName name="__TLA95" localSheetId="13">#REF!</definedName>
    <definedName name="__TLA95" localSheetId="2">#REF!</definedName>
    <definedName name="__TLA95" localSheetId="11">#REF!</definedName>
    <definedName name="__TLA95" localSheetId="5">#REF!</definedName>
    <definedName name="__TLA95" localSheetId="14">#REF!</definedName>
    <definedName name="__TLA95">#REF!</definedName>
    <definedName name="__tnh10" localSheetId="13">#REF!</definedName>
    <definedName name="__tnh10" localSheetId="2">#REF!</definedName>
    <definedName name="__tnh10" localSheetId="11">#REF!</definedName>
    <definedName name="__tnh10" localSheetId="5">#REF!</definedName>
    <definedName name="__tnh10" localSheetId="14">#REF!</definedName>
    <definedName name="__tnh10">#REF!</definedName>
    <definedName name="__to700">#REF!</definedName>
    <definedName name="__tp2" localSheetId="13">#REF!</definedName>
    <definedName name="__tp2" localSheetId="2">#REF!</definedName>
    <definedName name="__tp2" localSheetId="11">#REF!</definedName>
    <definedName name="__tp2" localSheetId="5">#REF!</definedName>
    <definedName name="__tp2" localSheetId="14">#REF!</definedName>
    <definedName name="__tp2">#REF!</definedName>
    <definedName name="__tt10">#N/A</definedName>
    <definedName name="__tt14">#REF!</definedName>
    <definedName name="__tt18">#N/A</definedName>
    <definedName name="__tt3" localSheetId="2" hidden="1">{"'Sheet1'!$L$16"}</definedName>
    <definedName name="__tt3" localSheetId="11" hidden="1">{"'Sheet1'!$L$16"}</definedName>
    <definedName name="__tt3" localSheetId="5" hidden="1">{"'Sheet1'!$L$16"}</definedName>
    <definedName name="__tt3" hidden="1">{"'Sheet1'!$L$16"}</definedName>
    <definedName name="__tt30" localSheetId="13">#REF!</definedName>
    <definedName name="__tt30" localSheetId="2">#REF!</definedName>
    <definedName name="__tt30" localSheetId="11">#REF!</definedName>
    <definedName name="__tt30" localSheetId="5">#REF!</definedName>
    <definedName name="__tt30" localSheetId="14">#REF!</definedName>
    <definedName name="__tt30">#REF!</definedName>
    <definedName name="__tz593" localSheetId="13">#REF!</definedName>
    <definedName name="__tz593" localSheetId="2">#REF!</definedName>
    <definedName name="__tz593" localSheetId="11">#REF!</definedName>
    <definedName name="__tz593" localSheetId="5">#REF!</definedName>
    <definedName name="__tz593" localSheetId="14">#REF!</definedName>
    <definedName name="__tz593">#REF!</definedName>
    <definedName name="__TH1" localSheetId="13">#REF!</definedName>
    <definedName name="__TH1" localSheetId="2">#REF!</definedName>
    <definedName name="__TH1" localSheetId="11">#REF!</definedName>
    <definedName name="__TH1" localSheetId="5">#REF!</definedName>
    <definedName name="__TH1" localSheetId="14">#REF!</definedName>
    <definedName name="__TH1">#REF!</definedName>
    <definedName name="__TH160" localSheetId="13">#REF!</definedName>
    <definedName name="__TH160" localSheetId="2">#REF!</definedName>
    <definedName name="__TH160" localSheetId="11">#REF!</definedName>
    <definedName name="__TH160" localSheetId="5">#REF!</definedName>
    <definedName name="__TH160" localSheetId="14">#REF!</definedName>
    <definedName name="__TH160">#REF!</definedName>
    <definedName name="__TH2" localSheetId="13">#REF!</definedName>
    <definedName name="__TH2" localSheetId="2">#REF!</definedName>
    <definedName name="__TH2" localSheetId="11">#REF!</definedName>
    <definedName name="__TH2" localSheetId="5">#REF!</definedName>
    <definedName name="__TH2" localSheetId="14">#REF!</definedName>
    <definedName name="__TH2">#REF!</definedName>
    <definedName name="__TH20" localSheetId="13">#REF!</definedName>
    <definedName name="__TH20" localSheetId="2">#REF!</definedName>
    <definedName name="__TH20" localSheetId="11">#REF!</definedName>
    <definedName name="__TH20" localSheetId="5">#REF!</definedName>
    <definedName name="__TH20" localSheetId="14">#REF!</definedName>
    <definedName name="__TH20">#REF!</definedName>
    <definedName name="__TH3" localSheetId="13">#REF!</definedName>
    <definedName name="__TH3" localSheetId="2">#REF!</definedName>
    <definedName name="__TH3" localSheetId="11">#REF!</definedName>
    <definedName name="__TH3" localSheetId="5">#REF!</definedName>
    <definedName name="__TH3" localSheetId="14">#REF!</definedName>
    <definedName name="__TH3">#REF!</definedName>
    <definedName name="__thu2" localSheetId="2">{"Thuxm2.xls","Sheet1"}</definedName>
    <definedName name="__thu2" localSheetId="11">{"Thuxm2.xls","Sheet1"}</definedName>
    <definedName name="__thu2" localSheetId="5">{"Thuxm2.xls","Sheet1"}</definedName>
    <definedName name="__thu2">{"Thuxm2.xls","Sheet1"}</definedName>
    <definedName name="__tr375">#N/A</definedName>
    <definedName name="__tra100" localSheetId="13">#REF!</definedName>
    <definedName name="__tra100" localSheetId="2">#REF!</definedName>
    <definedName name="__tra100" localSheetId="11">#REF!</definedName>
    <definedName name="__tra100" localSheetId="5">#REF!</definedName>
    <definedName name="__tra100" localSheetId="14">#REF!</definedName>
    <definedName name="__tra100">#REF!</definedName>
    <definedName name="__tra102" localSheetId="13">#REF!</definedName>
    <definedName name="__tra102" localSheetId="2">#REF!</definedName>
    <definedName name="__tra102" localSheetId="11">#REF!</definedName>
    <definedName name="__tra102" localSheetId="5">#REF!</definedName>
    <definedName name="__tra102" localSheetId="14">#REF!</definedName>
    <definedName name="__tra102">#REF!</definedName>
    <definedName name="__tra104" localSheetId="13">#REF!</definedName>
    <definedName name="__tra104" localSheetId="2">#REF!</definedName>
    <definedName name="__tra104" localSheetId="11">#REF!</definedName>
    <definedName name="__tra104" localSheetId="5">#REF!</definedName>
    <definedName name="__tra104" localSheetId="14">#REF!</definedName>
    <definedName name="__tra104">#REF!</definedName>
    <definedName name="__tra106" localSheetId="13">#REF!</definedName>
    <definedName name="__tra106" localSheetId="2">#REF!</definedName>
    <definedName name="__tra106" localSheetId="11">#REF!</definedName>
    <definedName name="__tra106" localSheetId="5">#REF!</definedName>
    <definedName name="__tra106" localSheetId="14">#REF!</definedName>
    <definedName name="__tra106">#REF!</definedName>
    <definedName name="__tra108" localSheetId="13">#REF!</definedName>
    <definedName name="__tra108" localSheetId="2">#REF!</definedName>
    <definedName name="__tra108" localSheetId="11">#REF!</definedName>
    <definedName name="__tra108" localSheetId="5">#REF!</definedName>
    <definedName name="__tra108" localSheetId="14">#REF!</definedName>
    <definedName name="__tra108">#REF!</definedName>
    <definedName name="__tra110" localSheetId="13">#REF!</definedName>
    <definedName name="__tra110" localSheetId="2">#REF!</definedName>
    <definedName name="__tra110" localSheetId="11">#REF!</definedName>
    <definedName name="__tra110" localSheetId="5">#REF!</definedName>
    <definedName name="__tra110" localSheetId="14">#REF!</definedName>
    <definedName name="__tra110">#REF!</definedName>
    <definedName name="__tra112" localSheetId="13">#REF!</definedName>
    <definedName name="__tra112" localSheetId="2">#REF!</definedName>
    <definedName name="__tra112" localSheetId="11">#REF!</definedName>
    <definedName name="__tra112" localSheetId="5">#REF!</definedName>
    <definedName name="__tra112" localSheetId="14">#REF!</definedName>
    <definedName name="__tra112">#REF!</definedName>
    <definedName name="__tra114" localSheetId="13">#REF!</definedName>
    <definedName name="__tra114" localSheetId="2">#REF!</definedName>
    <definedName name="__tra114" localSheetId="11">#REF!</definedName>
    <definedName name="__tra114" localSheetId="5">#REF!</definedName>
    <definedName name="__tra114" localSheetId="14">#REF!</definedName>
    <definedName name="__tra114">#REF!</definedName>
    <definedName name="__tra116" localSheetId="13">#REF!</definedName>
    <definedName name="__tra116" localSheetId="2">#REF!</definedName>
    <definedName name="__tra116" localSheetId="11">#REF!</definedName>
    <definedName name="__tra116" localSheetId="5">#REF!</definedName>
    <definedName name="__tra116" localSheetId="14">#REF!</definedName>
    <definedName name="__tra116">#REF!</definedName>
    <definedName name="__tra118" localSheetId="13">#REF!</definedName>
    <definedName name="__tra118" localSheetId="2">#REF!</definedName>
    <definedName name="__tra118" localSheetId="11">#REF!</definedName>
    <definedName name="__tra118" localSheetId="5">#REF!</definedName>
    <definedName name="__tra118" localSheetId="14">#REF!</definedName>
    <definedName name="__tra118">#REF!</definedName>
    <definedName name="__tra120" localSheetId="13">#REF!</definedName>
    <definedName name="__tra120" localSheetId="2">#REF!</definedName>
    <definedName name="__tra120" localSheetId="11">#REF!</definedName>
    <definedName name="__tra120" localSheetId="5">#REF!</definedName>
    <definedName name="__tra120" localSheetId="14">#REF!</definedName>
    <definedName name="__tra120">#REF!</definedName>
    <definedName name="__tra122" localSheetId="13">#REF!</definedName>
    <definedName name="__tra122" localSheetId="2">#REF!</definedName>
    <definedName name="__tra122" localSheetId="11">#REF!</definedName>
    <definedName name="__tra122" localSheetId="5">#REF!</definedName>
    <definedName name="__tra122" localSheetId="14">#REF!</definedName>
    <definedName name="__tra122">#REF!</definedName>
    <definedName name="__tra124" localSheetId="13">#REF!</definedName>
    <definedName name="__tra124" localSheetId="2">#REF!</definedName>
    <definedName name="__tra124" localSheetId="11">#REF!</definedName>
    <definedName name="__tra124" localSheetId="5">#REF!</definedName>
    <definedName name="__tra124" localSheetId="14">#REF!</definedName>
    <definedName name="__tra124">#REF!</definedName>
    <definedName name="__tra126" localSheetId="13">#REF!</definedName>
    <definedName name="__tra126" localSheetId="2">#REF!</definedName>
    <definedName name="__tra126" localSheetId="11">#REF!</definedName>
    <definedName name="__tra126" localSheetId="5">#REF!</definedName>
    <definedName name="__tra126" localSheetId="14">#REF!</definedName>
    <definedName name="__tra126">#REF!</definedName>
    <definedName name="__tra128" localSheetId="13">#REF!</definedName>
    <definedName name="__tra128" localSheetId="2">#REF!</definedName>
    <definedName name="__tra128" localSheetId="11">#REF!</definedName>
    <definedName name="__tra128" localSheetId="5">#REF!</definedName>
    <definedName name="__tra128" localSheetId="14">#REF!</definedName>
    <definedName name="__tra128">#REF!</definedName>
    <definedName name="__tra130" localSheetId="13">#REF!</definedName>
    <definedName name="__tra130" localSheetId="2">#REF!</definedName>
    <definedName name="__tra130" localSheetId="11">#REF!</definedName>
    <definedName name="__tra130" localSheetId="5">#REF!</definedName>
    <definedName name="__tra130" localSheetId="14">#REF!</definedName>
    <definedName name="__tra130">#REF!</definedName>
    <definedName name="__tra132" localSheetId="13">#REF!</definedName>
    <definedName name="__tra132" localSheetId="2">#REF!</definedName>
    <definedName name="__tra132" localSheetId="11">#REF!</definedName>
    <definedName name="__tra132" localSheetId="5">#REF!</definedName>
    <definedName name="__tra132" localSheetId="14">#REF!</definedName>
    <definedName name="__tra132">#REF!</definedName>
    <definedName name="__tra134" localSheetId="13">#REF!</definedName>
    <definedName name="__tra134" localSheetId="2">#REF!</definedName>
    <definedName name="__tra134" localSheetId="11">#REF!</definedName>
    <definedName name="__tra134" localSheetId="5">#REF!</definedName>
    <definedName name="__tra134" localSheetId="14">#REF!</definedName>
    <definedName name="__tra134">#REF!</definedName>
    <definedName name="__tra136" localSheetId="13">#REF!</definedName>
    <definedName name="__tra136" localSheetId="2">#REF!</definedName>
    <definedName name="__tra136" localSheetId="11">#REF!</definedName>
    <definedName name="__tra136" localSheetId="5">#REF!</definedName>
    <definedName name="__tra136" localSheetId="14">#REF!</definedName>
    <definedName name="__tra136">#REF!</definedName>
    <definedName name="__tra138" localSheetId="13">#REF!</definedName>
    <definedName name="__tra138" localSheetId="2">#REF!</definedName>
    <definedName name="__tra138" localSheetId="11">#REF!</definedName>
    <definedName name="__tra138" localSheetId="5">#REF!</definedName>
    <definedName name="__tra138" localSheetId="14">#REF!</definedName>
    <definedName name="__tra138">#REF!</definedName>
    <definedName name="__tra140" localSheetId="13">#REF!</definedName>
    <definedName name="__tra140" localSheetId="2">#REF!</definedName>
    <definedName name="__tra140" localSheetId="11">#REF!</definedName>
    <definedName name="__tra140" localSheetId="5">#REF!</definedName>
    <definedName name="__tra140" localSheetId="14">#REF!</definedName>
    <definedName name="__tra140">#REF!</definedName>
    <definedName name="__tra2005" localSheetId="13">#REF!</definedName>
    <definedName name="__tra2005" localSheetId="2">#REF!</definedName>
    <definedName name="__tra2005" localSheetId="11">#REF!</definedName>
    <definedName name="__tra2005" localSheetId="5">#REF!</definedName>
    <definedName name="__tra2005" localSheetId="14">#REF!</definedName>
    <definedName name="__tra2005">#REF!</definedName>
    <definedName name="__tra70" localSheetId="13">#REF!</definedName>
    <definedName name="__tra70" localSheetId="2">#REF!</definedName>
    <definedName name="__tra70" localSheetId="11">#REF!</definedName>
    <definedName name="__tra70" localSheetId="5">#REF!</definedName>
    <definedName name="__tra70" localSheetId="14">#REF!</definedName>
    <definedName name="__tra70">#REF!</definedName>
    <definedName name="__tra72" localSheetId="13">#REF!</definedName>
    <definedName name="__tra72" localSheetId="2">#REF!</definedName>
    <definedName name="__tra72" localSheetId="11">#REF!</definedName>
    <definedName name="__tra72" localSheetId="5">#REF!</definedName>
    <definedName name="__tra72" localSheetId="14">#REF!</definedName>
    <definedName name="__tra72">#REF!</definedName>
    <definedName name="__tra74" localSheetId="13">#REF!</definedName>
    <definedName name="__tra74" localSheetId="2">#REF!</definedName>
    <definedName name="__tra74" localSheetId="11">#REF!</definedName>
    <definedName name="__tra74" localSheetId="5">#REF!</definedName>
    <definedName name="__tra74" localSheetId="14">#REF!</definedName>
    <definedName name="__tra74">#REF!</definedName>
    <definedName name="__tra76" localSheetId="13">#REF!</definedName>
    <definedName name="__tra76" localSheetId="2">#REF!</definedName>
    <definedName name="__tra76" localSheetId="11">#REF!</definedName>
    <definedName name="__tra76" localSheetId="5">#REF!</definedName>
    <definedName name="__tra76" localSheetId="14">#REF!</definedName>
    <definedName name="__tra76">#REF!</definedName>
    <definedName name="__tra78" localSheetId="13">#REF!</definedName>
    <definedName name="__tra78" localSheetId="2">#REF!</definedName>
    <definedName name="__tra78" localSheetId="11">#REF!</definedName>
    <definedName name="__tra78" localSheetId="5">#REF!</definedName>
    <definedName name="__tra78" localSheetId="14">#REF!</definedName>
    <definedName name="__tra78">#REF!</definedName>
    <definedName name="__tra79" localSheetId="13">#REF!</definedName>
    <definedName name="__tra79" localSheetId="2">#REF!</definedName>
    <definedName name="__tra79" localSheetId="11">#REF!</definedName>
    <definedName name="__tra79" localSheetId="5">#REF!</definedName>
    <definedName name="__tra79" localSheetId="14">#REF!</definedName>
    <definedName name="__tra79">#REF!</definedName>
    <definedName name="__tra80" localSheetId="13">#REF!</definedName>
    <definedName name="__tra80" localSheetId="2">#REF!</definedName>
    <definedName name="__tra80" localSheetId="11">#REF!</definedName>
    <definedName name="__tra80" localSheetId="5">#REF!</definedName>
    <definedName name="__tra80" localSheetId="14">#REF!</definedName>
    <definedName name="__tra80">#REF!</definedName>
    <definedName name="__tra82" localSheetId="13">#REF!</definedName>
    <definedName name="__tra82" localSheetId="2">#REF!</definedName>
    <definedName name="__tra82" localSheetId="11">#REF!</definedName>
    <definedName name="__tra82" localSheetId="5">#REF!</definedName>
    <definedName name="__tra82" localSheetId="14">#REF!</definedName>
    <definedName name="__tra82">#REF!</definedName>
    <definedName name="__tra84" localSheetId="13">#REF!</definedName>
    <definedName name="__tra84" localSheetId="2">#REF!</definedName>
    <definedName name="__tra84" localSheetId="11">#REF!</definedName>
    <definedName name="__tra84" localSheetId="5">#REF!</definedName>
    <definedName name="__tra84" localSheetId="14">#REF!</definedName>
    <definedName name="__tra84">#REF!</definedName>
    <definedName name="__tra86" localSheetId="13">#REF!</definedName>
    <definedName name="__tra86" localSheetId="2">#REF!</definedName>
    <definedName name="__tra86" localSheetId="11">#REF!</definedName>
    <definedName name="__tra86" localSheetId="5">#REF!</definedName>
    <definedName name="__tra86" localSheetId="14">#REF!</definedName>
    <definedName name="__tra86">#REF!</definedName>
    <definedName name="__tra88" localSheetId="13">#REF!</definedName>
    <definedName name="__tra88" localSheetId="2">#REF!</definedName>
    <definedName name="__tra88" localSheetId="11">#REF!</definedName>
    <definedName name="__tra88" localSheetId="5">#REF!</definedName>
    <definedName name="__tra88" localSheetId="14">#REF!</definedName>
    <definedName name="__tra88">#REF!</definedName>
    <definedName name="__tra90" localSheetId="13">#REF!</definedName>
    <definedName name="__tra90" localSheetId="2">#REF!</definedName>
    <definedName name="__tra90" localSheetId="11">#REF!</definedName>
    <definedName name="__tra90" localSheetId="5">#REF!</definedName>
    <definedName name="__tra90" localSheetId="14">#REF!</definedName>
    <definedName name="__tra90">#REF!</definedName>
    <definedName name="__tra92" localSheetId="13">#REF!</definedName>
    <definedName name="__tra92" localSheetId="2">#REF!</definedName>
    <definedName name="__tra92" localSheetId="11">#REF!</definedName>
    <definedName name="__tra92" localSheetId="5">#REF!</definedName>
    <definedName name="__tra92" localSheetId="14">#REF!</definedName>
    <definedName name="__tra92">#REF!</definedName>
    <definedName name="__tra94" localSheetId="13">#REF!</definedName>
    <definedName name="__tra94" localSheetId="2">#REF!</definedName>
    <definedName name="__tra94" localSheetId="11">#REF!</definedName>
    <definedName name="__tra94" localSheetId="5">#REF!</definedName>
    <definedName name="__tra94" localSheetId="14">#REF!</definedName>
    <definedName name="__tra94">#REF!</definedName>
    <definedName name="__tra96" localSheetId="13">#REF!</definedName>
    <definedName name="__tra96" localSheetId="2">#REF!</definedName>
    <definedName name="__tra96" localSheetId="11">#REF!</definedName>
    <definedName name="__tra96" localSheetId="5">#REF!</definedName>
    <definedName name="__tra96" localSheetId="14">#REF!</definedName>
    <definedName name="__tra96">#REF!</definedName>
    <definedName name="__tra98" localSheetId="13">#REF!</definedName>
    <definedName name="__tra98" localSheetId="2">#REF!</definedName>
    <definedName name="__tra98" localSheetId="11">#REF!</definedName>
    <definedName name="__tra98" localSheetId="5">#REF!</definedName>
    <definedName name="__tra98" localSheetId="14">#REF!</definedName>
    <definedName name="__tra98">#REF!</definedName>
    <definedName name="__ui100" localSheetId="13">#REF!</definedName>
    <definedName name="__ui100" localSheetId="2">#REF!</definedName>
    <definedName name="__ui100" localSheetId="11">#REF!</definedName>
    <definedName name="__ui100" localSheetId="5">#REF!</definedName>
    <definedName name="__ui100" localSheetId="14">#REF!</definedName>
    <definedName name="__ui100">#REF!</definedName>
    <definedName name="__ui105" localSheetId="13">#REF!</definedName>
    <definedName name="__ui105" localSheetId="2">#REF!</definedName>
    <definedName name="__ui105" localSheetId="11">#REF!</definedName>
    <definedName name="__ui105" localSheetId="5">#REF!</definedName>
    <definedName name="__ui105" localSheetId="14">#REF!</definedName>
    <definedName name="__ui105">#REF!</definedName>
    <definedName name="__ui108" localSheetId="13">#REF!</definedName>
    <definedName name="__ui108" localSheetId="2">#REF!</definedName>
    <definedName name="__ui108" localSheetId="11">#REF!</definedName>
    <definedName name="__ui108" localSheetId="5">#REF!</definedName>
    <definedName name="__ui108" localSheetId="14">#REF!</definedName>
    <definedName name="__ui108">#REF!</definedName>
    <definedName name="__ui110">#REF!</definedName>
    <definedName name="__ui130" localSheetId="13">#REF!</definedName>
    <definedName name="__ui130" localSheetId="2">#REF!</definedName>
    <definedName name="__ui130" localSheetId="11">#REF!</definedName>
    <definedName name="__ui130" localSheetId="5">#REF!</definedName>
    <definedName name="__ui130" localSheetId="14">#REF!</definedName>
    <definedName name="__ui130">#REF!</definedName>
    <definedName name="__ui140" localSheetId="13">#REF!</definedName>
    <definedName name="__ui140" localSheetId="2">#REF!</definedName>
    <definedName name="__ui140" localSheetId="11">#REF!</definedName>
    <definedName name="__ui140" localSheetId="5">#REF!</definedName>
    <definedName name="__ui140" localSheetId="14">#REF!</definedName>
    <definedName name="__ui140">#REF!</definedName>
    <definedName name="__ui160" localSheetId="13">#REF!</definedName>
    <definedName name="__ui160" localSheetId="2">#REF!</definedName>
    <definedName name="__ui160" localSheetId="11">#REF!</definedName>
    <definedName name="__ui160" localSheetId="5">#REF!</definedName>
    <definedName name="__ui160" localSheetId="14">#REF!</definedName>
    <definedName name="__ui160">#REF!</definedName>
    <definedName name="__ui180" localSheetId="13">#REF!</definedName>
    <definedName name="__ui180" localSheetId="2">#REF!</definedName>
    <definedName name="__ui180" localSheetId="11">#REF!</definedName>
    <definedName name="__ui180" localSheetId="5">#REF!</definedName>
    <definedName name="__ui180" localSheetId="14">#REF!</definedName>
    <definedName name="__ui180">#REF!</definedName>
    <definedName name="__ui250" localSheetId="13">#REF!</definedName>
    <definedName name="__ui250" localSheetId="2">#REF!</definedName>
    <definedName name="__ui250" localSheetId="11">#REF!</definedName>
    <definedName name="__ui250" localSheetId="5">#REF!</definedName>
    <definedName name="__ui250" localSheetId="14">#REF!</definedName>
    <definedName name="__ui250">#REF!</definedName>
    <definedName name="__ui271" localSheetId="13">#REF!</definedName>
    <definedName name="__ui271" localSheetId="2">#REF!</definedName>
    <definedName name="__ui271" localSheetId="11">#REF!</definedName>
    <definedName name="__ui271" localSheetId="5">#REF!</definedName>
    <definedName name="__ui271" localSheetId="14">#REF!</definedName>
    <definedName name="__ui271">#REF!</definedName>
    <definedName name="__ui320" localSheetId="13">#REF!</definedName>
    <definedName name="__ui320" localSheetId="2">#REF!</definedName>
    <definedName name="__ui320" localSheetId="11">#REF!</definedName>
    <definedName name="__ui320" localSheetId="5">#REF!</definedName>
    <definedName name="__ui320" localSheetId="14">#REF!</definedName>
    <definedName name="__ui320">#REF!</definedName>
    <definedName name="__ui45" localSheetId="13">#REF!</definedName>
    <definedName name="__ui45" localSheetId="2">#REF!</definedName>
    <definedName name="__ui45" localSheetId="11">#REF!</definedName>
    <definedName name="__ui45" localSheetId="5">#REF!</definedName>
    <definedName name="__ui45" localSheetId="14">#REF!</definedName>
    <definedName name="__ui45">#REF!</definedName>
    <definedName name="__ui50" localSheetId="13">#REF!</definedName>
    <definedName name="__ui50" localSheetId="2">#REF!</definedName>
    <definedName name="__ui50" localSheetId="11">#REF!</definedName>
    <definedName name="__ui50" localSheetId="5">#REF!</definedName>
    <definedName name="__ui50" localSheetId="14">#REF!</definedName>
    <definedName name="__ui50">#REF!</definedName>
    <definedName name="__ui54" localSheetId="13">#REF!</definedName>
    <definedName name="__ui54" localSheetId="2">#REF!</definedName>
    <definedName name="__ui54" localSheetId="11">#REF!</definedName>
    <definedName name="__ui54" localSheetId="5">#REF!</definedName>
    <definedName name="__ui54" localSheetId="14">#REF!</definedName>
    <definedName name="__ui54">#REF!</definedName>
    <definedName name="__ui65" localSheetId="13">#REF!</definedName>
    <definedName name="__ui65" localSheetId="2">#REF!</definedName>
    <definedName name="__ui65" localSheetId="11">#REF!</definedName>
    <definedName name="__ui65" localSheetId="5">#REF!</definedName>
    <definedName name="__ui65" localSheetId="14">#REF!</definedName>
    <definedName name="__ui65">#REF!</definedName>
    <definedName name="__ui75" localSheetId="13">#REF!</definedName>
    <definedName name="__ui75" localSheetId="2">#REF!</definedName>
    <definedName name="__ui75" localSheetId="11">#REF!</definedName>
    <definedName name="__ui75" localSheetId="5">#REF!</definedName>
    <definedName name="__ui75" localSheetId="14">#REF!</definedName>
    <definedName name="__ui75">#REF!</definedName>
    <definedName name="__ui80" localSheetId="13">#REF!</definedName>
    <definedName name="__ui80" localSheetId="2">#REF!</definedName>
    <definedName name="__ui80" localSheetId="11">#REF!</definedName>
    <definedName name="__ui80" localSheetId="5">#REF!</definedName>
    <definedName name="__ui80" localSheetId="14">#REF!</definedName>
    <definedName name="__ui80">#REF!</definedName>
    <definedName name="__un76">#N/A</definedName>
    <definedName name="__UT2" localSheetId="13">#REF!</definedName>
    <definedName name="__UT2" localSheetId="2">#REF!</definedName>
    <definedName name="__UT2" localSheetId="11">#REF!</definedName>
    <definedName name="__UT2" localSheetId="5">#REF!</definedName>
    <definedName name="__UT2" localSheetId="14">#REF!</definedName>
    <definedName name="__UT2">#REF!</definedName>
    <definedName name="__va1">#REF!</definedName>
    <definedName name="__VAN1">#N/A</definedName>
    <definedName name="__vb1" localSheetId="13">#REF!</definedName>
    <definedName name="__vb1" localSheetId="2">#REF!</definedName>
    <definedName name="__vb1" localSheetId="11">#REF!</definedName>
    <definedName name="__vb1" localSheetId="5">#REF!</definedName>
    <definedName name="__vb1" localSheetId="14">#REF!</definedName>
    <definedName name="__vb1">#REF!</definedName>
    <definedName name="__vb2" localSheetId="13">#REF!</definedName>
    <definedName name="__vb2" localSheetId="2">#REF!</definedName>
    <definedName name="__vb2" localSheetId="11">#REF!</definedName>
    <definedName name="__vb2" localSheetId="5">#REF!</definedName>
    <definedName name="__vb2" localSheetId="14">#REF!</definedName>
    <definedName name="__vb2">#REF!</definedName>
    <definedName name="__vbt100">#REF!</definedName>
    <definedName name="__vbt150">#REF!</definedName>
    <definedName name="__vbt200">#REF!</definedName>
    <definedName name="__vc1" localSheetId="13">#REF!</definedName>
    <definedName name="__vc1" localSheetId="2">#REF!</definedName>
    <definedName name="__vc1" localSheetId="11">#REF!</definedName>
    <definedName name="__vc1" localSheetId="5">#REF!</definedName>
    <definedName name="__vc1" localSheetId="14">#REF!</definedName>
    <definedName name="__vc1">#REF!</definedName>
    <definedName name="__vc2" localSheetId="13">#REF!</definedName>
    <definedName name="__vc2" localSheetId="2">#REF!</definedName>
    <definedName name="__vc2" localSheetId="11">#REF!</definedName>
    <definedName name="__vc2" localSheetId="5">#REF!</definedName>
    <definedName name="__vc2" localSheetId="14">#REF!</definedName>
    <definedName name="__vc2">#REF!</definedName>
    <definedName name="__vc2125">#REF!</definedName>
    <definedName name="__vc2131">#REF!</definedName>
    <definedName name="__vc2224">#REF!</definedName>
    <definedName name="__vc2312">#REF!</definedName>
    <definedName name="__vc2313">#REF!</definedName>
    <definedName name="__vc3" localSheetId="13">#REF!</definedName>
    <definedName name="__vc3" localSheetId="2">#REF!</definedName>
    <definedName name="__vc3" localSheetId="11">#REF!</definedName>
    <definedName name="__vc3" localSheetId="5">#REF!</definedName>
    <definedName name="__vc3" localSheetId="14">#REF!</definedName>
    <definedName name="__vc3">#REF!</definedName>
    <definedName name="__vc3126">#REF!</definedName>
    <definedName name="__vc3325">#REF!</definedName>
    <definedName name="__VCD4">#N/A</definedName>
    <definedName name="__Vh2" localSheetId="13">#REF!</definedName>
    <definedName name="__Vh2" localSheetId="2">#REF!</definedName>
    <definedName name="__Vh2" localSheetId="11">#REF!</definedName>
    <definedName name="__Vh2" localSheetId="5">#REF!</definedName>
    <definedName name="__Vh2" localSheetId="14">#REF!</definedName>
    <definedName name="__Vh2">#REF!</definedName>
    <definedName name="__vl1" localSheetId="13">#REF!</definedName>
    <definedName name="__vl1" localSheetId="2">#REF!</definedName>
    <definedName name="__vl1" localSheetId="11">#REF!</definedName>
    <definedName name="__vl1" localSheetId="5">#REF!</definedName>
    <definedName name="__vl1" localSheetId="14">#REF!</definedName>
    <definedName name="__vl1">#REF!</definedName>
    <definedName name="__VL100" localSheetId="13">#REF!</definedName>
    <definedName name="__VL100" localSheetId="2">#REF!</definedName>
    <definedName name="__VL100" localSheetId="11">#REF!</definedName>
    <definedName name="__VL100" localSheetId="5">#REF!</definedName>
    <definedName name="__VL100" localSheetId="14">#REF!</definedName>
    <definedName name="__VL100">#REF!</definedName>
    <definedName name="__VL150" localSheetId="13">#REF!</definedName>
    <definedName name="__VL150" localSheetId="2">#REF!</definedName>
    <definedName name="__VL150" localSheetId="11">#REF!</definedName>
    <definedName name="__VL150" localSheetId="5">#REF!</definedName>
    <definedName name="__VL150" localSheetId="14">#REF!</definedName>
    <definedName name="__VL150">#REF!</definedName>
    <definedName name="__VL200" localSheetId="13">#REF!</definedName>
    <definedName name="__VL200" localSheetId="2">#REF!</definedName>
    <definedName name="__VL200" localSheetId="11">#REF!</definedName>
    <definedName name="__VL200" localSheetId="5">#REF!</definedName>
    <definedName name="__VL200" localSheetId="14">#REF!</definedName>
    <definedName name="__VL200">#REF!</definedName>
    <definedName name="__VL250" localSheetId="13">#REF!</definedName>
    <definedName name="__VL250" localSheetId="2">#REF!</definedName>
    <definedName name="__VL250" localSheetId="11">#REF!</definedName>
    <definedName name="__VL250" localSheetId="5">#REF!</definedName>
    <definedName name="__VL250" localSheetId="14">#REF!</definedName>
    <definedName name="__VL250">#REF!</definedName>
    <definedName name="__VL43" localSheetId="13">#REF!</definedName>
    <definedName name="__VL43" localSheetId="2">#REF!</definedName>
    <definedName name="__VL43" localSheetId="11">#REF!</definedName>
    <definedName name="__VL43" localSheetId="5">#REF!</definedName>
    <definedName name="__VL43" localSheetId="14">#REF!</definedName>
    <definedName name="__VL43">#REF!</definedName>
    <definedName name="__VL50" localSheetId="13">#REF!</definedName>
    <definedName name="__VL50" localSheetId="2">#REF!</definedName>
    <definedName name="__VL50" localSheetId="11">#REF!</definedName>
    <definedName name="__VL50" localSheetId="5">#REF!</definedName>
    <definedName name="__VL50" localSheetId="14">#REF!</definedName>
    <definedName name="__VL50">#REF!</definedName>
    <definedName name="__vln6" localSheetId="13">#REF!</definedName>
    <definedName name="__vln6" localSheetId="2">#REF!</definedName>
    <definedName name="__vln6" localSheetId="11">#REF!</definedName>
    <definedName name="__vln6" localSheetId="5">#REF!</definedName>
    <definedName name="__vln6" localSheetId="14">#REF!</definedName>
    <definedName name="__vln6">#REF!</definedName>
    <definedName name="__VLP2" localSheetId="2" hidden="1">{"'Sheet1'!$L$16"}</definedName>
    <definedName name="__VLP2" localSheetId="11" hidden="1">{"'Sheet1'!$L$16"}</definedName>
    <definedName name="__VLP2" localSheetId="5" hidden="1">{"'Sheet1'!$L$16"}</definedName>
    <definedName name="__VLP2" hidden="1">{"'Sheet1'!$L$16"}</definedName>
    <definedName name="__vm100" localSheetId="13">#REF!</definedName>
    <definedName name="__vm100" localSheetId="2">#REF!</definedName>
    <definedName name="__vm100" localSheetId="11">#REF!</definedName>
    <definedName name="__vm100" localSheetId="5">#REF!</definedName>
    <definedName name="__vm100" localSheetId="14">#REF!</definedName>
    <definedName name="__vm100">#REF!</definedName>
    <definedName name="__vm150" localSheetId="13">#REF!</definedName>
    <definedName name="__vm150" localSheetId="2">#REF!</definedName>
    <definedName name="__vm150" localSheetId="11">#REF!</definedName>
    <definedName name="__vm150" localSheetId="5">#REF!</definedName>
    <definedName name="__vm150" localSheetId="14">#REF!</definedName>
    <definedName name="__vm150">#REF!</definedName>
    <definedName name="__vm50" localSheetId="13">#REF!</definedName>
    <definedName name="__vm50" localSheetId="2">#REF!</definedName>
    <definedName name="__vm50" localSheetId="11">#REF!</definedName>
    <definedName name="__vm50" localSheetId="5">#REF!</definedName>
    <definedName name="__vm50" localSheetId="14">#REF!</definedName>
    <definedName name="__vm50">#REF!</definedName>
    <definedName name="__vm75" localSheetId="13">#REF!</definedName>
    <definedName name="__vm75" localSheetId="2">#REF!</definedName>
    <definedName name="__vm75" localSheetId="11">#REF!</definedName>
    <definedName name="__vm75" localSheetId="5">#REF!</definedName>
    <definedName name="__vm75" localSheetId="14">#REF!</definedName>
    <definedName name="__vm75">#REF!</definedName>
    <definedName name="__VT22" localSheetId="13">#REF!</definedName>
    <definedName name="__VT22" localSheetId="2">#REF!</definedName>
    <definedName name="__VT22" localSheetId="11">#REF!</definedName>
    <definedName name="__VT22" localSheetId="5">#REF!</definedName>
    <definedName name="__VT22" localSheetId="14">#REF!</definedName>
    <definedName name="__VT22">#REF!</definedName>
    <definedName name="__vua25">#REF!</definedName>
    <definedName name="__vua30">#REF!</definedName>
    <definedName name="__vua35">#REF!</definedName>
    <definedName name="__xb80" localSheetId="13">#REF!</definedName>
    <definedName name="__xb80" localSheetId="2">#REF!</definedName>
    <definedName name="__xb80" localSheetId="11">#REF!</definedName>
    <definedName name="__xb80" localSheetId="5">#REF!</definedName>
    <definedName name="__xb80" localSheetId="14">#REF!</definedName>
    <definedName name="__xb80">#REF!</definedName>
    <definedName name="__xd2" localSheetId="2">{"Book1"}</definedName>
    <definedName name="__xd2" localSheetId="11">{"Book1"}</definedName>
    <definedName name="__xd2" localSheetId="5">{"Book1"}</definedName>
    <definedName name="__xd2">{"Book1"}</definedName>
    <definedName name="__xi1" localSheetId="13">#REF!</definedName>
    <definedName name="__xi1" localSheetId="2">#REF!</definedName>
    <definedName name="__xi1" localSheetId="11">#REF!</definedName>
    <definedName name="__xi1" localSheetId="5">#REF!</definedName>
    <definedName name="__xi1" localSheetId="14">#REF!</definedName>
    <definedName name="__xi1">#REF!</definedName>
    <definedName name="__xl1">#N/A</definedName>
    <definedName name="__xm100">#REF!</definedName>
    <definedName name="__xm2" localSheetId="13">#REF!</definedName>
    <definedName name="__xm2" localSheetId="2">#REF!</definedName>
    <definedName name="__xm2" localSheetId="11">#REF!</definedName>
    <definedName name="__xm2" localSheetId="5">#REF!</definedName>
    <definedName name="__xm2" localSheetId="14">#REF!</definedName>
    <definedName name="__xm2">#REF!</definedName>
    <definedName name="__xm3" localSheetId="13">#REF!</definedName>
    <definedName name="__xm3" localSheetId="2">#REF!</definedName>
    <definedName name="__xm3" localSheetId="11">#REF!</definedName>
    <definedName name="__xm3" localSheetId="5">#REF!</definedName>
    <definedName name="__xm3" localSheetId="14">#REF!</definedName>
    <definedName name="__xm3">#REF!</definedName>
    <definedName name="__xm30" localSheetId="13">#REF!</definedName>
    <definedName name="__xm30" localSheetId="2">#REF!</definedName>
    <definedName name="__xm30" localSheetId="11">#REF!</definedName>
    <definedName name="__xm30" localSheetId="5">#REF!</definedName>
    <definedName name="__xm30" localSheetId="14">#REF!</definedName>
    <definedName name="__xm30">#REF!</definedName>
    <definedName name="__xm4" localSheetId="13">#REF!</definedName>
    <definedName name="__xm4" localSheetId="2">#REF!</definedName>
    <definedName name="__xm4" localSheetId="11">#REF!</definedName>
    <definedName name="__xm4" localSheetId="5">#REF!</definedName>
    <definedName name="__xm4" localSheetId="14">#REF!</definedName>
    <definedName name="__xm4">#REF!</definedName>
    <definedName name="__xm40" localSheetId="13">#REF!</definedName>
    <definedName name="__xm40" localSheetId="2">#REF!</definedName>
    <definedName name="__xm40" localSheetId="11">#REF!</definedName>
    <definedName name="__xm40" localSheetId="5">#REF!</definedName>
    <definedName name="__xm40" localSheetId="14">#REF!</definedName>
    <definedName name="__xm40">#REF!</definedName>
    <definedName name="__xm5" localSheetId="13">#REF!</definedName>
    <definedName name="__xm5" localSheetId="2">#REF!</definedName>
    <definedName name="__xm5" localSheetId="11">#REF!</definedName>
    <definedName name="__xm5" localSheetId="5">#REF!</definedName>
    <definedName name="__xm5" localSheetId="14">#REF!</definedName>
    <definedName name="__xm5">#REF!</definedName>
    <definedName name="__xm75">#REF!</definedName>
    <definedName name="__xx1">#REF!</definedName>
    <definedName name="__xx12">#REF!</definedName>
    <definedName name="__xx2">#REF!</definedName>
    <definedName name="__xx3" localSheetId="13">#REF!</definedName>
    <definedName name="__xx3" localSheetId="2">#REF!</definedName>
    <definedName name="__xx3" localSheetId="11">#REF!</definedName>
    <definedName name="__xx3" localSheetId="5">#REF!</definedName>
    <definedName name="__xx3" localSheetId="14">#REF!</definedName>
    <definedName name="__xx3">#REF!</definedName>
    <definedName name="__xx4" localSheetId="13">#REF!</definedName>
    <definedName name="__xx4" localSheetId="2">#REF!</definedName>
    <definedName name="__xx4" localSheetId="11">#REF!</definedName>
    <definedName name="__xx4" localSheetId="5">#REF!</definedName>
    <definedName name="__xx4" localSheetId="14">#REF!</definedName>
    <definedName name="__xx4">#REF!</definedName>
    <definedName name="__xx5" localSheetId="13">#REF!</definedName>
    <definedName name="__xx5" localSheetId="2">#REF!</definedName>
    <definedName name="__xx5" localSheetId="11">#REF!</definedName>
    <definedName name="__xx5" localSheetId="5">#REF!</definedName>
    <definedName name="__xx5" localSheetId="14">#REF!</definedName>
    <definedName name="__xx5">#REF!</definedName>
    <definedName name="__xx6" localSheetId="13">#REF!</definedName>
    <definedName name="__xx6" localSheetId="2">#REF!</definedName>
    <definedName name="__xx6" localSheetId="11">#REF!</definedName>
    <definedName name="__xx6" localSheetId="5">#REF!</definedName>
    <definedName name="__xx6" localSheetId="14">#REF!</definedName>
    <definedName name="__xx6">#REF!</definedName>
    <definedName name="__xx7" localSheetId="13">#REF!</definedName>
    <definedName name="__xx7" localSheetId="2">#REF!</definedName>
    <definedName name="__xx7" localSheetId="11">#REF!</definedName>
    <definedName name="__xx7" localSheetId="5">#REF!</definedName>
    <definedName name="__xx7" localSheetId="14">#REF!</definedName>
    <definedName name="__xx7">#REF!</definedName>
    <definedName name="__yy1">#REF!</definedName>
    <definedName name="__yy2">#REF!</definedName>
    <definedName name="__zx1">#REF!</definedName>
    <definedName name="_1" localSheetId="13">#REF!</definedName>
    <definedName name="_1" localSheetId="2">#REF!</definedName>
    <definedName name="_1" localSheetId="11">#REF!</definedName>
    <definedName name="_1" localSheetId="5">#REF!</definedName>
    <definedName name="_1" localSheetId="14">#REF!</definedName>
    <definedName name="_1">#REF!</definedName>
    <definedName name="_1_??" localSheetId="9">#N/A</definedName>
    <definedName name="_1_??" localSheetId="8">#N/A</definedName>
    <definedName name="_1_??" localSheetId="10">NKTC!_____________may3</definedName>
    <definedName name="_1_??" localSheetId="13">#N/A</definedName>
    <definedName name="_1_??" localSheetId="2">NKTC!_____________may3</definedName>
    <definedName name="_1_??" localSheetId="11">NKTC!_____________may3</definedName>
    <definedName name="_1_??" localSheetId="5">NKTC!_____________may3</definedName>
    <definedName name="_1_??" localSheetId="14">#N/A</definedName>
    <definedName name="_1_??">NKTC!_____________may3</definedName>
    <definedName name="_1_0ten_" localSheetId="13" hidden="1">#REF!</definedName>
    <definedName name="_1_0ten_" localSheetId="2" hidden="1">#REF!</definedName>
    <definedName name="_1_0ten_" localSheetId="11" hidden="1">#REF!</definedName>
    <definedName name="_1_0ten_" localSheetId="5" hidden="1">#REF!</definedName>
    <definedName name="_1_0ten_" localSheetId="14" hidden="1">#REF!</definedName>
    <definedName name="_1_0ten_" hidden="1">#REF!</definedName>
    <definedName name="_1000A01">#N/A</definedName>
    <definedName name="_1000F2.051_4_1" localSheetId="13">#REF!</definedName>
    <definedName name="_1000F2.051_4_1" localSheetId="2">#REF!</definedName>
    <definedName name="_1000F2.051_4_1" localSheetId="11">#REF!</definedName>
    <definedName name="_1000F2.051_4_1" localSheetId="5">#REF!</definedName>
    <definedName name="_1000F2.051_4_1" localSheetId="14">#REF!</definedName>
    <definedName name="_1000F2.051_4_1">#REF!</definedName>
    <definedName name="_1001F2.051_5_1" localSheetId="13">#REF!</definedName>
    <definedName name="_1001F2.051_5_1" localSheetId="2">#REF!</definedName>
    <definedName name="_1001F2.051_5_1" localSheetId="11">#REF!</definedName>
    <definedName name="_1001F2.051_5_1" localSheetId="5">#REF!</definedName>
    <definedName name="_1001F2.051_5_1" localSheetId="14">#REF!</definedName>
    <definedName name="_1001F2.051_5_1">#REF!</definedName>
    <definedName name="_1002F2.051_6_1" localSheetId="13">#REF!</definedName>
    <definedName name="_1002F2.051_6_1" localSheetId="2">#REF!</definedName>
    <definedName name="_1002F2.051_6_1" localSheetId="11">#REF!</definedName>
    <definedName name="_1002F2.051_6_1" localSheetId="5">#REF!</definedName>
    <definedName name="_1002F2.051_6_1" localSheetId="14">#REF!</definedName>
    <definedName name="_1002F2.051_6_1">#REF!</definedName>
    <definedName name="_1003F2.051_8_1" localSheetId="13">#REF!</definedName>
    <definedName name="_1003F2.051_8_1" localSheetId="2">#REF!</definedName>
    <definedName name="_1003F2.051_8_1" localSheetId="11">#REF!</definedName>
    <definedName name="_1003F2.051_8_1" localSheetId="5">#REF!</definedName>
    <definedName name="_1003F2.051_8_1" localSheetId="14">#REF!</definedName>
    <definedName name="_1003F2.051_8_1">#REF!</definedName>
    <definedName name="_1004F2.052_4_1" localSheetId="13">#REF!</definedName>
    <definedName name="_1004F2.052_4_1" localSheetId="2">#REF!</definedName>
    <definedName name="_1004F2.052_4_1" localSheetId="11">#REF!</definedName>
    <definedName name="_1004F2.052_4_1" localSheetId="5">#REF!</definedName>
    <definedName name="_1004F2.052_4_1" localSheetId="14">#REF!</definedName>
    <definedName name="_1004F2.052_4_1">#REF!</definedName>
    <definedName name="_1005F2.052_5_1" localSheetId="13">#REF!</definedName>
    <definedName name="_1005F2.052_5_1" localSheetId="2">#REF!</definedName>
    <definedName name="_1005F2.052_5_1" localSheetId="11">#REF!</definedName>
    <definedName name="_1005F2.052_5_1" localSheetId="5">#REF!</definedName>
    <definedName name="_1005F2.052_5_1" localSheetId="14">#REF!</definedName>
    <definedName name="_1005F2.052_5_1">#REF!</definedName>
    <definedName name="_1006F2.052_6_1" localSheetId="13">#REF!</definedName>
    <definedName name="_1006F2.052_6_1" localSheetId="2">#REF!</definedName>
    <definedName name="_1006F2.052_6_1" localSheetId="11">#REF!</definedName>
    <definedName name="_1006F2.052_6_1" localSheetId="5">#REF!</definedName>
    <definedName name="_1006F2.052_6_1" localSheetId="14">#REF!</definedName>
    <definedName name="_1006F2.052_6_1">#REF!</definedName>
    <definedName name="_1007F2.052_8_1" localSheetId="13">#REF!</definedName>
    <definedName name="_1007F2.052_8_1" localSheetId="2">#REF!</definedName>
    <definedName name="_1007F2.052_8_1" localSheetId="11">#REF!</definedName>
    <definedName name="_1007F2.052_8_1" localSheetId="5">#REF!</definedName>
    <definedName name="_1007F2.052_8_1" localSheetId="14">#REF!</definedName>
    <definedName name="_1007F2.052_8_1">#REF!</definedName>
    <definedName name="_1008F2.061_4_1" localSheetId="13">#REF!</definedName>
    <definedName name="_1008F2.061_4_1" localSheetId="2">#REF!</definedName>
    <definedName name="_1008F2.061_4_1" localSheetId="11">#REF!</definedName>
    <definedName name="_1008F2.061_4_1" localSheetId="5">#REF!</definedName>
    <definedName name="_1008F2.061_4_1" localSheetId="14">#REF!</definedName>
    <definedName name="_1008F2.061_4_1">#REF!</definedName>
    <definedName name="_1009F2.061_5_1" localSheetId="13">#REF!</definedName>
    <definedName name="_1009F2.061_5_1" localSheetId="2">#REF!</definedName>
    <definedName name="_1009F2.061_5_1" localSheetId="11">#REF!</definedName>
    <definedName name="_1009F2.061_5_1" localSheetId="5">#REF!</definedName>
    <definedName name="_1009F2.061_5_1" localSheetId="14">#REF!</definedName>
    <definedName name="_1009F2.061_5_1">#REF!</definedName>
    <definedName name="_100ag267N59_6_1" localSheetId="13">#REF!</definedName>
    <definedName name="_100ag267N59_6_1" localSheetId="2">#REF!</definedName>
    <definedName name="_100ag267N59_6_1" localSheetId="11">#REF!</definedName>
    <definedName name="_100ag267N59_6_1" localSheetId="5">#REF!</definedName>
    <definedName name="_100ag267N59_6_1" localSheetId="14">#REF!</definedName>
    <definedName name="_100ag267N59_6_1">#REF!</definedName>
    <definedName name="_1010F2.061_6_1" localSheetId="13">#REF!</definedName>
    <definedName name="_1010F2.061_6_1" localSheetId="2">#REF!</definedName>
    <definedName name="_1010F2.061_6_1" localSheetId="11">#REF!</definedName>
    <definedName name="_1010F2.061_6_1" localSheetId="5">#REF!</definedName>
    <definedName name="_1010F2.061_6_1" localSheetId="14">#REF!</definedName>
    <definedName name="_1010F2.061_6_1">#REF!</definedName>
    <definedName name="_1011F2.061_8_1" localSheetId="13">#REF!</definedName>
    <definedName name="_1011F2.061_8_1" localSheetId="2">#REF!</definedName>
    <definedName name="_1011F2.061_8_1" localSheetId="11">#REF!</definedName>
    <definedName name="_1011F2.061_8_1" localSheetId="5">#REF!</definedName>
    <definedName name="_1011F2.061_8_1" localSheetId="14">#REF!</definedName>
    <definedName name="_1011F2.061_8_1">#REF!</definedName>
    <definedName name="_1012F2.071_4_1" localSheetId="13">#REF!</definedName>
    <definedName name="_1012F2.071_4_1" localSheetId="2">#REF!</definedName>
    <definedName name="_1012F2.071_4_1" localSheetId="11">#REF!</definedName>
    <definedName name="_1012F2.071_4_1" localSheetId="5">#REF!</definedName>
    <definedName name="_1012F2.071_4_1" localSheetId="14">#REF!</definedName>
    <definedName name="_1012F2.071_4_1">#REF!</definedName>
    <definedName name="_1013F2.071_5_1" localSheetId="13">#REF!</definedName>
    <definedName name="_1013F2.071_5_1" localSheetId="2">#REF!</definedName>
    <definedName name="_1013F2.071_5_1" localSheetId="11">#REF!</definedName>
    <definedName name="_1013F2.071_5_1" localSheetId="5">#REF!</definedName>
    <definedName name="_1013F2.071_5_1" localSheetId="14">#REF!</definedName>
    <definedName name="_1013F2.071_5_1">#REF!</definedName>
    <definedName name="_1014F2.071_6_1" localSheetId="13">#REF!</definedName>
    <definedName name="_1014F2.071_6_1" localSheetId="2">#REF!</definedName>
    <definedName name="_1014F2.071_6_1" localSheetId="11">#REF!</definedName>
    <definedName name="_1014F2.071_6_1" localSheetId="5">#REF!</definedName>
    <definedName name="_1014F2.071_6_1" localSheetId="14">#REF!</definedName>
    <definedName name="_1014F2.071_6_1">#REF!</definedName>
    <definedName name="_1015F2.071_8_1" localSheetId="13">#REF!</definedName>
    <definedName name="_1015F2.071_8_1" localSheetId="2">#REF!</definedName>
    <definedName name="_1015F2.071_8_1" localSheetId="11">#REF!</definedName>
    <definedName name="_1015F2.071_8_1" localSheetId="5">#REF!</definedName>
    <definedName name="_1015F2.071_8_1" localSheetId="14">#REF!</definedName>
    <definedName name="_1015F2.071_8_1">#REF!</definedName>
    <definedName name="_1016F2.101_4_1" localSheetId="13">#REF!</definedName>
    <definedName name="_1016F2.101_4_1" localSheetId="2">#REF!</definedName>
    <definedName name="_1016F2.101_4_1" localSheetId="11">#REF!</definedName>
    <definedName name="_1016F2.101_4_1" localSheetId="5">#REF!</definedName>
    <definedName name="_1016F2.101_4_1" localSheetId="14">#REF!</definedName>
    <definedName name="_1016F2.101_4_1">#REF!</definedName>
    <definedName name="_1017F2.101_5_1" localSheetId="13">#REF!</definedName>
    <definedName name="_1017F2.101_5_1" localSheetId="2">#REF!</definedName>
    <definedName name="_1017F2.101_5_1" localSheetId="11">#REF!</definedName>
    <definedName name="_1017F2.101_5_1" localSheetId="5">#REF!</definedName>
    <definedName name="_1017F2.101_5_1" localSheetId="14">#REF!</definedName>
    <definedName name="_1017F2.101_5_1">#REF!</definedName>
    <definedName name="_1018duong_4_1" localSheetId="13">#REF!</definedName>
    <definedName name="_1018duong_4_1" localSheetId="2">#REF!</definedName>
    <definedName name="_1018duong_4_1" localSheetId="11">#REF!</definedName>
    <definedName name="_1018duong_4_1" localSheetId="5">#REF!</definedName>
    <definedName name="_1018duong_4_1" localSheetId="14">#REF!</definedName>
    <definedName name="_1018duong_4_1">#REF!</definedName>
    <definedName name="_1018F2.101_6_1" localSheetId="13">#REF!</definedName>
    <definedName name="_1018F2.101_6_1" localSheetId="2">#REF!</definedName>
    <definedName name="_1018F2.101_6_1" localSheetId="11">#REF!</definedName>
    <definedName name="_1018F2.101_6_1" localSheetId="5">#REF!</definedName>
    <definedName name="_1018F2.101_6_1" localSheetId="14">#REF!</definedName>
    <definedName name="_1018F2.101_6_1">#REF!</definedName>
    <definedName name="_1019duong_5_1" localSheetId="13">#REF!</definedName>
    <definedName name="_1019duong_5_1" localSheetId="2">#REF!</definedName>
    <definedName name="_1019duong_5_1" localSheetId="11">#REF!</definedName>
    <definedName name="_1019duong_5_1" localSheetId="5">#REF!</definedName>
    <definedName name="_1019duong_5_1" localSheetId="14">#REF!</definedName>
    <definedName name="_1019duong_5_1">#REF!</definedName>
    <definedName name="_1019F2.101_8_1" localSheetId="13">#REF!</definedName>
    <definedName name="_1019F2.101_8_1" localSheetId="2">#REF!</definedName>
    <definedName name="_1019F2.101_8_1" localSheetId="11">#REF!</definedName>
    <definedName name="_1019F2.101_8_1" localSheetId="5">#REF!</definedName>
    <definedName name="_1019F2.101_8_1" localSheetId="14">#REF!</definedName>
    <definedName name="_1019F2.101_8_1">#REF!</definedName>
    <definedName name="_101A67000_4_1" localSheetId="13">#REF!</definedName>
    <definedName name="_101A67000_4_1" localSheetId="2">#REF!</definedName>
    <definedName name="_101A67000_4_1" localSheetId="11">#REF!</definedName>
    <definedName name="_101A67000_4_1" localSheetId="5">#REF!</definedName>
    <definedName name="_101A67000_4_1" localSheetId="14">#REF!</definedName>
    <definedName name="_101A67000_4_1">#REF!</definedName>
    <definedName name="_101ag267N59_8_1" localSheetId="13">#REF!</definedName>
    <definedName name="_101ag267N59_8_1" localSheetId="2">#REF!</definedName>
    <definedName name="_101ag267N59_8_1" localSheetId="11">#REF!</definedName>
    <definedName name="_101ag267N59_8_1" localSheetId="5">#REF!</definedName>
    <definedName name="_101ag267N59_8_1" localSheetId="14">#REF!</definedName>
    <definedName name="_101ag267N59_8_1">#REF!</definedName>
    <definedName name="_1020duong_6_1" localSheetId="13">#REF!</definedName>
    <definedName name="_1020duong_6_1" localSheetId="2">#REF!</definedName>
    <definedName name="_1020duong_6_1" localSheetId="11">#REF!</definedName>
    <definedName name="_1020duong_6_1" localSheetId="5">#REF!</definedName>
    <definedName name="_1020duong_6_1" localSheetId="14">#REF!</definedName>
    <definedName name="_1020duong_6_1">#REF!</definedName>
    <definedName name="_1020F2.111_4_1" localSheetId="13">#REF!</definedName>
    <definedName name="_1020F2.111_4_1" localSheetId="2">#REF!</definedName>
    <definedName name="_1020F2.111_4_1" localSheetId="11">#REF!</definedName>
    <definedName name="_1020F2.111_4_1" localSheetId="5">#REF!</definedName>
    <definedName name="_1020F2.111_4_1" localSheetId="14">#REF!</definedName>
    <definedName name="_1020F2.111_4_1">#REF!</definedName>
    <definedName name="_1021duong_8_1" localSheetId="13">#REF!</definedName>
    <definedName name="_1021duong_8_1" localSheetId="2">#REF!</definedName>
    <definedName name="_1021duong_8_1" localSheetId="11">#REF!</definedName>
    <definedName name="_1021duong_8_1" localSheetId="5">#REF!</definedName>
    <definedName name="_1021duong_8_1" localSheetId="14">#REF!</definedName>
    <definedName name="_1021duong_8_1">#REF!</definedName>
    <definedName name="_1021F2.111_5_1" localSheetId="13">#REF!</definedName>
    <definedName name="_1021F2.111_5_1" localSheetId="2">#REF!</definedName>
    <definedName name="_1021F2.111_5_1" localSheetId="11">#REF!</definedName>
    <definedName name="_1021F2.111_5_1" localSheetId="5">#REF!</definedName>
    <definedName name="_1021F2.111_5_1" localSheetId="14">#REF!</definedName>
    <definedName name="_1021F2.111_5_1">#REF!</definedName>
    <definedName name="_1022F2.111_6_1" localSheetId="13">#REF!</definedName>
    <definedName name="_1022F2.111_6_1" localSheetId="2">#REF!</definedName>
    <definedName name="_1022F2.111_6_1" localSheetId="11">#REF!</definedName>
    <definedName name="_1022F2.111_6_1" localSheetId="5">#REF!</definedName>
    <definedName name="_1022F2.111_6_1" localSheetId="14">#REF!</definedName>
    <definedName name="_1022F2.111_6_1">#REF!</definedName>
    <definedName name="_1023F2.111_8_1" localSheetId="13">#REF!</definedName>
    <definedName name="_1023F2.111_8_1" localSheetId="2">#REF!</definedName>
    <definedName name="_1023F2.111_8_1" localSheetId="11">#REF!</definedName>
    <definedName name="_1023F2.111_8_1" localSheetId="5">#REF!</definedName>
    <definedName name="_1023F2.111_8_1" localSheetId="14">#REF!</definedName>
    <definedName name="_1023F2.111_8_1">#REF!</definedName>
    <definedName name="_1024F2.121_4_1" localSheetId="13">#REF!</definedName>
    <definedName name="_1024F2.121_4_1" localSheetId="2">#REF!</definedName>
    <definedName name="_1024F2.121_4_1" localSheetId="11">#REF!</definedName>
    <definedName name="_1024F2.121_4_1" localSheetId="5">#REF!</definedName>
    <definedName name="_1024F2.121_4_1" localSheetId="14">#REF!</definedName>
    <definedName name="_1024F2.121_4_1">#REF!</definedName>
    <definedName name="_1025F2.121_5_1" localSheetId="13">#REF!</definedName>
    <definedName name="_1025F2.121_5_1" localSheetId="2">#REF!</definedName>
    <definedName name="_1025F2.121_5_1" localSheetId="11">#REF!</definedName>
    <definedName name="_1025F2.121_5_1" localSheetId="5">#REF!</definedName>
    <definedName name="_1025F2.121_5_1" localSheetId="14">#REF!</definedName>
    <definedName name="_1025F2.121_5_1">#REF!</definedName>
    <definedName name="_1026F2.121_6_1" localSheetId="13">#REF!</definedName>
    <definedName name="_1026F2.121_6_1" localSheetId="2">#REF!</definedName>
    <definedName name="_1026F2.121_6_1" localSheetId="11">#REF!</definedName>
    <definedName name="_1026F2.121_6_1" localSheetId="5">#REF!</definedName>
    <definedName name="_1026F2.121_6_1" localSheetId="14">#REF!</definedName>
    <definedName name="_1026F2.121_6_1">#REF!</definedName>
    <definedName name="_1027F2.121_8_1" localSheetId="13">#REF!</definedName>
    <definedName name="_1027F2.121_8_1" localSheetId="2">#REF!</definedName>
    <definedName name="_1027F2.121_8_1" localSheetId="11">#REF!</definedName>
    <definedName name="_1027F2.121_8_1" localSheetId="5">#REF!</definedName>
    <definedName name="_1027F2.121_8_1" localSheetId="14">#REF!</definedName>
    <definedName name="_1027F2.121_8_1">#REF!</definedName>
    <definedName name="_1028F2.131_4_1" localSheetId="13">#REF!</definedName>
    <definedName name="_1028F2.131_4_1" localSheetId="2">#REF!</definedName>
    <definedName name="_1028F2.131_4_1" localSheetId="11">#REF!</definedName>
    <definedName name="_1028F2.131_4_1" localSheetId="5">#REF!</definedName>
    <definedName name="_1028F2.131_4_1" localSheetId="14">#REF!</definedName>
    <definedName name="_1028F2.131_4_1">#REF!</definedName>
    <definedName name="_1029F2.131_5_1" localSheetId="13">#REF!</definedName>
    <definedName name="_1029F2.131_5_1" localSheetId="2">#REF!</definedName>
    <definedName name="_1029F2.131_5_1" localSheetId="11">#REF!</definedName>
    <definedName name="_1029F2.131_5_1" localSheetId="5">#REF!</definedName>
    <definedName name="_1029F2.131_5_1" localSheetId="14">#REF!</definedName>
    <definedName name="_1029F2.131_5_1">#REF!</definedName>
    <definedName name="_102amiang_4_1" localSheetId="13">#REF!</definedName>
    <definedName name="_102amiang_4_1" localSheetId="2">#REF!</definedName>
    <definedName name="_102amiang_4_1" localSheetId="11">#REF!</definedName>
    <definedName name="_102amiang_4_1" localSheetId="5">#REF!</definedName>
    <definedName name="_102amiang_4_1" localSheetId="14">#REF!</definedName>
    <definedName name="_102amiang_4_1">#REF!</definedName>
    <definedName name="_1030F2.131_6_1" localSheetId="13">#REF!</definedName>
    <definedName name="_1030F2.131_6_1" localSheetId="2">#REF!</definedName>
    <definedName name="_1030F2.131_6_1" localSheetId="11">#REF!</definedName>
    <definedName name="_1030F2.131_6_1" localSheetId="5">#REF!</definedName>
    <definedName name="_1030F2.131_6_1" localSheetId="14">#REF!</definedName>
    <definedName name="_1030F2.131_6_1">#REF!</definedName>
    <definedName name="_1031F2.131_8_1" localSheetId="13">#REF!</definedName>
    <definedName name="_1031F2.131_8_1" localSheetId="2">#REF!</definedName>
    <definedName name="_1031F2.131_8_1" localSheetId="11">#REF!</definedName>
    <definedName name="_1031F2.131_8_1" localSheetId="5">#REF!</definedName>
    <definedName name="_1031F2.131_8_1" localSheetId="14">#REF!</definedName>
    <definedName name="_1031F2.131_8_1">#REF!</definedName>
    <definedName name="_1032F2.141_4_1" localSheetId="13">#REF!</definedName>
    <definedName name="_1032F2.141_4_1" localSheetId="2">#REF!</definedName>
    <definedName name="_1032F2.141_4_1" localSheetId="11">#REF!</definedName>
    <definedName name="_1032F2.141_4_1" localSheetId="5">#REF!</definedName>
    <definedName name="_1032F2.141_4_1" localSheetId="14">#REF!</definedName>
    <definedName name="_1032F2.141_4_1">#REF!</definedName>
    <definedName name="_1033F2.141_5_1" localSheetId="13">#REF!</definedName>
    <definedName name="_1033F2.141_5_1" localSheetId="2">#REF!</definedName>
    <definedName name="_1033F2.141_5_1" localSheetId="11">#REF!</definedName>
    <definedName name="_1033F2.141_5_1" localSheetId="5">#REF!</definedName>
    <definedName name="_1033F2.141_5_1" localSheetId="14">#REF!</definedName>
    <definedName name="_1033F2.141_5_1">#REF!</definedName>
    <definedName name="_1034F2.141_6_1" localSheetId="13">#REF!</definedName>
    <definedName name="_1034F2.141_6_1" localSheetId="2">#REF!</definedName>
    <definedName name="_1034F2.141_6_1" localSheetId="11">#REF!</definedName>
    <definedName name="_1034F2.141_6_1" localSheetId="5">#REF!</definedName>
    <definedName name="_1034F2.141_6_1" localSheetId="14">#REF!</definedName>
    <definedName name="_1034F2.141_6_1">#REF!</definedName>
    <definedName name="_1035F2.141_8_1" localSheetId="13">#REF!</definedName>
    <definedName name="_1035F2.141_8_1" localSheetId="2">#REF!</definedName>
    <definedName name="_1035F2.141_8_1" localSheetId="11">#REF!</definedName>
    <definedName name="_1035F2.141_8_1" localSheetId="5">#REF!</definedName>
    <definedName name="_1035F2.141_8_1" localSheetId="14">#REF!</definedName>
    <definedName name="_1035F2.141_8_1">#REF!</definedName>
    <definedName name="_1036F2.200_4_1" localSheetId="13">#REF!</definedName>
    <definedName name="_1036F2.200_4_1" localSheetId="2">#REF!</definedName>
    <definedName name="_1036F2.200_4_1" localSheetId="11">#REF!</definedName>
    <definedName name="_1036F2.200_4_1" localSheetId="5">#REF!</definedName>
    <definedName name="_1036F2.200_4_1" localSheetId="14">#REF!</definedName>
    <definedName name="_1036F2.200_4_1">#REF!</definedName>
    <definedName name="_1037F2.200_5_1" localSheetId="13">#REF!</definedName>
    <definedName name="_1037F2.200_5_1" localSheetId="2">#REF!</definedName>
    <definedName name="_1037F2.200_5_1" localSheetId="11">#REF!</definedName>
    <definedName name="_1037F2.200_5_1" localSheetId="5">#REF!</definedName>
    <definedName name="_1037F2.200_5_1" localSheetId="14">#REF!</definedName>
    <definedName name="_1037F2.200_5_1">#REF!</definedName>
    <definedName name="_1038F2.200_6_1" localSheetId="13">#REF!</definedName>
    <definedName name="_1038F2.200_6_1" localSheetId="2">#REF!</definedName>
    <definedName name="_1038F2.200_6_1" localSheetId="11">#REF!</definedName>
    <definedName name="_1038F2.200_6_1" localSheetId="5">#REF!</definedName>
    <definedName name="_1038F2.200_6_1" localSheetId="14">#REF!</definedName>
    <definedName name="_1038F2.200_6_1">#REF!</definedName>
    <definedName name="_1039F2.200_8_1" localSheetId="13">#REF!</definedName>
    <definedName name="_1039F2.200_8_1" localSheetId="2">#REF!</definedName>
    <definedName name="_1039F2.200_8_1" localSheetId="11">#REF!</definedName>
    <definedName name="_1039F2.200_8_1" localSheetId="5">#REF!</definedName>
    <definedName name="_1039F2.200_8_1" localSheetId="14">#REF!</definedName>
    <definedName name="_1039F2.200_8_1">#REF!</definedName>
    <definedName name="_103A67000_5_1" localSheetId="13">#REF!</definedName>
    <definedName name="_103A67000_5_1" localSheetId="2">#REF!</definedName>
    <definedName name="_103A67000_5_1" localSheetId="11">#REF!</definedName>
    <definedName name="_103A67000_5_1" localSheetId="5">#REF!</definedName>
    <definedName name="_103A67000_5_1" localSheetId="14">#REF!</definedName>
    <definedName name="_103A67000_5_1">#REF!</definedName>
    <definedName name="_103amiang_5_1" localSheetId="13">#REF!</definedName>
    <definedName name="_103amiang_5_1" localSheetId="2">#REF!</definedName>
    <definedName name="_103amiang_5_1" localSheetId="11">#REF!</definedName>
    <definedName name="_103amiang_5_1" localSheetId="5">#REF!</definedName>
    <definedName name="_103amiang_5_1" localSheetId="14">#REF!</definedName>
    <definedName name="_103amiang_5_1">#REF!</definedName>
    <definedName name="_1040F2.210_4_1" localSheetId="13">#REF!</definedName>
    <definedName name="_1040F2.210_4_1" localSheetId="2">#REF!</definedName>
    <definedName name="_1040F2.210_4_1" localSheetId="11">#REF!</definedName>
    <definedName name="_1040F2.210_4_1" localSheetId="5">#REF!</definedName>
    <definedName name="_1040F2.210_4_1" localSheetId="14">#REF!</definedName>
    <definedName name="_1040F2.210_4_1">#REF!</definedName>
    <definedName name="_1041F2.210_5_1" localSheetId="13">#REF!</definedName>
    <definedName name="_1041F2.210_5_1" localSheetId="2">#REF!</definedName>
    <definedName name="_1041F2.210_5_1" localSheetId="11">#REF!</definedName>
    <definedName name="_1041F2.210_5_1" localSheetId="5">#REF!</definedName>
    <definedName name="_1041F2.210_5_1" localSheetId="14">#REF!</definedName>
    <definedName name="_1041F2.210_5_1">#REF!</definedName>
    <definedName name="_1042F2.210_6_1" localSheetId="13">#REF!</definedName>
    <definedName name="_1042F2.210_6_1" localSheetId="2">#REF!</definedName>
    <definedName name="_1042F2.210_6_1" localSheetId="11">#REF!</definedName>
    <definedName name="_1042F2.210_6_1" localSheetId="5">#REF!</definedName>
    <definedName name="_1042F2.210_6_1" localSheetId="14">#REF!</definedName>
    <definedName name="_1042F2.210_6_1">#REF!</definedName>
    <definedName name="_1043F2.210_8_1" localSheetId="13">#REF!</definedName>
    <definedName name="_1043F2.210_8_1" localSheetId="2">#REF!</definedName>
    <definedName name="_1043F2.210_8_1" localSheetId="11">#REF!</definedName>
    <definedName name="_1043F2.210_8_1" localSheetId="5">#REF!</definedName>
    <definedName name="_1043F2.210_8_1" localSheetId="14">#REF!</definedName>
    <definedName name="_1043F2.210_8_1">#REF!</definedName>
    <definedName name="_1044F2.220_4_1" localSheetId="13">#REF!</definedName>
    <definedName name="_1044F2.220_4_1" localSheetId="2">#REF!</definedName>
    <definedName name="_1044F2.220_4_1" localSheetId="11">#REF!</definedName>
    <definedName name="_1044F2.220_4_1" localSheetId="5">#REF!</definedName>
    <definedName name="_1044F2.220_4_1" localSheetId="14">#REF!</definedName>
    <definedName name="_1044F2.220_4_1">#REF!</definedName>
    <definedName name="_1045F2.220_5_1" localSheetId="13">#REF!</definedName>
    <definedName name="_1045F2.220_5_1" localSheetId="2">#REF!</definedName>
    <definedName name="_1045F2.220_5_1" localSheetId="11">#REF!</definedName>
    <definedName name="_1045F2.220_5_1" localSheetId="5">#REF!</definedName>
    <definedName name="_1045F2.220_5_1" localSheetId="14">#REF!</definedName>
    <definedName name="_1045F2.220_5_1">#REF!</definedName>
    <definedName name="_1046F2.220_6_1" localSheetId="13">#REF!</definedName>
    <definedName name="_1046F2.220_6_1" localSheetId="2">#REF!</definedName>
    <definedName name="_1046F2.220_6_1" localSheetId="11">#REF!</definedName>
    <definedName name="_1046F2.220_6_1" localSheetId="5">#REF!</definedName>
    <definedName name="_1046F2.220_6_1" localSheetId="14">#REF!</definedName>
    <definedName name="_1046F2.220_6_1">#REF!</definedName>
    <definedName name="_1047F2.220_8_1" localSheetId="13">#REF!</definedName>
    <definedName name="_1047F2.220_8_1" localSheetId="2">#REF!</definedName>
    <definedName name="_1047F2.220_8_1" localSheetId="11">#REF!</definedName>
    <definedName name="_1047F2.220_8_1" localSheetId="5">#REF!</definedName>
    <definedName name="_1047F2.220_8_1" localSheetId="14">#REF!</definedName>
    <definedName name="_1047F2.220_8_1">#REF!</definedName>
    <definedName name="_1048F2.230_4_1" localSheetId="13">#REF!</definedName>
    <definedName name="_1048F2.230_4_1" localSheetId="2">#REF!</definedName>
    <definedName name="_1048F2.230_4_1" localSheetId="11">#REF!</definedName>
    <definedName name="_1048F2.230_4_1" localSheetId="5">#REF!</definedName>
    <definedName name="_1048F2.230_4_1" localSheetId="14">#REF!</definedName>
    <definedName name="_1048F2.230_4_1">#REF!</definedName>
    <definedName name="_1049F2.230_5_1" localSheetId="13">#REF!</definedName>
    <definedName name="_1049F2.230_5_1" localSheetId="2">#REF!</definedName>
    <definedName name="_1049F2.230_5_1" localSheetId="11">#REF!</definedName>
    <definedName name="_1049F2.230_5_1" localSheetId="5">#REF!</definedName>
    <definedName name="_1049F2.230_5_1" localSheetId="14">#REF!</definedName>
    <definedName name="_1049F2.230_5_1">#REF!</definedName>
    <definedName name="_104amiang_6_1" localSheetId="13">#REF!</definedName>
    <definedName name="_104amiang_6_1" localSheetId="2">#REF!</definedName>
    <definedName name="_104amiang_6_1" localSheetId="11">#REF!</definedName>
    <definedName name="_104amiang_6_1" localSheetId="5">#REF!</definedName>
    <definedName name="_104amiang_6_1" localSheetId="14">#REF!</definedName>
    <definedName name="_104amiang_6_1">#REF!</definedName>
    <definedName name="_1050F2.230_6_1" localSheetId="13">#REF!</definedName>
    <definedName name="_1050F2.230_6_1" localSheetId="2">#REF!</definedName>
    <definedName name="_1050F2.230_6_1" localSheetId="11">#REF!</definedName>
    <definedName name="_1050F2.230_6_1" localSheetId="5">#REF!</definedName>
    <definedName name="_1050F2.230_6_1" localSheetId="14">#REF!</definedName>
    <definedName name="_1050F2.230_6_1">#REF!</definedName>
    <definedName name="_1051F2.230_8_1" localSheetId="13">#REF!</definedName>
    <definedName name="_1051F2.230_8_1" localSheetId="2">#REF!</definedName>
    <definedName name="_1051F2.230_8_1" localSheetId="11">#REF!</definedName>
    <definedName name="_1051F2.230_8_1" localSheetId="5">#REF!</definedName>
    <definedName name="_1051F2.230_8_1" localSheetId="14">#REF!</definedName>
    <definedName name="_1051F2.230_8_1">#REF!</definedName>
    <definedName name="_1052F2.240_4_1" localSheetId="13">#REF!</definedName>
    <definedName name="_1052F2.240_4_1" localSheetId="2">#REF!</definedName>
    <definedName name="_1052F2.240_4_1" localSheetId="11">#REF!</definedName>
    <definedName name="_1052F2.240_4_1" localSheetId="5">#REF!</definedName>
    <definedName name="_1052F2.240_4_1" localSheetId="14">#REF!</definedName>
    <definedName name="_1052F2.240_4_1">#REF!</definedName>
    <definedName name="_1053F2.240_5_1" localSheetId="13">#REF!</definedName>
    <definedName name="_1053F2.240_5_1" localSheetId="2">#REF!</definedName>
    <definedName name="_1053F2.240_5_1" localSheetId="11">#REF!</definedName>
    <definedName name="_1053F2.240_5_1" localSheetId="5">#REF!</definedName>
    <definedName name="_1053F2.240_5_1" localSheetId="14">#REF!</definedName>
    <definedName name="_1053F2.240_5_1">#REF!</definedName>
    <definedName name="_1054F2.240_6_1" localSheetId="13">#REF!</definedName>
    <definedName name="_1054F2.240_6_1" localSheetId="2">#REF!</definedName>
    <definedName name="_1054F2.240_6_1" localSheetId="11">#REF!</definedName>
    <definedName name="_1054F2.240_6_1" localSheetId="5">#REF!</definedName>
    <definedName name="_1054F2.240_6_1" localSheetId="14">#REF!</definedName>
    <definedName name="_1054F2.240_6_1">#REF!</definedName>
    <definedName name="_1055F2.240_8_1" localSheetId="13">#REF!</definedName>
    <definedName name="_1055F2.240_8_1" localSheetId="2">#REF!</definedName>
    <definedName name="_1055F2.240_8_1" localSheetId="11">#REF!</definedName>
    <definedName name="_1055F2.240_8_1" localSheetId="5">#REF!</definedName>
    <definedName name="_1055F2.240_8_1" localSheetId="14">#REF!</definedName>
    <definedName name="_1055F2.240_8_1">#REF!</definedName>
    <definedName name="_1056F2.250_4_1" localSheetId="13">#REF!</definedName>
    <definedName name="_1056F2.250_4_1" localSheetId="2">#REF!</definedName>
    <definedName name="_1056F2.250_4_1" localSheetId="11">#REF!</definedName>
    <definedName name="_1056F2.250_4_1" localSheetId="5">#REF!</definedName>
    <definedName name="_1056F2.250_4_1" localSheetId="14">#REF!</definedName>
    <definedName name="_1056F2.250_4_1">#REF!</definedName>
    <definedName name="_1057F2.250_5_1" localSheetId="13">#REF!</definedName>
    <definedName name="_1057F2.250_5_1" localSheetId="2">#REF!</definedName>
    <definedName name="_1057F2.250_5_1" localSheetId="11">#REF!</definedName>
    <definedName name="_1057F2.250_5_1" localSheetId="5">#REF!</definedName>
    <definedName name="_1057F2.250_5_1" localSheetId="14">#REF!</definedName>
    <definedName name="_1057F2.250_5_1">#REF!</definedName>
    <definedName name="_1058F2.250_6_1" localSheetId="13">#REF!</definedName>
    <definedName name="_1058F2.250_6_1" localSheetId="2">#REF!</definedName>
    <definedName name="_1058F2.250_6_1" localSheetId="11">#REF!</definedName>
    <definedName name="_1058F2.250_6_1" localSheetId="5">#REF!</definedName>
    <definedName name="_1058F2.250_6_1" localSheetId="14">#REF!</definedName>
    <definedName name="_1058F2.250_6_1">#REF!</definedName>
    <definedName name="_1059F2.250_8_1" localSheetId="13">#REF!</definedName>
    <definedName name="_1059F2.250_8_1" localSheetId="2">#REF!</definedName>
    <definedName name="_1059F2.250_8_1" localSheetId="11">#REF!</definedName>
    <definedName name="_1059F2.250_8_1" localSheetId="5">#REF!</definedName>
    <definedName name="_1059F2.250_8_1" localSheetId="14">#REF!</definedName>
    <definedName name="_1059F2.250_8_1">#REF!</definedName>
    <definedName name="_105amiang_8_1" localSheetId="13">#REF!</definedName>
    <definedName name="_105amiang_8_1" localSheetId="2">#REF!</definedName>
    <definedName name="_105amiang_8_1" localSheetId="11">#REF!</definedName>
    <definedName name="_105amiang_8_1" localSheetId="5">#REF!</definedName>
    <definedName name="_105amiang_8_1" localSheetId="14">#REF!</definedName>
    <definedName name="_105amiang_8_1">#REF!</definedName>
    <definedName name="_1060F2.300_4_1" localSheetId="13">#REF!</definedName>
    <definedName name="_1060F2.300_4_1" localSheetId="2">#REF!</definedName>
    <definedName name="_1060F2.300_4_1" localSheetId="11">#REF!</definedName>
    <definedName name="_1060F2.300_4_1" localSheetId="5">#REF!</definedName>
    <definedName name="_1060F2.300_4_1" localSheetId="14">#REF!</definedName>
    <definedName name="_1060F2.300_4_1">#REF!</definedName>
    <definedName name="_1061F2.300_5_1" localSheetId="13">#REF!</definedName>
    <definedName name="_1061F2.300_5_1" localSheetId="2">#REF!</definedName>
    <definedName name="_1061F2.300_5_1" localSheetId="11">#REF!</definedName>
    <definedName name="_1061F2.300_5_1" localSheetId="5">#REF!</definedName>
    <definedName name="_1061F2.300_5_1" localSheetId="14">#REF!</definedName>
    <definedName name="_1061F2.300_5_1">#REF!</definedName>
    <definedName name="_1062F2.300_6_1" localSheetId="13">#REF!</definedName>
    <definedName name="_1062F2.300_6_1" localSheetId="2">#REF!</definedName>
    <definedName name="_1062F2.300_6_1" localSheetId="11">#REF!</definedName>
    <definedName name="_1062F2.300_6_1" localSheetId="5">#REF!</definedName>
    <definedName name="_1062F2.300_6_1" localSheetId="14">#REF!</definedName>
    <definedName name="_1062F2.300_6_1">#REF!</definedName>
    <definedName name="_1063e_4_1" localSheetId="13">#REF!</definedName>
    <definedName name="_1063e_4_1" localSheetId="2">#REF!</definedName>
    <definedName name="_1063e_4_1" localSheetId="11">#REF!</definedName>
    <definedName name="_1063e_4_1" localSheetId="5">#REF!</definedName>
    <definedName name="_1063e_4_1" localSheetId="14">#REF!</definedName>
    <definedName name="_1063e_4_1">#REF!</definedName>
    <definedName name="_1063F2.300_8_1" localSheetId="13">#REF!</definedName>
    <definedName name="_1063F2.300_8_1" localSheetId="2">#REF!</definedName>
    <definedName name="_1063F2.300_8_1" localSheetId="11">#REF!</definedName>
    <definedName name="_1063F2.300_8_1" localSheetId="5">#REF!</definedName>
    <definedName name="_1063F2.300_8_1" localSheetId="14">#REF!</definedName>
    <definedName name="_1063F2.300_8_1">#REF!</definedName>
    <definedName name="_1064F2.310_4_1" localSheetId="13">#REF!</definedName>
    <definedName name="_1064F2.310_4_1" localSheetId="2">#REF!</definedName>
    <definedName name="_1064F2.310_4_1" localSheetId="11">#REF!</definedName>
    <definedName name="_1064F2.310_4_1" localSheetId="5">#REF!</definedName>
    <definedName name="_1064F2.310_4_1" localSheetId="14">#REF!</definedName>
    <definedName name="_1064F2.310_4_1">#REF!</definedName>
    <definedName name="_1065e_5_1" localSheetId="13">#REF!</definedName>
    <definedName name="_1065e_5_1" localSheetId="2">#REF!</definedName>
    <definedName name="_1065e_5_1" localSheetId="11">#REF!</definedName>
    <definedName name="_1065e_5_1" localSheetId="5">#REF!</definedName>
    <definedName name="_1065e_5_1" localSheetId="14">#REF!</definedName>
    <definedName name="_1065e_5_1">#REF!</definedName>
    <definedName name="_1065F2.310_5_1" localSheetId="13">#REF!</definedName>
    <definedName name="_1065F2.310_5_1" localSheetId="2">#REF!</definedName>
    <definedName name="_1065F2.310_5_1" localSheetId="11">#REF!</definedName>
    <definedName name="_1065F2.310_5_1" localSheetId="5">#REF!</definedName>
    <definedName name="_1065F2.310_5_1" localSheetId="14">#REF!</definedName>
    <definedName name="_1065F2.310_5_1">#REF!</definedName>
    <definedName name="_1066F2.310_6_1" localSheetId="13">#REF!</definedName>
    <definedName name="_1066F2.310_6_1" localSheetId="2">#REF!</definedName>
    <definedName name="_1066F2.310_6_1" localSheetId="11">#REF!</definedName>
    <definedName name="_1066F2.310_6_1" localSheetId="5">#REF!</definedName>
    <definedName name="_1066F2.310_6_1" localSheetId="14">#REF!</definedName>
    <definedName name="_1066F2.310_6_1">#REF!</definedName>
    <definedName name="_1067e_6_1" localSheetId="13">#REF!</definedName>
    <definedName name="_1067e_6_1" localSheetId="2">#REF!</definedName>
    <definedName name="_1067e_6_1" localSheetId="11">#REF!</definedName>
    <definedName name="_1067e_6_1" localSheetId="5">#REF!</definedName>
    <definedName name="_1067e_6_1" localSheetId="14">#REF!</definedName>
    <definedName name="_1067e_6_1">#REF!</definedName>
    <definedName name="_1067F2.310_8_1" localSheetId="13">#REF!</definedName>
    <definedName name="_1067F2.310_8_1" localSheetId="2">#REF!</definedName>
    <definedName name="_1067F2.310_8_1" localSheetId="11">#REF!</definedName>
    <definedName name="_1067F2.310_8_1" localSheetId="5">#REF!</definedName>
    <definedName name="_1067F2.310_8_1" localSheetId="14">#REF!</definedName>
    <definedName name="_1067F2.310_8_1">#REF!</definedName>
    <definedName name="_1068F2.320_4_1" localSheetId="13">#REF!</definedName>
    <definedName name="_1068F2.320_4_1" localSheetId="2">#REF!</definedName>
    <definedName name="_1068F2.320_4_1" localSheetId="11">#REF!</definedName>
    <definedName name="_1068F2.320_4_1" localSheetId="5">#REF!</definedName>
    <definedName name="_1068F2.320_4_1" localSheetId="14">#REF!</definedName>
    <definedName name="_1068F2.320_4_1">#REF!</definedName>
    <definedName name="_1069e_8_1" localSheetId="13">#REF!</definedName>
    <definedName name="_1069e_8_1" localSheetId="2">#REF!</definedName>
    <definedName name="_1069e_8_1" localSheetId="11">#REF!</definedName>
    <definedName name="_1069e_8_1" localSheetId="5">#REF!</definedName>
    <definedName name="_1069e_8_1" localSheetId="14">#REF!</definedName>
    <definedName name="_1069e_8_1">#REF!</definedName>
    <definedName name="_1069F2.320_5_1" localSheetId="13">#REF!</definedName>
    <definedName name="_1069F2.320_5_1" localSheetId="2">#REF!</definedName>
    <definedName name="_1069F2.320_5_1" localSheetId="11">#REF!</definedName>
    <definedName name="_1069F2.320_5_1" localSheetId="5">#REF!</definedName>
    <definedName name="_1069F2.320_5_1" localSheetId="14">#REF!</definedName>
    <definedName name="_1069F2.320_5_1">#REF!</definedName>
    <definedName name="_1070F2.320_6_1" localSheetId="13">#REF!</definedName>
    <definedName name="_1070F2.320_6_1" localSheetId="2">#REF!</definedName>
    <definedName name="_1070F2.320_6_1" localSheetId="11">#REF!</definedName>
    <definedName name="_1070F2.320_6_1" localSheetId="5">#REF!</definedName>
    <definedName name="_1070F2.320_6_1" localSheetId="14">#REF!</definedName>
    <definedName name="_1070F2.320_6_1">#REF!</definedName>
    <definedName name="_1071E1.000_4_1" localSheetId="13">#REF!</definedName>
    <definedName name="_1071E1.000_4_1" localSheetId="2">#REF!</definedName>
    <definedName name="_1071E1.000_4_1" localSheetId="11">#REF!</definedName>
    <definedName name="_1071E1.000_4_1" localSheetId="5">#REF!</definedName>
    <definedName name="_1071E1.000_4_1" localSheetId="14">#REF!</definedName>
    <definedName name="_1071E1.000_4_1">#REF!</definedName>
    <definedName name="_1071F2.320_8_1" localSheetId="13">#REF!</definedName>
    <definedName name="_1071F2.320_8_1" localSheetId="2">#REF!</definedName>
    <definedName name="_1071F2.320_8_1" localSheetId="11">#REF!</definedName>
    <definedName name="_1071F2.320_8_1" localSheetId="5">#REF!</definedName>
    <definedName name="_1071F2.320_8_1" localSheetId="14">#REF!</definedName>
    <definedName name="_1071F2.320_8_1">#REF!</definedName>
    <definedName name="_1072F3.000_4_1" localSheetId="13">#REF!</definedName>
    <definedName name="_1072F3.000_4_1" localSheetId="2">#REF!</definedName>
    <definedName name="_1072F3.000_4_1" localSheetId="11">#REF!</definedName>
    <definedName name="_1072F3.000_4_1" localSheetId="5">#REF!</definedName>
    <definedName name="_1072F3.000_4_1" localSheetId="14">#REF!</definedName>
    <definedName name="_1072F3.000_4_1">#REF!</definedName>
    <definedName name="_1073E1.000_5_1" localSheetId="13">#REF!</definedName>
    <definedName name="_1073E1.000_5_1" localSheetId="2">#REF!</definedName>
    <definedName name="_1073E1.000_5_1" localSheetId="11">#REF!</definedName>
    <definedName name="_1073E1.000_5_1" localSheetId="5">#REF!</definedName>
    <definedName name="_1073E1.000_5_1" localSheetId="14">#REF!</definedName>
    <definedName name="_1073E1.000_5_1">#REF!</definedName>
    <definedName name="_1073F3.000_5_1" localSheetId="13">#REF!</definedName>
    <definedName name="_1073F3.000_5_1" localSheetId="2">#REF!</definedName>
    <definedName name="_1073F3.000_5_1" localSheetId="11">#REF!</definedName>
    <definedName name="_1073F3.000_5_1" localSheetId="5">#REF!</definedName>
    <definedName name="_1073F3.000_5_1" localSheetId="14">#REF!</definedName>
    <definedName name="_1073F3.000_5_1">#REF!</definedName>
    <definedName name="_1074F3.000_6_1" localSheetId="13">#REF!</definedName>
    <definedName name="_1074F3.000_6_1" localSheetId="2">#REF!</definedName>
    <definedName name="_1074F3.000_6_1" localSheetId="11">#REF!</definedName>
    <definedName name="_1074F3.000_6_1" localSheetId="5">#REF!</definedName>
    <definedName name="_1074F3.000_6_1" localSheetId="14">#REF!</definedName>
    <definedName name="_1074F3.000_6_1">#REF!</definedName>
    <definedName name="_1075E1.000_6_1" localSheetId="13">#REF!</definedName>
    <definedName name="_1075E1.000_6_1" localSheetId="2">#REF!</definedName>
    <definedName name="_1075E1.000_6_1" localSheetId="11">#REF!</definedName>
    <definedName name="_1075E1.000_6_1" localSheetId="5">#REF!</definedName>
    <definedName name="_1075E1.000_6_1" localSheetId="14">#REF!</definedName>
    <definedName name="_1075E1.000_6_1">#REF!</definedName>
    <definedName name="_1075F3.000_8_1" localSheetId="13">#REF!</definedName>
    <definedName name="_1075F3.000_8_1" localSheetId="2">#REF!</definedName>
    <definedName name="_1075F3.000_8_1" localSheetId="11">#REF!</definedName>
    <definedName name="_1075F3.000_8_1" localSheetId="5">#REF!</definedName>
    <definedName name="_1075F3.000_8_1" localSheetId="14">#REF!</definedName>
    <definedName name="_1075F3.000_8_1">#REF!</definedName>
    <definedName name="_1076F3.010_4_1" localSheetId="13">#REF!</definedName>
    <definedName name="_1076F3.010_4_1" localSheetId="2">#REF!</definedName>
    <definedName name="_1076F3.010_4_1" localSheetId="11">#REF!</definedName>
    <definedName name="_1076F3.010_4_1" localSheetId="5">#REF!</definedName>
    <definedName name="_1076F3.010_4_1" localSheetId="14">#REF!</definedName>
    <definedName name="_1076F3.010_4_1">#REF!</definedName>
    <definedName name="_1077E1.000_8_1" localSheetId="13">#REF!</definedName>
    <definedName name="_1077E1.000_8_1" localSheetId="2">#REF!</definedName>
    <definedName name="_1077E1.000_8_1" localSheetId="11">#REF!</definedName>
    <definedName name="_1077E1.000_8_1" localSheetId="5">#REF!</definedName>
    <definedName name="_1077E1.000_8_1" localSheetId="14">#REF!</definedName>
    <definedName name="_1077E1.000_8_1">#REF!</definedName>
    <definedName name="_1077F3.010_5_1" localSheetId="13">#REF!</definedName>
    <definedName name="_1077F3.010_5_1" localSheetId="2">#REF!</definedName>
    <definedName name="_1077F3.010_5_1" localSheetId="11">#REF!</definedName>
    <definedName name="_1077F3.010_5_1" localSheetId="5">#REF!</definedName>
    <definedName name="_1077F3.010_5_1" localSheetId="14">#REF!</definedName>
    <definedName name="_1077F3.010_5_1">#REF!</definedName>
    <definedName name="_1078F3.010_6_1" localSheetId="13">#REF!</definedName>
    <definedName name="_1078F3.010_6_1" localSheetId="2">#REF!</definedName>
    <definedName name="_1078F3.010_6_1" localSheetId="11">#REF!</definedName>
    <definedName name="_1078F3.010_6_1" localSheetId="5">#REF!</definedName>
    <definedName name="_1078F3.010_6_1" localSheetId="14">#REF!</definedName>
    <definedName name="_1078F3.010_6_1">#REF!</definedName>
    <definedName name="_1079E1.010_4_1" localSheetId="13">#REF!</definedName>
    <definedName name="_1079E1.010_4_1" localSheetId="2">#REF!</definedName>
    <definedName name="_1079E1.010_4_1" localSheetId="11">#REF!</definedName>
    <definedName name="_1079E1.010_4_1" localSheetId="5">#REF!</definedName>
    <definedName name="_1079E1.010_4_1" localSheetId="14">#REF!</definedName>
    <definedName name="_1079E1.010_4_1">#REF!</definedName>
    <definedName name="_1079F3.010_8_1" localSheetId="13">#REF!</definedName>
    <definedName name="_1079F3.010_8_1" localSheetId="2">#REF!</definedName>
    <definedName name="_1079F3.010_8_1" localSheetId="11">#REF!</definedName>
    <definedName name="_1079F3.010_8_1" localSheetId="5">#REF!</definedName>
    <definedName name="_1079F3.010_8_1" localSheetId="14">#REF!</definedName>
    <definedName name="_1079F3.010_8_1">#REF!</definedName>
    <definedName name="_107A67000_6_1" localSheetId="13">#REF!</definedName>
    <definedName name="_107A67000_6_1" localSheetId="2">#REF!</definedName>
    <definedName name="_107A67000_6_1" localSheetId="11">#REF!</definedName>
    <definedName name="_107A67000_6_1" localSheetId="5">#REF!</definedName>
    <definedName name="_107A67000_6_1" localSheetId="14">#REF!</definedName>
    <definedName name="_107A67000_6_1">#REF!</definedName>
    <definedName name="_1080F3.020_4_1" localSheetId="13">#REF!</definedName>
    <definedName name="_1080F3.020_4_1" localSheetId="2">#REF!</definedName>
    <definedName name="_1080F3.020_4_1" localSheetId="11">#REF!</definedName>
    <definedName name="_1080F3.020_4_1" localSheetId="5">#REF!</definedName>
    <definedName name="_1080F3.020_4_1" localSheetId="14">#REF!</definedName>
    <definedName name="_1080F3.020_4_1">#REF!</definedName>
    <definedName name="_1081E1.010_5_1" localSheetId="13">#REF!</definedName>
    <definedName name="_1081E1.010_5_1" localSheetId="2">#REF!</definedName>
    <definedName name="_1081E1.010_5_1" localSheetId="11">#REF!</definedName>
    <definedName name="_1081E1.010_5_1" localSheetId="5">#REF!</definedName>
    <definedName name="_1081E1.010_5_1" localSheetId="14">#REF!</definedName>
    <definedName name="_1081E1.010_5_1">#REF!</definedName>
    <definedName name="_1081F3.020_5_1" localSheetId="13">#REF!</definedName>
    <definedName name="_1081F3.020_5_1" localSheetId="2">#REF!</definedName>
    <definedName name="_1081F3.020_5_1" localSheetId="11">#REF!</definedName>
    <definedName name="_1081F3.020_5_1" localSheetId="5">#REF!</definedName>
    <definedName name="_1081F3.020_5_1" localSheetId="14">#REF!</definedName>
    <definedName name="_1081F3.020_5_1">#REF!</definedName>
    <definedName name="_1082F3.020_6_1" localSheetId="13">#REF!</definedName>
    <definedName name="_1082F3.020_6_1" localSheetId="2">#REF!</definedName>
    <definedName name="_1082F3.020_6_1" localSheetId="11">#REF!</definedName>
    <definedName name="_1082F3.020_6_1" localSheetId="5">#REF!</definedName>
    <definedName name="_1082F3.020_6_1" localSheetId="14">#REF!</definedName>
    <definedName name="_1082F3.020_6_1">#REF!</definedName>
    <definedName name="_1083E1.010_6_1" localSheetId="13">#REF!</definedName>
    <definedName name="_1083E1.010_6_1" localSheetId="2">#REF!</definedName>
    <definedName name="_1083E1.010_6_1" localSheetId="11">#REF!</definedName>
    <definedName name="_1083E1.010_6_1" localSheetId="5">#REF!</definedName>
    <definedName name="_1083E1.010_6_1" localSheetId="14">#REF!</definedName>
    <definedName name="_1083E1.010_6_1">#REF!</definedName>
    <definedName name="_1083F3.020_8_1" localSheetId="13">#REF!</definedName>
    <definedName name="_1083F3.020_8_1" localSheetId="2">#REF!</definedName>
    <definedName name="_1083F3.020_8_1" localSheetId="11">#REF!</definedName>
    <definedName name="_1083F3.020_8_1" localSheetId="5">#REF!</definedName>
    <definedName name="_1083F3.020_8_1" localSheetId="14">#REF!</definedName>
    <definedName name="_1083F3.020_8_1">#REF!</definedName>
    <definedName name="_1084F3.030_4_1" localSheetId="13">#REF!</definedName>
    <definedName name="_1084F3.030_4_1" localSheetId="2">#REF!</definedName>
    <definedName name="_1084F3.030_4_1" localSheetId="11">#REF!</definedName>
    <definedName name="_1084F3.030_4_1" localSheetId="5">#REF!</definedName>
    <definedName name="_1084F3.030_4_1" localSheetId="14">#REF!</definedName>
    <definedName name="_1084F3.030_4_1">#REF!</definedName>
    <definedName name="_1085E1.010_8_1" localSheetId="13">#REF!</definedName>
    <definedName name="_1085E1.010_8_1" localSheetId="2">#REF!</definedName>
    <definedName name="_1085E1.010_8_1" localSheetId="11">#REF!</definedName>
    <definedName name="_1085E1.010_8_1" localSheetId="5">#REF!</definedName>
    <definedName name="_1085E1.010_8_1" localSheetId="14">#REF!</definedName>
    <definedName name="_1085E1.010_8_1">#REF!</definedName>
    <definedName name="_1085F3.030_5_1" localSheetId="13">#REF!</definedName>
    <definedName name="_1085F3.030_5_1" localSheetId="2">#REF!</definedName>
    <definedName name="_1085F3.030_5_1" localSheetId="11">#REF!</definedName>
    <definedName name="_1085F3.030_5_1" localSheetId="5">#REF!</definedName>
    <definedName name="_1085F3.030_5_1" localSheetId="14">#REF!</definedName>
    <definedName name="_1085F3.030_5_1">#REF!</definedName>
    <definedName name="_1086F3.030_6_1" localSheetId="13">#REF!</definedName>
    <definedName name="_1086F3.030_6_1" localSheetId="2">#REF!</definedName>
    <definedName name="_1086F3.030_6_1" localSheetId="11">#REF!</definedName>
    <definedName name="_1086F3.030_6_1" localSheetId="5">#REF!</definedName>
    <definedName name="_1086F3.030_6_1" localSheetId="14">#REF!</definedName>
    <definedName name="_1086F3.030_6_1">#REF!</definedName>
    <definedName name="_1087E1.020_4_1" localSheetId="13">#REF!</definedName>
    <definedName name="_1087E1.020_4_1" localSheetId="2">#REF!</definedName>
    <definedName name="_1087E1.020_4_1" localSheetId="11">#REF!</definedName>
    <definedName name="_1087E1.020_4_1" localSheetId="5">#REF!</definedName>
    <definedName name="_1087E1.020_4_1" localSheetId="14">#REF!</definedName>
    <definedName name="_1087E1.020_4_1">#REF!</definedName>
    <definedName name="_1087F3.030_8_1" localSheetId="13">#REF!</definedName>
    <definedName name="_1087F3.030_8_1" localSheetId="2">#REF!</definedName>
    <definedName name="_1087F3.030_8_1" localSheetId="11">#REF!</definedName>
    <definedName name="_1087F3.030_8_1" localSheetId="5">#REF!</definedName>
    <definedName name="_1087F3.030_8_1" localSheetId="14">#REF!</definedName>
    <definedName name="_1087F3.030_8_1">#REF!</definedName>
    <definedName name="_1088F3.100_4_1" localSheetId="13">#REF!</definedName>
    <definedName name="_1088F3.100_4_1" localSheetId="2">#REF!</definedName>
    <definedName name="_1088F3.100_4_1" localSheetId="11">#REF!</definedName>
    <definedName name="_1088F3.100_4_1" localSheetId="5">#REF!</definedName>
    <definedName name="_1088F3.100_4_1" localSheetId="14">#REF!</definedName>
    <definedName name="_1088F3.100_4_1">#REF!</definedName>
    <definedName name="_1089E1.020_5_1" localSheetId="13">#REF!</definedName>
    <definedName name="_1089E1.020_5_1" localSheetId="2">#REF!</definedName>
    <definedName name="_1089E1.020_5_1" localSheetId="11">#REF!</definedName>
    <definedName name="_1089E1.020_5_1" localSheetId="5">#REF!</definedName>
    <definedName name="_1089E1.020_5_1" localSheetId="14">#REF!</definedName>
    <definedName name="_1089E1.020_5_1">#REF!</definedName>
    <definedName name="_1089F3.100_5_1" localSheetId="13">#REF!</definedName>
    <definedName name="_1089F3.100_5_1" localSheetId="2">#REF!</definedName>
    <definedName name="_1089F3.100_5_1" localSheetId="11">#REF!</definedName>
    <definedName name="_1089F3.100_5_1" localSheetId="5">#REF!</definedName>
    <definedName name="_1089F3.100_5_1" localSheetId="14">#REF!</definedName>
    <definedName name="_1089F3.100_5_1">#REF!</definedName>
    <definedName name="_1090F3.100_6_1" localSheetId="13">#REF!</definedName>
    <definedName name="_1090F3.100_6_1" localSheetId="2">#REF!</definedName>
    <definedName name="_1090F3.100_6_1" localSheetId="11">#REF!</definedName>
    <definedName name="_1090F3.100_6_1" localSheetId="5">#REF!</definedName>
    <definedName name="_1090F3.100_6_1" localSheetId="14">#REF!</definedName>
    <definedName name="_1090F3.100_6_1">#REF!</definedName>
    <definedName name="_1091E1.020_6_1" localSheetId="13">#REF!</definedName>
    <definedName name="_1091E1.020_6_1" localSheetId="2">#REF!</definedName>
    <definedName name="_1091E1.020_6_1" localSheetId="11">#REF!</definedName>
    <definedName name="_1091E1.020_6_1" localSheetId="5">#REF!</definedName>
    <definedName name="_1091E1.020_6_1" localSheetId="14">#REF!</definedName>
    <definedName name="_1091E1.020_6_1">#REF!</definedName>
    <definedName name="_1091F3.100_8_1" localSheetId="13">#REF!</definedName>
    <definedName name="_1091F3.100_8_1" localSheetId="2">#REF!</definedName>
    <definedName name="_1091F3.100_8_1" localSheetId="11">#REF!</definedName>
    <definedName name="_1091F3.100_8_1" localSheetId="5">#REF!</definedName>
    <definedName name="_1091F3.100_8_1" localSheetId="14">#REF!</definedName>
    <definedName name="_1091F3.100_8_1">#REF!</definedName>
    <definedName name="_1092F3.110_4_1" localSheetId="13">#REF!</definedName>
    <definedName name="_1092F3.110_4_1" localSheetId="2">#REF!</definedName>
    <definedName name="_1092F3.110_4_1" localSheetId="11">#REF!</definedName>
    <definedName name="_1092F3.110_4_1" localSheetId="5">#REF!</definedName>
    <definedName name="_1092F3.110_4_1" localSheetId="14">#REF!</definedName>
    <definedName name="_1092F3.110_4_1">#REF!</definedName>
    <definedName name="_1093E1.020_8_1" localSheetId="13">#REF!</definedName>
    <definedName name="_1093E1.020_8_1" localSheetId="2">#REF!</definedName>
    <definedName name="_1093E1.020_8_1" localSheetId="11">#REF!</definedName>
    <definedName name="_1093E1.020_8_1" localSheetId="5">#REF!</definedName>
    <definedName name="_1093E1.020_8_1" localSheetId="14">#REF!</definedName>
    <definedName name="_1093E1.020_8_1">#REF!</definedName>
    <definedName name="_1093F3.110_5_1" localSheetId="13">#REF!</definedName>
    <definedName name="_1093F3.110_5_1" localSheetId="2">#REF!</definedName>
    <definedName name="_1093F3.110_5_1" localSheetId="11">#REF!</definedName>
    <definedName name="_1093F3.110_5_1" localSheetId="5">#REF!</definedName>
    <definedName name="_1093F3.110_5_1" localSheetId="14">#REF!</definedName>
    <definedName name="_1093F3.110_5_1">#REF!</definedName>
    <definedName name="_1094F3.110_6_1" localSheetId="13">#REF!</definedName>
    <definedName name="_1094F3.110_6_1" localSheetId="2">#REF!</definedName>
    <definedName name="_1094F3.110_6_1" localSheetId="11">#REF!</definedName>
    <definedName name="_1094F3.110_6_1" localSheetId="5">#REF!</definedName>
    <definedName name="_1094F3.110_6_1" localSheetId="14">#REF!</definedName>
    <definedName name="_1094F3.110_6_1">#REF!</definedName>
    <definedName name="_1095E1.200_4_1" localSheetId="13">#REF!</definedName>
    <definedName name="_1095E1.200_4_1" localSheetId="2">#REF!</definedName>
    <definedName name="_1095E1.200_4_1" localSheetId="11">#REF!</definedName>
    <definedName name="_1095E1.200_4_1" localSheetId="5">#REF!</definedName>
    <definedName name="_1095E1.200_4_1" localSheetId="14">#REF!</definedName>
    <definedName name="_1095E1.200_4_1">#REF!</definedName>
    <definedName name="_1095F3.110_8_1" localSheetId="13">#REF!</definedName>
    <definedName name="_1095F3.110_8_1" localSheetId="2">#REF!</definedName>
    <definedName name="_1095F3.110_8_1" localSheetId="11">#REF!</definedName>
    <definedName name="_1095F3.110_8_1" localSheetId="5">#REF!</definedName>
    <definedName name="_1095F3.110_8_1" localSheetId="14">#REF!</definedName>
    <definedName name="_1095F3.110_8_1">#REF!</definedName>
    <definedName name="_1096F3.120_4_1" localSheetId="13">#REF!</definedName>
    <definedName name="_1096F3.120_4_1" localSheetId="2">#REF!</definedName>
    <definedName name="_1096F3.120_4_1" localSheetId="11">#REF!</definedName>
    <definedName name="_1096F3.120_4_1" localSheetId="5">#REF!</definedName>
    <definedName name="_1096F3.120_4_1" localSheetId="14">#REF!</definedName>
    <definedName name="_1096F3.120_4_1">#REF!</definedName>
    <definedName name="_1097E1.200_5_1" localSheetId="13">#REF!</definedName>
    <definedName name="_1097E1.200_5_1" localSheetId="2">#REF!</definedName>
    <definedName name="_1097E1.200_5_1" localSheetId="11">#REF!</definedName>
    <definedName name="_1097E1.200_5_1" localSheetId="5">#REF!</definedName>
    <definedName name="_1097E1.200_5_1" localSheetId="14">#REF!</definedName>
    <definedName name="_1097E1.200_5_1">#REF!</definedName>
    <definedName name="_1097F3.120_5_1" localSheetId="13">#REF!</definedName>
    <definedName name="_1097F3.120_5_1" localSheetId="2">#REF!</definedName>
    <definedName name="_1097F3.120_5_1" localSheetId="11">#REF!</definedName>
    <definedName name="_1097F3.120_5_1" localSheetId="5">#REF!</definedName>
    <definedName name="_1097F3.120_5_1" localSheetId="14">#REF!</definedName>
    <definedName name="_1097F3.120_5_1">#REF!</definedName>
    <definedName name="_1098F3.120_6_1" localSheetId="13">#REF!</definedName>
    <definedName name="_1098F3.120_6_1" localSheetId="2">#REF!</definedName>
    <definedName name="_1098F3.120_6_1" localSheetId="11">#REF!</definedName>
    <definedName name="_1098F3.120_6_1" localSheetId="5">#REF!</definedName>
    <definedName name="_1098F3.120_6_1" localSheetId="14">#REF!</definedName>
    <definedName name="_1098F3.120_6_1">#REF!</definedName>
    <definedName name="_1099E1.200_6_1" localSheetId="13">#REF!</definedName>
    <definedName name="_1099E1.200_6_1" localSheetId="2">#REF!</definedName>
    <definedName name="_1099E1.200_6_1" localSheetId="11">#REF!</definedName>
    <definedName name="_1099E1.200_6_1" localSheetId="5">#REF!</definedName>
    <definedName name="_1099E1.200_6_1" localSheetId="14">#REF!</definedName>
    <definedName name="_1099E1.200_6_1">#REF!</definedName>
    <definedName name="_1099F3.120_8_1" localSheetId="13">#REF!</definedName>
    <definedName name="_1099F3.120_8_1" localSheetId="2">#REF!</definedName>
    <definedName name="_1099F3.120_8_1" localSheetId="11">#REF!</definedName>
    <definedName name="_1099F3.120_8_1" localSheetId="5">#REF!</definedName>
    <definedName name="_1099F3.120_8_1" localSheetId="14">#REF!</definedName>
    <definedName name="_1099F3.120_8_1">#REF!</definedName>
    <definedName name="_109A67000_8_1" localSheetId="13">#REF!</definedName>
    <definedName name="_109A67000_8_1" localSheetId="2">#REF!</definedName>
    <definedName name="_109A67000_8_1" localSheetId="11">#REF!</definedName>
    <definedName name="_109A67000_8_1" localSheetId="5">#REF!</definedName>
    <definedName name="_109A67000_8_1" localSheetId="14">#REF!</definedName>
    <definedName name="_109A67000_8_1">#REF!</definedName>
    <definedName name="_10A0__">#N/A</definedName>
    <definedName name="_1100F3.130_4_1" localSheetId="13">#REF!</definedName>
    <definedName name="_1100F3.130_4_1" localSheetId="2">#REF!</definedName>
    <definedName name="_1100F3.130_4_1" localSheetId="11">#REF!</definedName>
    <definedName name="_1100F3.130_4_1" localSheetId="5">#REF!</definedName>
    <definedName name="_1100F3.130_4_1" localSheetId="14">#REF!</definedName>
    <definedName name="_1100F3.130_4_1">#REF!</definedName>
    <definedName name="_1101E1.200_8_1" localSheetId="13">#REF!</definedName>
    <definedName name="_1101E1.200_8_1" localSheetId="2">#REF!</definedName>
    <definedName name="_1101E1.200_8_1" localSheetId="11">#REF!</definedName>
    <definedName name="_1101E1.200_8_1" localSheetId="5">#REF!</definedName>
    <definedName name="_1101E1.200_8_1" localSheetId="14">#REF!</definedName>
    <definedName name="_1101E1.200_8_1">#REF!</definedName>
    <definedName name="_1101F3.130_5_1" localSheetId="13">#REF!</definedName>
    <definedName name="_1101F3.130_5_1" localSheetId="2">#REF!</definedName>
    <definedName name="_1101F3.130_5_1" localSheetId="11">#REF!</definedName>
    <definedName name="_1101F3.130_5_1" localSheetId="5">#REF!</definedName>
    <definedName name="_1101F3.130_5_1" localSheetId="14">#REF!</definedName>
    <definedName name="_1101F3.130_5_1">#REF!</definedName>
    <definedName name="_1102F3.130_6_1" localSheetId="13">#REF!</definedName>
    <definedName name="_1102F3.130_6_1" localSheetId="2">#REF!</definedName>
    <definedName name="_1102F3.130_6_1" localSheetId="11">#REF!</definedName>
    <definedName name="_1102F3.130_6_1" localSheetId="5">#REF!</definedName>
    <definedName name="_1102F3.130_6_1" localSheetId="14">#REF!</definedName>
    <definedName name="_1102F3.130_6_1">#REF!</definedName>
    <definedName name="_1103E1.210_4_1" localSheetId="13">#REF!</definedName>
    <definedName name="_1103E1.210_4_1" localSheetId="2">#REF!</definedName>
    <definedName name="_1103E1.210_4_1" localSheetId="11">#REF!</definedName>
    <definedName name="_1103E1.210_4_1" localSheetId="5">#REF!</definedName>
    <definedName name="_1103E1.210_4_1" localSheetId="14">#REF!</definedName>
    <definedName name="_1103E1.210_4_1">#REF!</definedName>
    <definedName name="_1103F3.130_8_1" localSheetId="13">#REF!</definedName>
    <definedName name="_1103F3.130_8_1" localSheetId="2">#REF!</definedName>
    <definedName name="_1103F3.130_8_1" localSheetId="11">#REF!</definedName>
    <definedName name="_1103F3.130_8_1" localSheetId="5">#REF!</definedName>
    <definedName name="_1103F3.130_8_1" localSheetId="14">#REF!</definedName>
    <definedName name="_1103F3.130_8_1">#REF!</definedName>
    <definedName name="_1104F4.000_4_1" localSheetId="13">#REF!</definedName>
    <definedName name="_1104F4.000_4_1" localSheetId="2">#REF!</definedName>
    <definedName name="_1104F4.000_4_1" localSheetId="11">#REF!</definedName>
    <definedName name="_1104F4.000_4_1" localSheetId="5">#REF!</definedName>
    <definedName name="_1104F4.000_4_1" localSheetId="14">#REF!</definedName>
    <definedName name="_1104F4.000_4_1">#REF!</definedName>
    <definedName name="_1105E1.210_5_1" localSheetId="13">#REF!</definedName>
    <definedName name="_1105E1.210_5_1" localSheetId="2">#REF!</definedName>
    <definedName name="_1105E1.210_5_1" localSheetId="11">#REF!</definedName>
    <definedName name="_1105E1.210_5_1" localSheetId="5">#REF!</definedName>
    <definedName name="_1105E1.210_5_1" localSheetId="14">#REF!</definedName>
    <definedName name="_1105E1.210_5_1">#REF!</definedName>
    <definedName name="_1105F4.000_5_1" localSheetId="13">#REF!</definedName>
    <definedName name="_1105F4.000_5_1" localSheetId="2">#REF!</definedName>
    <definedName name="_1105F4.000_5_1" localSheetId="11">#REF!</definedName>
    <definedName name="_1105F4.000_5_1" localSheetId="5">#REF!</definedName>
    <definedName name="_1105F4.000_5_1" localSheetId="14">#REF!</definedName>
    <definedName name="_1105F4.000_5_1">#REF!</definedName>
    <definedName name="_1106F4.000_6_1" localSheetId="13">#REF!</definedName>
    <definedName name="_1106F4.000_6_1" localSheetId="2">#REF!</definedName>
    <definedName name="_1106F4.000_6_1" localSheetId="11">#REF!</definedName>
    <definedName name="_1106F4.000_6_1" localSheetId="5">#REF!</definedName>
    <definedName name="_1106F4.000_6_1" localSheetId="14">#REF!</definedName>
    <definedName name="_1106F4.000_6_1">#REF!</definedName>
    <definedName name="_1107E1.210_6_1" localSheetId="13">#REF!</definedName>
    <definedName name="_1107E1.210_6_1" localSheetId="2">#REF!</definedName>
    <definedName name="_1107E1.210_6_1" localSheetId="11">#REF!</definedName>
    <definedName name="_1107E1.210_6_1" localSheetId="5">#REF!</definedName>
    <definedName name="_1107E1.210_6_1" localSheetId="14">#REF!</definedName>
    <definedName name="_1107E1.210_6_1">#REF!</definedName>
    <definedName name="_1107F4.000_8_1" localSheetId="13">#REF!</definedName>
    <definedName name="_1107F4.000_8_1" localSheetId="2">#REF!</definedName>
    <definedName name="_1107F4.000_8_1" localSheetId="11">#REF!</definedName>
    <definedName name="_1107F4.000_8_1" localSheetId="5">#REF!</definedName>
    <definedName name="_1107F4.000_8_1" localSheetId="14">#REF!</definedName>
    <definedName name="_1107F4.000_8_1">#REF!</definedName>
    <definedName name="_1108F4.010_4_1" localSheetId="13">#REF!</definedName>
    <definedName name="_1108F4.010_4_1" localSheetId="2">#REF!</definedName>
    <definedName name="_1108F4.010_4_1" localSheetId="11">#REF!</definedName>
    <definedName name="_1108F4.010_4_1" localSheetId="5">#REF!</definedName>
    <definedName name="_1108F4.010_4_1" localSheetId="14">#REF!</definedName>
    <definedName name="_1108F4.010_4_1">#REF!</definedName>
    <definedName name="_1109E1.210_8_1" localSheetId="13">#REF!</definedName>
    <definedName name="_1109E1.210_8_1" localSheetId="2">#REF!</definedName>
    <definedName name="_1109E1.210_8_1" localSheetId="11">#REF!</definedName>
    <definedName name="_1109E1.210_8_1" localSheetId="5">#REF!</definedName>
    <definedName name="_1109E1.210_8_1" localSheetId="14">#REF!</definedName>
    <definedName name="_1109E1.210_8_1">#REF!</definedName>
    <definedName name="_1109F4.010_5_1" localSheetId="13">#REF!</definedName>
    <definedName name="_1109F4.010_5_1" localSheetId="2">#REF!</definedName>
    <definedName name="_1109F4.010_5_1" localSheetId="11">#REF!</definedName>
    <definedName name="_1109F4.010_5_1" localSheetId="5">#REF!</definedName>
    <definedName name="_1109F4.010_5_1" localSheetId="14">#REF!</definedName>
    <definedName name="_1109F4.010_5_1">#REF!</definedName>
    <definedName name="_1110F4.010_6_1" localSheetId="13">#REF!</definedName>
    <definedName name="_1110F4.010_6_1" localSheetId="2">#REF!</definedName>
    <definedName name="_1110F4.010_6_1" localSheetId="11">#REF!</definedName>
    <definedName name="_1110F4.010_6_1" localSheetId="5">#REF!</definedName>
    <definedName name="_1110F4.010_6_1" localSheetId="14">#REF!</definedName>
    <definedName name="_1110F4.010_6_1">#REF!</definedName>
    <definedName name="_1111E1.220_4_1" localSheetId="13">#REF!</definedName>
    <definedName name="_1111E1.220_4_1" localSheetId="2">#REF!</definedName>
    <definedName name="_1111E1.220_4_1" localSheetId="11">#REF!</definedName>
    <definedName name="_1111E1.220_4_1" localSheetId="5">#REF!</definedName>
    <definedName name="_1111E1.220_4_1" localSheetId="14">#REF!</definedName>
    <definedName name="_1111E1.220_4_1">#REF!</definedName>
    <definedName name="_1111F4.010_8_1" localSheetId="13">#REF!</definedName>
    <definedName name="_1111F4.010_8_1" localSheetId="2">#REF!</definedName>
    <definedName name="_1111F4.010_8_1" localSheetId="11">#REF!</definedName>
    <definedName name="_1111F4.010_8_1" localSheetId="5">#REF!</definedName>
    <definedName name="_1111F4.010_8_1" localSheetId="14">#REF!</definedName>
    <definedName name="_1111F4.010_8_1">#REF!</definedName>
    <definedName name="_1112F4.020_4_1" localSheetId="13">#REF!</definedName>
    <definedName name="_1112F4.020_4_1" localSheetId="2">#REF!</definedName>
    <definedName name="_1112F4.020_4_1" localSheetId="11">#REF!</definedName>
    <definedName name="_1112F4.020_4_1" localSheetId="5">#REF!</definedName>
    <definedName name="_1112F4.020_4_1" localSheetId="14">#REF!</definedName>
    <definedName name="_1112F4.020_4_1">#REF!</definedName>
    <definedName name="_1113E1.220_5_1" localSheetId="13">#REF!</definedName>
    <definedName name="_1113E1.220_5_1" localSheetId="2">#REF!</definedName>
    <definedName name="_1113E1.220_5_1" localSheetId="11">#REF!</definedName>
    <definedName name="_1113E1.220_5_1" localSheetId="5">#REF!</definedName>
    <definedName name="_1113E1.220_5_1" localSheetId="14">#REF!</definedName>
    <definedName name="_1113E1.220_5_1">#REF!</definedName>
    <definedName name="_1113F4.020_5_1" localSheetId="13">#REF!</definedName>
    <definedName name="_1113F4.020_5_1" localSheetId="2">#REF!</definedName>
    <definedName name="_1113F4.020_5_1" localSheetId="11">#REF!</definedName>
    <definedName name="_1113F4.020_5_1" localSheetId="5">#REF!</definedName>
    <definedName name="_1113F4.020_5_1" localSheetId="14">#REF!</definedName>
    <definedName name="_1113F4.020_5_1">#REF!</definedName>
    <definedName name="_1114F4.020_6_1" localSheetId="13">#REF!</definedName>
    <definedName name="_1114F4.020_6_1" localSheetId="2">#REF!</definedName>
    <definedName name="_1114F4.020_6_1" localSheetId="11">#REF!</definedName>
    <definedName name="_1114F4.020_6_1" localSheetId="5">#REF!</definedName>
    <definedName name="_1114F4.020_6_1" localSheetId="14">#REF!</definedName>
    <definedName name="_1114F4.020_6_1">#REF!</definedName>
    <definedName name="_1115E1.220_6_1" localSheetId="13">#REF!</definedName>
    <definedName name="_1115E1.220_6_1" localSheetId="2">#REF!</definedName>
    <definedName name="_1115E1.220_6_1" localSheetId="11">#REF!</definedName>
    <definedName name="_1115E1.220_6_1" localSheetId="5">#REF!</definedName>
    <definedName name="_1115E1.220_6_1" localSheetId="14">#REF!</definedName>
    <definedName name="_1115E1.220_6_1">#REF!</definedName>
    <definedName name="_1115F4.020_8_1" localSheetId="13">#REF!</definedName>
    <definedName name="_1115F4.020_8_1" localSheetId="2">#REF!</definedName>
    <definedName name="_1115F4.020_8_1" localSheetId="11">#REF!</definedName>
    <definedName name="_1115F4.020_8_1" localSheetId="5">#REF!</definedName>
    <definedName name="_1115F4.020_8_1" localSheetId="14">#REF!</definedName>
    <definedName name="_1115F4.020_8_1">#REF!</definedName>
    <definedName name="_1116F4.030_4_1" localSheetId="13">#REF!</definedName>
    <definedName name="_1116F4.030_4_1" localSheetId="2">#REF!</definedName>
    <definedName name="_1116F4.030_4_1" localSheetId="11">#REF!</definedName>
    <definedName name="_1116F4.030_4_1" localSheetId="5">#REF!</definedName>
    <definedName name="_1116F4.030_4_1" localSheetId="14">#REF!</definedName>
    <definedName name="_1116F4.030_4_1">#REF!</definedName>
    <definedName name="_1117E1.220_8_1" localSheetId="13">#REF!</definedName>
    <definedName name="_1117E1.220_8_1" localSheetId="2">#REF!</definedName>
    <definedName name="_1117E1.220_8_1" localSheetId="11">#REF!</definedName>
    <definedName name="_1117E1.220_8_1" localSheetId="5">#REF!</definedName>
    <definedName name="_1117E1.220_8_1" localSheetId="14">#REF!</definedName>
    <definedName name="_1117E1.220_8_1">#REF!</definedName>
    <definedName name="_1117F4.030_5_1" localSheetId="13">#REF!</definedName>
    <definedName name="_1117F4.030_5_1" localSheetId="2">#REF!</definedName>
    <definedName name="_1117F4.030_5_1" localSheetId="11">#REF!</definedName>
    <definedName name="_1117F4.030_5_1" localSheetId="5">#REF!</definedName>
    <definedName name="_1117F4.030_5_1" localSheetId="14">#REF!</definedName>
    <definedName name="_1117F4.030_5_1">#REF!</definedName>
    <definedName name="_1118F4.030_6_1" localSheetId="13">#REF!</definedName>
    <definedName name="_1118F4.030_6_1" localSheetId="2">#REF!</definedName>
    <definedName name="_1118F4.030_6_1" localSheetId="11">#REF!</definedName>
    <definedName name="_1118F4.030_6_1" localSheetId="5">#REF!</definedName>
    <definedName name="_1118F4.030_6_1" localSheetId="14">#REF!</definedName>
    <definedName name="_1118F4.030_6_1">#REF!</definedName>
    <definedName name="_1119E1.300_4_1" localSheetId="13">#REF!</definedName>
    <definedName name="_1119E1.300_4_1" localSheetId="2">#REF!</definedName>
    <definedName name="_1119E1.300_4_1" localSheetId="11">#REF!</definedName>
    <definedName name="_1119E1.300_4_1" localSheetId="5">#REF!</definedName>
    <definedName name="_1119E1.300_4_1" localSheetId="14">#REF!</definedName>
    <definedName name="_1119E1.300_4_1">#REF!</definedName>
    <definedName name="_1119F4.030_8_1" localSheetId="13">#REF!</definedName>
    <definedName name="_1119F4.030_8_1" localSheetId="2">#REF!</definedName>
    <definedName name="_1119F4.030_8_1" localSheetId="11">#REF!</definedName>
    <definedName name="_1119F4.030_8_1" localSheetId="5">#REF!</definedName>
    <definedName name="_1119F4.030_8_1" localSheetId="14">#REF!</definedName>
    <definedName name="_1119F4.030_8_1">#REF!</definedName>
    <definedName name="_111A68000_4_1" localSheetId="13">#REF!</definedName>
    <definedName name="_111A68000_4_1" localSheetId="2">#REF!</definedName>
    <definedName name="_111A68000_4_1" localSheetId="11">#REF!</definedName>
    <definedName name="_111A68000_4_1" localSheetId="5">#REF!</definedName>
    <definedName name="_111A68000_4_1" localSheetId="14">#REF!</definedName>
    <definedName name="_111A68000_4_1">#REF!</definedName>
    <definedName name="_1120F4.100_4_1" localSheetId="13">#REF!</definedName>
    <definedName name="_1120F4.100_4_1" localSheetId="2">#REF!</definedName>
    <definedName name="_1120F4.100_4_1" localSheetId="11">#REF!</definedName>
    <definedName name="_1120F4.100_4_1" localSheetId="5">#REF!</definedName>
    <definedName name="_1120F4.100_4_1" localSheetId="14">#REF!</definedName>
    <definedName name="_1120F4.100_4_1">#REF!</definedName>
    <definedName name="_1121E1.300_5_1" localSheetId="13">#REF!</definedName>
    <definedName name="_1121E1.300_5_1" localSheetId="2">#REF!</definedName>
    <definedName name="_1121E1.300_5_1" localSheetId="11">#REF!</definedName>
    <definedName name="_1121E1.300_5_1" localSheetId="5">#REF!</definedName>
    <definedName name="_1121E1.300_5_1" localSheetId="14">#REF!</definedName>
    <definedName name="_1121E1.300_5_1">#REF!</definedName>
    <definedName name="_1121F4.100_5_1" localSheetId="13">#REF!</definedName>
    <definedName name="_1121F4.100_5_1" localSheetId="2">#REF!</definedName>
    <definedName name="_1121F4.100_5_1" localSheetId="11">#REF!</definedName>
    <definedName name="_1121F4.100_5_1" localSheetId="5">#REF!</definedName>
    <definedName name="_1121F4.100_5_1" localSheetId="14">#REF!</definedName>
    <definedName name="_1121F4.100_5_1">#REF!</definedName>
    <definedName name="_1122F4.100_6_1" localSheetId="13">#REF!</definedName>
    <definedName name="_1122F4.100_6_1" localSheetId="2">#REF!</definedName>
    <definedName name="_1122F4.100_6_1" localSheetId="11">#REF!</definedName>
    <definedName name="_1122F4.100_6_1" localSheetId="5">#REF!</definedName>
    <definedName name="_1122F4.100_6_1" localSheetId="14">#REF!</definedName>
    <definedName name="_1122F4.100_6_1">#REF!</definedName>
    <definedName name="_1123E1.300_6_1" localSheetId="13">#REF!</definedName>
    <definedName name="_1123E1.300_6_1" localSheetId="2">#REF!</definedName>
    <definedName name="_1123E1.300_6_1" localSheetId="11">#REF!</definedName>
    <definedName name="_1123E1.300_6_1" localSheetId="5">#REF!</definedName>
    <definedName name="_1123E1.300_6_1" localSheetId="14">#REF!</definedName>
    <definedName name="_1123E1.300_6_1">#REF!</definedName>
    <definedName name="_1123F4.100_8_1" localSheetId="13">#REF!</definedName>
    <definedName name="_1123F4.100_8_1" localSheetId="2">#REF!</definedName>
    <definedName name="_1123F4.100_8_1" localSheetId="11">#REF!</definedName>
    <definedName name="_1123F4.100_8_1" localSheetId="5">#REF!</definedName>
    <definedName name="_1123F4.100_8_1" localSheetId="14">#REF!</definedName>
    <definedName name="_1123F4.100_8_1">#REF!</definedName>
    <definedName name="_1124F4.120_4_1" localSheetId="13">#REF!</definedName>
    <definedName name="_1124F4.120_4_1" localSheetId="2">#REF!</definedName>
    <definedName name="_1124F4.120_4_1" localSheetId="11">#REF!</definedName>
    <definedName name="_1124F4.120_4_1" localSheetId="5">#REF!</definedName>
    <definedName name="_1124F4.120_4_1" localSheetId="14">#REF!</definedName>
    <definedName name="_1124F4.120_4_1">#REF!</definedName>
    <definedName name="_1125E1.300_8_1" localSheetId="13">#REF!</definedName>
    <definedName name="_1125E1.300_8_1" localSheetId="2">#REF!</definedName>
    <definedName name="_1125E1.300_8_1" localSheetId="11">#REF!</definedName>
    <definedName name="_1125E1.300_8_1" localSheetId="5">#REF!</definedName>
    <definedName name="_1125E1.300_8_1" localSheetId="14">#REF!</definedName>
    <definedName name="_1125E1.300_8_1">#REF!</definedName>
    <definedName name="_1125F4.120_5_1" localSheetId="13">#REF!</definedName>
    <definedName name="_1125F4.120_5_1" localSheetId="2">#REF!</definedName>
    <definedName name="_1125F4.120_5_1" localSheetId="11">#REF!</definedName>
    <definedName name="_1125F4.120_5_1" localSheetId="5">#REF!</definedName>
    <definedName name="_1125F4.120_5_1" localSheetId="14">#REF!</definedName>
    <definedName name="_1125F4.120_5_1">#REF!</definedName>
    <definedName name="_1126F4.120_6_1" localSheetId="13">#REF!</definedName>
    <definedName name="_1126F4.120_6_1" localSheetId="2">#REF!</definedName>
    <definedName name="_1126F4.120_6_1" localSheetId="11">#REF!</definedName>
    <definedName name="_1126F4.120_6_1" localSheetId="5">#REF!</definedName>
    <definedName name="_1126F4.120_6_1" localSheetId="14">#REF!</definedName>
    <definedName name="_1126F4.120_6_1">#REF!</definedName>
    <definedName name="_1127E1.310_4_1" localSheetId="13">#REF!</definedName>
    <definedName name="_1127E1.310_4_1" localSheetId="2">#REF!</definedName>
    <definedName name="_1127E1.310_4_1" localSheetId="11">#REF!</definedName>
    <definedName name="_1127E1.310_4_1" localSheetId="5">#REF!</definedName>
    <definedName name="_1127E1.310_4_1" localSheetId="14">#REF!</definedName>
    <definedName name="_1127E1.310_4_1">#REF!</definedName>
    <definedName name="_1127F4.120_8_1" localSheetId="13">#REF!</definedName>
    <definedName name="_1127F4.120_8_1" localSheetId="2">#REF!</definedName>
    <definedName name="_1127F4.120_8_1" localSheetId="11">#REF!</definedName>
    <definedName name="_1127F4.120_8_1" localSheetId="5">#REF!</definedName>
    <definedName name="_1127F4.120_8_1" localSheetId="14">#REF!</definedName>
    <definedName name="_1127F4.120_8_1">#REF!</definedName>
    <definedName name="_1128F4.140_4_1" localSheetId="13">#REF!</definedName>
    <definedName name="_1128F4.140_4_1" localSheetId="2">#REF!</definedName>
    <definedName name="_1128F4.140_4_1" localSheetId="11">#REF!</definedName>
    <definedName name="_1128F4.140_4_1" localSheetId="5">#REF!</definedName>
    <definedName name="_1128F4.140_4_1" localSheetId="14">#REF!</definedName>
    <definedName name="_1128F4.140_4_1">#REF!</definedName>
    <definedName name="_1129E1.310_5_1" localSheetId="13">#REF!</definedName>
    <definedName name="_1129E1.310_5_1" localSheetId="2">#REF!</definedName>
    <definedName name="_1129E1.310_5_1" localSheetId="11">#REF!</definedName>
    <definedName name="_1129E1.310_5_1" localSheetId="5">#REF!</definedName>
    <definedName name="_1129E1.310_5_1" localSheetId="14">#REF!</definedName>
    <definedName name="_1129E1.310_5_1">#REF!</definedName>
    <definedName name="_1129F4.140_5_1" localSheetId="13">#REF!</definedName>
    <definedName name="_1129F4.140_5_1" localSheetId="2">#REF!</definedName>
    <definedName name="_1129F4.140_5_1" localSheetId="11">#REF!</definedName>
    <definedName name="_1129F4.140_5_1" localSheetId="5">#REF!</definedName>
    <definedName name="_1129F4.140_5_1" localSheetId="14">#REF!</definedName>
    <definedName name="_1129F4.140_5_1">#REF!</definedName>
    <definedName name="_1130F4.140_6_1" localSheetId="13">#REF!</definedName>
    <definedName name="_1130F4.140_6_1" localSheetId="2">#REF!</definedName>
    <definedName name="_1130F4.140_6_1" localSheetId="11">#REF!</definedName>
    <definedName name="_1130F4.140_6_1" localSheetId="5">#REF!</definedName>
    <definedName name="_1130F4.140_6_1" localSheetId="14">#REF!</definedName>
    <definedName name="_1130F4.140_6_1">#REF!</definedName>
    <definedName name="_1131E1.310_6_1" localSheetId="13">#REF!</definedName>
    <definedName name="_1131E1.310_6_1" localSheetId="2">#REF!</definedName>
    <definedName name="_1131E1.310_6_1" localSheetId="11">#REF!</definedName>
    <definedName name="_1131E1.310_6_1" localSheetId="5">#REF!</definedName>
    <definedName name="_1131E1.310_6_1" localSheetId="14">#REF!</definedName>
    <definedName name="_1131E1.310_6_1">#REF!</definedName>
    <definedName name="_1131F4.140_8_1" localSheetId="13">#REF!</definedName>
    <definedName name="_1131F4.140_8_1" localSheetId="2">#REF!</definedName>
    <definedName name="_1131F4.140_8_1" localSheetId="11">#REF!</definedName>
    <definedName name="_1131F4.140_8_1" localSheetId="5">#REF!</definedName>
    <definedName name="_1131F4.140_8_1" localSheetId="14">#REF!</definedName>
    <definedName name="_1131F4.140_8_1">#REF!</definedName>
    <definedName name="_1132F4.160_4_1" localSheetId="13">#REF!</definedName>
    <definedName name="_1132F4.160_4_1" localSheetId="2">#REF!</definedName>
    <definedName name="_1132F4.160_4_1" localSheetId="11">#REF!</definedName>
    <definedName name="_1132F4.160_4_1" localSheetId="5">#REF!</definedName>
    <definedName name="_1132F4.160_4_1" localSheetId="14">#REF!</definedName>
    <definedName name="_1132F4.160_4_1">#REF!</definedName>
    <definedName name="_1133E1.310_8_1" localSheetId="13">#REF!</definedName>
    <definedName name="_1133E1.310_8_1" localSheetId="2">#REF!</definedName>
    <definedName name="_1133E1.310_8_1" localSheetId="11">#REF!</definedName>
    <definedName name="_1133E1.310_8_1" localSheetId="5">#REF!</definedName>
    <definedName name="_1133E1.310_8_1" localSheetId="14">#REF!</definedName>
    <definedName name="_1133E1.310_8_1">#REF!</definedName>
    <definedName name="_1133F4.160_5_1" localSheetId="13">#REF!</definedName>
    <definedName name="_1133F4.160_5_1" localSheetId="2">#REF!</definedName>
    <definedName name="_1133F4.160_5_1" localSheetId="11">#REF!</definedName>
    <definedName name="_1133F4.160_5_1" localSheetId="5">#REF!</definedName>
    <definedName name="_1133F4.160_5_1" localSheetId="14">#REF!</definedName>
    <definedName name="_1133F4.160_5_1">#REF!</definedName>
    <definedName name="_1134F4.160_6_1" localSheetId="13">#REF!</definedName>
    <definedName name="_1134F4.160_6_1" localSheetId="2">#REF!</definedName>
    <definedName name="_1134F4.160_6_1" localSheetId="11">#REF!</definedName>
    <definedName name="_1134F4.160_6_1" localSheetId="5">#REF!</definedName>
    <definedName name="_1134F4.160_6_1" localSheetId="14">#REF!</definedName>
    <definedName name="_1134F4.160_6_1">#REF!</definedName>
    <definedName name="_1135E1.320_4_1" localSheetId="13">#REF!</definedName>
    <definedName name="_1135E1.320_4_1" localSheetId="2">#REF!</definedName>
    <definedName name="_1135E1.320_4_1" localSheetId="11">#REF!</definedName>
    <definedName name="_1135E1.320_4_1" localSheetId="5">#REF!</definedName>
    <definedName name="_1135E1.320_4_1" localSheetId="14">#REF!</definedName>
    <definedName name="_1135E1.320_4_1">#REF!</definedName>
    <definedName name="_1135F4.160_8_1" localSheetId="13">#REF!</definedName>
    <definedName name="_1135F4.160_8_1" localSheetId="2">#REF!</definedName>
    <definedName name="_1135F4.160_8_1" localSheetId="11">#REF!</definedName>
    <definedName name="_1135F4.160_8_1" localSheetId="5">#REF!</definedName>
    <definedName name="_1135F4.160_8_1" localSheetId="14">#REF!</definedName>
    <definedName name="_1135F4.160_8_1">#REF!</definedName>
    <definedName name="_1136F4.200_4_1" localSheetId="13">#REF!</definedName>
    <definedName name="_1136F4.200_4_1" localSheetId="2">#REF!</definedName>
    <definedName name="_1136F4.200_4_1" localSheetId="11">#REF!</definedName>
    <definedName name="_1136F4.200_4_1" localSheetId="5">#REF!</definedName>
    <definedName name="_1136F4.200_4_1" localSheetId="14">#REF!</definedName>
    <definedName name="_1136F4.200_4_1">#REF!</definedName>
    <definedName name="_1137E1.320_5_1" localSheetId="13">#REF!</definedName>
    <definedName name="_1137E1.320_5_1" localSheetId="2">#REF!</definedName>
    <definedName name="_1137E1.320_5_1" localSheetId="11">#REF!</definedName>
    <definedName name="_1137E1.320_5_1" localSheetId="5">#REF!</definedName>
    <definedName name="_1137E1.320_5_1" localSheetId="14">#REF!</definedName>
    <definedName name="_1137E1.320_5_1">#REF!</definedName>
    <definedName name="_1137F4.200_5_1" localSheetId="13">#REF!</definedName>
    <definedName name="_1137F4.200_5_1" localSheetId="2">#REF!</definedName>
    <definedName name="_1137F4.200_5_1" localSheetId="11">#REF!</definedName>
    <definedName name="_1137F4.200_5_1" localSheetId="5">#REF!</definedName>
    <definedName name="_1137F4.200_5_1" localSheetId="14">#REF!</definedName>
    <definedName name="_1137F4.200_5_1">#REF!</definedName>
    <definedName name="_1138F4.200_6_1" localSheetId="13">#REF!</definedName>
    <definedName name="_1138F4.200_6_1" localSheetId="2">#REF!</definedName>
    <definedName name="_1138F4.200_6_1" localSheetId="11">#REF!</definedName>
    <definedName name="_1138F4.200_6_1" localSheetId="5">#REF!</definedName>
    <definedName name="_1138F4.200_6_1" localSheetId="14">#REF!</definedName>
    <definedName name="_1138F4.200_6_1">#REF!</definedName>
    <definedName name="_1139E1.320_6_1" localSheetId="13">#REF!</definedName>
    <definedName name="_1139E1.320_6_1" localSheetId="2">#REF!</definedName>
    <definedName name="_1139E1.320_6_1" localSheetId="11">#REF!</definedName>
    <definedName name="_1139E1.320_6_1" localSheetId="5">#REF!</definedName>
    <definedName name="_1139E1.320_6_1" localSheetId="14">#REF!</definedName>
    <definedName name="_1139E1.320_6_1">#REF!</definedName>
    <definedName name="_1139F4.200_8_1" localSheetId="13">#REF!</definedName>
    <definedName name="_1139F4.200_8_1" localSheetId="2">#REF!</definedName>
    <definedName name="_1139F4.200_8_1" localSheetId="11">#REF!</definedName>
    <definedName name="_1139F4.200_8_1" localSheetId="5">#REF!</definedName>
    <definedName name="_1139F4.200_8_1" localSheetId="14">#REF!</definedName>
    <definedName name="_1139F4.200_8_1">#REF!</definedName>
    <definedName name="_113A68000_5_1" localSheetId="13">#REF!</definedName>
    <definedName name="_113A68000_5_1" localSheetId="2">#REF!</definedName>
    <definedName name="_113A68000_5_1" localSheetId="11">#REF!</definedName>
    <definedName name="_113A68000_5_1" localSheetId="5">#REF!</definedName>
    <definedName name="_113A68000_5_1" localSheetId="14">#REF!</definedName>
    <definedName name="_113A68000_5_1">#REF!</definedName>
    <definedName name="_1140F4.220_4_1" localSheetId="13">#REF!</definedName>
    <definedName name="_1140F4.220_4_1" localSheetId="2">#REF!</definedName>
    <definedName name="_1140F4.220_4_1" localSheetId="11">#REF!</definedName>
    <definedName name="_1140F4.220_4_1" localSheetId="5">#REF!</definedName>
    <definedName name="_1140F4.220_4_1" localSheetId="14">#REF!</definedName>
    <definedName name="_1140F4.220_4_1">#REF!</definedName>
    <definedName name="_1141E1.320_8_1" localSheetId="13">#REF!</definedName>
    <definedName name="_1141E1.320_8_1" localSheetId="2">#REF!</definedName>
    <definedName name="_1141E1.320_8_1" localSheetId="11">#REF!</definedName>
    <definedName name="_1141E1.320_8_1" localSheetId="5">#REF!</definedName>
    <definedName name="_1141E1.320_8_1" localSheetId="14">#REF!</definedName>
    <definedName name="_1141E1.320_8_1">#REF!</definedName>
    <definedName name="_1141F4.220_5_1" localSheetId="13">#REF!</definedName>
    <definedName name="_1141F4.220_5_1" localSheetId="2">#REF!</definedName>
    <definedName name="_1141F4.220_5_1" localSheetId="11">#REF!</definedName>
    <definedName name="_1141F4.220_5_1" localSheetId="5">#REF!</definedName>
    <definedName name="_1141F4.220_5_1" localSheetId="14">#REF!</definedName>
    <definedName name="_1141F4.220_5_1">#REF!</definedName>
    <definedName name="_1142F4.220_6_1" localSheetId="13">#REF!</definedName>
    <definedName name="_1142F4.220_6_1" localSheetId="2">#REF!</definedName>
    <definedName name="_1142F4.220_6_1" localSheetId="11">#REF!</definedName>
    <definedName name="_1142F4.220_6_1" localSheetId="5">#REF!</definedName>
    <definedName name="_1142F4.220_6_1" localSheetId="14">#REF!</definedName>
    <definedName name="_1142F4.220_6_1">#REF!</definedName>
    <definedName name="_1143E1.400_4_1" localSheetId="13">#REF!</definedName>
    <definedName name="_1143E1.400_4_1" localSheetId="2">#REF!</definedName>
    <definedName name="_1143E1.400_4_1" localSheetId="11">#REF!</definedName>
    <definedName name="_1143E1.400_4_1" localSheetId="5">#REF!</definedName>
    <definedName name="_1143E1.400_4_1" localSheetId="14">#REF!</definedName>
    <definedName name="_1143E1.400_4_1">#REF!</definedName>
    <definedName name="_1143F4.220_8_1" localSheetId="13">#REF!</definedName>
    <definedName name="_1143F4.220_8_1" localSheetId="2">#REF!</definedName>
    <definedName name="_1143F4.220_8_1" localSheetId="11">#REF!</definedName>
    <definedName name="_1143F4.220_8_1" localSheetId="5">#REF!</definedName>
    <definedName name="_1143F4.220_8_1" localSheetId="14">#REF!</definedName>
    <definedName name="_1143F4.220_8_1">#REF!</definedName>
    <definedName name="_1144F4.240_4_1" localSheetId="13">#REF!</definedName>
    <definedName name="_1144F4.240_4_1" localSheetId="2">#REF!</definedName>
    <definedName name="_1144F4.240_4_1" localSheetId="11">#REF!</definedName>
    <definedName name="_1144F4.240_4_1" localSheetId="5">#REF!</definedName>
    <definedName name="_1144F4.240_4_1" localSheetId="14">#REF!</definedName>
    <definedName name="_1144F4.240_4_1">#REF!</definedName>
    <definedName name="_1145E1.400_5_1" localSheetId="13">#REF!</definedName>
    <definedName name="_1145E1.400_5_1" localSheetId="2">#REF!</definedName>
    <definedName name="_1145E1.400_5_1" localSheetId="11">#REF!</definedName>
    <definedName name="_1145E1.400_5_1" localSheetId="5">#REF!</definedName>
    <definedName name="_1145E1.400_5_1" localSheetId="14">#REF!</definedName>
    <definedName name="_1145E1.400_5_1">#REF!</definedName>
    <definedName name="_1145F4.240_5_1" localSheetId="13">#REF!</definedName>
    <definedName name="_1145F4.240_5_1" localSheetId="2">#REF!</definedName>
    <definedName name="_1145F4.240_5_1" localSheetId="11">#REF!</definedName>
    <definedName name="_1145F4.240_5_1" localSheetId="5">#REF!</definedName>
    <definedName name="_1145F4.240_5_1" localSheetId="14">#REF!</definedName>
    <definedName name="_1145F4.240_5_1">#REF!</definedName>
    <definedName name="_1146F4.240_6_1" localSheetId="13">#REF!</definedName>
    <definedName name="_1146F4.240_6_1" localSheetId="2">#REF!</definedName>
    <definedName name="_1146F4.240_6_1" localSheetId="11">#REF!</definedName>
    <definedName name="_1146F4.240_6_1" localSheetId="5">#REF!</definedName>
    <definedName name="_1146F4.240_6_1" localSheetId="14">#REF!</definedName>
    <definedName name="_1146F4.240_6_1">#REF!</definedName>
    <definedName name="_1147E1.400_6_1" localSheetId="13">#REF!</definedName>
    <definedName name="_1147E1.400_6_1" localSheetId="2">#REF!</definedName>
    <definedName name="_1147E1.400_6_1" localSheetId="11">#REF!</definedName>
    <definedName name="_1147E1.400_6_1" localSheetId="5">#REF!</definedName>
    <definedName name="_1147E1.400_6_1" localSheetId="14">#REF!</definedName>
    <definedName name="_1147E1.400_6_1">#REF!</definedName>
    <definedName name="_1147F4.240_8_1" localSheetId="13">#REF!</definedName>
    <definedName name="_1147F4.240_8_1" localSheetId="2">#REF!</definedName>
    <definedName name="_1147F4.240_8_1" localSheetId="11">#REF!</definedName>
    <definedName name="_1147F4.240_8_1" localSheetId="5">#REF!</definedName>
    <definedName name="_1147F4.240_8_1" localSheetId="14">#REF!</definedName>
    <definedName name="_1147F4.240_8_1">#REF!</definedName>
    <definedName name="_1148F4.260_4_1" localSheetId="13">#REF!</definedName>
    <definedName name="_1148F4.260_4_1" localSheetId="2">#REF!</definedName>
    <definedName name="_1148F4.260_4_1" localSheetId="11">#REF!</definedName>
    <definedName name="_1148F4.260_4_1" localSheetId="5">#REF!</definedName>
    <definedName name="_1148F4.260_4_1" localSheetId="14">#REF!</definedName>
    <definedName name="_1148F4.260_4_1">#REF!</definedName>
    <definedName name="_1149E1.400_8_1" localSheetId="13">#REF!</definedName>
    <definedName name="_1149E1.400_8_1" localSheetId="2">#REF!</definedName>
    <definedName name="_1149E1.400_8_1" localSheetId="11">#REF!</definedName>
    <definedName name="_1149E1.400_8_1" localSheetId="5">#REF!</definedName>
    <definedName name="_1149E1.400_8_1" localSheetId="14">#REF!</definedName>
    <definedName name="_1149E1.400_8_1">#REF!</definedName>
    <definedName name="_1149F4.260_5_1" localSheetId="13">#REF!</definedName>
    <definedName name="_1149F4.260_5_1" localSheetId="2">#REF!</definedName>
    <definedName name="_1149F4.260_5_1" localSheetId="11">#REF!</definedName>
    <definedName name="_1149F4.260_5_1" localSheetId="5">#REF!</definedName>
    <definedName name="_1149F4.260_5_1" localSheetId="14">#REF!</definedName>
    <definedName name="_1149F4.260_5_1">#REF!</definedName>
    <definedName name="_1150F4.260_6_1" localSheetId="13">#REF!</definedName>
    <definedName name="_1150F4.260_6_1" localSheetId="2">#REF!</definedName>
    <definedName name="_1150F4.260_6_1" localSheetId="11">#REF!</definedName>
    <definedName name="_1150F4.260_6_1" localSheetId="5">#REF!</definedName>
    <definedName name="_1150F4.260_6_1" localSheetId="14">#REF!</definedName>
    <definedName name="_1150F4.260_6_1">#REF!</definedName>
    <definedName name="_1151E1.410_4_1" localSheetId="13">#REF!</definedName>
    <definedName name="_1151E1.410_4_1" localSheetId="2">#REF!</definedName>
    <definedName name="_1151E1.410_4_1" localSheetId="11">#REF!</definedName>
    <definedName name="_1151E1.410_4_1" localSheetId="5">#REF!</definedName>
    <definedName name="_1151E1.410_4_1" localSheetId="14">#REF!</definedName>
    <definedName name="_1151E1.410_4_1">#REF!</definedName>
    <definedName name="_1151F4.260_8_1" localSheetId="13">#REF!</definedName>
    <definedName name="_1151F4.260_8_1" localSheetId="2">#REF!</definedName>
    <definedName name="_1151F4.260_8_1" localSheetId="11">#REF!</definedName>
    <definedName name="_1151F4.260_8_1" localSheetId="5">#REF!</definedName>
    <definedName name="_1151F4.260_8_1" localSheetId="14">#REF!</definedName>
    <definedName name="_1151F4.260_8_1">#REF!</definedName>
    <definedName name="_1152F4.300_4_1" localSheetId="13">#REF!</definedName>
    <definedName name="_1152F4.300_4_1" localSheetId="2">#REF!</definedName>
    <definedName name="_1152F4.300_4_1" localSheetId="11">#REF!</definedName>
    <definedName name="_1152F4.300_4_1" localSheetId="5">#REF!</definedName>
    <definedName name="_1152F4.300_4_1" localSheetId="14">#REF!</definedName>
    <definedName name="_1152F4.300_4_1">#REF!</definedName>
    <definedName name="_1153E1.410_5_1" localSheetId="13">#REF!</definedName>
    <definedName name="_1153E1.410_5_1" localSheetId="2">#REF!</definedName>
    <definedName name="_1153E1.410_5_1" localSheetId="11">#REF!</definedName>
    <definedName name="_1153E1.410_5_1" localSheetId="5">#REF!</definedName>
    <definedName name="_1153E1.410_5_1" localSheetId="14">#REF!</definedName>
    <definedName name="_1153E1.410_5_1">#REF!</definedName>
    <definedName name="_1153F4.300_5_1" localSheetId="13">#REF!</definedName>
    <definedName name="_1153F4.300_5_1" localSheetId="2">#REF!</definedName>
    <definedName name="_1153F4.300_5_1" localSheetId="11">#REF!</definedName>
    <definedName name="_1153F4.300_5_1" localSheetId="5">#REF!</definedName>
    <definedName name="_1153F4.300_5_1" localSheetId="14">#REF!</definedName>
    <definedName name="_1153F4.300_5_1">#REF!</definedName>
    <definedName name="_1154F4.300_6_1" localSheetId="13">#REF!</definedName>
    <definedName name="_1154F4.300_6_1" localSheetId="2">#REF!</definedName>
    <definedName name="_1154F4.300_6_1" localSheetId="11">#REF!</definedName>
    <definedName name="_1154F4.300_6_1" localSheetId="5">#REF!</definedName>
    <definedName name="_1154F4.300_6_1" localSheetId="14">#REF!</definedName>
    <definedName name="_1154F4.300_6_1">#REF!</definedName>
    <definedName name="_1155E1.410_6_1" localSheetId="13">#REF!</definedName>
    <definedName name="_1155E1.410_6_1" localSheetId="2">#REF!</definedName>
    <definedName name="_1155E1.410_6_1" localSheetId="11">#REF!</definedName>
    <definedName name="_1155E1.410_6_1" localSheetId="5">#REF!</definedName>
    <definedName name="_1155E1.410_6_1" localSheetId="14">#REF!</definedName>
    <definedName name="_1155E1.410_6_1">#REF!</definedName>
    <definedName name="_1155F4.300_8_1" localSheetId="13">#REF!</definedName>
    <definedName name="_1155F4.300_8_1" localSheetId="2">#REF!</definedName>
    <definedName name="_1155F4.300_8_1" localSheetId="11">#REF!</definedName>
    <definedName name="_1155F4.300_8_1" localSheetId="5">#REF!</definedName>
    <definedName name="_1155F4.300_8_1" localSheetId="14">#REF!</definedName>
    <definedName name="_1155F4.300_8_1">#REF!</definedName>
    <definedName name="_1156F4.320_4_1" localSheetId="13">#REF!</definedName>
    <definedName name="_1156F4.320_4_1" localSheetId="2">#REF!</definedName>
    <definedName name="_1156F4.320_4_1" localSheetId="11">#REF!</definedName>
    <definedName name="_1156F4.320_4_1" localSheetId="5">#REF!</definedName>
    <definedName name="_1156F4.320_4_1" localSheetId="14">#REF!</definedName>
    <definedName name="_1156F4.320_4_1">#REF!</definedName>
    <definedName name="_1157E1.410_8_1" localSheetId="13">#REF!</definedName>
    <definedName name="_1157E1.410_8_1" localSheetId="2">#REF!</definedName>
    <definedName name="_1157E1.410_8_1" localSheetId="11">#REF!</definedName>
    <definedName name="_1157E1.410_8_1" localSheetId="5">#REF!</definedName>
    <definedName name="_1157E1.410_8_1" localSheetId="14">#REF!</definedName>
    <definedName name="_1157E1.410_8_1">#REF!</definedName>
    <definedName name="_1157F4.320_5_1" localSheetId="13">#REF!</definedName>
    <definedName name="_1157F4.320_5_1" localSheetId="2">#REF!</definedName>
    <definedName name="_1157F4.320_5_1" localSheetId="11">#REF!</definedName>
    <definedName name="_1157F4.320_5_1" localSheetId="5">#REF!</definedName>
    <definedName name="_1157F4.320_5_1" localSheetId="14">#REF!</definedName>
    <definedName name="_1157F4.320_5_1">#REF!</definedName>
    <definedName name="_1158F4.320_6_1" localSheetId="13">#REF!</definedName>
    <definedName name="_1158F4.320_6_1" localSheetId="2">#REF!</definedName>
    <definedName name="_1158F4.320_6_1" localSheetId="11">#REF!</definedName>
    <definedName name="_1158F4.320_6_1" localSheetId="5">#REF!</definedName>
    <definedName name="_1158F4.320_6_1" localSheetId="14">#REF!</definedName>
    <definedName name="_1158F4.320_6_1">#REF!</definedName>
    <definedName name="_1159E1.420_4_1" localSheetId="13">#REF!</definedName>
    <definedName name="_1159E1.420_4_1" localSheetId="2">#REF!</definedName>
    <definedName name="_1159E1.420_4_1" localSheetId="11">#REF!</definedName>
    <definedName name="_1159E1.420_4_1" localSheetId="5">#REF!</definedName>
    <definedName name="_1159E1.420_4_1" localSheetId="14">#REF!</definedName>
    <definedName name="_1159E1.420_4_1">#REF!</definedName>
    <definedName name="_1159F4.320_8_1" localSheetId="13">#REF!</definedName>
    <definedName name="_1159F4.320_8_1" localSheetId="2">#REF!</definedName>
    <definedName name="_1159F4.320_8_1" localSheetId="11">#REF!</definedName>
    <definedName name="_1159F4.320_8_1" localSheetId="5">#REF!</definedName>
    <definedName name="_1159F4.320_8_1" localSheetId="14">#REF!</definedName>
    <definedName name="_1159F4.320_8_1">#REF!</definedName>
    <definedName name="_1160F4.340_4_1" localSheetId="13">#REF!</definedName>
    <definedName name="_1160F4.340_4_1" localSheetId="2">#REF!</definedName>
    <definedName name="_1160F4.340_4_1" localSheetId="11">#REF!</definedName>
    <definedName name="_1160F4.340_4_1" localSheetId="5">#REF!</definedName>
    <definedName name="_1160F4.340_4_1" localSheetId="14">#REF!</definedName>
    <definedName name="_1160F4.340_4_1">#REF!</definedName>
    <definedName name="_1161E1.420_5_1" localSheetId="13">#REF!</definedName>
    <definedName name="_1161E1.420_5_1" localSheetId="2">#REF!</definedName>
    <definedName name="_1161E1.420_5_1" localSheetId="11">#REF!</definedName>
    <definedName name="_1161E1.420_5_1" localSheetId="5">#REF!</definedName>
    <definedName name="_1161E1.420_5_1" localSheetId="14">#REF!</definedName>
    <definedName name="_1161E1.420_5_1">#REF!</definedName>
    <definedName name="_1161F4.340_5_1" localSheetId="13">#REF!</definedName>
    <definedName name="_1161F4.340_5_1" localSheetId="2">#REF!</definedName>
    <definedName name="_1161F4.340_5_1" localSheetId="11">#REF!</definedName>
    <definedName name="_1161F4.340_5_1" localSheetId="5">#REF!</definedName>
    <definedName name="_1161F4.340_5_1" localSheetId="14">#REF!</definedName>
    <definedName name="_1161F4.340_5_1">#REF!</definedName>
    <definedName name="_1162F4.340_6_1" localSheetId="13">#REF!</definedName>
    <definedName name="_1162F4.340_6_1" localSheetId="2">#REF!</definedName>
    <definedName name="_1162F4.340_6_1" localSheetId="11">#REF!</definedName>
    <definedName name="_1162F4.340_6_1" localSheetId="5">#REF!</definedName>
    <definedName name="_1162F4.340_6_1" localSheetId="14">#REF!</definedName>
    <definedName name="_1162F4.340_6_1">#REF!</definedName>
    <definedName name="_1163E1.420_6_1" localSheetId="13">#REF!</definedName>
    <definedName name="_1163E1.420_6_1" localSheetId="2">#REF!</definedName>
    <definedName name="_1163E1.420_6_1" localSheetId="11">#REF!</definedName>
    <definedName name="_1163E1.420_6_1" localSheetId="5">#REF!</definedName>
    <definedName name="_1163E1.420_6_1" localSheetId="14">#REF!</definedName>
    <definedName name="_1163E1.420_6_1">#REF!</definedName>
    <definedName name="_1163F4.340_8_1" localSheetId="13">#REF!</definedName>
    <definedName name="_1163F4.340_8_1" localSheetId="2">#REF!</definedName>
    <definedName name="_1163F4.340_8_1" localSheetId="11">#REF!</definedName>
    <definedName name="_1163F4.340_8_1" localSheetId="5">#REF!</definedName>
    <definedName name="_1163F4.340_8_1" localSheetId="14">#REF!</definedName>
    <definedName name="_1163F4.340_8_1">#REF!</definedName>
    <definedName name="_1164F4.400_4_1" localSheetId="13">#REF!</definedName>
    <definedName name="_1164F4.400_4_1" localSheetId="2">#REF!</definedName>
    <definedName name="_1164F4.400_4_1" localSheetId="11">#REF!</definedName>
    <definedName name="_1164F4.400_4_1" localSheetId="5">#REF!</definedName>
    <definedName name="_1164F4.400_4_1" localSheetId="14">#REF!</definedName>
    <definedName name="_1164F4.400_4_1">#REF!</definedName>
    <definedName name="_1165E1.420_8_1" localSheetId="13">#REF!</definedName>
    <definedName name="_1165E1.420_8_1" localSheetId="2">#REF!</definedName>
    <definedName name="_1165E1.420_8_1" localSheetId="11">#REF!</definedName>
    <definedName name="_1165E1.420_8_1" localSheetId="5">#REF!</definedName>
    <definedName name="_1165E1.420_8_1" localSheetId="14">#REF!</definedName>
    <definedName name="_1165E1.420_8_1">#REF!</definedName>
    <definedName name="_1165F4.400_5_1" localSheetId="13">#REF!</definedName>
    <definedName name="_1165F4.400_5_1" localSheetId="2">#REF!</definedName>
    <definedName name="_1165F4.400_5_1" localSheetId="11">#REF!</definedName>
    <definedName name="_1165F4.400_5_1" localSheetId="5">#REF!</definedName>
    <definedName name="_1165F4.400_5_1" localSheetId="14">#REF!</definedName>
    <definedName name="_1165F4.400_5_1">#REF!</definedName>
    <definedName name="_1166F4.400_6_1" localSheetId="13">#REF!</definedName>
    <definedName name="_1166F4.400_6_1" localSheetId="2">#REF!</definedName>
    <definedName name="_1166F4.400_6_1" localSheetId="11">#REF!</definedName>
    <definedName name="_1166F4.400_6_1" localSheetId="5">#REF!</definedName>
    <definedName name="_1166F4.400_6_1" localSheetId="14">#REF!</definedName>
    <definedName name="_1166F4.400_6_1">#REF!</definedName>
    <definedName name="_1167E1.500_4_1" localSheetId="13">#REF!</definedName>
    <definedName name="_1167E1.500_4_1" localSheetId="2">#REF!</definedName>
    <definedName name="_1167E1.500_4_1" localSheetId="11">#REF!</definedName>
    <definedName name="_1167E1.500_4_1" localSheetId="5">#REF!</definedName>
    <definedName name="_1167E1.500_4_1" localSheetId="14">#REF!</definedName>
    <definedName name="_1167E1.500_4_1">#REF!</definedName>
    <definedName name="_1167F4.400_8_1" localSheetId="13">#REF!</definedName>
    <definedName name="_1167F4.400_8_1" localSheetId="2">#REF!</definedName>
    <definedName name="_1167F4.400_8_1" localSheetId="11">#REF!</definedName>
    <definedName name="_1167F4.400_8_1" localSheetId="5">#REF!</definedName>
    <definedName name="_1167F4.400_8_1" localSheetId="14">#REF!</definedName>
    <definedName name="_1167F4.400_8_1">#REF!</definedName>
    <definedName name="_1168F4.420_4_1" localSheetId="13">#REF!</definedName>
    <definedName name="_1168F4.420_4_1" localSheetId="2">#REF!</definedName>
    <definedName name="_1168F4.420_4_1" localSheetId="11">#REF!</definedName>
    <definedName name="_1168F4.420_4_1" localSheetId="5">#REF!</definedName>
    <definedName name="_1168F4.420_4_1" localSheetId="14">#REF!</definedName>
    <definedName name="_1168F4.420_4_1">#REF!</definedName>
    <definedName name="_1169E1.500_5_1" localSheetId="13">#REF!</definedName>
    <definedName name="_1169E1.500_5_1" localSheetId="2">#REF!</definedName>
    <definedName name="_1169E1.500_5_1" localSheetId="11">#REF!</definedName>
    <definedName name="_1169E1.500_5_1" localSheetId="5">#REF!</definedName>
    <definedName name="_1169E1.500_5_1" localSheetId="14">#REF!</definedName>
    <definedName name="_1169E1.500_5_1">#REF!</definedName>
    <definedName name="_1169F4.420_5_1" localSheetId="13">#REF!</definedName>
    <definedName name="_1169F4.420_5_1" localSheetId="2">#REF!</definedName>
    <definedName name="_1169F4.420_5_1" localSheetId="11">#REF!</definedName>
    <definedName name="_1169F4.420_5_1" localSheetId="5">#REF!</definedName>
    <definedName name="_1169F4.420_5_1" localSheetId="14">#REF!</definedName>
    <definedName name="_1169F4.420_5_1">#REF!</definedName>
    <definedName name="_1170F4.420_6_1" localSheetId="13">#REF!</definedName>
    <definedName name="_1170F4.420_6_1" localSheetId="2">#REF!</definedName>
    <definedName name="_1170F4.420_6_1" localSheetId="11">#REF!</definedName>
    <definedName name="_1170F4.420_6_1" localSheetId="5">#REF!</definedName>
    <definedName name="_1170F4.420_6_1" localSheetId="14">#REF!</definedName>
    <definedName name="_1170F4.420_6_1">#REF!</definedName>
    <definedName name="_1171E1.500_6_1" localSheetId="13">#REF!</definedName>
    <definedName name="_1171E1.500_6_1" localSheetId="2">#REF!</definedName>
    <definedName name="_1171E1.500_6_1" localSheetId="11">#REF!</definedName>
    <definedName name="_1171E1.500_6_1" localSheetId="5">#REF!</definedName>
    <definedName name="_1171E1.500_6_1" localSheetId="14">#REF!</definedName>
    <definedName name="_1171E1.500_6_1">#REF!</definedName>
    <definedName name="_1171F4.420_8_1" localSheetId="13">#REF!</definedName>
    <definedName name="_1171F4.420_8_1" localSheetId="2">#REF!</definedName>
    <definedName name="_1171F4.420_8_1" localSheetId="11">#REF!</definedName>
    <definedName name="_1171F4.420_8_1" localSheetId="5">#REF!</definedName>
    <definedName name="_1171F4.420_8_1" localSheetId="14">#REF!</definedName>
    <definedName name="_1171F4.420_8_1">#REF!</definedName>
    <definedName name="_1172F4.440_4_1" localSheetId="13">#REF!</definedName>
    <definedName name="_1172F4.440_4_1" localSheetId="2">#REF!</definedName>
    <definedName name="_1172F4.440_4_1" localSheetId="11">#REF!</definedName>
    <definedName name="_1172F4.440_4_1" localSheetId="5">#REF!</definedName>
    <definedName name="_1172F4.440_4_1" localSheetId="14">#REF!</definedName>
    <definedName name="_1172F4.440_4_1">#REF!</definedName>
    <definedName name="_1173E1.500_8_1" localSheetId="13">#REF!</definedName>
    <definedName name="_1173E1.500_8_1" localSheetId="2">#REF!</definedName>
    <definedName name="_1173E1.500_8_1" localSheetId="11">#REF!</definedName>
    <definedName name="_1173E1.500_8_1" localSheetId="5">#REF!</definedName>
    <definedName name="_1173E1.500_8_1" localSheetId="14">#REF!</definedName>
    <definedName name="_1173E1.500_8_1">#REF!</definedName>
    <definedName name="_1173F4.440_5_1" localSheetId="13">#REF!</definedName>
    <definedName name="_1173F4.440_5_1" localSheetId="2">#REF!</definedName>
    <definedName name="_1173F4.440_5_1" localSheetId="11">#REF!</definedName>
    <definedName name="_1173F4.440_5_1" localSheetId="5">#REF!</definedName>
    <definedName name="_1173F4.440_5_1" localSheetId="14">#REF!</definedName>
    <definedName name="_1173F4.440_5_1">#REF!</definedName>
    <definedName name="_1174F4.440_6_1" localSheetId="13">#REF!</definedName>
    <definedName name="_1174F4.440_6_1" localSheetId="2">#REF!</definedName>
    <definedName name="_1174F4.440_6_1" localSheetId="11">#REF!</definedName>
    <definedName name="_1174F4.440_6_1" localSheetId="5">#REF!</definedName>
    <definedName name="_1174F4.440_6_1" localSheetId="14">#REF!</definedName>
    <definedName name="_1174F4.440_6_1">#REF!</definedName>
    <definedName name="_1175E1.510_4_1" localSheetId="13">#REF!</definedName>
    <definedName name="_1175E1.510_4_1" localSheetId="2">#REF!</definedName>
    <definedName name="_1175E1.510_4_1" localSheetId="11">#REF!</definedName>
    <definedName name="_1175E1.510_4_1" localSheetId="5">#REF!</definedName>
    <definedName name="_1175E1.510_4_1" localSheetId="14">#REF!</definedName>
    <definedName name="_1175E1.510_4_1">#REF!</definedName>
    <definedName name="_1175F4.440_8_1" localSheetId="13">#REF!</definedName>
    <definedName name="_1175F4.440_8_1" localSheetId="2">#REF!</definedName>
    <definedName name="_1175F4.440_8_1" localSheetId="11">#REF!</definedName>
    <definedName name="_1175F4.440_8_1" localSheetId="5">#REF!</definedName>
    <definedName name="_1175F4.440_8_1" localSheetId="14">#REF!</definedName>
    <definedName name="_1175F4.440_8_1">#REF!</definedName>
    <definedName name="_1176F4.500_4_1" localSheetId="13">#REF!</definedName>
    <definedName name="_1176F4.500_4_1" localSheetId="2">#REF!</definedName>
    <definedName name="_1176F4.500_4_1" localSheetId="11">#REF!</definedName>
    <definedName name="_1176F4.500_4_1" localSheetId="5">#REF!</definedName>
    <definedName name="_1176F4.500_4_1" localSheetId="14">#REF!</definedName>
    <definedName name="_1176F4.500_4_1">#REF!</definedName>
    <definedName name="_1177E1.510_5_1" localSheetId="13">#REF!</definedName>
    <definedName name="_1177E1.510_5_1" localSheetId="2">#REF!</definedName>
    <definedName name="_1177E1.510_5_1" localSheetId="11">#REF!</definedName>
    <definedName name="_1177E1.510_5_1" localSheetId="5">#REF!</definedName>
    <definedName name="_1177E1.510_5_1" localSheetId="14">#REF!</definedName>
    <definedName name="_1177E1.510_5_1">#REF!</definedName>
    <definedName name="_1177F4.500_5_1" localSheetId="13">#REF!</definedName>
    <definedName name="_1177F4.500_5_1" localSheetId="2">#REF!</definedName>
    <definedName name="_1177F4.500_5_1" localSheetId="11">#REF!</definedName>
    <definedName name="_1177F4.500_5_1" localSheetId="5">#REF!</definedName>
    <definedName name="_1177F4.500_5_1" localSheetId="14">#REF!</definedName>
    <definedName name="_1177F4.500_5_1">#REF!</definedName>
    <definedName name="_1178F4.500_6_1" localSheetId="13">#REF!</definedName>
    <definedName name="_1178F4.500_6_1" localSheetId="2">#REF!</definedName>
    <definedName name="_1178F4.500_6_1" localSheetId="11">#REF!</definedName>
    <definedName name="_1178F4.500_6_1" localSheetId="5">#REF!</definedName>
    <definedName name="_1178F4.500_6_1" localSheetId="14">#REF!</definedName>
    <definedName name="_1178F4.500_6_1">#REF!</definedName>
    <definedName name="_1179E1.510_6_1" localSheetId="13">#REF!</definedName>
    <definedName name="_1179E1.510_6_1" localSheetId="2">#REF!</definedName>
    <definedName name="_1179E1.510_6_1" localSheetId="11">#REF!</definedName>
    <definedName name="_1179E1.510_6_1" localSheetId="5">#REF!</definedName>
    <definedName name="_1179E1.510_6_1" localSheetId="14">#REF!</definedName>
    <definedName name="_1179E1.510_6_1">#REF!</definedName>
    <definedName name="_1179F4.500_8_1" localSheetId="13">#REF!</definedName>
    <definedName name="_1179F4.500_8_1" localSheetId="2">#REF!</definedName>
    <definedName name="_1179F4.500_8_1" localSheetId="11">#REF!</definedName>
    <definedName name="_1179F4.500_8_1" localSheetId="5">#REF!</definedName>
    <definedName name="_1179F4.500_8_1" localSheetId="14">#REF!</definedName>
    <definedName name="_1179F4.500_8_1">#REF!</definedName>
    <definedName name="_117A68000_6_1" localSheetId="13">#REF!</definedName>
    <definedName name="_117A68000_6_1" localSheetId="2">#REF!</definedName>
    <definedName name="_117A68000_6_1" localSheetId="11">#REF!</definedName>
    <definedName name="_117A68000_6_1" localSheetId="5">#REF!</definedName>
    <definedName name="_117A68000_6_1" localSheetId="14">#REF!</definedName>
    <definedName name="_117A68000_6_1">#REF!</definedName>
    <definedName name="_1180F4.530_4_1" localSheetId="13">#REF!</definedName>
    <definedName name="_1180F4.530_4_1" localSheetId="2">#REF!</definedName>
    <definedName name="_1180F4.530_4_1" localSheetId="11">#REF!</definedName>
    <definedName name="_1180F4.530_4_1" localSheetId="5">#REF!</definedName>
    <definedName name="_1180F4.530_4_1" localSheetId="14">#REF!</definedName>
    <definedName name="_1180F4.530_4_1">#REF!</definedName>
    <definedName name="_1181E1.510_8_1" localSheetId="13">#REF!</definedName>
    <definedName name="_1181E1.510_8_1" localSheetId="2">#REF!</definedName>
    <definedName name="_1181E1.510_8_1" localSheetId="11">#REF!</definedName>
    <definedName name="_1181E1.510_8_1" localSheetId="5">#REF!</definedName>
    <definedName name="_1181E1.510_8_1" localSheetId="14">#REF!</definedName>
    <definedName name="_1181E1.510_8_1">#REF!</definedName>
    <definedName name="_1181F4.530_5_1" localSheetId="13">#REF!</definedName>
    <definedName name="_1181F4.530_5_1" localSheetId="2">#REF!</definedName>
    <definedName name="_1181F4.530_5_1" localSheetId="11">#REF!</definedName>
    <definedName name="_1181F4.530_5_1" localSheetId="5">#REF!</definedName>
    <definedName name="_1181F4.530_5_1" localSheetId="14">#REF!</definedName>
    <definedName name="_1181F4.530_5_1">#REF!</definedName>
    <definedName name="_1182F4.530_6_1" localSheetId="13">#REF!</definedName>
    <definedName name="_1182F4.530_6_1" localSheetId="2">#REF!</definedName>
    <definedName name="_1182F4.530_6_1" localSheetId="11">#REF!</definedName>
    <definedName name="_1182F4.530_6_1" localSheetId="5">#REF!</definedName>
    <definedName name="_1182F4.530_6_1" localSheetId="14">#REF!</definedName>
    <definedName name="_1182F4.530_6_1">#REF!</definedName>
    <definedName name="_1183E1.520_4_1" localSheetId="13">#REF!</definedName>
    <definedName name="_1183E1.520_4_1" localSheetId="2">#REF!</definedName>
    <definedName name="_1183E1.520_4_1" localSheetId="11">#REF!</definedName>
    <definedName name="_1183E1.520_4_1" localSheetId="5">#REF!</definedName>
    <definedName name="_1183E1.520_4_1" localSheetId="14">#REF!</definedName>
    <definedName name="_1183E1.520_4_1">#REF!</definedName>
    <definedName name="_1183F4.530_8_1" localSheetId="13">#REF!</definedName>
    <definedName name="_1183F4.530_8_1" localSheetId="2">#REF!</definedName>
    <definedName name="_1183F4.530_8_1" localSheetId="11">#REF!</definedName>
    <definedName name="_1183F4.530_8_1" localSheetId="5">#REF!</definedName>
    <definedName name="_1183F4.530_8_1" localSheetId="14">#REF!</definedName>
    <definedName name="_1183F4.530_8_1">#REF!</definedName>
    <definedName name="_1184F4.550_4_1" localSheetId="13">#REF!</definedName>
    <definedName name="_1184F4.550_4_1" localSheetId="2">#REF!</definedName>
    <definedName name="_1184F4.550_4_1" localSheetId="11">#REF!</definedName>
    <definedName name="_1184F4.550_4_1" localSheetId="5">#REF!</definedName>
    <definedName name="_1184F4.550_4_1" localSheetId="14">#REF!</definedName>
    <definedName name="_1184F4.550_4_1">#REF!</definedName>
    <definedName name="_1185E1.520_5_1" localSheetId="13">#REF!</definedName>
    <definedName name="_1185E1.520_5_1" localSheetId="2">#REF!</definedName>
    <definedName name="_1185E1.520_5_1" localSheetId="11">#REF!</definedName>
    <definedName name="_1185E1.520_5_1" localSheetId="5">#REF!</definedName>
    <definedName name="_1185E1.520_5_1" localSheetId="14">#REF!</definedName>
    <definedName name="_1185E1.520_5_1">#REF!</definedName>
    <definedName name="_1185F4.550_5_1" localSheetId="13">#REF!</definedName>
    <definedName name="_1185F4.550_5_1" localSheetId="2">#REF!</definedName>
    <definedName name="_1185F4.550_5_1" localSheetId="11">#REF!</definedName>
    <definedName name="_1185F4.550_5_1" localSheetId="5">#REF!</definedName>
    <definedName name="_1185F4.550_5_1" localSheetId="14">#REF!</definedName>
    <definedName name="_1185F4.550_5_1">#REF!</definedName>
    <definedName name="_1186F4.550_6_1" localSheetId="13">#REF!</definedName>
    <definedName name="_1186F4.550_6_1" localSheetId="2">#REF!</definedName>
    <definedName name="_1186F4.550_6_1" localSheetId="11">#REF!</definedName>
    <definedName name="_1186F4.550_6_1" localSheetId="5">#REF!</definedName>
    <definedName name="_1186F4.550_6_1" localSheetId="14">#REF!</definedName>
    <definedName name="_1186F4.550_6_1">#REF!</definedName>
    <definedName name="_1187E1.520_6_1" localSheetId="13">#REF!</definedName>
    <definedName name="_1187E1.520_6_1" localSheetId="2">#REF!</definedName>
    <definedName name="_1187E1.520_6_1" localSheetId="11">#REF!</definedName>
    <definedName name="_1187E1.520_6_1" localSheetId="5">#REF!</definedName>
    <definedName name="_1187E1.520_6_1" localSheetId="14">#REF!</definedName>
    <definedName name="_1187E1.520_6_1">#REF!</definedName>
    <definedName name="_1187F4.550_8_1" localSheetId="13">#REF!</definedName>
    <definedName name="_1187F4.550_8_1" localSheetId="2">#REF!</definedName>
    <definedName name="_1187F4.550_8_1" localSheetId="11">#REF!</definedName>
    <definedName name="_1187F4.550_8_1" localSheetId="5">#REF!</definedName>
    <definedName name="_1187F4.550_8_1" localSheetId="14">#REF!</definedName>
    <definedName name="_1187F4.550_8_1">#REF!</definedName>
    <definedName name="_1188F4.570_4_1" localSheetId="13">#REF!</definedName>
    <definedName name="_1188F4.570_4_1" localSheetId="2">#REF!</definedName>
    <definedName name="_1188F4.570_4_1" localSheetId="11">#REF!</definedName>
    <definedName name="_1188F4.570_4_1" localSheetId="5">#REF!</definedName>
    <definedName name="_1188F4.570_4_1" localSheetId="14">#REF!</definedName>
    <definedName name="_1188F4.570_4_1">#REF!</definedName>
    <definedName name="_1189E1.520_8_1" localSheetId="13">#REF!</definedName>
    <definedName name="_1189E1.520_8_1" localSheetId="2">#REF!</definedName>
    <definedName name="_1189E1.520_8_1" localSheetId="11">#REF!</definedName>
    <definedName name="_1189E1.520_8_1" localSheetId="5">#REF!</definedName>
    <definedName name="_1189E1.520_8_1" localSheetId="14">#REF!</definedName>
    <definedName name="_1189E1.520_8_1">#REF!</definedName>
    <definedName name="_1189F4.570_5_1" localSheetId="13">#REF!</definedName>
    <definedName name="_1189F4.570_5_1" localSheetId="2">#REF!</definedName>
    <definedName name="_1189F4.570_5_1" localSheetId="11">#REF!</definedName>
    <definedName name="_1189F4.570_5_1" localSheetId="5">#REF!</definedName>
    <definedName name="_1189F4.570_5_1" localSheetId="14">#REF!</definedName>
    <definedName name="_1189F4.570_5_1">#REF!</definedName>
    <definedName name="_118B_4_1" localSheetId="13">#REF!</definedName>
    <definedName name="_118B_4_1" localSheetId="2">#REF!</definedName>
    <definedName name="_118B_4_1" localSheetId="11">#REF!</definedName>
    <definedName name="_118B_4_1" localSheetId="5">#REF!</definedName>
    <definedName name="_118B_4_1" localSheetId="14">#REF!</definedName>
    <definedName name="_118B_4_1">#REF!</definedName>
    <definedName name="_1190F4.570_6_1" localSheetId="13">#REF!</definedName>
    <definedName name="_1190F4.570_6_1" localSheetId="2">#REF!</definedName>
    <definedName name="_1190F4.570_6_1" localSheetId="11">#REF!</definedName>
    <definedName name="_1190F4.570_6_1" localSheetId="5">#REF!</definedName>
    <definedName name="_1190F4.570_6_1" localSheetId="14">#REF!</definedName>
    <definedName name="_1190F4.570_6_1">#REF!</definedName>
    <definedName name="_1191E1.600_4_1" localSheetId="13">#REF!</definedName>
    <definedName name="_1191E1.600_4_1" localSheetId="2">#REF!</definedName>
    <definedName name="_1191E1.600_4_1" localSheetId="11">#REF!</definedName>
    <definedName name="_1191E1.600_4_1" localSheetId="5">#REF!</definedName>
    <definedName name="_1191E1.600_4_1" localSheetId="14">#REF!</definedName>
    <definedName name="_1191E1.600_4_1">#REF!</definedName>
    <definedName name="_1191F4.570_8_1" localSheetId="13">#REF!</definedName>
    <definedName name="_1191F4.570_8_1" localSheetId="2">#REF!</definedName>
    <definedName name="_1191F4.570_8_1" localSheetId="11">#REF!</definedName>
    <definedName name="_1191F4.570_8_1" localSheetId="5">#REF!</definedName>
    <definedName name="_1191F4.570_8_1" localSheetId="14">#REF!</definedName>
    <definedName name="_1191F4.570_8_1">#REF!</definedName>
    <definedName name="_1192F4.600_4_1" localSheetId="13">#REF!</definedName>
    <definedName name="_1192F4.600_4_1" localSheetId="2">#REF!</definedName>
    <definedName name="_1192F4.600_4_1" localSheetId="11">#REF!</definedName>
    <definedName name="_1192F4.600_4_1" localSheetId="5">#REF!</definedName>
    <definedName name="_1192F4.600_4_1" localSheetId="14">#REF!</definedName>
    <definedName name="_1192F4.600_4_1">#REF!</definedName>
    <definedName name="_1193E1.600_5_1" localSheetId="13">#REF!</definedName>
    <definedName name="_1193E1.600_5_1" localSheetId="2">#REF!</definedName>
    <definedName name="_1193E1.600_5_1" localSheetId="11">#REF!</definedName>
    <definedName name="_1193E1.600_5_1" localSheetId="5">#REF!</definedName>
    <definedName name="_1193E1.600_5_1" localSheetId="14">#REF!</definedName>
    <definedName name="_1193E1.600_5_1">#REF!</definedName>
    <definedName name="_1193F4.600_5_1" localSheetId="13">#REF!</definedName>
    <definedName name="_1193F4.600_5_1" localSheetId="2">#REF!</definedName>
    <definedName name="_1193F4.600_5_1" localSheetId="11">#REF!</definedName>
    <definedName name="_1193F4.600_5_1" localSheetId="5">#REF!</definedName>
    <definedName name="_1193F4.600_5_1" localSheetId="14">#REF!</definedName>
    <definedName name="_1193F4.600_5_1">#REF!</definedName>
    <definedName name="_1194F4.600_6_1" localSheetId="13">#REF!</definedName>
    <definedName name="_1194F4.600_6_1" localSheetId="2">#REF!</definedName>
    <definedName name="_1194F4.600_6_1" localSheetId="11">#REF!</definedName>
    <definedName name="_1194F4.600_6_1" localSheetId="5">#REF!</definedName>
    <definedName name="_1194F4.600_6_1" localSheetId="14">#REF!</definedName>
    <definedName name="_1194F4.600_6_1">#REF!</definedName>
    <definedName name="_1195E1.600_6_1" localSheetId="13">#REF!</definedName>
    <definedName name="_1195E1.600_6_1" localSheetId="2">#REF!</definedName>
    <definedName name="_1195E1.600_6_1" localSheetId="11">#REF!</definedName>
    <definedName name="_1195E1.600_6_1" localSheetId="5">#REF!</definedName>
    <definedName name="_1195E1.600_6_1" localSheetId="14">#REF!</definedName>
    <definedName name="_1195E1.600_6_1">#REF!</definedName>
    <definedName name="_1195F4.600_8_1" localSheetId="13">#REF!</definedName>
    <definedName name="_1195F4.600_8_1" localSheetId="2">#REF!</definedName>
    <definedName name="_1195F4.600_8_1" localSheetId="11">#REF!</definedName>
    <definedName name="_1195F4.600_8_1" localSheetId="5">#REF!</definedName>
    <definedName name="_1195F4.600_8_1" localSheetId="14">#REF!</definedName>
    <definedName name="_1195F4.600_8_1">#REF!</definedName>
    <definedName name="_1196F4.610_4_1" localSheetId="13">#REF!</definedName>
    <definedName name="_1196F4.610_4_1" localSheetId="2">#REF!</definedName>
    <definedName name="_1196F4.610_4_1" localSheetId="11">#REF!</definedName>
    <definedName name="_1196F4.610_4_1" localSheetId="5">#REF!</definedName>
    <definedName name="_1196F4.610_4_1" localSheetId="14">#REF!</definedName>
    <definedName name="_1196F4.610_4_1">#REF!</definedName>
    <definedName name="_1197E1.600_8_1" localSheetId="13">#REF!</definedName>
    <definedName name="_1197E1.600_8_1" localSheetId="2">#REF!</definedName>
    <definedName name="_1197E1.600_8_1" localSheetId="11">#REF!</definedName>
    <definedName name="_1197E1.600_8_1" localSheetId="5">#REF!</definedName>
    <definedName name="_1197E1.600_8_1" localSheetId="14">#REF!</definedName>
    <definedName name="_1197E1.600_8_1">#REF!</definedName>
    <definedName name="_1197F4.610_5_1" localSheetId="13">#REF!</definedName>
    <definedName name="_1197F4.610_5_1" localSheetId="2">#REF!</definedName>
    <definedName name="_1197F4.610_5_1" localSheetId="11">#REF!</definedName>
    <definedName name="_1197F4.610_5_1" localSheetId="5">#REF!</definedName>
    <definedName name="_1197F4.610_5_1" localSheetId="14">#REF!</definedName>
    <definedName name="_1197F4.610_5_1">#REF!</definedName>
    <definedName name="_1198F4.610_6_1" localSheetId="13">#REF!</definedName>
    <definedName name="_1198F4.610_6_1" localSheetId="2">#REF!</definedName>
    <definedName name="_1198F4.610_6_1" localSheetId="11">#REF!</definedName>
    <definedName name="_1198F4.610_6_1" localSheetId="5">#REF!</definedName>
    <definedName name="_1198F4.610_6_1" localSheetId="14">#REF!</definedName>
    <definedName name="_1198F4.610_6_1">#REF!</definedName>
    <definedName name="_1199E1.611_4_1" localSheetId="13">#REF!</definedName>
    <definedName name="_1199E1.611_4_1" localSheetId="2">#REF!</definedName>
    <definedName name="_1199E1.611_4_1" localSheetId="11">#REF!</definedName>
    <definedName name="_1199E1.611_4_1" localSheetId="5">#REF!</definedName>
    <definedName name="_1199E1.611_4_1" localSheetId="14">#REF!</definedName>
    <definedName name="_1199E1.611_4_1">#REF!</definedName>
    <definedName name="_1199F4.610_8_1" localSheetId="13">#REF!</definedName>
    <definedName name="_1199F4.610_8_1" localSheetId="2">#REF!</definedName>
    <definedName name="_1199F4.610_8_1" localSheetId="11">#REF!</definedName>
    <definedName name="_1199F4.610_8_1" localSheetId="5">#REF!</definedName>
    <definedName name="_1199F4.610_8_1" localSheetId="14">#REF!</definedName>
    <definedName name="_1199F4.610_8_1">#REF!</definedName>
    <definedName name="_119A68000_8_1" localSheetId="13">#REF!</definedName>
    <definedName name="_119A68000_8_1" localSheetId="2">#REF!</definedName>
    <definedName name="_119A68000_8_1" localSheetId="11">#REF!</definedName>
    <definedName name="_119A68000_8_1" localSheetId="5">#REF!</definedName>
    <definedName name="_119A68000_8_1" localSheetId="14">#REF!</definedName>
    <definedName name="_119A68000_8_1">#REF!</definedName>
    <definedName name="_1200F4.620_4_1" localSheetId="13">#REF!</definedName>
    <definedName name="_1200F4.620_4_1" localSheetId="2">#REF!</definedName>
    <definedName name="_1200F4.620_4_1" localSheetId="11">#REF!</definedName>
    <definedName name="_1200F4.620_4_1" localSheetId="5">#REF!</definedName>
    <definedName name="_1200F4.620_4_1" localSheetId="14">#REF!</definedName>
    <definedName name="_1200F4.620_4_1">#REF!</definedName>
    <definedName name="_1201E1.611_5_1" localSheetId="13">#REF!</definedName>
    <definedName name="_1201E1.611_5_1" localSheetId="2">#REF!</definedName>
    <definedName name="_1201E1.611_5_1" localSheetId="11">#REF!</definedName>
    <definedName name="_1201E1.611_5_1" localSheetId="5">#REF!</definedName>
    <definedName name="_1201E1.611_5_1" localSheetId="14">#REF!</definedName>
    <definedName name="_1201E1.611_5_1">#REF!</definedName>
    <definedName name="_1201F4.620_5_1" localSheetId="13">#REF!</definedName>
    <definedName name="_1201F4.620_5_1" localSheetId="2">#REF!</definedName>
    <definedName name="_1201F4.620_5_1" localSheetId="11">#REF!</definedName>
    <definedName name="_1201F4.620_5_1" localSheetId="5">#REF!</definedName>
    <definedName name="_1201F4.620_5_1" localSheetId="14">#REF!</definedName>
    <definedName name="_1201F4.620_5_1">#REF!</definedName>
    <definedName name="_1202F4.620_6_1" localSheetId="13">#REF!</definedName>
    <definedName name="_1202F4.620_6_1" localSheetId="2">#REF!</definedName>
    <definedName name="_1202F4.620_6_1" localSheetId="11">#REF!</definedName>
    <definedName name="_1202F4.620_6_1" localSheetId="5">#REF!</definedName>
    <definedName name="_1202F4.620_6_1" localSheetId="14">#REF!</definedName>
    <definedName name="_1202F4.620_6_1">#REF!</definedName>
    <definedName name="_1203E1.611_6_1" localSheetId="13">#REF!</definedName>
    <definedName name="_1203E1.611_6_1" localSheetId="2">#REF!</definedName>
    <definedName name="_1203E1.611_6_1" localSheetId="11">#REF!</definedName>
    <definedName name="_1203E1.611_6_1" localSheetId="5">#REF!</definedName>
    <definedName name="_1203E1.611_6_1" localSheetId="14">#REF!</definedName>
    <definedName name="_1203E1.611_6_1">#REF!</definedName>
    <definedName name="_1203F4.620_8_1" localSheetId="13">#REF!</definedName>
    <definedName name="_1203F4.620_8_1" localSheetId="2">#REF!</definedName>
    <definedName name="_1203F4.620_8_1" localSheetId="11">#REF!</definedName>
    <definedName name="_1203F4.620_8_1" localSheetId="5">#REF!</definedName>
    <definedName name="_1203F4.620_8_1" localSheetId="14">#REF!</definedName>
    <definedName name="_1203F4.620_8_1">#REF!</definedName>
    <definedName name="_1204F4.700_4_1" localSheetId="13">#REF!</definedName>
    <definedName name="_1204F4.700_4_1" localSheetId="2">#REF!</definedName>
    <definedName name="_1204F4.700_4_1" localSheetId="11">#REF!</definedName>
    <definedName name="_1204F4.700_4_1" localSheetId="5">#REF!</definedName>
    <definedName name="_1204F4.700_4_1" localSheetId="14">#REF!</definedName>
    <definedName name="_1204F4.700_4_1">#REF!</definedName>
    <definedName name="_1205E1.611_8_1" localSheetId="13">#REF!</definedName>
    <definedName name="_1205E1.611_8_1" localSheetId="2">#REF!</definedName>
    <definedName name="_1205E1.611_8_1" localSheetId="11">#REF!</definedName>
    <definedName name="_1205E1.611_8_1" localSheetId="5">#REF!</definedName>
    <definedName name="_1205E1.611_8_1" localSheetId="14">#REF!</definedName>
    <definedName name="_1205E1.611_8_1">#REF!</definedName>
    <definedName name="_1205F4.700_5_1" localSheetId="13">#REF!</definedName>
    <definedName name="_1205F4.700_5_1" localSheetId="2">#REF!</definedName>
    <definedName name="_1205F4.700_5_1" localSheetId="11">#REF!</definedName>
    <definedName name="_1205F4.700_5_1" localSheetId="5">#REF!</definedName>
    <definedName name="_1205F4.700_5_1" localSheetId="14">#REF!</definedName>
    <definedName name="_1205F4.700_5_1">#REF!</definedName>
    <definedName name="_1206F4.700_6_1" localSheetId="13">#REF!</definedName>
    <definedName name="_1206F4.700_6_1" localSheetId="2">#REF!</definedName>
    <definedName name="_1206F4.700_6_1" localSheetId="11">#REF!</definedName>
    <definedName name="_1206F4.700_6_1" localSheetId="5">#REF!</definedName>
    <definedName name="_1206F4.700_6_1" localSheetId="14">#REF!</definedName>
    <definedName name="_1206F4.700_6_1">#REF!</definedName>
    <definedName name="_1207E1.631_4_1" localSheetId="13">#REF!</definedName>
    <definedName name="_1207E1.631_4_1" localSheetId="2">#REF!</definedName>
    <definedName name="_1207E1.631_4_1" localSheetId="11">#REF!</definedName>
    <definedName name="_1207E1.631_4_1" localSheetId="5">#REF!</definedName>
    <definedName name="_1207E1.631_4_1" localSheetId="14">#REF!</definedName>
    <definedName name="_1207E1.631_4_1">#REF!</definedName>
    <definedName name="_1207F4.700_8_1" localSheetId="13">#REF!</definedName>
    <definedName name="_1207F4.700_8_1" localSheetId="2">#REF!</definedName>
    <definedName name="_1207F4.700_8_1" localSheetId="11">#REF!</definedName>
    <definedName name="_1207F4.700_8_1" localSheetId="5">#REF!</definedName>
    <definedName name="_1207F4.700_8_1" localSheetId="14">#REF!</definedName>
    <definedName name="_1207F4.700_8_1">#REF!</definedName>
    <definedName name="_1208F4.730_4_1" localSheetId="13">#REF!</definedName>
    <definedName name="_1208F4.730_4_1" localSheetId="2">#REF!</definedName>
    <definedName name="_1208F4.730_4_1" localSheetId="11">#REF!</definedName>
    <definedName name="_1208F4.730_4_1" localSheetId="5">#REF!</definedName>
    <definedName name="_1208F4.730_4_1" localSheetId="14">#REF!</definedName>
    <definedName name="_1208F4.730_4_1">#REF!</definedName>
    <definedName name="_1209E1.631_5_1" localSheetId="13">#REF!</definedName>
    <definedName name="_1209E1.631_5_1" localSheetId="2">#REF!</definedName>
    <definedName name="_1209E1.631_5_1" localSheetId="11">#REF!</definedName>
    <definedName name="_1209E1.631_5_1" localSheetId="5">#REF!</definedName>
    <definedName name="_1209E1.631_5_1" localSheetId="14">#REF!</definedName>
    <definedName name="_1209E1.631_5_1">#REF!</definedName>
    <definedName name="_1209F4.730_5_1" localSheetId="13">#REF!</definedName>
    <definedName name="_1209F4.730_5_1" localSheetId="2">#REF!</definedName>
    <definedName name="_1209F4.730_5_1" localSheetId="11">#REF!</definedName>
    <definedName name="_1209F4.730_5_1" localSheetId="5">#REF!</definedName>
    <definedName name="_1209F4.730_5_1" localSheetId="14">#REF!</definedName>
    <definedName name="_1209F4.730_5_1">#REF!</definedName>
    <definedName name="_120B_5_1" localSheetId="13">#REF!</definedName>
    <definedName name="_120B_5_1" localSheetId="2">#REF!</definedName>
    <definedName name="_120B_5_1" localSheetId="11">#REF!</definedName>
    <definedName name="_120B_5_1" localSheetId="5">#REF!</definedName>
    <definedName name="_120B_5_1" localSheetId="14">#REF!</definedName>
    <definedName name="_120B_5_1">#REF!</definedName>
    <definedName name="_1210F4.730_6_1" localSheetId="13">#REF!</definedName>
    <definedName name="_1210F4.730_6_1" localSheetId="2">#REF!</definedName>
    <definedName name="_1210F4.730_6_1" localSheetId="11">#REF!</definedName>
    <definedName name="_1210F4.730_6_1" localSheetId="5">#REF!</definedName>
    <definedName name="_1210F4.730_6_1" localSheetId="14">#REF!</definedName>
    <definedName name="_1210F4.730_6_1">#REF!</definedName>
    <definedName name="_1211E1.631_6_1" localSheetId="13">#REF!</definedName>
    <definedName name="_1211E1.631_6_1" localSheetId="2">#REF!</definedName>
    <definedName name="_1211E1.631_6_1" localSheetId="11">#REF!</definedName>
    <definedName name="_1211E1.631_6_1" localSheetId="5">#REF!</definedName>
    <definedName name="_1211E1.631_6_1" localSheetId="14">#REF!</definedName>
    <definedName name="_1211E1.631_6_1">#REF!</definedName>
    <definedName name="_1211F4.730_8_1" localSheetId="13">#REF!</definedName>
    <definedName name="_1211F4.730_8_1" localSheetId="2">#REF!</definedName>
    <definedName name="_1211F4.730_8_1" localSheetId="11">#REF!</definedName>
    <definedName name="_1211F4.730_8_1" localSheetId="5">#REF!</definedName>
    <definedName name="_1211F4.730_8_1" localSheetId="14">#REF!</definedName>
    <definedName name="_1211F4.730_8_1">#REF!</definedName>
    <definedName name="_1212F4.740_4_1" localSheetId="13">#REF!</definedName>
    <definedName name="_1212F4.740_4_1" localSheetId="2">#REF!</definedName>
    <definedName name="_1212F4.740_4_1" localSheetId="11">#REF!</definedName>
    <definedName name="_1212F4.740_4_1" localSheetId="5">#REF!</definedName>
    <definedName name="_1212F4.740_4_1" localSheetId="14">#REF!</definedName>
    <definedName name="_1212F4.740_4_1">#REF!</definedName>
    <definedName name="_1213E1.631_8_1" localSheetId="13">#REF!</definedName>
    <definedName name="_1213E1.631_8_1" localSheetId="2">#REF!</definedName>
    <definedName name="_1213E1.631_8_1" localSheetId="11">#REF!</definedName>
    <definedName name="_1213E1.631_8_1" localSheetId="5">#REF!</definedName>
    <definedName name="_1213E1.631_8_1" localSheetId="14">#REF!</definedName>
    <definedName name="_1213E1.631_8_1">#REF!</definedName>
    <definedName name="_1213F4.740_5_1" localSheetId="13">#REF!</definedName>
    <definedName name="_1213F4.740_5_1" localSheetId="2">#REF!</definedName>
    <definedName name="_1213F4.740_5_1" localSheetId="11">#REF!</definedName>
    <definedName name="_1213F4.740_5_1" localSheetId="5">#REF!</definedName>
    <definedName name="_1213F4.740_5_1" localSheetId="14">#REF!</definedName>
    <definedName name="_1213F4.740_5_1">#REF!</definedName>
    <definedName name="_1214F4.740_6_1" localSheetId="13">#REF!</definedName>
    <definedName name="_1214F4.740_6_1" localSheetId="2">#REF!</definedName>
    <definedName name="_1214F4.740_6_1" localSheetId="11">#REF!</definedName>
    <definedName name="_1214F4.740_6_1" localSheetId="5">#REF!</definedName>
    <definedName name="_1214F4.740_6_1" localSheetId="14">#REF!</definedName>
    <definedName name="_1214F4.740_6_1">#REF!</definedName>
    <definedName name="_1215E2.000_4_1" localSheetId="13">#REF!</definedName>
    <definedName name="_1215E2.000_4_1" localSheetId="2">#REF!</definedName>
    <definedName name="_1215E2.000_4_1" localSheetId="11">#REF!</definedName>
    <definedName name="_1215E2.000_4_1" localSheetId="5">#REF!</definedName>
    <definedName name="_1215E2.000_4_1" localSheetId="14">#REF!</definedName>
    <definedName name="_1215E2.000_4_1">#REF!</definedName>
    <definedName name="_1215F4.740_8_1" localSheetId="13">#REF!</definedName>
    <definedName name="_1215F4.740_8_1" localSheetId="2">#REF!</definedName>
    <definedName name="_1215F4.740_8_1" localSheetId="11">#REF!</definedName>
    <definedName name="_1215F4.740_8_1" localSheetId="5">#REF!</definedName>
    <definedName name="_1215F4.740_8_1" localSheetId="14">#REF!</definedName>
    <definedName name="_1215F4.740_8_1">#REF!</definedName>
    <definedName name="_1216F4.800_4_1" localSheetId="13">#REF!</definedName>
    <definedName name="_1216F4.800_4_1" localSheetId="2">#REF!</definedName>
    <definedName name="_1216F4.800_4_1" localSheetId="11">#REF!</definedName>
    <definedName name="_1216F4.800_4_1" localSheetId="5">#REF!</definedName>
    <definedName name="_1216F4.800_4_1" localSheetId="14">#REF!</definedName>
    <definedName name="_1216F4.800_4_1">#REF!</definedName>
    <definedName name="_1217E2.000_5_1" localSheetId="13">#REF!</definedName>
    <definedName name="_1217E2.000_5_1" localSheetId="2">#REF!</definedName>
    <definedName name="_1217E2.000_5_1" localSheetId="11">#REF!</definedName>
    <definedName name="_1217E2.000_5_1" localSheetId="5">#REF!</definedName>
    <definedName name="_1217E2.000_5_1" localSheetId="14">#REF!</definedName>
    <definedName name="_1217E2.000_5_1">#REF!</definedName>
    <definedName name="_1217F4.800_5_1" localSheetId="13">#REF!</definedName>
    <definedName name="_1217F4.800_5_1" localSheetId="2">#REF!</definedName>
    <definedName name="_1217F4.800_5_1" localSheetId="11">#REF!</definedName>
    <definedName name="_1217F4.800_5_1" localSheetId="5">#REF!</definedName>
    <definedName name="_1217F4.800_5_1" localSheetId="14">#REF!</definedName>
    <definedName name="_1217F4.800_5_1">#REF!</definedName>
    <definedName name="_1218F4.800_6_1" localSheetId="13">#REF!</definedName>
    <definedName name="_1218F4.800_6_1" localSheetId="2">#REF!</definedName>
    <definedName name="_1218F4.800_6_1" localSheetId="11">#REF!</definedName>
    <definedName name="_1218F4.800_6_1" localSheetId="5">#REF!</definedName>
    <definedName name="_1218F4.800_6_1" localSheetId="14">#REF!</definedName>
    <definedName name="_1218F4.800_6_1">#REF!</definedName>
    <definedName name="_1219E2.000_6_1" localSheetId="13">#REF!</definedName>
    <definedName name="_1219E2.000_6_1" localSheetId="2">#REF!</definedName>
    <definedName name="_1219E2.000_6_1" localSheetId="11">#REF!</definedName>
    <definedName name="_1219E2.000_6_1" localSheetId="5">#REF!</definedName>
    <definedName name="_1219E2.000_6_1" localSheetId="14">#REF!</definedName>
    <definedName name="_1219E2.000_6_1">#REF!</definedName>
    <definedName name="_1219F4.800_8_1" localSheetId="13">#REF!</definedName>
    <definedName name="_1219F4.800_8_1" localSheetId="2">#REF!</definedName>
    <definedName name="_1219F4.800_8_1" localSheetId="11">#REF!</definedName>
    <definedName name="_1219F4.800_8_1" localSheetId="5">#REF!</definedName>
    <definedName name="_1219F4.800_8_1" localSheetId="14">#REF!</definedName>
    <definedName name="_1219F4.800_8_1">#REF!</definedName>
    <definedName name="_121A70000_4_1" localSheetId="13">#REF!</definedName>
    <definedName name="_121A70000_4_1" localSheetId="2">#REF!</definedName>
    <definedName name="_121A70000_4_1" localSheetId="11">#REF!</definedName>
    <definedName name="_121A70000_4_1" localSheetId="5">#REF!</definedName>
    <definedName name="_121A70000_4_1" localSheetId="14">#REF!</definedName>
    <definedName name="_121A70000_4_1">#REF!</definedName>
    <definedName name="_1220F4.830_4_1" localSheetId="13">#REF!</definedName>
    <definedName name="_1220F4.830_4_1" localSheetId="2">#REF!</definedName>
    <definedName name="_1220F4.830_4_1" localSheetId="11">#REF!</definedName>
    <definedName name="_1220F4.830_4_1" localSheetId="5">#REF!</definedName>
    <definedName name="_1220F4.830_4_1" localSheetId="14">#REF!</definedName>
    <definedName name="_1220F4.830_4_1">#REF!</definedName>
    <definedName name="_1221E2.000_8_1" localSheetId="13">#REF!</definedName>
    <definedName name="_1221E2.000_8_1" localSheetId="2">#REF!</definedName>
    <definedName name="_1221E2.000_8_1" localSheetId="11">#REF!</definedName>
    <definedName name="_1221E2.000_8_1" localSheetId="5">#REF!</definedName>
    <definedName name="_1221E2.000_8_1" localSheetId="14">#REF!</definedName>
    <definedName name="_1221E2.000_8_1">#REF!</definedName>
    <definedName name="_1221F4.830_5_1" localSheetId="13">#REF!</definedName>
    <definedName name="_1221F4.830_5_1" localSheetId="2">#REF!</definedName>
    <definedName name="_1221F4.830_5_1" localSheetId="11">#REF!</definedName>
    <definedName name="_1221F4.830_5_1" localSheetId="5">#REF!</definedName>
    <definedName name="_1221F4.830_5_1" localSheetId="14">#REF!</definedName>
    <definedName name="_1221F4.830_5_1">#REF!</definedName>
    <definedName name="_1222F4.830_6_1" localSheetId="13">#REF!</definedName>
    <definedName name="_1222F4.830_6_1" localSheetId="2">#REF!</definedName>
    <definedName name="_1222F4.830_6_1" localSheetId="11">#REF!</definedName>
    <definedName name="_1222F4.830_6_1" localSheetId="5">#REF!</definedName>
    <definedName name="_1222F4.830_6_1" localSheetId="14">#REF!</definedName>
    <definedName name="_1222F4.830_6_1">#REF!</definedName>
    <definedName name="_1223E2.000A_4_1" localSheetId="13">#REF!</definedName>
    <definedName name="_1223E2.000A_4_1" localSheetId="2">#REF!</definedName>
    <definedName name="_1223E2.000A_4_1" localSheetId="11">#REF!</definedName>
    <definedName name="_1223E2.000A_4_1" localSheetId="5">#REF!</definedName>
    <definedName name="_1223E2.000A_4_1" localSheetId="14">#REF!</definedName>
    <definedName name="_1223E2.000A_4_1">#REF!</definedName>
    <definedName name="_1223F4.830_8_1" localSheetId="13">#REF!</definedName>
    <definedName name="_1223F4.830_8_1" localSheetId="2">#REF!</definedName>
    <definedName name="_1223F4.830_8_1" localSheetId="11">#REF!</definedName>
    <definedName name="_1223F4.830_8_1" localSheetId="5">#REF!</definedName>
    <definedName name="_1223F4.830_8_1" localSheetId="14">#REF!</definedName>
    <definedName name="_1223F4.830_8_1">#REF!</definedName>
    <definedName name="_1224F4.840_4_1" localSheetId="13">#REF!</definedName>
    <definedName name="_1224F4.840_4_1" localSheetId="2">#REF!</definedName>
    <definedName name="_1224F4.840_4_1" localSheetId="11">#REF!</definedName>
    <definedName name="_1224F4.840_4_1" localSheetId="5">#REF!</definedName>
    <definedName name="_1224F4.840_4_1" localSheetId="14">#REF!</definedName>
    <definedName name="_1224F4.840_4_1">#REF!</definedName>
    <definedName name="_1225E2.000A_5_1" localSheetId="13">#REF!</definedName>
    <definedName name="_1225E2.000A_5_1" localSheetId="2">#REF!</definedName>
    <definedName name="_1225E2.000A_5_1" localSheetId="11">#REF!</definedName>
    <definedName name="_1225E2.000A_5_1" localSheetId="5">#REF!</definedName>
    <definedName name="_1225E2.000A_5_1" localSheetId="14">#REF!</definedName>
    <definedName name="_1225E2.000A_5_1">#REF!</definedName>
    <definedName name="_1225F4.840_5_1" localSheetId="13">#REF!</definedName>
    <definedName name="_1225F4.840_5_1" localSheetId="2">#REF!</definedName>
    <definedName name="_1225F4.840_5_1" localSheetId="11">#REF!</definedName>
    <definedName name="_1225F4.840_5_1" localSheetId="5">#REF!</definedName>
    <definedName name="_1225F4.840_5_1" localSheetId="14">#REF!</definedName>
    <definedName name="_1225F4.840_5_1">#REF!</definedName>
    <definedName name="_1226F4.840_6_1" localSheetId="13">#REF!</definedName>
    <definedName name="_1226F4.840_6_1" localSheetId="2">#REF!</definedName>
    <definedName name="_1226F4.840_6_1" localSheetId="11">#REF!</definedName>
    <definedName name="_1226F4.840_6_1" localSheetId="5">#REF!</definedName>
    <definedName name="_1226F4.840_6_1" localSheetId="14">#REF!</definedName>
    <definedName name="_1226F4.840_6_1">#REF!</definedName>
    <definedName name="_1227E2.000A_6_1" localSheetId="13">#REF!</definedName>
    <definedName name="_1227E2.000A_6_1" localSheetId="2">#REF!</definedName>
    <definedName name="_1227E2.000A_6_1" localSheetId="11">#REF!</definedName>
    <definedName name="_1227E2.000A_6_1" localSheetId="5">#REF!</definedName>
    <definedName name="_1227E2.000A_6_1" localSheetId="14">#REF!</definedName>
    <definedName name="_1227E2.000A_6_1">#REF!</definedName>
    <definedName name="_1227F4.840_8_1" localSheetId="13">#REF!</definedName>
    <definedName name="_1227F4.840_8_1" localSheetId="2">#REF!</definedName>
    <definedName name="_1227F4.840_8_1" localSheetId="11">#REF!</definedName>
    <definedName name="_1227F4.840_8_1" localSheetId="5">#REF!</definedName>
    <definedName name="_1227F4.840_8_1" localSheetId="14">#REF!</definedName>
    <definedName name="_1227F4.840_8_1">#REF!</definedName>
    <definedName name="_1228F5.01_4_1" localSheetId="13">#REF!</definedName>
    <definedName name="_1228F5.01_4_1" localSheetId="2">#REF!</definedName>
    <definedName name="_1228F5.01_4_1" localSheetId="11">#REF!</definedName>
    <definedName name="_1228F5.01_4_1" localSheetId="5">#REF!</definedName>
    <definedName name="_1228F5.01_4_1" localSheetId="14">#REF!</definedName>
    <definedName name="_1228F5.01_4_1">#REF!</definedName>
    <definedName name="_1229E2.000A_8_1" localSheetId="13">#REF!</definedName>
    <definedName name="_1229E2.000A_8_1" localSheetId="2">#REF!</definedName>
    <definedName name="_1229E2.000A_8_1" localSheetId="11">#REF!</definedName>
    <definedName name="_1229E2.000A_8_1" localSheetId="5">#REF!</definedName>
    <definedName name="_1229E2.000A_8_1" localSheetId="14">#REF!</definedName>
    <definedName name="_1229E2.000A_8_1">#REF!</definedName>
    <definedName name="_1229F5.01_5_1" localSheetId="13">#REF!</definedName>
    <definedName name="_1229F5.01_5_1" localSheetId="2">#REF!</definedName>
    <definedName name="_1229F5.01_5_1" localSheetId="11">#REF!</definedName>
    <definedName name="_1229F5.01_5_1" localSheetId="5">#REF!</definedName>
    <definedName name="_1229F5.01_5_1" localSheetId="14">#REF!</definedName>
    <definedName name="_1229F5.01_5_1">#REF!</definedName>
    <definedName name="_122B_6_1" localSheetId="13">#REF!</definedName>
    <definedName name="_122B_6_1" localSheetId="2">#REF!</definedName>
    <definedName name="_122B_6_1" localSheetId="11">#REF!</definedName>
    <definedName name="_122B_6_1" localSheetId="5">#REF!</definedName>
    <definedName name="_122B_6_1" localSheetId="14">#REF!</definedName>
    <definedName name="_122B_6_1">#REF!</definedName>
    <definedName name="_1230F5.01_6_1" localSheetId="13">#REF!</definedName>
    <definedName name="_1230F5.01_6_1" localSheetId="2">#REF!</definedName>
    <definedName name="_1230F5.01_6_1" localSheetId="11">#REF!</definedName>
    <definedName name="_1230F5.01_6_1" localSheetId="5">#REF!</definedName>
    <definedName name="_1230F5.01_6_1" localSheetId="14">#REF!</definedName>
    <definedName name="_1230F5.01_6_1">#REF!</definedName>
    <definedName name="_1231E2.010_4_1" localSheetId="13">#REF!</definedName>
    <definedName name="_1231E2.010_4_1" localSheetId="2">#REF!</definedName>
    <definedName name="_1231E2.010_4_1" localSheetId="11">#REF!</definedName>
    <definedName name="_1231E2.010_4_1" localSheetId="5">#REF!</definedName>
    <definedName name="_1231E2.010_4_1" localSheetId="14">#REF!</definedName>
    <definedName name="_1231E2.010_4_1">#REF!</definedName>
    <definedName name="_1231F5.01_8_1" localSheetId="13">#REF!</definedName>
    <definedName name="_1231F5.01_8_1" localSheetId="2">#REF!</definedName>
    <definedName name="_1231F5.01_8_1" localSheetId="11">#REF!</definedName>
    <definedName name="_1231F5.01_8_1" localSheetId="5">#REF!</definedName>
    <definedName name="_1231F5.01_8_1" localSheetId="14">#REF!</definedName>
    <definedName name="_1231F5.01_8_1">#REF!</definedName>
    <definedName name="_1232F5.02_4_1" localSheetId="13">#REF!</definedName>
    <definedName name="_1232F5.02_4_1" localSheetId="2">#REF!</definedName>
    <definedName name="_1232F5.02_4_1" localSheetId="11">#REF!</definedName>
    <definedName name="_1232F5.02_4_1" localSheetId="5">#REF!</definedName>
    <definedName name="_1232F5.02_4_1" localSheetId="14">#REF!</definedName>
    <definedName name="_1232F5.02_4_1">#REF!</definedName>
    <definedName name="_1233E2.010_5_1" localSheetId="13">#REF!</definedName>
    <definedName name="_1233E2.010_5_1" localSheetId="2">#REF!</definedName>
    <definedName name="_1233E2.010_5_1" localSheetId="11">#REF!</definedName>
    <definedName name="_1233E2.010_5_1" localSheetId="5">#REF!</definedName>
    <definedName name="_1233E2.010_5_1" localSheetId="14">#REF!</definedName>
    <definedName name="_1233E2.010_5_1">#REF!</definedName>
    <definedName name="_1233F5.02_5_1" localSheetId="13">#REF!</definedName>
    <definedName name="_1233F5.02_5_1" localSheetId="2">#REF!</definedName>
    <definedName name="_1233F5.02_5_1" localSheetId="11">#REF!</definedName>
    <definedName name="_1233F5.02_5_1" localSheetId="5">#REF!</definedName>
    <definedName name="_1233F5.02_5_1" localSheetId="14">#REF!</definedName>
    <definedName name="_1233F5.02_5_1">#REF!</definedName>
    <definedName name="_1234F5.02_6_1" localSheetId="13">#REF!</definedName>
    <definedName name="_1234F5.02_6_1" localSheetId="2">#REF!</definedName>
    <definedName name="_1234F5.02_6_1" localSheetId="11">#REF!</definedName>
    <definedName name="_1234F5.02_6_1" localSheetId="5">#REF!</definedName>
    <definedName name="_1234F5.02_6_1" localSheetId="14">#REF!</definedName>
    <definedName name="_1234F5.02_6_1">#REF!</definedName>
    <definedName name="_1235E2.010_6_1" localSheetId="13">#REF!</definedName>
    <definedName name="_1235E2.010_6_1" localSheetId="2">#REF!</definedName>
    <definedName name="_1235E2.010_6_1" localSheetId="11">#REF!</definedName>
    <definedName name="_1235E2.010_6_1" localSheetId="5">#REF!</definedName>
    <definedName name="_1235E2.010_6_1" localSheetId="14">#REF!</definedName>
    <definedName name="_1235E2.010_6_1">#REF!</definedName>
    <definedName name="_1235F5.02_8_1" localSheetId="13">#REF!</definedName>
    <definedName name="_1235F5.02_8_1" localSheetId="2">#REF!</definedName>
    <definedName name="_1235F5.02_8_1" localSheetId="11">#REF!</definedName>
    <definedName name="_1235F5.02_8_1" localSheetId="5">#REF!</definedName>
    <definedName name="_1235F5.02_8_1" localSheetId="14">#REF!</definedName>
    <definedName name="_1235F5.02_8_1">#REF!</definedName>
    <definedName name="_1236F5.03_4_1" localSheetId="13">#REF!</definedName>
    <definedName name="_1236F5.03_4_1" localSheetId="2">#REF!</definedName>
    <definedName name="_1236F5.03_4_1" localSheetId="11">#REF!</definedName>
    <definedName name="_1236F5.03_4_1" localSheetId="5">#REF!</definedName>
    <definedName name="_1236F5.03_4_1" localSheetId="14">#REF!</definedName>
    <definedName name="_1236F5.03_4_1">#REF!</definedName>
    <definedName name="_1237E2.010_8_1" localSheetId="13">#REF!</definedName>
    <definedName name="_1237E2.010_8_1" localSheetId="2">#REF!</definedName>
    <definedName name="_1237E2.010_8_1" localSheetId="11">#REF!</definedName>
    <definedName name="_1237E2.010_8_1" localSheetId="5">#REF!</definedName>
    <definedName name="_1237E2.010_8_1" localSheetId="14">#REF!</definedName>
    <definedName name="_1237E2.010_8_1">#REF!</definedName>
    <definedName name="_1237F5.03_5_1" localSheetId="13">#REF!</definedName>
    <definedName name="_1237F5.03_5_1" localSheetId="2">#REF!</definedName>
    <definedName name="_1237F5.03_5_1" localSheetId="11">#REF!</definedName>
    <definedName name="_1237F5.03_5_1" localSheetId="5">#REF!</definedName>
    <definedName name="_1237F5.03_5_1" localSheetId="14">#REF!</definedName>
    <definedName name="_1237F5.03_5_1">#REF!</definedName>
    <definedName name="_1238F5.03_6_1" localSheetId="13">#REF!</definedName>
    <definedName name="_1238F5.03_6_1" localSheetId="2">#REF!</definedName>
    <definedName name="_1238F5.03_6_1" localSheetId="11">#REF!</definedName>
    <definedName name="_1238F5.03_6_1" localSheetId="5">#REF!</definedName>
    <definedName name="_1238F5.03_6_1" localSheetId="14">#REF!</definedName>
    <definedName name="_1238F5.03_6_1">#REF!</definedName>
    <definedName name="_1239E2.010A_4_1" localSheetId="13">#REF!</definedName>
    <definedName name="_1239E2.010A_4_1" localSheetId="2">#REF!</definedName>
    <definedName name="_1239E2.010A_4_1" localSheetId="11">#REF!</definedName>
    <definedName name="_1239E2.010A_4_1" localSheetId="5">#REF!</definedName>
    <definedName name="_1239E2.010A_4_1" localSheetId="14">#REF!</definedName>
    <definedName name="_1239E2.010A_4_1">#REF!</definedName>
    <definedName name="_1239F5.03_8_1" localSheetId="13">#REF!</definedName>
    <definedName name="_1239F5.03_8_1" localSheetId="2">#REF!</definedName>
    <definedName name="_1239F5.03_8_1" localSheetId="11">#REF!</definedName>
    <definedName name="_1239F5.03_8_1" localSheetId="5">#REF!</definedName>
    <definedName name="_1239F5.03_8_1" localSheetId="14">#REF!</definedName>
    <definedName name="_1239F5.03_8_1">#REF!</definedName>
    <definedName name="_123A70000_5_1" localSheetId="13">#REF!</definedName>
    <definedName name="_123A70000_5_1" localSheetId="2">#REF!</definedName>
    <definedName name="_123A70000_5_1" localSheetId="11">#REF!</definedName>
    <definedName name="_123A70000_5_1" localSheetId="5">#REF!</definedName>
    <definedName name="_123A70000_5_1" localSheetId="14">#REF!</definedName>
    <definedName name="_123A70000_5_1">#REF!</definedName>
    <definedName name="_1240F5.04_4_1" localSheetId="13">#REF!</definedName>
    <definedName name="_1240F5.04_4_1" localSheetId="2">#REF!</definedName>
    <definedName name="_1240F5.04_4_1" localSheetId="11">#REF!</definedName>
    <definedName name="_1240F5.04_4_1" localSheetId="5">#REF!</definedName>
    <definedName name="_1240F5.04_4_1" localSheetId="14">#REF!</definedName>
    <definedName name="_1240F5.04_4_1">#REF!</definedName>
    <definedName name="_1241E2.010A_5_1" localSheetId="13">#REF!</definedName>
    <definedName name="_1241E2.010A_5_1" localSheetId="2">#REF!</definedName>
    <definedName name="_1241E2.010A_5_1" localSheetId="11">#REF!</definedName>
    <definedName name="_1241E2.010A_5_1" localSheetId="5">#REF!</definedName>
    <definedName name="_1241E2.010A_5_1" localSheetId="14">#REF!</definedName>
    <definedName name="_1241E2.010A_5_1">#REF!</definedName>
    <definedName name="_1241F5.04_5_1" localSheetId="13">#REF!</definedName>
    <definedName name="_1241F5.04_5_1" localSheetId="2">#REF!</definedName>
    <definedName name="_1241F5.04_5_1" localSheetId="11">#REF!</definedName>
    <definedName name="_1241F5.04_5_1" localSheetId="5">#REF!</definedName>
    <definedName name="_1241F5.04_5_1" localSheetId="14">#REF!</definedName>
    <definedName name="_1241F5.04_5_1">#REF!</definedName>
    <definedName name="_1242F5.04_6_1" localSheetId="13">#REF!</definedName>
    <definedName name="_1242F5.04_6_1" localSheetId="2">#REF!</definedName>
    <definedName name="_1242F5.04_6_1" localSheetId="11">#REF!</definedName>
    <definedName name="_1242F5.04_6_1" localSheetId="5">#REF!</definedName>
    <definedName name="_1242F5.04_6_1" localSheetId="14">#REF!</definedName>
    <definedName name="_1242F5.04_6_1">#REF!</definedName>
    <definedName name="_1243E2.010A_6_1" localSheetId="13">#REF!</definedName>
    <definedName name="_1243E2.010A_6_1" localSheetId="2">#REF!</definedName>
    <definedName name="_1243E2.010A_6_1" localSheetId="11">#REF!</definedName>
    <definedName name="_1243E2.010A_6_1" localSheetId="5">#REF!</definedName>
    <definedName name="_1243E2.010A_6_1" localSheetId="14">#REF!</definedName>
    <definedName name="_1243E2.010A_6_1">#REF!</definedName>
    <definedName name="_1243F5.04_8_1" localSheetId="13">#REF!</definedName>
    <definedName name="_1243F5.04_8_1" localSheetId="2">#REF!</definedName>
    <definedName name="_1243F5.04_8_1" localSheetId="11">#REF!</definedName>
    <definedName name="_1243F5.04_8_1" localSheetId="5">#REF!</definedName>
    <definedName name="_1243F5.04_8_1" localSheetId="14">#REF!</definedName>
    <definedName name="_1243F5.04_8_1">#REF!</definedName>
    <definedName name="_1244F5.05_4_1" localSheetId="13">#REF!</definedName>
    <definedName name="_1244F5.05_4_1" localSheetId="2">#REF!</definedName>
    <definedName name="_1244F5.05_4_1" localSheetId="11">#REF!</definedName>
    <definedName name="_1244F5.05_4_1" localSheetId="5">#REF!</definedName>
    <definedName name="_1244F5.05_4_1" localSheetId="14">#REF!</definedName>
    <definedName name="_1244F5.05_4_1">#REF!</definedName>
    <definedName name="_1245E2.010A_8_1" localSheetId="13">#REF!</definedName>
    <definedName name="_1245E2.010A_8_1" localSheetId="2">#REF!</definedName>
    <definedName name="_1245E2.010A_8_1" localSheetId="11">#REF!</definedName>
    <definedName name="_1245E2.010A_8_1" localSheetId="5">#REF!</definedName>
    <definedName name="_1245E2.010A_8_1" localSheetId="14">#REF!</definedName>
    <definedName name="_1245E2.010A_8_1">#REF!</definedName>
    <definedName name="_1245F5.05_5_1" localSheetId="13">#REF!</definedName>
    <definedName name="_1245F5.05_5_1" localSheetId="2">#REF!</definedName>
    <definedName name="_1245F5.05_5_1" localSheetId="11">#REF!</definedName>
    <definedName name="_1245F5.05_5_1" localSheetId="5">#REF!</definedName>
    <definedName name="_1245F5.05_5_1" localSheetId="14">#REF!</definedName>
    <definedName name="_1245F5.05_5_1">#REF!</definedName>
    <definedName name="_1246F5.05_6_1" localSheetId="13">#REF!</definedName>
    <definedName name="_1246F5.05_6_1" localSheetId="2">#REF!</definedName>
    <definedName name="_1246F5.05_6_1" localSheetId="11">#REF!</definedName>
    <definedName name="_1246F5.05_6_1" localSheetId="5">#REF!</definedName>
    <definedName name="_1246F5.05_6_1" localSheetId="14">#REF!</definedName>
    <definedName name="_1246F5.05_6_1">#REF!</definedName>
    <definedName name="_1247E2.020_4_1" localSheetId="13">#REF!</definedName>
    <definedName name="_1247E2.020_4_1" localSheetId="2">#REF!</definedName>
    <definedName name="_1247E2.020_4_1" localSheetId="11">#REF!</definedName>
    <definedName name="_1247E2.020_4_1" localSheetId="5">#REF!</definedName>
    <definedName name="_1247E2.020_4_1" localSheetId="14">#REF!</definedName>
    <definedName name="_1247E2.020_4_1">#REF!</definedName>
    <definedName name="_1247F5.05_8_1" localSheetId="13">#REF!</definedName>
    <definedName name="_1247F5.05_8_1" localSheetId="2">#REF!</definedName>
    <definedName name="_1247F5.05_8_1" localSheetId="11">#REF!</definedName>
    <definedName name="_1247F5.05_8_1" localSheetId="5">#REF!</definedName>
    <definedName name="_1247F5.05_8_1" localSheetId="14">#REF!</definedName>
    <definedName name="_1247F5.05_8_1">#REF!</definedName>
    <definedName name="_1248F5.11_4_1" localSheetId="13">#REF!</definedName>
    <definedName name="_1248F5.11_4_1" localSheetId="2">#REF!</definedName>
    <definedName name="_1248F5.11_4_1" localSheetId="11">#REF!</definedName>
    <definedName name="_1248F5.11_4_1" localSheetId="5">#REF!</definedName>
    <definedName name="_1248F5.11_4_1" localSheetId="14">#REF!</definedName>
    <definedName name="_1248F5.11_4_1">#REF!</definedName>
    <definedName name="_1249E2.020_5_1" localSheetId="13">#REF!</definedName>
    <definedName name="_1249E2.020_5_1" localSheetId="2">#REF!</definedName>
    <definedName name="_1249E2.020_5_1" localSheetId="11">#REF!</definedName>
    <definedName name="_1249E2.020_5_1" localSheetId="5">#REF!</definedName>
    <definedName name="_1249E2.020_5_1" localSheetId="14">#REF!</definedName>
    <definedName name="_1249E2.020_5_1">#REF!</definedName>
    <definedName name="_1249F5.11_5_1" localSheetId="13">#REF!</definedName>
    <definedName name="_1249F5.11_5_1" localSheetId="2">#REF!</definedName>
    <definedName name="_1249F5.11_5_1" localSheetId="11">#REF!</definedName>
    <definedName name="_1249F5.11_5_1" localSheetId="5">#REF!</definedName>
    <definedName name="_1249F5.11_5_1" localSheetId="14">#REF!</definedName>
    <definedName name="_1249F5.11_5_1">#REF!</definedName>
    <definedName name="_124B_8_1" localSheetId="13">#REF!</definedName>
    <definedName name="_124B_8_1" localSheetId="2">#REF!</definedName>
    <definedName name="_124B_8_1" localSheetId="11">#REF!</definedName>
    <definedName name="_124B_8_1" localSheetId="5">#REF!</definedName>
    <definedName name="_124B_8_1" localSheetId="14">#REF!</definedName>
    <definedName name="_124B_8_1">#REF!</definedName>
    <definedName name="_1250F5.11_6_1" localSheetId="13">#REF!</definedName>
    <definedName name="_1250F5.11_6_1" localSheetId="2">#REF!</definedName>
    <definedName name="_1250F5.11_6_1" localSheetId="11">#REF!</definedName>
    <definedName name="_1250F5.11_6_1" localSheetId="5">#REF!</definedName>
    <definedName name="_1250F5.11_6_1" localSheetId="14">#REF!</definedName>
    <definedName name="_1250F5.11_6_1">#REF!</definedName>
    <definedName name="_1251E2.020_6_1" localSheetId="13">#REF!</definedName>
    <definedName name="_1251E2.020_6_1" localSheetId="2">#REF!</definedName>
    <definedName name="_1251E2.020_6_1" localSheetId="11">#REF!</definedName>
    <definedName name="_1251E2.020_6_1" localSheetId="5">#REF!</definedName>
    <definedName name="_1251E2.020_6_1" localSheetId="14">#REF!</definedName>
    <definedName name="_1251E2.020_6_1">#REF!</definedName>
    <definedName name="_1251F5.11_8_1" localSheetId="13">#REF!</definedName>
    <definedName name="_1251F5.11_8_1" localSheetId="2">#REF!</definedName>
    <definedName name="_1251F5.11_8_1" localSheetId="11">#REF!</definedName>
    <definedName name="_1251F5.11_8_1" localSheetId="5">#REF!</definedName>
    <definedName name="_1251F5.11_8_1" localSheetId="14">#REF!</definedName>
    <definedName name="_1251F5.11_8_1">#REF!</definedName>
    <definedName name="_1252F5.12_4_1" localSheetId="13">#REF!</definedName>
    <definedName name="_1252F5.12_4_1" localSheetId="2">#REF!</definedName>
    <definedName name="_1252F5.12_4_1" localSheetId="11">#REF!</definedName>
    <definedName name="_1252F5.12_4_1" localSheetId="5">#REF!</definedName>
    <definedName name="_1252F5.12_4_1" localSheetId="14">#REF!</definedName>
    <definedName name="_1252F5.12_4_1">#REF!</definedName>
    <definedName name="_1253E2.020_8_1" localSheetId="13">#REF!</definedName>
    <definedName name="_1253E2.020_8_1" localSheetId="2">#REF!</definedName>
    <definedName name="_1253E2.020_8_1" localSheetId="11">#REF!</definedName>
    <definedName name="_1253E2.020_8_1" localSheetId="5">#REF!</definedName>
    <definedName name="_1253E2.020_8_1" localSheetId="14">#REF!</definedName>
    <definedName name="_1253E2.020_8_1">#REF!</definedName>
    <definedName name="_1253F5.12_5_1" localSheetId="13">#REF!</definedName>
    <definedName name="_1253F5.12_5_1" localSheetId="2">#REF!</definedName>
    <definedName name="_1253F5.12_5_1" localSheetId="11">#REF!</definedName>
    <definedName name="_1253F5.12_5_1" localSheetId="5">#REF!</definedName>
    <definedName name="_1253F5.12_5_1" localSheetId="14">#REF!</definedName>
    <definedName name="_1253F5.12_5_1">#REF!</definedName>
    <definedName name="_1254F5.12_6_1" localSheetId="13">#REF!</definedName>
    <definedName name="_1254F5.12_6_1" localSheetId="2">#REF!</definedName>
    <definedName name="_1254F5.12_6_1" localSheetId="11">#REF!</definedName>
    <definedName name="_1254F5.12_6_1" localSheetId="5">#REF!</definedName>
    <definedName name="_1254F5.12_6_1" localSheetId="14">#REF!</definedName>
    <definedName name="_1254F5.12_6_1">#REF!</definedName>
    <definedName name="_1255E2.020A_4_1" localSheetId="13">#REF!</definedName>
    <definedName name="_1255E2.020A_4_1" localSheetId="2">#REF!</definedName>
    <definedName name="_1255E2.020A_4_1" localSheetId="11">#REF!</definedName>
    <definedName name="_1255E2.020A_4_1" localSheetId="5">#REF!</definedName>
    <definedName name="_1255E2.020A_4_1" localSheetId="14">#REF!</definedName>
    <definedName name="_1255E2.020A_4_1">#REF!</definedName>
    <definedName name="_1255F5.12_8_1" localSheetId="13">#REF!</definedName>
    <definedName name="_1255F5.12_8_1" localSheetId="2">#REF!</definedName>
    <definedName name="_1255F5.12_8_1" localSheetId="11">#REF!</definedName>
    <definedName name="_1255F5.12_8_1" localSheetId="5">#REF!</definedName>
    <definedName name="_1255F5.12_8_1" localSheetId="14">#REF!</definedName>
    <definedName name="_1255F5.12_8_1">#REF!</definedName>
    <definedName name="_1256F5.13_4_1" localSheetId="13">#REF!</definedName>
    <definedName name="_1256F5.13_4_1" localSheetId="2">#REF!</definedName>
    <definedName name="_1256F5.13_4_1" localSheetId="11">#REF!</definedName>
    <definedName name="_1256F5.13_4_1" localSheetId="5">#REF!</definedName>
    <definedName name="_1256F5.13_4_1" localSheetId="14">#REF!</definedName>
    <definedName name="_1256F5.13_4_1">#REF!</definedName>
    <definedName name="_1257E2.020A_5_1" localSheetId="13">#REF!</definedName>
    <definedName name="_1257E2.020A_5_1" localSheetId="2">#REF!</definedName>
    <definedName name="_1257E2.020A_5_1" localSheetId="11">#REF!</definedName>
    <definedName name="_1257E2.020A_5_1" localSheetId="5">#REF!</definedName>
    <definedName name="_1257E2.020A_5_1" localSheetId="14">#REF!</definedName>
    <definedName name="_1257E2.020A_5_1">#REF!</definedName>
    <definedName name="_1257F5.13_5_1" localSheetId="13">#REF!</definedName>
    <definedName name="_1257F5.13_5_1" localSheetId="2">#REF!</definedName>
    <definedName name="_1257F5.13_5_1" localSheetId="11">#REF!</definedName>
    <definedName name="_1257F5.13_5_1" localSheetId="5">#REF!</definedName>
    <definedName name="_1257F5.13_5_1" localSheetId="14">#REF!</definedName>
    <definedName name="_1257F5.13_5_1">#REF!</definedName>
    <definedName name="_1258F5.13_6_1" localSheetId="13">#REF!</definedName>
    <definedName name="_1258F5.13_6_1" localSheetId="2">#REF!</definedName>
    <definedName name="_1258F5.13_6_1" localSheetId="11">#REF!</definedName>
    <definedName name="_1258F5.13_6_1" localSheetId="5">#REF!</definedName>
    <definedName name="_1258F5.13_6_1" localSheetId="14">#REF!</definedName>
    <definedName name="_1258F5.13_6_1">#REF!</definedName>
    <definedName name="_1259E2.020A_6_1" localSheetId="13">#REF!</definedName>
    <definedName name="_1259E2.020A_6_1" localSheetId="2">#REF!</definedName>
    <definedName name="_1259E2.020A_6_1" localSheetId="11">#REF!</definedName>
    <definedName name="_1259E2.020A_6_1" localSheetId="5">#REF!</definedName>
    <definedName name="_1259E2.020A_6_1" localSheetId="14">#REF!</definedName>
    <definedName name="_1259E2.020A_6_1">#REF!</definedName>
    <definedName name="_1259F5.13_8_1" localSheetId="13">#REF!</definedName>
    <definedName name="_1259F5.13_8_1" localSheetId="2">#REF!</definedName>
    <definedName name="_1259F5.13_8_1" localSheetId="11">#REF!</definedName>
    <definedName name="_1259F5.13_8_1" localSheetId="5">#REF!</definedName>
    <definedName name="_1259F5.13_8_1" localSheetId="14">#REF!</definedName>
    <definedName name="_1259F5.13_8_1">#REF!</definedName>
    <definedName name="_125Bang_cly_4_1" localSheetId="13">#REF!</definedName>
    <definedName name="_125Bang_cly_4_1" localSheetId="2">#REF!</definedName>
    <definedName name="_125Bang_cly_4_1" localSheetId="11">#REF!</definedName>
    <definedName name="_125Bang_cly_4_1" localSheetId="5">#REF!</definedName>
    <definedName name="_125Bang_cly_4_1" localSheetId="14">#REF!</definedName>
    <definedName name="_125Bang_cly_4_1">#REF!</definedName>
    <definedName name="_1260F5.14_4_1" localSheetId="13">#REF!</definedName>
    <definedName name="_1260F5.14_4_1" localSheetId="2">#REF!</definedName>
    <definedName name="_1260F5.14_4_1" localSheetId="11">#REF!</definedName>
    <definedName name="_1260F5.14_4_1" localSheetId="5">#REF!</definedName>
    <definedName name="_1260F5.14_4_1" localSheetId="14">#REF!</definedName>
    <definedName name="_1260F5.14_4_1">#REF!</definedName>
    <definedName name="_1261E2.020A_8_1" localSheetId="13">#REF!</definedName>
    <definedName name="_1261E2.020A_8_1" localSheetId="2">#REF!</definedName>
    <definedName name="_1261E2.020A_8_1" localSheetId="11">#REF!</definedName>
    <definedName name="_1261E2.020A_8_1" localSheetId="5">#REF!</definedName>
    <definedName name="_1261E2.020A_8_1" localSheetId="14">#REF!</definedName>
    <definedName name="_1261E2.020A_8_1">#REF!</definedName>
    <definedName name="_1261F5.14_5_1" localSheetId="13">#REF!</definedName>
    <definedName name="_1261F5.14_5_1" localSheetId="2">#REF!</definedName>
    <definedName name="_1261F5.14_5_1" localSheetId="11">#REF!</definedName>
    <definedName name="_1261F5.14_5_1" localSheetId="5">#REF!</definedName>
    <definedName name="_1261F5.14_5_1" localSheetId="14">#REF!</definedName>
    <definedName name="_1261F5.14_5_1">#REF!</definedName>
    <definedName name="_1262F5.14_6_1" localSheetId="13">#REF!</definedName>
    <definedName name="_1262F5.14_6_1" localSheetId="2">#REF!</definedName>
    <definedName name="_1262F5.14_6_1" localSheetId="11">#REF!</definedName>
    <definedName name="_1262F5.14_6_1" localSheetId="5">#REF!</definedName>
    <definedName name="_1262F5.14_6_1" localSheetId="14">#REF!</definedName>
    <definedName name="_1262F5.14_6_1">#REF!</definedName>
    <definedName name="_1263E2.100_4_1" localSheetId="13">#REF!</definedName>
    <definedName name="_1263E2.100_4_1" localSheetId="2">#REF!</definedName>
    <definedName name="_1263E2.100_4_1" localSheetId="11">#REF!</definedName>
    <definedName name="_1263E2.100_4_1" localSheetId="5">#REF!</definedName>
    <definedName name="_1263E2.100_4_1" localSheetId="14">#REF!</definedName>
    <definedName name="_1263E2.100_4_1">#REF!</definedName>
    <definedName name="_1263F5.14_8_1" localSheetId="13">#REF!</definedName>
    <definedName name="_1263F5.14_8_1" localSheetId="2">#REF!</definedName>
    <definedName name="_1263F5.14_8_1" localSheetId="11">#REF!</definedName>
    <definedName name="_1263F5.14_8_1" localSheetId="5">#REF!</definedName>
    <definedName name="_1263F5.14_8_1" localSheetId="14">#REF!</definedName>
    <definedName name="_1263F5.14_8_1">#REF!</definedName>
    <definedName name="_1264F5.15_4_1" localSheetId="13">#REF!</definedName>
    <definedName name="_1264F5.15_4_1" localSheetId="2">#REF!</definedName>
    <definedName name="_1264F5.15_4_1" localSheetId="11">#REF!</definedName>
    <definedName name="_1264F5.15_4_1" localSheetId="5">#REF!</definedName>
    <definedName name="_1264F5.15_4_1" localSheetId="14">#REF!</definedName>
    <definedName name="_1264F5.15_4_1">#REF!</definedName>
    <definedName name="_1265E2.100_5_1" localSheetId="13">#REF!</definedName>
    <definedName name="_1265E2.100_5_1" localSheetId="2">#REF!</definedName>
    <definedName name="_1265E2.100_5_1" localSheetId="11">#REF!</definedName>
    <definedName name="_1265E2.100_5_1" localSheetId="5">#REF!</definedName>
    <definedName name="_1265E2.100_5_1" localSheetId="14">#REF!</definedName>
    <definedName name="_1265E2.100_5_1">#REF!</definedName>
    <definedName name="_1265F5.15_5_1" localSheetId="13">#REF!</definedName>
    <definedName name="_1265F5.15_5_1" localSheetId="2">#REF!</definedName>
    <definedName name="_1265F5.15_5_1" localSheetId="11">#REF!</definedName>
    <definedName name="_1265F5.15_5_1" localSheetId="5">#REF!</definedName>
    <definedName name="_1265F5.15_5_1" localSheetId="14">#REF!</definedName>
    <definedName name="_1265F5.15_5_1">#REF!</definedName>
    <definedName name="_1266F5.15_6_1" localSheetId="13">#REF!</definedName>
    <definedName name="_1266F5.15_6_1" localSheetId="2">#REF!</definedName>
    <definedName name="_1266F5.15_6_1" localSheetId="11">#REF!</definedName>
    <definedName name="_1266F5.15_6_1" localSheetId="5">#REF!</definedName>
    <definedName name="_1266F5.15_6_1" localSheetId="14">#REF!</definedName>
    <definedName name="_1266F5.15_6_1">#REF!</definedName>
    <definedName name="_1267E2.100_6_1" localSheetId="13">#REF!</definedName>
    <definedName name="_1267E2.100_6_1" localSheetId="2">#REF!</definedName>
    <definedName name="_1267E2.100_6_1" localSheetId="11">#REF!</definedName>
    <definedName name="_1267E2.100_6_1" localSheetId="5">#REF!</definedName>
    <definedName name="_1267E2.100_6_1" localSheetId="14">#REF!</definedName>
    <definedName name="_1267E2.100_6_1">#REF!</definedName>
    <definedName name="_1267F5.15_8_1" localSheetId="13">#REF!</definedName>
    <definedName name="_1267F5.15_8_1" localSheetId="2">#REF!</definedName>
    <definedName name="_1267F5.15_8_1" localSheetId="11">#REF!</definedName>
    <definedName name="_1267F5.15_8_1" localSheetId="5">#REF!</definedName>
    <definedName name="_1267F5.15_8_1" localSheetId="14">#REF!</definedName>
    <definedName name="_1267F5.15_8_1">#REF!</definedName>
    <definedName name="_1268F6.001_4_1" localSheetId="13">#REF!</definedName>
    <definedName name="_1268F6.001_4_1" localSheetId="2">#REF!</definedName>
    <definedName name="_1268F6.001_4_1" localSheetId="11">#REF!</definedName>
    <definedName name="_1268F6.001_4_1" localSheetId="5">#REF!</definedName>
    <definedName name="_1268F6.001_4_1" localSheetId="14">#REF!</definedName>
    <definedName name="_1268F6.001_4_1">#REF!</definedName>
    <definedName name="_1269E2.100_8_1" localSheetId="13">#REF!</definedName>
    <definedName name="_1269E2.100_8_1" localSheetId="2">#REF!</definedName>
    <definedName name="_1269E2.100_8_1" localSheetId="11">#REF!</definedName>
    <definedName name="_1269E2.100_8_1" localSheetId="5">#REF!</definedName>
    <definedName name="_1269E2.100_8_1" localSheetId="14">#REF!</definedName>
    <definedName name="_1269E2.100_8_1">#REF!</definedName>
    <definedName name="_1269F6.001_5_1" localSheetId="13">#REF!</definedName>
    <definedName name="_1269F6.001_5_1" localSheetId="2">#REF!</definedName>
    <definedName name="_1269F6.001_5_1" localSheetId="11">#REF!</definedName>
    <definedName name="_1269F6.001_5_1" localSheetId="5">#REF!</definedName>
    <definedName name="_1269F6.001_5_1" localSheetId="14">#REF!</definedName>
    <definedName name="_1269F6.001_5_1">#REF!</definedName>
    <definedName name="_126Bang_cly_5_1" localSheetId="13">#REF!</definedName>
    <definedName name="_126Bang_cly_5_1" localSheetId="2">#REF!</definedName>
    <definedName name="_126Bang_cly_5_1" localSheetId="11">#REF!</definedName>
    <definedName name="_126Bang_cly_5_1" localSheetId="5">#REF!</definedName>
    <definedName name="_126Bang_cly_5_1" localSheetId="14">#REF!</definedName>
    <definedName name="_126Bang_cly_5_1">#REF!</definedName>
    <definedName name="_1270F6.001_6_1" localSheetId="13">#REF!</definedName>
    <definedName name="_1270F6.001_6_1" localSheetId="2">#REF!</definedName>
    <definedName name="_1270F6.001_6_1" localSheetId="11">#REF!</definedName>
    <definedName name="_1270F6.001_6_1" localSheetId="5">#REF!</definedName>
    <definedName name="_1270F6.001_6_1" localSheetId="14">#REF!</definedName>
    <definedName name="_1270F6.001_6_1">#REF!</definedName>
    <definedName name="_1271E2.100A_4_1" localSheetId="13">#REF!</definedName>
    <definedName name="_1271E2.100A_4_1" localSheetId="2">#REF!</definedName>
    <definedName name="_1271E2.100A_4_1" localSheetId="11">#REF!</definedName>
    <definedName name="_1271E2.100A_4_1" localSheetId="5">#REF!</definedName>
    <definedName name="_1271E2.100A_4_1" localSheetId="14">#REF!</definedName>
    <definedName name="_1271E2.100A_4_1">#REF!</definedName>
    <definedName name="_1271F6.001_8_1" localSheetId="13">#REF!</definedName>
    <definedName name="_1271F6.001_8_1" localSheetId="2">#REF!</definedName>
    <definedName name="_1271F6.001_8_1" localSheetId="11">#REF!</definedName>
    <definedName name="_1271F6.001_8_1" localSheetId="5">#REF!</definedName>
    <definedName name="_1271F6.001_8_1" localSheetId="14">#REF!</definedName>
    <definedName name="_1271F6.001_8_1">#REF!</definedName>
    <definedName name="_1272F6.002_4_1" localSheetId="13">#REF!</definedName>
    <definedName name="_1272F6.002_4_1" localSheetId="2">#REF!</definedName>
    <definedName name="_1272F6.002_4_1" localSheetId="11">#REF!</definedName>
    <definedName name="_1272F6.002_4_1" localSheetId="5">#REF!</definedName>
    <definedName name="_1272F6.002_4_1" localSheetId="14">#REF!</definedName>
    <definedName name="_1272F6.002_4_1">#REF!</definedName>
    <definedName name="_1273E2.100A_5_1" localSheetId="13">#REF!</definedName>
    <definedName name="_1273E2.100A_5_1" localSheetId="2">#REF!</definedName>
    <definedName name="_1273E2.100A_5_1" localSheetId="11">#REF!</definedName>
    <definedName name="_1273E2.100A_5_1" localSheetId="5">#REF!</definedName>
    <definedName name="_1273E2.100A_5_1" localSheetId="14">#REF!</definedName>
    <definedName name="_1273E2.100A_5_1">#REF!</definedName>
    <definedName name="_1273F6.002_5_1" localSheetId="13">#REF!</definedName>
    <definedName name="_1273F6.002_5_1" localSheetId="2">#REF!</definedName>
    <definedName name="_1273F6.002_5_1" localSheetId="11">#REF!</definedName>
    <definedName name="_1273F6.002_5_1" localSheetId="5">#REF!</definedName>
    <definedName name="_1273F6.002_5_1" localSheetId="14">#REF!</definedName>
    <definedName name="_1273F6.002_5_1">#REF!</definedName>
    <definedName name="_1274F6.002_6_1" localSheetId="13">#REF!</definedName>
    <definedName name="_1274F6.002_6_1" localSheetId="2">#REF!</definedName>
    <definedName name="_1274F6.002_6_1" localSheetId="11">#REF!</definedName>
    <definedName name="_1274F6.002_6_1" localSheetId="5">#REF!</definedName>
    <definedName name="_1274F6.002_6_1" localSheetId="14">#REF!</definedName>
    <definedName name="_1274F6.002_6_1">#REF!</definedName>
    <definedName name="_1275E2.100A_6_1" localSheetId="13">#REF!</definedName>
    <definedName name="_1275E2.100A_6_1" localSheetId="2">#REF!</definedName>
    <definedName name="_1275E2.100A_6_1" localSheetId="11">#REF!</definedName>
    <definedName name="_1275E2.100A_6_1" localSheetId="5">#REF!</definedName>
    <definedName name="_1275E2.100A_6_1" localSheetId="14">#REF!</definedName>
    <definedName name="_1275E2.100A_6_1">#REF!</definedName>
    <definedName name="_1275F6.002_8_1" localSheetId="13">#REF!</definedName>
    <definedName name="_1275F6.002_8_1" localSheetId="2">#REF!</definedName>
    <definedName name="_1275F6.002_8_1" localSheetId="11">#REF!</definedName>
    <definedName name="_1275F6.002_8_1" localSheetId="5">#REF!</definedName>
    <definedName name="_1275F6.002_8_1" localSheetId="14">#REF!</definedName>
    <definedName name="_1275F6.002_8_1">#REF!</definedName>
    <definedName name="_1276F6.003_4_1" localSheetId="13">#REF!</definedName>
    <definedName name="_1276F6.003_4_1" localSheetId="2">#REF!</definedName>
    <definedName name="_1276F6.003_4_1" localSheetId="11">#REF!</definedName>
    <definedName name="_1276F6.003_4_1" localSheetId="5">#REF!</definedName>
    <definedName name="_1276F6.003_4_1" localSheetId="14">#REF!</definedName>
    <definedName name="_1276F6.003_4_1">#REF!</definedName>
    <definedName name="_1277E2.100A_8_1" localSheetId="13">#REF!</definedName>
    <definedName name="_1277E2.100A_8_1" localSheetId="2">#REF!</definedName>
    <definedName name="_1277E2.100A_8_1" localSheetId="11">#REF!</definedName>
    <definedName name="_1277E2.100A_8_1" localSheetId="5">#REF!</definedName>
    <definedName name="_1277E2.100A_8_1" localSheetId="14">#REF!</definedName>
    <definedName name="_1277E2.100A_8_1">#REF!</definedName>
    <definedName name="_1277F6.003_5_1" localSheetId="13">#REF!</definedName>
    <definedName name="_1277F6.003_5_1" localSheetId="2">#REF!</definedName>
    <definedName name="_1277F6.003_5_1" localSheetId="11">#REF!</definedName>
    <definedName name="_1277F6.003_5_1" localSheetId="5">#REF!</definedName>
    <definedName name="_1277F6.003_5_1" localSheetId="14">#REF!</definedName>
    <definedName name="_1277F6.003_5_1">#REF!</definedName>
    <definedName name="_1278F6.003_6_1" localSheetId="13">#REF!</definedName>
    <definedName name="_1278F6.003_6_1" localSheetId="2">#REF!</definedName>
    <definedName name="_1278F6.003_6_1" localSheetId="11">#REF!</definedName>
    <definedName name="_1278F6.003_6_1" localSheetId="5">#REF!</definedName>
    <definedName name="_1278F6.003_6_1" localSheetId="14">#REF!</definedName>
    <definedName name="_1278F6.003_6_1">#REF!</definedName>
    <definedName name="_1279E2.110_4_1" localSheetId="13">#REF!</definedName>
    <definedName name="_1279E2.110_4_1" localSheetId="2">#REF!</definedName>
    <definedName name="_1279E2.110_4_1" localSheetId="11">#REF!</definedName>
    <definedName name="_1279E2.110_4_1" localSheetId="5">#REF!</definedName>
    <definedName name="_1279E2.110_4_1" localSheetId="14">#REF!</definedName>
    <definedName name="_1279E2.110_4_1">#REF!</definedName>
    <definedName name="_1279F6.003_8_1" localSheetId="13">#REF!</definedName>
    <definedName name="_1279F6.003_8_1" localSheetId="2">#REF!</definedName>
    <definedName name="_1279F6.003_8_1" localSheetId="11">#REF!</definedName>
    <definedName name="_1279F6.003_8_1" localSheetId="5">#REF!</definedName>
    <definedName name="_1279F6.003_8_1" localSheetId="14">#REF!</definedName>
    <definedName name="_1279F6.003_8_1">#REF!</definedName>
    <definedName name="_127A70000_6_1" localSheetId="13">#REF!</definedName>
    <definedName name="_127A70000_6_1" localSheetId="2">#REF!</definedName>
    <definedName name="_127A70000_6_1" localSheetId="11">#REF!</definedName>
    <definedName name="_127A70000_6_1" localSheetId="5">#REF!</definedName>
    <definedName name="_127A70000_6_1" localSheetId="14">#REF!</definedName>
    <definedName name="_127A70000_6_1">#REF!</definedName>
    <definedName name="_127Bang_cly_6_1" localSheetId="13">#REF!</definedName>
    <definedName name="_127Bang_cly_6_1" localSheetId="2">#REF!</definedName>
    <definedName name="_127Bang_cly_6_1" localSheetId="11">#REF!</definedName>
    <definedName name="_127Bang_cly_6_1" localSheetId="5">#REF!</definedName>
    <definedName name="_127Bang_cly_6_1" localSheetId="14">#REF!</definedName>
    <definedName name="_127Bang_cly_6_1">#REF!</definedName>
    <definedName name="_1280F6.004_4_1" localSheetId="13">#REF!</definedName>
    <definedName name="_1280F6.004_4_1" localSheetId="2">#REF!</definedName>
    <definedName name="_1280F6.004_4_1" localSheetId="11">#REF!</definedName>
    <definedName name="_1280F6.004_4_1" localSheetId="5">#REF!</definedName>
    <definedName name="_1280F6.004_4_1" localSheetId="14">#REF!</definedName>
    <definedName name="_1280F6.004_4_1">#REF!</definedName>
    <definedName name="_1281E2.110_5_1" localSheetId="13">#REF!</definedName>
    <definedName name="_1281E2.110_5_1" localSheetId="2">#REF!</definedName>
    <definedName name="_1281E2.110_5_1" localSheetId="11">#REF!</definedName>
    <definedName name="_1281E2.110_5_1" localSheetId="5">#REF!</definedName>
    <definedName name="_1281E2.110_5_1" localSheetId="14">#REF!</definedName>
    <definedName name="_1281E2.110_5_1">#REF!</definedName>
    <definedName name="_1281F6.004_5_1" localSheetId="13">#REF!</definedName>
    <definedName name="_1281F6.004_5_1" localSheetId="2">#REF!</definedName>
    <definedName name="_1281F6.004_5_1" localSheetId="11">#REF!</definedName>
    <definedName name="_1281F6.004_5_1" localSheetId="5">#REF!</definedName>
    <definedName name="_1281F6.004_5_1" localSheetId="14">#REF!</definedName>
    <definedName name="_1281F6.004_5_1">#REF!</definedName>
    <definedName name="_1282F6.004_6_1" localSheetId="13">#REF!</definedName>
    <definedName name="_1282F6.004_6_1" localSheetId="2">#REF!</definedName>
    <definedName name="_1282F6.004_6_1" localSheetId="11">#REF!</definedName>
    <definedName name="_1282F6.004_6_1" localSheetId="5">#REF!</definedName>
    <definedName name="_1282F6.004_6_1" localSheetId="14">#REF!</definedName>
    <definedName name="_1282F6.004_6_1">#REF!</definedName>
    <definedName name="_1283E2.110_6_1" localSheetId="13">#REF!</definedName>
    <definedName name="_1283E2.110_6_1" localSheetId="2">#REF!</definedName>
    <definedName name="_1283E2.110_6_1" localSheetId="11">#REF!</definedName>
    <definedName name="_1283E2.110_6_1" localSheetId="5">#REF!</definedName>
    <definedName name="_1283E2.110_6_1" localSheetId="14">#REF!</definedName>
    <definedName name="_1283E2.110_6_1">#REF!</definedName>
    <definedName name="_1283F6.004_8_1" localSheetId="13">#REF!</definedName>
    <definedName name="_1283F6.004_8_1" localSheetId="2">#REF!</definedName>
    <definedName name="_1283F6.004_8_1" localSheetId="11">#REF!</definedName>
    <definedName name="_1283F6.004_8_1" localSheetId="5">#REF!</definedName>
    <definedName name="_1283F6.004_8_1" localSheetId="14">#REF!</definedName>
    <definedName name="_1283F6.004_8_1">#REF!</definedName>
    <definedName name="_1284f92F56_4_1" localSheetId="13">#REF!</definedName>
    <definedName name="_1284f92F56_4_1" localSheetId="2">#REF!</definedName>
    <definedName name="_1284f92F56_4_1" localSheetId="11">#REF!</definedName>
    <definedName name="_1284f92F56_4_1" localSheetId="5">#REF!</definedName>
    <definedName name="_1284f92F56_4_1" localSheetId="14">#REF!</definedName>
    <definedName name="_1284f92F56_4_1">#REF!</definedName>
    <definedName name="_1285E2.110_8_1" localSheetId="13">#REF!</definedName>
    <definedName name="_1285E2.110_8_1" localSheetId="2">#REF!</definedName>
    <definedName name="_1285E2.110_8_1" localSheetId="11">#REF!</definedName>
    <definedName name="_1285E2.110_8_1" localSheetId="5">#REF!</definedName>
    <definedName name="_1285E2.110_8_1" localSheetId="14">#REF!</definedName>
    <definedName name="_1285E2.110_8_1">#REF!</definedName>
    <definedName name="_1285f92F56_5_1" localSheetId="13">#REF!</definedName>
    <definedName name="_1285f92F56_5_1" localSheetId="2">#REF!</definedName>
    <definedName name="_1285f92F56_5_1" localSheetId="11">#REF!</definedName>
    <definedName name="_1285f92F56_5_1" localSheetId="5">#REF!</definedName>
    <definedName name="_1285f92F56_5_1" localSheetId="14">#REF!</definedName>
    <definedName name="_1285f92F56_5_1">#REF!</definedName>
    <definedName name="_1287E2.110A_4_1" localSheetId="13">#REF!</definedName>
    <definedName name="_1287E2.110A_4_1" localSheetId="2">#REF!</definedName>
    <definedName name="_1287E2.110A_4_1" localSheetId="11">#REF!</definedName>
    <definedName name="_1287E2.110A_4_1" localSheetId="5">#REF!</definedName>
    <definedName name="_1287E2.110A_4_1" localSheetId="14">#REF!</definedName>
    <definedName name="_1287E2.110A_4_1">#REF!</definedName>
    <definedName name="_1287f92F56_6_1" localSheetId="13">#REF!</definedName>
    <definedName name="_1287f92F56_6_1" localSheetId="2">#REF!</definedName>
    <definedName name="_1287f92F56_6_1" localSheetId="11">#REF!</definedName>
    <definedName name="_1287f92F56_6_1" localSheetId="5">#REF!</definedName>
    <definedName name="_1287f92F56_6_1" localSheetId="14">#REF!</definedName>
    <definedName name="_1287f92F56_6_1">#REF!</definedName>
    <definedName name="_1288f92F56_8_1" localSheetId="13">#REF!</definedName>
    <definedName name="_1288f92F56_8_1" localSheetId="2">#REF!</definedName>
    <definedName name="_1288f92F56_8_1" localSheetId="11">#REF!</definedName>
    <definedName name="_1288f92F56_8_1" localSheetId="5">#REF!</definedName>
    <definedName name="_1288f92F56_8_1" localSheetId="14">#REF!</definedName>
    <definedName name="_1288f92F56_8_1">#REF!</definedName>
    <definedName name="_1289E2.110A_5_1" localSheetId="13">#REF!</definedName>
    <definedName name="_1289E2.110A_5_1" localSheetId="2">#REF!</definedName>
    <definedName name="_1289E2.110A_5_1" localSheetId="11">#REF!</definedName>
    <definedName name="_1289E2.110A_5_1" localSheetId="5">#REF!</definedName>
    <definedName name="_1289E2.110A_5_1" localSheetId="14">#REF!</definedName>
    <definedName name="_1289E2.110A_5_1">#REF!</definedName>
    <definedName name="_1289Flv_4_1" localSheetId="13">#REF!</definedName>
    <definedName name="_1289Flv_4_1" localSheetId="2">#REF!</definedName>
    <definedName name="_1289Flv_4_1" localSheetId="11">#REF!</definedName>
    <definedName name="_1289Flv_4_1" localSheetId="5">#REF!</definedName>
    <definedName name="_1289Flv_4_1" localSheetId="14">#REF!</definedName>
    <definedName name="_1289Flv_4_1">#REF!</definedName>
    <definedName name="_128Bang_cly_8_1" localSheetId="13">#REF!</definedName>
    <definedName name="_128Bang_cly_8_1" localSheetId="2">#REF!</definedName>
    <definedName name="_128Bang_cly_8_1" localSheetId="11">#REF!</definedName>
    <definedName name="_128Bang_cly_8_1" localSheetId="5">#REF!</definedName>
    <definedName name="_128Bang_cly_8_1" localSheetId="14">#REF!</definedName>
    <definedName name="_128Bang_cly_8_1">#REF!</definedName>
    <definedName name="_1290Flv_5_1" localSheetId="13">#REF!</definedName>
    <definedName name="_1290Flv_5_1" localSheetId="2">#REF!</definedName>
    <definedName name="_1290Flv_5_1" localSheetId="11">#REF!</definedName>
    <definedName name="_1290Flv_5_1" localSheetId="5">#REF!</definedName>
    <definedName name="_1290Flv_5_1" localSheetId="14">#REF!</definedName>
    <definedName name="_1290Flv_5_1">#REF!</definedName>
    <definedName name="_1291E2.110A_6_1" localSheetId="13">#REF!</definedName>
    <definedName name="_1291E2.110A_6_1" localSheetId="2">#REF!</definedName>
    <definedName name="_1291E2.110A_6_1" localSheetId="11">#REF!</definedName>
    <definedName name="_1291E2.110A_6_1" localSheetId="5">#REF!</definedName>
    <definedName name="_1291E2.110A_6_1" localSheetId="14">#REF!</definedName>
    <definedName name="_1291E2.110A_6_1">#REF!</definedName>
    <definedName name="_1291Flv_6_1" localSheetId="13">#REF!</definedName>
    <definedName name="_1291Flv_6_1" localSheetId="2">#REF!</definedName>
    <definedName name="_1291Flv_6_1" localSheetId="11">#REF!</definedName>
    <definedName name="_1291Flv_6_1" localSheetId="5">#REF!</definedName>
    <definedName name="_1291Flv_6_1" localSheetId="14">#REF!</definedName>
    <definedName name="_1291Flv_6_1">#REF!</definedName>
    <definedName name="_1292Flv_8_1" localSheetId="13">#REF!</definedName>
    <definedName name="_1292Flv_8_1" localSheetId="2">#REF!</definedName>
    <definedName name="_1292Flv_8_1" localSheetId="11">#REF!</definedName>
    <definedName name="_1292Flv_8_1" localSheetId="5">#REF!</definedName>
    <definedName name="_1292Flv_8_1" localSheetId="14">#REF!</definedName>
    <definedName name="_1292Flv_8_1">#REF!</definedName>
    <definedName name="_1293E2.110A_8_1" localSheetId="13">#REF!</definedName>
    <definedName name="_1293E2.110A_8_1" localSheetId="2">#REF!</definedName>
    <definedName name="_1293E2.110A_8_1" localSheetId="11">#REF!</definedName>
    <definedName name="_1293E2.110A_8_1" localSheetId="5">#REF!</definedName>
    <definedName name="_1293E2.110A_8_1" localSheetId="14">#REF!</definedName>
    <definedName name="_1293E2.110A_8_1">#REF!</definedName>
    <definedName name="_1293FP_4_1" localSheetId="13">#REF!</definedName>
    <definedName name="_1293FP_4_1" localSheetId="2">#REF!</definedName>
    <definedName name="_1293FP_4_1" localSheetId="11">#REF!</definedName>
    <definedName name="_1293FP_4_1" localSheetId="5">#REF!</definedName>
    <definedName name="_1293FP_4_1" localSheetId="14">#REF!</definedName>
    <definedName name="_1293FP_4_1">#REF!</definedName>
    <definedName name="_1294FP_5_1" localSheetId="13">#REF!</definedName>
    <definedName name="_1294FP_5_1" localSheetId="2">#REF!</definedName>
    <definedName name="_1294FP_5_1" localSheetId="11">#REF!</definedName>
    <definedName name="_1294FP_5_1" localSheetId="5">#REF!</definedName>
    <definedName name="_1294FP_5_1" localSheetId="14">#REF!</definedName>
    <definedName name="_1294FP_5_1">#REF!</definedName>
    <definedName name="_1295E2.120_4_1" localSheetId="13">#REF!</definedName>
    <definedName name="_1295E2.120_4_1" localSheetId="2">#REF!</definedName>
    <definedName name="_1295E2.120_4_1" localSheetId="11">#REF!</definedName>
    <definedName name="_1295E2.120_4_1" localSheetId="5">#REF!</definedName>
    <definedName name="_1295E2.120_4_1" localSheetId="14">#REF!</definedName>
    <definedName name="_1295E2.120_4_1">#REF!</definedName>
    <definedName name="_1295FP_6_1" localSheetId="13">#REF!</definedName>
    <definedName name="_1295FP_6_1" localSheetId="2">#REF!</definedName>
    <definedName name="_1295FP_6_1" localSheetId="11">#REF!</definedName>
    <definedName name="_1295FP_6_1" localSheetId="5">#REF!</definedName>
    <definedName name="_1295FP_6_1" localSheetId="14">#REF!</definedName>
    <definedName name="_1295FP_6_1">#REF!</definedName>
    <definedName name="_1296FP_8_1" localSheetId="13">#REF!</definedName>
    <definedName name="_1296FP_8_1" localSheetId="2">#REF!</definedName>
    <definedName name="_1296FP_8_1" localSheetId="11">#REF!</definedName>
    <definedName name="_1296FP_8_1" localSheetId="5">#REF!</definedName>
    <definedName name="_1296FP_8_1" localSheetId="14">#REF!</definedName>
    <definedName name="_1296FP_8_1">#REF!</definedName>
    <definedName name="_1297E2.120_5_1" localSheetId="13">#REF!</definedName>
    <definedName name="_1297E2.120_5_1" localSheetId="2">#REF!</definedName>
    <definedName name="_1297E2.120_5_1" localSheetId="11">#REF!</definedName>
    <definedName name="_1297E2.120_5_1" localSheetId="5">#REF!</definedName>
    <definedName name="_1297E2.120_5_1" localSheetId="14">#REF!</definedName>
    <definedName name="_1297E2.120_5_1">#REF!</definedName>
    <definedName name="_1297g_4_1" localSheetId="13">#REF!</definedName>
    <definedName name="_1297g_4_1" localSheetId="2">#REF!</definedName>
    <definedName name="_1297g_4_1" localSheetId="11">#REF!</definedName>
    <definedName name="_1297g_4_1" localSheetId="5">#REF!</definedName>
    <definedName name="_1297g_4_1" localSheetId="14">#REF!</definedName>
    <definedName name="_1297g_4_1">#REF!</definedName>
    <definedName name="_1298g_5_1" localSheetId="13">#REF!</definedName>
    <definedName name="_1298g_5_1" localSheetId="2">#REF!</definedName>
    <definedName name="_1298g_5_1" localSheetId="11">#REF!</definedName>
    <definedName name="_1298g_5_1" localSheetId="5">#REF!</definedName>
    <definedName name="_1298g_5_1" localSheetId="14">#REF!</definedName>
    <definedName name="_1298g_5_1">#REF!</definedName>
    <definedName name="_1299E2.120_6_1" localSheetId="13">#REF!</definedName>
    <definedName name="_1299E2.120_6_1" localSheetId="2">#REF!</definedName>
    <definedName name="_1299E2.120_6_1" localSheetId="11">#REF!</definedName>
    <definedName name="_1299E2.120_6_1" localSheetId="5">#REF!</definedName>
    <definedName name="_1299E2.120_6_1" localSheetId="14">#REF!</definedName>
    <definedName name="_1299E2.120_6_1">#REF!</definedName>
    <definedName name="_1299G_5_2" localSheetId="13">#REF!</definedName>
    <definedName name="_1299G_5_2" localSheetId="2">#REF!</definedName>
    <definedName name="_1299G_5_2" localSheetId="11">#REF!</definedName>
    <definedName name="_1299G_5_2" localSheetId="5">#REF!</definedName>
    <definedName name="_1299G_5_2" localSheetId="14">#REF!</definedName>
    <definedName name="_1299G_5_2">#REF!</definedName>
    <definedName name="_129A70000_8_1" localSheetId="13">#REF!</definedName>
    <definedName name="_129A70000_8_1" localSheetId="2">#REF!</definedName>
    <definedName name="_129A70000_8_1" localSheetId="11">#REF!</definedName>
    <definedName name="_129A70000_8_1" localSheetId="5">#REF!</definedName>
    <definedName name="_129A70000_8_1" localSheetId="14">#REF!</definedName>
    <definedName name="_129A70000_8_1">#REF!</definedName>
    <definedName name="_129Bang_CVC_4_1" localSheetId="13">#REF!</definedName>
    <definedName name="_129Bang_CVC_4_1" localSheetId="2">#REF!</definedName>
    <definedName name="_129Bang_CVC_4_1" localSheetId="11">#REF!</definedName>
    <definedName name="_129Bang_CVC_4_1" localSheetId="5">#REF!</definedName>
    <definedName name="_129Bang_CVC_4_1" localSheetId="14">#REF!</definedName>
    <definedName name="_129Bang_CVC_4_1">#REF!</definedName>
    <definedName name="_1300g_6_1" localSheetId="13">#REF!</definedName>
    <definedName name="_1300g_6_1" localSheetId="2">#REF!</definedName>
    <definedName name="_1300g_6_1" localSheetId="11">#REF!</definedName>
    <definedName name="_1300g_6_1" localSheetId="5">#REF!</definedName>
    <definedName name="_1300g_6_1" localSheetId="14">#REF!</definedName>
    <definedName name="_1300g_6_1">#REF!</definedName>
    <definedName name="_1301E2.120_8_1" localSheetId="13">#REF!</definedName>
    <definedName name="_1301E2.120_8_1" localSheetId="2">#REF!</definedName>
    <definedName name="_1301E2.120_8_1" localSheetId="11">#REF!</definedName>
    <definedName name="_1301E2.120_8_1" localSheetId="5">#REF!</definedName>
    <definedName name="_1301E2.120_8_1" localSheetId="14">#REF!</definedName>
    <definedName name="_1301E2.120_8_1">#REF!</definedName>
    <definedName name="_1301g_8_1" localSheetId="13">#REF!</definedName>
    <definedName name="_1301g_8_1" localSheetId="2">#REF!</definedName>
    <definedName name="_1301g_8_1" localSheetId="11">#REF!</definedName>
    <definedName name="_1301g_8_1" localSheetId="5">#REF!</definedName>
    <definedName name="_1301g_8_1" localSheetId="14">#REF!</definedName>
    <definedName name="_1301g_8_1">#REF!</definedName>
    <definedName name="_1302G0.000_4_1" localSheetId="13">#REF!</definedName>
    <definedName name="_1302G0.000_4_1" localSheetId="2">#REF!</definedName>
    <definedName name="_1302G0.000_4_1" localSheetId="11">#REF!</definedName>
    <definedName name="_1302G0.000_4_1" localSheetId="5">#REF!</definedName>
    <definedName name="_1302G0.000_4_1" localSheetId="14">#REF!</definedName>
    <definedName name="_1302G0.000_4_1">#REF!</definedName>
    <definedName name="_1303E2.120A_4_1" localSheetId="13">#REF!</definedName>
    <definedName name="_1303E2.120A_4_1" localSheetId="2">#REF!</definedName>
    <definedName name="_1303E2.120A_4_1" localSheetId="11">#REF!</definedName>
    <definedName name="_1303E2.120A_4_1" localSheetId="5">#REF!</definedName>
    <definedName name="_1303E2.120A_4_1" localSheetId="14">#REF!</definedName>
    <definedName name="_1303E2.120A_4_1">#REF!</definedName>
    <definedName name="_1303G0.000_5_1" localSheetId="13">#REF!</definedName>
    <definedName name="_1303G0.000_5_1" localSheetId="2">#REF!</definedName>
    <definedName name="_1303G0.000_5_1" localSheetId="11">#REF!</definedName>
    <definedName name="_1303G0.000_5_1" localSheetId="5">#REF!</definedName>
    <definedName name="_1303G0.000_5_1" localSheetId="14">#REF!</definedName>
    <definedName name="_1303G0.000_5_1">#REF!</definedName>
    <definedName name="_1304G0.000_6_1" localSheetId="13">#REF!</definedName>
    <definedName name="_1304G0.000_6_1" localSheetId="2">#REF!</definedName>
    <definedName name="_1304G0.000_6_1" localSheetId="11">#REF!</definedName>
    <definedName name="_1304G0.000_6_1" localSheetId="5">#REF!</definedName>
    <definedName name="_1304G0.000_6_1" localSheetId="14">#REF!</definedName>
    <definedName name="_1304G0.000_6_1">#REF!</definedName>
    <definedName name="_1305E2.120A_5_1" localSheetId="13">#REF!</definedName>
    <definedName name="_1305E2.120A_5_1" localSheetId="2">#REF!</definedName>
    <definedName name="_1305E2.120A_5_1" localSheetId="11">#REF!</definedName>
    <definedName name="_1305E2.120A_5_1" localSheetId="5">#REF!</definedName>
    <definedName name="_1305E2.120A_5_1" localSheetId="14">#REF!</definedName>
    <definedName name="_1305E2.120A_5_1">#REF!</definedName>
    <definedName name="_1305G0.000_8_1" localSheetId="13">#REF!</definedName>
    <definedName name="_1305G0.000_8_1" localSheetId="2">#REF!</definedName>
    <definedName name="_1305G0.000_8_1" localSheetId="11">#REF!</definedName>
    <definedName name="_1305G0.000_8_1" localSheetId="5">#REF!</definedName>
    <definedName name="_1305G0.000_8_1" localSheetId="14">#REF!</definedName>
    <definedName name="_1305G0.000_8_1">#REF!</definedName>
    <definedName name="_1306G0.010_4_1" localSheetId="13">#REF!</definedName>
    <definedName name="_1306G0.010_4_1" localSheetId="2">#REF!</definedName>
    <definedName name="_1306G0.010_4_1" localSheetId="11">#REF!</definedName>
    <definedName name="_1306G0.010_4_1" localSheetId="5">#REF!</definedName>
    <definedName name="_1306G0.010_4_1" localSheetId="14">#REF!</definedName>
    <definedName name="_1306G0.010_4_1">#REF!</definedName>
    <definedName name="_1307E2.120A_6_1" localSheetId="13">#REF!</definedName>
    <definedName name="_1307E2.120A_6_1" localSheetId="2">#REF!</definedName>
    <definedName name="_1307E2.120A_6_1" localSheetId="11">#REF!</definedName>
    <definedName name="_1307E2.120A_6_1" localSheetId="5">#REF!</definedName>
    <definedName name="_1307E2.120A_6_1" localSheetId="14">#REF!</definedName>
    <definedName name="_1307E2.120A_6_1">#REF!</definedName>
    <definedName name="_1307G0.010_5_1" localSheetId="13">#REF!</definedName>
    <definedName name="_1307G0.010_5_1" localSheetId="2">#REF!</definedName>
    <definedName name="_1307G0.010_5_1" localSheetId="11">#REF!</definedName>
    <definedName name="_1307G0.010_5_1" localSheetId="5">#REF!</definedName>
    <definedName name="_1307G0.010_5_1" localSheetId="14">#REF!</definedName>
    <definedName name="_1307G0.010_5_1">#REF!</definedName>
    <definedName name="_1308G0.010_6_1" localSheetId="13">#REF!</definedName>
    <definedName name="_1308G0.010_6_1" localSheetId="2">#REF!</definedName>
    <definedName name="_1308G0.010_6_1" localSheetId="11">#REF!</definedName>
    <definedName name="_1308G0.010_6_1" localSheetId="5">#REF!</definedName>
    <definedName name="_1308G0.010_6_1" localSheetId="14">#REF!</definedName>
    <definedName name="_1308G0.010_6_1">#REF!</definedName>
    <definedName name="_1309E2.120A_8_1" localSheetId="13">#REF!</definedName>
    <definedName name="_1309E2.120A_8_1" localSheetId="2">#REF!</definedName>
    <definedName name="_1309E2.120A_8_1" localSheetId="11">#REF!</definedName>
    <definedName name="_1309E2.120A_8_1" localSheetId="5">#REF!</definedName>
    <definedName name="_1309E2.120A_8_1" localSheetId="14">#REF!</definedName>
    <definedName name="_1309E2.120A_8_1">#REF!</definedName>
    <definedName name="_1309G0.010_8_1" localSheetId="13">#REF!</definedName>
    <definedName name="_1309G0.010_8_1" localSheetId="2">#REF!</definedName>
    <definedName name="_1309G0.010_8_1" localSheetId="11">#REF!</definedName>
    <definedName name="_1309G0.010_8_1" localSheetId="5">#REF!</definedName>
    <definedName name="_1309G0.010_8_1" localSheetId="14">#REF!</definedName>
    <definedName name="_1309G0.010_8_1">#REF!</definedName>
    <definedName name="_130Bang_CVC_5_1" localSheetId="13">#REF!</definedName>
    <definedName name="_130Bang_CVC_5_1" localSheetId="2">#REF!</definedName>
    <definedName name="_130Bang_CVC_5_1" localSheetId="11">#REF!</definedName>
    <definedName name="_130Bang_CVC_5_1" localSheetId="5">#REF!</definedName>
    <definedName name="_130Bang_CVC_5_1" localSheetId="14">#REF!</definedName>
    <definedName name="_130Bang_CVC_5_1">#REF!</definedName>
    <definedName name="_1310G0.020_4_1" localSheetId="13">#REF!</definedName>
    <definedName name="_1310G0.020_4_1" localSheetId="2">#REF!</definedName>
    <definedName name="_1310G0.020_4_1" localSheetId="11">#REF!</definedName>
    <definedName name="_1310G0.020_4_1" localSheetId="5">#REF!</definedName>
    <definedName name="_1310G0.020_4_1" localSheetId="14">#REF!</definedName>
    <definedName name="_1310G0.020_4_1">#REF!</definedName>
    <definedName name="_1311E3.000_4_1" localSheetId="13">#REF!</definedName>
    <definedName name="_1311E3.000_4_1" localSheetId="2">#REF!</definedName>
    <definedName name="_1311E3.000_4_1" localSheetId="11">#REF!</definedName>
    <definedName name="_1311E3.000_4_1" localSheetId="5">#REF!</definedName>
    <definedName name="_1311E3.000_4_1" localSheetId="14">#REF!</definedName>
    <definedName name="_1311E3.000_4_1">#REF!</definedName>
    <definedName name="_1311G0.020_5_1" localSheetId="13">#REF!</definedName>
    <definedName name="_1311G0.020_5_1" localSheetId="2">#REF!</definedName>
    <definedName name="_1311G0.020_5_1" localSheetId="11">#REF!</definedName>
    <definedName name="_1311G0.020_5_1" localSheetId="5">#REF!</definedName>
    <definedName name="_1311G0.020_5_1" localSheetId="14">#REF!</definedName>
    <definedName name="_1311G0.020_5_1">#REF!</definedName>
    <definedName name="_1312G0.020_6_1" localSheetId="13">#REF!</definedName>
    <definedName name="_1312G0.020_6_1" localSheetId="2">#REF!</definedName>
    <definedName name="_1312G0.020_6_1" localSheetId="11">#REF!</definedName>
    <definedName name="_1312G0.020_6_1" localSheetId="5">#REF!</definedName>
    <definedName name="_1312G0.020_6_1" localSheetId="14">#REF!</definedName>
    <definedName name="_1312G0.020_6_1">#REF!</definedName>
    <definedName name="_1313E3.000_5_1" localSheetId="13">#REF!</definedName>
    <definedName name="_1313E3.000_5_1" localSheetId="2">#REF!</definedName>
    <definedName name="_1313E3.000_5_1" localSheetId="11">#REF!</definedName>
    <definedName name="_1313E3.000_5_1" localSheetId="5">#REF!</definedName>
    <definedName name="_1313E3.000_5_1" localSheetId="14">#REF!</definedName>
    <definedName name="_1313E3.000_5_1">#REF!</definedName>
    <definedName name="_1313G0.020_8_1" localSheetId="13">#REF!</definedName>
    <definedName name="_1313G0.020_8_1" localSheetId="2">#REF!</definedName>
    <definedName name="_1313G0.020_8_1" localSheetId="11">#REF!</definedName>
    <definedName name="_1313G0.020_8_1" localSheetId="5">#REF!</definedName>
    <definedName name="_1313G0.020_8_1" localSheetId="14">#REF!</definedName>
    <definedName name="_1313G0.020_8_1">#REF!</definedName>
    <definedName name="_1314G0.100_4_1" localSheetId="13">#REF!</definedName>
    <definedName name="_1314G0.100_4_1" localSheetId="2">#REF!</definedName>
    <definedName name="_1314G0.100_4_1" localSheetId="11">#REF!</definedName>
    <definedName name="_1314G0.100_4_1" localSheetId="5">#REF!</definedName>
    <definedName name="_1314G0.100_4_1" localSheetId="14">#REF!</definedName>
    <definedName name="_1314G0.100_4_1">#REF!</definedName>
    <definedName name="_1315E3.000_6_1" localSheetId="13">#REF!</definedName>
    <definedName name="_1315E3.000_6_1" localSheetId="2">#REF!</definedName>
    <definedName name="_1315E3.000_6_1" localSheetId="11">#REF!</definedName>
    <definedName name="_1315E3.000_6_1" localSheetId="5">#REF!</definedName>
    <definedName name="_1315E3.000_6_1" localSheetId="14">#REF!</definedName>
    <definedName name="_1315E3.000_6_1">#REF!</definedName>
    <definedName name="_1315G0.100_5_1" localSheetId="13">#REF!</definedName>
    <definedName name="_1315G0.100_5_1" localSheetId="2">#REF!</definedName>
    <definedName name="_1315G0.100_5_1" localSheetId="11">#REF!</definedName>
    <definedName name="_1315G0.100_5_1" localSheetId="5">#REF!</definedName>
    <definedName name="_1315G0.100_5_1" localSheetId="14">#REF!</definedName>
    <definedName name="_1315G0.100_5_1">#REF!</definedName>
    <definedName name="_1316G0.100_6_1" localSheetId="13">#REF!</definedName>
    <definedName name="_1316G0.100_6_1" localSheetId="2">#REF!</definedName>
    <definedName name="_1316G0.100_6_1" localSheetId="11">#REF!</definedName>
    <definedName name="_1316G0.100_6_1" localSheetId="5">#REF!</definedName>
    <definedName name="_1316G0.100_6_1" localSheetId="14">#REF!</definedName>
    <definedName name="_1316G0.100_6_1">#REF!</definedName>
    <definedName name="_1317E3.000_8_1" localSheetId="13">#REF!</definedName>
    <definedName name="_1317E3.000_8_1" localSheetId="2">#REF!</definedName>
    <definedName name="_1317E3.000_8_1" localSheetId="11">#REF!</definedName>
    <definedName name="_1317E3.000_8_1" localSheetId="5">#REF!</definedName>
    <definedName name="_1317E3.000_8_1" localSheetId="14">#REF!</definedName>
    <definedName name="_1317E3.000_8_1">#REF!</definedName>
    <definedName name="_1317G0.100_8_1" localSheetId="13">#REF!</definedName>
    <definedName name="_1317G0.100_8_1" localSheetId="2">#REF!</definedName>
    <definedName name="_1317G0.100_8_1" localSheetId="11">#REF!</definedName>
    <definedName name="_1317G0.100_8_1" localSheetId="5">#REF!</definedName>
    <definedName name="_1317G0.100_8_1" localSheetId="14">#REF!</definedName>
    <definedName name="_1317G0.100_8_1">#REF!</definedName>
    <definedName name="_1318G0.110_4_1" localSheetId="13">#REF!</definedName>
    <definedName name="_1318G0.110_4_1" localSheetId="2">#REF!</definedName>
    <definedName name="_1318G0.110_4_1" localSheetId="11">#REF!</definedName>
    <definedName name="_1318G0.110_4_1" localSheetId="5">#REF!</definedName>
    <definedName name="_1318G0.110_4_1" localSheetId="14">#REF!</definedName>
    <definedName name="_1318G0.110_4_1">#REF!</definedName>
    <definedName name="_1319E3.010_4_1" localSheetId="13">#REF!</definedName>
    <definedName name="_1319E3.010_4_1" localSheetId="2">#REF!</definedName>
    <definedName name="_1319E3.010_4_1" localSheetId="11">#REF!</definedName>
    <definedName name="_1319E3.010_4_1" localSheetId="5">#REF!</definedName>
    <definedName name="_1319E3.010_4_1" localSheetId="14">#REF!</definedName>
    <definedName name="_1319E3.010_4_1">#REF!</definedName>
    <definedName name="_1319G0.110_5_1" localSheetId="13">#REF!</definedName>
    <definedName name="_1319G0.110_5_1" localSheetId="2">#REF!</definedName>
    <definedName name="_1319G0.110_5_1" localSheetId="11">#REF!</definedName>
    <definedName name="_1319G0.110_5_1" localSheetId="5">#REF!</definedName>
    <definedName name="_1319G0.110_5_1" localSheetId="14">#REF!</definedName>
    <definedName name="_1319G0.110_5_1">#REF!</definedName>
    <definedName name="_131A75000_4_1" localSheetId="13">#REF!</definedName>
    <definedName name="_131A75000_4_1" localSheetId="2">#REF!</definedName>
    <definedName name="_131A75000_4_1" localSheetId="11">#REF!</definedName>
    <definedName name="_131A75000_4_1" localSheetId="5">#REF!</definedName>
    <definedName name="_131A75000_4_1" localSheetId="14">#REF!</definedName>
    <definedName name="_131A75000_4_1">#REF!</definedName>
    <definedName name="_131Bang_CVC_6_1" localSheetId="13">#REF!</definedName>
    <definedName name="_131Bang_CVC_6_1" localSheetId="2">#REF!</definedName>
    <definedName name="_131Bang_CVC_6_1" localSheetId="11">#REF!</definedName>
    <definedName name="_131Bang_CVC_6_1" localSheetId="5">#REF!</definedName>
    <definedName name="_131Bang_CVC_6_1" localSheetId="14">#REF!</definedName>
    <definedName name="_131Bang_CVC_6_1">#REF!</definedName>
    <definedName name="_1320G0.110_6_1" localSheetId="13">#REF!</definedName>
    <definedName name="_1320G0.110_6_1" localSheetId="2">#REF!</definedName>
    <definedName name="_1320G0.110_6_1" localSheetId="11">#REF!</definedName>
    <definedName name="_1320G0.110_6_1" localSheetId="5">#REF!</definedName>
    <definedName name="_1320G0.110_6_1" localSheetId="14">#REF!</definedName>
    <definedName name="_1320G0.110_6_1">#REF!</definedName>
    <definedName name="_1321E3.010_5_1" localSheetId="13">#REF!</definedName>
    <definedName name="_1321E3.010_5_1" localSheetId="2">#REF!</definedName>
    <definedName name="_1321E3.010_5_1" localSheetId="11">#REF!</definedName>
    <definedName name="_1321E3.010_5_1" localSheetId="5">#REF!</definedName>
    <definedName name="_1321E3.010_5_1" localSheetId="14">#REF!</definedName>
    <definedName name="_1321E3.010_5_1">#REF!</definedName>
    <definedName name="_1321G0.110_8_1" localSheetId="13">#REF!</definedName>
    <definedName name="_1321G0.110_8_1" localSheetId="2">#REF!</definedName>
    <definedName name="_1321G0.110_8_1" localSheetId="11">#REF!</definedName>
    <definedName name="_1321G0.110_8_1" localSheetId="5">#REF!</definedName>
    <definedName name="_1321G0.110_8_1" localSheetId="14">#REF!</definedName>
    <definedName name="_1321G0.110_8_1">#REF!</definedName>
    <definedName name="_1322G0.120_4_1" localSheetId="13">#REF!</definedName>
    <definedName name="_1322G0.120_4_1" localSheetId="2">#REF!</definedName>
    <definedName name="_1322G0.120_4_1" localSheetId="11">#REF!</definedName>
    <definedName name="_1322G0.120_4_1" localSheetId="5">#REF!</definedName>
    <definedName name="_1322G0.120_4_1" localSheetId="14">#REF!</definedName>
    <definedName name="_1322G0.120_4_1">#REF!</definedName>
    <definedName name="_1323E3.010_6_1" localSheetId="13">#REF!</definedName>
    <definedName name="_1323E3.010_6_1" localSheetId="2">#REF!</definedName>
    <definedName name="_1323E3.010_6_1" localSheetId="11">#REF!</definedName>
    <definedName name="_1323E3.010_6_1" localSheetId="5">#REF!</definedName>
    <definedName name="_1323E3.010_6_1" localSheetId="14">#REF!</definedName>
    <definedName name="_1323E3.010_6_1">#REF!</definedName>
    <definedName name="_1323G0.120_5_1" localSheetId="13">#REF!</definedName>
    <definedName name="_1323G0.120_5_1" localSheetId="2">#REF!</definedName>
    <definedName name="_1323G0.120_5_1" localSheetId="11">#REF!</definedName>
    <definedName name="_1323G0.120_5_1" localSheetId="5">#REF!</definedName>
    <definedName name="_1323G0.120_5_1" localSheetId="14">#REF!</definedName>
    <definedName name="_1323G0.120_5_1">#REF!</definedName>
    <definedName name="_1324G0.120_6_1" localSheetId="13">#REF!</definedName>
    <definedName name="_1324G0.120_6_1" localSheetId="2">#REF!</definedName>
    <definedName name="_1324G0.120_6_1" localSheetId="11">#REF!</definedName>
    <definedName name="_1324G0.120_6_1" localSheetId="5">#REF!</definedName>
    <definedName name="_1324G0.120_6_1" localSheetId="14">#REF!</definedName>
    <definedName name="_1324G0.120_6_1">#REF!</definedName>
    <definedName name="_1325E3.010_8_1" localSheetId="13">#REF!</definedName>
    <definedName name="_1325E3.010_8_1" localSheetId="2">#REF!</definedName>
    <definedName name="_1325E3.010_8_1" localSheetId="11">#REF!</definedName>
    <definedName name="_1325E3.010_8_1" localSheetId="5">#REF!</definedName>
    <definedName name="_1325E3.010_8_1" localSheetId="14">#REF!</definedName>
    <definedName name="_1325E3.010_8_1">#REF!</definedName>
    <definedName name="_1325G0.120_8_1" localSheetId="13">#REF!</definedName>
    <definedName name="_1325G0.120_8_1" localSheetId="2">#REF!</definedName>
    <definedName name="_1325G0.120_8_1" localSheetId="11">#REF!</definedName>
    <definedName name="_1325G0.120_8_1" localSheetId="5">#REF!</definedName>
    <definedName name="_1325G0.120_8_1" localSheetId="14">#REF!</definedName>
    <definedName name="_1325G0.120_8_1">#REF!</definedName>
    <definedName name="_1326G1.000_4_1" localSheetId="13">#REF!</definedName>
    <definedName name="_1326G1.000_4_1" localSheetId="2">#REF!</definedName>
    <definedName name="_1326G1.000_4_1" localSheetId="11">#REF!</definedName>
    <definedName name="_1326G1.000_4_1" localSheetId="5">#REF!</definedName>
    <definedName name="_1326G1.000_4_1" localSheetId="14">#REF!</definedName>
    <definedName name="_1326G1.000_4_1">#REF!</definedName>
    <definedName name="_1327E3.020_4_1" localSheetId="13">#REF!</definedName>
    <definedName name="_1327E3.020_4_1" localSheetId="2">#REF!</definedName>
    <definedName name="_1327E3.020_4_1" localSheetId="11">#REF!</definedName>
    <definedName name="_1327E3.020_4_1" localSheetId="5">#REF!</definedName>
    <definedName name="_1327E3.020_4_1" localSheetId="14">#REF!</definedName>
    <definedName name="_1327E3.020_4_1">#REF!</definedName>
    <definedName name="_1327G1.000_5_1" localSheetId="13">#REF!</definedName>
    <definedName name="_1327G1.000_5_1" localSheetId="2">#REF!</definedName>
    <definedName name="_1327G1.000_5_1" localSheetId="11">#REF!</definedName>
    <definedName name="_1327G1.000_5_1" localSheetId="5">#REF!</definedName>
    <definedName name="_1327G1.000_5_1" localSheetId="14">#REF!</definedName>
    <definedName name="_1327G1.000_5_1">#REF!</definedName>
    <definedName name="_1328G1.000_6_1" localSheetId="13">#REF!</definedName>
    <definedName name="_1328G1.000_6_1" localSheetId="2">#REF!</definedName>
    <definedName name="_1328G1.000_6_1" localSheetId="11">#REF!</definedName>
    <definedName name="_1328G1.000_6_1" localSheetId="5">#REF!</definedName>
    <definedName name="_1328G1.000_6_1" localSheetId="14">#REF!</definedName>
    <definedName name="_1328G1.000_6_1">#REF!</definedName>
    <definedName name="_1329E3.020_5_1" localSheetId="13">#REF!</definedName>
    <definedName name="_1329E3.020_5_1" localSheetId="2">#REF!</definedName>
    <definedName name="_1329E3.020_5_1" localSheetId="11">#REF!</definedName>
    <definedName name="_1329E3.020_5_1" localSheetId="5">#REF!</definedName>
    <definedName name="_1329E3.020_5_1" localSheetId="14">#REF!</definedName>
    <definedName name="_1329E3.020_5_1">#REF!</definedName>
    <definedName name="_1329G1.000_8_1" localSheetId="13">#REF!</definedName>
    <definedName name="_1329G1.000_8_1" localSheetId="2">#REF!</definedName>
    <definedName name="_1329G1.000_8_1" localSheetId="11">#REF!</definedName>
    <definedName name="_1329G1.000_8_1" localSheetId="5">#REF!</definedName>
    <definedName name="_1329G1.000_8_1" localSheetId="14">#REF!</definedName>
    <definedName name="_1329G1.000_8_1">#REF!</definedName>
    <definedName name="_132Bang_CVC_8_1" localSheetId="13">#REF!</definedName>
    <definedName name="_132Bang_CVC_8_1" localSheetId="2">#REF!</definedName>
    <definedName name="_132Bang_CVC_8_1" localSheetId="11">#REF!</definedName>
    <definedName name="_132Bang_CVC_8_1" localSheetId="5">#REF!</definedName>
    <definedName name="_132Bang_CVC_8_1" localSheetId="14">#REF!</definedName>
    <definedName name="_132Bang_CVC_8_1">#REF!</definedName>
    <definedName name="_1330G1.011_4_1" localSheetId="13">#REF!</definedName>
    <definedName name="_1330G1.011_4_1" localSheetId="2">#REF!</definedName>
    <definedName name="_1330G1.011_4_1" localSheetId="11">#REF!</definedName>
    <definedName name="_1330G1.011_4_1" localSheetId="5">#REF!</definedName>
    <definedName name="_1330G1.011_4_1" localSheetId="14">#REF!</definedName>
    <definedName name="_1330G1.011_4_1">#REF!</definedName>
    <definedName name="_1331E3.020_6_1" localSheetId="13">#REF!</definedName>
    <definedName name="_1331E3.020_6_1" localSheetId="2">#REF!</definedName>
    <definedName name="_1331E3.020_6_1" localSheetId="11">#REF!</definedName>
    <definedName name="_1331E3.020_6_1" localSheetId="5">#REF!</definedName>
    <definedName name="_1331E3.020_6_1" localSheetId="14">#REF!</definedName>
    <definedName name="_1331E3.020_6_1">#REF!</definedName>
    <definedName name="_1331G1.011_5_1" localSheetId="13">#REF!</definedName>
    <definedName name="_1331G1.011_5_1" localSheetId="2">#REF!</definedName>
    <definedName name="_1331G1.011_5_1" localSheetId="11">#REF!</definedName>
    <definedName name="_1331G1.011_5_1" localSheetId="5">#REF!</definedName>
    <definedName name="_1331G1.011_5_1" localSheetId="14">#REF!</definedName>
    <definedName name="_1331G1.011_5_1">#REF!</definedName>
    <definedName name="_1332G1.011_6_1" localSheetId="13">#REF!</definedName>
    <definedName name="_1332G1.011_6_1" localSheetId="2">#REF!</definedName>
    <definedName name="_1332G1.011_6_1" localSheetId="11">#REF!</definedName>
    <definedName name="_1332G1.011_6_1" localSheetId="5">#REF!</definedName>
    <definedName name="_1332G1.011_6_1" localSheetId="14">#REF!</definedName>
    <definedName name="_1332G1.011_6_1">#REF!</definedName>
    <definedName name="_1333E3.020_8_1" localSheetId="13">#REF!</definedName>
    <definedName name="_1333E3.020_8_1" localSheetId="2">#REF!</definedName>
    <definedName name="_1333E3.020_8_1" localSheetId="11">#REF!</definedName>
    <definedName name="_1333E3.020_8_1" localSheetId="5">#REF!</definedName>
    <definedName name="_1333E3.020_8_1" localSheetId="14">#REF!</definedName>
    <definedName name="_1333E3.020_8_1">#REF!</definedName>
    <definedName name="_1333G1.011_8_1" localSheetId="13">#REF!</definedName>
    <definedName name="_1333G1.011_8_1" localSheetId="2">#REF!</definedName>
    <definedName name="_1333G1.011_8_1" localSheetId="11">#REF!</definedName>
    <definedName name="_1333G1.011_8_1" localSheetId="5">#REF!</definedName>
    <definedName name="_1333G1.011_8_1" localSheetId="14">#REF!</definedName>
    <definedName name="_1333G1.011_8_1">#REF!</definedName>
    <definedName name="_1334G1.021_4_1" localSheetId="13">#REF!</definedName>
    <definedName name="_1334G1.021_4_1" localSheetId="2">#REF!</definedName>
    <definedName name="_1334G1.021_4_1" localSheetId="11">#REF!</definedName>
    <definedName name="_1334G1.021_4_1" localSheetId="5">#REF!</definedName>
    <definedName name="_1334G1.021_4_1" localSheetId="14">#REF!</definedName>
    <definedName name="_1334G1.021_4_1">#REF!</definedName>
    <definedName name="_1335E3.031_4_1" localSheetId="13">#REF!</definedName>
    <definedName name="_1335E3.031_4_1" localSheetId="2">#REF!</definedName>
    <definedName name="_1335E3.031_4_1" localSheetId="11">#REF!</definedName>
    <definedName name="_1335E3.031_4_1" localSheetId="5">#REF!</definedName>
    <definedName name="_1335E3.031_4_1" localSheetId="14">#REF!</definedName>
    <definedName name="_1335E3.031_4_1">#REF!</definedName>
    <definedName name="_1335G1.021_5_1" localSheetId="13">#REF!</definedName>
    <definedName name="_1335G1.021_5_1" localSheetId="2">#REF!</definedName>
    <definedName name="_1335G1.021_5_1" localSheetId="11">#REF!</definedName>
    <definedName name="_1335G1.021_5_1" localSheetId="5">#REF!</definedName>
    <definedName name="_1335G1.021_5_1" localSheetId="14">#REF!</definedName>
    <definedName name="_1335G1.021_5_1">#REF!</definedName>
    <definedName name="_1336G1.021_6_1" localSheetId="13">#REF!</definedName>
    <definedName name="_1336G1.021_6_1" localSheetId="2">#REF!</definedName>
    <definedName name="_1336G1.021_6_1" localSheetId="11">#REF!</definedName>
    <definedName name="_1336G1.021_6_1" localSheetId="5">#REF!</definedName>
    <definedName name="_1336G1.021_6_1" localSheetId="14">#REF!</definedName>
    <definedName name="_1336G1.021_6_1">#REF!</definedName>
    <definedName name="_1337E3.031_5_1" localSheetId="13">#REF!</definedName>
    <definedName name="_1337E3.031_5_1" localSheetId="2">#REF!</definedName>
    <definedName name="_1337E3.031_5_1" localSheetId="11">#REF!</definedName>
    <definedName name="_1337E3.031_5_1" localSheetId="5">#REF!</definedName>
    <definedName name="_1337E3.031_5_1" localSheetId="14">#REF!</definedName>
    <definedName name="_1337E3.031_5_1">#REF!</definedName>
    <definedName name="_1337G1.021_8_1" localSheetId="13">#REF!</definedName>
    <definedName name="_1337G1.021_8_1" localSheetId="2">#REF!</definedName>
    <definedName name="_1337G1.021_8_1" localSheetId="11">#REF!</definedName>
    <definedName name="_1337G1.021_8_1" localSheetId="5">#REF!</definedName>
    <definedName name="_1337G1.021_8_1" localSheetId="14">#REF!</definedName>
    <definedName name="_1337G1.021_8_1">#REF!</definedName>
    <definedName name="_1338G1.031_4_1" localSheetId="13">#REF!</definedName>
    <definedName name="_1338G1.031_4_1" localSheetId="2">#REF!</definedName>
    <definedName name="_1338G1.031_4_1" localSheetId="11">#REF!</definedName>
    <definedName name="_1338G1.031_4_1" localSheetId="5">#REF!</definedName>
    <definedName name="_1338G1.031_4_1" localSheetId="14">#REF!</definedName>
    <definedName name="_1338G1.031_4_1">#REF!</definedName>
    <definedName name="_1339E3.031_6_1" localSheetId="13">#REF!</definedName>
    <definedName name="_1339E3.031_6_1" localSheetId="2">#REF!</definedName>
    <definedName name="_1339E3.031_6_1" localSheetId="11">#REF!</definedName>
    <definedName name="_1339E3.031_6_1" localSheetId="5">#REF!</definedName>
    <definedName name="_1339E3.031_6_1" localSheetId="14">#REF!</definedName>
    <definedName name="_1339E3.031_6_1">#REF!</definedName>
    <definedName name="_1339G1.031_5_1" localSheetId="13">#REF!</definedName>
    <definedName name="_1339G1.031_5_1" localSheetId="2">#REF!</definedName>
    <definedName name="_1339G1.031_5_1" localSheetId="11">#REF!</definedName>
    <definedName name="_1339G1.031_5_1" localSheetId="5">#REF!</definedName>
    <definedName name="_1339G1.031_5_1" localSheetId="14">#REF!</definedName>
    <definedName name="_1339G1.031_5_1">#REF!</definedName>
    <definedName name="_133A75000_5_1" localSheetId="13">#REF!</definedName>
    <definedName name="_133A75000_5_1" localSheetId="2">#REF!</definedName>
    <definedName name="_133A75000_5_1" localSheetId="11">#REF!</definedName>
    <definedName name="_133A75000_5_1" localSheetId="5">#REF!</definedName>
    <definedName name="_133A75000_5_1" localSheetId="14">#REF!</definedName>
    <definedName name="_133A75000_5_1">#REF!</definedName>
    <definedName name="_133bang_gia_4_1" localSheetId="13">#REF!</definedName>
    <definedName name="_133bang_gia_4_1" localSheetId="2">#REF!</definedName>
    <definedName name="_133bang_gia_4_1" localSheetId="11">#REF!</definedName>
    <definedName name="_133bang_gia_4_1" localSheetId="5">#REF!</definedName>
    <definedName name="_133bang_gia_4_1" localSheetId="14">#REF!</definedName>
    <definedName name="_133bang_gia_4_1">#REF!</definedName>
    <definedName name="_1340G1.031_6_1" localSheetId="13">#REF!</definedName>
    <definedName name="_1340G1.031_6_1" localSheetId="2">#REF!</definedName>
    <definedName name="_1340G1.031_6_1" localSheetId="11">#REF!</definedName>
    <definedName name="_1340G1.031_6_1" localSheetId="5">#REF!</definedName>
    <definedName name="_1340G1.031_6_1" localSheetId="14">#REF!</definedName>
    <definedName name="_1340G1.031_6_1">#REF!</definedName>
    <definedName name="_1341E3.031_8_1" localSheetId="13">#REF!</definedName>
    <definedName name="_1341E3.031_8_1" localSheetId="2">#REF!</definedName>
    <definedName name="_1341E3.031_8_1" localSheetId="11">#REF!</definedName>
    <definedName name="_1341E3.031_8_1" localSheetId="5">#REF!</definedName>
    <definedName name="_1341E3.031_8_1" localSheetId="14">#REF!</definedName>
    <definedName name="_1341E3.031_8_1">#REF!</definedName>
    <definedName name="_1341G1.031_8_1" localSheetId="13">#REF!</definedName>
    <definedName name="_1341G1.031_8_1" localSheetId="2">#REF!</definedName>
    <definedName name="_1341G1.031_8_1" localSheetId="11">#REF!</definedName>
    <definedName name="_1341G1.031_8_1" localSheetId="5">#REF!</definedName>
    <definedName name="_1341G1.031_8_1" localSheetId="14">#REF!</definedName>
    <definedName name="_1341G1.031_8_1">#REF!</definedName>
    <definedName name="_1342G1.041_4_1" localSheetId="13">#REF!</definedName>
    <definedName name="_1342G1.041_4_1" localSheetId="2">#REF!</definedName>
    <definedName name="_1342G1.041_4_1" localSheetId="11">#REF!</definedName>
    <definedName name="_1342G1.041_4_1" localSheetId="5">#REF!</definedName>
    <definedName name="_1342G1.041_4_1" localSheetId="14">#REF!</definedName>
    <definedName name="_1342G1.041_4_1">#REF!</definedName>
    <definedName name="_1343E3.032_4_1" localSheetId="13">#REF!</definedName>
    <definedName name="_1343E3.032_4_1" localSheetId="2">#REF!</definedName>
    <definedName name="_1343E3.032_4_1" localSheetId="11">#REF!</definedName>
    <definedName name="_1343E3.032_4_1" localSheetId="5">#REF!</definedName>
    <definedName name="_1343E3.032_4_1" localSheetId="14">#REF!</definedName>
    <definedName name="_1343E3.032_4_1">#REF!</definedName>
    <definedName name="_1343G1.041_5_1" localSheetId="13">#REF!</definedName>
    <definedName name="_1343G1.041_5_1" localSheetId="2">#REF!</definedName>
    <definedName name="_1343G1.041_5_1" localSheetId="11">#REF!</definedName>
    <definedName name="_1343G1.041_5_1" localSheetId="5">#REF!</definedName>
    <definedName name="_1343G1.041_5_1" localSheetId="14">#REF!</definedName>
    <definedName name="_1343G1.041_5_1">#REF!</definedName>
    <definedName name="_1344G1.041_6_1" localSheetId="13">#REF!</definedName>
    <definedName name="_1344G1.041_6_1" localSheetId="2">#REF!</definedName>
    <definedName name="_1344G1.041_6_1" localSheetId="11">#REF!</definedName>
    <definedName name="_1344G1.041_6_1" localSheetId="5">#REF!</definedName>
    <definedName name="_1344G1.041_6_1" localSheetId="14">#REF!</definedName>
    <definedName name="_1344G1.041_6_1">#REF!</definedName>
    <definedName name="_1345E3.032_5_1" localSheetId="13">#REF!</definedName>
    <definedName name="_1345E3.032_5_1" localSheetId="2">#REF!</definedName>
    <definedName name="_1345E3.032_5_1" localSheetId="11">#REF!</definedName>
    <definedName name="_1345E3.032_5_1" localSheetId="5">#REF!</definedName>
    <definedName name="_1345E3.032_5_1" localSheetId="14">#REF!</definedName>
    <definedName name="_1345E3.032_5_1">#REF!</definedName>
    <definedName name="_1345G1.041_8_1" localSheetId="13">#REF!</definedName>
    <definedName name="_1345G1.041_8_1" localSheetId="2">#REF!</definedName>
    <definedName name="_1345G1.041_8_1" localSheetId="11">#REF!</definedName>
    <definedName name="_1345G1.041_8_1" localSheetId="5">#REF!</definedName>
    <definedName name="_1345G1.041_8_1" localSheetId="14">#REF!</definedName>
    <definedName name="_1345G1.041_8_1">#REF!</definedName>
    <definedName name="_1346G1.051_4_1" localSheetId="13">#REF!</definedName>
    <definedName name="_1346G1.051_4_1" localSheetId="2">#REF!</definedName>
    <definedName name="_1346G1.051_4_1" localSheetId="11">#REF!</definedName>
    <definedName name="_1346G1.051_4_1" localSheetId="5">#REF!</definedName>
    <definedName name="_1346G1.051_4_1" localSheetId="14">#REF!</definedName>
    <definedName name="_1346G1.051_4_1">#REF!</definedName>
    <definedName name="_1347E3.032_6_1" localSheetId="13">#REF!</definedName>
    <definedName name="_1347E3.032_6_1" localSheetId="2">#REF!</definedName>
    <definedName name="_1347E3.032_6_1" localSheetId="11">#REF!</definedName>
    <definedName name="_1347E3.032_6_1" localSheetId="5">#REF!</definedName>
    <definedName name="_1347E3.032_6_1" localSheetId="14">#REF!</definedName>
    <definedName name="_1347E3.032_6_1">#REF!</definedName>
    <definedName name="_1347G1.051_5_1" localSheetId="13">#REF!</definedName>
    <definedName name="_1347G1.051_5_1" localSheetId="2">#REF!</definedName>
    <definedName name="_1347G1.051_5_1" localSheetId="11">#REF!</definedName>
    <definedName name="_1347G1.051_5_1" localSheetId="5">#REF!</definedName>
    <definedName name="_1347G1.051_5_1" localSheetId="14">#REF!</definedName>
    <definedName name="_1347G1.051_5_1">#REF!</definedName>
    <definedName name="_1348G1.051_6_1" localSheetId="13">#REF!</definedName>
    <definedName name="_1348G1.051_6_1" localSheetId="2">#REF!</definedName>
    <definedName name="_1348G1.051_6_1" localSheetId="11">#REF!</definedName>
    <definedName name="_1348G1.051_6_1" localSheetId="5">#REF!</definedName>
    <definedName name="_1348G1.051_6_1" localSheetId="14">#REF!</definedName>
    <definedName name="_1348G1.051_6_1">#REF!</definedName>
    <definedName name="_1349E3.032_8_1" localSheetId="13">#REF!</definedName>
    <definedName name="_1349E3.032_8_1" localSheetId="2">#REF!</definedName>
    <definedName name="_1349E3.032_8_1" localSheetId="11">#REF!</definedName>
    <definedName name="_1349E3.032_8_1" localSheetId="5">#REF!</definedName>
    <definedName name="_1349E3.032_8_1" localSheetId="14">#REF!</definedName>
    <definedName name="_1349E3.032_8_1">#REF!</definedName>
    <definedName name="_1349G1.051_8_1" localSheetId="13">#REF!</definedName>
    <definedName name="_1349G1.051_8_1" localSheetId="2">#REF!</definedName>
    <definedName name="_1349G1.051_8_1" localSheetId="11">#REF!</definedName>
    <definedName name="_1349G1.051_8_1" localSheetId="5">#REF!</definedName>
    <definedName name="_1349G1.051_8_1" localSheetId="14">#REF!</definedName>
    <definedName name="_1349G1.051_8_1">#REF!</definedName>
    <definedName name="_134bang_gia_5_1" localSheetId="13">#REF!</definedName>
    <definedName name="_134bang_gia_5_1" localSheetId="2">#REF!</definedName>
    <definedName name="_134bang_gia_5_1" localSheetId="11">#REF!</definedName>
    <definedName name="_134bang_gia_5_1" localSheetId="5">#REF!</definedName>
    <definedName name="_134bang_gia_5_1" localSheetId="14">#REF!</definedName>
    <definedName name="_134bang_gia_5_1">#REF!</definedName>
    <definedName name="_1350G2.000_4_1" localSheetId="13">#REF!</definedName>
    <definedName name="_1350G2.000_4_1" localSheetId="2">#REF!</definedName>
    <definedName name="_1350G2.000_4_1" localSheetId="11">#REF!</definedName>
    <definedName name="_1350G2.000_4_1" localSheetId="5">#REF!</definedName>
    <definedName name="_1350G2.000_4_1" localSheetId="14">#REF!</definedName>
    <definedName name="_1350G2.000_4_1">#REF!</definedName>
    <definedName name="_1351E3.033_4_1" localSheetId="13">#REF!</definedName>
    <definedName name="_1351E3.033_4_1" localSheetId="2">#REF!</definedName>
    <definedName name="_1351E3.033_4_1" localSheetId="11">#REF!</definedName>
    <definedName name="_1351E3.033_4_1" localSheetId="5">#REF!</definedName>
    <definedName name="_1351E3.033_4_1" localSheetId="14">#REF!</definedName>
    <definedName name="_1351E3.033_4_1">#REF!</definedName>
    <definedName name="_1351G2.000_5_1" localSheetId="13">#REF!</definedName>
    <definedName name="_1351G2.000_5_1" localSheetId="2">#REF!</definedName>
    <definedName name="_1351G2.000_5_1" localSheetId="11">#REF!</definedName>
    <definedName name="_1351G2.000_5_1" localSheetId="5">#REF!</definedName>
    <definedName name="_1351G2.000_5_1" localSheetId="14">#REF!</definedName>
    <definedName name="_1351G2.000_5_1">#REF!</definedName>
    <definedName name="_1352G2.000_6_1" localSheetId="13">#REF!</definedName>
    <definedName name="_1352G2.000_6_1" localSheetId="2">#REF!</definedName>
    <definedName name="_1352G2.000_6_1" localSheetId="11">#REF!</definedName>
    <definedName name="_1352G2.000_6_1" localSheetId="5">#REF!</definedName>
    <definedName name="_1352G2.000_6_1" localSheetId="14">#REF!</definedName>
    <definedName name="_1352G2.000_6_1">#REF!</definedName>
    <definedName name="_1353E3.033_5_1" localSheetId="13">#REF!</definedName>
    <definedName name="_1353E3.033_5_1" localSheetId="2">#REF!</definedName>
    <definedName name="_1353E3.033_5_1" localSheetId="11">#REF!</definedName>
    <definedName name="_1353E3.033_5_1" localSheetId="5">#REF!</definedName>
    <definedName name="_1353E3.033_5_1" localSheetId="14">#REF!</definedName>
    <definedName name="_1353E3.033_5_1">#REF!</definedName>
    <definedName name="_1353G2.000_8_1" localSheetId="13">#REF!</definedName>
    <definedName name="_1353G2.000_8_1" localSheetId="2">#REF!</definedName>
    <definedName name="_1353G2.000_8_1" localSheetId="11">#REF!</definedName>
    <definedName name="_1353G2.000_8_1" localSheetId="5">#REF!</definedName>
    <definedName name="_1353G2.000_8_1" localSheetId="14">#REF!</definedName>
    <definedName name="_1353G2.000_8_1">#REF!</definedName>
    <definedName name="_1354G2.010_4_1" localSheetId="13">#REF!</definedName>
    <definedName name="_1354G2.010_4_1" localSheetId="2">#REF!</definedName>
    <definedName name="_1354G2.010_4_1" localSheetId="11">#REF!</definedName>
    <definedName name="_1354G2.010_4_1" localSheetId="5">#REF!</definedName>
    <definedName name="_1354G2.010_4_1" localSheetId="14">#REF!</definedName>
    <definedName name="_1354G2.010_4_1">#REF!</definedName>
    <definedName name="_1355E3.033_6_1" localSheetId="13">#REF!</definedName>
    <definedName name="_1355E3.033_6_1" localSheetId="2">#REF!</definedName>
    <definedName name="_1355E3.033_6_1" localSheetId="11">#REF!</definedName>
    <definedName name="_1355E3.033_6_1" localSheetId="5">#REF!</definedName>
    <definedName name="_1355E3.033_6_1" localSheetId="14">#REF!</definedName>
    <definedName name="_1355E3.033_6_1">#REF!</definedName>
    <definedName name="_1355G2.010_5_1" localSheetId="13">#REF!</definedName>
    <definedName name="_1355G2.010_5_1" localSheetId="2">#REF!</definedName>
    <definedName name="_1355G2.010_5_1" localSheetId="11">#REF!</definedName>
    <definedName name="_1355G2.010_5_1" localSheetId="5">#REF!</definedName>
    <definedName name="_1355G2.010_5_1" localSheetId="14">#REF!</definedName>
    <definedName name="_1355G2.010_5_1">#REF!</definedName>
    <definedName name="_1356G2.010_6_1" localSheetId="13">#REF!</definedName>
    <definedName name="_1356G2.010_6_1" localSheetId="2">#REF!</definedName>
    <definedName name="_1356G2.010_6_1" localSheetId="11">#REF!</definedName>
    <definedName name="_1356G2.010_6_1" localSheetId="5">#REF!</definedName>
    <definedName name="_1356G2.010_6_1" localSheetId="14">#REF!</definedName>
    <definedName name="_1356G2.010_6_1">#REF!</definedName>
    <definedName name="_1357E3.033_8_1" localSheetId="13">#REF!</definedName>
    <definedName name="_1357E3.033_8_1" localSheetId="2">#REF!</definedName>
    <definedName name="_1357E3.033_8_1" localSheetId="11">#REF!</definedName>
    <definedName name="_1357E3.033_8_1" localSheetId="5">#REF!</definedName>
    <definedName name="_1357E3.033_8_1" localSheetId="14">#REF!</definedName>
    <definedName name="_1357E3.033_8_1">#REF!</definedName>
    <definedName name="_1357G2.010_8_1" localSheetId="13">#REF!</definedName>
    <definedName name="_1357G2.010_8_1" localSheetId="2">#REF!</definedName>
    <definedName name="_1357G2.010_8_1" localSheetId="11">#REF!</definedName>
    <definedName name="_1357G2.010_8_1" localSheetId="5">#REF!</definedName>
    <definedName name="_1357G2.010_8_1" localSheetId="14">#REF!</definedName>
    <definedName name="_1357G2.010_8_1">#REF!</definedName>
    <definedName name="_1358G2.020_4_1" localSheetId="13">#REF!</definedName>
    <definedName name="_1358G2.020_4_1" localSheetId="2">#REF!</definedName>
    <definedName name="_1358G2.020_4_1" localSheetId="11">#REF!</definedName>
    <definedName name="_1358G2.020_4_1" localSheetId="5">#REF!</definedName>
    <definedName name="_1358G2.020_4_1" localSheetId="14">#REF!</definedName>
    <definedName name="_1358G2.020_4_1">#REF!</definedName>
    <definedName name="_1359E4.001_4_1" localSheetId="13">#REF!</definedName>
    <definedName name="_1359E4.001_4_1" localSheetId="2">#REF!</definedName>
    <definedName name="_1359E4.001_4_1" localSheetId="11">#REF!</definedName>
    <definedName name="_1359E4.001_4_1" localSheetId="5">#REF!</definedName>
    <definedName name="_1359E4.001_4_1" localSheetId="14">#REF!</definedName>
    <definedName name="_1359E4.001_4_1">#REF!</definedName>
    <definedName name="_1359G2.020_5_1" localSheetId="13">#REF!</definedName>
    <definedName name="_1359G2.020_5_1" localSheetId="2">#REF!</definedName>
    <definedName name="_1359G2.020_5_1" localSheetId="11">#REF!</definedName>
    <definedName name="_1359G2.020_5_1" localSheetId="5">#REF!</definedName>
    <definedName name="_1359G2.020_5_1" localSheetId="14">#REF!</definedName>
    <definedName name="_1359G2.020_5_1">#REF!</definedName>
    <definedName name="_135bang_gia_6_1" localSheetId="13">#REF!</definedName>
    <definedName name="_135bang_gia_6_1" localSheetId="2">#REF!</definedName>
    <definedName name="_135bang_gia_6_1" localSheetId="11">#REF!</definedName>
    <definedName name="_135bang_gia_6_1" localSheetId="5">#REF!</definedName>
    <definedName name="_135bang_gia_6_1" localSheetId="14">#REF!</definedName>
    <definedName name="_135bang_gia_6_1">#REF!</definedName>
    <definedName name="_1360G2.020_6_1" localSheetId="13">#REF!</definedName>
    <definedName name="_1360G2.020_6_1" localSheetId="2">#REF!</definedName>
    <definedName name="_1360G2.020_6_1" localSheetId="11">#REF!</definedName>
    <definedName name="_1360G2.020_6_1" localSheetId="5">#REF!</definedName>
    <definedName name="_1360G2.020_6_1" localSheetId="14">#REF!</definedName>
    <definedName name="_1360G2.020_6_1">#REF!</definedName>
    <definedName name="_1361E4.001_5_1" localSheetId="13">#REF!</definedName>
    <definedName name="_1361E4.001_5_1" localSheetId="2">#REF!</definedName>
    <definedName name="_1361E4.001_5_1" localSheetId="11">#REF!</definedName>
    <definedName name="_1361E4.001_5_1" localSheetId="5">#REF!</definedName>
    <definedName name="_1361E4.001_5_1" localSheetId="14">#REF!</definedName>
    <definedName name="_1361E4.001_5_1">#REF!</definedName>
    <definedName name="_1361G2.020_8_1" localSheetId="13">#REF!</definedName>
    <definedName name="_1361G2.020_8_1" localSheetId="2">#REF!</definedName>
    <definedName name="_1361G2.020_8_1" localSheetId="11">#REF!</definedName>
    <definedName name="_1361G2.020_8_1" localSheetId="5">#REF!</definedName>
    <definedName name="_1361G2.020_8_1" localSheetId="14">#REF!</definedName>
    <definedName name="_1361G2.020_8_1">#REF!</definedName>
    <definedName name="_1362G2.030_4_1" localSheetId="13">#REF!</definedName>
    <definedName name="_1362G2.030_4_1" localSheetId="2">#REF!</definedName>
    <definedName name="_1362G2.030_4_1" localSheetId="11">#REF!</definedName>
    <definedName name="_1362G2.030_4_1" localSheetId="5">#REF!</definedName>
    <definedName name="_1362G2.030_4_1" localSheetId="14">#REF!</definedName>
    <definedName name="_1362G2.030_4_1">#REF!</definedName>
    <definedName name="_1363E4.001_6_1" localSheetId="13">#REF!</definedName>
    <definedName name="_1363E4.001_6_1" localSheetId="2">#REF!</definedName>
    <definedName name="_1363E4.001_6_1" localSheetId="11">#REF!</definedName>
    <definedName name="_1363E4.001_6_1" localSheetId="5">#REF!</definedName>
    <definedName name="_1363E4.001_6_1" localSheetId="14">#REF!</definedName>
    <definedName name="_1363E4.001_6_1">#REF!</definedName>
    <definedName name="_1363G2.030_5_1" localSheetId="13">#REF!</definedName>
    <definedName name="_1363G2.030_5_1" localSheetId="2">#REF!</definedName>
    <definedName name="_1363G2.030_5_1" localSheetId="11">#REF!</definedName>
    <definedName name="_1363G2.030_5_1" localSheetId="5">#REF!</definedName>
    <definedName name="_1363G2.030_5_1" localSheetId="14">#REF!</definedName>
    <definedName name="_1363G2.030_5_1">#REF!</definedName>
    <definedName name="_1364G2.030_6_1" localSheetId="13">#REF!</definedName>
    <definedName name="_1364G2.030_6_1" localSheetId="2">#REF!</definedName>
    <definedName name="_1364G2.030_6_1" localSheetId="11">#REF!</definedName>
    <definedName name="_1364G2.030_6_1" localSheetId="5">#REF!</definedName>
    <definedName name="_1364G2.030_6_1" localSheetId="14">#REF!</definedName>
    <definedName name="_1364G2.030_6_1">#REF!</definedName>
    <definedName name="_1365E4.001_8_1" localSheetId="13">#REF!</definedName>
    <definedName name="_1365E4.001_8_1" localSheetId="2">#REF!</definedName>
    <definedName name="_1365E4.001_8_1" localSheetId="11">#REF!</definedName>
    <definedName name="_1365E4.001_8_1" localSheetId="5">#REF!</definedName>
    <definedName name="_1365E4.001_8_1" localSheetId="14">#REF!</definedName>
    <definedName name="_1365E4.001_8_1">#REF!</definedName>
    <definedName name="_1365G2.030_8_1" localSheetId="13">#REF!</definedName>
    <definedName name="_1365G2.030_8_1" localSheetId="2">#REF!</definedName>
    <definedName name="_1365G2.030_8_1" localSheetId="11">#REF!</definedName>
    <definedName name="_1365G2.030_8_1" localSheetId="5">#REF!</definedName>
    <definedName name="_1365G2.030_8_1" localSheetId="14">#REF!</definedName>
    <definedName name="_1365G2.030_8_1">#REF!</definedName>
    <definedName name="_1366G3.000_4_1" localSheetId="13">#REF!</definedName>
    <definedName name="_1366G3.000_4_1" localSheetId="2">#REF!</definedName>
    <definedName name="_1366G3.000_4_1" localSheetId="11">#REF!</definedName>
    <definedName name="_1366G3.000_4_1" localSheetId="5">#REF!</definedName>
    <definedName name="_1366G3.000_4_1" localSheetId="14">#REF!</definedName>
    <definedName name="_1366G3.000_4_1">#REF!</definedName>
    <definedName name="_1367E4.011_4_1" localSheetId="13">#REF!</definedName>
    <definedName name="_1367E4.011_4_1" localSheetId="2">#REF!</definedName>
    <definedName name="_1367E4.011_4_1" localSheetId="11">#REF!</definedName>
    <definedName name="_1367E4.011_4_1" localSheetId="5">#REF!</definedName>
    <definedName name="_1367E4.011_4_1" localSheetId="14">#REF!</definedName>
    <definedName name="_1367E4.011_4_1">#REF!</definedName>
    <definedName name="_1367G3.000_5_1" localSheetId="13">#REF!</definedName>
    <definedName name="_1367G3.000_5_1" localSheetId="2">#REF!</definedName>
    <definedName name="_1367G3.000_5_1" localSheetId="11">#REF!</definedName>
    <definedName name="_1367G3.000_5_1" localSheetId="5">#REF!</definedName>
    <definedName name="_1367G3.000_5_1" localSheetId="14">#REF!</definedName>
    <definedName name="_1367G3.000_5_1">#REF!</definedName>
    <definedName name="_1368G3.000_6_1" localSheetId="13">#REF!</definedName>
    <definedName name="_1368G3.000_6_1" localSheetId="2">#REF!</definedName>
    <definedName name="_1368G3.000_6_1" localSheetId="11">#REF!</definedName>
    <definedName name="_1368G3.000_6_1" localSheetId="5">#REF!</definedName>
    <definedName name="_1368G3.000_6_1" localSheetId="14">#REF!</definedName>
    <definedName name="_1368G3.000_6_1">#REF!</definedName>
    <definedName name="_1369E4.011_5_1" localSheetId="13">#REF!</definedName>
    <definedName name="_1369E4.011_5_1" localSheetId="2">#REF!</definedName>
    <definedName name="_1369E4.011_5_1" localSheetId="11">#REF!</definedName>
    <definedName name="_1369E4.011_5_1" localSheetId="5">#REF!</definedName>
    <definedName name="_1369E4.011_5_1" localSheetId="14">#REF!</definedName>
    <definedName name="_1369E4.011_5_1">#REF!</definedName>
    <definedName name="_1369G3.000_8_1" localSheetId="13">#REF!</definedName>
    <definedName name="_1369G3.000_8_1" localSheetId="2">#REF!</definedName>
    <definedName name="_1369G3.000_8_1" localSheetId="11">#REF!</definedName>
    <definedName name="_1369G3.000_8_1" localSheetId="5">#REF!</definedName>
    <definedName name="_1369G3.000_8_1" localSheetId="14">#REF!</definedName>
    <definedName name="_1369G3.000_8_1">#REF!</definedName>
    <definedName name="_136bang_gia_8_1" localSheetId="13">#REF!</definedName>
    <definedName name="_136bang_gia_8_1" localSheetId="2">#REF!</definedName>
    <definedName name="_136bang_gia_8_1" localSheetId="11">#REF!</definedName>
    <definedName name="_136bang_gia_8_1" localSheetId="5">#REF!</definedName>
    <definedName name="_136bang_gia_8_1" localSheetId="14">#REF!</definedName>
    <definedName name="_136bang_gia_8_1">#REF!</definedName>
    <definedName name="_1370G3.011_4_1" localSheetId="13">#REF!</definedName>
    <definedName name="_1370G3.011_4_1" localSheetId="2">#REF!</definedName>
    <definedName name="_1370G3.011_4_1" localSheetId="11">#REF!</definedName>
    <definedName name="_1370G3.011_4_1" localSheetId="5">#REF!</definedName>
    <definedName name="_1370G3.011_4_1" localSheetId="14">#REF!</definedName>
    <definedName name="_1370G3.011_4_1">#REF!</definedName>
    <definedName name="_1371E4.011_6_1" localSheetId="13">#REF!</definedName>
    <definedName name="_1371E4.011_6_1" localSheetId="2">#REF!</definedName>
    <definedName name="_1371E4.011_6_1" localSheetId="11">#REF!</definedName>
    <definedName name="_1371E4.011_6_1" localSheetId="5">#REF!</definedName>
    <definedName name="_1371E4.011_6_1" localSheetId="14">#REF!</definedName>
    <definedName name="_1371E4.011_6_1">#REF!</definedName>
    <definedName name="_1371G3.011_5_1" localSheetId="13">#REF!</definedName>
    <definedName name="_1371G3.011_5_1" localSheetId="2">#REF!</definedName>
    <definedName name="_1371G3.011_5_1" localSheetId="11">#REF!</definedName>
    <definedName name="_1371G3.011_5_1" localSheetId="5">#REF!</definedName>
    <definedName name="_1371G3.011_5_1" localSheetId="14">#REF!</definedName>
    <definedName name="_1371G3.011_5_1">#REF!</definedName>
    <definedName name="_1372G3.011_6_1" localSheetId="13">#REF!</definedName>
    <definedName name="_1372G3.011_6_1" localSheetId="2">#REF!</definedName>
    <definedName name="_1372G3.011_6_1" localSheetId="11">#REF!</definedName>
    <definedName name="_1372G3.011_6_1" localSheetId="5">#REF!</definedName>
    <definedName name="_1372G3.011_6_1" localSheetId="14">#REF!</definedName>
    <definedName name="_1372G3.011_6_1">#REF!</definedName>
    <definedName name="_1373E4.011_8_1" localSheetId="13">#REF!</definedName>
    <definedName name="_1373E4.011_8_1" localSheetId="2">#REF!</definedName>
    <definedName name="_1373E4.011_8_1" localSheetId="11">#REF!</definedName>
    <definedName name="_1373E4.011_8_1" localSheetId="5">#REF!</definedName>
    <definedName name="_1373E4.011_8_1" localSheetId="14">#REF!</definedName>
    <definedName name="_1373E4.011_8_1">#REF!</definedName>
    <definedName name="_1373G3.011_8_1" localSheetId="13">#REF!</definedName>
    <definedName name="_1373G3.011_8_1" localSheetId="2">#REF!</definedName>
    <definedName name="_1373G3.011_8_1" localSheetId="11">#REF!</definedName>
    <definedName name="_1373G3.011_8_1" localSheetId="5">#REF!</definedName>
    <definedName name="_1373G3.011_8_1" localSheetId="14">#REF!</definedName>
    <definedName name="_1373G3.011_8_1">#REF!</definedName>
    <definedName name="_1374G3.021_4_1" localSheetId="13">#REF!</definedName>
    <definedName name="_1374G3.021_4_1" localSheetId="2">#REF!</definedName>
    <definedName name="_1374G3.021_4_1" localSheetId="11">#REF!</definedName>
    <definedName name="_1374G3.021_4_1" localSheetId="5">#REF!</definedName>
    <definedName name="_1374G3.021_4_1" localSheetId="14">#REF!</definedName>
    <definedName name="_1374G3.021_4_1">#REF!</definedName>
    <definedName name="_1375E4.021_4_1" localSheetId="13">#REF!</definedName>
    <definedName name="_1375E4.021_4_1" localSheetId="2">#REF!</definedName>
    <definedName name="_1375E4.021_4_1" localSheetId="11">#REF!</definedName>
    <definedName name="_1375E4.021_4_1" localSheetId="5">#REF!</definedName>
    <definedName name="_1375E4.021_4_1" localSheetId="14">#REF!</definedName>
    <definedName name="_1375E4.021_4_1">#REF!</definedName>
    <definedName name="_1375G3.021_5_1" localSheetId="13">#REF!</definedName>
    <definedName name="_1375G3.021_5_1" localSheetId="2">#REF!</definedName>
    <definedName name="_1375G3.021_5_1" localSheetId="11">#REF!</definedName>
    <definedName name="_1375G3.021_5_1" localSheetId="5">#REF!</definedName>
    <definedName name="_1375G3.021_5_1" localSheetId="14">#REF!</definedName>
    <definedName name="_1375G3.021_5_1">#REF!</definedName>
    <definedName name="_1376G3.021_6_1" localSheetId="13">#REF!</definedName>
    <definedName name="_1376G3.021_6_1" localSheetId="2">#REF!</definedName>
    <definedName name="_1376G3.021_6_1" localSheetId="11">#REF!</definedName>
    <definedName name="_1376G3.021_6_1" localSheetId="5">#REF!</definedName>
    <definedName name="_1376G3.021_6_1" localSheetId="14">#REF!</definedName>
    <definedName name="_1376G3.021_6_1">#REF!</definedName>
    <definedName name="_1377E4.021_5_1" localSheetId="13">#REF!</definedName>
    <definedName name="_1377E4.021_5_1" localSheetId="2">#REF!</definedName>
    <definedName name="_1377E4.021_5_1" localSheetId="11">#REF!</definedName>
    <definedName name="_1377E4.021_5_1" localSheetId="5">#REF!</definedName>
    <definedName name="_1377E4.021_5_1" localSheetId="14">#REF!</definedName>
    <definedName name="_1377E4.021_5_1">#REF!</definedName>
    <definedName name="_1377G3.021_8_1" localSheetId="13">#REF!</definedName>
    <definedName name="_1377G3.021_8_1" localSheetId="2">#REF!</definedName>
    <definedName name="_1377G3.021_8_1" localSheetId="11">#REF!</definedName>
    <definedName name="_1377G3.021_8_1" localSheetId="5">#REF!</definedName>
    <definedName name="_1377G3.021_8_1" localSheetId="14">#REF!</definedName>
    <definedName name="_1377G3.021_8_1">#REF!</definedName>
    <definedName name="_1378G3.031_4_1" localSheetId="13">#REF!</definedName>
    <definedName name="_1378G3.031_4_1" localSheetId="2">#REF!</definedName>
    <definedName name="_1378G3.031_4_1" localSheetId="11">#REF!</definedName>
    <definedName name="_1378G3.031_4_1" localSheetId="5">#REF!</definedName>
    <definedName name="_1378G3.031_4_1" localSheetId="14">#REF!</definedName>
    <definedName name="_1378G3.031_4_1">#REF!</definedName>
    <definedName name="_1379E4.021_6_1" localSheetId="13">#REF!</definedName>
    <definedName name="_1379E4.021_6_1" localSheetId="2">#REF!</definedName>
    <definedName name="_1379E4.021_6_1" localSheetId="11">#REF!</definedName>
    <definedName name="_1379E4.021_6_1" localSheetId="5">#REF!</definedName>
    <definedName name="_1379E4.021_6_1" localSheetId="14">#REF!</definedName>
    <definedName name="_1379E4.021_6_1">#REF!</definedName>
    <definedName name="_1379G3.031_5_1" localSheetId="13">#REF!</definedName>
    <definedName name="_1379G3.031_5_1" localSheetId="2">#REF!</definedName>
    <definedName name="_1379G3.031_5_1" localSheetId="11">#REF!</definedName>
    <definedName name="_1379G3.031_5_1" localSheetId="5">#REF!</definedName>
    <definedName name="_1379G3.031_5_1" localSheetId="14">#REF!</definedName>
    <definedName name="_1379G3.031_5_1">#REF!</definedName>
    <definedName name="_137A75000_6_1" localSheetId="13">#REF!</definedName>
    <definedName name="_137A75000_6_1" localSheetId="2">#REF!</definedName>
    <definedName name="_137A75000_6_1" localSheetId="11">#REF!</definedName>
    <definedName name="_137A75000_6_1" localSheetId="5">#REF!</definedName>
    <definedName name="_137A75000_6_1" localSheetId="14">#REF!</definedName>
    <definedName name="_137A75000_6_1">#REF!</definedName>
    <definedName name="_137Bang_travl_4_1" localSheetId="13">#REF!</definedName>
    <definedName name="_137Bang_travl_4_1" localSheetId="2">#REF!</definedName>
    <definedName name="_137Bang_travl_4_1" localSheetId="11">#REF!</definedName>
    <definedName name="_137Bang_travl_4_1" localSheetId="5">#REF!</definedName>
    <definedName name="_137Bang_travl_4_1" localSheetId="14">#REF!</definedName>
    <definedName name="_137Bang_travl_4_1">#REF!</definedName>
    <definedName name="_1380G3.031_6_1" localSheetId="13">#REF!</definedName>
    <definedName name="_1380G3.031_6_1" localSheetId="2">#REF!</definedName>
    <definedName name="_1380G3.031_6_1" localSheetId="11">#REF!</definedName>
    <definedName name="_1380G3.031_6_1" localSheetId="5">#REF!</definedName>
    <definedName name="_1380G3.031_6_1" localSheetId="14">#REF!</definedName>
    <definedName name="_1380G3.031_6_1">#REF!</definedName>
    <definedName name="_1381E4.021_8_1" localSheetId="13">#REF!</definedName>
    <definedName name="_1381E4.021_8_1" localSheetId="2">#REF!</definedName>
    <definedName name="_1381E4.021_8_1" localSheetId="11">#REF!</definedName>
    <definedName name="_1381E4.021_8_1" localSheetId="5">#REF!</definedName>
    <definedName name="_1381E4.021_8_1" localSheetId="14">#REF!</definedName>
    <definedName name="_1381E4.021_8_1">#REF!</definedName>
    <definedName name="_1381G3.031_8_1" localSheetId="13">#REF!</definedName>
    <definedName name="_1381G3.031_8_1" localSheetId="2">#REF!</definedName>
    <definedName name="_1381G3.031_8_1" localSheetId="11">#REF!</definedName>
    <definedName name="_1381G3.031_8_1" localSheetId="5">#REF!</definedName>
    <definedName name="_1381G3.031_8_1" localSheetId="14">#REF!</definedName>
    <definedName name="_1381G3.031_8_1">#REF!</definedName>
    <definedName name="_1382G3.041_4_1" localSheetId="13">#REF!</definedName>
    <definedName name="_1382G3.041_4_1" localSheetId="2">#REF!</definedName>
    <definedName name="_1382G3.041_4_1" localSheetId="11">#REF!</definedName>
    <definedName name="_1382G3.041_4_1" localSheetId="5">#REF!</definedName>
    <definedName name="_1382G3.041_4_1" localSheetId="14">#REF!</definedName>
    <definedName name="_1382G3.041_4_1">#REF!</definedName>
    <definedName name="_1383E4.101_4_1" localSheetId="13">#REF!</definedName>
    <definedName name="_1383E4.101_4_1" localSheetId="2">#REF!</definedName>
    <definedName name="_1383E4.101_4_1" localSheetId="11">#REF!</definedName>
    <definedName name="_1383E4.101_4_1" localSheetId="5">#REF!</definedName>
    <definedName name="_1383E4.101_4_1" localSheetId="14">#REF!</definedName>
    <definedName name="_1383E4.101_4_1">#REF!</definedName>
    <definedName name="_1383G3.041_5_1" localSheetId="13">#REF!</definedName>
    <definedName name="_1383G3.041_5_1" localSheetId="2">#REF!</definedName>
    <definedName name="_1383G3.041_5_1" localSheetId="11">#REF!</definedName>
    <definedName name="_1383G3.041_5_1" localSheetId="5">#REF!</definedName>
    <definedName name="_1383G3.041_5_1" localSheetId="14">#REF!</definedName>
    <definedName name="_1383G3.041_5_1">#REF!</definedName>
    <definedName name="_1384G3.041_6_1" localSheetId="13">#REF!</definedName>
    <definedName name="_1384G3.041_6_1" localSheetId="2">#REF!</definedName>
    <definedName name="_1384G3.041_6_1" localSheetId="11">#REF!</definedName>
    <definedName name="_1384G3.041_6_1" localSheetId="5">#REF!</definedName>
    <definedName name="_1384G3.041_6_1" localSheetId="14">#REF!</definedName>
    <definedName name="_1384G3.041_6_1">#REF!</definedName>
    <definedName name="_1385E4.101_5_1" localSheetId="13">#REF!</definedName>
    <definedName name="_1385E4.101_5_1" localSheetId="2">#REF!</definedName>
    <definedName name="_1385E4.101_5_1" localSheetId="11">#REF!</definedName>
    <definedName name="_1385E4.101_5_1" localSheetId="5">#REF!</definedName>
    <definedName name="_1385E4.101_5_1" localSheetId="14">#REF!</definedName>
    <definedName name="_1385E4.101_5_1">#REF!</definedName>
    <definedName name="_1385G3.041_8_1" localSheetId="13">#REF!</definedName>
    <definedName name="_1385G3.041_8_1" localSheetId="2">#REF!</definedName>
    <definedName name="_1385G3.041_8_1" localSheetId="11">#REF!</definedName>
    <definedName name="_1385G3.041_8_1" localSheetId="5">#REF!</definedName>
    <definedName name="_1385G3.041_8_1" localSheetId="14">#REF!</definedName>
    <definedName name="_1385G3.041_8_1">#REF!</definedName>
    <definedName name="_1386G3.100_4_1" localSheetId="13">#REF!</definedName>
    <definedName name="_1386G3.100_4_1" localSheetId="2">#REF!</definedName>
    <definedName name="_1386G3.100_4_1" localSheetId="11">#REF!</definedName>
    <definedName name="_1386G3.100_4_1" localSheetId="5">#REF!</definedName>
    <definedName name="_1386G3.100_4_1" localSheetId="14">#REF!</definedName>
    <definedName name="_1386G3.100_4_1">#REF!</definedName>
    <definedName name="_1387E4.101_6_1" localSheetId="13">#REF!</definedName>
    <definedName name="_1387E4.101_6_1" localSheetId="2">#REF!</definedName>
    <definedName name="_1387E4.101_6_1" localSheetId="11">#REF!</definedName>
    <definedName name="_1387E4.101_6_1" localSheetId="5">#REF!</definedName>
    <definedName name="_1387E4.101_6_1" localSheetId="14">#REF!</definedName>
    <definedName name="_1387E4.101_6_1">#REF!</definedName>
    <definedName name="_1387G3.100_5_1" localSheetId="13">#REF!</definedName>
    <definedName name="_1387G3.100_5_1" localSheetId="2">#REF!</definedName>
    <definedName name="_1387G3.100_5_1" localSheetId="11">#REF!</definedName>
    <definedName name="_1387G3.100_5_1" localSheetId="5">#REF!</definedName>
    <definedName name="_1387G3.100_5_1" localSheetId="14">#REF!</definedName>
    <definedName name="_1387G3.100_5_1">#REF!</definedName>
    <definedName name="_1388G3.100_6_1" localSheetId="13">#REF!</definedName>
    <definedName name="_1388G3.100_6_1" localSheetId="2">#REF!</definedName>
    <definedName name="_1388G3.100_6_1" localSheetId="11">#REF!</definedName>
    <definedName name="_1388G3.100_6_1" localSheetId="5">#REF!</definedName>
    <definedName name="_1388G3.100_6_1" localSheetId="14">#REF!</definedName>
    <definedName name="_1388G3.100_6_1">#REF!</definedName>
    <definedName name="_1389E4.101_8_1" localSheetId="13">#REF!</definedName>
    <definedName name="_1389E4.101_8_1" localSheetId="2">#REF!</definedName>
    <definedName name="_1389E4.101_8_1" localSheetId="11">#REF!</definedName>
    <definedName name="_1389E4.101_8_1" localSheetId="5">#REF!</definedName>
    <definedName name="_1389E4.101_8_1" localSheetId="14">#REF!</definedName>
    <definedName name="_1389E4.101_8_1">#REF!</definedName>
    <definedName name="_1389G3.100_8_1" localSheetId="13">#REF!</definedName>
    <definedName name="_1389G3.100_8_1" localSheetId="2">#REF!</definedName>
    <definedName name="_1389G3.100_8_1" localSheetId="11">#REF!</definedName>
    <definedName name="_1389G3.100_8_1" localSheetId="5">#REF!</definedName>
    <definedName name="_1389G3.100_8_1" localSheetId="14">#REF!</definedName>
    <definedName name="_1389G3.100_8_1">#REF!</definedName>
    <definedName name="_138Bang_travl_5_1" localSheetId="13">#REF!</definedName>
    <definedName name="_138Bang_travl_5_1" localSheetId="2">#REF!</definedName>
    <definedName name="_138Bang_travl_5_1" localSheetId="11">#REF!</definedName>
    <definedName name="_138Bang_travl_5_1" localSheetId="5">#REF!</definedName>
    <definedName name="_138Bang_travl_5_1" localSheetId="14">#REF!</definedName>
    <definedName name="_138Bang_travl_5_1">#REF!</definedName>
    <definedName name="_1390G3.111_4_1" localSheetId="13">#REF!</definedName>
    <definedName name="_1390G3.111_4_1" localSheetId="2">#REF!</definedName>
    <definedName name="_1390G3.111_4_1" localSheetId="11">#REF!</definedName>
    <definedName name="_1390G3.111_4_1" localSheetId="5">#REF!</definedName>
    <definedName name="_1390G3.111_4_1" localSheetId="14">#REF!</definedName>
    <definedName name="_1390G3.111_4_1">#REF!</definedName>
    <definedName name="_1391E4.111_4_1" localSheetId="13">#REF!</definedName>
    <definedName name="_1391E4.111_4_1" localSheetId="2">#REF!</definedName>
    <definedName name="_1391E4.111_4_1" localSheetId="11">#REF!</definedName>
    <definedName name="_1391E4.111_4_1" localSheetId="5">#REF!</definedName>
    <definedName name="_1391E4.111_4_1" localSheetId="14">#REF!</definedName>
    <definedName name="_1391E4.111_4_1">#REF!</definedName>
    <definedName name="_1391G3.111_5_1" localSheetId="13">#REF!</definedName>
    <definedName name="_1391G3.111_5_1" localSheetId="2">#REF!</definedName>
    <definedName name="_1391G3.111_5_1" localSheetId="11">#REF!</definedName>
    <definedName name="_1391G3.111_5_1" localSheetId="5">#REF!</definedName>
    <definedName name="_1391G3.111_5_1" localSheetId="14">#REF!</definedName>
    <definedName name="_1391G3.111_5_1">#REF!</definedName>
    <definedName name="_1392G3.111_6_1" localSheetId="13">#REF!</definedName>
    <definedName name="_1392G3.111_6_1" localSheetId="2">#REF!</definedName>
    <definedName name="_1392G3.111_6_1" localSheetId="11">#REF!</definedName>
    <definedName name="_1392G3.111_6_1" localSheetId="5">#REF!</definedName>
    <definedName name="_1392G3.111_6_1" localSheetId="14">#REF!</definedName>
    <definedName name="_1392G3.111_6_1">#REF!</definedName>
    <definedName name="_1393E4.111_5_1" localSheetId="13">#REF!</definedName>
    <definedName name="_1393E4.111_5_1" localSheetId="2">#REF!</definedName>
    <definedName name="_1393E4.111_5_1" localSheetId="11">#REF!</definedName>
    <definedName name="_1393E4.111_5_1" localSheetId="5">#REF!</definedName>
    <definedName name="_1393E4.111_5_1" localSheetId="14">#REF!</definedName>
    <definedName name="_1393E4.111_5_1">#REF!</definedName>
    <definedName name="_1393G3.111_8_1" localSheetId="13">#REF!</definedName>
    <definedName name="_1393G3.111_8_1" localSheetId="2">#REF!</definedName>
    <definedName name="_1393G3.111_8_1" localSheetId="11">#REF!</definedName>
    <definedName name="_1393G3.111_8_1" localSheetId="5">#REF!</definedName>
    <definedName name="_1393G3.111_8_1" localSheetId="14">#REF!</definedName>
    <definedName name="_1393G3.111_8_1">#REF!</definedName>
    <definedName name="_1394G3.121_4_1" localSheetId="13">#REF!</definedName>
    <definedName name="_1394G3.121_4_1" localSheetId="2">#REF!</definedName>
    <definedName name="_1394G3.121_4_1" localSheetId="11">#REF!</definedName>
    <definedName name="_1394G3.121_4_1" localSheetId="5">#REF!</definedName>
    <definedName name="_1394G3.121_4_1" localSheetId="14">#REF!</definedName>
    <definedName name="_1394G3.121_4_1">#REF!</definedName>
    <definedName name="_1395E4.111_6_1" localSheetId="13">#REF!</definedName>
    <definedName name="_1395E4.111_6_1" localSheetId="2">#REF!</definedName>
    <definedName name="_1395E4.111_6_1" localSheetId="11">#REF!</definedName>
    <definedName name="_1395E4.111_6_1" localSheetId="5">#REF!</definedName>
    <definedName name="_1395E4.111_6_1" localSheetId="14">#REF!</definedName>
    <definedName name="_1395E4.111_6_1">#REF!</definedName>
    <definedName name="_1395G3.121_5_1" localSheetId="13">#REF!</definedName>
    <definedName name="_1395G3.121_5_1" localSheetId="2">#REF!</definedName>
    <definedName name="_1395G3.121_5_1" localSheetId="11">#REF!</definedName>
    <definedName name="_1395G3.121_5_1" localSheetId="5">#REF!</definedName>
    <definedName name="_1395G3.121_5_1" localSheetId="14">#REF!</definedName>
    <definedName name="_1395G3.121_5_1">#REF!</definedName>
    <definedName name="_1396G3.121_6_1" localSheetId="13">#REF!</definedName>
    <definedName name="_1396G3.121_6_1" localSheetId="2">#REF!</definedName>
    <definedName name="_1396G3.121_6_1" localSheetId="11">#REF!</definedName>
    <definedName name="_1396G3.121_6_1" localSheetId="5">#REF!</definedName>
    <definedName name="_1396G3.121_6_1" localSheetId="14">#REF!</definedName>
    <definedName name="_1396G3.121_6_1">#REF!</definedName>
    <definedName name="_1397E4.111_8_1" localSheetId="13">#REF!</definedName>
    <definedName name="_1397E4.111_8_1" localSheetId="2">#REF!</definedName>
    <definedName name="_1397E4.111_8_1" localSheetId="11">#REF!</definedName>
    <definedName name="_1397E4.111_8_1" localSheetId="5">#REF!</definedName>
    <definedName name="_1397E4.111_8_1" localSheetId="14">#REF!</definedName>
    <definedName name="_1397E4.111_8_1">#REF!</definedName>
    <definedName name="_1397G3.121_8_1" localSheetId="13">#REF!</definedName>
    <definedName name="_1397G3.121_8_1" localSheetId="2">#REF!</definedName>
    <definedName name="_1397G3.121_8_1" localSheetId="11">#REF!</definedName>
    <definedName name="_1397G3.121_8_1" localSheetId="5">#REF!</definedName>
    <definedName name="_1397G3.121_8_1" localSheetId="14">#REF!</definedName>
    <definedName name="_1397G3.121_8_1">#REF!</definedName>
    <definedName name="_1398G3.131_4_1" localSheetId="13">#REF!</definedName>
    <definedName name="_1398G3.131_4_1" localSheetId="2">#REF!</definedName>
    <definedName name="_1398G3.131_4_1" localSheetId="11">#REF!</definedName>
    <definedName name="_1398G3.131_4_1" localSheetId="5">#REF!</definedName>
    <definedName name="_1398G3.131_4_1" localSheetId="14">#REF!</definedName>
    <definedName name="_1398G3.131_4_1">#REF!</definedName>
    <definedName name="_1399E4.121_4_1" localSheetId="13">#REF!</definedName>
    <definedName name="_1399E4.121_4_1" localSheetId="2">#REF!</definedName>
    <definedName name="_1399E4.121_4_1" localSheetId="11">#REF!</definedName>
    <definedName name="_1399E4.121_4_1" localSheetId="5">#REF!</definedName>
    <definedName name="_1399E4.121_4_1" localSheetId="14">#REF!</definedName>
    <definedName name="_1399E4.121_4_1">#REF!</definedName>
    <definedName name="_1399G3.131_5_1" localSheetId="13">#REF!</definedName>
    <definedName name="_1399G3.131_5_1" localSheetId="2">#REF!</definedName>
    <definedName name="_1399G3.131_5_1" localSheetId="11">#REF!</definedName>
    <definedName name="_1399G3.131_5_1" localSheetId="5">#REF!</definedName>
    <definedName name="_1399G3.131_5_1" localSheetId="14">#REF!</definedName>
    <definedName name="_1399G3.131_5_1">#REF!</definedName>
    <definedName name="_139A75000_8_1" localSheetId="13">#REF!</definedName>
    <definedName name="_139A75000_8_1" localSheetId="2">#REF!</definedName>
    <definedName name="_139A75000_8_1" localSheetId="11">#REF!</definedName>
    <definedName name="_139A75000_8_1" localSheetId="5">#REF!</definedName>
    <definedName name="_139A75000_8_1" localSheetId="14">#REF!</definedName>
    <definedName name="_139A75000_8_1">#REF!</definedName>
    <definedName name="_139Bang_travl_6_1" localSheetId="13">#REF!</definedName>
    <definedName name="_139Bang_travl_6_1" localSheetId="2">#REF!</definedName>
    <definedName name="_139Bang_travl_6_1" localSheetId="11">#REF!</definedName>
    <definedName name="_139Bang_travl_6_1" localSheetId="5">#REF!</definedName>
    <definedName name="_139Bang_travl_6_1" localSheetId="14">#REF!</definedName>
    <definedName name="_139Bang_travl_6_1">#REF!</definedName>
    <definedName name="_1400G3.131_6_1" localSheetId="13">#REF!</definedName>
    <definedName name="_1400G3.131_6_1" localSheetId="2">#REF!</definedName>
    <definedName name="_1400G3.131_6_1" localSheetId="11">#REF!</definedName>
    <definedName name="_1400G3.131_6_1" localSheetId="5">#REF!</definedName>
    <definedName name="_1400G3.131_6_1" localSheetId="14">#REF!</definedName>
    <definedName name="_1400G3.131_6_1">#REF!</definedName>
    <definedName name="_1401E4.121_5_1" localSheetId="13">#REF!</definedName>
    <definedName name="_1401E4.121_5_1" localSheetId="2">#REF!</definedName>
    <definedName name="_1401E4.121_5_1" localSheetId="11">#REF!</definedName>
    <definedName name="_1401E4.121_5_1" localSheetId="5">#REF!</definedName>
    <definedName name="_1401E4.121_5_1" localSheetId="14">#REF!</definedName>
    <definedName name="_1401E4.121_5_1">#REF!</definedName>
    <definedName name="_1401G3.131_8_1" localSheetId="13">#REF!</definedName>
    <definedName name="_1401G3.131_8_1" localSheetId="2">#REF!</definedName>
    <definedName name="_1401G3.131_8_1" localSheetId="11">#REF!</definedName>
    <definedName name="_1401G3.131_8_1" localSheetId="5">#REF!</definedName>
    <definedName name="_1401G3.131_8_1" localSheetId="14">#REF!</definedName>
    <definedName name="_1401G3.131_8_1">#REF!</definedName>
    <definedName name="_1402G3.141_4_1" localSheetId="13">#REF!</definedName>
    <definedName name="_1402G3.141_4_1" localSheetId="2">#REF!</definedName>
    <definedName name="_1402G3.141_4_1" localSheetId="11">#REF!</definedName>
    <definedName name="_1402G3.141_4_1" localSheetId="5">#REF!</definedName>
    <definedName name="_1402G3.141_4_1" localSheetId="14">#REF!</definedName>
    <definedName name="_1402G3.141_4_1">#REF!</definedName>
    <definedName name="_1403E4.121_6_1" localSheetId="13">#REF!</definedName>
    <definedName name="_1403E4.121_6_1" localSheetId="2">#REF!</definedName>
    <definedName name="_1403E4.121_6_1" localSheetId="11">#REF!</definedName>
    <definedName name="_1403E4.121_6_1" localSheetId="5">#REF!</definedName>
    <definedName name="_1403E4.121_6_1" localSheetId="14">#REF!</definedName>
    <definedName name="_1403E4.121_6_1">#REF!</definedName>
    <definedName name="_1403G3.141_5_1" localSheetId="13">#REF!</definedName>
    <definedName name="_1403G3.141_5_1" localSheetId="2">#REF!</definedName>
    <definedName name="_1403G3.141_5_1" localSheetId="11">#REF!</definedName>
    <definedName name="_1403G3.141_5_1" localSheetId="5">#REF!</definedName>
    <definedName name="_1403G3.141_5_1" localSheetId="14">#REF!</definedName>
    <definedName name="_1403G3.141_5_1">#REF!</definedName>
    <definedName name="_1404G3.141_6_1" localSheetId="13">#REF!</definedName>
    <definedName name="_1404G3.141_6_1" localSheetId="2">#REF!</definedName>
    <definedName name="_1404G3.141_6_1" localSheetId="11">#REF!</definedName>
    <definedName name="_1404G3.141_6_1" localSheetId="5">#REF!</definedName>
    <definedName name="_1404G3.141_6_1" localSheetId="14">#REF!</definedName>
    <definedName name="_1404G3.141_6_1">#REF!</definedName>
    <definedName name="_1405E4.121_8_1" localSheetId="13">#REF!</definedName>
    <definedName name="_1405E4.121_8_1" localSheetId="2">#REF!</definedName>
    <definedName name="_1405E4.121_8_1" localSheetId="11">#REF!</definedName>
    <definedName name="_1405E4.121_8_1" localSheetId="5">#REF!</definedName>
    <definedName name="_1405E4.121_8_1" localSheetId="14">#REF!</definedName>
    <definedName name="_1405E4.121_8_1">#REF!</definedName>
    <definedName name="_1405G3.141_8_1" localSheetId="13">#REF!</definedName>
    <definedName name="_1405G3.141_8_1" localSheetId="2">#REF!</definedName>
    <definedName name="_1405G3.141_8_1" localSheetId="11">#REF!</definedName>
    <definedName name="_1405G3.141_8_1" localSheetId="5">#REF!</definedName>
    <definedName name="_1405G3.141_8_1" localSheetId="14">#REF!</definedName>
    <definedName name="_1405G3.141_8_1">#REF!</definedName>
    <definedName name="_1406G3.201_4_1" localSheetId="13">#REF!</definedName>
    <definedName name="_1406G3.201_4_1" localSheetId="2">#REF!</definedName>
    <definedName name="_1406G3.201_4_1" localSheetId="11">#REF!</definedName>
    <definedName name="_1406G3.201_4_1" localSheetId="5">#REF!</definedName>
    <definedName name="_1406G3.201_4_1" localSheetId="14">#REF!</definedName>
    <definedName name="_1406G3.201_4_1">#REF!</definedName>
    <definedName name="_1407E5.010_4_1" localSheetId="13">#REF!</definedName>
    <definedName name="_1407E5.010_4_1" localSheetId="2">#REF!</definedName>
    <definedName name="_1407E5.010_4_1" localSheetId="11">#REF!</definedName>
    <definedName name="_1407E5.010_4_1" localSheetId="5">#REF!</definedName>
    <definedName name="_1407E5.010_4_1" localSheetId="14">#REF!</definedName>
    <definedName name="_1407E5.010_4_1">#REF!</definedName>
    <definedName name="_1407G3.201_5_1" localSheetId="13">#REF!</definedName>
    <definedName name="_1407G3.201_5_1" localSheetId="2">#REF!</definedName>
    <definedName name="_1407G3.201_5_1" localSheetId="11">#REF!</definedName>
    <definedName name="_1407G3.201_5_1" localSheetId="5">#REF!</definedName>
    <definedName name="_1407G3.201_5_1" localSheetId="14">#REF!</definedName>
    <definedName name="_1407G3.201_5_1">#REF!</definedName>
    <definedName name="_1408G3.201_6_1" localSheetId="13">#REF!</definedName>
    <definedName name="_1408G3.201_6_1" localSheetId="2">#REF!</definedName>
    <definedName name="_1408G3.201_6_1" localSheetId="11">#REF!</definedName>
    <definedName name="_1408G3.201_6_1" localSheetId="5">#REF!</definedName>
    <definedName name="_1408G3.201_6_1" localSheetId="14">#REF!</definedName>
    <definedName name="_1408G3.201_6_1">#REF!</definedName>
    <definedName name="_1409E5.010_5_1" localSheetId="13">#REF!</definedName>
    <definedName name="_1409E5.010_5_1" localSheetId="2">#REF!</definedName>
    <definedName name="_1409E5.010_5_1" localSheetId="11">#REF!</definedName>
    <definedName name="_1409E5.010_5_1" localSheetId="5">#REF!</definedName>
    <definedName name="_1409E5.010_5_1" localSheetId="14">#REF!</definedName>
    <definedName name="_1409E5.010_5_1">#REF!</definedName>
    <definedName name="_1409G3.201_8_1" localSheetId="13">#REF!</definedName>
    <definedName name="_1409G3.201_8_1" localSheetId="2">#REF!</definedName>
    <definedName name="_1409G3.201_8_1" localSheetId="11">#REF!</definedName>
    <definedName name="_1409G3.201_8_1" localSheetId="5">#REF!</definedName>
    <definedName name="_1409G3.201_8_1" localSheetId="14">#REF!</definedName>
    <definedName name="_1409G3.201_8_1">#REF!</definedName>
    <definedName name="_140Bang_travl_8_1" localSheetId="13">#REF!</definedName>
    <definedName name="_140Bang_travl_8_1" localSheetId="2">#REF!</definedName>
    <definedName name="_140Bang_travl_8_1" localSheetId="11">#REF!</definedName>
    <definedName name="_140Bang_travl_8_1" localSheetId="5">#REF!</definedName>
    <definedName name="_140Bang_travl_8_1" localSheetId="14">#REF!</definedName>
    <definedName name="_140Bang_travl_8_1">#REF!</definedName>
    <definedName name="_1410G3.211_4_1" localSheetId="13">#REF!</definedName>
    <definedName name="_1410G3.211_4_1" localSheetId="2">#REF!</definedName>
    <definedName name="_1410G3.211_4_1" localSheetId="11">#REF!</definedName>
    <definedName name="_1410G3.211_4_1" localSheetId="5">#REF!</definedName>
    <definedName name="_1410G3.211_4_1" localSheetId="14">#REF!</definedName>
    <definedName name="_1410G3.211_4_1">#REF!</definedName>
    <definedName name="_1411E5.010_6_1" localSheetId="13">#REF!</definedName>
    <definedName name="_1411E5.010_6_1" localSheetId="2">#REF!</definedName>
    <definedName name="_1411E5.010_6_1" localSheetId="11">#REF!</definedName>
    <definedName name="_1411E5.010_6_1" localSheetId="5">#REF!</definedName>
    <definedName name="_1411E5.010_6_1" localSheetId="14">#REF!</definedName>
    <definedName name="_1411E5.010_6_1">#REF!</definedName>
    <definedName name="_1411G3.211_5_1" localSheetId="13">#REF!</definedName>
    <definedName name="_1411G3.211_5_1" localSheetId="2">#REF!</definedName>
    <definedName name="_1411G3.211_5_1" localSheetId="11">#REF!</definedName>
    <definedName name="_1411G3.211_5_1" localSheetId="5">#REF!</definedName>
    <definedName name="_1411G3.211_5_1" localSheetId="14">#REF!</definedName>
    <definedName name="_1411G3.211_5_1">#REF!</definedName>
    <definedName name="_1412G3.211_6_1" localSheetId="13">#REF!</definedName>
    <definedName name="_1412G3.211_6_1" localSheetId="2">#REF!</definedName>
    <definedName name="_1412G3.211_6_1" localSheetId="11">#REF!</definedName>
    <definedName name="_1412G3.211_6_1" localSheetId="5">#REF!</definedName>
    <definedName name="_1412G3.211_6_1" localSheetId="14">#REF!</definedName>
    <definedName name="_1412G3.211_6_1">#REF!</definedName>
    <definedName name="_1413E5.010_8_1" localSheetId="13">#REF!</definedName>
    <definedName name="_1413E5.010_8_1" localSheetId="2">#REF!</definedName>
    <definedName name="_1413E5.010_8_1" localSheetId="11">#REF!</definedName>
    <definedName name="_1413E5.010_8_1" localSheetId="5">#REF!</definedName>
    <definedName name="_1413E5.010_8_1" localSheetId="14">#REF!</definedName>
    <definedName name="_1413E5.010_8_1">#REF!</definedName>
    <definedName name="_1413G3.211_8_1" localSheetId="13">#REF!</definedName>
    <definedName name="_1413G3.211_8_1" localSheetId="2">#REF!</definedName>
    <definedName name="_1413G3.211_8_1" localSheetId="11">#REF!</definedName>
    <definedName name="_1413G3.211_8_1" localSheetId="5">#REF!</definedName>
    <definedName name="_1413G3.211_8_1" localSheetId="14">#REF!</definedName>
    <definedName name="_1413G3.211_8_1">#REF!</definedName>
    <definedName name="_1414G3.221_4_1" localSheetId="13">#REF!</definedName>
    <definedName name="_1414G3.221_4_1" localSheetId="2">#REF!</definedName>
    <definedName name="_1414G3.221_4_1" localSheetId="11">#REF!</definedName>
    <definedName name="_1414G3.221_4_1" localSheetId="5">#REF!</definedName>
    <definedName name="_1414G3.221_4_1" localSheetId="14">#REF!</definedName>
    <definedName name="_1414G3.221_4_1">#REF!</definedName>
    <definedName name="_1415E5.020_4_1" localSheetId="13">#REF!</definedName>
    <definedName name="_1415E5.020_4_1" localSheetId="2">#REF!</definedName>
    <definedName name="_1415E5.020_4_1" localSheetId="11">#REF!</definedName>
    <definedName name="_1415E5.020_4_1" localSheetId="5">#REF!</definedName>
    <definedName name="_1415E5.020_4_1" localSheetId="14">#REF!</definedName>
    <definedName name="_1415E5.020_4_1">#REF!</definedName>
    <definedName name="_1415G3.221_5_1" localSheetId="13">#REF!</definedName>
    <definedName name="_1415G3.221_5_1" localSheetId="2">#REF!</definedName>
    <definedName name="_1415G3.221_5_1" localSheetId="11">#REF!</definedName>
    <definedName name="_1415G3.221_5_1" localSheetId="5">#REF!</definedName>
    <definedName name="_1415G3.221_5_1" localSheetId="14">#REF!</definedName>
    <definedName name="_1415G3.221_5_1">#REF!</definedName>
    <definedName name="_1416G3.221_6_1" localSheetId="13">#REF!</definedName>
    <definedName name="_1416G3.221_6_1" localSheetId="2">#REF!</definedName>
    <definedName name="_1416G3.221_6_1" localSheetId="11">#REF!</definedName>
    <definedName name="_1416G3.221_6_1" localSheetId="5">#REF!</definedName>
    <definedName name="_1416G3.221_6_1" localSheetId="14">#REF!</definedName>
    <definedName name="_1416G3.221_6_1">#REF!</definedName>
    <definedName name="_1417E5.020_5_1" localSheetId="13">#REF!</definedName>
    <definedName name="_1417E5.020_5_1" localSheetId="2">#REF!</definedName>
    <definedName name="_1417E5.020_5_1" localSheetId="11">#REF!</definedName>
    <definedName name="_1417E5.020_5_1" localSheetId="5">#REF!</definedName>
    <definedName name="_1417E5.020_5_1" localSheetId="14">#REF!</definedName>
    <definedName name="_1417E5.020_5_1">#REF!</definedName>
    <definedName name="_1417G3.221_8_1" localSheetId="13">#REF!</definedName>
    <definedName name="_1417G3.221_8_1" localSheetId="2">#REF!</definedName>
    <definedName name="_1417G3.221_8_1" localSheetId="11">#REF!</definedName>
    <definedName name="_1417G3.221_8_1" localSheetId="5">#REF!</definedName>
    <definedName name="_1417G3.221_8_1" localSheetId="14">#REF!</definedName>
    <definedName name="_1417G3.221_8_1">#REF!</definedName>
    <definedName name="_1418G3.231_4_1" localSheetId="13">#REF!</definedName>
    <definedName name="_1418G3.231_4_1" localSheetId="2">#REF!</definedName>
    <definedName name="_1418G3.231_4_1" localSheetId="11">#REF!</definedName>
    <definedName name="_1418G3.231_4_1" localSheetId="5">#REF!</definedName>
    <definedName name="_1418G3.231_4_1" localSheetId="14">#REF!</definedName>
    <definedName name="_1418G3.231_4_1">#REF!</definedName>
    <definedName name="_1419E5.020_6_1" localSheetId="13">#REF!</definedName>
    <definedName name="_1419E5.020_6_1" localSheetId="2">#REF!</definedName>
    <definedName name="_1419E5.020_6_1" localSheetId="11">#REF!</definedName>
    <definedName name="_1419E5.020_6_1" localSheetId="5">#REF!</definedName>
    <definedName name="_1419E5.020_6_1" localSheetId="14">#REF!</definedName>
    <definedName name="_1419E5.020_6_1">#REF!</definedName>
    <definedName name="_1419G3.231_5_1" localSheetId="13">#REF!</definedName>
    <definedName name="_1419G3.231_5_1" localSheetId="2">#REF!</definedName>
    <definedName name="_1419G3.231_5_1" localSheetId="11">#REF!</definedName>
    <definedName name="_1419G3.231_5_1" localSheetId="5">#REF!</definedName>
    <definedName name="_1419G3.231_5_1" localSheetId="14">#REF!</definedName>
    <definedName name="_1419G3.231_5_1">#REF!</definedName>
    <definedName name="_141A85000_4_1" localSheetId="13">#REF!</definedName>
    <definedName name="_141A85000_4_1" localSheetId="2">#REF!</definedName>
    <definedName name="_141A85000_4_1" localSheetId="11">#REF!</definedName>
    <definedName name="_141A85000_4_1" localSheetId="5">#REF!</definedName>
    <definedName name="_141A85000_4_1" localSheetId="14">#REF!</definedName>
    <definedName name="_141A85000_4_1">#REF!</definedName>
    <definedName name="_1420G3.231_6_1" localSheetId="13">#REF!</definedName>
    <definedName name="_1420G3.231_6_1" localSheetId="2">#REF!</definedName>
    <definedName name="_1420G3.231_6_1" localSheetId="11">#REF!</definedName>
    <definedName name="_1420G3.231_6_1" localSheetId="5">#REF!</definedName>
    <definedName name="_1420G3.231_6_1" localSheetId="14">#REF!</definedName>
    <definedName name="_1420G3.231_6_1">#REF!</definedName>
    <definedName name="_1421E5.020_8_1" localSheetId="13">#REF!</definedName>
    <definedName name="_1421E5.020_8_1" localSheetId="2">#REF!</definedName>
    <definedName name="_1421E5.020_8_1" localSheetId="11">#REF!</definedName>
    <definedName name="_1421E5.020_8_1" localSheetId="5">#REF!</definedName>
    <definedName name="_1421E5.020_8_1" localSheetId="14">#REF!</definedName>
    <definedName name="_1421E5.020_8_1">#REF!</definedName>
    <definedName name="_1421G3.231_8_1" localSheetId="13">#REF!</definedName>
    <definedName name="_1421G3.231_8_1" localSheetId="2">#REF!</definedName>
    <definedName name="_1421G3.231_8_1" localSheetId="11">#REF!</definedName>
    <definedName name="_1421G3.231_8_1" localSheetId="5">#REF!</definedName>
    <definedName name="_1421G3.231_8_1" localSheetId="14">#REF!</definedName>
    <definedName name="_1421G3.231_8_1">#REF!</definedName>
    <definedName name="_1422G3.241_4_1" localSheetId="13">#REF!</definedName>
    <definedName name="_1422G3.241_4_1" localSheetId="2">#REF!</definedName>
    <definedName name="_1422G3.241_4_1" localSheetId="11">#REF!</definedName>
    <definedName name="_1422G3.241_4_1" localSheetId="5">#REF!</definedName>
    <definedName name="_1422G3.241_4_1" localSheetId="14">#REF!</definedName>
    <definedName name="_1422G3.241_4_1">#REF!</definedName>
    <definedName name="_1423E5.030_4_1" localSheetId="13">#REF!</definedName>
    <definedName name="_1423E5.030_4_1" localSheetId="2">#REF!</definedName>
    <definedName name="_1423E5.030_4_1" localSheetId="11">#REF!</definedName>
    <definedName name="_1423E5.030_4_1" localSheetId="5">#REF!</definedName>
    <definedName name="_1423E5.030_4_1" localSheetId="14">#REF!</definedName>
    <definedName name="_1423E5.030_4_1">#REF!</definedName>
    <definedName name="_1423G3.241_5_1" localSheetId="13">#REF!</definedName>
    <definedName name="_1423G3.241_5_1" localSheetId="2">#REF!</definedName>
    <definedName name="_1423G3.241_5_1" localSheetId="11">#REF!</definedName>
    <definedName name="_1423G3.241_5_1" localSheetId="5">#REF!</definedName>
    <definedName name="_1423G3.241_5_1" localSheetId="14">#REF!</definedName>
    <definedName name="_1423G3.241_5_1">#REF!</definedName>
    <definedName name="_1424G3.241_6_1" localSheetId="13">#REF!</definedName>
    <definedName name="_1424G3.241_6_1" localSheetId="2">#REF!</definedName>
    <definedName name="_1424G3.241_6_1" localSheetId="11">#REF!</definedName>
    <definedName name="_1424G3.241_6_1" localSheetId="5">#REF!</definedName>
    <definedName name="_1424G3.241_6_1" localSheetId="14">#REF!</definedName>
    <definedName name="_1424G3.241_6_1">#REF!</definedName>
    <definedName name="_1425E5.030_5_1" localSheetId="13">#REF!</definedName>
    <definedName name="_1425E5.030_5_1" localSheetId="2">#REF!</definedName>
    <definedName name="_1425E5.030_5_1" localSheetId="11">#REF!</definedName>
    <definedName name="_1425E5.030_5_1" localSheetId="5">#REF!</definedName>
    <definedName name="_1425E5.030_5_1" localSheetId="14">#REF!</definedName>
    <definedName name="_1425E5.030_5_1">#REF!</definedName>
    <definedName name="_1425G3.241_8_1" localSheetId="13">#REF!</definedName>
    <definedName name="_1425G3.241_8_1" localSheetId="2">#REF!</definedName>
    <definedName name="_1425G3.241_8_1" localSheetId="11">#REF!</definedName>
    <definedName name="_1425G3.241_8_1" localSheetId="5">#REF!</definedName>
    <definedName name="_1425G3.241_8_1" localSheetId="14">#REF!</definedName>
    <definedName name="_1425G3.241_8_1">#REF!</definedName>
    <definedName name="_1426G3.301_4_1" localSheetId="13">#REF!</definedName>
    <definedName name="_1426G3.301_4_1" localSheetId="2">#REF!</definedName>
    <definedName name="_1426G3.301_4_1" localSheetId="11">#REF!</definedName>
    <definedName name="_1426G3.301_4_1" localSheetId="5">#REF!</definedName>
    <definedName name="_1426G3.301_4_1" localSheetId="14">#REF!</definedName>
    <definedName name="_1426G3.301_4_1">#REF!</definedName>
    <definedName name="_1427E5.030_6_1" localSheetId="13">#REF!</definedName>
    <definedName name="_1427E5.030_6_1" localSheetId="2">#REF!</definedName>
    <definedName name="_1427E5.030_6_1" localSheetId="11">#REF!</definedName>
    <definedName name="_1427E5.030_6_1" localSheetId="5">#REF!</definedName>
    <definedName name="_1427E5.030_6_1" localSheetId="14">#REF!</definedName>
    <definedName name="_1427E5.030_6_1">#REF!</definedName>
    <definedName name="_1427G3.301_5_1" localSheetId="13">#REF!</definedName>
    <definedName name="_1427G3.301_5_1" localSheetId="2">#REF!</definedName>
    <definedName name="_1427G3.301_5_1" localSheetId="11">#REF!</definedName>
    <definedName name="_1427G3.301_5_1" localSheetId="5">#REF!</definedName>
    <definedName name="_1427G3.301_5_1" localSheetId="14">#REF!</definedName>
    <definedName name="_1427G3.301_5_1">#REF!</definedName>
    <definedName name="_1428G3.301_6_1" localSheetId="13">#REF!</definedName>
    <definedName name="_1428G3.301_6_1" localSheetId="2">#REF!</definedName>
    <definedName name="_1428G3.301_6_1" localSheetId="11">#REF!</definedName>
    <definedName name="_1428G3.301_6_1" localSheetId="5">#REF!</definedName>
    <definedName name="_1428G3.301_6_1" localSheetId="14">#REF!</definedName>
    <definedName name="_1428G3.301_6_1">#REF!</definedName>
    <definedName name="_1429E5.030_8_1" localSheetId="13">#REF!</definedName>
    <definedName name="_1429E5.030_8_1" localSheetId="2">#REF!</definedName>
    <definedName name="_1429E5.030_8_1" localSheetId="11">#REF!</definedName>
    <definedName name="_1429E5.030_8_1" localSheetId="5">#REF!</definedName>
    <definedName name="_1429E5.030_8_1" localSheetId="14">#REF!</definedName>
    <definedName name="_1429E5.030_8_1">#REF!</definedName>
    <definedName name="_1429G3.301_8_1" localSheetId="13">#REF!</definedName>
    <definedName name="_1429G3.301_8_1" localSheetId="2">#REF!</definedName>
    <definedName name="_1429G3.301_8_1" localSheetId="11">#REF!</definedName>
    <definedName name="_1429G3.301_8_1" localSheetId="5">#REF!</definedName>
    <definedName name="_1429G3.301_8_1" localSheetId="14">#REF!</definedName>
    <definedName name="_1429G3.301_8_1">#REF!</definedName>
    <definedName name="_1430G3.311_4_1" localSheetId="13">#REF!</definedName>
    <definedName name="_1430G3.311_4_1" localSheetId="2">#REF!</definedName>
    <definedName name="_1430G3.311_4_1" localSheetId="11">#REF!</definedName>
    <definedName name="_1430G3.311_4_1" localSheetId="5">#REF!</definedName>
    <definedName name="_1430G3.311_4_1" localSheetId="14">#REF!</definedName>
    <definedName name="_1430G3.311_4_1">#REF!</definedName>
    <definedName name="_1431E6.001_4_1" localSheetId="13">#REF!</definedName>
    <definedName name="_1431E6.001_4_1" localSheetId="2">#REF!</definedName>
    <definedName name="_1431E6.001_4_1" localSheetId="11">#REF!</definedName>
    <definedName name="_1431E6.001_4_1" localSheetId="5">#REF!</definedName>
    <definedName name="_1431E6.001_4_1" localSheetId="14">#REF!</definedName>
    <definedName name="_1431E6.001_4_1">#REF!</definedName>
    <definedName name="_1431G3.311_5_1" localSheetId="13">#REF!</definedName>
    <definedName name="_1431G3.311_5_1" localSheetId="2">#REF!</definedName>
    <definedName name="_1431G3.311_5_1" localSheetId="11">#REF!</definedName>
    <definedName name="_1431G3.311_5_1" localSheetId="5">#REF!</definedName>
    <definedName name="_1431G3.311_5_1" localSheetId="14">#REF!</definedName>
    <definedName name="_1431G3.311_5_1">#REF!</definedName>
    <definedName name="_1432G3.311_6_1" localSheetId="13">#REF!</definedName>
    <definedName name="_1432G3.311_6_1" localSheetId="2">#REF!</definedName>
    <definedName name="_1432G3.311_6_1" localSheetId="11">#REF!</definedName>
    <definedName name="_1432G3.311_6_1" localSheetId="5">#REF!</definedName>
    <definedName name="_1432G3.311_6_1" localSheetId="14">#REF!</definedName>
    <definedName name="_1432G3.311_6_1">#REF!</definedName>
    <definedName name="_1433E6.001_5_1" localSheetId="13">#REF!</definedName>
    <definedName name="_1433E6.001_5_1" localSheetId="2">#REF!</definedName>
    <definedName name="_1433E6.001_5_1" localSheetId="11">#REF!</definedName>
    <definedName name="_1433E6.001_5_1" localSheetId="5">#REF!</definedName>
    <definedName name="_1433E6.001_5_1" localSheetId="14">#REF!</definedName>
    <definedName name="_1433E6.001_5_1">#REF!</definedName>
    <definedName name="_1433G3.311_8_1" localSheetId="13">#REF!</definedName>
    <definedName name="_1433G3.311_8_1" localSheetId="2">#REF!</definedName>
    <definedName name="_1433G3.311_8_1" localSheetId="11">#REF!</definedName>
    <definedName name="_1433G3.311_8_1" localSheetId="5">#REF!</definedName>
    <definedName name="_1433G3.311_8_1" localSheetId="14">#REF!</definedName>
    <definedName name="_1433G3.311_8_1">#REF!</definedName>
    <definedName name="_1434G3.321_4_1" localSheetId="13">#REF!</definedName>
    <definedName name="_1434G3.321_4_1" localSheetId="2">#REF!</definedName>
    <definedName name="_1434G3.321_4_1" localSheetId="11">#REF!</definedName>
    <definedName name="_1434G3.321_4_1" localSheetId="5">#REF!</definedName>
    <definedName name="_1434G3.321_4_1" localSheetId="14">#REF!</definedName>
    <definedName name="_1434G3.321_4_1">#REF!</definedName>
    <definedName name="_1435E6.001_6_1" localSheetId="13">#REF!</definedName>
    <definedName name="_1435E6.001_6_1" localSheetId="2">#REF!</definedName>
    <definedName name="_1435E6.001_6_1" localSheetId="11">#REF!</definedName>
    <definedName name="_1435E6.001_6_1" localSheetId="5">#REF!</definedName>
    <definedName name="_1435E6.001_6_1" localSheetId="14">#REF!</definedName>
    <definedName name="_1435E6.001_6_1">#REF!</definedName>
    <definedName name="_1435G3.321_5_1" localSheetId="13">#REF!</definedName>
    <definedName name="_1435G3.321_5_1" localSheetId="2">#REF!</definedName>
    <definedName name="_1435G3.321_5_1" localSheetId="11">#REF!</definedName>
    <definedName name="_1435G3.321_5_1" localSheetId="5">#REF!</definedName>
    <definedName name="_1435G3.321_5_1" localSheetId="14">#REF!</definedName>
    <definedName name="_1435G3.321_5_1">#REF!</definedName>
    <definedName name="_1436G3.321_6_1" localSheetId="13">#REF!</definedName>
    <definedName name="_1436G3.321_6_1" localSheetId="2">#REF!</definedName>
    <definedName name="_1436G3.321_6_1" localSheetId="11">#REF!</definedName>
    <definedName name="_1436G3.321_6_1" localSheetId="5">#REF!</definedName>
    <definedName name="_1436G3.321_6_1" localSheetId="14">#REF!</definedName>
    <definedName name="_1436G3.321_6_1">#REF!</definedName>
    <definedName name="_1437E6.001_8_1" localSheetId="13">#REF!</definedName>
    <definedName name="_1437E6.001_8_1" localSheetId="2">#REF!</definedName>
    <definedName name="_1437E6.001_8_1" localSheetId="11">#REF!</definedName>
    <definedName name="_1437E6.001_8_1" localSheetId="5">#REF!</definedName>
    <definedName name="_1437E6.001_8_1" localSheetId="14">#REF!</definedName>
    <definedName name="_1437E6.001_8_1">#REF!</definedName>
    <definedName name="_1437G3.321_8_1" localSheetId="13">#REF!</definedName>
    <definedName name="_1437G3.321_8_1" localSheetId="2">#REF!</definedName>
    <definedName name="_1437G3.321_8_1" localSheetId="11">#REF!</definedName>
    <definedName name="_1437G3.321_8_1" localSheetId="5">#REF!</definedName>
    <definedName name="_1437G3.321_8_1" localSheetId="14">#REF!</definedName>
    <definedName name="_1437G3.321_8_1">#REF!</definedName>
    <definedName name="_1438G3.331_4_1" localSheetId="13">#REF!</definedName>
    <definedName name="_1438G3.331_4_1" localSheetId="2">#REF!</definedName>
    <definedName name="_1438G3.331_4_1" localSheetId="11">#REF!</definedName>
    <definedName name="_1438G3.331_4_1" localSheetId="5">#REF!</definedName>
    <definedName name="_1438G3.331_4_1" localSheetId="14">#REF!</definedName>
    <definedName name="_1438G3.331_4_1">#REF!</definedName>
    <definedName name="_1439E6.002_4_1" localSheetId="13">#REF!</definedName>
    <definedName name="_1439E6.002_4_1" localSheetId="2">#REF!</definedName>
    <definedName name="_1439E6.002_4_1" localSheetId="11">#REF!</definedName>
    <definedName name="_1439E6.002_4_1" localSheetId="5">#REF!</definedName>
    <definedName name="_1439E6.002_4_1" localSheetId="14">#REF!</definedName>
    <definedName name="_1439E6.002_4_1">#REF!</definedName>
    <definedName name="_1439G3.331_5_1" localSheetId="13">#REF!</definedName>
    <definedName name="_1439G3.331_5_1" localSheetId="2">#REF!</definedName>
    <definedName name="_1439G3.331_5_1" localSheetId="11">#REF!</definedName>
    <definedName name="_1439G3.331_5_1" localSheetId="5">#REF!</definedName>
    <definedName name="_1439G3.331_5_1" localSheetId="14">#REF!</definedName>
    <definedName name="_1439G3.331_5_1">#REF!</definedName>
    <definedName name="_143A85000_5_1" localSheetId="13">#REF!</definedName>
    <definedName name="_143A85000_5_1" localSheetId="2">#REF!</definedName>
    <definedName name="_143A85000_5_1" localSheetId="11">#REF!</definedName>
    <definedName name="_143A85000_5_1" localSheetId="5">#REF!</definedName>
    <definedName name="_143A85000_5_1" localSheetId="14">#REF!</definedName>
    <definedName name="_143A85000_5_1">#REF!</definedName>
    <definedName name="_1440G3.331_6_1" localSheetId="13">#REF!</definedName>
    <definedName name="_1440G3.331_6_1" localSheetId="2">#REF!</definedName>
    <definedName name="_1440G3.331_6_1" localSheetId="11">#REF!</definedName>
    <definedName name="_1440G3.331_6_1" localSheetId="5">#REF!</definedName>
    <definedName name="_1440G3.331_6_1" localSheetId="14">#REF!</definedName>
    <definedName name="_1440G3.331_6_1">#REF!</definedName>
    <definedName name="_1441E6.002_5_1" localSheetId="13">#REF!</definedName>
    <definedName name="_1441E6.002_5_1" localSheetId="2">#REF!</definedName>
    <definedName name="_1441E6.002_5_1" localSheetId="11">#REF!</definedName>
    <definedName name="_1441E6.002_5_1" localSheetId="5">#REF!</definedName>
    <definedName name="_1441E6.002_5_1" localSheetId="14">#REF!</definedName>
    <definedName name="_1441E6.002_5_1">#REF!</definedName>
    <definedName name="_1441G3.331_8_1" localSheetId="13">#REF!</definedName>
    <definedName name="_1441G3.331_8_1" localSheetId="2">#REF!</definedName>
    <definedName name="_1441G3.331_8_1" localSheetId="11">#REF!</definedName>
    <definedName name="_1441G3.331_8_1" localSheetId="5">#REF!</definedName>
    <definedName name="_1441G3.331_8_1" localSheetId="14">#REF!</definedName>
    <definedName name="_1441G3.331_8_1">#REF!</definedName>
    <definedName name="_1442G3.341_4_1" localSheetId="13">#REF!</definedName>
    <definedName name="_1442G3.341_4_1" localSheetId="2">#REF!</definedName>
    <definedName name="_1442G3.341_4_1" localSheetId="11">#REF!</definedName>
    <definedName name="_1442G3.341_4_1" localSheetId="5">#REF!</definedName>
    <definedName name="_1442G3.341_4_1" localSheetId="14">#REF!</definedName>
    <definedName name="_1442G3.341_4_1">#REF!</definedName>
    <definedName name="_1443E6.002_6_1" localSheetId="13">#REF!</definedName>
    <definedName name="_1443E6.002_6_1" localSheetId="2">#REF!</definedName>
    <definedName name="_1443E6.002_6_1" localSheetId="11">#REF!</definedName>
    <definedName name="_1443E6.002_6_1" localSheetId="5">#REF!</definedName>
    <definedName name="_1443E6.002_6_1" localSheetId="14">#REF!</definedName>
    <definedName name="_1443E6.002_6_1">#REF!</definedName>
    <definedName name="_1443G3.341_5_1" localSheetId="13">#REF!</definedName>
    <definedName name="_1443G3.341_5_1" localSheetId="2">#REF!</definedName>
    <definedName name="_1443G3.341_5_1" localSheetId="11">#REF!</definedName>
    <definedName name="_1443G3.341_5_1" localSheetId="5">#REF!</definedName>
    <definedName name="_1443G3.341_5_1" localSheetId="14">#REF!</definedName>
    <definedName name="_1443G3.341_5_1">#REF!</definedName>
    <definedName name="_1444G3.341_6_1" localSheetId="13">#REF!</definedName>
    <definedName name="_1444G3.341_6_1" localSheetId="2">#REF!</definedName>
    <definedName name="_1444G3.341_6_1" localSheetId="11">#REF!</definedName>
    <definedName name="_1444G3.341_6_1" localSheetId="5">#REF!</definedName>
    <definedName name="_1444G3.341_6_1" localSheetId="14">#REF!</definedName>
    <definedName name="_1444G3.341_6_1">#REF!</definedName>
    <definedName name="_1445E6.002_8_1" localSheetId="13">#REF!</definedName>
    <definedName name="_1445E6.002_8_1" localSheetId="2">#REF!</definedName>
    <definedName name="_1445E6.002_8_1" localSheetId="11">#REF!</definedName>
    <definedName name="_1445E6.002_8_1" localSheetId="5">#REF!</definedName>
    <definedName name="_1445E6.002_8_1" localSheetId="14">#REF!</definedName>
    <definedName name="_1445E6.002_8_1">#REF!</definedName>
    <definedName name="_1445G3.341_8_1" localSheetId="13">#REF!</definedName>
    <definedName name="_1445G3.341_8_1" localSheetId="2">#REF!</definedName>
    <definedName name="_1445G3.341_8_1" localSheetId="11">#REF!</definedName>
    <definedName name="_1445G3.341_8_1" localSheetId="5">#REF!</definedName>
    <definedName name="_1445G3.341_8_1" localSheetId="14">#REF!</definedName>
    <definedName name="_1445G3.341_8_1">#REF!</definedName>
    <definedName name="_1446G4.000_4_1" localSheetId="13">#REF!</definedName>
    <definedName name="_1446G4.000_4_1" localSheetId="2">#REF!</definedName>
    <definedName name="_1446G4.000_4_1" localSheetId="11">#REF!</definedName>
    <definedName name="_1446G4.000_4_1" localSheetId="5">#REF!</definedName>
    <definedName name="_1446G4.000_4_1" localSheetId="14">#REF!</definedName>
    <definedName name="_1446G4.000_4_1">#REF!</definedName>
    <definedName name="_1447E6.011_4_1" localSheetId="13">#REF!</definedName>
    <definedName name="_1447E6.011_4_1" localSheetId="2">#REF!</definedName>
    <definedName name="_1447E6.011_4_1" localSheetId="11">#REF!</definedName>
    <definedName name="_1447E6.011_4_1" localSheetId="5">#REF!</definedName>
    <definedName name="_1447E6.011_4_1" localSheetId="14">#REF!</definedName>
    <definedName name="_1447E6.011_4_1">#REF!</definedName>
    <definedName name="_1447G4.000_5_1" localSheetId="13">#REF!</definedName>
    <definedName name="_1447G4.000_5_1" localSheetId="2">#REF!</definedName>
    <definedName name="_1447G4.000_5_1" localSheetId="11">#REF!</definedName>
    <definedName name="_1447G4.000_5_1" localSheetId="5">#REF!</definedName>
    <definedName name="_1447G4.000_5_1" localSheetId="14">#REF!</definedName>
    <definedName name="_1447G4.000_5_1">#REF!</definedName>
    <definedName name="_1448G4.000_6_1" localSheetId="13">#REF!</definedName>
    <definedName name="_1448G4.000_6_1" localSheetId="2">#REF!</definedName>
    <definedName name="_1448G4.000_6_1" localSheetId="11">#REF!</definedName>
    <definedName name="_1448G4.000_6_1" localSheetId="5">#REF!</definedName>
    <definedName name="_1448G4.000_6_1" localSheetId="14">#REF!</definedName>
    <definedName name="_1448G4.000_6_1">#REF!</definedName>
    <definedName name="_1449E6.011_5_1" localSheetId="13">#REF!</definedName>
    <definedName name="_1449E6.011_5_1" localSheetId="2">#REF!</definedName>
    <definedName name="_1449E6.011_5_1" localSheetId="11">#REF!</definedName>
    <definedName name="_1449E6.011_5_1" localSheetId="5">#REF!</definedName>
    <definedName name="_1449E6.011_5_1" localSheetId="14">#REF!</definedName>
    <definedName name="_1449E6.011_5_1">#REF!</definedName>
    <definedName name="_1449G4.000_8_1" localSheetId="13">#REF!</definedName>
    <definedName name="_1449G4.000_8_1" localSheetId="2">#REF!</definedName>
    <definedName name="_1449G4.000_8_1" localSheetId="11">#REF!</definedName>
    <definedName name="_1449G4.000_8_1" localSheetId="5">#REF!</definedName>
    <definedName name="_1449G4.000_8_1" localSheetId="14">#REF!</definedName>
    <definedName name="_1449G4.000_8_1">#REF!</definedName>
    <definedName name="_1450G4.010_4_1" localSheetId="13">#REF!</definedName>
    <definedName name="_1450G4.010_4_1" localSheetId="2">#REF!</definedName>
    <definedName name="_1450G4.010_4_1" localSheetId="11">#REF!</definedName>
    <definedName name="_1450G4.010_4_1" localSheetId="5">#REF!</definedName>
    <definedName name="_1450G4.010_4_1" localSheetId="14">#REF!</definedName>
    <definedName name="_1450G4.010_4_1">#REF!</definedName>
    <definedName name="_1451E6.011_6_1" localSheetId="13">#REF!</definedName>
    <definedName name="_1451E6.011_6_1" localSheetId="2">#REF!</definedName>
    <definedName name="_1451E6.011_6_1" localSheetId="11">#REF!</definedName>
    <definedName name="_1451E6.011_6_1" localSheetId="5">#REF!</definedName>
    <definedName name="_1451E6.011_6_1" localSheetId="14">#REF!</definedName>
    <definedName name="_1451E6.011_6_1">#REF!</definedName>
    <definedName name="_1451G4.010_5_1" localSheetId="13">#REF!</definedName>
    <definedName name="_1451G4.010_5_1" localSheetId="2">#REF!</definedName>
    <definedName name="_1451G4.010_5_1" localSheetId="11">#REF!</definedName>
    <definedName name="_1451G4.010_5_1" localSheetId="5">#REF!</definedName>
    <definedName name="_1451G4.010_5_1" localSheetId="14">#REF!</definedName>
    <definedName name="_1451G4.010_5_1">#REF!</definedName>
    <definedName name="_1452G4.010_6_1" localSheetId="13">#REF!</definedName>
    <definedName name="_1452G4.010_6_1" localSheetId="2">#REF!</definedName>
    <definedName name="_1452G4.010_6_1" localSheetId="11">#REF!</definedName>
    <definedName name="_1452G4.010_6_1" localSheetId="5">#REF!</definedName>
    <definedName name="_1452G4.010_6_1" localSheetId="14">#REF!</definedName>
    <definedName name="_1452G4.010_6_1">#REF!</definedName>
    <definedName name="_1453E6.011_8_1" localSheetId="13">#REF!</definedName>
    <definedName name="_1453E6.011_8_1" localSheetId="2">#REF!</definedName>
    <definedName name="_1453E6.011_8_1" localSheetId="11">#REF!</definedName>
    <definedName name="_1453E6.011_8_1" localSheetId="5">#REF!</definedName>
    <definedName name="_1453E6.011_8_1" localSheetId="14">#REF!</definedName>
    <definedName name="_1453E6.011_8_1">#REF!</definedName>
    <definedName name="_1453G4.010_8_1" localSheetId="13">#REF!</definedName>
    <definedName name="_1453G4.010_8_1" localSheetId="2">#REF!</definedName>
    <definedName name="_1453G4.010_8_1" localSheetId="11">#REF!</definedName>
    <definedName name="_1453G4.010_8_1" localSheetId="5">#REF!</definedName>
    <definedName name="_1453G4.010_8_1" localSheetId="14">#REF!</definedName>
    <definedName name="_1453G4.010_8_1">#REF!</definedName>
    <definedName name="_1454G4.020_4_1" localSheetId="13">#REF!</definedName>
    <definedName name="_1454G4.020_4_1" localSheetId="2">#REF!</definedName>
    <definedName name="_1454G4.020_4_1" localSheetId="11">#REF!</definedName>
    <definedName name="_1454G4.020_4_1" localSheetId="5">#REF!</definedName>
    <definedName name="_1454G4.020_4_1" localSheetId="14">#REF!</definedName>
    <definedName name="_1454G4.020_4_1">#REF!</definedName>
    <definedName name="_1455E6.012_4_1" localSheetId="13">#REF!</definedName>
    <definedName name="_1455E6.012_4_1" localSheetId="2">#REF!</definedName>
    <definedName name="_1455E6.012_4_1" localSheetId="11">#REF!</definedName>
    <definedName name="_1455E6.012_4_1" localSheetId="5">#REF!</definedName>
    <definedName name="_1455E6.012_4_1" localSheetId="14">#REF!</definedName>
    <definedName name="_1455E6.012_4_1">#REF!</definedName>
    <definedName name="_1455G4.020_5_1" localSheetId="13">#REF!</definedName>
    <definedName name="_1455G4.020_5_1" localSheetId="2">#REF!</definedName>
    <definedName name="_1455G4.020_5_1" localSheetId="11">#REF!</definedName>
    <definedName name="_1455G4.020_5_1" localSheetId="5">#REF!</definedName>
    <definedName name="_1455G4.020_5_1" localSheetId="14">#REF!</definedName>
    <definedName name="_1455G4.020_5_1">#REF!</definedName>
    <definedName name="_1456G4.020_6_1" localSheetId="13">#REF!</definedName>
    <definedName name="_1456G4.020_6_1" localSheetId="2">#REF!</definedName>
    <definedName name="_1456G4.020_6_1" localSheetId="11">#REF!</definedName>
    <definedName name="_1456G4.020_6_1" localSheetId="5">#REF!</definedName>
    <definedName name="_1456G4.020_6_1" localSheetId="14">#REF!</definedName>
    <definedName name="_1456G4.020_6_1">#REF!</definedName>
    <definedName name="_1457E6.012_5_1" localSheetId="13">#REF!</definedName>
    <definedName name="_1457E6.012_5_1" localSheetId="2">#REF!</definedName>
    <definedName name="_1457E6.012_5_1" localSheetId="11">#REF!</definedName>
    <definedName name="_1457E6.012_5_1" localSheetId="5">#REF!</definedName>
    <definedName name="_1457E6.012_5_1" localSheetId="14">#REF!</definedName>
    <definedName name="_1457E6.012_5_1">#REF!</definedName>
    <definedName name="_1457G4.020_8_1" localSheetId="13">#REF!</definedName>
    <definedName name="_1457G4.020_8_1" localSheetId="2">#REF!</definedName>
    <definedName name="_1457G4.020_8_1" localSheetId="11">#REF!</definedName>
    <definedName name="_1457G4.020_8_1" localSheetId="5">#REF!</definedName>
    <definedName name="_1457G4.020_8_1" localSheetId="14">#REF!</definedName>
    <definedName name="_1457G4.020_8_1">#REF!</definedName>
    <definedName name="_1458G4.030_4_1" localSheetId="13">#REF!</definedName>
    <definedName name="_1458G4.030_4_1" localSheetId="2">#REF!</definedName>
    <definedName name="_1458G4.030_4_1" localSheetId="11">#REF!</definedName>
    <definedName name="_1458G4.030_4_1" localSheetId="5">#REF!</definedName>
    <definedName name="_1458G4.030_4_1" localSheetId="14">#REF!</definedName>
    <definedName name="_1458G4.030_4_1">#REF!</definedName>
    <definedName name="_1459E6.012_6_1" localSheetId="13">#REF!</definedName>
    <definedName name="_1459E6.012_6_1" localSheetId="2">#REF!</definedName>
    <definedName name="_1459E6.012_6_1" localSheetId="11">#REF!</definedName>
    <definedName name="_1459E6.012_6_1" localSheetId="5">#REF!</definedName>
    <definedName name="_1459E6.012_6_1" localSheetId="14">#REF!</definedName>
    <definedName name="_1459E6.012_6_1">#REF!</definedName>
    <definedName name="_1459G4.030_5_1" localSheetId="13">#REF!</definedName>
    <definedName name="_1459G4.030_5_1" localSheetId="2">#REF!</definedName>
    <definedName name="_1459G4.030_5_1" localSheetId="11">#REF!</definedName>
    <definedName name="_1459G4.030_5_1" localSheetId="5">#REF!</definedName>
    <definedName name="_1459G4.030_5_1" localSheetId="14">#REF!</definedName>
    <definedName name="_1459G4.030_5_1">#REF!</definedName>
    <definedName name="_145BB_4_1" localSheetId="13">#REF!</definedName>
    <definedName name="_145BB_4_1" localSheetId="2">#REF!</definedName>
    <definedName name="_145BB_4_1" localSheetId="11">#REF!</definedName>
    <definedName name="_145BB_4_1" localSheetId="5">#REF!</definedName>
    <definedName name="_145BB_4_1" localSheetId="14">#REF!</definedName>
    <definedName name="_145BB_4_1">#REF!</definedName>
    <definedName name="_1460G4.030_6_1" localSheetId="13">#REF!</definedName>
    <definedName name="_1460G4.030_6_1" localSheetId="2">#REF!</definedName>
    <definedName name="_1460G4.030_6_1" localSheetId="11">#REF!</definedName>
    <definedName name="_1460G4.030_6_1" localSheetId="5">#REF!</definedName>
    <definedName name="_1460G4.030_6_1" localSheetId="14">#REF!</definedName>
    <definedName name="_1460G4.030_6_1">#REF!</definedName>
    <definedName name="_1461E6.012_8_1" localSheetId="13">#REF!</definedName>
    <definedName name="_1461E6.012_8_1" localSheetId="2">#REF!</definedName>
    <definedName name="_1461E6.012_8_1" localSheetId="11">#REF!</definedName>
    <definedName name="_1461E6.012_8_1" localSheetId="5">#REF!</definedName>
    <definedName name="_1461E6.012_8_1" localSheetId="14">#REF!</definedName>
    <definedName name="_1461E6.012_8_1">#REF!</definedName>
    <definedName name="_1461G4.030_8_1" localSheetId="13">#REF!</definedName>
    <definedName name="_1461G4.030_8_1" localSheetId="2">#REF!</definedName>
    <definedName name="_1461G4.030_8_1" localSheetId="11">#REF!</definedName>
    <definedName name="_1461G4.030_8_1" localSheetId="5">#REF!</definedName>
    <definedName name="_1461G4.030_8_1" localSheetId="14">#REF!</definedName>
    <definedName name="_1461G4.030_8_1">#REF!</definedName>
    <definedName name="_1462G4.040_4_1" localSheetId="13">#REF!</definedName>
    <definedName name="_1462G4.040_4_1" localSheetId="2">#REF!</definedName>
    <definedName name="_1462G4.040_4_1" localSheetId="11">#REF!</definedName>
    <definedName name="_1462G4.040_4_1" localSheetId="5">#REF!</definedName>
    <definedName name="_1462G4.040_4_1" localSheetId="14">#REF!</definedName>
    <definedName name="_1462G4.040_4_1">#REF!</definedName>
    <definedName name="_1463end_4_1" localSheetId="13">#REF!</definedName>
    <definedName name="_1463end_4_1" localSheetId="2">#REF!</definedName>
    <definedName name="_1463end_4_1" localSheetId="11">#REF!</definedName>
    <definedName name="_1463end_4_1" localSheetId="5">#REF!</definedName>
    <definedName name="_1463end_4_1" localSheetId="14">#REF!</definedName>
    <definedName name="_1463end_4_1">#REF!</definedName>
    <definedName name="_1463G4.040_5_1" localSheetId="13">#REF!</definedName>
    <definedName name="_1463G4.040_5_1" localSheetId="2">#REF!</definedName>
    <definedName name="_1463G4.040_5_1" localSheetId="11">#REF!</definedName>
    <definedName name="_1463G4.040_5_1" localSheetId="5">#REF!</definedName>
    <definedName name="_1463G4.040_5_1" localSheetId="14">#REF!</definedName>
    <definedName name="_1463G4.040_5_1">#REF!</definedName>
    <definedName name="_1464End_4_2" localSheetId="13">#REF!</definedName>
    <definedName name="_1464End_4_2" localSheetId="2">#REF!</definedName>
    <definedName name="_1464End_4_2" localSheetId="11">#REF!</definedName>
    <definedName name="_1464End_4_2" localSheetId="5">#REF!</definedName>
    <definedName name="_1464End_4_2" localSheetId="14">#REF!</definedName>
    <definedName name="_1464End_4_2">#REF!</definedName>
    <definedName name="_1464G4.040_6_1" localSheetId="13">#REF!</definedName>
    <definedName name="_1464G4.040_6_1" localSheetId="2">#REF!</definedName>
    <definedName name="_1464G4.040_6_1" localSheetId="11">#REF!</definedName>
    <definedName name="_1464G4.040_6_1" localSheetId="5">#REF!</definedName>
    <definedName name="_1464G4.040_6_1" localSheetId="14">#REF!</definedName>
    <definedName name="_1464G4.040_6_1">#REF!</definedName>
    <definedName name="_1465G4.040_8_1" localSheetId="13">#REF!</definedName>
    <definedName name="_1465G4.040_8_1" localSheetId="2">#REF!</definedName>
    <definedName name="_1465G4.040_8_1" localSheetId="11">#REF!</definedName>
    <definedName name="_1465G4.040_8_1" localSheetId="5">#REF!</definedName>
    <definedName name="_1465G4.040_8_1" localSheetId="14">#REF!</definedName>
    <definedName name="_1465G4.040_8_1">#REF!</definedName>
    <definedName name="_1466end_5_1" localSheetId="13">#REF!</definedName>
    <definedName name="_1466end_5_1" localSheetId="2">#REF!</definedName>
    <definedName name="_1466end_5_1" localSheetId="11">#REF!</definedName>
    <definedName name="_1466end_5_1" localSheetId="5">#REF!</definedName>
    <definedName name="_1466end_5_1" localSheetId="14">#REF!</definedName>
    <definedName name="_1466end_5_1">#REF!</definedName>
    <definedName name="_1466G4.101_4_1" localSheetId="13">#REF!</definedName>
    <definedName name="_1466G4.101_4_1" localSheetId="2">#REF!</definedName>
    <definedName name="_1466G4.101_4_1" localSheetId="11">#REF!</definedName>
    <definedName name="_1466G4.101_4_1" localSheetId="5">#REF!</definedName>
    <definedName name="_1466G4.101_4_1" localSheetId="14">#REF!</definedName>
    <definedName name="_1466G4.101_4_1">#REF!</definedName>
    <definedName name="_1467End_5_2" localSheetId="13">#REF!</definedName>
    <definedName name="_1467End_5_2" localSheetId="2">#REF!</definedName>
    <definedName name="_1467End_5_2" localSheetId="11">#REF!</definedName>
    <definedName name="_1467End_5_2" localSheetId="5">#REF!</definedName>
    <definedName name="_1467End_5_2" localSheetId="14">#REF!</definedName>
    <definedName name="_1467End_5_2">#REF!</definedName>
    <definedName name="_1467G4.101_5_1" localSheetId="13">#REF!</definedName>
    <definedName name="_1467G4.101_5_1" localSheetId="2">#REF!</definedName>
    <definedName name="_1467G4.101_5_1" localSheetId="11">#REF!</definedName>
    <definedName name="_1467G4.101_5_1" localSheetId="5">#REF!</definedName>
    <definedName name="_1467G4.101_5_1" localSheetId="14">#REF!</definedName>
    <definedName name="_1467G4.101_5_1">#REF!</definedName>
    <definedName name="_1468G4.101_6_1" localSheetId="13">#REF!</definedName>
    <definedName name="_1468G4.101_6_1" localSheetId="2">#REF!</definedName>
    <definedName name="_1468G4.101_6_1" localSheetId="11">#REF!</definedName>
    <definedName name="_1468G4.101_6_1" localSheetId="5">#REF!</definedName>
    <definedName name="_1468G4.101_6_1" localSheetId="14">#REF!</definedName>
    <definedName name="_1468G4.101_6_1">#REF!</definedName>
    <definedName name="_1469end_6_1" localSheetId="13">#REF!</definedName>
    <definedName name="_1469end_6_1" localSheetId="2">#REF!</definedName>
    <definedName name="_1469end_6_1" localSheetId="11">#REF!</definedName>
    <definedName name="_1469end_6_1" localSheetId="5">#REF!</definedName>
    <definedName name="_1469end_6_1" localSheetId="14">#REF!</definedName>
    <definedName name="_1469end_6_1">#REF!</definedName>
    <definedName name="_1469G4.101_8_1" localSheetId="13">#REF!</definedName>
    <definedName name="_1469G4.101_8_1" localSheetId="2">#REF!</definedName>
    <definedName name="_1469G4.101_8_1" localSheetId="11">#REF!</definedName>
    <definedName name="_1469G4.101_8_1" localSheetId="5">#REF!</definedName>
    <definedName name="_1469G4.101_8_1" localSheetId="14">#REF!</definedName>
    <definedName name="_1469G4.101_8_1">#REF!</definedName>
    <definedName name="_146BB_5_1" localSheetId="13">#REF!</definedName>
    <definedName name="_146BB_5_1" localSheetId="2">#REF!</definedName>
    <definedName name="_146BB_5_1" localSheetId="11">#REF!</definedName>
    <definedName name="_146BB_5_1" localSheetId="5">#REF!</definedName>
    <definedName name="_146BB_5_1" localSheetId="14">#REF!</definedName>
    <definedName name="_146BB_5_1">#REF!</definedName>
    <definedName name="_1470End_6_2" localSheetId="13">#REF!</definedName>
    <definedName name="_1470End_6_2" localSheetId="2">#REF!</definedName>
    <definedName name="_1470End_6_2" localSheetId="11">#REF!</definedName>
    <definedName name="_1470End_6_2" localSheetId="5">#REF!</definedName>
    <definedName name="_1470End_6_2" localSheetId="14">#REF!</definedName>
    <definedName name="_1470End_6_2">#REF!</definedName>
    <definedName name="_1470G4.111_4_1" localSheetId="13">#REF!</definedName>
    <definedName name="_1470G4.111_4_1" localSheetId="2">#REF!</definedName>
    <definedName name="_1470G4.111_4_1" localSheetId="11">#REF!</definedName>
    <definedName name="_1470G4.111_4_1" localSheetId="5">#REF!</definedName>
    <definedName name="_1470G4.111_4_1" localSheetId="14">#REF!</definedName>
    <definedName name="_1470G4.111_4_1">#REF!</definedName>
    <definedName name="_1471G4.111_5_1" localSheetId="13">#REF!</definedName>
    <definedName name="_1471G4.111_5_1" localSheetId="2">#REF!</definedName>
    <definedName name="_1471G4.111_5_1" localSheetId="11">#REF!</definedName>
    <definedName name="_1471G4.111_5_1" localSheetId="5">#REF!</definedName>
    <definedName name="_1471G4.111_5_1" localSheetId="14">#REF!</definedName>
    <definedName name="_1471G4.111_5_1">#REF!</definedName>
    <definedName name="_1472end_8_1" localSheetId="13">#REF!</definedName>
    <definedName name="_1472end_8_1" localSheetId="2">#REF!</definedName>
    <definedName name="_1472end_8_1" localSheetId="11">#REF!</definedName>
    <definedName name="_1472end_8_1" localSheetId="5">#REF!</definedName>
    <definedName name="_1472end_8_1" localSheetId="14">#REF!</definedName>
    <definedName name="_1472end_8_1">#REF!</definedName>
    <definedName name="_1472G4.111_6_1" localSheetId="13">#REF!</definedName>
    <definedName name="_1472G4.111_6_1" localSheetId="2">#REF!</definedName>
    <definedName name="_1472G4.111_6_1" localSheetId="11">#REF!</definedName>
    <definedName name="_1472G4.111_6_1" localSheetId="5">#REF!</definedName>
    <definedName name="_1472G4.111_6_1" localSheetId="14">#REF!</definedName>
    <definedName name="_1472G4.111_6_1">#REF!</definedName>
    <definedName name="_1473End_8_2" localSheetId="13">#REF!</definedName>
    <definedName name="_1473End_8_2" localSheetId="2">#REF!</definedName>
    <definedName name="_1473End_8_2" localSheetId="11">#REF!</definedName>
    <definedName name="_1473End_8_2" localSheetId="5">#REF!</definedName>
    <definedName name="_1473End_8_2" localSheetId="14">#REF!</definedName>
    <definedName name="_1473End_8_2">#REF!</definedName>
    <definedName name="_1473G4.111_8_1" localSheetId="13">#REF!</definedName>
    <definedName name="_1473G4.111_8_1" localSheetId="2">#REF!</definedName>
    <definedName name="_1473G4.111_8_1" localSheetId="11">#REF!</definedName>
    <definedName name="_1473G4.111_8_1" localSheetId="5">#REF!</definedName>
    <definedName name="_1473G4.111_8_1" localSheetId="14">#REF!</definedName>
    <definedName name="_1473G4.111_8_1">#REF!</definedName>
    <definedName name="_1474G4.121_4_1" localSheetId="13">#REF!</definedName>
    <definedName name="_1474G4.121_4_1" localSheetId="2">#REF!</definedName>
    <definedName name="_1474G4.121_4_1" localSheetId="11">#REF!</definedName>
    <definedName name="_1474G4.121_4_1" localSheetId="5">#REF!</definedName>
    <definedName name="_1474G4.121_4_1" localSheetId="14">#REF!</definedName>
    <definedName name="_1474G4.121_4_1">#REF!</definedName>
    <definedName name="_1475G4.121_5_1" localSheetId="13">#REF!</definedName>
    <definedName name="_1475G4.121_5_1" localSheetId="2">#REF!</definedName>
    <definedName name="_1475G4.121_5_1" localSheetId="11">#REF!</definedName>
    <definedName name="_1475G4.121_5_1" localSheetId="5">#REF!</definedName>
    <definedName name="_1475G4.121_5_1" localSheetId="14">#REF!</definedName>
    <definedName name="_1475G4.121_5_1">#REF!</definedName>
    <definedName name="_1476G4.121_6_1" localSheetId="13">#REF!</definedName>
    <definedName name="_1476G4.121_6_1" localSheetId="2">#REF!</definedName>
    <definedName name="_1476G4.121_6_1" localSheetId="11">#REF!</definedName>
    <definedName name="_1476G4.121_6_1" localSheetId="5">#REF!</definedName>
    <definedName name="_1476G4.121_6_1" localSheetId="14">#REF!</definedName>
    <definedName name="_1476G4.121_6_1">#REF!</definedName>
    <definedName name="_1477Excel_BuiltIn_Database_1" localSheetId="13">#REF!</definedName>
    <definedName name="_1477Excel_BuiltIn_Database_1" localSheetId="2">#REF!</definedName>
    <definedName name="_1477Excel_BuiltIn_Database_1" localSheetId="11">#REF!</definedName>
    <definedName name="_1477Excel_BuiltIn_Database_1" localSheetId="5">#REF!</definedName>
    <definedName name="_1477Excel_BuiltIn_Database_1" localSheetId="14">#REF!</definedName>
    <definedName name="_1477Excel_BuiltIn_Database_1">#REF!</definedName>
    <definedName name="_1477G4.121_8_1" localSheetId="13">#REF!</definedName>
    <definedName name="_1477G4.121_8_1" localSheetId="2">#REF!</definedName>
    <definedName name="_1477G4.121_8_1" localSheetId="11">#REF!</definedName>
    <definedName name="_1477G4.121_8_1" localSheetId="5">#REF!</definedName>
    <definedName name="_1477G4.121_8_1" localSheetId="14">#REF!</definedName>
    <definedName name="_1477G4.121_8_1">#REF!</definedName>
    <definedName name="_1478G4.131_4_1" localSheetId="13">#REF!</definedName>
    <definedName name="_1478G4.131_4_1" localSheetId="2">#REF!</definedName>
    <definedName name="_1478G4.131_4_1" localSheetId="11">#REF!</definedName>
    <definedName name="_1478G4.131_4_1" localSheetId="5">#REF!</definedName>
    <definedName name="_1478G4.131_4_1" localSheetId="14">#REF!</definedName>
    <definedName name="_1478G4.131_4_1">#REF!</definedName>
    <definedName name="_1479G4.131_5_1" localSheetId="13">#REF!</definedName>
    <definedName name="_1479G4.131_5_1" localSheetId="2">#REF!</definedName>
    <definedName name="_1479G4.131_5_1" localSheetId="11">#REF!</definedName>
    <definedName name="_1479G4.131_5_1" localSheetId="5">#REF!</definedName>
    <definedName name="_1479G4.131_5_1" localSheetId="14">#REF!</definedName>
    <definedName name="_1479G4.131_5_1">#REF!</definedName>
    <definedName name="_147A85000_6_1" localSheetId="13">#REF!</definedName>
    <definedName name="_147A85000_6_1" localSheetId="2">#REF!</definedName>
    <definedName name="_147A85000_6_1" localSheetId="11">#REF!</definedName>
    <definedName name="_147A85000_6_1" localSheetId="5">#REF!</definedName>
    <definedName name="_147A85000_6_1" localSheetId="14">#REF!</definedName>
    <definedName name="_147A85000_6_1">#REF!</definedName>
    <definedName name="_147BB_5_2" localSheetId="13">#REF!</definedName>
    <definedName name="_147BB_5_2" localSheetId="2">#REF!</definedName>
    <definedName name="_147BB_5_2" localSheetId="11">#REF!</definedName>
    <definedName name="_147BB_5_2" localSheetId="5">#REF!</definedName>
    <definedName name="_147BB_5_2" localSheetId="14">#REF!</definedName>
    <definedName name="_147BB_5_2">#REF!</definedName>
    <definedName name="_1480G4.131_6_1" localSheetId="13">#REF!</definedName>
    <definedName name="_1480G4.131_6_1" localSheetId="2">#REF!</definedName>
    <definedName name="_1480G4.131_6_1" localSheetId="11">#REF!</definedName>
    <definedName name="_1480G4.131_6_1" localSheetId="5">#REF!</definedName>
    <definedName name="_1480G4.131_6_1" localSheetId="14">#REF!</definedName>
    <definedName name="_1480G4.131_6_1">#REF!</definedName>
    <definedName name="_1481Excel_BuiltIn_Print_Area_1" localSheetId="13">#REF!</definedName>
    <definedName name="_1481Excel_BuiltIn_Print_Area_1" localSheetId="2">#REF!</definedName>
    <definedName name="_1481Excel_BuiltIn_Print_Area_1" localSheetId="11">#REF!</definedName>
    <definedName name="_1481Excel_BuiltIn_Print_Area_1" localSheetId="5">#REF!</definedName>
    <definedName name="_1481Excel_BuiltIn_Print_Area_1" localSheetId="14">#REF!</definedName>
    <definedName name="_1481Excel_BuiltIn_Print_Area_1">#REF!</definedName>
    <definedName name="_1481G4.131_8_1" localSheetId="13">#REF!</definedName>
    <definedName name="_1481G4.131_8_1" localSheetId="2">#REF!</definedName>
    <definedName name="_1481G4.131_8_1" localSheetId="11">#REF!</definedName>
    <definedName name="_1481G4.131_8_1" localSheetId="5">#REF!</definedName>
    <definedName name="_1481G4.131_8_1" localSheetId="14">#REF!</definedName>
    <definedName name="_1481G4.131_8_1">#REF!</definedName>
    <definedName name="_1482G4.141_4_1" localSheetId="13">#REF!</definedName>
    <definedName name="_1482G4.141_4_1" localSheetId="2">#REF!</definedName>
    <definedName name="_1482G4.141_4_1" localSheetId="11">#REF!</definedName>
    <definedName name="_1482G4.141_4_1" localSheetId="5">#REF!</definedName>
    <definedName name="_1482G4.141_4_1" localSheetId="14">#REF!</definedName>
    <definedName name="_1482G4.141_4_1">#REF!</definedName>
    <definedName name="_1483Excel_BuiltIn_Print_Area_4_1" localSheetId="13">#REF!</definedName>
    <definedName name="_1483Excel_BuiltIn_Print_Area_4_1" localSheetId="2">#REF!</definedName>
    <definedName name="_1483Excel_BuiltIn_Print_Area_4_1" localSheetId="11">#REF!</definedName>
    <definedName name="_1483Excel_BuiltIn_Print_Area_4_1" localSheetId="5">#REF!</definedName>
    <definedName name="_1483Excel_BuiltIn_Print_Area_4_1" localSheetId="14">#REF!</definedName>
    <definedName name="_1483Excel_BuiltIn_Print_Area_4_1">#REF!</definedName>
    <definedName name="_1483G4.141_5_1" localSheetId="13">#REF!</definedName>
    <definedName name="_1483G4.141_5_1" localSheetId="2">#REF!</definedName>
    <definedName name="_1483G4.141_5_1" localSheetId="11">#REF!</definedName>
    <definedName name="_1483G4.141_5_1" localSheetId="5">#REF!</definedName>
    <definedName name="_1483G4.141_5_1" localSheetId="14">#REF!</definedName>
    <definedName name="_1483G4.141_5_1">#REF!</definedName>
    <definedName name="_1484G4.141_6_1" localSheetId="13">#REF!</definedName>
    <definedName name="_1484G4.141_6_1" localSheetId="2">#REF!</definedName>
    <definedName name="_1484G4.141_6_1" localSheetId="11">#REF!</definedName>
    <definedName name="_1484G4.141_6_1" localSheetId="5">#REF!</definedName>
    <definedName name="_1484G4.141_6_1" localSheetId="14">#REF!</definedName>
    <definedName name="_1484G4.141_6_1">#REF!</definedName>
    <definedName name="_1485Excel_BuiltIn_Print_Area_5_1" localSheetId="13">#REF!</definedName>
    <definedName name="_1485Excel_BuiltIn_Print_Area_5_1" localSheetId="2">#REF!</definedName>
    <definedName name="_1485Excel_BuiltIn_Print_Area_5_1" localSheetId="11">#REF!</definedName>
    <definedName name="_1485Excel_BuiltIn_Print_Area_5_1" localSheetId="5">#REF!</definedName>
    <definedName name="_1485Excel_BuiltIn_Print_Area_5_1" localSheetId="14">#REF!</definedName>
    <definedName name="_1485Excel_BuiltIn_Print_Area_5_1">#REF!</definedName>
    <definedName name="_1485G4.141_8_1" localSheetId="13">#REF!</definedName>
    <definedName name="_1485G4.141_8_1" localSheetId="2">#REF!</definedName>
    <definedName name="_1485G4.141_8_1" localSheetId="11">#REF!</definedName>
    <definedName name="_1485G4.141_8_1" localSheetId="5">#REF!</definedName>
    <definedName name="_1485G4.141_8_1" localSheetId="14">#REF!</definedName>
    <definedName name="_1485G4.141_8_1">#REF!</definedName>
    <definedName name="_1486G4.151_4_1" localSheetId="13">#REF!</definedName>
    <definedName name="_1486G4.151_4_1" localSheetId="2">#REF!</definedName>
    <definedName name="_1486G4.151_4_1" localSheetId="11">#REF!</definedName>
    <definedName name="_1486G4.151_4_1" localSheetId="5">#REF!</definedName>
    <definedName name="_1486G4.151_4_1" localSheetId="14">#REF!</definedName>
    <definedName name="_1486G4.151_4_1">#REF!</definedName>
    <definedName name="_1487Excel_BuiltIn_Print_Area_5_2" localSheetId="13">#REF!</definedName>
    <definedName name="_1487Excel_BuiltIn_Print_Area_5_2" localSheetId="2">#REF!</definedName>
    <definedName name="_1487Excel_BuiltIn_Print_Area_5_2" localSheetId="11">#REF!</definedName>
    <definedName name="_1487Excel_BuiltIn_Print_Area_5_2" localSheetId="5">#REF!</definedName>
    <definedName name="_1487Excel_BuiltIn_Print_Area_5_2" localSheetId="14">#REF!</definedName>
    <definedName name="_1487Excel_BuiltIn_Print_Area_5_2">#REF!</definedName>
    <definedName name="_1487G4.151_5_1" localSheetId="13">#REF!</definedName>
    <definedName name="_1487G4.151_5_1" localSheetId="2">#REF!</definedName>
    <definedName name="_1487G4.151_5_1" localSheetId="11">#REF!</definedName>
    <definedName name="_1487G4.151_5_1" localSheetId="5">#REF!</definedName>
    <definedName name="_1487G4.151_5_1" localSheetId="14">#REF!</definedName>
    <definedName name="_1487G4.151_5_1">#REF!</definedName>
    <definedName name="_1488G4.151_6_1" localSheetId="13">#REF!</definedName>
    <definedName name="_1488G4.151_6_1" localSheetId="2">#REF!</definedName>
    <definedName name="_1488G4.151_6_1" localSheetId="11">#REF!</definedName>
    <definedName name="_1488G4.151_6_1" localSheetId="5">#REF!</definedName>
    <definedName name="_1488G4.151_6_1" localSheetId="14">#REF!</definedName>
    <definedName name="_1488G4.151_6_1">#REF!</definedName>
    <definedName name="_1489Excel_BuiltIn_Print_Area_5_3" localSheetId="13">#REF!</definedName>
    <definedName name="_1489Excel_BuiltIn_Print_Area_5_3" localSheetId="2">#REF!</definedName>
    <definedName name="_1489Excel_BuiltIn_Print_Area_5_3" localSheetId="11">#REF!</definedName>
    <definedName name="_1489Excel_BuiltIn_Print_Area_5_3" localSheetId="5">#REF!</definedName>
    <definedName name="_1489Excel_BuiltIn_Print_Area_5_3" localSheetId="14">#REF!</definedName>
    <definedName name="_1489Excel_BuiltIn_Print_Area_5_3">#REF!</definedName>
    <definedName name="_1489G4.151_8_1" localSheetId="13">#REF!</definedName>
    <definedName name="_1489G4.151_8_1" localSheetId="2">#REF!</definedName>
    <definedName name="_1489G4.151_8_1" localSheetId="11">#REF!</definedName>
    <definedName name="_1489G4.151_8_1" localSheetId="5">#REF!</definedName>
    <definedName name="_1489G4.151_8_1" localSheetId="14">#REF!</definedName>
    <definedName name="_1489G4.151_8_1">#REF!</definedName>
    <definedName name="_148BB_6_1" localSheetId="13">#REF!</definedName>
    <definedName name="_148BB_6_1" localSheetId="2">#REF!</definedName>
    <definedName name="_148BB_6_1" localSheetId="11">#REF!</definedName>
    <definedName name="_148BB_6_1" localSheetId="5">#REF!</definedName>
    <definedName name="_148BB_6_1" localSheetId="14">#REF!</definedName>
    <definedName name="_148BB_6_1">#REF!</definedName>
    <definedName name="_1490Excel_BuiltIn_Print_Area_6_1" localSheetId="13">#REF!</definedName>
    <definedName name="_1490Excel_BuiltIn_Print_Area_6_1" localSheetId="2">#REF!</definedName>
    <definedName name="_1490Excel_BuiltIn_Print_Area_6_1" localSheetId="11">#REF!</definedName>
    <definedName name="_1490Excel_BuiltIn_Print_Area_6_1" localSheetId="5">#REF!</definedName>
    <definedName name="_1490Excel_BuiltIn_Print_Area_6_1" localSheetId="14">#REF!</definedName>
    <definedName name="_1490Excel_BuiltIn_Print_Area_6_1">#REF!</definedName>
    <definedName name="_1490G4.161_4_1" localSheetId="13">#REF!</definedName>
    <definedName name="_1490G4.161_4_1" localSheetId="2">#REF!</definedName>
    <definedName name="_1490G4.161_4_1" localSheetId="11">#REF!</definedName>
    <definedName name="_1490G4.161_4_1" localSheetId="5">#REF!</definedName>
    <definedName name="_1490G4.161_4_1" localSheetId="14">#REF!</definedName>
    <definedName name="_1490G4.161_4_1">#REF!</definedName>
    <definedName name="_1491G4.161_5_1" localSheetId="13">#REF!</definedName>
    <definedName name="_1491G4.161_5_1" localSheetId="2">#REF!</definedName>
    <definedName name="_1491G4.161_5_1" localSheetId="11">#REF!</definedName>
    <definedName name="_1491G4.161_5_1" localSheetId="5">#REF!</definedName>
    <definedName name="_1491G4.161_5_1" localSheetId="14">#REF!</definedName>
    <definedName name="_1491G4.161_5_1">#REF!</definedName>
    <definedName name="_1492Excel_BuiltIn_Print_Area_6_2" localSheetId="13">#REF!</definedName>
    <definedName name="_1492Excel_BuiltIn_Print_Area_6_2" localSheetId="2">#REF!</definedName>
    <definedName name="_1492Excel_BuiltIn_Print_Area_6_2" localSheetId="11">#REF!</definedName>
    <definedName name="_1492Excel_BuiltIn_Print_Area_6_2" localSheetId="5">#REF!</definedName>
    <definedName name="_1492Excel_BuiltIn_Print_Area_6_2" localSheetId="14">#REF!</definedName>
    <definedName name="_1492Excel_BuiltIn_Print_Area_6_2">#REF!</definedName>
    <definedName name="_1492G4.161_6_1" localSheetId="13">#REF!</definedName>
    <definedName name="_1492G4.161_6_1" localSheetId="2">#REF!</definedName>
    <definedName name="_1492G4.161_6_1" localSheetId="11">#REF!</definedName>
    <definedName name="_1492G4.161_6_1" localSheetId="5">#REF!</definedName>
    <definedName name="_1492G4.161_6_1" localSheetId="14">#REF!</definedName>
    <definedName name="_1492G4.161_6_1">#REF!</definedName>
    <definedName name="_1493G4.161_8_1" localSheetId="13">#REF!</definedName>
    <definedName name="_1493G4.161_8_1" localSheetId="2">#REF!</definedName>
    <definedName name="_1493G4.161_8_1" localSheetId="11">#REF!</definedName>
    <definedName name="_1493G4.161_8_1" localSheetId="5">#REF!</definedName>
    <definedName name="_1493G4.161_8_1" localSheetId="14">#REF!</definedName>
    <definedName name="_1493G4.161_8_1">#REF!</definedName>
    <definedName name="_1494Excel_BuiltIn_Print_Area_8_1" localSheetId="13">#REF!</definedName>
    <definedName name="_1494Excel_BuiltIn_Print_Area_8_1" localSheetId="2">#REF!</definedName>
    <definedName name="_1494Excel_BuiltIn_Print_Area_8_1" localSheetId="11">#REF!</definedName>
    <definedName name="_1494Excel_BuiltIn_Print_Area_8_1" localSheetId="5">#REF!</definedName>
    <definedName name="_1494Excel_BuiltIn_Print_Area_8_1" localSheetId="14">#REF!</definedName>
    <definedName name="_1494Excel_BuiltIn_Print_Area_8_1">#REF!</definedName>
    <definedName name="_1494G4.171_4_1" localSheetId="13">#REF!</definedName>
    <definedName name="_1494G4.171_4_1" localSheetId="2">#REF!</definedName>
    <definedName name="_1494G4.171_4_1" localSheetId="11">#REF!</definedName>
    <definedName name="_1494G4.171_4_1" localSheetId="5">#REF!</definedName>
    <definedName name="_1494G4.171_4_1" localSheetId="14">#REF!</definedName>
    <definedName name="_1494G4.171_4_1">#REF!</definedName>
    <definedName name="_1495Excel_BuiltIn_Print_Titles_1" localSheetId="13">#REF!</definedName>
    <definedName name="_1495Excel_BuiltIn_Print_Titles_1" localSheetId="2">#REF!</definedName>
    <definedName name="_1495Excel_BuiltIn_Print_Titles_1" localSheetId="11">#REF!</definedName>
    <definedName name="_1495Excel_BuiltIn_Print_Titles_1" localSheetId="5">#REF!</definedName>
    <definedName name="_1495Excel_BuiltIn_Print_Titles_1" localSheetId="14">#REF!</definedName>
    <definedName name="_1495Excel_BuiltIn_Print_Titles_1">#REF!</definedName>
    <definedName name="_1495G4.171_5_1" localSheetId="13">#REF!</definedName>
    <definedName name="_1495G4.171_5_1" localSheetId="2">#REF!</definedName>
    <definedName name="_1495G4.171_5_1" localSheetId="11">#REF!</definedName>
    <definedName name="_1495G4.171_5_1" localSheetId="5">#REF!</definedName>
    <definedName name="_1495G4.171_5_1" localSheetId="14">#REF!</definedName>
    <definedName name="_1495G4.171_5_1">#REF!</definedName>
    <definedName name="_1496Excel_BuiltIn_Print_Titles_4_1" localSheetId="13">#REF!</definedName>
    <definedName name="_1496Excel_BuiltIn_Print_Titles_4_1" localSheetId="2">#REF!</definedName>
    <definedName name="_1496Excel_BuiltIn_Print_Titles_4_1" localSheetId="11">#REF!</definedName>
    <definedName name="_1496Excel_BuiltIn_Print_Titles_4_1" localSheetId="5">#REF!</definedName>
    <definedName name="_1496Excel_BuiltIn_Print_Titles_4_1" localSheetId="14">#REF!</definedName>
    <definedName name="_1496Excel_BuiltIn_Print_Titles_4_1">#REF!</definedName>
    <definedName name="_1496G4.171_6_1" localSheetId="13">#REF!</definedName>
    <definedName name="_1496G4.171_6_1" localSheetId="2">#REF!</definedName>
    <definedName name="_1496G4.171_6_1" localSheetId="11">#REF!</definedName>
    <definedName name="_1496G4.171_6_1" localSheetId="5">#REF!</definedName>
    <definedName name="_1496G4.171_6_1" localSheetId="14">#REF!</definedName>
    <definedName name="_1496G4.171_6_1">#REF!</definedName>
    <definedName name="_1497Excel_BuiltIn_Print_Titles_5_1" localSheetId="13">#REF!</definedName>
    <definedName name="_1497Excel_BuiltIn_Print_Titles_5_1" localSheetId="2">#REF!</definedName>
    <definedName name="_1497Excel_BuiltIn_Print_Titles_5_1" localSheetId="11">#REF!</definedName>
    <definedName name="_1497Excel_BuiltIn_Print_Titles_5_1" localSheetId="5">#REF!</definedName>
    <definedName name="_1497Excel_BuiltIn_Print_Titles_5_1" localSheetId="14">#REF!</definedName>
    <definedName name="_1497Excel_BuiltIn_Print_Titles_5_1">#REF!</definedName>
    <definedName name="_1497G4.171_8_1" localSheetId="13">#REF!</definedName>
    <definedName name="_1497G4.171_8_1" localSheetId="2">#REF!</definedName>
    <definedName name="_1497G4.171_8_1" localSheetId="11">#REF!</definedName>
    <definedName name="_1497G4.171_8_1" localSheetId="5">#REF!</definedName>
    <definedName name="_1497G4.171_8_1" localSheetId="14">#REF!</definedName>
    <definedName name="_1497G4.171_8_1">#REF!</definedName>
    <definedName name="_1498Excel_BuiltIn_Print_Titles_5_2" localSheetId="13">#REF!</definedName>
    <definedName name="_1498Excel_BuiltIn_Print_Titles_5_2" localSheetId="2">#REF!</definedName>
    <definedName name="_1498Excel_BuiltIn_Print_Titles_5_2" localSheetId="11">#REF!</definedName>
    <definedName name="_1498Excel_BuiltIn_Print_Titles_5_2" localSheetId="5">#REF!</definedName>
    <definedName name="_1498Excel_BuiltIn_Print_Titles_5_2" localSheetId="14">#REF!</definedName>
    <definedName name="_1498Excel_BuiltIn_Print_Titles_5_2">#REF!</definedName>
    <definedName name="_1498G4.200_4_1" localSheetId="13">#REF!</definedName>
    <definedName name="_1498G4.200_4_1" localSheetId="2">#REF!</definedName>
    <definedName name="_1498G4.200_4_1" localSheetId="11">#REF!</definedName>
    <definedName name="_1498G4.200_4_1" localSheetId="5">#REF!</definedName>
    <definedName name="_1498G4.200_4_1" localSheetId="14">#REF!</definedName>
    <definedName name="_1498G4.200_4_1">#REF!</definedName>
    <definedName name="_1499Excel_BuiltIn_Print_Titles_6_1" localSheetId="13">#REF!</definedName>
    <definedName name="_1499Excel_BuiltIn_Print_Titles_6_1" localSheetId="2">#REF!</definedName>
    <definedName name="_1499Excel_BuiltIn_Print_Titles_6_1" localSheetId="11">#REF!</definedName>
    <definedName name="_1499Excel_BuiltIn_Print_Titles_6_1" localSheetId="5">#REF!</definedName>
    <definedName name="_1499Excel_BuiltIn_Print_Titles_6_1" localSheetId="14">#REF!</definedName>
    <definedName name="_1499Excel_BuiltIn_Print_Titles_6_1">#REF!</definedName>
    <definedName name="_1499G4.200_5_1" localSheetId="13">#REF!</definedName>
    <definedName name="_1499G4.200_5_1" localSheetId="2">#REF!</definedName>
    <definedName name="_1499G4.200_5_1" localSheetId="11">#REF!</definedName>
    <definedName name="_1499G4.200_5_1" localSheetId="5">#REF!</definedName>
    <definedName name="_1499G4.200_5_1" localSheetId="14">#REF!</definedName>
    <definedName name="_1499G4.200_5_1">#REF!</definedName>
    <definedName name="_149A85000_8_1" localSheetId="13">#REF!</definedName>
    <definedName name="_149A85000_8_1" localSheetId="2">#REF!</definedName>
    <definedName name="_149A85000_8_1" localSheetId="11">#REF!</definedName>
    <definedName name="_149A85000_8_1" localSheetId="5">#REF!</definedName>
    <definedName name="_149A85000_8_1" localSheetId="14">#REF!</definedName>
    <definedName name="_149A85000_8_1">#REF!</definedName>
    <definedName name="_149BB_8_1" localSheetId="13">#REF!</definedName>
    <definedName name="_149BB_8_1" localSheetId="2">#REF!</definedName>
    <definedName name="_149BB_8_1" localSheetId="11">#REF!</definedName>
    <definedName name="_149BB_8_1" localSheetId="5">#REF!</definedName>
    <definedName name="_149BB_8_1" localSheetId="14">#REF!</definedName>
    <definedName name="_149BB_8_1">#REF!</definedName>
    <definedName name="_1500Excel_BuiltIn_Print_Titles_8_1" localSheetId="13">#REF!</definedName>
    <definedName name="_1500Excel_BuiltIn_Print_Titles_8_1" localSheetId="2">#REF!</definedName>
    <definedName name="_1500Excel_BuiltIn_Print_Titles_8_1" localSheetId="11">#REF!</definedName>
    <definedName name="_1500Excel_BuiltIn_Print_Titles_8_1" localSheetId="5">#REF!</definedName>
    <definedName name="_1500Excel_BuiltIn_Print_Titles_8_1" localSheetId="14">#REF!</definedName>
    <definedName name="_1500Excel_BuiltIn_Print_Titles_8_1">#REF!</definedName>
    <definedName name="_1500G4.200_6_1" localSheetId="13">#REF!</definedName>
    <definedName name="_1500G4.200_6_1" localSheetId="2">#REF!</definedName>
    <definedName name="_1500G4.200_6_1" localSheetId="11">#REF!</definedName>
    <definedName name="_1500G4.200_6_1" localSheetId="5">#REF!</definedName>
    <definedName name="_1500G4.200_6_1" localSheetId="14">#REF!</definedName>
    <definedName name="_1500G4.200_6_1">#REF!</definedName>
    <definedName name="_1501G4.200_8_1" localSheetId="13">#REF!</definedName>
    <definedName name="_1501G4.200_8_1" localSheetId="2">#REF!</definedName>
    <definedName name="_1501G4.200_8_1" localSheetId="11">#REF!</definedName>
    <definedName name="_1501G4.200_8_1" localSheetId="5">#REF!</definedName>
    <definedName name="_1501G4.200_8_1" localSheetId="14">#REF!</definedName>
    <definedName name="_1501G4.200_8_1">#REF!</definedName>
    <definedName name="_1502F0.000_4_1" localSheetId="13">#REF!</definedName>
    <definedName name="_1502F0.000_4_1" localSheetId="2">#REF!</definedName>
    <definedName name="_1502F0.000_4_1" localSheetId="11">#REF!</definedName>
    <definedName name="_1502F0.000_4_1" localSheetId="5">#REF!</definedName>
    <definedName name="_1502F0.000_4_1" localSheetId="14">#REF!</definedName>
    <definedName name="_1502F0.000_4_1">#REF!</definedName>
    <definedName name="_1502G4.210_4_1" localSheetId="13">#REF!</definedName>
    <definedName name="_1502G4.210_4_1" localSheetId="2">#REF!</definedName>
    <definedName name="_1502G4.210_4_1" localSheetId="11">#REF!</definedName>
    <definedName name="_1502G4.210_4_1" localSheetId="5">#REF!</definedName>
    <definedName name="_1502G4.210_4_1" localSheetId="14">#REF!</definedName>
    <definedName name="_1502G4.210_4_1">#REF!</definedName>
    <definedName name="_1503G4.210_5_1" localSheetId="13">#REF!</definedName>
    <definedName name="_1503G4.210_5_1" localSheetId="2">#REF!</definedName>
    <definedName name="_1503G4.210_5_1" localSheetId="11">#REF!</definedName>
    <definedName name="_1503G4.210_5_1" localSheetId="5">#REF!</definedName>
    <definedName name="_1503G4.210_5_1" localSheetId="14">#REF!</definedName>
    <definedName name="_1503G4.210_5_1">#REF!</definedName>
    <definedName name="_1504F0.000_5_1" localSheetId="13">#REF!</definedName>
    <definedName name="_1504F0.000_5_1" localSheetId="2">#REF!</definedName>
    <definedName name="_1504F0.000_5_1" localSheetId="11">#REF!</definedName>
    <definedName name="_1504F0.000_5_1" localSheetId="5">#REF!</definedName>
    <definedName name="_1504F0.000_5_1" localSheetId="14">#REF!</definedName>
    <definedName name="_1504F0.000_5_1">#REF!</definedName>
    <definedName name="_1504G4.210_6_1" localSheetId="13">#REF!</definedName>
    <definedName name="_1504G4.210_6_1" localSheetId="2">#REF!</definedName>
    <definedName name="_1504G4.210_6_1" localSheetId="11">#REF!</definedName>
    <definedName name="_1504G4.210_6_1" localSheetId="5">#REF!</definedName>
    <definedName name="_1504G4.210_6_1" localSheetId="14">#REF!</definedName>
    <definedName name="_1504G4.210_6_1">#REF!</definedName>
    <definedName name="_1505G4.210_8_1" localSheetId="13">#REF!</definedName>
    <definedName name="_1505G4.210_8_1" localSheetId="2">#REF!</definedName>
    <definedName name="_1505G4.210_8_1" localSheetId="11">#REF!</definedName>
    <definedName name="_1505G4.210_8_1" localSheetId="5">#REF!</definedName>
    <definedName name="_1505G4.210_8_1" localSheetId="14">#REF!</definedName>
    <definedName name="_1505G4.210_8_1">#REF!</definedName>
    <definedName name="_1506F0.000_6_1" localSheetId="13">#REF!</definedName>
    <definedName name="_1506F0.000_6_1" localSheetId="2">#REF!</definedName>
    <definedName name="_1506F0.000_6_1" localSheetId="11">#REF!</definedName>
    <definedName name="_1506F0.000_6_1" localSheetId="5">#REF!</definedName>
    <definedName name="_1506F0.000_6_1" localSheetId="14">#REF!</definedName>
    <definedName name="_1506F0.000_6_1">#REF!</definedName>
    <definedName name="_1506G4.220_4_1" localSheetId="13">#REF!</definedName>
    <definedName name="_1506G4.220_4_1" localSheetId="2">#REF!</definedName>
    <definedName name="_1506G4.220_4_1" localSheetId="11">#REF!</definedName>
    <definedName name="_1506G4.220_4_1" localSheetId="5">#REF!</definedName>
    <definedName name="_1506G4.220_4_1" localSheetId="14">#REF!</definedName>
    <definedName name="_1506G4.220_4_1">#REF!</definedName>
    <definedName name="_1507G4.220_5_1" localSheetId="13">#REF!</definedName>
    <definedName name="_1507G4.220_5_1" localSheetId="2">#REF!</definedName>
    <definedName name="_1507G4.220_5_1" localSheetId="11">#REF!</definedName>
    <definedName name="_1507G4.220_5_1" localSheetId="5">#REF!</definedName>
    <definedName name="_1507G4.220_5_1" localSheetId="14">#REF!</definedName>
    <definedName name="_1507G4.220_5_1">#REF!</definedName>
    <definedName name="_1508F0.000_8_1" localSheetId="13">#REF!</definedName>
    <definedName name="_1508F0.000_8_1" localSheetId="2">#REF!</definedName>
    <definedName name="_1508F0.000_8_1" localSheetId="11">#REF!</definedName>
    <definedName name="_1508F0.000_8_1" localSheetId="5">#REF!</definedName>
    <definedName name="_1508F0.000_8_1" localSheetId="14">#REF!</definedName>
    <definedName name="_1508F0.000_8_1">#REF!</definedName>
    <definedName name="_1508G4.220_6_1" localSheetId="13">#REF!</definedName>
    <definedName name="_1508G4.220_6_1" localSheetId="2">#REF!</definedName>
    <definedName name="_1508G4.220_6_1" localSheetId="11">#REF!</definedName>
    <definedName name="_1508G4.220_6_1" localSheetId="5">#REF!</definedName>
    <definedName name="_1508G4.220_6_1" localSheetId="14">#REF!</definedName>
    <definedName name="_1508G4.220_6_1">#REF!</definedName>
    <definedName name="_1509G4.220_8_1" localSheetId="13">#REF!</definedName>
    <definedName name="_1509G4.220_8_1" localSheetId="2">#REF!</definedName>
    <definedName name="_1509G4.220_8_1" localSheetId="11">#REF!</definedName>
    <definedName name="_1509G4.220_8_1" localSheetId="5">#REF!</definedName>
    <definedName name="_1509G4.220_8_1" localSheetId="14">#REF!</definedName>
    <definedName name="_1509G4.220_8_1">#REF!</definedName>
    <definedName name="_1510F0.010_4_1" localSheetId="13">#REF!</definedName>
    <definedName name="_1510F0.010_4_1" localSheetId="2">#REF!</definedName>
    <definedName name="_1510F0.010_4_1" localSheetId="11">#REF!</definedName>
    <definedName name="_1510F0.010_4_1" localSheetId="5">#REF!</definedName>
    <definedName name="_1510F0.010_4_1" localSheetId="14">#REF!</definedName>
    <definedName name="_1510F0.010_4_1">#REF!</definedName>
    <definedName name="_1510g40g40_4_1" localSheetId="13">#REF!</definedName>
    <definedName name="_1510g40g40_4_1" localSheetId="2">#REF!</definedName>
    <definedName name="_1510g40g40_4_1" localSheetId="11">#REF!</definedName>
    <definedName name="_1510g40g40_4_1" localSheetId="5">#REF!</definedName>
    <definedName name="_1510g40g40_4_1" localSheetId="14">#REF!</definedName>
    <definedName name="_1510g40g40_4_1">#REF!</definedName>
    <definedName name="_1511g40g40_5_1" localSheetId="13">#REF!</definedName>
    <definedName name="_1511g40g40_5_1" localSheetId="2">#REF!</definedName>
    <definedName name="_1511g40g40_5_1" localSheetId="11">#REF!</definedName>
    <definedName name="_1511g40g40_5_1" localSheetId="5">#REF!</definedName>
    <definedName name="_1511g40g40_5_1" localSheetId="14">#REF!</definedName>
    <definedName name="_1511g40g40_5_1">#REF!</definedName>
    <definedName name="_1512F0.010_5_1" localSheetId="13">#REF!</definedName>
    <definedName name="_1512F0.010_5_1" localSheetId="2">#REF!</definedName>
    <definedName name="_1512F0.010_5_1" localSheetId="11">#REF!</definedName>
    <definedName name="_1512F0.010_5_1" localSheetId="5">#REF!</definedName>
    <definedName name="_1512F0.010_5_1" localSheetId="14">#REF!</definedName>
    <definedName name="_1512F0.010_5_1">#REF!</definedName>
    <definedName name="_1512g40g40_6_1" localSheetId="13">#REF!</definedName>
    <definedName name="_1512g40g40_6_1" localSheetId="2">#REF!</definedName>
    <definedName name="_1512g40g40_6_1" localSheetId="11">#REF!</definedName>
    <definedName name="_1512g40g40_6_1" localSheetId="5">#REF!</definedName>
    <definedName name="_1512g40g40_6_1" localSheetId="14">#REF!</definedName>
    <definedName name="_1512g40g40_6_1">#REF!</definedName>
    <definedName name="_1513g40g40_8_1" localSheetId="13">#REF!</definedName>
    <definedName name="_1513g40g40_8_1" localSheetId="2">#REF!</definedName>
    <definedName name="_1513g40g40_8_1" localSheetId="11">#REF!</definedName>
    <definedName name="_1513g40g40_8_1" localSheetId="5">#REF!</definedName>
    <definedName name="_1513g40g40_8_1" localSheetId="14">#REF!</definedName>
    <definedName name="_1513g40g40_8_1">#REF!</definedName>
    <definedName name="_1514F0.010_6_1" localSheetId="13">#REF!</definedName>
    <definedName name="_1514F0.010_6_1" localSheetId="2">#REF!</definedName>
    <definedName name="_1514F0.010_6_1" localSheetId="11">#REF!</definedName>
    <definedName name="_1514F0.010_6_1" localSheetId="5">#REF!</definedName>
    <definedName name="_1514F0.010_6_1" localSheetId="14">#REF!</definedName>
    <definedName name="_1514F0.010_6_1">#REF!</definedName>
    <definedName name="_1514gas_4_1" localSheetId="13">#REF!</definedName>
    <definedName name="_1514gas_4_1" localSheetId="2">#REF!</definedName>
    <definedName name="_1514gas_4_1" localSheetId="11">#REF!</definedName>
    <definedName name="_1514gas_4_1" localSheetId="5">#REF!</definedName>
    <definedName name="_1514gas_4_1" localSheetId="14">#REF!</definedName>
    <definedName name="_1514gas_4_1">#REF!</definedName>
    <definedName name="_1515gas_5_1" localSheetId="13">#REF!</definedName>
    <definedName name="_1515gas_5_1" localSheetId="2">#REF!</definedName>
    <definedName name="_1515gas_5_1" localSheetId="11">#REF!</definedName>
    <definedName name="_1515gas_5_1" localSheetId="5">#REF!</definedName>
    <definedName name="_1515gas_5_1" localSheetId="14">#REF!</definedName>
    <definedName name="_1515gas_5_1">#REF!</definedName>
    <definedName name="_1516F0.010_8_1" localSheetId="13">#REF!</definedName>
    <definedName name="_1516F0.010_8_1" localSheetId="2">#REF!</definedName>
    <definedName name="_1516F0.010_8_1" localSheetId="11">#REF!</definedName>
    <definedName name="_1516F0.010_8_1" localSheetId="5">#REF!</definedName>
    <definedName name="_1516F0.010_8_1" localSheetId="14">#REF!</definedName>
    <definedName name="_1516F0.010_8_1">#REF!</definedName>
    <definedName name="_1516gas_6_1" localSheetId="13">#REF!</definedName>
    <definedName name="_1516gas_6_1" localSheetId="2">#REF!</definedName>
    <definedName name="_1516gas_6_1" localSheetId="11">#REF!</definedName>
    <definedName name="_1516gas_6_1" localSheetId="5">#REF!</definedName>
    <definedName name="_1516gas_6_1" localSheetId="14">#REF!</definedName>
    <definedName name="_1516gas_6_1">#REF!</definedName>
    <definedName name="_1517gas_8_1" localSheetId="13">#REF!</definedName>
    <definedName name="_1517gas_8_1" localSheetId="2">#REF!</definedName>
    <definedName name="_1517gas_8_1" localSheetId="11">#REF!</definedName>
    <definedName name="_1517gas_8_1" localSheetId="5">#REF!</definedName>
    <definedName name="_1517gas_8_1" localSheetId="14">#REF!</definedName>
    <definedName name="_1517gas_8_1">#REF!</definedName>
    <definedName name="_1518F0.020_4_1" localSheetId="13">#REF!</definedName>
    <definedName name="_1518F0.020_4_1" localSheetId="2">#REF!</definedName>
    <definedName name="_1518F0.020_4_1" localSheetId="11">#REF!</definedName>
    <definedName name="_1518F0.020_4_1" localSheetId="5">#REF!</definedName>
    <definedName name="_1518F0.020_4_1" localSheetId="14">#REF!</definedName>
    <definedName name="_1518F0.020_4_1">#REF!</definedName>
    <definedName name="_1518gia_tien_4_1" localSheetId="13">#REF!</definedName>
    <definedName name="_1518gia_tien_4_1" localSheetId="2">#REF!</definedName>
    <definedName name="_1518gia_tien_4_1" localSheetId="11">#REF!</definedName>
    <definedName name="_1518gia_tien_4_1" localSheetId="5">#REF!</definedName>
    <definedName name="_1518gia_tien_4_1" localSheetId="14">#REF!</definedName>
    <definedName name="_1518gia_tien_4_1">#REF!</definedName>
    <definedName name="_1519gia_tien_5_1" localSheetId="13">#REF!</definedName>
    <definedName name="_1519gia_tien_5_1" localSheetId="2">#REF!</definedName>
    <definedName name="_1519gia_tien_5_1" localSheetId="11">#REF!</definedName>
    <definedName name="_1519gia_tien_5_1" localSheetId="5">#REF!</definedName>
    <definedName name="_1519gia_tien_5_1" localSheetId="14">#REF!</definedName>
    <definedName name="_1519gia_tien_5_1">#REF!</definedName>
    <definedName name="_151AAA_4_1" localSheetId="13">#REF!</definedName>
    <definedName name="_151AAA_4_1" localSheetId="2">#REF!</definedName>
    <definedName name="_151AAA_4_1" localSheetId="11">#REF!</definedName>
    <definedName name="_151AAA_4_1" localSheetId="5">#REF!</definedName>
    <definedName name="_151AAA_4_1" localSheetId="14">#REF!</definedName>
    <definedName name="_151AAA_4_1">#REF!</definedName>
    <definedName name="_1520F0.020_5_1" localSheetId="13">#REF!</definedName>
    <definedName name="_1520F0.020_5_1" localSheetId="2">#REF!</definedName>
    <definedName name="_1520F0.020_5_1" localSheetId="11">#REF!</definedName>
    <definedName name="_1520F0.020_5_1" localSheetId="5">#REF!</definedName>
    <definedName name="_1520F0.020_5_1" localSheetId="14">#REF!</definedName>
    <definedName name="_1520F0.020_5_1">#REF!</definedName>
    <definedName name="_1520gia_tien_6_1" localSheetId="13">#REF!</definedName>
    <definedName name="_1520gia_tien_6_1" localSheetId="2">#REF!</definedName>
    <definedName name="_1520gia_tien_6_1" localSheetId="11">#REF!</definedName>
    <definedName name="_1520gia_tien_6_1" localSheetId="5">#REF!</definedName>
    <definedName name="_1520gia_tien_6_1" localSheetId="14">#REF!</definedName>
    <definedName name="_1520gia_tien_6_1">#REF!</definedName>
    <definedName name="_1521gia_tien_8_1" localSheetId="13">#REF!</definedName>
    <definedName name="_1521gia_tien_8_1" localSheetId="2">#REF!</definedName>
    <definedName name="_1521gia_tien_8_1" localSheetId="11">#REF!</definedName>
    <definedName name="_1521gia_tien_8_1" localSheetId="5">#REF!</definedName>
    <definedName name="_1521gia_tien_8_1" localSheetId="14">#REF!</definedName>
    <definedName name="_1521gia_tien_8_1">#REF!</definedName>
    <definedName name="_1522F0.020_6_1" localSheetId="13">#REF!</definedName>
    <definedName name="_1522F0.020_6_1" localSheetId="2">#REF!</definedName>
    <definedName name="_1522F0.020_6_1" localSheetId="11">#REF!</definedName>
    <definedName name="_1522F0.020_6_1" localSheetId="5">#REF!</definedName>
    <definedName name="_1522F0.020_6_1" localSheetId="14">#REF!</definedName>
    <definedName name="_1522F0.020_6_1">#REF!</definedName>
    <definedName name="_1522giatri_4_1" localSheetId="13">#REF!</definedName>
    <definedName name="_1522giatri_4_1" localSheetId="2">#REF!</definedName>
    <definedName name="_1522giatri_4_1" localSheetId="11">#REF!</definedName>
    <definedName name="_1522giatri_4_1" localSheetId="5">#REF!</definedName>
    <definedName name="_1522giatri_4_1" localSheetId="14">#REF!</definedName>
    <definedName name="_1522giatri_4_1">#REF!</definedName>
    <definedName name="_1523giatri_5_1" localSheetId="13">#REF!</definedName>
    <definedName name="_1523giatri_5_1" localSheetId="2">#REF!</definedName>
    <definedName name="_1523giatri_5_1" localSheetId="11">#REF!</definedName>
    <definedName name="_1523giatri_5_1" localSheetId="5">#REF!</definedName>
    <definedName name="_1523giatri_5_1" localSheetId="14">#REF!</definedName>
    <definedName name="_1523giatri_5_1">#REF!</definedName>
    <definedName name="_1524F0.020_8_1" localSheetId="13">#REF!</definedName>
    <definedName name="_1524F0.020_8_1" localSheetId="2">#REF!</definedName>
    <definedName name="_1524F0.020_8_1" localSheetId="11">#REF!</definedName>
    <definedName name="_1524F0.020_8_1" localSheetId="5">#REF!</definedName>
    <definedName name="_1524F0.020_8_1" localSheetId="14">#REF!</definedName>
    <definedName name="_1524F0.020_8_1">#REF!</definedName>
    <definedName name="_1524giatri_6_1" localSheetId="13">#REF!</definedName>
    <definedName name="_1524giatri_6_1" localSheetId="2">#REF!</definedName>
    <definedName name="_1524giatri_6_1" localSheetId="11">#REF!</definedName>
    <definedName name="_1524giatri_6_1" localSheetId="5">#REF!</definedName>
    <definedName name="_1524giatri_6_1" localSheetId="14">#REF!</definedName>
    <definedName name="_1524giatri_6_1">#REF!</definedName>
    <definedName name="_1525giatri_8_1" localSheetId="13">#REF!</definedName>
    <definedName name="_1525giatri_8_1" localSheetId="2">#REF!</definedName>
    <definedName name="_1525giatri_8_1" localSheetId="11">#REF!</definedName>
    <definedName name="_1525giatri_8_1" localSheetId="5">#REF!</definedName>
    <definedName name="_1525giatri_8_1" localSheetId="14">#REF!</definedName>
    <definedName name="_1525giatri_8_1">#REF!</definedName>
    <definedName name="_1526F0.100_4_1" localSheetId="13">#REF!</definedName>
    <definedName name="_1526F0.100_4_1" localSheetId="2">#REF!</definedName>
    <definedName name="_1526F0.100_4_1" localSheetId="11">#REF!</definedName>
    <definedName name="_1526F0.100_4_1" localSheetId="5">#REF!</definedName>
    <definedName name="_1526F0.100_4_1" localSheetId="14">#REF!</definedName>
    <definedName name="_1526F0.100_4_1">#REF!</definedName>
    <definedName name="_1528F0.100_5_1" localSheetId="13">#REF!</definedName>
    <definedName name="_1528F0.100_5_1" localSheetId="2">#REF!</definedName>
    <definedName name="_1528F0.100_5_1" localSheetId="11">#REF!</definedName>
    <definedName name="_1528F0.100_5_1" localSheetId="5">#REF!</definedName>
    <definedName name="_1528F0.100_5_1" localSheetId="14">#REF!</definedName>
    <definedName name="_1528F0.100_5_1">#REF!</definedName>
    <definedName name="_1530F0.100_6_1" localSheetId="13">#REF!</definedName>
    <definedName name="_1530F0.100_6_1" localSheetId="2">#REF!</definedName>
    <definedName name="_1530F0.100_6_1" localSheetId="11">#REF!</definedName>
    <definedName name="_1530F0.100_6_1" localSheetId="5">#REF!</definedName>
    <definedName name="_1530F0.100_6_1" localSheetId="14">#REF!</definedName>
    <definedName name="_1530F0.100_6_1">#REF!</definedName>
    <definedName name="_1530gochong_4_1" localSheetId="13">#REF!</definedName>
    <definedName name="_1530gochong_4_1" localSheetId="2">#REF!</definedName>
    <definedName name="_1530gochong_4_1" localSheetId="11">#REF!</definedName>
    <definedName name="_1530gochong_4_1" localSheetId="5">#REF!</definedName>
    <definedName name="_1530gochong_4_1" localSheetId="14">#REF!</definedName>
    <definedName name="_1530gochong_4_1">#REF!</definedName>
    <definedName name="_1531gochong_5_1" localSheetId="13">#REF!</definedName>
    <definedName name="_1531gochong_5_1" localSheetId="2">#REF!</definedName>
    <definedName name="_1531gochong_5_1" localSheetId="11">#REF!</definedName>
    <definedName name="_1531gochong_5_1" localSheetId="5">#REF!</definedName>
    <definedName name="_1531gochong_5_1" localSheetId="14">#REF!</definedName>
    <definedName name="_1531gochong_5_1">#REF!</definedName>
    <definedName name="_1532F0.100_8_1" localSheetId="13">#REF!</definedName>
    <definedName name="_1532F0.100_8_1" localSheetId="2">#REF!</definedName>
    <definedName name="_1532F0.100_8_1" localSheetId="11">#REF!</definedName>
    <definedName name="_1532F0.100_8_1" localSheetId="5">#REF!</definedName>
    <definedName name="_1532F0.100_8_1" localSheetId="14">#REF!</definedName>
    <definedName name="_1532F0.100_8_1">#REF!</definedName>
    <definedName name="_1532gochong_6_1" localSheetId="13">#REF!</definedName>
    <definedName name="_1532gochong_6_1" localSheetId="2">#REF!</definedName>
    <definedName name="_1532gochong_6_1" localSheetId="11">#REF!</definedName>
    <definedName name="_1532gochong_6_1" localSheetId="5">#REF!</definedName>
    <definedName name="_1532gochong_6_1" localSheetId="14">#REF!</definedName>
    <definedName name="_1532gochong_6_1">#REF!</definedName>
    <definedName name="_1533gochong_8_1" localSheetId="13">#REF!</definedName>
    <definedName name="_1533gochong_8_1" localSheetId="2">#REF!</definedName>
    <definedName name="_1533gochong_8_1" localSheetId="11">#REF!</definedName>
    <definedName name="_1533gochong_8_1" localSheetId="5">#REF!</definedName>
    <definedName name="_1533gochong_8_1" localSheetId="14">#REF!</definedName>
    <definedName name="_1533gochong_8_1">#REF!</definedName>
    <definedName name="_1534F0.110_4_1" localSheetId="13">#REF!</definedName>
    <definedName name="_1534F0.110_4_1" localSheetId="2">#REF!</definedName>
    <definedName name="_1534F0.110_4_1" localSheetId="11">#REF!</definedName>
    <definedName name="_1534F0.110_4_1" localSheetId="5">#REF!</definedName>
    <definedName name="_1534F0.110_4_1" localSheetId="14">#REF!</definedName>
    <definedName name="_1534F0.110_4_1">#REF!</definedName>
    <definedName name="_1534GPT_GROUNDING_PT_4_1" localSheetId="13">#REF!</definedName>
    <definedName name="_1534GPT_GROUNDING_PT_4_1" localSheetId="2">#REF!</definedName>
    <definedName name="_1534GPT_GROUNDING_PT_4_1" localSheetId="11">#REF!</definedName>
    <definedName name="_1534GPT_GROUNDING_PT_4_1" localSheetId="5">#REF!</definedName>
    <definedName name="_1534GPT_GROUNDING_PT_4_1" localSheetId="14">#REF!</definedName>
    <definedName name="_1534GPT_GROUNDING_PT_4_1">#REF!</definedName>
    <definedName name="_1535GPT_GROUNDING_PT_5_1" localSheetId="13">#REF!</definedName>
    <definedName name="_1535GPT_GROUNDING_PT_5_1" localSheetId="2">#REF!</definedName>
    <definedName name="_1535GPT_GROUNDING_PT_5_1" localSheetId="11">#REF!</definedName>
    <definedName name="_1535GPT_GROUNDING_PT_5_1" localSheetId="5">#REF!</definedName>
    <definedName name="_1535GPT_GROUNDING_PT_5_1" localSheetId="14">#REF!</definedName>
    <definedName name="_1535GPT_GROUNDING_PT_5_1">#REF!</definedName>
    <definedName name="_1536F0.110_5_1" localSheetId="13">#REF!</definedName>
    <definedName name="_1536F0.110_5_1" localSheetId="2">#REF!</definedName>
    <definedName name="_1536F0.110_5_1" localSheetId="11">#REF!</definedName>
    <definedName name="_1536F0.110_5_1" localSheetId="5">#REF!</definedName>
    <definedName name="_1536F0.110_5_1" localSheetId="14">#REF!</definedName>
    <definedName name="_1536F0.110_5_1">#REF!</definedName>
    <definedName name="_1536GPT_GROUNDING_PT_5_2" localSheetId="13">#REF!</definedName>
    <definedName name="_1536GPT_GROUNDING_PT_5_2" localSheetId="2">#REF!</definedName>
    <definedName name="_1536GPT_GROUNDING_PT_5_2" localSheetId="11">#REF!</definedName>
    <definedName name="_1536GPT_GROUNDING_PT_5_2" localSheetId="5">#REF!</definedName>
    <definedName name="_1536GPT_GROUNDING_PT_5_2" localSheetId="14">#REF!</definedName>
    <definedName name="_1536GPT_GROUNDING_PT_5_2">#REF!</definedName>
    <definedName name="_1537GPT_GROUNDING_PT_6_1" localSheetId="13">#REF!</definedName>
    <definedName name="_1537GPT_GROUNDING_PT_6_1" localSheetId="2">#REF!</definedName>
    <definedName name="_1537GPT_GROUNDING_PT_6_1" localSheetId="11">#REF!</definedName>
    <definedName name="_1537GPT_GROUNDING_PT_6_1" localSheetId="5">#REF!</definedName>
    <definedName name="_1537GPT_GROUNDING_PT_6_1" localSheetId="14">#REF!</definedName>
    <definedName name="_1537GPT_GROUNDING_PT_6_1">#REF!</definedName>
    <definedName name="_1538F0.110_6_1" localSheetId="13">#REF!</definedName>
    <definedName name="_1538F0.110_6_1" localSheetId="2">#REF!</definedName>
    <definedName name="_1538F0.110_6_1" localSheetId="11">#REF!</definedName>
    <definedName name="_1538F0.110_6_1" localSheetId="5">#REF!</definedName>
    <definedName name="_1538F0.110_6_1" localSheetId="14">#REF!</definedName>
    <definedName name="_1538F0.110_6_1">#REF!</definedName>
    <definedName name="_1538GPT_GROUNDING_PT_8_1" localSheetId="13">#REF!</definedName>
    <definedName name="_1538GPT_GROUNDING_PT_8_1" localSheetId="2">#REF!</definedName>
    <definedName name="_1538GPT_GROUNDING_PT_8_1" localSheetId="11">#REF!</definedName>
    <definedName name="_1538GPT_GROUNDING_PT_8_1" localSheetId="5">#REF!</definedName>
    <definedName name="_1538GPT_GROUNDING_PT_8_1" localSheetId="14">#REF!</definedName>
    <definedName name="_1538GPT_GROUNDING_PT_8_1">#REF!</definedName>
    <definedName name="_1539gvl_4_1" localSheetId="13">#REF!</definedName>
    <definedName name="_1539gvl_4_1" localSheetId="2">#REF!</definedName>
    <definedName name="_1539gvl_4_1" localSheetId="11">#REF!</definedName>
    <definedName name="_1539gvl_4_1" localSheetId="5">#REF!</definedName>
    <definedName name="_1539gvl_4_1" localSheetId="14">#REF!</definedName>
    <definedName name="_1539gvl_4_1">#REF!</definedName>
    <definedName name="_153AAA_5_1" localSheetId="13">#REF!</definedName>
    <definedName name="_153AAA_5_1" localSheetId="2">#REF!</definedName>
    <definedName name="_153AAA_5_1" localSheetId="11">#REF!</definedName>
    <definedName name="_153AAA_5_1" localSheetId="5">#REF!</definedName>
    <definedName name="_153AAA_5_1" localSheetId="14">#REF!</definedName>
    <definedName name="_153AAA_5_1">#REF!</definedName>
    <definedName name="_1540F0.110_8_1" localSheetId="13">#REF!</definedName>
    <definedName name="_1540F0.110_8_1" localSheetId="2">#REF!</definedName>
    <definedName name="_1540F0.110_8_1" localSheetId="11">#REF!</definedName>
    <definedName name="_1540F0.110_8_1" localSheetId="5">#REF!</definedName>
    <definedName name="_1540F0.110_8_1" localSheetId="14">#REF!</definedName>
    <definedName name="_1540F0.110_8_1">#REF!</definedName>
    <definedName name="_1540gvl_5_1" localSheetId="13">#REF!</definedName>
    <definedName name="_1540gvl_5_1" localSheetId="2">#REF!</definedName>
    <definedName name="_1540gvl_5_1" localSheetId="11">#REF!</definedName>
    <definedName name="_1540gvl_5_1" localSheetId="5">#REF!</definedName>
    <definedName name="_1540gvl_5_1" localSheetId="14">#REF!</definedName>
    <definedName name="_1540gvl_5_1">#REF!</definedName>
    <definedName name="_1541gvl_6_1" localSheetId="13">#REF!</definedName>
    <definedName name="_1541gvl_6_1" localSheetId="2">#REF!</definedName>
    <definedName name="_1541gvl_6_1" localSheetId="11">#REF!</definedName>
    <definedName name="_1541gvl_6_1" localSheetId="5">#REF!</definedName>
    <definedName name="_1541gvl_6_1" localSheetId="14">#REF!</definedName>
    <definedName name="_1541gvl_6_1">#REF!</definedName>
    <definedName name="_1542F0.120_4_1" localSheetId="13">#REF!</definedName>
    <definedName name="_1542F0.120_4_1" localSheetId="2">#REF!</definedName>
    <definedName name="_1542F0.120_4_1" localSheetId="11">#REF!</definedName>
    <definedName name="_1542F0.120_4_1" localSheetId="5">#REF!</definedName>
    <definedName name="_1542F0.120_4_1" localSheetId="14">#REF!</definedName>
    <definedName name="_1542F0.120_4_1">#REF!</definedName>
    <definedName name="_1542gvl_8_1" localSheetId="13">#REF!</definedName>
    <definedName name="_1542gvl_8_1" localSheetId="2">#REF!</definedName>
    <definedName name="_1542gvl_8_1" localSheetId="11">#REF!</definedName>
    <definedName name="_1542gvl_8_1" localSheetId="5">#REF!</definedName>
    <definedName name="_1542gvl_8_1" localSheetId="14">#REF!</definedName>
    <definedName name="_1542gvl_8_1">#REF!</definedName>
    <definedName name="_1543H_30_4_1" localSheetId="13">#REF!</definedName>
    <definedName name="_1543H_30_4_1" localSheetId="2">#REF!</definedName>
    <definedName name="_1543H_30_4_1" localSheetId="11">#REF!</definedName>
    <definedName name="_1543H_30_4_1" localSheetId="5">#REF!</definedName>
    <definedName name="_1543H_30_4_1" localSheetId="14">#REF!</definedName>
    <definedName name="_1543H_30_4_1">#REF!</definedName>
    <definedName name="_1544F0.120_5_1" localSheetId="13">#REF!</definedName>
    <definedName name="_1544F0.120_5_1" localSheetId="2">#REF!</definedName>
    <definedName name="_1544F0.120_5_1" localSheetId="11">#REF!</definedName>
    <definedName name="_1544F0.120_5_1" localSheetId="5">#REF!</definedName>
    <definedName name="_1544F0.120_5_1" localSheetId="14">#REF!</definedName>
    <definedName name="_1544F0.120_5_1">#REF!</definedName>
    <definedName name="_1544H_30_5_1" localSheetId="13">#REF!</definedName>
    <definedName name="_1544H_30_5_1" localSheetId="2">#REF!</definedName>
    <definedName name="_1544H_30_5_1" localSheetId="11">#REF!</definedName>
    <definedName name="_1544H_30_5_1" localSheetId="5">#REF!</definedName>
    <definedName name="_1544H_30_5_1" localSheetId="14">#REF!</definedName>
    <definedName name="_1544H_30_5_1">#REF!</definedName>
    <definedName name="_1545H_30_6_1" localSheetId="13">#REF!</definedName>
    <definedName name="_1545H_30_6_1" localSheetId="2">#REF!</definedName>
    <definedName name="_1545H_30_6_1" localSheetId="11">#REF!</definedName>
    <definedName name="_1545H_30_6_1" localSheetId="5">#REF!</definedName>
    <definedName name="_1545H_30_6_1" localSheetId="14">#REF!</definedName>
    <definedName name="_1545H_30_6_1">#REF!</definedName>
    <definedName name="_1546F0.120_6_1" localSheetId="13">#REF!</definedName>
    <definedName name="_1546F0.120_6_1" localSheetId="2">#REF!</definedName>
    <definedName name="_1546F0.120_6_1" localSheetId="11">#REF!</definedName>
    <definedName name="_1546F0.120_6_1" localSheetId="5">#REF!</definedName>
    <definedName name="_1546F0.120_6_1" localSheetId="14">#REF!</definedName>
    <definedName name="_1546F0.120_6_1">#REF!</definedName>
    <definedName name="_1546H_30_8_1" localSheetId="13">#REF!</definedName>
    <definedName name="_1546H_30_8_1" localSheetId="2">#REF!</definedName>
    <definedName name="_1546H_30_8_1" localSheetId="11">#REF!</definedName>
    <definedName name="_1546H_30_8_1" localSheetId="5">#REF!</definedName>
    <definedName name="_1546H_30_8_1" localSheetId="14">#REF!</definedName>
    <definedName name="_1546H_30_8_1">#REF!</definedName>
    <definedName name="_1547H0.001_4_1" localSheetId="13">#REF!</definedName>
    <definedName name="_1547H0.001_4_1" localSheetId="2">#REF!</definedName>
    <definedName name="_1547H0.001_4_1" localSheetId="11">#REF!</definedName>
    <definedName name="_1547H0.001_4_1" localSheetId="5">#REF!</definedName>
    <definedName name="_1547H0.001_4_1" localSheetId="14">#REF!</definedName>
    <definedName name="_1547H0.001_4_1">#REF!</definedName>
    <definedName name="_1548F0.120_8_1" localSheetId="13">#REF!</definedName>
    <definedName name="_1548F0.120_8_1" localSheetId="2">#REF!</definedName>
    <definedName name="_1548F0.120_8_1" localSheetId="11">#REF!</definedName>
    <definedName name="_1548F0.120_8_1" localSheetId="5">#REF!</definedName>
    <definedName name="_1548F0.120_8_1" localSheetId="14">#REF!</definedName>
    <definedName name="_1548F0.120_8_1">#REF!</definedName>
    <definedName name="_1548H0.001_5_1" localSheetId="13">#REF!</definedName>
    <definedName name="_1548H0.001_5_1" localSheetId="2">#REF!</definedName>
    <definedName name="_1548H0.001_5_1" localSheetId="11">#REF!</definedName>
    <definedName name="_1548H0.001_5_1" localSheetId="5">#REF!</definedName>
    <definedName name="_1548H0.001_5_1" localSheetId="14">#REF!</definedName>
    <definedName name="_1548H0.001_5_1">#REF!</definedName>
    <definedName name="_1549H0.001_6_1" localSheetId="13">#REF!</definedName>
    <definedName name="_1549H0.001_6_1" localSheetId="2">#REF!</definedName>
    <definedName name="_1549H0.001_6_1" localSheetId="11">#REF!</definedName>
    <definedName name="_1549H0.001_6_1" localSheetId="5">#REF!</definedName>
    <definedName name="_1549H0.001_6_1" localSheetId="14">#REF!</definedName>
    <definedName name="_1549H0.001_6_1">#REF!</definedName>
    <definedName name="_1550F0.200_4_1" localSheetId="13">#REF!</definedName>
    <definedName name="_1550F0.200_4_1" localSheetId="2">#REF!</definedName>
    <definedName name="_1550F0.200_4_1" localSheetId="11">#REF!</definedName>
    <definedName name="_1550F0.200_4_1" localSheetId="5">#REF!</definedName>
    <definedName name="_1550F0.200_4_1" localSheetId="14">#REF!</definedName>
    <definedName name="_1550F0.200_4_1">#REF!</definedName>
    <definedName name="_1550H0.001_8_1" localSheetId="13">#REF!</definedName>
    <definedName name="_1550H0.001_8_1" localSheetId="2">#REF!</definedName>
    <definedName name="_1550H0.001_8_1" localSheetId="11">#REF!</definedName>
    <definedName name="_1550H0.001_8_1" localSheetId="5">#REF!</definedName>
    <definedName name="_1550H0.001_8_1" localSheetId="14">#REF!</definedName>
    <definedName name="_1550H0.001_8_1">#REF!</definedName>
    <definedName name="_1551H0.011_4_1" localSheetId="13">#REF!</definedName>
    <definedName name="_1551H0.011_4_1" localSheetId="2">#REF!</definedName>
    <definedName name="_1551H0.011_4_1" localSheetId="11">#REF!</definedName>
    <definedName name="_1551H0.011_4_1" localSheetId="5">#REF!</definedName>
    <definedName name="_1551H0.011_4_1" localSheetId="14">#REF!</definedName>
    <definedName name="_1551H0.011_4_1">#REF!</definedName>
    <definedName name="_1552F0.200_5_1" localSheetId="13">#REF!</definedName>
    <definedName name="_1552F0.200_5_1" localSheetId="2">#REF!</definedName>
    <definedName name="_1552F0.200_5_1" localSheetId="11">#REF!</definedName>
    <definedName name="_1552F0.200_5_1" localSheetId="5">#REF!</definedName>
    <definedName name="_1552F0.200_5_1" localSheetId="14">#REF!</definedName>
    <definedName name="_1552F0.200_5_1">#REF!</definedName>
    <definedName name="_1552H0.011_5_1" localSheetId="13">#REF!</definedName>
    <definedName name="_1552H0.011_5_1" localSheetId="2">#REF!</definedName>
    <definedName name="_1552H0.011_5_1" localSheetId="11">#REF!</definedName>
    <definedName name="_1552H0.011_5_1" localSheetId="5">#REF!</definedName>
    <definedName name="_1552H0.011_5_1" localSheetId="14">#REF!</definedName>
    <definedName name="_1552H0.011_5_1">#REF!</definedName>
    <definedName name="_1553H0.011_6_1" localSheetId="13">#REF!</definedName>
    <definedName name="_1553H0.011_6_1" localSheetId="2">#REF!</definedName>
    <definedName name="_1553H0.011_6_1" localSheetId="11">#REF!</definedName>
    <definedName name="_1553H0.011_6_1" localSheetId="5">#REF!</definedName>
    <definedName name="_1553H0.011_6_1" localSheetId="14">#REF!</definedName>
    <definedName name="_1553H0.011_6_1">#REF!</definedName>
    <definedName name="_1554F0.200_6_1" localSheetId="13">#REF!</definedName>
    <definedName name="_1554F0.200_6_1" localSheetId="2">#REF!</definedName>
    <definedName name="_1554F0.200_6_1" localSheetId="11">#REF!</definedName>
    <definedName name="_1554F0.200_6_1" localSheetId="5">#REF!</definedName>
    <definedName name="_1554F0.200_6_1" localSheetId="14">#REF!</definedName>
    <definedName name="_1554F0.200_6_1">#REF!</definedName>
    <definedName name="_1554H0.011_8_1" localSheetId="13">#REF!</definedName>
    <definedName name="_1554H0.011_8_1" localSheetId="2">#REF!</definedName>
    <definedName name="_1554H0.011_8_1" localSheetId="11">#REF!</definedName>
    <definedName name="_1554H0.011_8_1" localSheetId="5">#REF!</definedName>
    <definedName name="_1554H0.011_8_1" localSheetId="14">#REF!</definedName>
    <definedName name="_1554H0.011_8_1">#REF!</definedName>
    <definedName name="_1555H0.021_4_1" localSheetId="13">#REF!</definedName>
    <definedName name="_1555H0.021_4_1" localSheetId="2">#REF!</definedName>
    <definedName name="_1555H0.021_4_1" localSheetId="11">#REF!</definedName>
    <definedName name="_1555H0.021_4_1" localSheetId="5">#REF!</definedName>
    <definedName name="_1555H0.021_4_1" localSheetId="14">#REF!</definedName>
    <definedName name="_1555H0.021_4_1">#REF!</definedName>
    <definedName name="_1556F0.200_8_1" localSheetId="13">#REF!</definedName>
    <definedName name="_1556F0.200_8_1" localSheetId="2">#REF!</definedName>
    <definedName name="_1556F0.200_8_1" localSheetId="11">#REF!</definedName>
    <definedName name="_1556F0.200_8_1" localSheetId="5">#REF!</definedName>
    <definedName name="_1556F0.200_8_1" localSheetId="14">#REF!</definedName>
    <definedName name="_1556F0.200_8_1">#REF!</definedName>
    <definedName name="_1556H0.021_5_1" localSheetId="13">#REF!</definedName>
    <definedName name="_1556H0.021_5_1" localSheetId="2">#REF!</definedName>
    <definedName name="_1556H0.021_5_1" localSheetId="11">#REF!</definedName>
    <definedName name="_1556H0.021_5_1" localSheetId="5">#REF!</definedName>
    <definedName name="_1556H0.021_5_1" localSheetId="14">#REF!</definedName>
    <definedName name="_1556H0.021_5_1">#REF!</definedName>
    <definedName name="_1557H0.021_6_1" localSheetId="13">#REF!</definedName>
    <definedName name="_1557H0.021_6_1" localSheetId="2">#REF!</definedName>
    <definedName name="_1557H0.021_6_1" localSheetId="11">#REF!</definedName>
    <definedName name="_1557H0.021_6_1" localSheetId="5">#REF!</definedName>
    <definedName name="_1557H0.021_6_1" localSheetId="14">#REF!</definedName>
    <definedName name="_1557H0.021_6_1">#REF!</definedName>
    <definedName name="_1558F0.210_4_1" localSheetId="13">#REF!</definedName>
    <definedName name="_1558F0.210_4_1" localSheetId="2">#REF!</definedName>
    <definedName name="_1558F0.210_4_1" localSheetId="11">#REF!</definedName>
    <definedName name="_1558F0.210_4_1" localSheetId="5">#REF!</definedName>
    <definedName name="_1558F0.210_4_1" localSheetId="14">#REF!</definedName>
    <definedName name="_1558F0.210_4_1">#REF!</definedName>
    <definedName name="_1558H0.021_8_1" localSheetId="13">#REF!</definedName>
    <definedName name="_1558H0.021_8_1" localSheetId="2">#REF!</definedName>
    <definedName name="_1558H0.021_8_1" localSheetId="11">#REF!</definedName>
    <definedName name="_1558H0.021_8_1" localSheetId="5">#REF!</definedName>
    <definedName name="_1558H0.021_8_1" localSheetId="14">#REF!</definedName>
    <definedName name="_1558H0.021_8_1">#REF!</definedName>
    <definedName name="_1559H0.031_4_1" localSheetId="13">#REF!</definedName>
    <definedName name="_1559H0.031_4_1" localSheetId="2">#REF!</definedName>
    <definedName name="_1559H0.031_4_1" localSheetId="11">#REF!</definedName>
    <definedName name="_1559H0.031_4_1" localSheetId="5">#REF!</definedName>
    <definedName name="_1559H0.031_4_1" localSheetId="14">#REF!</definedName>
    <definedName name="_1559H0.031_4_1">#REF!</definedName>
    <definedName name="_1560F0.210_5_1" localSheetId="13">#REF!</definedName>
    <definedName name="_1560F0.210_5_1" localSheetId="2">#REF!</definedName>
    <definedName name="_1560F0.210_5_1" localSheetId="11">#REF!</definedName>
    <definedName name="_1560F0.210_5_1" localSheetId="5">#REF!</definedName>
    <definedName name="_1560F0.210_5_1" localSheetId="14">#REF!</definedName>
    <definedName name="_1560F0.210_5_1">#REF!</definedName>
    <definedName name="_1560H0.031_5_1" localSheetId="13">#REF!</definedName>
    <definedName name="_1560H0.031_5_1" localSheetId="2">#REF!</definedName>
    <definedName name="_1560H0.031_5_1" localSheetId="11">#REF!</definedName>
    <definedName name="_1560H0.031_5_1" localSheetId="5">#REF!</definedName>
    <definedName name="_1560H0.031_5_1" localSheetId="14">#REF!</definedName>
    <definedName name="_1560H0.031_5_1">#REF!</definedName>
    <definedName name="_1561H0.031_6_1" localSheetId="13">#REF!</definedName>
    <definedName name="_1561H0.031_6_1" localSheetId="2">#REF!</definedName>
    <definedName name="_1561H0.031_6_1" localSheetId="11">#REF!</definedName>
    <definedName name="_1561H0.031_6_1" localSheetId="5">#REF!</definedName>
    <definedName name="_1561H0.031_6_1" localSheetId="14">#REF!</definedName>
    <definedName name="_1561H0.031_6_1">#REF!</definedName>
    <definedName name="_1562F0.210_6_1" localSheetId="13">#REF!</definedName>
    <definedName name="_1562F0.210_6_1" localSheetId="2">#REF!</definedName>
    <definedName name="_1562F0.210_6_1" localSheetId="11">#REF!</definedName>
    <definedName name="_1562F0.210_6_1" localSheetId="5">#REF!</definedName>
    <definedName name="_1562F0.210_6_1" localSheetId="14">#REF!</definedName>
    <definedName name="_1562F0.210_6_1">#REF!</definedName>
    <definedName name="_1562H0.031_8_1" localSheetId="13">#REF!</definedName>
    <definedName name="_1562H0.031_8_1" localSheetId="2">#REF!</definedName>
    <definedName name="_1562H0.031_8_1" localSheetId="11">#REF!</definedName>
    <definedName name="_1562H0.031_8_1" localSheetId="5">#REF!</definedName>
    <definedName name="_1562H0.031_8_1" localSheetId="14">#REF!</definedName>
    <definedName name="_1562H0.031_8_1">#REF!</definedName>
    <definedName name="_1564F0.210_8_1" localSheetId="13">#REF!</definedName>
    <definedName name="_1564F0.210_8_1" localSheetId="2">#REF!</definedName>
    <definedName name="_1564F0.210_8_1" localSheetId="11">#REF!</definedName>
    <definedName name="_1564F0.210_8_1" localSheetId="5">#REF!</definedName>
    <definedName name="_1564F0.210_8_1" localSheetId="14">#REF!</definedName>
    <definedName name="_1564F0.210_8_1">#REF!</definedName>
    <definedName name="_1566F0.220_4_1" localSheetId="13">#REF!</definedName>
    <definedName name="_1566F0.220_4_1" localSheetId="2">#REF!</definedName>
    <definedName name="_1566F0.220_4_1" localSheetId="11">#REF!</definedName>
    <definedName name="_1566F0.220_4_1" localSheetId="5">#REF!</definedName>
    <definedName name="_1566F0.220_4_1" localSheetId="14">#REF!</definedName>
    <definedName name="_1566F0.220_4_1">#REF!</definedName>
    <definedName name="_1568F0.220_5_1" localSheetId="13">#REF!</definedName>
    <definedName name="_1568F0.220_5_1" localSheetId="2">#REF!</definedName>
    <definedName name="_1568F0.220_5_1" localSheetId="11">#REF!</definedName>
    <definedName name="_1568F0.220_5_1" localSheetId="5">#REF!</definedName>
    <definedName name="_1568F0.220_5_1" localSheetId="14">#REF!</definedName>
    <definedName name="_1568F0.220_5_1">#REF!</definedName>
    <definedName name="_1570F0.220_6_1" localSheetId="13">#REF!</definedName>
    <definedName name="_1570F0.220_6_1" localSheetId="2">#REF!</definedName>
    <definedName name="_1570F0.220_6_1" localSheetId="11">#REF!</definedName>
    <definedName name="_1570F0.220_6_1" localSheetId="5">#REF!</definedName>
    <definedName name="_1570F0.220_6_1" localSheetId="14">#REF!</definedName>
    <definedName name="_1570F0.220_6_1">#REF!</definedName>
    <definedName name="_1572F0.220_8_1" localSheetId="13">#REF!</definedName>
    <definedName name="_1572F0.220_8_1" localSheetId="2">#REF!</definedName>
    <definedName name="_1572F0.220_8_1" localSheetId="11">#REF!</definedName>
    <definedName name="_1572F0.220_8_1" localSheetId="5">#REF!</definedName>
    <definedName name="_1572F0.220_8_1" localSheetId="14">#REF!</definedName>
    <definedName name="_1572F0.220_8_1">#REF!</definedName>
    <definedName name="_1574F0.300_4_1" localSheetId="13">#REF!</definedName>
    <definedName name="_1574F0.300_4_1" localSheetId="2">#REF!</definedName>
    <definedName name="_1574F0.300_4_1" localSheetId="11">#REF!</definedName>
    <definedName name="_1574F0.300_4_1" localSheetId="5">#REF!</definedName>
    <definedName name="_1574F0.300_4_1" localSheetId="14">#REF!</definedName>
    <definedName name="_1574F0.300_4_1">#REF!</definedName>
    <definedName name="_1576F0.300_5_1" localSheetId="13">#REF!</definedName>
    <definedName name="_1576F0.300_5_1" localSheetId="2">#REF!</definedName>
    <definedName name="_1576F0.300_5_1" localSheetId="11">#REF!</definedName>
    <definedName name="_1576F0.300_5_1" localSheetId="5">#REF!</definedName>
    <definedName name="_1576F0.300_5_1" localSheetId="14">#REF!</definedName>
    <definedName name="_1576F0.300_5_1">#REF!</definedName>
    <definedName name="_1578F0.300_6_1" localSheetId="13">#REF!</definedName>
    <definedName name="_1578F0.300_6_1" localSheetId="2">#REF!</definedName>
    <definedName name="_1578F0.300_6_1" localSheetId="11">#REF!</definedName>
    <definedName name="_1578F0.300_6_1" localSheetId="5">#REF!</definedName>
    <definedName name="_1578F0.300_6_1" localSheetId="14">#REF!</definedName>
    <definedName name="_1578F0.300_6_1">#REF!</definedName>
    <definedName name="_1579hn_4_1" localSheetId="13">#REF!</definedName>
    <definedName name="_1579hn_4_1" localSheetId="2">#REF!</definedName>
    <definedName name="_1579hn_4_1" localSheetId="11">#REF!</definedName>
    <definedName name="_1579hn_4_1" localSheetId="5">#REF!</definedName>
    <definedName name="_1579hn_4_1" localSheetId="14">#REF!</definedName>
    <definedName name="_1579hn_4_1">#REF!</definedName>
    <definedName name="_157AAA_6_1" localSheetId="13">#REF!</definedName>
    <definedName name="_157AAA_6_1" localSheetId="2">#REF!</definedName>
    <definedName name="_157AAA_6_1" localSheetId="11">#REF!</definedName>
    <definedName name="_157AAA_6_1" localSheetId="5">#REF!</definedName>
    <definedName name="_157AAA_6_1" localSheetId="14">#REF!</definedName>
    <definedName name="_157AAA_6_1">#REF!</definedName>
    <definedName name="_1580F0.300_8_1" localSheetId="13">#REF!</definedName>
    <definedName name="_1580F0.300_8_1" localSheetId="2">#REF!</definedName>
    <definedName name="_1580F0.300_8_1" localSheetId="11">#REF!</definedName>
    <definedName name="_1580F0.300_8_1" localSheetId="5">#REF!</definedName>
    <definedName name="_1580F0.300_8_1" localSheetId="14">#REF!</definedName>
    <definedName name="_1580F0.300_8_1">#REF!</definedName>
    <definedName name="_1580hn_5_1" localSheetId="13">#REF!</definedName>
    <definedName name="_1580hn_5_1" localSheetId="2">#REF!</definedName>
    <definedName name="_1580hn_5_1" localSheetId="11">#REF!</definedName>
    <definedName name="_1580hn_5_1" localSheetId="5">#REF!</definedName>
    <definedName name="_1580hn_5_1" localSheetId="14">#REF!</definedName>
    <definedName name="_1580hn_5_1">#REF!</definedName>
    <definedName name="_1581hn_6_1" localSheetId="13">#REF!</definedName>
    <definedName name="_1581hn_6_1" localSheetId="2">#REF!</definedName>
    <definedName name="_1581hn_6_1" localSheetId="11">#REF!</definedName>
    <definedName name="_1581hn_6_1" localSheetId="5">#REF!</definedName>
    <definedName name="_1581hn_6_1" localSheetId="14">#REF!</definedName>
    <definedName name="_1581hn_6_1">#REF!</definedName>
    <definedName name="_1582F0.310_4_1" localSheetId="13">#REF!</definedName>
    <definedName name="_1582F0.310_4_1" localSheetId="2">#REF!</definedName>
    <definedName name="_1582F0.310_4_1" localSheetId="11">#REF!</definedName>
    <definedName name="_1582F0.310_4_1" localSheetId="5">#REF!</definedName>
    <definedName name="_1582F0.310_4_1" localSheetId="14">#REF!</definedName>
    <definedName name="_1582F0.310_4_1">#REF!</definedName>
    <definedName name="_1582hn_8_1" localSheetId="13">#REF!</definedName>
    <definedName name="_1582hn_8_1" localSheetId="2">#REF!</definedName>
    <definedName name="_1582hn_8_1" localSheetId="11">#REF!</definedName>
    <definedName name="_1582hn_8_1" localSheetId="5">#REF!</definedName>
    <definedName name="_1582hn_8_1" localSheetId="14">#REF!</definedName>
    <definedName name="_1582hn_8_1">#REF!</definedName>
    <definedName name="_1583HOME_MANP_4_1" localSheetId="13">#REF!</definedName>
    <definedName name="_1583HOME_MANP_4_1" localSheetId="2">#REF!</definedName>
    <definedName name="_1583HOME_MANP_4_1" localSheetId="11">#REF!</definedName>
    <definedName name="_1583HOME_MANP_4_1" localSheetId="5">#REF!</definedName>
    <definedName name="_1583HOME_MANP_4_1" localSheetId="14">#REF!</definedName>
    <definedName name="_1583HOME_MANP_4_1">#REF!</definedName>
    <definedName name="_1584F0.310_5_1" localSheetId="13">#REF!</definedName>
    <definedName name="_1584F0.310_5_1" localSheetId="2">#REF!</definedName>
    <definedName name="_1584F0.310_5_1" localSheetId="11">#REF!</definedName>
    <definedName name="_1584F0.310_5_1" localSheetId="5">#REF!</definedName>
    <definedName name="_1584F0.310_5_1" localSheetId="14">#REF!</definedName>
    <definedName name="_1584F0.310_5_1">#REF!</definedName>
    <definedName name="_1584HOME_MANP_5_1" localSheetId="13">#REF!</definedName>
    <definedName name="_1584HOME_MANP_5_1" localSheetId="2">#REF!</definedName>
    <definedName name="_1584HOME_MANP_5_1" localSheetId="11">#REF!</definedName>
    <definedName name="_1584HOME_MANP_5_1" localSheetId="5">#REF!</definedName>
    <definedName name="_1584HOME_MANP_5_1" localSheetId="14">#REF!</definedName>
    <definedName name="_1584HOME_MANP_5_1">#REF!</definedName>
    <definedName name="_1585HOME_MANP_5_2" localSheetId="13">#REF!</definedName>
    <definedName name="_1585HOME_MANP_5_2" localSheetId="2">#REF!</definedName>
    <definedName name="_1585HOME_MANP_5_2" localSheetId="11">#REF!</definedName>
    <definedName name="_1585HOME_MANP_5_2" localSheetId="5">#REF!</definedName>
    <definedName name="_1585HOME_MANP_5_2" localSheetId="14">#REF!</definedName>
    <definedName name="_1585HOME_MANP_5_2">#REF!</definedName>
    <definedName name="_1586F0.310_6_1" localSheetId="13">#REF!</definedName>
    <definedName name="_1586F0.310_6_1" localSheetId="2">#REF!</definedName>
    <definedName name="_1586F0.310_6_1" localSheetId="11">#REF!</definedName>
    <definedName name="_1586F0.310_6_1" localSheetId="5">#REF!</definedName>
    <definedName name="_1586F0.310_6_1" localSheetId="14">#REF!</definedName>
    <definedName name="_1586F0.310_6_1">#REF!</definedName>
    <definedName name="_1586HOME_MANP_6_1" localSheetId="13">#REF!</definedName>
    <definedName name="_1586HOME_MANP_6_1" localSheetId="2">#REF!</definedName>
    <definedName name="_1586HOME_MANP_6_1" localSheetId="11">#REF!</definedName>
    <definedName name="_1586HOME_MANP_6_1" localSheetId="5">#REF!</definedName>
    <definedName name="_1586HOME_MANP_6_1" localSheetId="14">#REF!</definedName>
    <definedName name="_1586HOME_MANP_6_1">#REF!</definedName>
    <definedName name="_1587HOME_MANP_8_1" localSheetId="13">#REF!</definedName>
    <definedName name="_1587HOME_MANP_8_1" localSheetId="2">#REF!</definedName>
    <definedName name="_1587HOME_MANP_8_1" localSheetId="11">#REF!</definedName>
    <definedName name="_1587HOME_MANP_8_1" localSheetId="5">#REF!</definedName>
    <definedName name="_1587HOME_MANP_8_1" localSheetId="14">#REF!</definedName>
    <definedName name="_1587HOME_MANP_8_1">#REF!</definedName>
    <definedName name="_1588F0.310_8_1" localSheetId="13">#REF!</definedName>
    <definedName name="_1588F0.310_8_1" localSheetId="2">#REF!</definedName>
    <definedName name="_1588F0.310_8_1" localSheetId="11">#REF!</definedName>
    <definedName name="_1588F0.310_8_1" localSheetId="5">#REF!</definedName>
    <definedName name="_1588F0.310_8_1" localSheetId="14">#REF!</definedName>
    <definedName name="_1588F0.310_8_1">#REF!</definedName>
    <definedName name="_1588HOMEOFFICE_COST_4_1" localSheetId="13">#REF!</definedName>
    <definedName name="_1588HOMEOFFICE_COST_4_1" localSheetId="2">#REF!</definedName>
    <definedName name="_1588HOMEOFFICE_COST_4_1" localSheetId="11">#REF!</definedName>
    <definedName name="_1588HOMEOFFICE_COST_4_1" localSheetId="5">#REF!</definedName>
    <definedName name="_1588HOMEOFFICE_COST_4_1" localSheetId="14">#REF!</definedName>
    <definedName name="_1588HOMEOFFICE_COST_4_1">#REF!</definedName>
    <definedName name="_1589HOMEOFFICE_COST_5_1" localSheetId="13">#REF!</definedName>
    <definedName name="_1589HOMEOFFICE_COST_5_1" localSheetId="2">#REF!</definedName>
    <definedName name="_1589HOMEOFFICE_COST_5_1" localSheetId="11">#REF!</definedName>
    <definedName name="_1589HOMEOFFICE_COST_5_1" localSheetId="5">#REF!</definedName>
    <definedName name="_1589HOMEOFFICE_COST_5_1" localSheetId="14">#REF!</definedName>
    <definedName name="_1589HOMEOFFICE_COST_5_1">#REF!</definedName>
    <definedName name="_1590F0.320_4_1" localSheetId="13">#REF!</definedName>
    <definedName name="_1590F0.320_4_1" localSheetId="2">#REF!</definedName>
    <definedName name="_1590F0.320_4_1" localSheetId="11">#REF!</definedName>
    <definedName name="_1590F0.320_4_1" localSheetId="5">#REF!</definedName>
    <definedName name="_1590F0.320_4_1" localSheetId="14">#REF!</definedName>
    <definedName name="_1590F0.320_4_1">#REF!</definedName>
    <definedName name="_1590HOMEOFFICE_COST_5_2" localSheetId="13">#REF!</definedName>
    <definedName name="_1590HOMEOFFICE_COST_5_2" localSheetId="2">#REF!</definedName>
    <definedName name="_1590HOMEOFFICE_COST_5_2" localSheetId="11">#REF!</definedName>
    <definedName name="_1590HOMEOFFICE_COST_5_2" localSheetId="5">#REF!</definedName>
    <definedName name="_1590HOMEOFFICE_COST_5_2" localSheetId="14">#REF!</definedName>
    <definedName name="_1590HOMEOFFICE_COST_5_2">#REF!</definedName>
    <definedName name="_1591HOMEOFFICE_COST_6_1" localSheetId="13">#REF!</definedName>
    <definedName name="_1591HOMEOFFICE_COST_6_1" localSheetId="2">#REF!</definedName>
    <definedName name="_1591HOMEOFFICE_COST_6_1" localSheetId="11">#REF!</definedName>
    <definedName name="_1591HOMEOFFICE_COST_6_1" localSheetId="5">#REF!</definedName>
    <definedName name="_1591HOMEOFFICE_COST_6_1" localSheetId="14">#REF!</definedName>
    <definedName name="_1591HOMEOFFICE_COST_6_1">#REF!</definedName>
    <definedName name="_1592F0.320_5_1" localSheetId="13">#REF!</definedName>
    <definedName name="_1592F0.320_5_1" localSheetId="2">#REF!</definedName>
    <definedName name="_1592F0.320_5_1" localSheetId="11">#REF!</definedName>
    <definedName name="_1592F0.320_5_1" localSheetId="5">#REF!</definedName>
    <definedName name="_1592F0.320_5_1" localSheetId="14">#REF!</definedName>
    <definedName name="_1592F0.320_5_1">#REF!</definedName>
    <definedName name="_1592HOMEOFFICE_COST_8_1" localSheetId="13">#REF!</definedName>
    <definedName name="_1592HOMEOFFICE_COST_8_1" localSheetId="2">#REF!</definedName>
    <definedName name="_1592HOMEOFFICE_COST_8_1" localSheetId="11">#REF!</definedName>
    <definedName name="_1592HOMEOFFICE_COST_8_1" localSheetId="5">#REF!</definedName>
    <definedName name="_1592HOMEOFFICE_COST_8_1" localSheetId="14">#REF!</definedName>
    <definedName name="_1592HOMEOFFICE_COST_8_1">#REF!</definedName>
    <definedName name="_1594F0.320_6_1" localSheetId="13">#REF!</definedName>
    <definedName name="_1594F0.320_6_1" localSheetId="2">#REF!</definedName>
    <definedName name="_1594F0.320_6_1" localSheetId="11">#REF!</definedName>
    <definedName name="_1594F0.320_6_1" localSheetId="5">#REF!</definedName>
    <definedName name="_1594F0.320_6_1" localSheetId="14">#REF!</definedName>
    <definedName name="_1594F0.320_6_1">#REF!</definedName>
    <definedName name="_1596F0.320_8_1" localSheetId="13">#REF!</definedName>
    <definedName name="_1596F0.320_8_1" localSheetId="2">#REF!</definedName>
    <definedName name="_1596F0.320_8_1" localSheetId="11">#REF!</definedName>
    <definedName name="_1596F0.320_8_1" localSheetId="5">#REF!</definedName>
    <definedName name="_1596F0.320_8_1" localSheetId="14">#REF!</definedName>
    <definedName name="_1596F0.320_8_1">#REF!</definedName>
    <definedName name="_1598F1.000_4_1" localSheetId="13">#REF!</definedName>
    <definedName name="_1598F1.000_4_1" localSheetId="2">#REF!</definedName>
    <definedName name="_1598F1.000_4_1" localSheetId="11">#REF!</definedName>
    <definedName name="_1598F1.000_4_1" localSheetId="5">#REF!</definedName>
    <definedName name="_1598F1.000_4_1" localSheetId="14">#REF!</definedName>
    <definedName name="_1598F1.000_4_1">#REF!</definedName>
    <definedName name="_159AAA_8_1" localSheetId="13">#REF!</definedName>
    <definedName name="_159AAA_8_1" localSheetId="2">#REF!</definedName>
    <definedName name="_159AAA_8_1" localSheetId="11">#REF!</definedName>
    <definedName name="_159AAA_8_1" localSheetId="5">#REF!</definedName>
    <definedName name="_159AAA_8_1" localSheetId="14">#REF!</definedName>
    <definedName name="_159AAA_8_1">#REF!</definedName>
    <definedName name="_1600F1.000_5_1" localSheetId="13">#REF!</definedName>
    <definedName name="_1600F1.000_5_1" localSheetId="2">#REF!</definedName>
    <definedName name="_1600F1.000_5_1" localSheetId="11">#REF!</definedName>
    <definedName name="_1600F1.000_5_1" localSheetId="5">#REF!</definedName>
    <definedName name="_1600F1.000_5_1" localSheetId="14">#REF!</definedName>
    <definedName name="_1600F1.000_5_1">#REF!</definedName>
    <definedName name="_1601HSNC_4_1" localSheetId="13">#REF!</definedName>
    <definedName name="_1601HSNC_4_1" localSheetId="2">#REF!</definedName>
    <definedName name="_1601HSNC_4_1" localSheetId="11">#REF!</definedName>
    <definedName name="_1601HSNC_4_1" localSheetId="5">#REF!</definedName>
    <definedName name="_1601HSNC_4_1" localSheetId="14">#REF!</definedName>
    <definedName name="_1601HSNC_4_1">#REF!</definedName>
    <definedName name="_1602F1.000_6_1" localSheetId="13">#REF!</definedName>
    <definedName name="_1602F1.000_6_1" localSheetId="2">#REF!</definedName>
    <definedName name="_1602F1.000_6_1" localSheetId="11">#REF!</definedName>
    <definedName name="_1602F1.000_6_1" localSheetId="5">#REF!</definedName>
    <definedName name="_1602F1.000_6_1" localSheetId="14">#REF!</definedName>
    <definedName name="_1602F1.000_6_1">#REF!</definedName>
    <definedName name="_1602HSNC_5_1" localSheetId="13">#REF!</definedName>
    <definedName name="_1602HSNC_5_1" localSheetId="2">#REF!</definedName>
    <definedName name="_1602HSNC_5_1" localSheetId="11">#REF!</definedName>
    <definedName name="_1602HSNC_5_1" localSheetId="5">#REF!</definedName>
    <definedName name="_1602HSNC_5_1" localSheetId="14">#REF!</definedName>
    <definedName name="_1602HSNC_5_1">#REF!</definedName>
    <definedName name="_1604F1.000_8_1" localSheetId="13">#REF!</definedName>
    <definedName name="_1604F1.000_8_1" localSheetId="2">#REF!</definedName>
    <definedName name="_1604F1.000_8_1" localSheetId="11">#REF!</definedName>
    <definedName name="_1604F1.000_8_1" localSheetId="5">#REF!</definedName>
    <definedName name="_1604F1.000_8_1" localSheetId="14">#REF!</definedName>
    <definedName name="_1604F1.000_8_1">#REF!</definedName>
    <definedName name="_1604HSNC_6_1" localSheetId="13">#REF!</definedName>
    <definedName name="_1604HSNC_6_1" localSheetId="2">#REF!</definedName>
    <definedName name="_1604HSNC_6_1" localSheetId="11">#REF!</definedName>
    <definedName name="_1604HSNC_6_1" localSheetId="5">#REF!</definedName>
    <definedName name="_1604HSNC_6_1" localSheetId="14">#REF!</definedName>
    <definedName name="_1604HSNC_6_1">#REF!</definedName>
    <definedName name="_1605HSNC_8_1" localSheetId="13">#REF!</definedName>
    <definedName name="_1605HSNC_8_1" localSheetId="2">#REF!</definedName>
    <definedName name="_1605HSNC_8_1" localSheetId="11">#REF!</definedName>
    <definedName name="_1605HSNC_8_1" localSheetId="5">#REF!</definedName>
    <definedName name="_1605HSNC_8_1" localSheetId="14">#REF!</definedName>
    <definedName name="_1605HSNC_8_1">#REF!</definedName>
    <definedName name="_1606F1.010_4_1" localSheetId="13">#REF!</definedName>
    <definedName name="_1606F1.010_4_1" localSheetId="2">#REF!</definedName>
    <definedName name="_1606F1.010_4_1" localSheetId="11">#REF!</definedName>
    <definedName name="_1606F1.010_4_1" localSheetId="5">#REF!</definedName>
    <definedName name="_1606F1.010_4_1" localSheetId="14">#REF!</definedName>
    <definedName name="_1606F1.010_4_1">#REF!</definedName>
    <definedName name="_1608F1.010_5_1" localSheetId="13">#REF!</definedName>
    <definedName name="_1608F1.010_5_1" localSheetId="2">#REF!</definedName>
    <definedName name="_1608F1.010_5_1" localSheetId="11">#REF!</definedName>
    <definedName name="_1608F1.010_5_1" localSheetId="5">#REF!</definedName>
    <definedName name="_1608F1.010_5_1" localSheetId="14">#REF!</definedName>
    <definedName name="_1608F1.010_5_1">#REF!</definedName>
    <definedName name="_1610F1.010_6_1" localSheetId="13">#REF!</definedName>
    <definedName name="_1610F1.010_6_1" localSheetId="2">#REF!</definedName>
    <definedName name="_1610F1.010_6_1" localSheetId="11">#REF!</definedName>
    <definedName name="_1610F1.010_6_1" localSheetId="5">#REF!</definedName>
    <definedName name="_1610F1.010_6_1" localSheetId="14">#REF!</definedName>
    <definedName name="_1610F1.010_6_1">#REF!</definedName>
    <definedName name="_1612F1.010_8_1" localSheetId="13">#REF!</definedName>
    <definedName name="_1612F1.010_8_1" localSheetId="2">#REF!</definedName>
    <definedName name="_1612F1.010_8_1" localSheetId="11">#REF!</definedName>
    <definedName name="_1612F1.010_8_1" localSheetId="5">#REF!</definedName>
    <definedName name="_1612F1.010_8_1" localSheetId="14">#REF!</definedName>
    <definedName name="_1612F1.010_8_1">#REF!</definedName>
    <definedName name="_1614F1.020_4_1" localSheetId="13">#REF!</definedName>
    <definedName name="_1614F1.020_4_1" localSheetId="2">#REF!</definedName>
    <definedName name="_1614F1.020_4_1" localSheetId="11">#REF!</definedName>
    <definedName name="_1614F1.020_4_1" localSheetId="5">#REF!</definedName>
    <definedName name="_1614F1.020_4_1" localSheetId="14">#REF!</definedName>
    <definedName name="_1614F1.020_4_1">#REF!</definedName>
    <definedName name="_1616F1.020_5_1" localSheetId="13">#REF!</definedName>
    <definedName name="_1616F1.020_5_1" localSheetId="2">#REF!</definedName>
    <definedName name="_1616F1.020_5_1" localSheetId="11">#REF!</definedName>
    <definedName name="_1616F1.020_5_1" localSheetId="5">#REF!</definedName>
    <definedName name="_1616F1.020_5_1" localSheetId="14">#REF!</definedName>
    <definedName name="_1616F1.020_5_1">#REF!</definedName>
    <definedName name="_1618F1.020_6_1" localSheetId="13">#REF!</definedName>
    <definedName name="_1618F1.020_6_1" localSheetId="2">#REF!</definedName>
    <definedName name="_1618F1.020_6_1" localSheetId="11">#REF!</definedName>
    <definedName name="_1618F1.020_6_1" localSheetId="5">#REF!</definedName>
    <definedName name="_1618F1.020_6_1" localSheetId="14">#REF!</definedName>
    <definedName name="_1618F1.020_6_1">#REF!</definedName>
    <definedName name="_161abb91_4_1" localSheetId="13">#REF!</definedName>
    <definedName name="_161abb91_4_1" localSheetId="2">#REF!</definedName>
    <definedName name="_161abb91_4_1" localSheetId="11">#REF!</definedName>
    <definedName name="_161abb91_4_1" localSheetId="5">#REF!</definedName>
    <definedName name="_161abb91_4_1" localSheetId="14">#REF!</definedName>
    <definedName name="_161abb91_4_1">#REF!</definedName>
    <definedName name="_1620F1.020_8_1" localSheetId="13">#REF!</definedName>
    <definedName name="_1620F1.020_8_1" localSheetId="2">#REF!</definedName>
    <definedName name="_1620F1.020_8_1" localSheetId="11">#REF!</definedName>
    <definedName name="_1620F1.020_8_1" localSheetId="5">#REF!</definedName>
    <definedName name="_1620F1.020_8_1" localSheetId="14">#REF!</definedName>
    <definedName name="_1620F1.020_8_1">#REF!</definedName>
    <definedName name="_1622F1.100_4_1" localSheetId="13">#REF!</definedName>
    <definedName name="_1622F1.100_4_1" localSheetId="2">#REF!</definedName>
    <definedName name="_1622F1.100_4_1" localSheetId="11">#REF!</definedName>
    <definedName name="_1622F1.100_4_1" localSheetId="5">#REF!</definedName>
    <definedName name="_1622F1.100_4_1" localSheetId="14">#REF!</definedName>
    <definedName name="_1622F1.100_4_1">#REF!</definedName>
    <definedName name="_1624F1.100_5_1" localSheetId="13">#REF!</definedName>
    <definedName name="_1624F1.100_5_1" localSheetId="2">#REF!</definedName>
    <definedName name="_1624F1.100_5_1" localSheetId="11">#REF!</definedName>
    <definedName name="_1624F1.100_5_1" localSheetId="5">#REF!</definedName>
    <definedName name="_1624F1.100_5_1" localSheetId="14">#REF!</definedName>
    <definedName name="_1624F1.100_5_1">#REF!</definedName>
    <definedName name="_1626F1.100_6_1" localSheetId="13">#REF!</definedName>
    <definedName name="_1626F1.100_6_1" localSheetId="2">#REF!</definedName>
    <definedName name="_1626F1.100_6_1" localSheetId="11">#REF!</definedName>
    <definedName name="_1626F1.100_6_1" localSheetId="5">#REF!</definedName>
    <definedName name="_1626F1.100_6_1" localSheetId="14">#REF!</definedName>
    <definedName name="_1626F1.100_6_1">#REF!</definedName>
    <definedName name="_1628F1.100_8_1" localSheetId="13">#REF!</definedName>
    <definedName name="_1628F1.100_8_1" localSheetId="2">#REF!</definedName>
    <definedName name="_1628F1.100_8_1" localSheetId="11">#REF!</definedName>
    <definedName name="_1628F1.100_8_1" localSheetId="5">#REF!</definedName>
    <definedName name="_1628F1.100_8_1" localSheetId="14">#REF!</definedName>
    <definedName name="_1628F1.100_8_1">#REF!</definedName>
    <definedName name="_1630F1.110_4_1" localSheetId="13">#REF!</definedName>
    <definedName name="_1630F1.110_4_1" localSheetId="2">#REF!</definedName>
    <definedName name="_1630F1.110_4_1" localSheetId="11">#REF!</definedName>
    <definedName name="_1630F1.110_4_1" localSheetId="5">#REF!</definedName>
    <definedName name="_1630F1.110_4_1" localSheetId="14">#REF!</definedName>
    <definedName name="_1630F1.110_4_1">#REF!</definedName>
    <definedName name="_1632F1.110_5_1" localSheetId="13">#REF!</definedName>
    <definedName name="_1632F1.110_5_1" localSheetId="2">#REF!</definedName>
    <definedName name="_1632F1.110_5_1" localSheetId="11">#REF!</definedName>
    <definedName name="_1632F1.110_5_1" localSheetId="5">#REF!</definedName>
    <definedName name="_1632F1.110_5_1" localSheetId="14">#REF!</definedName>
    <definedName name="_1632F1.110_5_1">#REF!</definedName>
    <definedName name="_1634F1.110_6_1" localSheetId="13">#REF!</definedName>
    <definedName name="_1634F1.110_6_1" localSheetId="2">#REF!</definedName>
    <definedName name="_1634F1.110_6_1" localSheetId="11">#REF!</definedName>
    <definedName name="_1634F1.110_6_1" localSheetId="5">#REF!</definedName>
    <definedName name="_1634F1.110_6_1" localSheetId="14">#REF!</definedName>
    <definedName name="_1634F1.110_6_1">#REF!</definedName>
    <definedName name="_1636F1.110_8_1" localSheetId="13">#REF!</definedName>
    <definedName name="_1636F1.110_8_1" localSheetId="2">#REF!</definedName>
    <definedName name="_1636F1.110_8_1" localSheetId="11">#REF!</definedName>
    <definedName name="_1636F1.110_8_1" localSheetId="5">#REF!</definedName>
    <definedName name="_1636F1.110_8_1" localSheetId="14">#REF!</definedName>
    <definedName name="_1636F1.110_8_1">#REF!</definedName>
    <definedName name="_1638F1.120_4_1" localSheetId="13">#REF!</definedName>
    <definedName name="_1638F1.120_4_1" localSheetId="2">#REF!</definedName>
    <definedName name="_1638F1.120_4_1" localSheetId="11">#REF!</definedName>
    <definedName name="_1638F1.120_4_1" localSheetId="5">#REF!</definedName>
    <definedName name="_1638F1.120_4_1" localSheetId="14">#REF!</definedName>
    <definedName name="_1638F1.120_4_1">#REF!</definedName>
    <definedName name="_1638I2É6_4_1" localSheetId="13">#REF!</definedName>
    <definedName name="_1638I2É6_4_1" localSheetId="2">#REF!</definedName>
    <definedName name="_1638I2É6_4_1" localSheetId="11">#REF!</definedName>
    <definedName name="_1638I2É6_4_1" localSheetId="5">#REF!</definedName>
    <definedName name="_1638I2É6_4_1" localSheetId="14">#REF!</definedName>
    <definedName name="_1638I2É6_4_1">#REF!</definedName>
    <definedName name="_1639I2É6_5_1" localSheetId="13">#REF!</definedName>
    <definedName name="_1639I2É6_5_1" localSheetId="2">#REF!</definedName>
    <definedName name="_1639I2É6_5_1" localSheetId="11">#REF!</definedName>
    <definedName name="_1639I2É6_5_1" localSheetId="5">#REF!</definedName>
    <definedName name="_1639I2É6_5_1" localSheetId="14">#REF!</definedName>
    <definedName name="_1639I2É6_5_1">#REF!</definedName>
    <definedName name="_163abb91_5_1" localSheetId="13">#REF!</definedName>
    <definedName name="_163abb91_5_1" localSheetId="2">#REF!</definedName>
    <definedName name="_163abb91_5_1" localSheetId="11">#REF!</definedName>
    <definedName name="_163abb91_5_1" localSheetId="5">#REF!</definedName>
    <definedName name="_163abb91_5_1" localSheetId="14">#REF!</definedName>
    <definedName name="_163abb91_5_1">#REF!</definedName>
    <definedName name="_1640F1.120_5_1" localSheetId="13">#REF!</definedName>
    <definedName name="_1640F1.120_5_1" localSheetId="2">#REF!</definedName>
    <definedName name="_1640F1.120_5_1" localSheetId="11">#REF!</definedName>
    <definedName name="_1640F1.120_5_1" localSheetId="5">#REF!</definedName>
    <definedName name="_1640F1.120_5_1" localSheetId="14">#REF!</definedName>
    <definedName name="_1640F1.120_5_1">#REF!</definedName>
    <definedName name="_1641I2É6_6_1" localSheetId="13">#REF!</definedName>
    <definedName name="_1641I2É6_6_1" localSheetId="2">#REF!</definedName>
    <definedName name="_1641I2É6_6_1" localSheetId="11">#REF!</definedName>
    <definedName name="_1641I2É6_6_1" localSheetId="5">#REF!</definedName>
    <definedName name="_1641I2É6_6_1" localSheetId="14">#REF!</definedName>
    <definedName name="_1641I2É6_6_1">#REF!</definedName>
    <definedName name="_1642F1.120_6_1" localSheetId="13">#REF!</definedName>
    <definedName name="_1642F1.120_6_1" localSheetId="2">#REF!</definedName>
    <definedName name="_1642F1.120_6_1" localSheetId="11">#REF!</definedName>
    <definedName name="_1642F1.120_6_1" localSheetId="5">#REF!</definedName>
    <definedName name="_1642F1.120_6_1" localSheetId="14">#REF!</definedName>
    <definedName name="_1642F1.120_6_1">#REF!</definedName>
    <definedName name="_1642I2É6_8_1" localSheetId="13">#REF!</definedName>
    <definedName name="_1642I2É6_8_1" localSheetId="2">#REF!</definedName>
    <definedName name="_1642I2É6_8_1" localSheetId="11">#REF!</definedName>
    <definedName name="_1642I2É6_8_1" localSheetId="5">#REF!</definedName>
    <definedName name="_1642I2É6_8_1" localSheetId="14">#REF!</definedName>
    <definedName name="_1642I2É6_8_1">#REF!</definedName>
    <definedName name="_1643IO_4_1" localSheetId="13">#REF!</definedName>
    <definedName name="_1643IO_4_1" localSheetId="2">#REF!</definedName>
    <definedName name="_1643IO_4_1" localSheetId="11">#REF!</definedName>
    <definedName name="_1643IO_4_1" localSheetId="5">#REF!</definedName>
    <definedName name="_1643IO_4_1" localSheetId="14">#REF!</definedName>
    <definedName name="_1643IO_4_1">#REF!</definedName>
    <definedName name="_1644F1.120_8_1" localSheetId="13">#REF!</definedName>
    <definedName name="_1644F1.120_8_1" localSheetId="2">#REF!</definedName>
    <definedName name="_1644F1.120_8_1" localSheetId="11">#REF!</definedName>
    <definedName name="_1644F1.120_8_1" localSheetId="5">#REF!</definedName>
    <definedName name="_1644F1.120_8_1" localSheetId="14">#REF!</definedName>
    <definedName name="_1644F1.120_8_1">#REF!</definedName>
    <definedName name="_1644IO_5_1" localSheetId="13">#REF!</definedName>
    <definedName name="_1644IO_5_1" localSheetId="2">#REF!</definedName>
    <definedName name="_1644IO_5_1" localSheetId="11">#REF!</definedName>
    <definedName name="_1644IO_5_1" localSheetId="5">#REF!</definedName>
    <definedName name="_1644IO_5_1" localSheetId="14">#REF!</definedName>
    <definedName name="_1644IO_5_1">#REF!</definedName>
    <definedName name="_1645IO_6_1" localSheetId="13">#REF!</definedName>
    <definedName name="_1645IO_6_1" localSheetId="2">#REF!</definedName>
    <definedName name="_1645IO_6_1" localSheetId="11">#REF!</definedName>
    <definedName name="_1645IO_6_1" localSheetId="5">#REF!</definedName>
    <definedName name="_1645IO_6_1" localSheetId="14">#REF!</definedName>
    <definedName name="_1645IO_6_1">#REF!</definedName>
    <definedName name="_1646F1.130_4_1" localSheetId="13">#REF!</definedName>
    <definedName name="_1646F1.130_4_1" localSheetId="2">#REF!</definedName>
    <definedName name="_1646F1.130_4_1" localSheetId="11">#REF!</definedName>
    <definedName name="_1646F1.130_4_1" localSheetId="5">#REF!</definedName>
    <definedName name="_1646F1.130_4_1" localSheetId="14">#REF!</definedName>
    <definedName name="_1646F1.130_4_1">#REF!</definedName>
    <definedName name="_1646IO_8_1" localSheetId="13">#REF!</definedName>
    <definedName name="_1646IO_8_1" localSheetId="2">#REF!</definedName>
    <definedName name="_1646IO_8_1" localSheetId="11">#REF!</definedName>
    <definedName name="_1646IO_8_1" localSheetId="5">#REF!</definedName>
    <definedName name="_1646IO_8_1" localSheetId="14">#REF!</definedName>
    <definedName name="_1646IO_8_1">#REF!</definedName>
    <definedName name="_1647j356C8_4_1" localSheetId="13">#REF!</definedName>
    <definedName name="_1647j356C8_4_1" localSheetId="2">#REF!</definedName>
    <definedName name="_1647j356C8_4_1" localSheetId="11">#REF!</definedName>
    <definedName name="_1647j356C8_4_1" localSheetId="5">#REF!</definedName>
    <definedName name="_1647j356C8_4_1" localSheetId="14">#REF!</definedName>
    <definedName name="_1647j356C8_4_1">#REF!</definedName>
    <definedName name="_1648F1.130_5_1" localSheetId="13">#REF!</definedName>
    <definedName name="_1648F1.130_5_1" localSheetId="2">#REF!</definedName>
    <definedName name="_1648F1.130_5_1" localSheetId="11">#REF!</definedName>
    <definedName name="_1648F1.130_5_1" localSheetId="5">#REF!</definedName>
    <definedName name="_1648F1.130_5_1" localSheetId="14">#REF!</definedName>
    <definedName name="_1648F1.130_5_1">#REF!</definedName>
    <definedName name="_1648j356C8_5_1" localSheetId="13">#REF!</definedName>
    <definedName name="_1648j356C8_5_1" localSheetId="2">#REF!</definedName>
    <definedName name="_1648j356C8_5_1" localSheetId="11">#REF!</definedName>
    <definedName name="_1648j356C8_5_1" localSheetId="5">#REF!</definedName>
    <definedName name="_1648j356C8_5_1" localSheetId="14">#REF!</definedName>
    <definedName name="_1648j356C8_5_1">#REF!</definedName>
    <definedName name="_1649j356C8_6_1" localSheetId="13">#REF!</definedName>
    <definedName name="_1649j356C8_6_1" localSheetId="2">#REF!</definedName>
    <definedName name="_1649j356C8_6_1" localSheetId="11">#REF!</definedName>
    <definedName name="_1649j356C8_6_1" localSheetId="5">#REF!</definedName>
    <definedName name="_1649j356C8_6_1" localSheetId="14">#REF!</definedName>
    <definedName name="_1649j356C8_6_1">#REF!</definedName>
    <definedName name="_1650F1.130_6_1" localSheetId="13">#REF!</definedName>
    <definedName name="_1650F1.130_6_1" localSheetId="2">#REF!</definedName>
    <definedName name="_1650F1.130_6_1" localSheetId="11">#REF!</definedName>
    <definedName name="_1650F1.130_6_1" localSheetId="5">#REF!</definedName>
    <definedName name="_1650F1.130_6_1" localSheetId="14">#REF!</definedName>
    <definedName name="_1650F1.130_6_1">#REF!</definedName>
    <definedName name="_1650j356C8_8_1" localSheetId="13">#REF!</definedName>
    <definedName name="_1650j356C8_8_1" localSheetId="2">#REF!</definedName>
    <definedName name="_1650j356C8_8_1" localSheetId="11">#REF!</definedName>
    <definedName name="_1650j356C8_8_1" localSheetId="5">#REF!</definedName>
    <definedName name="_1650j356C8_8_1" localSheetId="14">#REF!</definedName>
    <definedName name="_1650j356C8_8_1">#REF!</definedName>
    <definedName name="_1651K0.001_4_1" localSheetId="13">#REF!</definedName>
    <definedName name="_1651K0.001_4_1" localSheetId="2">#REF!</definedName>
    <definedName name="_1651K0.001_4_1" localSheetId="11">#REF!</definedName>
    <definedName name="_1651K0.001_4_1" localSheetId="5">#REF!</definedName>
    <definedName name="_1651K0.001_4_1" localSheetId="14">#REF!</definedName>
    <definedName name="_1651K0.001_4_1">#REF!</definedName>
    <definedName name="_1652F1.130_8_1" localSheetId="13">#REF!</definedName>
    <definedName name="_1652F1.130_8_1" localSheetId="2">#REF!</definedName>
    <definedName name="_1652F1.130_8_1" localSheetId="11">#REF!</definedName>
    <definedName name="_1652F1.130_8_1" localSheetId="5">#REF!</definedName>
    <definedName name="_1652F1.130_8_1" localSheetId="14">#REF!</definedName>
    <definedName name="_1652F1.130_8_1">#REF!</definedName>
    <definedName name="_1652K0.001_5_1" localSheetId="13">#REF!</definedName>
    <definedName name="_1652K0.001_5_1" localSheetId="2">#REF!</definedName>
    <definedName name="_1652K0.001_5_1" localSheetId="11">#REF!</definedName>
    <definedName name="_1652K0.001_5_1" localSheetId="5">#REF!</definedName>
    <definedName name="_1652K0.001_5_1" localSheetId="14">#REF!</definedName>
    <definedName name="_1652K0.001_5_1">#REF!</definedName>
    <definedName name="_1653K0.001_6_1" localSheetId="13">#REF!</definedName>
    <definedName name="_1653K0.001_6_1" localSheetId="2">#REF!</definedName>
    <definedName name="_1653K0.001_6_1" localSheetId="11">#REF!</definedName>
    <definedName name="_1653K0.001_6_1" localSheetId="5">#REF!</definedName>
    <definedName name="_1653K0.001_6_1" localSheetId="14">#REF!</definedName>
    <definedName name="_1653K0.001_6_1">#REF!</definedName>
    <definedName name="_1654F1.140_4_1" localSheetId="13">#REF!</definedName>
    <definedName name="_1654F1.140_4_1" localSheetId="2">#REF!</definedName>
    <definedName name="_1654F1.140_4_1" localSheetId="11">#REF!</definedName>
    <definedName name="_1654F1.140_4_1" localSheetId="5">#REF!</definedName>
    <definedName name="_1654F1.140_4_1" localSheetId="14">#REF!</definedName>
    <definedName name="_1654F1.140_4_1">#REF!</definedName>
    <definedName name="_1654K0.001_8_1" localSheetId="13">#REF!</definedName>
    <definedName name="_1654K0.001_8_1" localSheetId="2">#REF!</definedName>
    <definedName name="_1654K0.001_8_1" localSheetId="11">#REF!</definedName>
    <definedName name="_1654K0.001_8_1" localSheetId="5">#REF!</definedName>
    <definedName name="_1654K0.001_8_1" localSheetId="14">#REF!</definedName>
    <definedName name="_1654K0.001_8_1">#REF!</definedName>
    <definedName name="_1655K0.011_4_1" localSheetId="13">#REF!</definedName>
    <definedName name="_1655K0.011_4_1" localSheetId="2">#REF!</definedName>
    <definedName name="_1655K0.011_4_1" localSheetId="11">#REF!</definedName>
    <definedName name="_1655K0.011_4_1" localSheetId="5">#REF!</definedName>
    <definedName name="_1655K0.011_4_1" localSheetId="14">#REF!</definedName>
    <definedName name="_1655K0.011_4_1">#REF!</definedName>
    <definedName name="_1656F1.140_5_1" localSheetId="13">#REF!</definedName>
    <definedName name="_1656F1.140_5_1" localSheetId="2">#REF!</definedName>
    <definedName name="_1656F1.140_5_1" localSheetId="11">#REF!</definedName>
    <definedName name="_1656F1.140_5_1" localSheetId="5">#REF!</definedName>
    <definedName name="_1656F1.140_5_1" localSheetId="14">#REF!</definedName>
    <definedName name="_1656F1.140_5_1">#REF!</definedName>
    <definedName name="_1656K0.011_5_1" localSheetId="13">#REF!</definedName>
    <definedName name="_1656K0.011_5_1" localSheetId="2">#REF!</definedName>
    <definedName name="_1656K0.011_5_1" localSheetId="11">#REF!</definedName>
    <definedName name="_1656K0.011_5_1" localSheetId="5">#REF!</definedName>
    <definedName name="_1656K0.011_5_1" localSheetId="14">#REF!</definedName>
    <definedName name="_1656K0.011_5_1">#REF!</definedName>
    <definedName name="_1657K0.011_6_1" localSheetId="13">#REF!</definedName>
    <definedName name="_1657K0.011_6_1" localSheetId="2">#REF!</definedName>
    <definedName name="_1657K0.011_6_1" localSheetId="11">#REF!</definedName>
    <definedName name="_1657K0.011_6_1" localSheetId="5">#REF!</definedName>
    <definedName name="_1657K0.011_6_1" localSheetId="14">#REF!</definedName>
    <definedName name="_1657K0.011_6_1">#REF!</definedName>
    <definedName name="_1658F1.140_6_1" localSheetId="13">#REF!</definedName>
    <definedName name="_1658F1.140_6_1" localSheetId="2">#REF!</definedName>
    <definedName name="_1658F1.140_6_1" localSheetId="11">#REF!</definedName>
    <definedName name="_1658F1.140_6_1" localSheetId="5">#REF!</definedName>
    <definedName name="_1658F1.140_6_1" localSheetId="14">#REF!</definedName>
    <definedName name="_1658F1.140_6_1">#REF!</definedName>
    <definedName name="_1658K0.011_8_1" localSheetId="13">#REF!</definedName>
    <definedName name="_1658K0.011_8_1" localSheetId="2">#REF!</definedName>
    <definedName name="_1658K0.011_8_1" localSheetId="11">#REF!</definedName>
    <definedName name="_1658K0.011_8_1" localSheetId="5">#REF!</definedName>
    <definedName name="_1658K0.011_8_1" localSheetId="14">#REF!</definedName>
    <definedName name="_1658K0.011_8_1">#REF!</definedName>
    <definedName name="_1659K0.101_4_1" localSheetId="13">#REF!</definedName>
    <definedName name="_1659K0.101_4_1" localSheetId="2">#REF!</definedName>
    <definedName name="_1659K0.101_4_1" localSheetId="11">#REF!</definedName>
    <definedName name="_1659K0.101_4_1" localSheetId="5">#REF!</definedName>
    <definedName name="_1659K0.101_4_1" localSheetId="14">#REF!</definedName>
    <definedName name="_1659K0.101_4_1">#REF!</definedName>
    <definedName name="_1660F1.140_8_1" localSheetId="13">#REF!</definedName>
    <definedName name="_1660F1.140_8_1" localSheetId="2">#REF!</definedName>
    <definedName name="_1660F1.140_8_1" localSheetId="11">#REF!</definedName>
    <definedName name="_1660F1.140_8_1" localSheetId="5">#REF!</definedName>
    <definedName name="_1660F1.140_8_1" localSheetId="14">#REF!</definedName>
    <definedName name="_1660F1.140_8_1">#REF!</definedName>
    <definedName name="_1660K0.101_5_1" localSheetId="13">#REF!</definedName>
    <definedName name="_1660K0.101_5_1" localSheetId="2">#REF!</definedName>
    <definedName name="_1660K0.101_5_1" localSheetId="11">#REF!</definedName>
    <definedName name="_1660K0.101_5_1" localSheetId="5">#REF!</definedName>
    <definedName name="_1660K0.101_5_1" localSheetId="14">#REF!</definedName>
    <definedName name="_1660K0.101_5_1">#REF!</definedName>
    <definedName name="_1661K0.101_6_1" localSheetId="13">#REF!</definedName>
    <definedName name="_1661K0.101_6_1" localSheetId="2">#REF!</definedName>
    <definedName name="_1661K0.101_6_1" localSheetId="11">#REF!</definedName>
    <definedName name="_1661K0.101_6_1" localSheetId="5">#REF!</definedName>
    <definedName name="_1661K0.101_6_1" localSheetId="14">#REF!</definedName>
    <definedName name="_1661K0.101_6_1">#REF!</definedName>
    <definedName name="_1662F1.150_4_1" localSheetId="13">#REF!</definedName>
    <definedName name="_1662F1.150_4_1" localSheetId="2">#REF!</definedName>
    <definedName name="_1662F1.150_4_1" localSheetId="11">#REF!</definedName>
    <definedName name="_1662F1.150_4_1" localSheetId="5">#REF!</definedName>
    <definedName name="_1662F1.150_4_1" localSheetId="14">#REF!</definedName>
    <definedName name="_1662F1.150_4_1">#REF!</definedName>
    <definedName name="_1662K0.101_8_1" localSheetId="13">#REF!</definedName>
    <definedName name="_1662K0.101_8_1" localSheetId="2">#REF!</definedName>
    <definedName name="_1662K0.101_8_1" localSheetId="11">#REF!</definedName>
    <definedName name="_1662K0.101_8_1" localSheetId="5">#REF!</definedName>
    <definedName name="_1662K0.101_8_1" localSheetId="14">#REF!</definedName>
    <definedName name="_1662K0.101_8_1">#REF!</definedName>
    <definedName name="_1663K0.111_4_1" localSheetId="13">#REF!</definedName>
    <definedName name="_1663K0.111_4_1" localSheetId="2">#REF!</definedName>
    <definedName name="_1663K0.111_4_1" localSheetId="11">#REF!</definedName>
    <definedName name="_1663K0.111_4_1" localSheetId="5">#REF!</definedName>
    <definedName name="_1663K0.111_4_1" localSheetId="14">#REF!</definedName>
    <definedName name="_1663K0.111_4_1">#REF!</definedName>
    <definedName name="_1664F1.150_5_1" localSheetId="13">#REF!</definedName>
    <definedName name="_1664F1.150_5_1" localSheetId="2">#REF!</definedName>
    <definedName name="_1664F1.150_5_1" localSheetId="11">#REF!</definedName>
    <definedName name="_1664F1.150_5_1" localSheetId="5">#REF!</definedName>
    <definedName name="_1664F1.150_5_1" localSheetId="14">#REF!</definedName>
    <definedName name="_1664F1.150_5_1">#REF!</definedName>
    <definedName name="_1664K0.111_5_1" localSheetId="13">#REF!</definedName>
    <definedName name="_1664K0.111_5_1" localSheetId="2">#REF!</definedName>
    <definedName name="_1664K0.111_5_1" localSheetId="11">#REF!</definedName>
    <definedName name="_1664K0.111_5_1" localSheetId="5">#REF!</definedName>
    <definedName name="_1664K0.111_5_1" localSheetId="14">#REF!</definedName>
    <definedName name="_1664K0.111_5_1">#REF!</definedName>
    <definedName name="_1665K0.111_6_1" localSheetId="13">#REF!</definedName>
    <definedName name="_1665K0.111_6_1" localSheetId="2">#REF!</definedName>
    <definedName name="_1665K0.111_6_1" localSheetId="11">#REF!</definedName>
    <definedName name="_1665K0.111_6_1" localSheetId="5">#REF!</definedName>
    <definedName name="_1665K0.111_6_1" localSheetId="14">#REF!</definedName>
    <definedName name="_1665K0.111_6_1">#REF!</definedName>
    <definedName name="_1666F1.150_6_1" localSheetId="13">#REF!</definedName>
    <definedName name="_1666F1.150_6_1" localSheetId="2">#REF!</definedName>
    <definedName name="_1666F1.150_6_1" localSheetId="11">#REF!</definedName>
    <definedName name="_1666F1.150_6_1" localSheetId="5">#REF!</definedName>
    <definedName name="_1666F1.150_6_1" localSheetId="14">#REF!</definedName>
    <definedName name="_1666F1.150_6_1">#REF!</definedName>
    <definedName name="_1666K0.111_8_1" localSheetId="13">#REF!</definedName>
    <definedName name="_1666K0.111_8_1" localSheetId="2">#REF!</definedName>
    <definedName name="_1666K0.111_8_1" localSheetId="11">#REF!</definedName>
    <definedName name="_1666K0.111_8_1" localSheetId="5">#REF!</definedName>
    <definedName name="_1666K0.111_8_1" localSheetId="14">#REF!</definedName>
    <definedName name="_1666K0.111_8_1">#REF!</definedName>
    <definedName name="_1667K0.201_4_1" localSheetId="13">#REF!</definedName>
    <definedName name="_1667K0.201_4_1" localSheetId="2">#REF!</definedName>
    <definedName name="_1667K0.201_4_1" localSheetId="11">#REF!</definedName>
    <definedName name="_1667K0.201_4_1" localSheetId="5">#REF!</definedName>
    <definedName name="_1667K0.201_4_1" localSheetId="14">#REF!</definedName>
    <definedName name="_1667K0.201_4_1">#REF!</definedName>
    <definedName name="_1668F1.150_8_1" localSheetId="13">#REF!</definedName>
    <definedName name="_1668F1.150_8_1" localSheetId="2">#REF!</definedName>
    <definedName name="_1668F1.150_8_1" localSheetId="11">#REF!</definedName>
    <definedName name="_1668F1.150_8_1" localSheetId="5">#REF!</definedName>
    <definedName name="_1668F1.150_8_1" localSheetId="14">#REF!</definedName>
    <definedName name="_1668F1.150_8_1">#REF!</definedName>
    <definedName name="_1668K0.201_5_1" localSheetId="13">#REF!</definedName>
    <definedName name="_1668K0.201_5_1" localSheetId="2">#REF!</definedName>
    <definedName name="_1668K0.201_5_1" localSheetId="11">#REF!</definedName>
    <definedName name="_1668K0.201_5_1" localSheetId="5">#REF!</definedName>
    <definedName name="_1668K0.201_5_1" localSheetId="14">#REF!</definedName>
    <definedName name="_1668K0.201_5_1">#REF!</definedName>
    <definedName name="_1669K0.201_6_1" localSheetId="13">#REF!</definedName>
    <definedName name="_1669K0.201_6_1" localSheetId="2">#REF!</definedName>
    <definedName name="_1669K0.201_6_1" localSheetId="11">#REF!</definedName>
    <definedName name="_1669K0.201_6_1" localSheetId="5">#REF!</definedName>
    <definedName name="_1669K0.201_6_1" localSheetId="14">#REF!</definedName>
    <definedName name="_1669K0.201_6_1">#REF!</definedName>
    <definedName name="_1670F2.001_4_1" localSheetId="13">#REF!</definedName>
    <definedName name="_1670F2.001_4_1" localSheetId="2">#REF!</definedName>
    <definedName name="_1670F2.001_4_1" localSheetId="11">#REF!</definedName>
    <definedName name="_1670F2.001_4_1" localSheetId="5">#REF!</definedName>
    <definedName name="_1670F2.001_4_1" localSheetId="14">#REF!</definedName>
    <definedName name="_1670F2.001_4_1">#REF!</definedName>
    <definedName name="_1670K0.201_8_1" localSheetId="13">#REF!</definedName>
    <definedName name="_1670K0.201_8_1" localSheetId="2">#REF!</definedName>
    <definedName name="_1670K0.201_8_1" localSheetId="11">#REF!</definedName>
    <definedName name="_1670K0.201_8_1" localSheetId="5">#REF!</definedName>
    <definedName name="_1670K0.201_8_1" localSheetId="14">#REF!</definedName>
    <definedName name="_1670K0.201_8_1">#REF!</definedName>
    <definedName name="_1671K0.211_4_1" localSheetId="13">#REF!</definedName>
    <definedName name="_1671K0.211_4_1" localSheetId="2">#REF!</definedName>
    <definedName name="_1671K0.211_4_1" localSheetId="11">#REF!</definedName>
    <definedName name="_1671K0.211_4_1" localSheetId="5">#REF!</definedName>
    <definedName name="_1671K0.211_4_1" localSheetId="14">#REF!</definedName>
    <definedName name="_1671K0.211_4_1">#REF!</definedName>
    <definedName name="_1672F2.001_5_1" localSheetId="13">#REF!</definedName>
    <definedName name="_1672F2.001_5_1" localSheetId="2">#REF!</definedName>
    <definedName name="_1672F2.001_5_1" localSheetId="11">#REF!</definedName>
    <definedName name="_1672F2.001_5_1" localSheetId="5">#REF!</definedName>
    <definedName name="_1672F2.001_5_1" localSheetId="14">#REF!</definedName>
    <definedName name="_1672F2.001_5_1">#REF!</definedName>
    <definedName name="_1672K0.211_5_1" localSheetId="13">#REF!</definedName>
    <definedName name="_1672K0.211_5_1" localSheetId="2">#REF!</definedName>
    <definedName name="_1672K0.211_5_1" localSheetId="11">#REF!</definedName>
    <definedName name="_1672K0.211_5_1" localSheetId="5">#REF!</definedName>
    <definedName name="_1672K0.211_5_1" localSheetId="14">#REF!</definedName>
    <definedName name="_1672K0.211_5_1">#REF!</definedName>
    <definedName name="_1673K0.211_6_1" localSheetId="13">#REF!</definedName>
    <definedName name="_1673K0.211_6_1" localSheetId="2">#REF!</definedName>
    <definedName name="_1673K0.211_6_1" localSheetId="11">#REF!</definedName>
    <definedName name="_1673K0.211_6_1" localSheetId="5">#REF!</definedName>
    <definedName name="_1673K0.211_6_1" localSheetId="14">#REF!</definedName>
    <definedName name="_1673K0.211_6_1">#REF!</definedName>
    <definedName name="_1674F2.001_6_1" localSheetId="13">#REF!</definedName>
    <definedName name="_1674F2.001_6_1" localSheetId="2">#REF!</definedName>
    <definedName name="_1674F2.001_6_1" localSheetId="11">#REF!</definedName>
    <definedName name="_1674F2.001_6_1" localSheetId="5">#REF!</definedName>
    <definedName name="_1674F2.001_6_1" localSheetId="14">#REF!</definedName>
    <definedName name="_1674F2.001_6_1">#REF!</definedName>
    <definedName name="_1674K0.211_8_1" localSheetId="13">#REF!</definedName>
    <definedName name="_1674K0.211_8_1" localSheetId="2">#REF!</definedName>
    <definedName name="_1674K0.211_8_1" localSheetId="11">#REF!</definedName>
    <definedName name="_1674K0.211_8_1" localSheetId="5">#REF!</definedName>
    <definedName name="_1674K0.211_8_1" localSheetId="14">#REF!</definedName>
    <definedName name="_1674K0.211_8_1">#REF!</definedName>
    <definedName name="_1675K0.301_4_1" localSheetId="13">#REF!</definedName>
    <definedName name="_1675K0.301_4_1" localSheetId="2">#REF!</definedName>
    <definedName name="_1675K0.301_4_1" localSheetId="11">#REF!</definedName>
    <definedName name="_1675K0.301_4_1" localSheetId="5">#REF!</definedName>
    <definedName name="_1675K0.301_4_1" localSheetId="14">#REF!</definedName>
    <definedName name="_1675K0.301_4_1">#REF!</definedName>
    <definedName name="_1676F2.001_8_1" localSheetId="13">#REF!</definedName>
    <definedName name="_1676F2.001_8_1" localSheetId="2">#REF!</definedName>
    <definedName name="_1676F2.001_8_1" localSheetId="11">#REF!</definedName>
    <definedName name="_1676F2.001_8_1" localSheetId="5">#REF!</definedName>
    <definedName name="_1676F2.001_8_1" localSheetId="14">#REF!</definedName>
    <definedName name="_1676F2.001_8_1">#REF!</definedName>
    <definedName name="_1676K0.301_5_1" localSheetId="13">#REF!</definedName>
    <definedName name="_1676K0.301_5_1" localSheetId="2">#REF!</definedName>
    <definedName name="_1676K0.301_5_1" localSheetId="11">#REF!</definedName>
    <definedName name="_1676K0.301_5_1" localSheetId="5">#REF!</definedName>
    <definedName name="_1676K0.301_5_1" localSheetId="14">#REF!</definedName>
    <definedName name="_1676K0.301_5_1">#REF!</definedName>
    <definedName name="_1677K0.301_6_1" localSheetId="13">#REF!</definedName>
    <definedName name="_1677K0.301_6_1" localSheetId="2">#REF!</definedName>
    <definedName name="_1677K0.301_6_1" localSheetId="11">#REF!</definedName>
    <definedName name="_1677K0.301_6_1" localSheetId="5">#REF!</definedName>
    <definedName name="_1677K0.301_6_1" localSheetId="14">#REF!</definedName>
    <definedName name="_1677K0.301_6_1">#REF!</definedName>
    <definedName name="_1678F2.011_4_1" localSheetId="13">#REF!</definedName>
    <definedName name="_1678F2.011_4_1" localSheetId="2">#REF!</definedName>
    <definedName name="_1678F2.011_4_1" localSheetId="11">#REF!</definedName>
    <definedName name="_1678F2.011_4_1" localSheetId="5">#REF!</definedName>
    <definedName name="_1678F2.011_4_1" localSheetId="14">#REF!</definedName>
    <definedName name="_1678F2.011_4_1">#REF!</definedName>
    <definedName name="_1678K0.301_8_1" localSheetId="13">#REF!</definedName>
    <definedName name="_1678K0.301_8_1" localSheetId="2">#REF!</definedName>
    <definedName name="_1678K0.301_8_1" localSheetId="11">#REF!</definedName>
    <definedName name="_1678K0.301_8_1" localSheetId="5">#REF!</definedName>
    <definedName name="_1678K0.301_8_1" localSheetId="14">#REF!</definedName>
    <definedName name="_1678K0.301_8_1">#REF!</definedName>
    <definedName name="_1679K0.311_4_1" localSheetId="13">#REF!</definedName>
    <definedName name="_1679K0.311_4_1" localSheetId="2">#REF!</definedName>
    <definedName name="_1679K0.311_4_1" localSheetId="11">#REF!</definedName>
    <definedName name="_1679K0.311_4_1" localSheetId="5">#REF!</definedName>
    <definedName name="_1679K0.311_4_1" localSheetId="14">#REF!</definedName>
    <definedName name="_1679K0.311_4_1">#REF!</definedName>
    <definedName name="_167abb91_6_1" localSheetId="13">#REF!</definedName>
    <definedName name="_167abb91_6_1" localSheetId="2">#REF!</definedName>
    <definedName name="_167abb91_6_1" localSheetId="11">#REF!</definedName>
    <definedName name="_167abb91_6_1" localSheetId="5">#REF!</definedName>
    <definedName name="_167abb91_6_1" localSheetId="14">#REF!</definedName>
    <definedName name="_167abb91_6_1">#REF!</definedName>
    <definedName name="_1680F2.011_5_1" localSheetId="13">#REF!</definedName>
    <definedName name="_1680F2.011_5_1" localSheetId="2">#REF!</definedName>
    <definedName name="_1680F2.011_5_1" localSheetId="11">#REF!</definedName>
    <definedName name="_1680F2.011_5_1" localSheetId="5">#REF!</definedName>
    <definedName name="_1680F2.011_5_1" localSheetId="14">#REF!</definedName>
    <definedName name="_1680F2.011_5_1">#REF!</definedName>
    <definedName name="_1680K0.311_5_1" localSheetId="13">#REF!</definedName>
    <definedName name="_1680K0.311_5_1" localSheetId="2">#REF!</definedName>
    <definedName name="_1680K0.311_5_1" localSheetId="11">#REF!</definedName>
    <definedName name="_1680K0.311_5_1" localSheetId="5">#REF!</definedName>
    <definedName name="_1680K0.311_5_1" localSheetId="14">#REF!</definedName>
    <definedName name="_1680K0.311_5_1">#REF!</definedName>
    <definedName name="_1681K0.311_6_1" localSheetId="13">#REF!</definedName>
    <definedName name="_1681K0.311_6_1" localSheetId="2">#REF!</definedName>
    <definedName name="_1681K0.311_6_1" localSheetId="11">#REF!</definedName>
    <definedName name="_1681K0.311_6_1" localSheetId="5">#REF!</definedName>
    <definedName name="_1681K0.311_6_1" localSheetId="14">#REF!</definedName>
    <definedName name="_1681K0.311_6_1">#REF!</definedName>
    <definedName name="_1682F2.011_6_1" localSheetId="13">#REF!</definedName>
    <definedName name="_1682F2.011_6_1" localSheetId="2">#REF!</definedName>
    <definedName name="_1682F2.011_6_1" localSheetId="11">#REF!</definedName>
    <definedName name="_1682F2.011_6_1" localSheetId="5">#REF!</definedName>
    <definedName name="_1682F2.011_6_1" localSheetId="14">#REF!</definedName>
    <definedName name="_1682F2.011_6_1">#REF!</definedName>
    <definedName name="_1682K0.311_8_1" localSheetId="13">#REF!</definedName>
    <definedName name="_1682K0.311_8_1" localSheetId="2">#REF!</definedName>
    <definedName name="_1682K0.311_8_1" localSheetId="11">#REF!</definedName>
    <definedName name="_1682K0.311_8_1" localSheetId="5">#REF!</definedName>
    <definedName name="_1682K0.311_8_1" localSheetId="14">#REF!</definedName>
    <definedName name="_1682K0.311_8_1">#REF!</definedName>
    <definedName name="_1683K0.400_4_1" localSheetId="13">#REF!</definedName>
    <definedName name="_1683K0.400_4_1" localSheetId="2">#REF!</definedName>
    <definedName name="_1683K0.400_4_1" localSheetId="11">#REF!</definedName>
    <definedName name="_1683K0.400_4_1" localSheetId="5">#REF!</definedName>
    <definedName name="_1683K0.400_4_1" localSheetId="14">#REF!</definedName>
    <definedName name="_1683K0.400_4_1">#REF!</definedName>
    <definedName name="_1684F2.011_8_1" localSheetId="13">#REF!</definedName>
    <definedName name="_1684F2.011_8_1" localSheetId="2">#REF!</definedName>
    <definedName name="_1684F2.011_8_1" localSheetId="11">#REF!</definedName>
    <definedName name="_1684F2.011_8_1" localSheetId="5">#REF!</definedName>
    <definedName name="_1684F2.011_8_1" localSheetId="14">#REF!</definedName>
    <definedName name="_1684F2.011_8_1">#REF!</definedName>
    <definedName name="_1684K0.400_5_1" localSheetId="13">#REF!</definedName>
    <definedName name="_1684K0.400_5_1" localSheetId="2">#REF!</definedName>
    <definedName name="_1684K0.400_5_1" localSheetId="11">#REF!</definedName>
    <definedName name="_1684K0.400_5_1" localSheetId="5">#REF!</definedName>
    <definedName name="_1684K0.400_5_1" localSheetId="14">#REF!</definedName>
    <definedName name="_1684K0.400_5_1">#REF!</definedName>
    <definedName name="_1685K0.400_6_1" localSheetId="13">#REF!</definedName>
    <definedName name="_1685K0.400_6_1" localSheetId="2">#REF!</definedName>
    <definedName name="_1685K0.400_6_1" localSheetId="11">#REF!</definedName>
    <definedName name="_1685K0.400_6_1" localSheetId="5">#REF!</definedName>
    <definedName name="_1685K0.400_6_1" localSheetId="14">#REF!</definedName>
    <definedName name="_1685K0.400_6_1">#REF!</definedName>
    <definedName name="_1686F2.021_4_1" localSheetId="13">#REF!</definedName>
    <definedName name="_1686F2.021_4_1" localSheetId="2">#REF!</definedName>
    <definedName name="_1686F2.021_4_1" localSheetId="11">#REF!</definedName>
    <definedName name="_1686F2.021_4_1" localSheetId="5">#REF!</definedName>
    <definedName name="_1686F2.021_4_1" localSheetId="14">#REF!</definedName>
    <definedName name="_1686F2.021_4_1">#REF!</definedName>
    <definedName name="_1686K0.400_8_1" localSheetId="13">#REF!</definedName>
    <definedName name="_1686K0.400_8_1" localSheetId="2">#REF!</definedName>
    <definedName name="_1686K0.400_8_1" localSheetId="11">#REF!</definedName>
    <definedName name="_1686K0.400_8_1" localSheetId="5">#REF!</definedName>
    <definedName name="_1686K0.400_8_1" localSheetId="14">#REF!</definedName>
    <definedName name="_1686K0.400_8_1">#REF!</definedName>
    <definedName name="_1687K0.410_4_1" localSheetId="13">#REF!</definedName>
    <definedName name="_1687K0.410_4_1" localSheetId="2">#REF!</definedName>
    <definedName name="_1687K0.410_4_1" localSheetId="11">#REF!</definedName>
    <definedName name="_1687K0.410_4_1" localSheetId="5">#REF!</definedName>
    <definedName name="_1687K0.410_4_1" localSheetId="14">#REF!</definedName>
    <definedName name="_1687K0.410_4_1">#REF!</definedName>
    <definedName name="_1688F2.021_5_1" localSheetId="13">#REF!</definedName>
    <definedName name="_1688F2.021_5_1" localSheetId="2">#REF!</definedName>
    <definedName name="_1688F2.021_5_1" localSheetId="11">#REF!</definedName>
    <definedName name="_1688F2.021_5_1" localSheetId="5">#REF!</definedName>
    <definedName name="_1688F2.021_5_1" localSheetId="14">#REF!</definedName>
    <definedName name="_1688F2.021_5_1">#REF!</definedName>
    <definedName name="_1688K0.410_5_1" localSheetId="13">#REF!</definedName>
    <definedName name="_1688K0.410_5_1" localSheetId="2">#REF!</definedName>
    <definedName name="_1688K0.410_5_1" localSheetId="11">#REF!</definedName>
    <definedName name="_1688K0.410_5_1" localSheetId="5">#REF!</definedName>
    <definedName name="_1688K0.410_5_1" localSheetId="14">#REF!</definedName>
    <definedName name="_1688K0.410_5_1">#REF!</definedName>
    <definedName name="_1689K0.410_6_1" localSheetId="13">#REF!</definedName>
    <definedName name="_1689K0.410_6_1" localSheetId="2">#REF!</definedName>
    <definedName name="_1689K0.410_6_1" localSheetId="11">#REF!</definedName>
    <definedName name="_1689K0.410_6_1" localSheetId="5">#REF!</definedName>
    <definedName name="_1689K0.410_6_1" localSheetId="14">#REF!</definedName>
    <definedName name="_1689K0.410_6_1">#REF!</definedName>
    <definedName name="_1690F2.021_6_1" localSheetId="13">#REF!</definedName>
    <definedName name="_1690F2.021_6_1" localSheetId="2">#REF!</definedName>
    <definedName name="_1690F2.021_6_1" localSheetId="11">#REF!</definedName>
    <definedName name="_1690F2.021_6_1" localSheetId="5">#REF!</definedName>
    <definedName name="_1690F2.021_6_1" localSheetId="14">#REF!</definedName>
    <definedName name="_1690F2.021_6_1">#REF!</definedName>
    <definedName name="_1690K0.410_8_1" localSheetId="13">#REF!</definedName>
    <definedName name="_1690K0.410_8_1" localSheetId="2">#REF!</definedName>
    <definedName name="_1690K0.410_8_1" localSheetId="11">#REF!</definedName>
    <definedName name="_1690K0.410_8_1" localSheetId="5">#REF!</definedName>
    <definedName name="_1690K0.410_8_1" localSheetId="14">#REF!</definedName>
    <definedName name="_1690K0.410_8_1">#REF!</definedName>
    <definedName name="_1691K0.501_4_1" localSheetId="13">#REF!</definedName>
    <definedName name="_1691K0.501_4_1" localSheetId="2">#REF!</definedName>
    <definedName name="_1691K0.501_4_1" localSheetId="11">#REF!</definedName>
    <definedName name="_1691K0.501_4_1" localSheetId="5">#REF!</definedName>
    <definedName name="_1691K0.501_4_1" localSheetId="14">#REF!</definedName>
    <definedName name="_1691K0.501_4_1">#REF!</definedName>
    <definedName name="_1692F2.021_8_1" localSheetId="13">#REF!</definedName>
    <definedName name="_1692F2.021_8_1" localSheetId="2">#REF!</definedName>
    <definedName name="_1692F2.021_8_1" localSheetId="11">#REF!</definedName>
    <definedName name="_1692F2.021_8_1" localSheetId="5">#REF!</definedName>
    <definedName name="_1692F2.021_8_1" localSheetId="14">#REF!</definedName>
    <definedName name="_1692F2.021_8_1">#REF!</definedName>
    <definedName name="_1692K0.501_5_1" localSheetId="13">#REF!</definedName>
    <definedName name="_1692K0.501_5_1" localSheetId="2">#REF!</definedName>
    <definedName name="_1692K0.501_5_1" localSheetId="11">#REF!</definedName>
    <definedName name="_1692K0.501_5_1" localSheetId="5">#REF!</definedName>
    <definedName name="_1692K0.501_5_1" localSheetId="14">#REF!</definedName>
    <definedName name="_1692K0.501_5_1">#REF!</definedName>
    <definedName name="_1693K0.501_6_1" localSheetId="13">#REF!</definedName>
    <definedName name="_1693K0.501_6_1" localSheetId="2">#REF!</definedName>
    <definedName name="_1693K0.501_6_1" localSheetId="11">#REF!</definedName>
    <definedName name="_1693K0.501_6_1" localSheetId="5">#REF!</definedName>
    <definedName name="_1693K0.501_6_1" localSheetId="14">#REF!</definedName>
    <definedName name="_1693K0.501_6_1">#REF!</definedName>
    <definedName name="_1694F2.031_4_1" localSheetId="13">#REF!</definedName>
    <definedName name="_1694F2.031_4_1" localSheetId="2">#REF!</definedName>
    <definedName name="_1694F2.031_4_1" localSheetId="11">#REF!</definedName>
    <definedName name="_1694F2.031_4_1" localSheetId="5">#REF!</definedName>
    <definedName name="_1694F2.031_4_1" localSheetId="14">#REF!</definedName>
    <definedName name="_1694F2.031_4_1">#REF!</definedName>
    <definedName name="_1694K0.501_8_1" localSheetId="13">#REF!</definedName>
    <definedName name="_1694K0.501_8_1" localSheetId="2">#REF!</definedName>
    <definedName name="_1694K0.501_8_1" localSheetId="11">#REF!</definedName>
    <definedName name="_1694K0.501_8_1" localSheetId="5">#REF!</definedName>
    <definedName name="_1694K0.501_8_1" localSheetId="14">#REF!</definedName>
    <definedName name="_1694K0.501_8_1">#REF!</definedName>
    <definedName name="_1695K0.511_4_1" localSheetId="13">#REF!</definedName>
    <definedName name="_1695K0.511_4_1" localSheetId="2">#REF!</definedName>
    <definedName name="_1695K0.511_4_1" localSheetId="11">#REF!</definedName>
    <definedName name="_1695K0.511_4_1" localSheetId="5">#REF!</definedName>
    <definedName name="_1695K0.511_4_1" localSheetId="14">#REF!</definedName>
    <definedName name="_1695K0.511_4_1">#REF!</definedName>
    <definedName name="_1696F2.031_5_1" localSheetId="13">#REF!</definedName>
    <definedName name="_1696F2.031_5_1" localSheetId="2">#REF!</definedName>
    <definedName name="_1696F2.031_5_1" localSheetId="11">#REF!</definedName>
    <definedName name="_1696F2.031_5_1" localSheetId="5">#REF!</definedName>
    <definedName name="_1696F2.031_5_1" localSheetId="14">#REF!</definedName>
    <definedName name="_1696F2.031_5_1">#REF!</definedName>
    <definedName name="_1696K0.511_5_1" localSheetId="13">#REF!</definedName>
    <definedName name="_1696K0.511_5_1" localSheetId="2">#REF!</definedName>
    <definedName name="_1696K0.511_5_1" localSheetId="11">#REF!</definedName>
    <definedName name="_1696K0.511_5_1" localSheetId="5">#REF!</definedName>
    <definedName name="_1696K0.511_5_1" localSheetId="14">#REF!</definedName>
    <definedName name="_1696K0.511_5_1">#REF!</definedName>
    <definedName name="_1697K0.511_6_1" localSheetId="13">#REF!</definedName>
    <definedName name="_1697K0.511_6_1" localSheetId="2">#REF!</definedName>
    <definedName name="_1697K0.511_6_1" localSheetId="11">#REF!</definedName>
    <definedName name="_1697K0.511_6_1" localSheetId="5">#REF!</definedName>
    <definedName name="_1697K0.511_6_1" localSheetId="14">#REF!</definedName>
    <definedName name="_1697K0.511_6_1">#REF!</definedName>
    <definedName name="_1698F2.031_6_1" localSheetId="13">#REF!</definedName>
    <definedName name="_1698F2.031_6_1" localSheetId="2">#REF!</definedName>
    <definedName name="_1698F2.031_6_1" localSheetId="11">#REF!</definedName>
    <definedName name="_1698F2.031_6_1" localSheetId="5">#REF!</definedName>
    <definedName name="_1698F2.031_6_1" localSheetId="14">#REF!</definedName>
    <definedName name="_1698F2.031_6_1">#REF!</definedName>
    <definedName name="_1698K0.511_8_1" localSheetId="13">#REF!</definedName>
    <definedName name="_1698K0.511_8_1" localSheetId="2">#REF!</definedName>
    <definedName name="_1698K0.511_8_1" localSheetId="11">#REF!</definedName>
    <definedName name="_1698K0.511_8_1" localSheetId="5">#REF!</definedName>
    <definedName name="_1698K0.511_8_1" localSheetId="14">#REF!</definedName>
    <definedName name="_1698K0.511_8_1">#REF!</definedName>
    <definedName name="_1699K0.61_4_1" localSheetId="13">#REF!</definedName>
    <definedName name="_1699K0.61_4_1" localSheetId="2">#REF!</definedName>
    <definedName name="_1699K0.61_4_1" localSheetId="11">#REF!</definedName>
    <definedName name="_1699K0.61_4_1" localSheetId="5">#REF!</definedName>
    <definedName name="_1699K0.61_4_1" localSheetId="14">#REF!</definedName>
    <definedName name="_1699K0.61_4_1">#REF!</definedName>
    <definedName name="_169abb91_8_1" localSheetId="13">#REF!</definedName>
    <definedName name="_169abb91_8_1" localSheetId="2">#REF!</definedName>
    <definedName name="_169abb91_8_1" localSheetId="11">#REF!</definedName>
    <definedName name="_169abb91_8_1" localSheetId="5">#REF!</definedName>
    <definedName name="_169abb91_8_1" localSheetId="14">#REF!</definedName>
    <definedName name="_169abb91_8_1">#REF!</definedName>
    <definedName name="_17_z_1" localSheetId="13">#REF!</definedName>
    <definedName name="_17_z_1" localSheetId="2">#REF!</definedName>
    <definedName name="_17_z_1" localSheetId="11">#REF!</definedName>
    <definedName name="_17_z_1" localSheetId="5">#REF!</definedName>
    <definedName name="_17_z_1" localSheetId="14">#REF!</definedName>
    <definedName name="_17_z_1">#REF!</definedName>
    <definedName name="_1700F2.031_8_1" localSheetId="13">#REF!</definedName>
    <definedName name="_1700F2.031_8_1" localSheetId="2">#REF!</definedName>
    <definedName name="_1700F2.031_8_1" localSheetId="11">#REF!</definedName>
    <definedName name="_1700F2.031_8_1" localSheetId="5">#REF!</definedName>
    <definedName name="_1700F2.031_8_1" localSheetId="14">#REF!</definedName>
    <definedName name="_1700F2.031_8_1">#REF!</definedName>
    <definedName name="_1700K0.61_5_1" localSheetId="13">#REF!</definedName>
    <definedName name="_1700K0.61_5_1" localSheetId="2">#REF!</definedName>
    <definedName name="_1700K0.61_5_1" localSheetId="11">#REF!</definedName>
    <definedName name="_1700K0.61_5_1" localSheetId="5">#REF!</definedName>
    <definedName name="_1700K0.61_5_1" localSheetId="14">#REF!</definedName>
    <definedName name="_1700K0.61_5_1">#REF!</definedName>
    <definedName name="_1701K0.61_6_1" localSheetId="13">#REF!</definedName>
    <definedName name="_1701K0.61_6_1" localSheetId="2">#REF!</definedName>
    <definedName name="_1701K0.61_6_1" localSheetId="11">#REF!</definedName>
    <definedName name="_1701K0.61_6_1" localSheetId="5">#REF!</definedName>
    <definedName name="_1701K0.61_6_1" localSheetId="14">#REF!</definedName>
    <definedName name="_1701K0.61_6_1">#REF!</definedName>
    <definedName name="_1702F2.041_4_1" localSheetId="13">#REF!</definedName>
    <definedName name="_1702F2.041_4_1" localSheetId="2">#REF!</definedName>
    <definedName name="_1702F2.041_4_1" localSheetId="11">#REF!</definedName>
    <definedName name="_1702F2.041_4_1" localSheetId="5">#REF!</definedName>
    <definedName name="_1702F2.041_4_1" localSheetId="14">#REF!</definedName>
    <definedName name="_1702F2.041_4_1">#REF!</definedName>
    <definedName name="_1702K0.61_8_1" localSheetId="13">#REF!</definedName>
    <definedName name="_1702K0.61_8_1" localSheetId="2">#REF!</definedName>
    <definedName name="_1702K0.61_8_1" localSheetId="11">#REF!</definedName>
    <definedName name="_1702K0.61_8_1" localSheetId="5">#REF!</definedName>
    <definedName name="_1702K0.61_8_1" localSheetId="14">#REF!</definedName>
    <definedName name="_1702K0.61_8_1">#REF!</definedName>
    <definedName name="_1703K0.71_4_1" localSheetId="13">#REF!</definedName>
    <definedName name="_1703K0.71_4_1" localSheetId="2">#REF!</definedName>
    <definedName name="_1703K0.71_4_1" localSheetId="11">#REF!</definedName>
    <definedName name="_1703K0.71_4_1" localSheetId="5">#REF!</definedName>
    <definedName name="_1703K0.71_4_1" localSheetId="14">#REF!</definedName>
    <definedName name="_1703K0.71_4_1">#REF!</definedName>
    <definedName name="_1704F2.041_5_1" localSheetId="13">#REF!</definedName>
    <definedName name="_1704F2.041_5_1" localSheetId="2">#REF!</definedName>
    <definedName name="_1704F2.041_5_1" localSheetId="11">#REF!</definedName>
    <definedName name="_1704F2.041_5_1" localSheetId="5">#REF!</definedName>
    <definedName name="_1704F2.041_5_1" localSheetId="14">#REF!</definedName>
    <definedName name="_1704F2.041_5_1">#REF!</definedName>
    <definedName name="_1704K0.71_5_1" localSheetId="13">#REF!</definedName>
    <definedName name="_1704K0.71_5_1" localSheetId="2">#REF!</definedName>
    <definedName name="_1704K0.71_5_1" localSheetId="11">#REF!</definedName>
    <definedName name="_1704K0.71_5_1" localSheetId="5">#REF!</definedName>
    <definedName name="_1704K0.71_5_1" localSheetId="14">#REF!</definedName>
    <definedName name="_1704K0.71_5_1">#REF!</definedName>
    <definedName name="_1705K0.71_6_1" localSheetId="13">#REF!</definedName>
    <definedName name="_1705K0.71_6_1" localSheetId="2">#REF!</definedName>
    <definedName name="_1705K0.71_6_1" localSheetId="11">#REF!</definedName>
    <definedName name="_1705K0.71_6_1" localSheetId="5">#REF!</definedName>
    <definedName name="_1705K0.71_6_1" localSheetId="14">#REF!</definedName>
    <definedName name="_1705K0.71_6_1">#REF!</definedName>
    <definedName name="_1706F2.041_6_1" localSheetId="13">#REF!</definedName>
    <definedName name="_1706F2.041_6_1" localSheetId="2">#REF!</definedName>
    <definedName name="_1706F2.041_6_1" localSheetId="11">#REF!</definedName>
    <definedName name="_1706F2.041_6_1" localSheetId="5">#REF!</definedName>
    <definedName name="_1706F2.041_6_1" localSheetId="14">#REF!</definedName>
    <definedName name="_1706F2.041_6_1">#REF!</definedName>
    <definedName name="_1706K0.71_8_1" localSheetId="13">#REF!</definedName>
    <definedName name="_1706K0.71_8_1" localSheetId="2">#REF!</definedName>
    <definedName name="_1706K0.71_8_1" localSheetId="11">#REF!</definedName>
    <definedName name="_1706K0.71_8_1" localSheetId="5">#REF!</definedName>
    <definedName name="_1706K0.71_8_1" localSheetId="14">#REF!</definedName>
    <definedName name="_1706K0.71_8_1">#REF!</definedName>
    <definedName name="_1707K1.001_4_1" localSheetId="13">#REF!</definedName>
    <definedName name="_1707K1.001_4_1" localSheetId="2">#REF!</definedName>
    <definedName name="_1707K1.001_4_1" localSheetId="11">#REF!</definedName>
    <definedName name="_1707K1.001_4_1" localSheetId="5">#REF!</definedName>
    <definedName name="_1707K1.001_4_1" localSheetId="14">#REF!</definedName>
    <definedName name="_1707K1.001_4_1">#REF!</definedName>
    <definedName name="_1708F2.041_8_1" localSheetId="13">#REF!</definedName>
    <definedName name="_1708F2.041_8_1" localSheetId="2">#REF!</definedName>
    <definedName name="_1708F2.041_8_1" localSheetId="11">#REF!</definedName>
    <definedName name="_1708F2.041_8_1" localSheetId="5">#REF!</definedName>
    <definedName name="_1708F2.041_8_1" localSheetId="14">#REF!</definedName>
    <definedName name="_1708F2.041_8_1">#REF!</definedName>
    <definedName name="_1708K1.001_5_1" localSheetId="13">#REF!</definedName>
    <definedName name="_1708K1.001_5_1" localSheetId="2">#REF!</definedName>
    <definedName name="_1708K1.001_5_1" localSheetId="11">#REF!</definedName>
    <definedName name="_1708K1.001_5_1" localSheetId="5">#REF!</definedName>
    <definedName name="_1708K1.001_5_1" localSheetId="14">#REF!</definedName>
    <definedName name="_1708K1.001_5_1">#REF!</definedName>
    <definedName name="_1709K1.001_6_1" localSheetId="13">#REF!</definedName>
    <definedName name="_1709K1.001_6_1" localSheetId="2">#REF!</definedName>
    <definedName name="_1709K1.001_6_1" localSheetId="11">#REF!</definedName>
    <definedName name="_1709K1.001_6_1" localSheetId="5">#REF!</definedName>
    <definedName name="_1709K1.001_6_1" localSheetId="14">#REF!</definedName>
    <definedName name="_1709K1.001_6_1">#REF!</definedName>
    <definedName name="_1710F2.051_4_1" localSheetId="13">#REF!</definedName>
    <definedName name="_1710F2.051_4_1" localSheetId="2">#REF!</definedName>
    <definedName name="_1710F2.051_4_1" localSheetId="11">#REF!</definedName>
    <definedName name="_1710F2.051_4_1" localSheetId="5">#REF!</definedName>
    <definedName name="_1710F2.051_4_1" localSheetId="14">#REF!</definedName>
    <definedName name="_1710F2.051_4_1">#REF!</definedName>
    <definedName name="_1710K1.001_8_1" localSheetId="13">#REF!</definedName>
    <definedName name="_1710K1.001_8_1" localSheetId="2">#REF!</definedName>
    <definedName name="_1710K1.001_8_1" localSheetId="11">#REF!</definedName>
    <definedName name="_1710K1.001_8_1" localSheetId="5">#REF!</definedName>
    <definedName name="_1710K1.001_8_1" localSheetId="14">#REF!</definedName>
    <definedName name="_1710K1.001_8_1">#REF!</definedName>
    <definedName name="_1711K1.021_4_1" localSheetId="13">#REF!</definedName>
    <definedName name="_1711K1.021_4_1" localSheetId="2">#REF!</definedName>
    <definedName name="_1711K1.021_4_1" localSheetId="11">#REF!</definedName>
    <definedName name="_1711K1.021_4_1" localSheetId="5">#REF!</definedName>
    <definedName name="_1711K1.021_4_1" localSheetId="14">#REF!</definedName>
    <definedName name="_1711K1.021_4_1">#REF!</definedName>
    <definedName name="_1712F2.051_5_1" localSheetId="13">#REF!</definedName>
    <definedName name="_1712F2.051_5_1" localSheetId="2">#REF!</definedName>
    <definedName name="_1712F2.051_5_1" localSheetId="11">#REF!</definedName>
    <definedName name="_1712F2.051_5_1" localSheetId="5">#REF!</definedName>
    <definedName name="_1712F2.051_5_1" localSheetId="14">#REF!</definedName>
    <definedName name="_1712F2.051_5_1">#REF!</definedName>
    <definedName name="_1712K1.021_5_1" localSheetId="13">#REF!</definedName>
    <definedName name="_1712K1.021_5_1" localSheetId="2">#REF!</definedName>
    <definedName name="_1712K1.021_5_1" localSheetId="11">#REF!</definedName>
    <definedName name="_1712K1.021_5_1" localSheetId="5">#REF!</definedName>
    <definedName name="_1712K1.021_5_1" localSheetId="14">#REF!</definedName>
    <definedName name="_1712K1.021_5_1">#REF!</definedName>
    <definedName name="_1713K1.021_6_1" localSheetId="13">#REF!</definedName>
    <definedName name="_1713K1.021_6_1" localSheetId="2">#REF!</definedName>
    <definedName name="_1713K1.021_6_1" localSheetId="11">#REF!</definedName>
    <definedName name="_1713K1.021_6_1" localSheetId="5">#REF!</definedName>
    <definedName name="_1713K1.021_6_1" localSheetId="14">#REF!</definedName>
    <definedName name="_1713K1.021_6_1">#REF!</definedName>
    <definedName name="_1714F2.051_6_1" localSheetId="13">#REF!</definedName>
    <definedName name="_1714F2.051_6_1" localSheetId="2">#REF!</definedName>
    <definedName name="_1714F2.051_6_1" localSheetId="11">#REF!</definedName>
    <definedName name="_1714F2.051_6_1" localSheetId="5">#REF!</definedName>
    <definedName name="_1714F2.051_6_1" localSheetId="14">#REF!</definedName>
    <definedName name="_1714F2.051_6_1">#REF!</definedName>
    <definedName name="_1714K1.021_8_1" localSheetId="13">#REF!</definedName>
    <definedName name="_1714K1.021_8_1" localSheetId="2">#REF!</definedName>
    <definedName name="_1714K1.021_8_1" localSheetId="11">#REF!</definedName>
    <definedName name="_1714K1.021_8_1" localSheetId="5">#REF!</definedName>
    <definedName name="_1714K1.021_8_1" localSheetId="14">#REF!</definedName>
    <definedName name="_1714K1.021_8_1">#REF!</definedName>
    <definedName name="_1715K1.041_4_1" localSheetId="13">#REF!</definedName>
    <definedName name="_1715K1.041_4_1" localSheetId="2">#REF!</definedName>
    <definedName name="_1715K1.041_4_1" localSheetId="11">#REF!</definedName>
    <definedName name="_1715K1.041_4_1" localSheetId="5">#REF!</definedName>
    <definedName name="_1715K1.041_4_1" localSheetId="14">#REF!</definedName>
    <definedName name="_1715K1.041_4_1">#REF!</definedName>
    <definedName name="_1716F2.051_8_1" localSheetId="13">#REF!</definedName>
    <definedName name="_1716F2.051_8_1" localSheetId="2">#REF!</definedName>
    <definedName name="_1716F2.051_8_1" localSheetId="11">#REF!</definedName>
    <definedName name="_1716F2.051_8_1" localSheetId="5">#REF!</definedName>
    <definedName name="_1716F2.051_8_1" localSheetId="14">#REF!</definedName>
    <definedName name="_1716F2.051_8_1">#REF!</definedName>
    <definedName name="_1716K1.041_5_1" localSheetId="13">#REF!</definedName>
    <definedName name="_1716K1.041_5_1" localSheetId="2">#REF!</definedName>
    <definedName name="_1716K1.041_5_1" localSheetId="11">#REF!</definedName>
    <definedName name="_1716K1.041_5_1" localSheetId="5">#REF!</definedName>
    <definedName name="_1716K1.041_5_1" localSheetId="14">#REF!</definedName>
    <definedName name="_1716K1.041_5_1">#REF!</definedName>
    <definedName name="_1717K1.041_6_1" localSheetId="13">#REF!</definedName>
    <definedName name="_1717K1.041_6_1" localSheetId="2">#REF!</definedName>
    <definedName name="_1717K1.041_6_1" localSheetId="11">#REF!</definedName>
    <definedName name="_1717K1.041_6_1" localSheetId="5">#REF!</definedName>
    <definedName name="_1717K1.041_6_1" localSheetId="14">#REF!</definedName>
    <definedName name="_1717K1.041_6_1">#REF!</definedName>
    <definedName name="_1718F2.052_4_1" localSheetId="13">#REF!</definedName>
    <definedName name="_1718F2.052_4_1" localSheetId="2">#REF!</definedName>
    <definedName name="_1718F2.052_4_1" localSheetId="11">#REF!</definedName>
    <definedName name="_1718F2.052_4_1" localSheetId="5">#REF!</definedName>
    <definedName name="_1718F2.052_4_1" localSheetId="14">#REF!</definedName>
    <definedName name="_1718F2.052_4_1">#REF!</definedName>
    <definedName name="_1718K1.041_8_1" localSheetId="13">#REF!</definedName>
    <definedName name="_1718K1.041_8_1" localSheetId="2">#REF!</definedName>
    <definedName name="_1718K1.041_8_1" localSheetId="11">#REF!</definedName>
    <definedName name="_1718K1.041_8_1" localSheetId="5">#REF!</definedName>
    <definedName name="_1718K1.041_8_1" localSheetId="14">#REF!</definedName>
    <definedName name="_1718K1.041_8_1">#REF!</definedName>
    <definedName name="_1719K1.121_4_1" localSheetId="13">#REF!</definedName>
    <definedName name="_1719K1.121_4_1" localSheetId="2">#REF!</definedName>
    <definedName name="_1719K1.121_4_1" localSheetId="11">#REF!</definedName>
    <definedName name="_1719K1.121_4_1" localSheetId="5">#REF!</definedName>
    <definedName name="_1719K1.121_4_1" localSheetId="14">#REF!</definedName>
    <definedName name="_1719K1.121_4_1">#REF!</definedName>
    <definedName name="_171ag142X42_4_1" localSheetId="13">#REF!</definedName>
    <definedName name="_171ag142X42_4_1" localSheetId="2">#REF!</definedName>
    <definedName name="_171ag142X42_4_1" localSheetId="11">#REF!</definedName>
    <definedName name="_171ag142X42_4_1" localSheetId="5">#REF!</definedName>
    <definedName name="_171ag142X42_4_1" localSheetId="14">#REF!</definedName>
    <definedName name="_171ag142X42_4_1">#REF!</definedName>
    <definedName name="_1720F2.052_5_1" localSheetId="13">#REF!</definedName>
    <definedName name="_1720F2.052_5_1" localSheetId="2">#REF!</definedName>
    <definedName name="_1720F2.052_5_1" localSheetId="11">#REF!</definedName>
    <definedName name="_1720F2.052_5_1" localSheetId="5">#REF!</definedName>
    <definedName name="_1720F2.052_5_1" localSheetId="14">#REF!</definedName>
    <definedName name="_1720F2.052_5_1">#REF!</definedName>
    <definedName name="_1720K1.121_5_1" localSheetId="13">#REF!</definedName>
    <definedName name="_1720K1.121_5_1" localSheetId="2">#REF!</definedName>
    <definedName name="_1720K1.121_5_1" localSheetId="11">#REF!</definedName>
    <definedName name="_1720K1.121_5_1" localSheetId="5">#REF!</definedName>
    <definedName name="_1720K1.121_5_1" localSheetId="14">#REF!</definedName>
    <definedName name="_1720K1.121_5_1">#REF!</definedName>
    <definedName name="_1721K1.121_6_1" localSheetId="13">#REF!</definedName>
    <definedName name="_1721K1.121_6_1" localSheetId="2">#REF!</definedName>
    <definedName name="_1721K1.121_6_1" localSheetId="11">#REF!</definedName>
    <definedName name="_1721K1.121_6_1" localSheetId="5">#REF!</definedName>
    <definedName name="_1721K1.121_6_1" localSheetId="14">#REF!</definedName>
    <definedName name="_1721K1.121_6_1">#REF!</definedName>
    <definedName name="_1722F2.052_6_1" localSheetId="13">#REF!</definedName>
    <definedName name="_1722F2.052_6_1" localSheetId="2">#REF!</definedName>
    <definedName name="_1722F2.052_6_1" localSheetId="11">#REF!</definedName>
    <definedName name="_1722F2.052_6_1" localSheetId="5">#REF!</definedName>
    <definedName name="_1722F2.052_6_1" localSheetId="14">#REF!</definedName>
    <definedName name="_1722F2.052_6_1">#REF!</definedName>
    <definedName name="_1722K1.121_8_1" localSheetId="13">#REF!</definedName>
    <definedName name="_1722K1.121_8_1" localSheetId="2">#REF!</definedName>
    <definedName name="_1722K1.121_8_1" localSheetId="11">#REF!</definedName>
    <definedName name="_1722K1.121_8_1" localSheetId="5">#REF!</definedName>
    <definedName name="_1722K1.121_8_1" localSheetId="14">#REF!</definedName>
    <definedName name="_1722K1.121_8_1">#REF!</definedName>
    <definedName name="_1723K1.201_4_1" localSheetId="13">#REF!</definedName>
    <definedName name="_1723K1.201_4_1" localSheetId="2">#REF!</definedName>
    <definedName name="_1723K1.201_4_1" localSheetId="11">#REF!</definedName>
    <definedName name="_1723K1.201_4_1" localSheetId="5">#REF!</definedName>
    <definedName name="_1723K1.201_4_1" localSheetId="14">#REF!</definedName>
    <definedName name="_1723K1.201_4_1">#REF!</definedName>
    <definedName name="_1724F2.052_8_1" localSheetId="13">#REF!</definedName>
    <definedName name="_1724F2.052_8_1" localSheetId="2">#REF!</definedName>
    <definedName name="_1724F2.052_8_1" localSheetId="11">#REF!</definedName>
    <definedName name="_1724F2.052_8_1" localSheetId="5">#REF!</definedName>
    <definedName name="_1724F2.052_8_1" localSheetId="14">#REF!</definedName>
    <definedName name="_1724F2.052_8_1">#REF!</definedName>
    <definedName name="_1724K1.201_5_1" localSheetId="13">#REF!</definedName>
    <definedName name="_1724K1.201_5_1" localSheetId="2">#REF!</definedName>
    <definedName name="_1724K1.201_5_1" localSheetId="11">#REF!</definedName>
    <definedName name="_1724K1.201_5_1" localSheetId="5">#REF!</definedName>
    <definedName name="_1724K1.201_5_1" localSheetId="14">#REF!</definedName>
    <definedName name="_1724K1.201_5_1">#REF!</definedName>
    <definedName name="_1725K1.201_6_1" localSheetId="13">#REF!</definedName>
    <definedName name="_1725K1.201_6_1" localSheetId="2">#REF!</definedName>
    <definedName name="_1725K1.201_6_1" localSheetId="11">#REF!</definedName>
    <definedName name="_1725K1.201_6_1" localSheetId="5">#REF!</definedName>
    <definedName name="_1725K1.201_6_1" localSheetId="14">#REF!</definedName>
    <definedName name="_1725K1.201_6_1">#REF!</definedName>
    <definedName name="_1726F2.061_4_1" localSheetId="13">#REF!</definedName>
    <definedName name="_1726F2.061_4_1" localSheetId="2">#REF!</definedName>
    <definedName name="_1726F2.061_4_1" localSheetId="11">#REF!</definedName>
    <definedName name="_1726F2.061_4_1" localSheetId="5">#REF!</definedName>
    <definedName name="_1726F2.061_4_1" localSheetId="14">#REF!</definedName>
    <definedName name="_1726F2.061_4_1">#REF!</definedName>
    <definedName name="_1726K1.201_8_1" localSheetId="13">#REF!</definedName>
    <definedName name="_1726K1.201_8_1" localSheetId="2">#REF!</definedName>
    <definedName name="_1726K1.201_8_1" localSheetId="11">#REF!</definedName>
    <definedName name="_1726K1.201_8_1" localSheetId="5">#REF!</definedName>
    <definedName name="_1726K1.201_8_1" localSheetId="14">#REF!</definedName>
    <definedName name="_1726K1.201_8_1">#REF!</definedName>
    <definedName name="_1727K1.211_4_1" localSheetId="13">#REF!</definedName>
    <definedName name="_1727K1.211_4_1" localSheetId="2">#REF!</definedName>
    <definedName name="_1727K1.211_4_1" localSheetId="11">#REF!</definedName>
    <definedName name="_1727K1.211_4_1" localSheetId="5">#REF!</definedName>
    <definedName name="_1727K1.211_4_1" localSheetId="14">#REF!</definedName>
    <definedName name="_1727K1.211_4_1">#REF!</definedName>
    <definedName name="_1728F2.061_5_1" localSheetId="13">#REF!</definedName>
    <definedName name="_1728F2.061_5_1" localSheetId="2">#REF!</definedName>
    <definedName name="_1728F2.061_5_1" localSheetId="11">#REF!</definedName>
    <definedName name="_1728F2.061_5_1" localSheetId="5">#REF!</definedName>
    <definedName name="_1728F2.061_5_1" localSheetId="14">#REF!</definedName>
    <definedName name="_1728F2.061_5_1">#REF!</definedName>
    <definedName name="_1728K1.211_5_1" localSheetId="13">#REF!</definedName>
    <definedName name="_1728K1.211_5_1" localSheetId="2">#REF!</definedName>
    <definedName name="_1728K1.211_5_1" localSheetId="11">#REF!</definedName>
    <definedName name="_1728K1.211_5_1" localSheetId="5">#REF!</definedName>
    <definedName name="_1728K1.211_5_1" localSheetId="14">#REF!</definedName>
    <definedName name="_1728K1.211_5_1">#REF!</definedName>
    <definedName name="_1729K1.211_6_1" localSheetId="13">#REF!</definedName>
    <definedName name="_1729K1.211_6_1" localSheetId="2">#REF!</definedName>
    <definedName name="_1729K1.211_6_1" localSheetId="11">#REF!</definedName>
    <definedName name="_1729K1.211_6_1" localSheetId="5">#REF!</definedName>
    <definedName name="_1729K1.211_6_1" localSheetId="14">#REF!</definedName>
    <definedName name="_1729K1.211_6_1">#REF!</definedName>
    <definedName name="_1730F2.061_6_1" localSheetId="13">#REF!</definedName>
    <definedName name="_1730F2.061_6_1" localSheetId="2">#REF!</definedName>
    <definedName name="_1730F2.061_6_1" localSheetId="11">#REF!</definedName>
    <definedName name="_1730F2.061_6_1" localSheetId="5">#REF!</definedName>
    <definedName name="_1730F2.061_6_1" localSheetId="14">#REF!</definedName>
    <definedName name="_1730F2.061_6_1">#REF!</definedName>
    <definedName name="_1730K1.211_8_1" localSheetId="13">#REF!</definedName>
    <definedName name="_1730K1.211_8_1" localSheetId="2">#REF!</definedName>
    <definedName name="_1730K1.211_8_1" localSheetId="11">#REF!</definedName>
    <definedName name="_1730K1.211_8_1" localSheetId="5">#REF!</definedName>
    <definedName name="_1730K1.211_8_1" localSheetId="14">#REF!</definedName>
    <definedName name="_1730K1.211_8_1">#REF!</definedName>
    <definedName name="_1731K1.221_4_1" localSheetId="13">#REF!</definedName>
    <definedName name="_1731K1.221_4_1" localSheetId="2">#REF!</definedName>
    <definedName name="_1731K1.221_4_1" localSheetId="11">#REF!</definedName>
    <definedName name="_1731K1.221_4_1" localSheetId="5">#REF!</definedName>
    <definedName name="_1731K1.221_4_1" localSheetId="14">#REF!</definedName>
    <definedName name="_1731K1.221_4_1">#REF!</definedName>
    <definedName name="_1732F2.061_8_1" localSheetId="13">#REF!</definedName>
    <definedName name="_1732F2.061_8_1" localSheetId="2">#REF!</definedName>
    <definedName name="_1732F2.061_8_1" localSheetId="11">#REF!</definedName>
    <definedName name="_1732F2.061_8_1" localSheetId="5">#REF!</definedName>
    <definedName name="_1732F2.061_8_1" localSheetId="14">#REF!</definedName>
    <definedName name="_1732F2.061_8_1">#REF!</definedName>
    <definedName name="_1732K1.221_5_1" localSheetId="13">#REF!</definedName>
    <definedName name="_1732K1.221_5_1" localSheetId="2">#REF!</definedName>
    <definedName name="_1732K1.221_5_1" localSheetId="11">#REF!</definedName>
    <definedName name="_1732K1.221_5_1" localSheetId="5">#REF!</definedName>
    <definedName name="_1732K1.221_5_1" localSheetId="14">#REF!</definedName>
    <definedName name="_1732K1.221_5_1">#REF!</definedName>
    <definedName name="_1733K1.221_6_1" localSheetId="13">#REF!</definedName>
    <definedName name="_1733K1.221_6_1" localSheetId="2">#REF!</definedName>
    <definedName name="_1733K1.221_6_1" localSheetId="11">#REF!</definedName>
    <definedName name="_1733K1.221_6_1" localSheetId="5">#REF!</definedName>
    <definedName name="_1733K1.221_6_1" localSheetId="14">#REF!</definedName>
    <definedName name="_1733K1.221_6_1">#REF!</definedName>
    <definedName name="_1734F2.071_4_1" localSheetId="13">#REF!</definedName>
    <definedName name="_1734F2.071_4_1" localSheetId="2">#REF!</definedName>
    <definedName name="_1734F2.071_4_1" localSheetId="11">#REF!</definedName>
    <definedName name="_1734F2.071_4_1" localSheetId="5">#REF!</definedName>
    <definedName name="_1734F2.071_4_1" localSheetId="14">#REF!</definedName>
    <definedName name="_1734F2.071_4_1">#REF!</definedName>
    <definedName name="_1734K1.221_8_1" localSheetId="13">#REF!</definedName>
    <definedName name="_1734K1.221_8_1" localSheetId="2">#REF!</definedName>
    <definedName name="_1734K1.221_8_1" localSheetId="11">#REF!</definedName>
    <definedName name="_1734K1.221_8_1" localSheetId="5">#REF!</definedName>
    <definedName name="_1734K1.221_8_1" localSheetId="14">#REF!</definedName>
    <definedName name="_1734K1.221_8_1">#REF!</definedName>
    <definedName name="_1735K1.301_4_1" localSheetId="13">#REF!</definedName>
    <definedName name="_1735K1.301_4_1" localSheetId="2">#REF!</definedName>
    <definedName name="_1735K1.301_4_1" localSheetId="11">#REF!</definedName>
    <definedName name="_1735K1.301_4_1" localSheetId="5">#REF!</definedName>
    <definedName name="_1735K1.301_4_1" localSheetId="14">#REF!</definedName>
    <definedName name="_1735K1.301_4_1">#REF!</definedName>
    <definedName name="_1736F2.071_5_1" localSheetId="13">#REF!</definedName>
    <definedName name="_1736F2.071_5_1" localSheetId="2">#REF!</definedName>
    <definedName name="_1736F2.071_5_1" localSheetId="11">#REF!</definedName>
    <definedName name="_1736F2.071_5_1" localSheetId="5">#REF!</definedName>
    <definedName name="_1736F2.071_5_1" localSheetId="14">#REF!</definedName>
    <definedName name="_1736F2.071_5_1">#REF!</definedName>
    <definedName name="_1736K1.301_5_1" localSheetId="13">#REF!</definedName>
    <definedName name="_1736K1.301_5_1" localSheetId="2">#REF!</definedName>
    <definedName name="_1736K1.301_5_1" localSheetId="11">#REF!</definedName>
    <definedName name="_1736K1.301_5_1" localSheetId="5">#REF!</definedName>
    <definedName name="_1736K1.301_5_1" localSheetId="14">#REF!</definedName>
    <definedName name="_1736K1.301_5_1">#REF!</definedName>
    <definedName name="_1737K1.301_6_1" localSheetId="13">#REF!</definedName>
    <definedName name="_1737K1.301_6_1" localSheetId="2">#REF!</definedName>
    <definedName name="_1737K1.301_6_1" localSheetId="11">#REF!</definedName>
    <definedName name="_1737K1.301_6_1" localSheetId="5">#REF!</definedName>
    <definedName name="_1737K1.301_6_1" localSheetId="14">#REF!</definedName>
    <definedName name="_1737K1.301_6_1">#REF!</definedName>
    <definedName name="_1738F2.071_6_1" localSheetId="13">#REF!</definedName>
    <definedName name="_1738F2.071_6_1" localSheetId="2">#REF!</definedName>
    <definedName name="_1738F2.071_6_1" localSheetId="11">#REF!</definedName>
    <definedName name="_1738F2.071_6_1" localSheetId="5">#REF!</definedName>
    <definedName name="_1738F2.071_6_1" localSheetId="14">#REF!</definedName>
    <definedName name="_1738F2.071_6_1">#REF!</definedName>
    <definedName name="_1738K1.301_8_1" localSheetId="13">#REF!</definedName>
    <definedName name="_1738K1.301_8_1" localSheetId="2">#REF!</definedName>
    <definedName name="_1738K1.301_8_1" localSheetId="11">#REF!</definedName>
    <definedName name="_1738K1.301_8_1" localSheetId="5">#REF!</definedName>
    <definedName name="_1738K1.301_8_1" localSheetId="14">#REF!</definedName>
    <definedName name="_1738K1.301_8_1">#REF!</definedName>
    <definedName name="_1739K1.321_4_1" localSheetId="13">#REF!</definedName>
    <definedName name="_1739K1.321_4_1" localSheetId="2">#REF!</definedName>
    <definedName name="_1739K1.321_4_1" localSheetId="11">#REF!</definedName>
    <definedName name="_1739K1.321_4_1" localSheetId="5">#REF!</definedName>
    <definedName name="_1739K1.321_4_1" localSheetId="14">#REF!</definedName>
    <definedName name="_1739K1.321_4_1">#REF!</definedName>
    <definedName name="_173ag142X42_5_1" localSheetId="13">#REF!</definedName>
    <definedName name="_173ag142X42_5_1" localSheetId="2">#REF!</definedName>
    <definedName name="_173ag142X42_5_1" localSheetId="11">#REF!</definedName>
    <definedName name="_173ag142X42_5_1" localSheetId="5">#REF!</definedName>
    <definedName name="_173ag142X42_5_1" localSheetId="14">#REF!</definedName>
    <definedName name="_173ag142X42_5_1">#REF!</definedName>
    <definedName name="_1740F2.071_8_1" localSheetId="13">#REF!</definedName>
    <definedName name="_1740F2.071_8_1" localSheetId="2">#REF!</definedName>
    <definedName name="_1740F2.071_8_1" localSheetId="11">#REF!</definedName>
    <definedName name="_1740F2.071_8_1" localSheetId="5">#REF!</definedName>
    <definedName name="_1740F2.071_8_1" localSheetId="14">#REF!</definedName>
    <definedName name="_1740F2.071_8_1">#REF!</definedName>
    <definedName name="_1740K1.321_5_1" localSheetId="13">#REF!</definedName>
    <definedName name="_1740K1.321_5_1" localSheetId="2">#REF!</definedName>
    <definedName name="_1740K1.321_5_1" localSheetId="11">#REF!</definedName>
    <definedName name="_1740K1.321_5_1" localSheetId="5">#REF!</definedName>
    <definedName name="_1740K1.321_5_1" localSheetId="14">#REF!</definedName>
    <definedName name="_1740K1.321_5_1">#REF!</definedName>
    <definedName name="_1741K1.321_6_1" localSheetId="13">#REF!</definedName>
    <definedName name="_1741K1.321_6_1" localSheetId="2">#REF!</definedName>
    <definedName name="_1741K1.321_6_1" localSheetId="11">#REF!</definedName>
    <definedName name="_1741K1.321_6_1" localSheetId="5">#REF!</definedName>
    <definedName name="_1741K1.321_6_1" localSheetId="14">#REF!</definedName>
    <definedName name="_1741K1.321_6_1">#REF!</definedName>
    <definedName name="_1742F2.101_4_1" localSheetId="13">#REF!</definedName>
    <definedName name="_1742F2.101_4_1" localSheetId="2">#REF!</definedName>
    <definedName name="_1742F2.101_4_1" localSheetId="11">#REF!</definedName>
    <definedName name="_1742F2.101_4_1" localSheetId="5">#REF!</definedName>
    <definedName name="_1742F2.101_4_1" localSheetId="14">#REF!</definedName>
    <definedName name="_1742F2.101_4_1">#REF!</definedName>
    <definedName name="_1742K1.321_8_1" localSheetId="13">#REF!</definedName>
    <definedName name="_1742K1.321_8_1" localSheetId="2">#REF!</definedName>
    <definedName name="_1742K1.321_8_1" localSheetId="11">#REF!</definedName>
    <definedName name="_1742K1.321_8_1" localSheetId="5">#REF!</definedName>
    <definedName name="_1742K1.321_8_1" localSheetId="14">#REF!</definedName>
    <definedName name="_1742K1.321_8_1">#REF!</definedName>
    <definedName name="_1743K1.331_4_1" localSheetId="13">#REF!</definedName>
    <definedName name="_1743K1.331_4_1" localSheetId="2">#REF!</definedName>
    <definedName name="_1743K1.331_4_1" localSheetId="11">#REF!</definedName>
    <definedName name="_1743K1.331_4_1" localSheetId="5">#REF!</definedName>
    <definedName name="_1743K1.331_4_1" localSheetId="14">#REF!</definedName>
    <definedName name="_1743K1.331_4_1">#REF!</definedName>
    <definedName name="_1744F2.101_5_1" localSheetId="13">#REF!</definedName>
    <definedName name="_1744F2.101_5_1" localSheetId="2">#REF!</definedName>
    <definedName name="_1744F2.101_5_1" localSheetId="11">#REF!</definedName>
    <definedName name="_1744F2.101_5_1" localSheetId="5">#REF!</definedName>
    <definedName name="_1744F2.101_5_1" localSheetId="14">#REF!</definedName>
    <definedName name="_1744F2.101_5_1">#REF!</definedName>
    <definedName name="_1744K1.331_5_1" localSheetId="13">#REF!</definedName>
    <definedName name="_1744K1.331_5_1" localSheetId="2">#REF!</definedName>
    <definedName name="_1744K1.331_5_1" localSheetId="11">#REF!</definedName>
    <definedName name="_1744K1.331_5_1" localSheetId="5">#REF!</definedName>
    <definedName name="_1744K1.331_5_1" localSheetId="14">#REF!</definedName>
    <definedName name="_1744K1.331_5_1">#REF!</definedName>
    <definedName name="_1745K1.331_6_1" localSheetId="13">#REF!</definedName>
    <definedName name="_1745K1.331_6_1" localSheetId="2">#REF!</definedName>
    <definedName name="_1745K1.331_6_1" localSheetId="11">#REF!</definedName>
    <definedName name="_1745K1.331_6_1" localSheetId="5">#REF!</definedName>
    <definedName name="_1745K1.331_6_1" localSheetId="14">#REF!</definedName>
    <definedName name="_1745K1.331_6_1">#REF!</definedName>
    <definedName name="_1746F2.101_6_1" localSheetId="13">#REF!</definedName>
    <definedName name="_1746F2.101_6_1" localSheetId="2">#REF!</definedName>
    <definedName name="_1746F2.101_6_1" localSheetId="11">#REF!</definedName>
    <definedName name="_1746F2.101_6_1" localSheetId="5">#REF!</definedName>
    <definedName name="_1746F2.101_6_1" localSheetId="14">#REF!</definedName>
    <definedName name="_1746F2.101_6_1">#REF!</definedName>
    <definedName name="_1746K1.331_8_1" localSheetId="13">#REF!</definedName>
    <definedName name="_1746K1.331_8_1" localSheetId="2">#REF!</definedName>
    <definedName name="_1746K1.331_8_1" localSheetId="11">#REF!</definedName>
    <definedName name="_1746K1.331_8_1" localSheetId="5">#REF!</definedName>
    <definedName name="_1746K1.331_8_1" localSheetId="14">#REF!</definedName>
    <definedName name="_1746K1.331_8_1">#REF!</definedName>
    <definedName name="_1747K1.341_4_1" localSheetId="13">#REF!</definedName>
    <definedName name="_1747K1.341_4_1" localSheetId="2">#REF!</definedName>
    <definedName name="_1747K1.341_4_1" localSheetId="11">#REF!</definedName>
    <definedName name="_1747K1.341_4_1" localSheetId="5">#REF!</definedName>
    <definedName name="_1747K1.341_4_1" localSheetId="14">#REF!</definedName>
    <definedName name="_1747K1.341_4_1">#REF!</definedName>
    <definedName name="_1748F2.101_8_1" localSheetId="13">#REF!</definedName>
    <definedName name="_1748F2.101_8_1" localSheetId="2">#REF!</definedName>
    <definedName name="_1748F2.101_8_1" localSheetId="11">#REF!</definedName>
    <definedName name="_1748F2.101_8_1" localSheetId="5">#REF!</definedName>
    <definedName name="_1748F2.101_8_1" localSheetId="14">#REF!</definedName>
    <definedName name="_1748F2.101_8_1">#REF!</definedName>
    <definedName name="_1748K1.341_5_1" localSheetId="13">#REF!</definedName>
    <definedName name="_1748K1.341_5_1" localSheetId="2">#REF!</definedName>
    <definedName name="_1748K1.341_5_1" localSheetId="11">#REF!</definedName>
    <definedName name="_1748K1.341_5_1" localSheetId="5">#REF!</definedName>
    <definedName name="_1748K1.341_5_1" localSheetId="14">#REF!</definedName>
    <definedName name="_1748K1.341_5_1">#REF!</definedName>
    <definedName name="_1749K1.341_6_1" localSheetId="13">#REF!</definedName>
    <definedName name="_1749K1.341_6_1" localSheetId="2">#REF!</definedName>
    <definedName name="_1749K1.341_6_1" localSheetId="11">#REF!</definedName>
    <definedName name="_1749K1.341_6_1" localSheetId="5">#REF!</definedName>
    <definedName name="_1749K1.341_6_1" localSheetId="14">#REF!</definedName>
    <definedName name="_1749K1.341_6_1">#REF!</definedName>
    <definedName name="_174blong_4_1" localSheetId="13">#REF!</definedName>
    <definedName name="_174blong_4_1" localSheetId="2">#REF!</definedName>
    <definedName name="_174blong_4_1" localSheetId="11">#REF!</definedName>
    <definedName name="_174blong_4_1" localSheetId="5">#REF!</definedName>
    <definedName name="_174blong_4_1" localSheetId="14">#REF!</definedName>
    <definedName name="_174blong_4_1">#REF!</definedName>
    <definedName name="_1750F2.111_4_1" localSheetId="13">#REF!</definedName>
    <definedName name="_1750F2.111_4_1" localSheetId="2">#REF!</definedName>
    <definedName name="_1750F2.111_4_1" localSheetId="11">#REF!</definedName>
    <definedName name="_1750F2.111_4_1" localSheetId="5">#REF!</definedName>
    <definedName name="_1750F2.111_4_1" localSheetId="14">#REF!</definedName>
    <definedName name="_1750F2.111_4_1">#REF!</definedName>
    <definedName name="_1750K1.341_8_1" localSheetId="13">#REF!</definedName>
    <definedName name="_1750K1.341_8_1" localSheetId="2">#REF!</definedName>
    <definedName name="_1750K1.341_8_1" localSheetId="11">#REF!</definedName>
    <definedName name="_1750K1.341_8_1" localSheetId="5">#REF!</definedName>
    <definedName name="_1750K1.341_8_1" localSheetId="14">#REF!</definedName>
    <definedName name="_1750K1.341_8_1">#REF!</definedName>
    <definedName name="_1751K1.401_4_1" localSheetId="13">#REF!</definedName>
    <definedName name="_1751K1.401_4_1" localSheetId="2">#REF!</definedName>
    <definedName name="_1751K1.401_4_1" localSheetId="11">#REF!</definedName>
    <definedName name="_1751K1.401_4_1" localSheetId="5">#REF!</definedName>
    <definedName name="_1751K1.401_4_1" localSheetId="14">#REF!</definedName>
    <definedName name="_1751K1.401_4_1">#REF!</definedName>
    <definedName name="_1752F2.111_5_1" localSheetId="13">#REF!</definedName>
    <definedName name="_1752F2.111_5_1" localSheetId="2">#REF!</definedName>
    <definedName name="_1752F2.111_5_1" localSheetId="11">#REF!</definedName>
    <definedName name="_1752F2.111_5_1" localSheetId="5">#REF!</definedName>
    <definedName name="_1752F2.111_5_1" localSheetId="14">#REF!</definedName>
    <definedName name="_1752F2.111_5_1">#REF!</definedName>
    <definedName name="_1752K1.401_5_1" localSheetId="13">#REF!</definedName>
    <definedName name="_1752K1.401_5_1" localSheetId="2">#REF!</definedName>
    <definedName name="_1752K1.401_5_1" localSheetId="11">#REF!</definedName>
    <definedName name="_1752K1.401_5_1" localSheetId="5">#REF!</definedName>
    <definedName name="_1752K1.401_5_1" localSheetId="14">#REF!</definedName>
    <definedName name="_1752K1.401_5_1">#REF!</definedName>
    <definedName name="_1753K1.401_6_1" localSheetId="13">#REF!</definedName>
    <definedName name="_1753K1.401_6_1" localSheetId="2">#REF!</definedName>
    <definedName name="_1753K1.401_6_1" localSheetId="11">#REF!</definedName>
    <definedName name="_1753K1.401_6_1" localSheetId="5">#REF!</definedName>
    <definedName name="_1753K1.401_6_1" localSheetId="14">#REF!</definedName>
    <definedName name="_1753K1.401_6_1">#REF!</definedName>
    <definedName name="_1754F2.111_6_1" localSheetId="13">#REF!</definedName>
    <definedName name="_1754F2.111_6_1" localSheetId="2">#REF!</definedName>
    <definedName name="_1754F2.111_6_1" localSheetId="11">#REF!</definedName>
    <definedName name="_1754F2.111_6_1" localSheetId="5">#REF!</definedName>
    <definedName name="_1754F2.111_6_1" localSheetId="14">#REF!</definedName>
    <definedName name="_1754F2.111_6_1">#REF!</definedName>
    <definedName name="_1754K1.401_8_1" localSheetId="13">#REF!</definedName>
    <definedName name="_1754K1.401_8_1" localSheetId="2">#REF!</definedName>
    <definedName name="_1754K1.401_8_1" localSheetId="11">#REF!</definedName>
    <definedName name="_1754K1.401_8_1" localSheetId="5">#REF!</definedName>
    <definedName name="_1754K1.401_8_1" localSheetId="14">#REF!</definedName>
    <definedName name="_1754K1.401_8_1">#REF!</definedName>
    <definedName name="_1755K1.411_4_1" localSheetId="13">#REF!</definedName>
    <definedName name="_1755K1.411_4_1" localSheetId="2">#REF!</definedName>
    <definedName name="_1755K1.411_4_1" localSheetId="11">#REF!</definedName>
    <definedName name="_1755K1.411_4_1" localSheetId="5">#REF!</definedName>
    <definedName name="_1755K1.411_4_1" localSheetId="14">#REF!</definedName>
    <definedName name="_1755K1.411_4_1">#REF!</definedName>
    <definedName name="_1756F2.111_8_1" localSheetId="13">#REF!</definedName>
    <definedName name="_1756F2.111_8_1" localSheetId="2">#REF!</definedName>
    <definedName name="_1756F2.111_8_1" localSheetId="11">#REF!</definedName>
    <definedName name="_1756F2.111_8_1" localSheetId="5">#REF!</definedName>
    <definedName name="_1756F2.111_8_1" localSheetId="14">#REF!</definedName>
    <definedName name="_1756F2.111_8_1">#REF!</definedName>
    <definedName name="_1756K1.411_5_1" localSheetId="13">#REF!</definedName>
    <definedName name="_1756K1.411_5_1" localSheetId="2">#REF!</definedName>
    <definedName name="_1756K1.411_5_1" localSheetId="11">#REF!</definedName>
    <definedName name="_1756K1.411_5_1" localSheetId="5">#REF!</definedName>
    <definedName name="_1756K1.411_5_1" localSheetId="14">#REF!</definedName>
    <definedName name="_1756K1.411_5_1">#REF!</definedName>
    <definedName name="_1757K1.411_6_1" localSheetId="13">#REF!</definedName>
    <definedName name="_1757K1.411_6_1" localSheetId="2">#REF!</definedName>
    <definedName name="_1757K1.411_6_1" localSheetId="11">#REF!</definedName>
    <definedName name="_1757K1.411_6_1" localSheetId="5">#REF!</definedName>
    <definedName name="_1757K1.411_6_1" localSheetId="14">#REF!</definedName>
    <definedName name="_1757K1.411_6_1">#REF!</definedName>
    <definedName name="_1758F2.121_4_1" localSheetId="13">#REF!</definedName>
    <definedName name="_1758F2.121_4_1" localSheetId="2">#REF!</definedName>
    <definedName name="_1758F2.121_4_1" localSheetId="11">#REF!</definedName>
    <definedName name="_1758F2.121_4_1" localSheetId="5">#REF!</definedName>
    <definedName name="_1758F2.121_4_1" localSheetId="14">#REF!</definedName>
    <definedName name="_1758F2.121_4_1">#REF!</definedName>
    <definedName name="_1758K1.411_8_1" localSheetId="13">#REF!</definedName>
    <definedName name="_1758K1.411_8_1" localSheetId="2">#REF!</definedName>
    <definedName name="_1758K1.411_8_1" localSheetId="11">#REF!</definedName>
    <definedName name="_1758K1.411_8_1" localSheetId="5">#REF!</definedName>
    <definedName name="_1758K1.411_8_1" localSheetId="14">#REF!</definedName>
    <definedName name="_1758K1.411_8_1">#REF!</definedName>
    <definedName name="_1759K1.421_4_1" localSheetId="13">#REF!</definedName>
    <definedName name="_1759K1.421_4_1" localSheetId="2">#REF!</definedName>
    <definedName name="_1759K1.421_4_1" localSheetId="11">#REF!</definedName>
    <definedName name="_1759K1.421_4_1" localSheetId="5">#REF!</definedName>
    <definedName name="_1759K1.421_4_1" localSheetId="14">#REF!</definedName>
    <definedName name="_1759K1.421_4_1">#REF!</definedName>
    <definedName name="_175blong_5_1" localSheetId="13">#REF!</definedName>
    <definedName name="_175blong_5_1" localSheetId="2">#REF!</definedName>
    <definedName name="_175blong_5_1" localSheetId="11">#REF!</definedName>
    <definedName name="_175blong_5_1" localSheetId="5">#REF!</definedName>
    <definedName name="_175blong_5_1" localSheetId="14">#REF!</definedName>
    <definedName name="_175blong_5_1">#REF!</definedName>
    <definedName name="_1760F2.121_5_1" localSheetId="13">#REF!</definedName>
    <definedName name="_1760F2.121_5_1" localSheetId="2">#REF!</definedName>
    <definedName name="_1760F2.121_5_1" localSheetId="11">#REF!</definedName>
    <definedName name="_1760F2.121_5_1" localSheetId="5">#REF!</definedName>
    <definedName name="_1760F2.121_5_1" localSheetId="14">#REF!</definedName>
    <definedName name="_1760F2.121_5_1">#REF!</definedName>
    <definedName name="_1760K1.421_5_1" localSheetId="13">#REF!</definedName>
    <definedName name="_1760K1.421_5_1" localSheetId="2">#REF!</definedName>
    <definedName name="_1760K1.421_5_1" localSheetId="11">#REF!</definedName>
    <definedName name="_1760K1.421_5_1" localSheetId="5">#REF!</definedName>
    <definedName name="_1760K1.421_5_1" localSheetId="14">#REF!</definedName>
    <definedName name="_1760K1.421_5_1">#REF!</definedName>
    <definedName name="_1761K1.421_6_1" localSheetId="13">#REF!</definedName>
    <definedName name="_1761K1.421_6_1" localSheetId="2">#REF!</definedName>
    <definedName name="_1761K1.421_6_1" localSheetId="11">#REF!</definedName>
    <definedName name="_1761K1.421_6_1" localSheetId="5">#REF!</definedName>
    <definedName name="_1761K1.421_6_1" localSheetId="14">#REF!</definedName>
    <definedName name="_1761K1.421_6_1">#REF!</definedName>
    <definedName name="_1762F2.121_6_1" localSheetId="13">#REF!</definedName>
    <definedName name="_1762F2.121_6_1" localSheetId="2">#REF!</definedName>
    <definedName name="_1762F2.121_6_1" localSheetId="11">#REF!</definedName>
    <definedName name="_1762F2.121_6_1" localSheetId="5">#REF!</definedName>
    <definedName name="_1762F2.121_6_1" localSheetId="14">#REF!</definedName>
    <definedName name="_1762F2.121_6_1">#REF!</definedName>
    <definedName name="_1762K1.421_8_1" localSheetId="13">#REF!</definedName>
    <definedName name="_1762K1.421_8_1" localSheetId="2">#REF!</definedName>
    <definedName name="_1762K1.421_8_1" localSheetId="11">#REF!</definedName>
    <definedName name="_1762K1.421_8_1" localSheetId="5">#REF!</definedName>
    <definedName name="_1762K1.421_8_1" localSheetId="14">#REF!</definedName>
    <definedName name="_1762K1.421_8_1">#REF!</definedName>
    <definedName name="_1763K1.431_4_1" localSheetId="13">#REF!</definedName>
    <definedName name="_1763K1.431_4_1" localSheetId="2">#REF!</definedName>
    <definedName name="_1763K1.431_4_1" localSheetId="11">#REF!</definedName>
    <definedName name="_1763K1.431_4_1" localSheetId="5">#REF!</definedName>
    <definedName name="_1763K1.431_4_1" localSheetId="14">#REF!</definedName>
    <definedName name="_1763K1.431_4_1">#REF!</definedName>
    <definedName name="_1764F2.121_8_1" localSheetId="13">#REF!</definedName>
    <definedName name="_1764F2.121_8_1" localSheetId="2">#REF!</definedName>
    <definedName name="_1764F2.121_8_1" localSheetId="11">#REF!</definedName>
    <definedName name="_1764F2.121_8_1" localSheetId="5">#REF!</definedName>
    <definedName name="_1764F2.121_8_1" localSheetId="14">#REF!</definedName>
    <definedName name="_1764F2.121_8_1">#REF!</definedName>
    <definedName name="_1764K1.431_5_1" localSheetId="13">#REF!</definedName>
    <definedName name="_1764K1.431_5_1" localSheetId="2">#REF!</definedName>
    <definedName name="_1764K1.431_5_1" localSheetId="11">#REF!</definedName>
    <definedName name="_1764K1.431_5_1" localSheetId="5">#REF!</definedName>
    <definedName name="_1764K1.431_5_1" localSheetId="14">#REF!</definedName>
    <definedName name="_1764K1.431_5_1">#REF!</definedName>
    <definedName name="_1765K1.431_6_1" localSheetId="13">#REF!</definedName>
    <definedName name="_1765K1.431_6_1" localSheetId="2">#REF!</definedName>
    <definedName name="_1765K1.431_6_1" localSheetId="11">#REF!</definedName>
    <definedName name="_1765K1.431_6_1" localSheetId="5">#REF!</definedName>
    <definedName name="_1765K1.431_6_1" localSheetId="14">#REF!</definedName>
    <definedName name="_1765K1.431_6_1">#REF!</definedName>
    <definedName name="_1766F2.131_4_1" localSheetId="13">#REF!</definedName>
    <definedName name="_1766F2.131_4_1" localSheetId="2">#REF!</definedName>
    <definedName name="_1766F2.131_4_1" localSheetId="11">#REF!</definedName>
    <definedName name="_1766F2.131_4_1" localSheetId="5">#REF!</definedName>
    <definedName name="_1766F2.131_4_1" localSheetId="14">#REF!</definedName>
    <definedName name="_1766F2.131_4_1">#REF!</definedName>
    <definedName name="_1766K1.431_8_1" localSheetId="13">#REF!</definedName>
    <definedName name="_1766K1.431_8_1" localSheetId="2">#REF!</definedName>
    <definedName name="_1766K1.431_8_1" localSheetId="11">#REF!</definedName>
    <definedName name="_1766K1.431_8_1" localSheetId="5">#REF!</definedName>
    <definedName name="_1766K1.431_8_1" localSheetId="14">#REF!</definedName>
    <definedName name="_1766K1.431_8_1">#REF!</definedName>
    <definedName name="_1767K1.441_4_1" localSheetId="13">#REF!</definedName>
    <definedName name="_1767K1.441_4_1" localSheetId="2">#REF!</definedName>
    <definedName name="_1767K1.441_4_1" localSheetId="11">#REF!</definedName>
    <definedName name="_1767K1.441_4_1" localSheetId="5">#REF!</definedName>
    <definedName name="_1767K1.441_4_1" localSheetId="14">#REF!</definedName>
    <definedName name="_1767K1.441_4_1">#REF!</definedName>
    <definedName name="_1768F2.131_5_1" localSheetId="13">#REF!</definedName>
    <definedName name="_1768F2.131_5_1" localSheetId="2">#REF!</definedName>
    <definedName name="_1768F2.131_5_1" localSheetId="11">#REF!</definedName>
    <definedName name="_1768F2.131_5_1" localSheetId="5">#REF!</definedName>
    <definedName name="_1768F2.131_5_1" localSheetId="14">#REF!</definedName>
    <definedName name="_1768F2.131_5_1">#REF!</definedName>
    <definedName name="_1768K1.441_5_1" localSheetId="13">#REF!</definedName>
    <definedName name="_1768K1.441_5_1" localSheetId="2">#REF!</definedName>
    <definedName name="_1768K1.441_5_1" localSheetId="11">#REF!</definedName>
    <definedName name="_1768K1.441_5_1" localSheetId="5">#REF!</definedName>
    <definedName name="_1768K1.441_5_1" localSheetId="14">#REF!</definedName>
    <definedName name="_1768K1.441_5_1">#REF!</definedName>
    <definedName name="_1769K1.441_6_1" localSheetId="13">#REF!</definedName>
    <definedName name="_1769K1.441_6_1" localSheetId="2">#REF!</definedName>
    <definedName name="_1769K1.441_6_1" localSheetId="11">#REF!</definedName>
    <definedName name="_1769K1.441_6_1" localSheetId="5">#REF!</definedName>
    <definedName name="_1769K1.441_6_1" localSheetId="14">#REF!</definedName>
    <definedName name="_1769K1.441_6_1">#REF!</definedName>
    <definedName name="_176blong_6_1" localSheetId="13">#REF!</definedName>
    <definedName name="_176blong_6_1" localSheetId="2">#REF!</definedName>
    <definedName name="_176blong_6_1" localSheetId="11">#REF!</definedName>
    <definedName name="_176blong_6_1" localSheetId="5">#REF!</definedName>
    <definedName name="_176blong_6_1" localSheetId="14">#REF!</definedName>
    <definedName name="_176blong_6_1">#REF!</definedName>
    <definedName name="_1770F2.131_6_1" localSheetId="13">#REF!</definedName>
    <definedName name="_1770F2.131_6_1" localSheetId="2">#REF!</definedName>
    <definedName name="_1770F2.131_6_1" localSheetId="11">#REF!</definedName>
    <definedName name="_1770F2.131_6_1" localSheetId="5">#REF!</definedName>
    <definedName name="_1770F2.131_6_1" localSheetId="14">#REF!</definedName>
    <definedName name="_1770F2.131_6_1">#REF!</definedName>
    <definedName name="_1770K1.441_8_1" localSheetId="13">#REF!</definedName>
    <definedName name="_1770K1.441_8_1" localSheetId="2">#REF!</definedName>
    <definedName name="_1770K1.441_8_1" localSheetId="11">#REF!</definedName>
    <definedName name="_1770K1.441_8_1" localSheetId="5">#REF!</definedName>
    <definedName name="_1770K1.441_8_1" localSheetId="14">#REF!</definedName>
    <definedName name="_1770K1.441_8_1">#REF!</definedName>
    <definedName name="_1771K2.001_4_1" localSheetId="13">#REF!</definedName>
    <definedName name="_1771K2.001_4_1" localSheetId="2">#REF!</definedName>
    <definedName name="_1771K2.001_4_1" localSheetId="11">#REF!</definedName>
    <definedName name="_1771K2.001_4_1" localSheetId="5">#REF!</definedName>
    <definedName name="_1771K2.001_4_1" localSheetId="14">#REF!</definedName>
    <definedName name="_1771K2.001_4_1">#REF!</definedName>
    <definedName name="_1772F2.131_8_1" localSheetId="13">#REF!</definedName>
    <definedName name="_1772F2.131_8_1" localSheetId="2">#REF!</definedName>
    <definedName name="_1772F2.131_8_1" localSheetId="11">#REF!</definedName>
    <definedName name="_1772F2.131_8_1" localSheetId="5">#REF!</definedName>
    <definedName name="_1772F2.131_8_1" localSheetId="14">#REF!</definedName>
    <definedName name="_1772F2.131_8_1">#REF!</definedName>
    <definedName name="_1772K2.001_5_1" localSheetId="13">#REF!</definedName>
    <definedName name="_1772K2.001_5_1" localSheetId="2">#REF!</definedName>
    <definedName name="_1772K2.001_5_1" localSheetId="11">#REF!</definedName>
    <definedName name="_1772K2.001_5_1" localSheetId="5">#REF!</definedName>
    <definedName name="_1772K2.001_5_1" localSheetId="14">#REF!</definedName>
    <definedName name="_1772K2.001_5_1">#REF!</definedName>
    <definedName name="_1773K2.001_6_1" localSheetId="13">#REF!</definedName>
    <definedName name="_1773K2.001_6_1" localSheetId="2">#REF!</definedName>
    <definedName name="_1773K2.001_6_1" localSheetId="11">#REF!</definedName>
    <definedName name="_1773K2.001_6_1" localSheetId="5">#REF!</definedName>
    <definedName name="_1773K2.001_6_1" localSheetId="14">#REF!</definedName>
    <definedName name="_1773K2.001_6_1">#REF!</definedName>
    <definedName name="_1774F2.141_4_1" localSheetId="13">#REF!</definedName>
    <definedName name="_1774F2.141_4_1" localSheetId="2">#REF!</definedName>
    <definedName name="_1774F2.141_4_1" localSheetId="11">#REF!</definedName>
    <definedName name="_1774F2.141_4_1" localSheetId="5">#REF!</definedName>
    <definedName name="_1774F2.141_4_1" localSheetId="14">#REF!</definedName>
    <definedName name="_1774F2.141_4_1">#REF!</definedName>
    <definedName name="_1774K2.001_8_1" localSheetId="13">#REF!</definedName>
    <definedName name="_1774K2.001_8_1" localSheetId="2">#REF!</definedName>
    <definedName name="_1774K2.001_8_1" localSheetId="11">#REF!</definedName>
    <definedName name="_1774K2.001_8_1" localSheetId="5">#REF!</definedName>
    <definedName name="_1774K2.001_8_1" localSheetId="14">#REF!</definedName>
    <definedName name="_1774K2.001_8_1">#REF!</definedName>
    <definedName name="_1775K2.011_4_1" localSheetId="13">#REF!</definedName>
    <definedName name="_1775K2.011_4_1" localSheetId="2">#REF!</definedName>
    <definedName name="_1775K2.011_4_1" localSheetId="11">#REF!</definedName>
    <definedName name="_1775K2.011_4_1" localSheetId="5">#REF!</definedName>
    <definedName name="_1775K2.011_4_1" localSheetId="14">#REF!</definedName>
    <definedName name="_1775K2.011_4_1">#REF!</definedName>
    <definedName name="_1776F2.141_5_1" localSheetId="13">#REF!</definedName>
    <definedName name="_1776F2.141_5_1" localSheetId="2">#REF!</definedName>
    <definedName name="_1776F2.141_5_1" localSheetId="11">#REF!</definedName>
    <definedName name="_1776F2.141_5_1" localSheetId="5">#REF!</definedName>
    <definedName name="_1776F2.141_5_1" localSheetId="14">#REF!</definedName>
    <definedName name="_1776F2.141_5_1">#REF!</definedName>
    <definedName name="_1776K2.011_5_1" localSheetId="13">#REF!</definedName>
    <definedName name="_1776K2.011_5_1" localSheetId="2">#REF!</definedName>
    <definedName name="_1776K2.011_5_1" localSheetId="11">#REF!</definedName>
    <definedName name="_1776K2.011_5_1" localSheetId="5">#REF!</definedName>
    <definedName name="_1776K2.011_5_1" localSheetId="14">#REF!</definedName>
    <definedName name="_1776K2.011_5_1">#REF!</definedName>
    <definedName name="_1777K2.011_6_1" localSheetId="13">#REF!</definedName>
    <definedName name="_1777K2.011_6_1" localSheetId="2">#REF!</definedName>
    <definedName name="_1777K2.011_6_1" localSheetId="11">#REF!</definedName>
    <definedName name="_1777K2.011_6_1" localSheetId="5">#REF!</definedName>
    <definedName name="_1777K2.011_6_1" localSheetId="14">#REF!</definedName>
    <definedName name="_1777K2.011_6_1">#REF!</definedName>
    <definedName name="_1778F2.141_6_1" localSheetId="13">#REF!</definedName>
    <definedName name="_1778F2.141_6_1" localSheetId="2">#REF!</definedName>
    <definedName name="_1778F2.141_6_1" localSheetId="11">#REF!</definedName>
    <definedName name="_1778F2.141_6_1" localSheetId="5">#REF!</definedName>
    <definedName name="_1778F2.141_6_1" localSheetId="14">#REF!</definedName>
    <definedName name="_1778F2.141_6_1">#REF!</definedName>
    <definedName name="_1778K2.011_8_1" localSheetId="13">#REF!</definedName>
    <definedName name="_1778K2.011_8_1" localSheetId="2">#REF!</definedName>
    <definedName name="_1778K2.011_8_1" localSheetId="11">#REF!</definedName>
    <definedName name="_1778K2.011_8_1" localSheetId="5">#REF!</definedName>
    <definedName name="_1778K2.011_8_1" localSheetId="14">#REF!</definedName>
    <definedName name="_1778K2.011_8_1">#REF!</definedName>
    <definedName name="_1779K2.021_4_1" localSheetId="13">#REF!</definedName>
    <definedName name="_1779K2.021_4_1" localSheetId="2">#REF!</definedName>
    <definedName name="_1779K2.021_4_1" localSheetId="11">#REF!</definedName>
    <definedName name="_1779K2.021_4_1" localSheetId="5">#REF!</definedName>
    <definedName name="_1779K2.021_4_1" localSheetId="14">#REF!</definedName>
    <definedName name="_1779K2.021_4_1">#REF!</definedName>
    <definedName name="_177ag142X42_6_1" localSheetId="13">#REF!</definedName>
    <definedName name="_177ag142X42_6_1" localSheetId="2">#REF!</definedName>
    <definedName name="_177ag142X42_6_1" localSheetId="11">#REF!</definedName>
    <definedName name="_177ag142X42_6_1" localSheetId="5">#REF!</definedName>
    <definedName name="_177ag142X42_6_1" localSheetId="14">#REF!</definedName>
    <definedName name="_177ag142X42_6_1">#REF!</definedName>
    <definedName name="_177blong_8_1" localSheetId="13">#REF!</definedName>
    <definedName name="_177blong_8_1" localSheetId="2">#REF!</definedName>
    <definedName name="_177blong_8_1" localSheetId="11">#REF!</definedName>
    <definedName name="_177blong_8_1" localSheetId="5">#REF!</definedName>
    <definedName name="_177blong_8_1" localSheetId="14">#REF!</definedName>
    <definedName name="_177blong_8_1">#REF!</definedName>
    <definedName name="_1780F2.141_8_1" localSheetId="13">#REF!</definedName>
    <definedName name="_1780F2.141_8_1" localSheetId="2">#REF!</definedName>
    <definedName name="_1780F2.141_8_1" localSheetId="11">#REF!</definedName>
    <definedName name="_1780F2.141_8_1" localSheetId="5">#REF!</definedName>
    <definedName name="_1780F2.141_8_1" localSheetId="14">#REF!</definedName>
    <definedName name="_1780F2.141_8_1">#REF!</definedName>
    <definedName name="_1780K2.021_5_1" localSheetId="13">#REF!</definedName>
    <definedName name="_1780K2.021_5_1" localSheetId="2">#REF!</definedName>
    <definedName name="_1780K2.021_5_1" localSheetId="11">#REF!</definedName>
    <definedName name="_1780K2.021_5_1" localSheetId="5">#REF!</definedName>
    <definedName name="_1780K2.021_5_1" localSheetId="14">#REF!</definedName>
    <definedName name="_1780K2.021_5_1">#REF!</definedName>
    <definedName name="_1781K2.021_6_1" localSheetId="13">#REF!</definedName>
    <definedName name="_1781K2.021_6_1" localSheetId="2">#REF!</definedName>
    <definedName name="_1781K2.021_6_1" localSheetId="11">#REF!</definedName>
    <definedName name="_1781K2.021_6_1" localSheetId="5">#REF!</definedName>
    <definedName name="_1781K2.021_6_1" localSheetId="14">#REF!</definedName>
    <definedName name="_1781K2.021_6_1">#REF!</definedName>
    <definedName name="_1782F2.200_4_1" localSheetId="13">#REF!</definedName>
    <definedName name="_1782F2.200_4_1" localSheetId="2">#REF!</definedName>
    <definedName name="_1782F2.200_4_1" localSheetId="11">#REF!</definedName>
    <definedName name="_1782F2.200_4_1" localSheetId="5">#REF!</definedName>
    <definedName name="_1782F2.200_4_1" localSheetId="14">#REF!</definedName>
    <definedName name="_1782F2.200_4_1">#REF!</definedName>
    <definedName name="_1782K2.021_8_1" localSheetId="13">#REF!</definedName>
    <definedName name="_1782K2.021_8_1" localSheetId="2">#REF!</definedName>
    <definedName name="_1782K2.021_8_1" localSheetId="11">#REF!</definedName>
    <definedName name="_1782K2.021_8_1" localSheetId="5">#REF!</definedName>
    <definedName name="_1782K2.021_8_1" localSheetId="14">#REF!</definedName>
    <definedName name="_1782K2.021_8_1">#REF!</definedName>
    <definedName name="_1783K2.031_4_1" localSheetId="13">#REF!</definedName>
    <definedName name="_1783K2.031_4_1" localSheetId="2">#REF!</definedName>
    <definedName name="_1783K2.031_4_1" localSheetId="11">#REF!</definedName>
    <definedName name="_1783K2.031_4_1" localSheetId="5">#REF!</definedName>
    <definedName name="_1783K2.031_4_1" localSheetId="14">#REF!</definedName>
    <definedName name="_1783K2.031_4_1">#REF!</definedName>
    <definedName name="_1784F2.200_5_1" localSheetId="13">#REF!</definedName>
    <definedName name="_1784F2.200_5_1" localSheetId="2">#REF!</definedName>
    <definedName name="_1784F2.200_5_1" localSheetId="11">#REF!</definedName>
    <definedName name="_1784F2.200_5_1" localSheetId="5">#REF!</definedName>
    <definedName name="_1784F2.200_5_1" localSheetId="14">#REF!</definedName>
    <definedName name="_1784F2.200_5_1">#REF!</definedName>
    <definedName name="_1784K2.031_5_1" localSheetId="13">#REF!</definedName>
    <definedName name="_1784K2.031_5_1" localSheetId="2">#REF!</definedName>
    <definedName name="_1784K2.031_5_1" localSheetId="11">#REF!</definedName>
    <definedName name="_1784K2.031_5_1" localSheetId="5">#REF!</definedName>
    <definedName name="_1784K2.031_5_1" localSheetId="14">#REF!</definedName>
    <definedName name="_1784K2.031_5_1">#REF!</definedName>
    <definedName name="_1785K2.031_6_1" localSheetId="13">#REF!</definedName>
    <definedName name="_1785K2.031_6_1" localSheetId="2">#REF!</definedName>
    <definedName name="_1785K2.031_6_1" localSheetId="11">#REF!</definedName>
    <definedName name="_1785K2.031_6_1" localSheetId="5">#REF!</definedName>
    <definedName name="_1785K2.031_6_1" localSheetId="14">#REF!</definedName>
    <definedName name="_1785K2.031_6_1">#REF!</definedName>
    <definedName name="_1786F2.200_6_1" localSheetId="13">#REF!</definedName>
    <definedName name="_1786F2.200_6_1" localSheetId="2">#REF!</definedName>
    <definedName name="_1786F2.200_6_1" localSheetId="11">#REF!</definedName>
    <definedName name="_1786F2.200_6_1" localSheetId="5">#REF!</definedName>
    <definedName name="_1786F2.200_6_1" localSheetId="14">#REF!</definedName>
    <definedName name="_1786F2.200_6_1">#REF!</definedName>
    <definedName name="_1786K2.031_8_1" localSheetId="13">#REF!</definedName>
    <definedName name="_1786K2.031_8_1" localSheetId="2">#REF!</definedName>
    <definedName name="_1786K2.031_8_1" localSheetId="11">#REF!</definedName>
    <definedName name="_1786K2.031_8_1" localSheetId="5">#REF!</definedName>
    <definedName name="_1786K2.031_8_1" localSheetId="14">#REF!</definedName>
    <definedName name="_1786K2.031_8_1">#REF!</definedName>
    <definedName name="_1787K2.041_4_1" localSheetId="13">#REF!</definedName>
    <definedName name="_1787K2.041_4_1" localSheetId="2">#REF!</definedName>
    <definedName name="_1787K2.041_4_1" localSheetId="11">#REF!</definedName>
    <definedName name="_1787K2.041_4_1" localSheetId="5">#REF!</definedName>
    <definedName name="_1787K2.041_4_1" localSheetId="14">#REF!</definedName>
    <definedName name="_1787K2.041_4_1">#REF!</definedName>
    <definedName name="_1788F2.200_8_1" localSheetId="13">#REF!</definedName>
    <definedName name="_1788F2.200_8_1" localSheetId="2">#REF!</definedName>
    <definedName name="_1788F2.200_8_1" localSheetId="11">#REF!</definedName>
    <definedName name="_1788F2.200_8_1" localSheetId="5">#REF!</definedName>
    <definedName name="_1788F2.200_8_1" localSheetId="14">#REF!</definedName>
    <definedName name="_1788F2.200_8_1">#REF!</definedName>
    <definedName name="_1788K2.041_5_1" localSheetId="13">#REF!</definedName>
    <definedName name="_1788K2.041_5_1" localSheetId="2">#REF!</definedName>
    <definedName name="_1788K2.041_5_1" localSheetId="11">#REF!</definedName>
    <definedName name="_1788K2.041_5_1" localSheetId="5">#REF!</definedName>
    <definedName name="_1788K2.041_5_1" localSheetId="14">#REF!</definedName>
    <definedName name="_1788K2.041_5_1">#REF!</definedName>
    <definedName name="_1789K2.041_6_1" localSheetId="13">#REF!</definedName>
    <definedName name="_1789K2.041_6_1" localSheetId="2">#REF!</definedName>
    <definedName name="_1789K2.041_6_1" localSheetId="11">#REF!</definedName>
    <definedName name="_1789K2.041_6_1" localSheetId="5">#REF!</definedName>
    <definedName name="_1789K2.041_6_1" localSheetId="14">#REF!</definedName>
    <definedName name="_1789K2.041_6_1">#REF!</definedName>
    <definedName name="_178botda_4_1" localSheetId="13">#REF!</definedName>
    <definedName name="_178botda_4_1" localSheetId="2">#REF!</definedName>
    <definedName name="_178botda_4_1" localSheetId="11">#REF!</definedName>
    <definedName name="_178botda_4_1" localSheetId="5">#REF!</definedName>
    <definedName name="_178botda_4_1" localSheetId="14">#REF!</definedName>
    <definedName name="_178botda_4_1">#REF!</definedName>
    <definedName name="_1790F2.210_4_1" localSheetId="13">#REF!</definedName>
    <definedName name="_1790F2.210_4_1" localSheetId="2">#REF!</definedName>
    <definedName name="_1790F2.210_4_1" localSheetId="11">#REF!</definedName>
    <definedName name="_1790F2.210_4_1" localSheetId="5">#REF!</definedName>
    <definedName name="_1790F2.210_4_1" localSheetId="14">#REF!</definedName>
    <definedName name="_1790F2.210_4_1">#REF!</definedName>
    <definedName name="_1790K2.041_8_1" localSheetId="13">#REF!</definedName>
    <definedName name="_1790K2.041_8_1" localSheetId="2">#REF!</definedName>
    <definedName name="_1790K2.041_8_1" localSheetId="11">#REF!</definedName>
    <definedName name="_1790K2.041_8_1" localSheetId="5">#REF!</definedName>
    <definedName name="_1790K2.041_8_1" localSheetId="14">#REF!</definedName>
    <definedName name="_1790K2.041_8_1">#REF!</definedName>
    <definedName name="_1791K2.101_4_1" localSheetId="13">#REF!</definedName>
    <definedName name="_1791K2.101_4_1" localSheetId="2">#REF!</definedName>
    <definedName name="_1791K2.101_4_1" localSheetId="11">#REF!</definedName>
    <definedName name="_1791K2.101_4_1" localSheetId="5">#REF!</definedName>
    <definedName name="_1791K2.101_4_1" localSheetId="14">#REF!</definedName>
    <definedName name="_1791K2.101_4_1">#REF!</definedName>
    <definedName name="_1792F2.210_5_1" localSheetId="13">#REF!</definedName>
    <definedName name="_1792F2.210_5_1" localSheetId="2">#REF!</definedName>
    <definedName name="_1792F2.210_5_1" localSheetId="11">#REF!</definedName>
    <definedName name="_1792F2.210_5_1" localSheetId="5">#REF!</definedName>
    <definedName name="_1792F2.210_5_1" localSheetId="14">#REF!</definedName>
    <definedName name="_1792F2.210_5_1">#REF!</definedName>
    <definedName name="_1792K2.101_5_1" localSheetId="13">#REF!</definedName>
    <definedName name="_1792K2.101_5_1" localSheetId="2">#REF!</definedName>
    <definedName name="_1792K2.101_5_1" localSheetId="11">#REF!</definedName>
    <definedName name="_1792K2.101_5_1" localSheetId="5">#REF!</definedName>
    <definedName name="_1792K2.101_5_1" localSheetId="14">#REF!</definedName>
    <definedName name="_1792K2.101_5_1">#REF!</definedName>
    <definedName name="_1793K2.101_6_1" localSheetId="13">#REF!</definedName>
    <definedName name="_1793K2.101_6_1" localSheetId="2">#REF!</definedName>
    <definedName name="_1793K2.101_6_1" localSheetId="11">#REF!</definedName>
    <definedName name="_1793K2.101_6_1" localSheetId="5">#REF!</definedName>
    <definedName name="_1793K2.101_6_1" localSheetId="14">#REF!</definedName>
    <definedName name="_1793K2.101_6_1">#REF!</definedName>
    <definedName name="_1794F2.210_6_1" localSheetId="13">#REF!</definedName>
    <definedName name="_1794F2.210_6_1" localSheetId="2">#REF!</definedName>
    <definedName name="_1794F2.210_6_1" localSheetId="11">#REF!</definedName>
    <definedName name="_1794F2.210_6_1" localSheetId="5">#REF!</definedName>
    <definedName name="_1794F2.210_6_1" localSheetId="14">#REF!</definedName>
    <definedName name="_1794F2.210_6_1">#REF!</definedName>
    <definedName name="_1794K2.101_8_1" localSheetId="13">#REF!</definedName>
    <definedName name="_1794K2.101_8_1" localSheetId="2">#REF!</definedName>
    <definedName name="_1794K2.101_8_1" localSheetId="11">#REF!</definedName>
    <definedName name="_1794K2.101_8_1" localSheetId="5">#REF!</definedName>
    <definedName name="_1794K2.101_8_1" localSheetId="14">#REF!</definedName>
    <definedName name="_1794K2.101_8_1">#REF!</definedName>
    <definedName name="_1795K2.111_4_1" localSheetId="13">#REF!</definedName>
    <definedName name="_1795K2.111_4_1" localSheetId="2">#REF!</definedName>
    <definedName name="_1795K2.111_4_1" localSheetId="11">#REF!</definedName>
    <definedName name="_1795K2.111_4_1" localSheetId="5">#REF!</definedName>
    <definedName name="_1795K2.111_4_1" localSheetId="14">#REF!</definedName>
    <definedName name="_1795K2.111_4_1">#REF!</definedName>
    <definedName name="_1796F2.210_8_1" localSheetId="13">#REF!</definedName>
    <definedName name="_1796F2.210_8_1" localSheetId="2">#REF!</definedName>
    <definedName name="_1796F2.210_8_1" localSheetId="11">#REF!</definedName>
    <definedName name="_1796F2.210_8_1" localSheetId="5">#REF!</definedName>
    <definedName name="_1796F2.210_8_1" localSheetId="14">#REF!</definedName>
    <definedName name="_1796F2.210_8_1">#REF!</definedName>
    <definedName name="_1796K2.111_5_1" localSheetId="13">#REF!</definedName>
    <definedName name="_1796K2.111_5_1" localSheetId="2">#REF!</definedName>
    <definedName name="_1796K2.111_5_1" localSheetId="11">#REF!</definedName>
    <definedName name="_1796K2.111_5_1" localSheetId="5">#REF!</definedName>
    <definedName name="_1796K2.111_5_1" localSheetId="14">#REF!</definedName>
    <definedName name="_1796K2.111_5_1">#REF!</definedName>
    <definedName name="_1797K2.111_6_1" localSheetId="13">#REF!</definedName>
    <definedName name="_1797K2.111_6_1" localSheetId="2">#REF!</definedName>
    <definedName name="_1797K2.111_6_1" localSheetId="11">#REF!</definedName>
    <definedName name="_1797K2.111_6_1" localSheetId="5">#REF!</definedName>
    <definedName name="_1797K2.111_6_1" localSheetId="14">#REF!</definedName>
    <definedName name="_1797K2.111_6_1">#REF!</definedName>
    <definedName name="_1798F2.220_4_1" localSheetId="13">#REF!</definedName>
    <definedName name="_1798F2.220_4_1" localSheetId="2">#REF!</definedName>
    <definedName name="_1798F2.220_4_1" localSheetId="11">#REF!</definedName>
    <definedName name="_1798F2.220_4_1" localSheetId="5">#REF!</definedName>
    <definedName name="_1798F2.220_4_1" localSheetId="14">#REF!</definedName>
    <definedName name="_1798F2.220_4_1">#REF!</definedName>
    <definedName name="_1798K2.111_8_1" localSheetId="13">#REF!</definedName>
    <definedName name="_1798K2.111_8_1" localSheetId="2">#REF!</definedName>
    <definedName name="_1798K2.111_8_1" localSheetId="11">#REF!</definedName>
    <definedName name="_1798K2.111_8_1" localSheetId="5">#REF!</definedName>
    <definedName name="_1798K2.111_8_1" localSheetId="14">#REF!</definedName>
    <definedName name="_1798K2.111_8_1">#REF!</definedName>
    <definedName name="_1799K2.121_4_1" localSheetId="13">#REF!</definedName>
    <definedName name="_1799K2.121_4_1" localSheetId="2">#REF!</definedName>
    <definedName name="_1799K2.121_4_1" localSheetId="11">#REF!</definedName>
    <definedName name="_1799K2.121_4_1" localSheetId="5">#REF!</definedName>
    <definedName name="_1799K2.121_4_1" localSheetId="14">#REF!</definedName>
    <definedName name="_1799K2.121_4_1">#REF!</definedName>
    <definedName name="_179ag142X42_8_1" localSheetId="13">#REF!</definedName>
    <definedName name="_179ag142X42_8_1" localSheetId="2">#REF!</definedName>
    <definedName name="_179ag142X42_8_1" localSheetId="11">#REF!</definedName>
    <definedName name="_179ag142X42_8_1" localSheetId="5">#REF!</definedName>
    <definedName name="_179ag142X42_8_1" localSheetId="14">#REF!</definedName>
    <definedName name="_179ag142X42_8_1">#REF!</definedName>
    <definedName name="_179botda_5_1" localSheetId="13">#REF!</definedName>
    <definedName name="_179botda_5_1" localSheetId="2">#REF!</definedName>
    <definedName name="_179botda_5_1" localSheetId="11">#REF!</definedName>
    <definedName name="_179botda_5_1" localSheetId="5">#REF!</definedName>
    <definedName name="_179botda_5_1" localSheetId="14">#REF!</definedName>
    <definedName name="_179botda_5_1">#REF!</definedName>
    <definedName name="_1800F2.220_5_1" localSheetId="13">#REF!</definedName>
    <definedName name="_1800F2.220_5_1" localSheetId="2">#REF!</definedName>
    <definedName name="_1800F2.220_5_1" localSheetId="11">#REF!</definedName>
    <definedName name="_1800F2.220_5_1" localSheetId="5">#REF!</definedName>
    <definedName name="_1800F2.220_5_1" localSheetId="14">#REF!</definedName>
    <definedName name="_1800F2.220_5_1">#REF!</definedName>
    <definedName name="_1800K2.121_5_1" localSheetId="13">#REF!</definedName>
    <definedName name="_1800K2.121_5_1" localSheetId="2">#REF!</definedName>
    <definedName name="_1800K2.121_5_1" localSheetId="11">#REF!</definedName>
    <definedName name="_1800K2.121_5_1" localSheetId="5">#REF!</definedName>
    <definedName name="_1800K2.121_5_1" localSheetId="14">#REF!</definedName>
    <definedName name="_1800K2.121_5_1">#REF!</definedName>
    <definedName name="_1801K2.121_6_1" localSheetId="13">#REF!</definedName>
    <definedName name="_1801K2.121_6_1" localSheetId="2">#REF!</definedName>
    <definedName name="_1801K2.121_6_1" localSheetId="11">#REF!</definedName>
    <definedName name="_1801K2.121_6_1" localSheetId="5">#REF!</definedName>
    <definedName name="_1801K2.121_6_1" localSheetId="14">#REF!</definedName>
    <definedName name="_1801K2.121_6_1">#REF!</definedName>
    <definedName name="_1802F2.220_6_1" localSheetId="13">#REF!</definedName>
    <definedName name="_1802F2.220_6_1" localSheetId="2">#REF!</definedName>
    <definedName name="_1802F2.220_6_1" localSheetId="11">#REF!</definedName>
    <definedName name="_1802F2.220_6_1" localSheetId="5">#REF!</definedName>
    <definedName name="_1802F2.220_6_1" localSheetId="14">#REF!</definedName>
    <definedName name="_1802F2.220_6_1">#REF!</definedName>
    <definedName name="_1802K2.121_8_1" localSheetId="13">#REF!</definedName>
    <definedName name="_1802K2.121_8_1" localSheetId="2">#REF!</definedName>
    <definedName name="_1802K2.121_8_1" localSheetId="11">#REF!</definedName>
    <definedName name="_1802K2.121_8_1" localSheetId="5">#REF!</definedName>
    <definedName name="_1802K2.121_8_1" localSheetId="14">#REF!</definedName>
    <definedName name="_1802K2.121_8_1">#REF!</definedName>
    <definedName name="_1803K2.131_4_1" localSheetId="13">#REF!</definedName>
    <definedName name="_1803K2.131_4_1" localSheetId="2">#REF!</definedName>
    <definedName name="_1803K2.131_4_1" localSheetId="11">#REF!</definedName>
    <definedName name="_1803K2.131_4_1" localSheetId="5">#REF!</definedName>
    <definedName name="_1803K2.131_4_1" localSheetId="14">#REF!</definedName>
    <definedName name="_1803K2.131_4_1">#REF!</definedName>
    <definedName name="_1804F2.220_8_1" localSheetId="13">#REF!</definedName>
    <definedName name="_1804F2.220_8_1" localSheetId="2">#REF!</definedName>
    <definedName name="_1804F2.220_8_1" localSheetId="11">#REF!</definedName>
    <definedName name="_1804F2.220_8_1" localSheetId="5">#REF!</definedName>
    <definedName name="_1804F2.220_8_1" localSheetId="14">#REF!</definedName>
    <definedName name="_1804F2.220_8_1">#REF!</definedName>
    <definedName name="_1804K2.131_5_1" localSheetId="13">#REF!</definedName>
    <definedName name="_1804K2.131_5_1" localSheetId="2">#REF!</definedName>
    <definedName name="_1804K2.131_5_1" localSheetId="11">#REF!</definedName>
    <definedName name="_1804K2.131_5_1" localSheetId="5">#REF!</definedName>
    <definedName name="_1804K2.131_5_1" localSheetId="14">#REF!</definedName>
    <definedName name="_1804K2.131_5_1">#REF!</definedName>
    <definedName name="_1805K2.131_6_1" localSheetId="13">#REF!</definedName>
    <definedName name="_1805K2.131_6_1" localSheetId="2">#REF!</definedName>
    <definedName name="_1805K2.131_6_1" localSheetId="11">#REF!</definedName>
    <definedName name="_1805K2.131_6_1" localSheetId="5">#REF!</definedName>
    <definedName name="_1805K2.131_6_1" localSheetId="14">#REF!</definedName>
    <definedName name="_1805K2.131_6_1">#REF!</definedName>
    <definedName name="_1806F2.230_4_1" localSheetId="13">#REF!</definedName>
    <definedName name="_1806F2.230_4_1" localSheetId="2">#REF!</definedName>
    <definedName name="_1806F2.230_4_1" localSheetId="11">#REF!</definedName>
    <definedName name="_1806F2.230_4_1" localSheetId="5">#REF!</definedName>
    <definedName name="_1806F2.230_4_1" localSheetId="14">#REF!</definedName>
    <definedName name="_1806F2.230_4_1">#REF!</definedName>
    <definedName name="_1806K2.131_8_1" localSheetId="13">#REF!</definedName>
    <definedName name="_1806K2.131_8_1" localSheetId="2">#REF!</definedName>
    <definedName name="_1806K2.131_8_1" localSheetId="11">#REF!</definedName>
    <definedName name="_1806K2.131_8_1" localSheetId="5">#REF!</definedName>
    <definedName name="_1806K2.131_8_1" localSheetId="14">#REF!</definedName>
    <definedName name="_1806K2.131_8_1">#REF!</definedName>
    <definedName name="_1807K2.141_4_1" localSheetId="13">#REF!</definedName>
    <definedName name="_1807K2.141_4_1" localSheetId="2">#REF!</definedName>
    <definedName name="_1807K2.141_4_1" localSheetId="11">#REF!</definedName>
    <definedName name="_1807K2.141_4_1" localSheetId="5">#REF!</definedName>
    <definedName name="_1807K2.141_4_1" localSheetId="14">#REF!</definedName>
    <definedName name="_1807K2.141_4_1">#REF!</definedName>
    <definedName name="_1808F2.230_5_1" localSheetId="13">#REF!</definedName>
    <definedName name="_1808F2.230_5_1" localSheetId="2">#REF!</definedName>
    <definedName name="_1808F2.230_5_1" localSheetId="11">#REF!</definedName>
    <definedName name="_1808F2.230_5_1" localSheetId="5">#REF!</definedName>
    <definedName name="_1808F2.230_5_1" localSheetId="14">#REF!</definedName>
    <definedName name="_1808F2.230_5_1">#REF!</definedName>
    <definedName name="_1808K2.141_5_1" localSheetId="13">#REF!</definedName>
    <definedName name="_1808K2.141_5_1" localSheetId="2">#REF!</definedName>
    <definedName name="_1808K2.141_5_1" localSheetId="11">#REF!</definedName>
    <definedName name="_1808K2.141_5_1" localSheetId="5">#REF!</definedName>
    <definedName name="_1808K2.141_5_1" localSheetId="14">#REF!</definedName>
    <definedName name="_1808K2.141_5_1">#REF!</definedName>
    <definedName name="_1809K2.141_6_1" localSheetId="13">#REF!</definedName>
    <definedName name="_1809K2.141_6_1" localSheetId="2">#REF!</definedName>
    <definedName name="_1809K2.141_6_1" localSheetId="11">#REF!</definedName>
    <definedName name="_1809K2.141_6_1" localSheetId="5">#REF!</definedName>
    <definedName name="_1809K2.141_6_1" localSheetId="14">#REF!</definedName>
    <definedName name="_1809K2.141_6_1">#REF!</definedName>
    <definedName name="_180ag15F80_4_1" localSheetId="13">#REF!</definedName>
    <definedName name="_180ag15F80_4_1" localSheetId="2">#REF!</definedName>
    <definedName name="_180ag15F80_4_1" localSheetId="11">#REF!</definedName>
    <definedName name="_180ag15F80_4_1" localSheetId="5">#REF!</definedName>
    <definedName name="_180ag15F80_4_1" localSheetId="14">#REF!</definedName>
    <definedName name="_180ag15F80_4_1">#REF!</definedName>
    <definedName name="_180botda_6_1" localSheetId="13">#REF!</definedName>
    <definedName name="_180botda_6_1" localSheetId="2">#REF!</definedName>
    <definedName name="_180botda_6_1" localSheetId="11">#REF!</definedName>
    <definedName name="_180botda_6_1" localSheetId="5">#REF!</definedName>
    <definedName name="_180botda_6_1" localSheetId="14">#REF!</definedName>
    <definedName name="_180botda_6_1">#REF!</definedName>
    <definedName name="_1810F2.230_6_1" localSheetId="13">#REF!</definedName>
    <definedName name="_1810F2.230_6_1" localSheetId="2">#REF!</definedName>
    <definedName name="_1810F2.230_6_1" localSheetId="11">#REF!</definedName>
    <definedName name="_1810F2.230_6_1" localSheetId="5">#REF!</definedName>
    <definedName name="_1810F2.230_6_1" localSheetId="14">#REF!</definedName>
    <definedName name="_1810F2.230_6_1">#REF!</definedName>
    <definedName name="_1810K2.141_8_1" localSheetId="13">#REF!</definedName>
    <definedName name="_1810K2.141_8_1" localSheetId="2">#REF!</definedName>
    <definedName name="_1810K2.141_8_1" localSheetId="11">#REF!</definedName>
    <definedName name="_1810K2.141_8_1" localSheetId="5">#REF!</definedName>
    <definedName name="_1810K2.141_8_1" localSheetId="14">#REF!</definedName>
    <definedName name="_1810K2.141_8_1">#REF!</definedName>
    <definedName name="_1811K2.201_4_1" localSheetId="13">#REF!</definedName>
    <definedName name="_1811K2.201_4_1" localSheetId="2">#REF!</definedName>
    <definedName name="_1811K2.201_4_1" localSheetId="11">#REF!</definedName>
    <definedName name="_1811K2.201_4_1" localSheetId="5">#REF!</definedName>
    <definedName name="_1811K2.201_4_1" localSheetId="14">#REF!</definedName>
    <definedName name="_1811K2.201_4_1">#REF!</definedName>
    <definedName name="_1812F2.230_8_1" localSheetId="13">#REF!</definedName>
    <definedName name="_1812F2.230_8_1" localSheetId="2">#REF!</definedName>
    <definedName name="_1812F2.230_8_1" localSheetId="11">#REF!</definedName>
    <definedName name="_1812F2.230_8_1" localSheetId="5">#REF!</definedName>
    <definedName name="_1812F2.230_8_1" localSheetId="14">#REF!</definedName>
    <definedName name="_1812F2.230_8_1">#REF!</definedName>
    <definedName name="_1812K2.201_5_1" localSheetId="13">#REF!</definedName>
    <definedName name="_1812K2.201_5_1" localSheetId="2">#REF!</definedName>
    <definedName name="_1812K2.201_5_1" localSheetId="11">#REF!</definedName>
    <definedName name="_1812K2.201_5_1" localSheetId="5">#REF!</definedName>
    <definedName name="_1812K2.201_5_1" localSheetId="14">#REF!</definedName>
    <definedName name="_1812K2.201_5_1">#REF!</definedName>
    <definedName name="_1813K2.201_6_1" localSheetId="13">#REF!</definedName>
    <definedName name="_1813K2.201_6_1" localSheetId="2">#REF!</definedName>
    <definedName name="_1813K2.201_6_1" localSheetId="11">#REF!</definedName>
    <definedName name="_1813K2.201_6_1" localSheetId="5">#REF!</definedName>
    <definedName name="_1813K2.201_6_1" localSheetId="14">#REF!</definedName>
    <definedName name="_1813K2.201_6_1">#REF!</definedName>
    <definedName name="_1814F2.240_4_1" localSheetId="13">#REF!</definedName>
    <definedName name="_1814F2.240_4_1" localSheetId="2">#REF!</definedName>
    <definedName name="_1814F2.240_4_1" localSheetId="11">#REF!</definedName>
    <definedName name="_1814F2.240_4_1" localSheetId="5">#REF!</definedName>
    <definedName name="_1814F2.240_4_1" localSheetId="14">#REF!</definedName>
    <definedName name="_1814F2.240_4_1">#REF!</definedName>
    <definedName name="_1814K2.201_8_1" localSheetId="13">#REF!</definedName>
    <definedName name="_1814K2.201_8_1" localSheetId="2">#REF!</definedName>
    <definedName name="_1814K2.201_8_1" localSheetId="11">#REF!</definedName>
    <definedName name="_1814K2.201_8_1" localSheetId="5">#REF!</definedName>
    <definedName name="_1814K2.201_8_1" localSheetId="14">#REF!</definedName>
    <definedName name="_1814K2.201_8_1">#REF!</definedName>
    <definedName name="_1815K2.211_4_1" localSheetId="13">#REF!</definedName>
    <definedName name="_1815K2.211_4_1" localSheetId="2">#REF!</definedName>
    <definedName name="_1815K2.211_4_1" localSheetId="11">#REF!</definedName>
    <definedName name="_1815K2.211_4_1" localSheetId="5">#REF!</definedName>
    <definedName name="_1815K2.211_4_1" localSheetId="14">#REF!</definedName>
    <definedName name="_1815K2.211_4_1">#REF!</definedName>
    <definedName name="_1816F2.240_5_1" localSheetId="13">#REF!</definedName>
    <definedName name="_1816F2.240_5_1" localSheetId="2">#REF!</definedName>
    <definedName name="_1816F2.240_5_1" localSheetId="11">#REF!</definedName>
    <definedName name="_1816F2.240_5_1" localSheetId="5">#REF!</definedName>
    <definedName name="_1816F2.240_5_1" localSheetId="14">#REF!</definedName>
    <definedName name="_1816F2.240_5_1">#REF!</definedName>
    <definedName name="_1816K2.211_5_1" localSheetId="13">#REF!</definedName>
    <definedName name="_1816K2.211_5_1" localSheetId="2">#REF!</definedName>
    <definedName name="_1816K2.211_5_1" localSheetId="11">#REF!</definedName>
    <definedName name="_1816K2.211_5_1" localSheetId="5">#REF!</definedName>
    <definedName name="_1816K2.211_5_1" localSheetId="14">#REF!</definedName>
    <definedName name="_1816K2.211_5_1">#REF!</definedName>
    <definedName name="_1817K2.211_6_1" localSheetId="13">#REF!</definedName>
    <definedName name="_1817K2.211_6_1" localSheetId="2">#REF!</definedName>
    <definedName name="_1817K2.211_6_1" localSheetId="11">#REF!</definedName>
    <definedName name="_1817K2.211_6_1" localSheetId="5">#REF!</definedName>
    <definedName name="_1817K2.211_6_1" localSheetId="14">#REF!</definedName>
    <definedName name="_1817K2.211_6_1">#REF!</definedName>
    <definedName name="_1818F2.240_6_1" localSheetId="13">#REF!</definedName>
    <definedName name="_1818F2.240_6_1" localSheetId="2">#REF!</definedName>
    <definedName name="_1818F2.240_6_1" localSheetId="11">#REF!</definedName>
    <definedName name="_1818F2.240_6_1" localSheetId="5">#REF!</definedName>
    <definedName name="_1818F2.240_6_1" localSheetId="14">#REF!</definedName>
    <definedName name="_1818F2.240_6_1">#REF!</definedName>
    <definedName name="_1818K2.211_8_1" localSheetId="13">#REF!</definedName>
    <definedName name="_1818K2.211_8_1" localSheetId="2">#REF!</definedName>
    <definedName name="_1818K2.211_8_1" localSheetId="11">#REF!</definedName>
    <definedName name="_1818K2.211_8_1" localSheetId="5">#REF!</definedName>
    <definedName name="_1818K2.211_8_1" localSheetId="14">#REF!</definedName>
    <definedName name="_1818K2.211_8_1">#REF!</definedName>
    <definedName name="_1819K2.221_4_1" localSheetId="13">#REF!</definedName>
    <definedName name="_1819K2.221_4_1" localSheetId="2">#REF!</definedName>
    <definedName name="_1819K2.221_4_1" localSheetId="11">#REF!</definedName>
    <definedName name="_1819K2.221_4_1" localSheetId="5">#REF!</definedName>
    <definedName name="_1819K2.221_4_1" localSheetId="14">#REF!</definedName>
    <definedName name="_1819K2.221_4_1">#REF!</definedName>
    <definedName name="_181ag15F80_5_1" localSheetId="13">#REF!</definedName>
    <definedName name="_181ag15F80_5_1" localSheetId="2">#REF!</definedName>
    <definedName name="_181ag15F80_5_1" localSheetId="11">#REF!</definedName>
    <definedName name="_181ag15F80_5_1" localSheetId="5">#REF!</definedName>
    <definedName name="_181ag15F80_5_1" localSheetId="14">#REF!</definedName>
    <definedName name="_181ag15F80_5_1">#REF!</definedName>
    <definedName name="_181botda_8_1" localSheetId="13">#REF!</definedName>
    <definedName name="_181botda_8_1" localSheetId="2">#REF!</definedName>
    <definedName name="_181botda_8_1" localSheetId="11">#REF!</definedName>
    <definedName name="_181botda_8_1" localSheetId="5">#REF!</definedName>
    <definedName name="_181botda_8_1" localSheetId="14">#REF!</definedName>
    <definedName name="_181botda_8_1">#REF!</definedName>
    <definedName name="_1820F2.240_8_1" localSheetId="13">#REF!</definedName>
    <definedName name="_1820F2.240_8_1" localSheetId="2">#REF!</definedName>
    <definedName name="_1820F2.240_8_1" localSheetId="11">#REF!</definedName>
    <definedName name="_1820F2.240_8_1" localSheetId="5">#REF!</definedName>
    <definedName name="_1820F2.240_8_1" localSheetId="14">#REF!</definedName>
    <definedName name="_1820F2.240_8_1">#REF!</definedName>
    <definedName name="_1820K2.221_5_1" localSheetId="13">#REF!</definedName>
    <definedName name="_1820K2.221_5_1" localSheetId="2">#REF!</definedName>
    <definedName name="_1820K2.221_5_1" localSheetId="11">#REF!</definedName>
    <definedName name="_1820K2.221_5_1" localSheetId="5">#REF!</definedName>
    <definedName name="_1820K2.221_5_1" localSheetId="14">#REF!</definedName>
    <definedName name="_1820K2.221_5_1">#REF!</definedName>
    <definedName name="_1821K2.221_6_1" localSheetId="13">#REF!</definedName>
    <definedName name="_1821K2.221_6_1" localSheetId="2">#REF!</definedName>
    <definedName name="_1821K2.221_6_1" localSheetId="11">#REF!</definedName>
    <definedName name="_1821K2.221_6_1" localSheetId="5">#REF!</definedName>
    <definedName name="_1821K2.221_6_1" localSheetId="14">#REF!</definedName>
    <definedName name="_1821K2.221_6_1">#REF!</definedName>
    <definedName name="_1822F2.250_4_1" localSheetId="13">#REF!</definedName>
    <definedName name="_1822F2.250_4_1" localSheetId="2">#REF!</definedName>
    <definedName name="_1822F2.250_4_1" localSheetId="11">#REF!</definedName>
    <definedName name="_1822F2.250_4_1" localSheetId="5">#REF!</definedName>
    <definedName name="_1822F2.250_4_1" localSheetId="14">#REF!</definedName>
    <definedName name="_1822F2.250_4_1">#REF!</definedName>
    <definedName name="_1822K2.221_8_1" localSheetId="13">#REF!</definedName>
    <definedName name="_1822K2.221_8_1" localSheetId="2">#REF!</definedName>
    <definedName name="_1822K2.221_8_1" localSheetId="11">#REF!</definedName>
    <definedName name="_1822K2.221_8_1" localSheetId="5">#REF!</definedName>
    <definedName name="_1822K2.221_8_1" localSheetId="14">#REF!</definedName>
    <definedName name="_1822K2.221_8_1">#REF!</definedName>
    <definedName name="_1823K2.231_4_1" localSheetId="13">#REF!</definedName>
    <definedName name="_1823K2.231_4_1" localSheetId="2">#REF!</definedName>
    <definedName name="_1823K2.231_4_1" localSheetId="11">#REF!</definedName>
    <definedName name="_1823K2.231_4_1" localSheetId="5">#REF!</definedName>
    <definedName name="_1823K2.231_4_1" localSheetId="14">#REF!</definedName>
    <definedName name="_1823K2.231_4_1">#REF!</definedName>
    <definedName name="_1824F2.250_5_1" localSheetId="13">#REF!</definedName>
    <definedName name="_1824F2.250_5_1" localSheetId="2">#REF!</definedName>
    <definedName name="_1824F2.250_5_1" localSheetId="11">#REF!</definedName>
    <definedName name="_1824F2.250_5_1" localSheetId="5">#REF!</definedName>
    <definedName name="_1824F2.250_5_1" localSheetId="14">#REF!</definedName>
    <definedName name="_1824F2.250_5_1">#REF!</definedName>
    <definedName name="_1824K2.231_5_1" localSheetId="13">#REF!</definedName>
    <definedName name="_1824K2.231_5_1" localSheetId="2">#REF!</definedName>
    <definedName name="_1824K2.231_5_1" localSheetId="11">#REF!</definedName>
    <definedName name="_1824K2.231_5_1" localSheetId="5">#REF!</definedName>
    <definedName name="_1824K2.231_5_1" localSheetId="14">#REF!</definedName>
    <definedName name="_1824K2.231_5_1">#REF!</definedName>
    <definedName name="_1825K2.231_6_1" localSheetId="13">#REF!</definedName>
    <definedName name="_1825K2.231_6_1" localSheetId="2">#REF!</definedName>
    <definedName name="_1825K2.231_6_1" localSheetId="11">#REF!</definedName>
    <definedName name="_1825K2.231_6_1" localSheetId="5">#REF!</definedName>
    <definedName name="_1825K2.231_6_1" localSheetId="14">#REF!</definedName>
    <definedName name="_1825K2.231_6_1">#REF!</definedName>
    <definedName name="_1826F2.250_6_1" localSheetId="13">#REF!</definedName>
    <definedName name="_1826F2.250_6_1" localSheetId="2">#REF!</definedName>
    <definedName name="_1826F2.250_6_1" localSheetId="11">#REF!</definedName>
    <definedName name="_1826F2.250_6_1" localSheetId="5">#REF!</definedName>
    <definedName name="_1826F2.250_6_1" localSheetId="14">#REF!</definedName>
    <definedName name="_1826F2.250_6_1">#REF!</definedName>
    <definedName name="_1826K2.231_8_1" localSheetId="13">#REF!</definedName>
    <definedName name="_1826K2.231_8_1" localSheetId="2">#REF!</definedName>
    <definedName name="_1826K2.231_8_1" localSheetId="11">#REF!</definedName>
    <definedName name="_1826K2.231_8_1" localSheetId="5">#REF!</definedName>
    <definedName name="_1826K2.231_8_1" localSheetId="14">#REF!</definedName>
    <definedName name="_1826K2.231_8_1">#REF!</definedName>
    <definedName name="_1827K2.241_4_1" localSheetId="13">#REF!</definedName>
    <definedName name="_1827K2.241_4_1" localSheetId="2">#REF!</definedName>
    <definedName name="_1827K2.241_4_1" localSheetId="11">#REF!</definedName>
    <definedName name="_1827K2.241_4_1" localSheetId="5">#REF!</definedName>
    <definedName name="_1827K2.241_4_1" localSheetId="14">#REF!</definedName>
    <definedName name="_1827K2.241_4_1">#REF!</definedName>
    <definedName name="_1828F2.250_8_1" localSheetId="13">#REF!</definedName>
    <definedName name="_1828F2.250_8_1" localSheetId="2">#REF!</definedName>
    <definedName name="_1828F2.250_8_1" localSheetId="11">#REF!</definedName>
    <definedName name="_1828F2.250_8_1" localSheetId="5">#REF!</definedName>
    <definedName name="_1828F2.250_8_1" localSheetId="14">#REF!</definedName>
    <definedName name="_1828F2.250_8_1">#REF!</definedName>
    <definedName name="_1828K2.241_5_1" localSheetId="13">#REF!</definedName>
    <definedName name="_1828K2.241_5_1" localSheetId="2">#REF!</definedName>
    <definedName name="_1828K2.241_5_1" localSheetId="11">#REF!</definedName>
    <definedName name="_1828K2.241_5_1" localSheetId="5">#REF!</definedName>
    <definedName name="_1828K2.241_5_1" localSheetId="14">#REF!</definedName>
    <definedName name="_1828K2.241_5_1">#REF!</definedName>
    <definedName name="_1829K2.241_6_1" localSheetId="13">#REF!</definedName>
    <definedName name="_1829K2.241_6_1" localSheetId="2">#REF!</definedName>
    <definedName name="_1829K2.241_6_1" localSheetId="11">#REF!</definedName>
    <definedName name="_1829K2.241_6_1" localSheetId="5">#REF!</definedName>
    <definedName name="_1829K2.241_6_1" localSheetId="14">#REF!</definedName>
    <definedName name="_1829K2.241_6_1">#REF!</definedName>
    <definedName name="_182ag15F80_6_1" localSheetId="13">#REF!</definedName>
    <definedName name="_182ag15F80_6_1" localSheetId="2">#REF!</definedName>
    <definedName name="_182ag15F80_6_1" localSheetId="11">#REF!</definedName>
    <definedName name="_182ag15F80_6_1" localSheetId="5">#REF!</definedName>
    <definedName name="_182ag15F80_6_1" localSheetId="14">#REF!</definedName>
    <definedName name="_182ag15F80_6_1">#REF!</definedName>
    <definedName name="_182bt_4_1" localSheetId="13">#REF!</definedName>
    <definedName name="_182bt_4_1" localSheetId="2">#REF!</definedName>
    <definedName name="_182bt_4_1" localSheetId="11">#REF!</definedName>
    <definedName name="_182bt_4_1" localSheetId="5">#REF!</definedName>
    <definedName name="_182bt_4_1" localSheetId="14">#REF!</definedName>
    <definedName name="_182bt_4_1">#REF!</definedName>
    <definedName name="_1830F2.300_4_1" localSheetId="13">#REF!</definedName>
    <definedName name="_1830F2.300_4_1" localSheetId="2">#REF!</definedName>
    <definedName name="_1830F2.300_4_1" localSheetId="11">#REF!</definedName>
    <definedName name="_1830F2.300_4_1" localSheetId="5">#REF!</definedName>
    <definedName name="_1830F2.300_4_1" localSheetId="14">#REF!</definedName>
    <definedName name="_1830F2.300_4_1">#REF!</definedName>
    <definedName name="_1830K2.241_8_1" localSheetId="13">#REF!</definedName>
    <definedName name="_1830K2.241_8_1" localSheetId="2">#REF!</definedName>
    <definedName name="_1830K2.241_8_1" localSheetId="11">#REF!</definedName>
    <definedName name="_1830K2.241_8_1" localSheetId="5">#REF!</definedName>
    <definedName name="_1830K2.241_8_1" localSheetId="14">#REF!</definedName>
    <definedName name="_1830K2.241_8_1">#REF!</definedName>
    <definedName name="_1831K2.301_4_1" localSheetId="13">#REF!</definedName>
    <definedName name="_1831K2.301_4_1" localSheetId="2">#REF!</definedName>
    <definedName name="_1831K2.301_4_1" localSheetId="11">#REF!</definedName>
    <definedName name="_1831K2.301_4_1" localSheetId="5">#REF!</definedName>
    <definedName name="_1831K2.301_4_1" localSheetId="14">#REF!</definedName>
    <definedName name="_1831K2.301_4_1">#REF!</definedName>
    <definedName name="_1832F2.300_5_1" localSheetId="13">#REF!</definedName>
    <definedName name="_1832F2.300_5_1" localSheetId="2">#REF!</definedName>
    <definedName name="_1832F2.300_5_1" localSheetId="11">#REF!</definedName>
    <definedName name="_1832F2.300_5_1" localSheetId="5">#REF!</definedName>
    <definedName name="_1832F2.300_5_1" localSheetId="14">#REF!</definedName>
    <definedName name="_1832F2.300_5_1">#REF!</definedName>
    <definedName name="_1832K2.301_5_1" localSheetId="13">#REF!</definedName>
    <definedName name="_1832K2.301_5_1" localSheetId="2">#REF!</definedName>
    <definedName name="_1832K2.301_5_1" localSheetId="11">#REF!</definedName>
    <definedName name="_1832K2.301_5_1" localSheetId="5">#REF!</definedName>
    <definedName name="_1832K2.301_5_1" localSheetId="14">#REF!</definedName>
    <definedName name="_1832K2.301_5_1">#REF!</definedName>
    <definedName name="_1833K2.301_6_1" localSheetId="13">#REF!</definedName>
    <definedName name="_1833K2.301_6_1" localSheetId="2">#REF!</definedName>
    <definedName name="_1833K2.301_6_1" localSheetId="11">#REF!</definedName>
    <definedName name="_1833K2.301_6_1" localSheetId="5">#REF!</definedName>
    <definedName name="_1833K2.301_6_1" localSheetId="14">#REF!</definedName>
    <definedName name="_1833K2.301_6_1">#REF!</definedName>
    <definedName name="_1834F2.300_6_1" localSheetId="13">#REF!</definedName>
    <definedName name="_1834F2.300_6_1" localSheetId="2">#REF!</definedName>
    <definedName name="_1834F2.300_6_1" localSheetId="11">#REF!</definedName>
    <definedName name="_1834F2.300_6_1" localSheetId="5">#REF!</definedName>
    <definedName name="_1834F2.300_6_1" localSheetId="14">#REF!</definedName>
    <definedName name="_1834F2.300_6_1">#REF!</definedName>
    <definedName name="_1834K2.301_8_1" localSheetId="13">#REF!</definedName>
    <definedName name="_1834K2.301_8_1" localSheetId="2">#REF!</definedName>
    <definedName name="_1834K2.301_8_1" localSheetId="11">#REF!</definedName>
    <definedName name="_1834K2.301_8_1" localSheetId="5">#REF!</definedName>
    <definedName name="_1834K2.301_8_1" localSheetId="14">#REF!</definedName>
    <definedName name="_1834K2.301_8_1">#REF!</definedName>
    <definedName name="_1835K2.321_4_1" localSheetId="13">#REF!</definedName>
    <definedName name="_1835K2.321_4_1" localSheetId="2">#REF!</definedName>
    <definedName name="_1835K2.321_4_1" localSheetId="11">#REF!</definedName>
    <definedName name="_1835K2.321_4_1" localSheetId="5">#REF!</definedName>
    <definedName name="_1835K2.321_4_1" localSheetId="14">#REF!</definedName>
    <definedName name="_1835K2.321_4_1">#REF!</definedName>
    <definedName name="_1836F2.300_8_1" localSheetId="13">#REF!</definedName>
    <definedName name="_1836F2.300_8_1" localSheetId="2">#REF!</definedName>
    <definedName name="_1836F2.300_8_1" localSheetId="11">#REF!</definedName>
    <definedName name="_1836F2.300_8_1" localSheetId="5">#REF!</definedName>
    <definedName name="_1836F2.300_8_1" localSheetId="14">#REF!</definedName>
    <definedName name="_1836F2.300_8_1">#REF!</definedName>
    <definedName name="_1836K2.321_5_1" localSheetId="13">#REF!</definedName>
    <definedName name="_1836K2.321_5_1" localSheetId="2">#REF!</definedName>
    <definedName name="_1836K2.321_5_1" localSheetId="11">#REF!</definedName>
    <definedName name="_1836K2.321_5_1" localSheetId="5">#REF!</definedName>
    <definedName name="_1836K2.321_5_1" localSheetId="14">#REF!</definedName>
    <definedName name="_1836K2.321_5_1">#REF!</definedName>
    <definedName name="_1837K2.321_6_1" localSheetId="13">#REF!</definedName>
    <definedName name="_1837K2.321_6_1" localSheetId="2">#REF!</definedName>
    <definedName name="_1837K2.321_6_1" localSheetId="11">#REF!</definedName>
    <definedName name="_1837K2.321_6_1" localSheetId="5">#REF!</definedName>
    <definedName name="_1837K2.321_6_1" localSheetId="14">#REF!</definedName>
    <definedName name="_1837K2.321_6_1">#REF!</definedName>
    <definedName name="_1838F2.310_4_1" localSheetId="13">#REF!</definedName>
    <definedName name="_1838F2.310_4_1" localSheetId="2">#REF!</definedName>
    <definedName name="_1838F2.310_4_1" localSheetId="11">#REF!</definedName>
    <definedName name="_1838F2.310_4_1" localSheetId="5">#REF!</definedName>
    <definedName name="_1838F2.310_4_1" localSheetId="14">#REF!</definedName>
    <definedName name="_1838F2.310_4_1">#REF!</definedName>
    <definedName name="_1838K2.321_8_1" localSheetId="13">#REF!</definedName>
    <definedName name="_1838K2.321_8_1" localSheetId="2">#REF!</definedName>
    <definedName name="_1838K2.321_8_1" localSheetId="11">#REF!</definedName>
    <definedName name="_1838K2.321_8_1" localSheetId="5">#REF!</definedName>
    <definedName name="_1838K2.321_8_1" localSheetId="14">#REF!</definedName>
    <definedName name="_1838K2.321_8_1">#REF!</definedName>
    <definedName name="_1839K2.341_4_1" localSheetId="13">#REF!</definedName>
    <definedName name="_1839K2.341_4_1" localSheetId="2">#REF!</definedName>
    <definedName name="_1839K2.341_4_1" localSheetId="11">#REF!</definedName>
    <definedName name="_1839K2.341_4_1" localSheetId="5">#REF!</definedName>
    <definedName name="_1839K2.341_4_1" localSheetId="14">#REF!</definedName>
    <definedName name="_1839K2.341_4_1">#REF!</definedName>
    <definedName name="_183ag15F80_8_1" localSheetId="13">#REF!</definedName>
    <definedName name="_183ag15F80_8_1" localSheetId="2">#REF!</definedName>
    <definedName name="_183ag15F80_8_1" localSheetId="11">#REF!</definedName>
    <definedName name="_183ag15F80_8_1" localSheetId="5">#REF!</definedName>
    <definedName name="_183ag15F80_8_1" localSheetId="14">#REF!</definedName>
    <definedName name="_183ag15F80_8_1">#REF!</definedName>
    <definedName name="_183bt_5_1" localSheetId="13">#REF!</definedName>
    <definedName name="_183bt_5_1" localSheetId="2">#REF!</definedName>
    <definedName name="_183bt_5_1" localSheetId="11">#REF!</definedName>
    <definedName name="_183bt_5_1" localSheetId="5">#REF!</definedName>
    <definedName name="_183bt_5_1" localSheetId="14">#REF!</definedName>
    <definedName name="_183bt_5_1">#REF!</definedName>
    <definedName name="_1840F2.310_5_1" localSheetId="13">#REF!</definedName>
    <definedName name="_1840F2.310_5_1" localSheetId="2">#REF!</definedName>
    <definedName name="_1840F2.310_5_1" localSheetId="11">#REF!</definedName>
    <definedName name="_1840F2.310_5_1" localSheetId="5">#REF!</definedName>
    <definedName name="_1840F2.310_5_1" localSheetId="14">#REF!</definedName>
    <definedName name="_1840F2.310_5_1">#REF!</definedName>
    <definedName name="_1840K2.341_5_1" localSheetId="13">#REF!</definedName>
    <definedName name="_1840K2.341_5_1" localSheetId="2">#REF!</definedName>
    <definedName name="_1840K2.341_5_1" localSheetId="11">#REF!</definedName>
    <definedName name="_1840K2.341_5_1" localSheetId="5">#REF!</definedName>
    <definedName name="_1840K2.341_5_1" localSheetId="14">#REF!</definedName>
    <definedName name="_1840K2.341_5_1">#REF!</definedName>
    <definedName name="_1841K2.341_6_1" localSheetId="13">#REF!</definedName>
    <definedName name="_1841K2.341_6_1" localSheetId="2">#REF!</definedName>
    <definedName name="_1841K2.341_6_1" localSheetId="11">#REF!</definedName>
    <definedName name="_1841K2.341_6_1" localSheetId="5">#REF!</definedName>
    <definedName name="_1841K2.341_6_1" localSheetId="14">#REF!</definedName>
    <definedName name="_1841K2.341_6_1">#REF!</definedName>
    <definedName name="_1842F2.310_6_1" localSheetId="13">#REF!</definedName>
    <definedName name="_1842F2.310_6_1" localSheetId="2">#REF!</definedName>
    <definedName name="_1842F2.310_6_1" localSheetId="11">#REF!</definedName>
    <definedName name="_1842F2.310_6_1" localSheetId="5">#REF!</definedName>
    <definedName name="_1842F2.310_6_1" localSheetId="14">#REF!</definedName>
    <definedName name="_1842F2.310_6_1">#REF!</definedName>
    <definedName name="_1842K2.341_8_1" localSheetId="13">#REF!</definedName>
    <definedName name="_1842K2.341_8_1" localSheetId="2">#REF!</definedName>
    <definedName name="_1842K2.341_8_1" localSheetId="11">#REF!</definedName>
    <definedName name="_1842K2.341_8_1" localSheetId="5">#REF!</definedName>
    <definedName name="_1842K2.341_8_1" localSheetId="14">#REF!</definedName>
    <definedName name="_1842K2.341_8_1">#REF!</definedName>
    <definedName name="_1843K2.400_4_1" localSheetId="13">#REF!</definedName>
    <definedName name="_1843K2.400_4_1" localSheetId="2">#REF!</definedName>
    <definedName name="_1843K2.400_4_1" localSheetId="11">#REF!</definedName>
    <definedName name="_1843K2.400_4_1" localSheetId="5">#REF!</definedName>
    <definedName name="_1843K2.400_4_1" localSheetId="14">#REF!</definedName>
    <definedName name="_1843K2.400_4_1">#REF!</definedName>
    <definedName name="_1844F2.310_8_1" localSheetId="13">#REF!</definedName>
    <definedName name="_1844F2.310_8_1" localSheetId="2">#REF!</definedName>
    <definedName name="_1844F2.310_8_1" localSheetId="11">#REF!</definedName>
    <definedName name="_1844F2.310_8_1" localSheetId="5">#REF!</definedName>
    <definedName name="_1844F2.310_8_1" localSheetId="14">#REF!</definedName>
    <definedName name="_1844F2.310_8_1">#REF!</definedName>
    <definedName name="_1844K2.400_5_1" localSheetId="13">#REF!</definedName>
    <definedName name="_1844K2.400_5_1" localSheetId="2">#REF!</definedName>
    <definedName name="_1844K2.400_5_1" localSheetId="11">#REF!</definedName>
    <definedName name="_1844K2.400_5_1" localSheetId="5">#REF!</definedName>
    <definedName name="_1844K2.400_5_1" localSheetId="14">#REF!</definedName>
    <definedName name="_1844K2.400_5_1">#REF!</definedName>
    <definedName name="_1845K2.400_6_1" localSheetId="13">#REF!</definedName>
    <definedName name="_1845K2.400_6_1" localSheetId="2">#REF!</definedName>
    <definedName name="_1845K2.400_6_1" localSheetId="11">#REF!</definedName>
    <definedName name="_1845K2.400_6_1" localSheetId="5">#REF!</definedName>
    <definedName name="_1845K2.400_6_1" localSheetId="14">#REF!</definedName>
    <definedName name="_1845K2.400_6_1">#REF!</definedName>
    <definedName name="_1846F2.320_4_1" localSheetId="13">#REF!</definedName>
    <definedName name="_1846F2.320_4_1" localSheetId="2">#REF!</definedName>
    <definedName name="_1846F2.320_4_1" localSheetId="11">#REF!</definedName>
    <definedName name="_1846F2.320_4_1" localSheetId="5">#REF!</definedName>
    <definedName name="_1846F2.320_4_1" localSheetId="14">#REF!</definedName>
    <definedName name="_1846F2.320_4_1">#REF!</definedName>
    <definedName name="_1846K2.400_8_1" localSheetId="13">#REF!</definedName>
    <definedName name="_1846K2.400_8_1" localSheetId="2">#REF!</definedName>
    <definedName name="_1846K2.400_8_1" localSheetId="11">#REF!</definedName>
    <definedName name="_1846K2.400_8_1" localSheetId="5">#REF!</definedName>
    <definedName name="_1846K2.400_8_1" localSheetId="14">#REF!</definedName>
    <definedName name="_1846K2.400_8_1">#REF!</definedName>
    <definedName name="_1847K2.420_4_1" localSheetId="13">#REF!</definedName>
    <definedName name="_1847K2.420_4_1" localSheetId="2">#REF!</definedName>
    <definedName name="_1847K2.420_4_1" localSheetId="11">#REF!</definedName>
    <definedName name="_1847K2.420_4_1" localSheetId="5">#REF!</definedName>
    <definedName name="_1847K2.420_4_1" localSheetId="14">#REF!</definedName>
    <definedName name="_1847K2.420_4_1">#REF!</definedName>
    <definedName name="_1848F2.320_5_1" localSheetId="13">#REF!</definedName>
    <definedName name="_1848F2.320_5_1" localSheetId="2">#REF!</definedName>
    <definedName name="_1848F2.320_5_1" localSheetId="11">#REF!</definedName>
    <definedName name="_1848F2.320_5_1" localSheetId="5">#REF!</definedName>
    <definedName name="_1848F2.320_5_1" localSheetId="14">#REF!</definedName>
    <definedName name="_1848F2.320_5_1">#REF!</definedName>
    <definedName name="_1848K2.420_5_1" localSheetId="13">#REF!</definedName>
    <definedName name="_1848K2.420_5_1" localSheetId="2">#REF!</definedName>
    <definedName name="_1848K2.420_5_1" localSheetId="11">#REF!</definedName>
    <definedName name="_1848K2.420_5_1" localSheetId="5">#REF!</definedName>
    <definedName name="_1848K2.420_5_1" localSheetId="14">#REF!</definedName>
    <definedName name="_1848K2.420_5_1">#REF!</definedName>
    <definedName name="_1849K2.420_6_1" localSheetId="13">#REF!</definedName>
    <definedName name="_1849K2.420_6_1" localSheetId="2">#REF!</definedName>
    <definedName name="_1849K2.420_6_1" localSheetId="11">#REF!</definedName>
    <definedName name="_1849K2.420_6_1" localSheetId="5">#REF!</definedName>
    <definedName name="_1849K2.420_6_1" localSheetId="14">#REF!</definedName>
    <definedName name="_1849K2.420_6_1">#REF!</definedName>
    <definedName name="_184bt_6_1" localSheetId="13">#REF!</definedName>
    <definedName name="_184bt_6_1" localSheetId="2">#REF!</definedName>
    <definedName name="_184bt_6_1" localSheetId="11">#REF!</definedName>
    <definedName name="_184bt_6_1" localSheetId="5">#REF!</definedName>
    <definedName name="_184bt_6_1" localSheetId="14">#REF!</definedName>
    <definedName name="_184bt_6_1">#REF!</definedName>
    <definedName name="_1850F2.320_6_1" localSheetId="13">#REF!</definedName>
    <definedName name="_1850F2.320_6_1" localSheetId="2">#REF!</definedName>
    <definedName name="_1850F2.320_6_1" localSheetId="11">#REF!</definedName>
    <definedName name="_1850F2.320_6_1" localSheetId="5">#REF!</definedName>
    <definedName name="_1850F2.320_6_1" localSheetId="14">#REF!</definedName>
    <definedName name="_1850F2.320_6_1">#REF!</definedName>
    <definedName name="_1850K2.420_8_1" localSheetId="13">#REF!</definedName>
    <definedName name="_1850K2.420_8_1" localSheetId="2">#REF!</definedName>
    <definedName name="_1850K2.420_8_1" localSheetId="11">#REF!</definedName>
    <definedName name="_1850K2.420_8_1" localSheetId="5">#REF!</definedName>
    <definedName name="_1850K2.420_8_1" localSheetId="14">#REF!</definedName>
    <definedName name="_1850K2.420_8_1">#REF!</definedName>
    <definedName name="_1851K2.440_4_1" localSheetId="13">#REF!</definedName>
    <definedName name="_1851K2.440_4_1" localSheetId="2">#REF!</definedName>
    <definedName name="_1851K2.440_4_1" localSheetId="11">#REF!</definedName>
    <definedName name="_1851K2.440_4_1" localSheetId="5">#REF!</definedName>
    <definedName name="_1851K2.440_4_1" localSheetId="14">#REF!</definedName>
    <definedName name="_1851K2.440_4_1">#REF!</definedName>
    <definedName name="_1852F2.320_8_1" localSheetId="13">#REF!</definedName>
    <definedName name="_1852F2.320_8_1" localSheetId="2">#REF!</definedName>
    <definedName name="_1852F2.320_8_1" localSheetId="11">#REF!</definedName>
    <definedName name="_1852F2.320_8_1" localSheetId="5">#REF!</definedName>
    <definedName name="_1852F2.320_8_1" localSheetId="14">#REF!</definedName>
    <definedName name="_1852F2.320_8_1">#REF!</definedName>
    <definedName name="_1852K2.440_5_1" localSheetId="13">#REF!</definedName>
    <definedName name="_1852K2.440_5_1" localSheetId="2">#REF!</definedName>
    <definedName name="_1852K2.440_5_1" localSheetId="11">#REF!</definedName>
    <definedName name="_1852K2.440_5_1" localSheetId="5">#REF!</definedName>
    <definedName name="_1852K2.440_5_1" localSheetId="14">#REF!</definedName>
    <definedName name="_1852K2.440_5_1">#REF!</definedName>
    <definedName name="_1853K2.440_6_1" localSheetId="13">#REF!</definedName>
    <definedName name="_1853K2.440_6_1" localSheetId="2">#REF!</definedName>
    <definedName name="_1853K2.440_6_1" localSheetId="11">#REF!</definedName>
    <definedName name="_1853K2.440_6_1" localSheetId="5">#REF!</definedName>
    <definedName name="_1853K2.440_6_1" localSheetId="14">#REF!</definedName>
    <definedName name="_1853K2.440_6_1">#REF!</definedName>
    <definedName name="_1854F3.000_4_1" localSheetId="13">#REF!</definedName>
    <definedName name="_1854F3.000_4_1" localSheetId="2">#REF!</definedName>
    <definedName name="_1854F3.000_4_1" localSheetId="11">#REF!</definedName>
    <definedName name="_1854F3.000_4_1" localSheetId="5">#REF!</definedName>
    <definedName name="_1854F3.000_4_1" localSheetId="14">#REF!</definedName>
    <definedName name="_1854F3.000_4_1">#REF!</definedName>
    <definedName name="_1854K2.440_8_1" localSheetId="13">#REF!</definedName>
    <definedName name="_1854K2.440_8_1" localSheetId="2">#REF!</definedName>
    <definedName name="_1854K2.440_8_1" localSheetId="11">#REF!</definedName>
    <definedName name="_1854K2.440_8_1" localSheetId="5">#REF!</definedName>
    <definedName name="_1854K2.440_8_1" localSheetId="14">#REF!</definedName>
    <definedName name="_1854K2.440_8_1">#REF!</definedName>
    <definedName name="_1855K2.500_4_1" localSheetId="13">#REF!</definedName>
    <definedName name="_1855K2.500_4_1" localSheetId="2">#REF!</definedName>
    <definedName name="_1855K2.500_4_1" localSheetId="11">#REF!</definedName>
    <definedName name="_1855K2.500_4_1" localSheetId="5">#REF!</definedName>
    <definedName name="_1855K2.500_4_1" localSheetId="14">#REF!</definedName>
    <definedName name="_1855K2.500_4_1">#REF!</definedName>
    <definedName name="_1856F3.000_5_1" localSheetId="13">#REF!</definedName>
    <definedName name="_1856F3.000_5_1" localSheetId="2">#REF!</definedName>
    <definedName name="_1856F3.000_5_1" localSheetId="11">#REF!</definedName>
    <definedName name="_1856F3.000_5_1" localSheetId="5">#REF!</definedName>
    <definedName name="_1856F3.000_5_1" localSheetId="14">#REF!</definedName>
    <definedName name="_1856F3.000_5_1">#REF!</definedName>
    <definedName name="_1856K2.500_5_1" localSheetId="13">#REF!</definedName>
    <definedName name="_1856K2.500_5_1" localSheetId="2">#REF!</definedName>
    <definedName name="_1856K2.500_5_1" localSheetId="11">#REF!</definedName>
    <definedName name="_1856K2.500_5_1" localSheetId="5">#REF!</definedName>
    <definedName name="_1856K2.500_5_1" localSheetId="14">#REF!</definedName>
    <definedName name="_1856K2.500_5_1">#REF!</definedName>
    <definedName name="_1857K2.500_6_1" localSheetId="13">#REF!</definedName>
    <definedName name="_1857K2.500_6_1" localSheetId="2">#REF!</definedName>
    <definedName name="_1857K2.500_6_1" localSheetId="11">#REF!</definedName>
    <definedName name="_1857K2.500_6_1" localSheetId="5">#REF!</definedName>
    <definedName name="_1857K2.500_6_1" localSheetId="14">#REF!</definedName>
    <definedName name="_1857K2.500_6_1">#REF!</definedName>
    <definedName name="_1858F3.000_6_1" localSheetId="13">#REF!</definedName>
    <definedName name="_1858F3.000_6_1" localSheetId="2">#REF!</definedName>
    <definedName name="_1858F3.000_6_1" localSheetId="11">#REF!</definedName>
    <definedName name="_1858F3.000_6_1" localSheetId="5">#REF!</definedName>
    <definedName name="_1858F3.000_6_1" localSheetId="14">#REF!</definedName>
    <definedName name="_1858F3.000_6_1">#REF!</definedName>
    <definedName name="_1858K2.500_8_1" localSheetId="13">#REF!</definedName>
    <definedName name="_1858K2.500_8_1" localSheetId="2">#REF!</definedName>
    <definedName name="_1858K2.500_8_1" localSheetId="11">#REF!</definedName>
    <definedName name="_1858K2.500_8_1" localSheetId="5">#REF!</definedName>
    <definedName name="_1858K2.500_8_1" localSheetId="14">#REF!</definedName>
    <definedName name="_1858K2.500_8_1">#REF!</definedName>
    <definedName name="_1859K2.520_4_1" localSheetId="13">#REF!</definedName>
    <definedName name="_1859K2.520_4_1" localSheetId="2">#REF!</definedName>
    <definedName name="_1859K2.520_4_1" localSheetId="11">#REF!</definedName>
    <definedName name="_1859K2.520_4_1" localSheetId="5">#REF!</definedName>
    <definedName name="_1859K2.520_4_1" localSheetId="14">#REF!</definedName>
    <definedName name="_1859K2.520_4_1">#REF!</definedName>
    <definedName name="_185ag267N59_4_1" localSheetId="13">#REF!</definedName>
    <definedName name="_185ag267N59_4_1" localSheetId="2">#REF!</definedName>
    <definedName name="_185ag267N59_4_1" localSheetId="11">#REF!</definedName>
    <definedName name="_185ag267N59_4_1" localSheetId="5">#REF!</definedName>
    <definedName name="_185ag267N59_4_1" localSheetId="14">#REF!</definedName>
    <definedName name="_185ag267N59_4_1">#REF!</definedName>
    <definedName name="_185bt_8_1" localSheetId="13">#REF!</definedName>
    <definedName name="_185bt_8_1" localSheetId="2">#REF!</definedName>
    <definedName name="_185bt_8_1" localSheetId="11">#REF!</definedName>
    <definedName name="_185bt_8_1" localSheetId="5">#REF!</definedName>
    <definedName name="_185bt_8_1" localSheetId="14">#REF!</definedName>
    <definedName name="_185bt_8_1">#REF!</definedName>
    <definedName name="_1860F3.000_8_1" localSheetId="13">#REF!</definedName>
    <definedName name="_1860F3.000_8_1" localSheetId="2">#REF!</definedName>
    <definedName name="_1860F3.000_8_1" localSheetId="11">#REF!</definedName>
    <definedName name="_1860F3.000_8_1" localSheetId="5">#REF!</definedName>
    <definedName name="_1860F3.000_8_1" localSheetId="14">#REF!</definedName>
    <definedName name="_1860F3.000_8_1">#REF!</definedName>
    <definedName name="_1860K2.520_5_1" localSheetId="13">#REF!</definedName>
    <definedName name="_1860K2.520_5_1" localSheetId="2">#REF!</definedName>
    <definedName name="_1860K2.520_5_1" localSheetId="11">#REF!</definedName>
    <definedName name="_1860K2.520_5_1" localSheetId="5">#REF!</definedName>
    <definedName name="_1860K2.520_5_1" localSheetId="14">#REF!</definedName>
    <definedName name="_1860K2.520_5_1">#REF!</definedName>
    <definedName name="_1861K2.520_6_1" localSheetId="13">#REF!</definedName>
    <definedName name="_1861K2.520_6_1" localSheetId="2">#REF!</definedName>
    <definedName name="_1861K2.520_6_1" localSheetId="11">#REF!</definedName>
    <definedName name="_1861K2.520_6_1" localSheetId="5">#REF!</definedName>
    <definedName name="_1861K2.520_6_1" localSheetId="14">#REF!</definedName>
    <definedName name="_1861K2.520_6_1">#REF!</definedName>
    <definedName name="_1862F3.010_4_1" localSheetId="13">#REF!</definedName>
    <definedName name="_1862F3.010_4_1" localSheetId="2">#REF!</definedName>
    <definedName name="_1862F3.010_4_1" localSheetId="11">#REF!</definedName>
    <definedName name="_1862F3.010_4_1" localSheetId="5">#REF!</definedName>
    <definedName name="_1862F3.010_4_1" localSheetId="14">#REF!</definedName>
    <definedName name="_1862F3.010_4_1">#REF!</definedName>
    <definedName name="_1862K2.520_8_1" localSheetId="13">#REF!</definedName>
    <definedName name="_1862K2.520_8_1" localSheetId="2">#REF!</definedName>
    <definedName name="_1862K2.520_8_1" localSheetId="11">#REF!</definedName>
    <definedName name="_1862K2.520_8_1" localSheetId="5">#REF!</definedName>
    <definedName name="_1862K2.520_8_1" localSheetId="14">#REF!</definedName>
    <definedName name="_1862K2.520_8_1">#REF!</definedName>
    <definedName name="_1863K2.540_4_1" localSheetId="13">#REF!</definedName>
    <definedName name="_1863K2.540_4_1" localSheetId="2">#REF!</definedName>
    <definedName name="_1863K2.540_4_1" localSheetId="11">#REF!</definedName>
    <definedName name="_1863K2.540_4_1" localSheetId="5">#REF!</definedName>
    <definedName name="_1863K2.540_4_1" localSheetId="14">#REF!</definedName>
    <definedName name="_1863K2.540_4_1">#REF!</definedName>
    <definedName name="_1864F3.010_5_1" localSheetId="13">#REF!</definedName>
    <definedName name="_1864F3.010_5_1" localSheetId="2">#REF!</definedName>
    <definedName name="_1864F3.010_5_1" localSheetId="11">#REF!</definedName>
    <definedName name="_1864F3.010_5_1" localSheetId="5">#REF!</definedName>
    <definedName name="_1864F3.010_5_1" localSheetId="14">#REF!</definedName>
    <definedName name="_1864F3.010_5_1">#REF!</definedName>
    <definedName name="_1864K2.540_5_1" localSheetId="13">#REF!</definedName>
    <definedName name="_1864K2.540_5_1" localSheetId="2">#REF!</definedName>
    <definedName name="_1864K2.540_5_1" localSheetId="11">#REF!</definedName>
    <definedName name="_1864K2.540_5_1" localSheetId="5">#REF!</definedName>
    <definedName name="_1864K2.540_5_1" localSheetId="14">#REF!</definedName>
    <definedName name="_1864K2.540_5_1">#REF!</definedName>
    <definedName name="_1865K2.540_6_1" localSheetId="13">#REF!</definedName>
    <definedName name="_1865K2.540_6_1" localSheetId="2">#REF!</definedName>
    <definedName name="_1865K2.540_6_1" localSheetId="11">#REF!</definedName>
    <definedName name="_1865K2.540_6_1" localSheetId="5">#REF!</definedName>
    <definedName name="_1865K2.540_6_1" localSheetId="14">#REF!</definedName>
    <definedName name="_1865K2.540_6_1">#REF!</definedName>
    <definedName name="_1866F3.010_6_1" localSheetId="13">#REF!</definedName>
    <definedName name="_1866F3.010_6_1" localSheetId="2">#REF!</definedName>
    <definedName name="_1866F3.010_6_1" localSheetId="11">#REF!</definedName>
    <definedName name="_1866F3.010_6_1" localSheetId="5">#REF!</definedName>
    <definedName name="_1866F3.010_6_1" localSheetId="14">#REF!</definedName>
    <definedName name="_1866F3.010_6_1">#REF!</definedName>
    <definedName name="_1866K2.540_8_1" localSheetId="13">#REF!</definedName>
    <definedName name="_1866K2.540_8_1" localSheetId="2">#REF!</definedName>
    <definedName name="_1866K2.540_8_1" localSheetId="11">#REF!</definedName>
    <definedName name="_1866K2.540_8_1" localSheetId="5">#REF!</definedName>
    <definedName name="_1866K2.540_8_1" localSheetId="14">#REF!</definedName>
    <definedName name="_1866K2.540_8_1">#REF!</definedName>
    <definedName name="_1868F3.010_8_1" localSheetId="13">#REF!</definedName>
    <definedName name="_1868F3.010_8_1" localSheetId="2">#REF!</definedName>
    <definedName name="_1868F3.010_8_1" localSheetId="11">#REF!</definedName>
    <definedName name="_1868F3.010_8_1" localSheetId="5">#REF!</definedName>
    <definedName name="_1868F3.010_8_1" localSheetId="14">#REF!</definedName>
    <definedName name="_1868F3.010_8_1">#REF!</definedName>
    <definedName name="_186C__4_1" localSheetId="13">#REF!</definedName>
    <definedName name="_186C__4_1" localSheetId="2">#REF!</definedName>
    <definedName name="_186C__4_1" localSheetId="11">#REF!</definedName>
    <definedName name="_186C__4_1" localSheetId="5">#REF!</definedName>
    <definedName name="_186C__4_1" localSheetId="14">#REF!</definedName>
    <definedName name="_186C__4_1">#REF!</definedName>
    <definedName name="_1870F3.020_4_1" localSheetId="13">#REF!</definedName>
    <definedName name="_1870F3.020_4_1" localSheetId="2">#REF!</definedName>
    <definedName name="_1870F3.020_4_1" localSheetId="11">#REF!</definedName>
    <definedName name="_1870F3.020_4_1" localSheetId="5">#REF!</definedName>
    <definedName name="_1870F3.020_4_1" localSheetId="14">#REF!</definedName>
    <definedName name="_1870F3.020_4_1">#REF!</definedName>
    <definedName name="_1871K3.210_4_1" localSheetId="13">#REF!</definedName>
    <definedName name="_1871K3.210_4_1" localSheetId="2">#REF!</definedName>
    <definedName name="_1871K3.210_4_1" localSheetId="11">#REF!</definedName>
    <definedName name="_1871K3.210_4_1" localSheetId="5">#REF!</definedName>
    <definedName name="_1871K3.210_4_1" localSheetId="14">#REF!</definedName>
    <definedName name="_1871K3.210_4_1">#REF!</definedName>
    <definedName name="_1872F3.020_5_1" localSheetId="13">#REF!</definedName>
    <definedName name="_1872F3.020_5_1" localSheetId="2">#REF!</definedName>
    <definedName name="_1872F3.020_5_1" localSheetId="11">#REF!</definedName>
    <definedName name="_1872F3.020_5_1" localSheetId="5">#REF!</definedName>
    <definedName name="_1872F3.020_5_1" localSheetId="14">#REF!</definedName>
    <definedName name="_1872F3.020_5_1">#REF!</definedName>
    <definedName name="_1872K3.210_5_1" localSheetId="13">#REF!</definedName>
    <definedName name="_1872K3.210_5_1" localSheetId="2">#REF!</definedName>
    <definedName name="_1872K3.210_5_1" localSheetId="11">#REF!</definedName>
    <definedName name="_1872K3.210_5_1" localSheetId="5">#REF!</definedName>
    <definedName name="_1872K3.210_5_1" localSheetId="14">#REF!</definedName>
    <definedName name="_1872K3.210_5_1">#REF!</definedName>
    <definedName name="_1873K3.210_6_1" localSheetId="13">#REF!</definedName>
    <definedName name="_1873K3.210_6_1" localSheetId="2">#REF!</definedName>
    <definedName name="_1873K3.210_6_1" localSheetId="11">#REF!</definedName>
    <definedName name="_1873K3.210_6_1" localSheetId="5">#REF!</definedName>
    <definedName name="_1873K3.210_6_1" localSheetId="14">#REF!</definedName>
    <definedName name="_1873K3.210_6_1">#REF!</definedName>
    <definedName name="_1874F3.020_6_1" localSheetId="13">#REF!</definedName>
    <definedName name="_1874F3.020_6_1" localSheetId="2">#REF!</definedName>
    <definedName name="_1874F3.020_6_1" localSheetId="11">#REF!</definedName>
    <definedName name="_1874F3.020_6_1" localSheetId="5">#REF!</definedName>
    <definedName name="_1874F3.020_6_1" localSheetId="14">#REF!</definedName>
    <definedName name="_1874F3.020_6_1">#REF!</definedName>
    <definedName name="_1874K3.210_8_1" localSheetId="13">#REF!</definedName>
    <definedName name="_1874K3.210_8_1" localSheetId="2">#REF!</definedName>
    <definedName name="_1874K3.210_8_1" localSheetId="11">#REF!</definedName>
    <definedName name="_1874K3.210_8_1" localSheetId="5">#REF!</definedName>
    <definedName name="_1874K3.210_8_1" localSheetId="14">#REF!</definedName>
    <definedName name="_1874K3.210_8_1">#REF!</definedName>
    <definedName name="_1875K3.220_4_1" localSheetId="13">#REF!</definedName>
    <definedName name="_1875K3.220_4_1" localSheetId="2">#REF!</definedName>
    <definedName name="_1875K3.220_4_1" localSheetId="11">#REF!</definedName>
    <definedName name="_1875K3.220_4_1" localSheetId="5">#REF!</definedName>
    <definedName name="_1875K3.220_4_1" localSheetId="14">#REF!</definedName>
    <definedName name="_1875K3.220_4_1">#REF!</definedName>
    <definedName name="_1876F3.020_8_1" localSheetId="13">#REF!</definedName>
    <definedName name="_1876F3.020_8_1" localSheetId="2">#REF!</definedName>
    <definedName name="_1876F3.020_8_1" localSheetId="11">#REF!</definedName>
    <definedName name="_1876F3.020_8_1" localSheetId="5">#REF!</definedName>
    <definedName name="_1876F3.020_8_1" localSheetId="14">#REF!</definedName>
    <definedName name="_1876F3.020_8_1">#REF!</definedName>
    <definedName name="_1876K3.220_5_1" localSheetId="13">#REF!</definedName>
    <definedName name="_1876K3.220_5_1" localSheetId="2">#REF!</definedName>
    <definedName name="_1876K3.220_5_1" localSheetId="11">#REF!</definedName>
    <definedName name="_1876K3.220_5_1" localSheetId="5">#REF!</definedName>
    <definedName name="_1876K3.220_5_1" localSheetId="14">#REF!</definedName>
    <definedName name="_1876K3.220_5_1">#REF!</definedName>
    <definedName name="_1877K3.220_6_1" localSheetId="13">#REF!</definedName>
    <definedName name="_1877K3.220_6_1" localSheetId="2">#REF!</definedName>
    <definedName name="_1877K3.220_6_1" localSheetId="11">#REF!</definedName>
    <definedName name="_1877K3.220_6_1" localSheetId="5">#REF!</definedName>
    <definedName name="_1877K3.220_6_1" localSheetId="14">#REF!</definedName>
    <definedName name="_1877K3.220_6_1">#REF!</definedName>
    <definedName name="_1878F3.030_4_1" localSheetId="13">#REF!</definedName>
    <definedName name="_1878F3.030_4_1" localSheetId="2">#REF!</definedName>
    <definedName name="_1878F3.030_4_1" localSheetId="11">#REF!</definedName>
    <definedName name="_1878F3.030_4_1" localSheetId="5">#REF!</definedName>
    <definedName name="_1878F3.030_4_1" localSheetId="14">#REF!</definedName>
    <definedName name="_1878F3.030_4_1">#REF!</definedName>
    <definedName name="_1878K3.220_8_1" localSheetId="13">#REF!</definedName>
    <definedName name="_1878K3.220_8_1" localSheetId="2">#REF!</definedName>
    <definedName name="_1878K3.220_8_1" localSheetId="11">#REF!</definedName>
    <definedName name="_1878K3.220_8_1" localSheetId="5">#REF!</definedName>
    <definedName name="_1878K3.220_8_1" localSheetId="14">#REF!</definedName>
    <definedName name="_1878K3.220_8_1">#REF!</definedName>
    <definedName name="_1879K3.230_4_1" localSheetId="13">#REF!</definedName>
    <definedName name="_1879K3.230_4_1" localSheetId="2">#REF!</definedName>
    <definedName name="_1879K3.230_4_1" localSheetId="11">#REF!</definedName>
    <definedName name="_1879K3.230_4_1" localSheetId="5">#REF!</definedName>
    <definedName name="_1879K3.230_4_1" localSheetId="14">#REF!</definedName>
    <definedName name="_1879K3.230_4_1">#REF!</definedName>
    <definedName name="_187ag267N59_5_1" localSheetId="13">#REF!</definedName>
    <definedName name="_187ag267N59_5_1" localSheetId="2">#REF!</definedName>
    <definedName name="_187ag267N59_5_1" localSheetId="11">#REF!</definedName>
    <definedName name="_187ag267N59_5_1" localSheetId="5">#REF!</definedName>
    <definedName name="_187ag267N59_5_1" localSheetId="14">#REF!</definedName>
    <definedName name="_187ag267N59_5_1">#REF!</definedName>
    <definedName name="_187C__5_1" localSheetId="13">#REF!</definedName>
    <definedName name="_187C__5_1" localSheetId="2">#REF!</definedName>
    <definedName name="_187C__5_1" localSheetId="11">#REF!</definedName>
    <definedName name="_187C__5_1" localSheetId="5">#REF!</definedName>
    <definedName name="_187C__5_1" localSheetId="14">#REF!</definedName>
    <definedName name="_187C__5_1">#REF!</definedName>
    <definedName name="_1880F3.030_5_1" localSheetId="13">#REF!</definedName>
    <definedName name="_1880F3.030_5_1" localSheetId="2">#REF!</definedName>
    <definedName name="_1880F3.030_5_1" localSheetId="11">#REF!</definedName>
    <definedName name="_1880F3.030_5_1" localSheetId="5">#REF!</definedName>
    <definedName name="_1880F3.030_5_1" localSheetId="14">#REF!</definedName>
    <definedName name="_1880F3.030_5_1">#REF!</definedName>
    <definedName name="_1880K3.230_5_1" localSheetId="13">#REF!</definedName>
    <definedName name="_1880K3.230_5_1" localSheetId="2">#REF!</definedName>
    <definedName name="_1880K3.230_5_1" localSheetId="11">#REF!</definedName>
    <definedName name="_1880K3.230_5_1" localSheetId="5">#REF!</definedName>
    <definedName name="_1880K3.230_5_1" localSheetId="14">#REF!</definedName>
    <definedName name="_1880K3.230_5_1">#REF!</definedName>
    <definedName name="_1881K3.230_6_1" localSheetId="13">#REF!</definedName>
    <definedName name="_1881K3.230_6_1" localSheetId="2">#REF!</definedName>
    <definedName name="_1881K3.230_6_1" localSheetId="11">#REF!</definedName>
    <definedName name="_1881K3.230_6_1" localSheetId="5">#REF!</definedName>
    <definedName name="_1881K3.230_6_1" localSheetId="14">#REF!</definedName>
    <definedName name="_1881K3.230_6_1">#REF!</definedName>
    <definedName name="_1882F3.030_6_1" localSheetId="13">#REF!</definedName>
    <definedName name="_1882F3.030_6_1" localSheetId="2">#REF!</definedName>
    <definedName name="_1882F3.030_6_1" localSheetId="11">#REF!</definedName>
    <definedName name="_1882F3.030_6_1" localSheetId="5">#REF!</definedName>
    <definedName name="_1882F3.030_6_1" localSheetId="14">#REF!</definedName>
    <definedName name="_1882F3.030_6_1">#REF!</definedName>
    <definedName name="_1882K3.230_8_1" localSheetId="13">#REF!</definedName>
    <definedName name="_1882K3.230_8_1" localSheetId="2">#REF!</definedName>
    <definedName name="_1882K3.230_8_1" localSheetId="11">#REF!</definedName>
    <definedName name="_1882K3.230_8_1" localSheetId="5">#REF!</definedName>
    <definedName name="_1882K3.230_8_1" localSheetId="14">#REF!</definedName>
    <definedName name="_1882K3.230_8_1">#REF!</definedName>
    <definedName name="_1883K3.310_4_1" localSheetId="13">#REF!</definedName>
    <definedName name="_1883K3.310_4_1" localSheetId="2">#REF!</definedName>
    <definedName name="_1883K3.310_4_1" localSheetId="11">#REF!</definedName>
    <definedName name="_1883K3.310_4_1" localSheetId="5">#REF!</definedName>
    <definedName name="_1883K3.310_4_1" localSheetId="14">#REF!</definedName>
    <definedName name="_1883K3.310_4_1">#REF!</definedName>
    <definedName name="_1884F3.030_8_1" localSheetId="13">#REF!</definedName>
    <definedName name="_1884F3.030_8_1" localSheetId="2">#REF!</definedName>
    <definedName name="_1884F3.030_8_1" localSheetId="11">#REF!</definedName>
    <definedName name="_1884F3.030_8_1" localSheetId="5">#REF!</definedName>
    <definedName name="_1884F3.030_8_1" localSheetId="14">#REF!</definedName>
    <definedName name="_1884F3.030_8_1">#REF!</definedName>
    <definedName name="_1884K3.310_5_1" localSheetId="13">#REF!</definedName>
    <definedName name="_1884K3.310_5_1" localSheetId="2">#REF!</definedName>
    <definedName name="_1884K3.310_5_1" localSheetId="11">#REF!</definedName>
    <definedName name="_1884K3.310_5_1" localSheetId="5">#REF!</definedName>
    <definedName name="_1884K3.310_5_1" localSheetId="14">#REF!</definedName>
    <definedName name="_1884K3.310_5_1">#REF!</definedName>
    <definedName name="_1885K3.310_6_1" localSheetId="13">#REF!</definedName>
    <definedName name="_1885K3.310_6_1" localSheetId="2">#REF!</definedName>
    <definedName name="_1885K3.310_6_1" localSheetId="11">#REF!</definedName>
    <definedName name="_1885K3.310_6_1" localSheetId="5">#REF!</definedName>
    <definedName name="_1885K3.310_6_1" localSheetId="14">#REF!</definedName>
    <definedName name="_1885K3.310_6_1">#REF!</definedName>
    <definedName name="_1886F3.100_4_1" localSheetId="13">#REF!</definedName>
    <definedName name="_1886F3.100_4_1" localSheetId="2">#REF!</definedName>
    <definedName name="_1886F3.100_4_1" localSheetId="11">#REF!</definedName>
    <definedName name="_1886F3.100_4_1" localSheetId="5">#REF!</definedName>
    <definedName name="_1886F3.100_4_1" localSheetId="14">#REF!</definedName>
    <definedName name="_1886F3.100_4_1">#REF!</definedName>
    <definedName name="_1886K3.310_8_1" localSheetId="13">#REF!</definedName>
    <definedName name="_1886K3.310_8_1" localSheetId="2">#REF!</definedName>
    <definedName name="_1886K3.310_8_1" localSheetId="11">#REF!</definedName>
    <definedName name="_1886K3.310_8_1" localSheetId="5">#REF!</definedName>
    <definedName name="_1886K3.310_8_1" localSheetId="14">#REF!</definedName>
    <definedName name="_1886K3.310_8_1">#REF!</definedName>
    <definedName name="_1887K3.320_4_1" localSheetId="13">#REF!</definedName>
    <definedName name="_1887K3.320_4_1" localSheetId="2">#REF!</definedName>
    <definedName name="_1887K3.320_4_1" localSheetId="11">#REF!</definedName>
    <definedName name="_1887K3.320_4_1" localSheetId="5">#REF!</definedName>
    <definedName name="_1887K3.320_4_1" localSheetId="14">#REF!</definedName>
    <definedName name="_1887K3.320_4_1">#REF!</definedName>
    <definedName name="_1888F3.100_5_1" localSheetId="13">#REF!</definedName>
    <definedName name="_1888F3.100_5_1" localSheetId="2">#REF!</definedName>
    <definedName name="_1888F3.100_5_1" localSheetId="11">#REF!</definedName>
    <definedName name="_1888F3.100_5_1" localSheetId="5">#REF!</definedName>
    <definedName name="_1888F3.100_5_1" localSheetId="14">#REF!</definedName>
    <definedName name="_1888F3.100_5_1">#REF!</definedName>
    <definedName name="_1888K3.320_5_1" localSheetId="13">#REF!</definedName>
    <definedName name="_1888K3.320_5_1" localSheetId="2">#REF!</definedName>
    <definedName name="_1888K3.320_5_1" localSheetId="11">#REF!</definedName>
    <definedName name="_1888K3.320_5_1" localSheetId="5">#REF!</definedName>
    <definedName name="_1888K3.320_5_1" localSheetId="14">#REF!</definedName>
    <definedName name="_1888K3.320_5_1">#REF!</definedName>
    <definedName name="_1889K3.320_6_1" localSheetId="13">#REF!</definedName>
    <definedName name="_1889K3.320_6_1" localSheetId="2">#REF!</definedName>
    <definedName name="_1889K3.320_6_1" localSheetId="11">#REF!</definedName>
    <definedName name="_1889K3.320_6_1" localSheetId="5">#REF!</definedName>
    <definedName name="_1889K3.320_6_1" localSheetId="14">#REF!</definedName>
    <definedName name="_1889K3.320_6_1">#REF!</definedName>
    <definedName name="_188C__5_2" localSheetId="13">#REF!</definedName>
    <definedName name="_188C__5_2" localSheetId="2">#REF!</definedName>
    <definedName name="_188C__5_2" localSheetId="11">#REF!</definedName>
    <definedName name="_188C__5_2" localSheetId="5">#REF!</definedName>
    <definedName name="_188C__5_2" localSheetId="14">#REF!</definedName>
    <definedName name="_188C__5_2">#REF!</definedName>
    <definedName name="_1890F3.100_6_1" localSheetId="13">#REF!</definedName>
    <definedName name="_1890F3.100_6_1" localSheetId="2">#REF!</definedName>
    <definedName name="_1890F3.100_6_1" localSheetId="11">#REF!</definedName>
    <definedName name="_1890F3.100_6_1" localSheetId="5">#REF!</definedName>
    <definedName name="_1890F3.100_6_1" localSheetId="14">#REF!</definedName>
    <definedName name="_1890F3.100_6_1">#REF!</definedName>
    <definedName name="_1890K3.320_8_1" localSheetId="13">#REF!</definedName>
    <definedName name="_1890K3.320_8_1" localSheetId="2">#REF!</definedName>
    <definedName name="_1890K3.320_8_1" localSheetId="11">#REF!</definedName>
    <definedName name="_1890K3.320_8_1" localSheetId="5">#REF!</definedName>
    <definedName name="_1890K3.320_8_1" localSheetId="14">#REF!</definedName>
    <definedName name="_1890K3.320_8_1">#REF!</definedName>
    <definedName name="_1891K3.330_4_1" localSheetId="13">#REF!</definedName>
    <definedName name="_1891K3.330_4_1" localSheetId="2">#REF!</definedName>
    <definedName name="_1891K3.330_4_1" localSheetId="11">#REF!</definedName>
    <definedName name="_1891K3.330_4_1" localSheetId="5">#REF!</definedName>
    <definedName name="_1891K3.330_4_1" localSheetId="14">#REF!</definedName>
    <definedName name="_1891K3.330_4_1">#REF!</definedName>
    <definedName name="_1892F3.100_8_1" localSheetId="13">#REF!</definedName>
    <definedName name="_1892F3.100_8_1" localSheetId="2">#REF!</definedName>
    <definedName name="_1892F3.100_8_1" localSheetId="11">#REF!</definedName>
    <definedName name="_1892F3.100_8_1" localSheetId="5">#REF!</definedName>
    <definedName name="_1892F3.100_8_1" localSheetId="14">#REF!</definedName>
    <definedName name="_1892F3.100_8_1">#REF!</definedName>
    <definedName name="_1892K3.330_5_1" localSheetId="13">#REF!</definedName>
    <definedName name="_1892K3.330_5_1" localSheetId="2">#REF!</definedName>
    <definedName name="_1892K3.330_5_1" localSheetId="11">#REF!</definedName>
    <definedName name="_1892K3.330_5_1" localSheetId="5">#REF!</definedName>
    <definedName name="_1892K3.330_5_1" localSheetId="14">#REF!</definedName>
    <definedName name="_1892K3.330_5_1">#REF!</definedName>
    <definedName name="_1893K3.330_6_1" localSheetId="13">#REF!</definedName>
    <definedName name="_1893K3.330_6_1" localSheetId="2">#REF!</definedName>
    <definedName name="_1893K3.330_6_1" localSheetId="11">#REF!</definedName>
    <definedName name="_1893K3.330_6_1" localSheetId="5">#REF!</definedName>
    <definedName name="_1893K3.330_6_1" localSheetId="14">#REF!</definedName>
    <definedName name="_1893K3.330_6_1">#REF!</definedName>
    <definedName name="_1894F3.110_4_1" localSheetId="13">#REF!</definedName>
    <definedName name="_1894F3.110_4_1" localSheetId="2">#REF!</definedName>
    <definedName name="_1894F3.110_4_1" localSheetId="11">#REF!</definedName>
    <definedName name="_1894F3.110_4_1" localSheetId="5">#REF!</definedName>
    <definedName name="_1894F3.110_4_1" localSheetId="14">#REF!</definedName>
    <definedName name="_1894F3.110_4_1">#REF!</definedName>
    <definedName name="_1894K3.330_8_1" localSheetId="13">#REF!</definedName>
    <definedName name="_1894K3.330_8_1" localSheetId="2">#REF!</definedName>
    <definedName name="_1894K3.330_8_1" localSheetId="11">#REF!</definedName>
    <definedName name="_1894K3.330_8_1" localSheetId="5">#REF!</definedName>
    <definedName name="_1894K3.330_8_1" localSheetId="14">#REF!</definedName>
    <definedName name="_1894K3.330_8_1">#REF!</definedName>
    <definedName name="_1895K3.410_4_1" localSheetId="13">#REF!</definedName>
    <definedName name="_1895K3.410_4_1" localSheetId="2">#REF!</definedName>
    <definedName name="_1895K3.410_4_1" localSheetId="11">#REF!</definedName>
    <definedName name="_1895K3.410_4_1" localSheetId="5">#REF!</definedName>
    <definedName name="_1895K3.410_4_1" localSheetId="14">#REF!</definedName>
    <definedName name="_1895K3.410_4_1">#REF!</definedName>
    <definedName name="_1896F3.110_5_1" localSheetId="13">#REF!</definedName>
    <definedName name="_1896F3.110_5_1" localSheetId="2">#REF!</definedName>
    <definedName name="_1896F3.110_5_1" localSheetId="11">#REF!</definedName>
    <definedName name="_1896F3.110_5_1" localSheetId="5">#REF!</definedName>
    <definedName name="_1896F3.110_5_1" localSheetId="14">#REF!</definedName>
    <definedName name="_1896F3.110_5_1">#REF!</definedName>
    <definedName name="_1896K3.410_5_1" localSheetId="13">#REF!</definedName>
    <definedName name="_1896K3.410_5_1" localSheetId="2">#REF!</definedName>
    <definedName name="_1896K3.410_5_1" localSheetId="11">#REF!</definedName>
    <definedName name="_1896K3.410_5_1" localSheetId="5">#REF!</definedName>
    <definedName name="_1896K3.410_5_1" localSheetId="14">#REF!</definedName>
    <definedName name="_1896K3.410_5_1">#REF!</definedName>
    <definedName name="_1897K3.410_6_1" localSheetId="13">#REF!</definedName>
    <definedName name="_1897K3.410_6_1" localSheetId="2">#REF!</definedName>
    <definedName name="_1897K3.410_6_1" localSheetId="11">#REF!</definedName>
    <definedName name="_1897K3.410_6_1" localSheetId="5">#REF!</definedName>
    <definedName name="_1897K3.410_6_1" localSheetId="14">#REF!</definedName>
    <definedName name="_1897K3.410_6_1">#REF!</definedName>
    <definedName name="_1898F3.110_6_1" localSheetId="13">#REF!</definedName>
    <definedName name="_1898F3.110_6_1" localSheetId="2">#REF!</definedName>
    <definedName name="_1898F3.110_6_1" localSheetId="11">#REF!</definedName>
    <definedName name="_1898F3.110_6_1" localSheetId="5">#REF!</definedName>
    <definedName name="_1898F3.110_6_1" localSheetId="14">#REF!</definedName>
    <definedName name="_1898F3.110_6_1">#REF!</definedName>
    <definedName name="_1898K3.410_8_1" localSheetId="13">#REF!</definedName>
    <definedName name="_1898K3.410_8_1" localSheetId="2">#REF!</definedName>
    <definedName name="_1898K3.410_8_1" localSheetId="11">#REF!</definedName>
    <definedName name="_1898K3.410_8_1" localSheetId="5">#REF!</definedName>
    <definedName name="_1898K3.410_8_1" localSheetId="14">#REF!</definedName>
    <definedName name="_1898K3.410_8_1">#REF!</definedName>
    <definedName name="_1899K3.430_4_1" localSheetId="13">#REF!</definedName>
    <definedName name="_1899K3.430_4_1" localSheetId="2">#REF!</definedName>
    <definedName name="_1899K3.430_4_1" localSheetId="11">#REF!</definedName>
    <definedName name="_1899K3.430_4_1" localSheetId="5">#REF!</definedName>
    <definedName name="_1899K3.430_4_1" localSheetId="14">#REF!</definedName>
    <definedName name="_1899K3.430_4_1">#REF!</definedName>
    <definedName name="_189C__6_1" localSheetId="13">#REF!</definedName>
    <definedName name="_189C__6_1" localSheetId="2">#REF!</definedName>
    <definedName name="_189C__6_1" localSheetId="11">#REF!</definedName>
    <definedName name="_189C__6_1" localSheetId="5">#REF!</definedName>
    <definedName name="_189C__6_1" localSheetId="14">#REF!</definedName>
    <definedName name="_189C__6_1">#REF!</definedName>
    <definedName name="_19_0ten_" localSheetId="13" hidden="1">#REF!</definedName>
    <definedName name="_19_0ten_" localSheetId="2" hidden="1">#REF!</definedName>
    <definedName name="_19_0ten_" localSheetId="11" hidden="1">#REF!</definedName>
    <definedName name="_19_0ten_" localSheetId="5" hidden="1">#REF!</definedName>
    <definedName name="_19_0ten_" localSheetId="14" hidden="1">#REF!</definedName>
    <definedName name="_19_0ten_" hidden="1">#REF!</definedName>
    <definedName name="_1900F3.110_8_1" localSheetId="13">#REF!</definedName>
    <definedName name="_1900F3.110_8_1" localSheetId="2">#REF!</definedName>
    <definedName name="_1900F3.110_8_1" localSheetId="11">#REF!</definedName>
    <definedName name="_1900F3.110_8_1" localSheetId="5">#REF!</definedName>
    <definedName name="_1900F3.110_8_1" localSheetId="14">#REF!</definedName>
    <definedName name="_1900F3.110_8_1">#REF!</definedName>
    <definedName name="_1900K3.430_5_1" localSheetId="13">#REF!</definedName>
    <definedName name="_1900K3.430_5_1" localSheetId="2">#REF!</definedName>
    <definedName name="_1900K3.430_5_1" localSheetId="11">#REF!</definedName>
    <definedName name="_1900K3.430_5_1" localSheetId="5">#REF!</definedName>
    <definedName name="_1900K3.430_5_1" localSheetId="14">#REF!</definedName>
    <definedName name="_1900K3.430_5_1">#REF!</definedName>
    <definedName name="_1901K3.430_6_1" localSheetId="13">#REF!</definedName>
    <definedName name="_1901K3.430_6_1" localSheetId="2">#REF!</definedName>
    <definedName name="_1901K3.430_6_1" localSheetId="11">#REF!</definedName>
    <definedName name="_1901K3.430_6_1" localSheetId="5">#REF!</definedName>
    <definedName name="_1901K3.430_6_1" localSheetId="14">#REF!</definedName>
    <definedName name="_1901K3.430_6_1">#REF!</definedName>
    <definedName name="_1902F3.120_4_1" localSheetId="13">#REF!</definedName>
    <definedName name="_1902F3.120_4_1" localSheetId="2">#REF!</definedName>
    <definedName name="_1902F3.120_4_1" localSheetId="11">#REF!</definedName>
    <definedName name="_1902F3.120_4_1" localSheetId="5">#REF!</definedName>
    <definedName name="_1902F3.120_4_1" localSheetId="14">#REF!</definedName>
    <definedName name="_1902F3.120_4_1">#REF!</definedName>
    <definedName name="_1902K3.430_8_1" localSheetId="13">#REF!</definedName>
    <definedName name="_1902K3.430_8_1" localSheetId="2">#REF!</definedName>
    <definedName name="_1902K3.430_8_1" localSheetId="11">#REF!</definedName>
    <definedName name="_1902K3.430_8_1" localSheetId="5">#REF!</definedName>
    <definedName name="_1902K3.430_8_1" localSheetId="14">#REF!</definedName>
    <definedName name="_1902K3.430_8_1">#REF!</definedName>
    <definedName name="_1903K3.450_4_1" localSheetId="13">#REF!</definedName>
    <definedName name="_1903K3.450_4_1" localSheetId="2">#REF!</definedName>
    <definedName name="_1903K3.450_4_1" localSheetId="11">#REF!</definedName>
    <definedName name="_1903K3.450_4_1" localSheetId="5">#REF!</definedName>
    <definedName name="_1903K3.450_4_1" localSheetId="14">#REF!</definedName>
    <definedName name="_1903K3.450_4_1">#REF!</definedName>
    <definedName name="_1904F3.120_5_1" localSheetId="13">#REF!</definedName>
    <definedName name="_1904F3.120_5_1" localSheetId="2">#REF!</definedName>
    <definedName name="_1904F3.120_5_1" localSheetId="11">#REF!</definedName>
    <definedName name="_1904F3.120_5_1" localSheetId="5">#REF!</definedName>
    <definedName name="_1904F3.120_5_1" localSheetId="14">#REF!</definedName>
    <definedName name="_1904F3.120_5_1">#REF!</definedName>
    <definedName name="_1904K3.450_5_1" localSheetId="13">#REF!</definedName>
    <definedName name="_1904K3.450_5_1" localSheetId="2">#REF!</definedName>
    <definedName name="_1904K3.450_5_1" localSheetId="11">#REF!</definedName>
    <definedName name="_1904K3.450_5_1" localSheetId="5">#REF!</definedName>
    <definedName name="_1904K3.450_5_1" localSheetId="14">#REF!</definedName>
    <definedName name="_1904K3.450_5_1">#REF!</definedName>
    <definedName name="_1905K3.450_6_1" localSheetId="13">#REF!</definedName>
    <definedName name="_1905K3.450_6_1" localSheetId="2">#REF!</definedName>
    <definedName name="_1905K3.450_6_1" localSheetId="11">#REF!</definedName>
    <definedName name="_1905K3.450_6_1" localSheetId="5">#REF!</definedName>
    <definedName name="_1905K3.450_6_1" localSheetId="14">#REF!</definedName>
    <definedName name="_1905K3.450_6_1">#REF!</definedName>
    <definedName name="_1906F3.120_6_1" localSheetId="13">#REF!</definedName>
    <definedName name="_1906F3.120_6_1" localSheetId="2">#REF!</definedName>
    <definedName name="_1906F3.120_6_1" localSheetId="11">#REF!</definedName>
    <definedName name="_1906F3.120_6_1" localSheetId="5">#REF!</definedName>
    <definedName name="_1906F3.120_6_1" localSheetId="14">#REF!</definedName>
    <definedName name="_1906F3.120_6_1">#REF!</definedName>
    <definedName name="_1906K3.450_8_1" localSheetId="13">#REF!</definedName>
    <definedName name="_1906K3.450_8_1" localSheetId="2">#REF!</definedName>
    <definedName name="_1906K3.450_8_1" localSheetId="11">#REF!</definedName>
    <definedName name="_1906K3.450_8_1" localSheetId="5">#REF!</definedName>
    <definedName name="_1906K3.450_8_1" localSheetId="14">#REF!</definedName>
    <definedName name="_1906K3.450_8_1">#REF!</definedName>
    <definedName name="_1907K4.010_4_1" localSheetId="13">#REF!</definedName>
    <definedName name="_1907K4.010_4_1" localSheetId="2">#REF!</definedName>
    <definedName name="_1907K4.010_4_1" localSheetId="11">#REF!</definedName>
    <definedName name="_1907K4.010_4_1" localSheetId="5">#REF!</definedName>
    <definedName name="_1907K4.010_4_1" localSheetId="14">#REF!</definedName>
    <definedName name="_1907K4.010_4_1">#REF!</definedName>
    <definedName name="_1908F3.120_8_1" localSheetId="13">#REF!</definedName>
    <definedName name="_1908F3.120_8_1" localSheetId="2">#REF!</definedName>
    <definedName name="_1908F3.120_8_1" localSheetId="11">#REF!</definedName>
    <definedName name="_1908F3.120_8_1" localSheetId="5">#REF!</definedName>
    <definedName name="_1908F3.120_8_1" localSheetId="14">#REF!</definedName>
    <definedName name="_1908F3.120_8_1">#REF!</definedName>
    <definedName name="_1908K4.010_5_1" localSheetId="13">#REF!</definedName>
    <definedName name="_1908K4.010_5_1" localSheetId="2">#REF!</definedName>
    <definedName name="_1908K4.010_5_1" localSheetId="11">#REF!</definedName>
    <definedName name="_1908K4.010_5_1" localSheetId="5">#REF!</definedName>
    <definedName name="_1908K4.010_5_1" localSheetId="14">#REF!</definedName>
    <definedName name="_1908K4.010_5_1">#REF!</definedName>
    <definedName name="_1909K4.010_6_1" localSheetId="13">#REF!</definedName>
    <definedName name="_1909K4.010_6_1" localSheetId="2">#REF!</definedName>
    <definedName name="_1909K4.010_6_1" localSheetId="11">#REF!</definedName>
    <definedName name="_1909K4.010_6_1" localSheetId="5">#REF!</definedName>
    <definedName name="_1909K4.010_6_1" localSheetId="14">#REF!</definedName>
    <definedName name="_1909K4.010_6_1">#REF!</definedName>
    <definedName name="_190C__8_1" localSheetId="13">#REF!</definedName>
    <definedName name="_190C__8_1" localSheetId="2">#REF!</definedName>
    <definedName name="_190C__8_1" localSheetId="11">#REF!</definedName>
    <definedName name="_190C__8_1" localSheetId="5">#REF!</definedName>
    <definedName name="_190C__8_1" localSheetId="14">#REF!</definedName>
    <definedName name="_190C__8_1">#REF!</definedName>
    <definedName name="_1910F3.130_4_1" localSheetId="13">#REF!</definedName>
    <definedName name="_1910F3.130_4_1" localSheetId="2">#REF!</definedName>
    <definedName name="_1910F3.130_4_1" localSheetId="11">#REF!</definedName>
    <definedName name="_1910F3.130_4_1" localSheetId="5">#REF!</definedName>
    <definedName name="_1910F3.130_4_1" localSheetId="14">#REF!</definedName>
    <definedName name="_1910F3.130_4_1">#REF!</definedName>
    <definedName name="_1910K4.010_8_1" localSheetId="13">#REF!</definedName>
    <definedName name="_1910K4.010_8_1" localSheetId="2">#REF!</definedName>
    <definedName name="_1910K4.010_8_1" localSheetId="11">#REF!</definedName>
    <definedName name="_1910K4.010_8_1" localSheetId="5">#REF!</definedName>
    <definedName name="_1910K4.010_8_1" localSheetId="14">#REF!</definedName>
    <definedName name="_1910K4.010_8_1">#REF!</definedName>
    <definedName name="_1911K4.020_4_1" localSheetId="13">#REF!</definedName>
    <definedName name="_1911K4.020_4_1" localSheetId="2">#REF!</definedName>
    <definedName name="_1911K4.020_4_1" localSheetId="11">#REF!</definedName>
    <definedName name="_1911K4.020_4_1" localSheetId="5">#REF!</definedName>
    <definedName name="_1911K4.020_4_1" localSheetId="14">#REF!</definedName>
    <definedName name="_1911K4.020_4_1">#REF!</definedName>
    <definedName name="_1912F3.130_5_1" localSheetId="13">#REF!</definedName>
    <definedName name="_1912F3.130_5_1" localSheetId="2">#REF!</definedName>
    <definedName name="_1912F3.130_5_1" localSheetId="11">#REF!</definedName>
    <definedName name="_1912F3.130_5_1" localSheetId="5">#REF!</definedName>
    <definedName name="_1912F3.130_5_1" localSheetId="14">#REF!</definedName>
    <definedName name="_1912F3.130_5_1">#REF!</definedName>
    <definedName name="_1912K4.020_5_1" localSheetId="13">#REF!</definedName>
    <definedName name="_1912K4.020_5_1" localSheetId="2">#REF!</definedName>
    <definedName name="_1912K4.020_5_1" localSheetId="11">#REF!</definedName>
    <definedName name="_1912K4.020_5_1" localSheetId="5">#REF!</definedName>
    <definedName name="_1912K4.020_5_1" localSheetId="14">#REF!</definedName>
    <definedName name="_1912K4.020_5_1">#REF!</definedName>
    <definedName name="_1913K4.020_6_1" localSheetId="13">#REF!</definedName>
    <definedName name="_1913K4.020_6_1" localSheetId="2">#REF!</definedName>
    <definedName name="_1913K4.020_6_1" localSheetId="11">#REF!</definedName>
    <definedName name="_1913K4.020_6_1" localSheetId="5">#REF!</definedName>
    <definedName name="_1913K4.020_6_1" localSheetId="14">#REF!</definedName>
    <definedName name="_1913K4.020_6_1">#REF!</definedName>
    <definedName name="_1914F3.130_6_1" localSheetId="13">#REF!</definedName>
    <definedName name="_1914F3.130_6_1" localSheetId="2">#REF!</definedName>
    <definedName name="_1914F3.130_6_1" localSheetId="11">#REF!</definedName>
    <definedName name="_1914F3.130_6_1" localSheetId="5">#REF!</definedName>
    <definedName name="_1914F3.130_6_1" localSheetId="14">#REF!</definedName>
    <definedName name="_1914F3.130_6_1">#REF!</definedName>
    <definedName name="_1914K4.020_8_1" localSheetId="13">#REF!</definedName>
    <definedName name="_1914K4.020_8_1" localSheetId="2">#REF!</definedName>
    <definedName name="_1914K4.020_8_1" localSheetId="11">#REF!</definedName>
    <definedName name="_1914K4.020_8_1" localSheetId="5">#REF!</definedName>
    <definedName name="_1914K4.020_8_1" localSheetId="14">#REF!</definedName>
    <definedName name="_1914K4.020_8_1">#REF!</definedName>
    <definedName name="_1915K4.110_4_1" localSheetId="13">#REF!</definedName>
    <definedName name="_1915K4.110_4_1" localSheetId="2">#REF!</definedName>
    <definedName name="_1915K4.110_4_1" localSheetId="11">#REF!</definedName>
    <definedName name="_1915K4.110_4_1" localSheetId="5">#REF!</definedName>
    <definedName name="_1915K4.110_4_1" localSheetId="14">#REF!</definedName>
    <definedName name="_1915K4.110_4_1">#REF!</definedName>
    <definedName name="_1916F3.130_8_1" localSheetId="13">#REF!</definedName>
    <definedName name="_1916F3.130_8_1" localSheetId="2">#REF!</definedName>
    <definedName name="_1916F3.130_8_1" localSheetId="11">#REF!</definedName>
    <definedName name="_1916F3.130_8_1" localSheetId="5">#REF!</definedName>
    <definedName name="_1916F3.130_8_1" localSheetId="14">#REF!</definedName>
    <definedName name="_1916F3.130_8_1">#REF!</definedName>
    <definedName name="_1916K4.110_5_1" localSheetId="13">#REF!</definedName>
    <definedName name="_1916K4.110_5_1" localSheetId="2">#REF!</definedName>
    <definedName name="_1916K4.110_5_1" localSheetId="11">#REF!</definedName>
    <definedName name="_1916K4.110_5_1" localSheetId="5">#REF!</definedName>
    <definedName name="_1916K4.110_5_1" localSheetId="14">#REF!</definedName>
    <definedName name="_1916K4.110_5_1">#REF!</definedName>
    <definedName name="_1917K4.110_6_1" localSheetId="13">#REF!</definedName>
    <definedName name="_1917K4.110_6_1" localSheetId="2">#REF!</definedName>
    <definedName name="_1917K4.110_6_1" localSheetId="11">#REF!</definedName>
    <definedName name="_1917K4.110_6_1" localSheetId="5">#REF!</definedName>
    <definedName name="_1917K4.110_6_1" localSheetId="14">#REF!</definedName>
    <definedName name="_1917K4.110_6_1">#REF!</definedName>
    <definedName name="_1918F4.000_4_1" localSheetId="13">#REF!</definedName>
    <definedName name="_1918F4.000_4_1" localSheetId="2">#REF!</definedName>
    <definedName name="_1918F4.000_4_1" localSheetId="11">#REF!</definedName>
    <definedName name="_1918F4.000_4_1" localSheetId="5">#REF!</definedName>
    <definedName name="_1918F4.000_4_1" localSheetId="14">#REF!</definedName>
    <definedName name="_1918F4.000_4_1">#REF!</definedName>
    <definedName name="_1918K4.110_8_1" localSheetId="13">#REF!</definedName>
    <definedName name="_1918K4.110_8_1" localSheetId="2">#REF!</definedName>
    <definedName name="_1918K4.110_8_1" localSheetId="11">#REF!</definedName>
    <definedName name="_1918K4.110_8_1" localSheetId="5">#REF!</definedName>
    <definedName name="_1918K4.110_8_1" localSheetId="14">#REF!</definedName>
    <definedName name="_1918K4.110_8_1">#REF!</definedName>
    <definedName name="_1919K4.120_4_1" localSheetId="13">#REF!</definedName>
    <definedName name="_1919K4.120_4_1" localSheetId="2">#REF!</definedName>
    <definedName name="_1919K4.120_4_1" localSheetId="11">#REF!</definedName>
    <definedName name="_1919K4.120_4_1" localSheetId="5">#REF!</definedName>
    <definedName name="_1919K4.120_4_1" localSheetId="14">#REF!</definedName>
    <definedName name="_1919K4.120_4_1">#REF!</definedName>
    <definedName name="_191ag267N59_6_1" localSheetId="13">#REF!</definedName>
    <definedName name="_191ag267N59_6_1" localSheetId="2">#REF!</definedName>
    <definedName name="_191ag267N59_6_1" localSheetId="11">#REF!</definedName>
    <definedName name="_191ag267N59_6_1" localSheetId="5">#REF!</definedName>
    <definedName name="_191ag267N59_6_1" localSheetId="14">#REF!</definedName>
    <definedName name="_191ag267N59_6_1">#REF!</definedName>
    <definedName name="_191CABLE2_4_1" localSheetId="13">#REF!</definedName>
    <definedName name="_191CABLE2_4_1" localSheetId="2">#REF!</definedName>
    <definedName name="_191CABLE2_4_1" localSheetId="11">#REF!</definedName>
    <definedName name="_191CABLE2_4_1" localSheetId="5">#REF!</definedName>
    <definedName name="_191CABLE2_4_1" localSheetId="14">#REF!</definedName>
    <definedName name="_191CABLE2_4_1">#REF!</definedName>
    <definedName name="_1920F4.000_5_1" localSheetId="13">#REF!</definedName>
    <definedName name="_1920F4.000_5_1" localSheetId="2">#REF!</definedName>
    <definedName name="_1920F4.000_5_1" localSheetId="11">#REF!</definedName>
    <definedName name="_1920F4.000_5_1" localSheetId="5">#REF!</definedName>
    <definedName name="_1920F4.000_5_1" localSheetId="14">#REF!</definedName>
    <definedName name="_1920F4.000_5_1">#REF!</definedName>
    <definedName name="_1920K4.120_5_1" localSheetId="13">#REF!</definedName>
    <definedName name="_1920K4.120_5_1" localSheetId="2">#REF!</definedName>
    <definedName name="_1920K4.120_5_1" localSheetId="11">#REF!</definedName>
    <definedName name="_1920K4.120_5_1" localSheetId="5">#REF!</definedName>
    <definedName name="_1920K4.120_5_1" localSheetId="14">#REF!</definedName>
    <definedName name="_1920K4.120_5_1">#REF!</definedName>
    <definedName name="_1921K4.120_6_1" localSheetId="13">#REF!</definedName>
    <definedName name="_1921K4.120_6_1" localSheetId="2">#REF!</definedName>
    <definedName name="_1921K4.120_6_1" localSheetId="11">#REF!</definedName>
    <definedName name="_1921K4.120_6_1" localSheetId="5">#REF!</definedName>
    <definedName name="_1921K4.120_6_1" localSheetId="14">#REF!</definedName>
    <definedName name="_1921K4.120_6_1">#REF!</definedName>
    <definedName name="_1922F4.000_6_1" localSheetId="13">#REF!</definedName>
    <definedName name="_1922F4.000_6_1" localSheetId="2">#REF!</definedName>
    <definedName name="_1922F4.000_6_1" localSheetId="11">#REF!</definedName>
    <definedName name="_1922F4.000_6_1" localSheetId="5">#REF!</definedName>
    <definedName name="_1922F4.000_6_1" localSheetId="14">#REF!</definedName>
    <definedName name="_1922F4.000_6_1">#REF!</definedName>
    <definedName name="_1922K4.120_8_1" localSheetId="13">#REF!</definedName>
    <definedName name="_1922K4.120_8_1" localSheetId="2">#REF!</definedName>
    <definedName name="_1922K4.120_8_1" localSheetId="11">#REF!</definedName>
    <definedName name="_1922K4.120_8_1" localSheetId="5">#REF!</definedName>
    <definedName name="_1922K4.120_8_1" localSheetId="14">#REF!</definedName>
    <definedName name="_1922K4.120_8_1">#REF!</definedName>
    <definedName name="_1923K4.210_4_1" localSheetId="13">#REF!</definedName>
    <definedName name="_1923K4.210_4_1" localSheetId="2">#REF!</definedName>
    <definedName name="_1923K4.210_4_1" localSheetId="11">#REF!</definedName>
    <definedName name="_1923K4.210_4_1" localSheetId="5">#REF!</definedName>
    <definedName name="_1923K4.210_4_1" localSheetId="14">#REF!</definedName>
    <definedName name="_1923K4.210_4_1">#REF!</definedName>
    <definedName name="_1924F4.000_8_1" localSheetId="13">#REF!</definedName>
    <definedName name="_1924F4.000_8_1" localSheetId="2">#REF!</definedName>
    <definedName name="_1924F4.000_8_1" localSheetId="11">#REF!</definedName>
    <definedName name="_1924F4.000_8_1" localSheetId="5">#REF!</definedName>
    <definedName name="_1924F4.000_8_1" localSheetId="14">#REF!</definedName>
    <definedName name="_1924F4.000_8_1">#REF!</definedName>
    <definedName name="_1924K4.210_5_1" localSheetId="13">#REF!</definedName>
    <definedName name="_1924K4.210_5_1" localSheetId="2">#REF!</definedName>
    <definedName name="_1924K4.210_5_1" localSheetId="11">#REF!</definedName>
    <definedName name="_1924K4.210_5_1" localSheetId="5">#REF!</definedName>
    <definedName name="_1924K4.210_5_1" localSheetId="14">#REF!</definedName>
    <definedName name="_1924K4.210_5_1">#REF!</definedName>
    <definedName name="_1925K4.210_6_1" localSheetId="13">#REF!</definedName>
    <definedName name="_1925K4.210_6_1" localSheetId="2">#REF!</definedName>
    <definedName name="_1925K4.210_6_1" localSheetId="11">#REF!</definedName>
    <definedName name="_1925K4.210_6_1" localSheetId="5">#REF!</definedName>
    <definedName name="_1925K4.210_6_1" localSheetId="14">#REF!</definedName>
    <definedName name="_1925K4.210_6_1">#REF!</definedName>
    <definedName name="_1926F4.010_4_1" localSheetId="13">#REF!</definedName>
    <definedName name="_1926F4.010_4_1" localSheetId="2">#REF!</definedName>
    <definedName name="_1926F4.010_4_1" localSheetId="11">#REF!</definedName>
    <definedName name="_1926F4.010_4_1" localSheetId="5">#REF!</definedName>
    <definedName name="_1926F4.010_4_1" localSheetId="14">#REF!</definedName>
    <definedName name="_1926F4.010_4_1">#REF!</definedName>
    <definedName name="_1926K4.210_8_1" localSheetId="13">#REF!</definedName>
    <definedName name="_1926K4.210_8_1" localSheetId="2">#REF!</definedName>
    <definedName name="_1926K4.210_8_1" localSheetId="11">#REF!</definedName>
    <definedName name="_1926K4.210_8_1" localSheetId="5">#REF!</definedName>
    <definedName name="_1926K4.210_8_1" localSheetId="14">#REF!</definedName>
    <definedName name="_1926K4.210_8_1">#REF!</definedName>
    <definedName name="_1927K4.220_4_1" localSheetId="13">#REF!</definedName>
    <definedName name="_1927K4.220_4_1" localSheetId="2">#REF!</definedName>
    <definedName name="_1927K4.220_4_1" localSheetId="11">#REF!</definedName>
    <definedName name="_1927K4.220_4_1" localSheetId="5">#REF!</definedName>
    <definedName name="_1927K4.220_4_1" localSheetId="14">#REF!</definedName>
    <definedName name="_1927K4.220_4_1">#REF!</definedName>
    <definedName name="_1928F4.010_5_1" localSheetId="13">#REF!</definedName>
    <definedName name="_1928F4.010_5_1" localSheetId="2">#REF!</definedName>
    <definedName name="_1928F4.010_5_1" localSheetId="11">#REF!</definedName>
    <definedName name="_1928F4.010_5_1" localSheetId="5">#REF!</definedName>
    <definedName name="_1928F4.010_5_1" localSheetId="14">#REF!</definedName>
    <definedName name="_1928F4.010_5_1">#REF!</definedName>
    <definedName name="_1928K4.220_5_1" localSheetId="13">#REF!</definedName>
    <definedName name="_1928K4.220_5_1" localSheetId="2">#REF!</definedName>
    <definedName name="_1928K4.220_5_1" localSheetId="11">#REF!</definedName>
    <definedName name="_1928K4.220_5_1" localSheetId="5">#REF!</definedName>
    <definedName name="_1928K4.220_5_1" localSheetId="14">#REF!</definedName>
    <definedName name="_1928K4.220_5_1">#REF!</definedName>
    <definedName name="_1929K4.220_6_1" localSheetId="13">#REF!</definedName>
    <definedName name="_1929K4.220_6_1" localSheetId="2">#REF!</definedName>
    <definedName name="_1929K4.220_6_1" localSheetId="11">#REF!</definedName>
    <definedName name="_1929K4.220_6_1" localSheetId="5">#REF!</definedName>
    <definedName name="_1929K4.220_6_1" localSheetId="14">#REF!</definedName>
    <definedName name="_1929K4.220_6_1">#REF!</definedName>
    <definedName name="_192CABLE2_5_1" localSheetId="13">#REF!</definedName>
    <definedName name="_192CABLE2_5_1" localSheetId="2">#REF!</definedName>
    <definedName name="_192CABLE2_5_1" localSheetId="11">#REF!</definedName>
    <definedName name="_192CABLE2_5_1" localSheetId="5">#REF!</definedName>
    <definedName name="_192CABLE2_5_1" localSheetId="14">#REF!</definedName>
    <definedName name="_192CABLE2_5_1">#REF!</definedName>
    <definedName name="_1930F4.010_6_1" localSheetId="13">#REF!</definedName>
    <definedName name="_1930F4.010_6_1" localSheetId="2">#REF!</definedName>
    <definedName name="_1930F4.010_6_1" localSheetId="11">#REF!</definedName>
    <definedName name="_1930F4.010_6_1" localSheetId="5">#REF!</definedName>
    <definedName name="_1930F4.010_6_1" localSheetId="14">#REF!</definedName>
    <definedName name="_1930F4.010_6_1">#REF!</definedName>
    <definedName name="_1930K4.220_8_1" localSheetId="13">#REF!</definedName>
    <definedName name="_1930K4.220_8_1" localSheetId="2">#REF!</definedName>
    <definedName name="_1930K4.220_8_1" localSheetId="11">#REF!</definedName>
    <definedName name="_1930K4.220_8_1" localSheetId="5">#REF!</definedName>
    <definedName name="_1930K4.220_8_1" localSheetId="14">#REF!</definedName>
    <definedName name="_1930K4.220_8_1">#REF!</definedName>
    <definedName name="_1931K4.230_4_1" localSheetId="13">#REF!</definedName>
    <definedName name="_1931K4.230_4_1" localSheetId="2">#REF!</definedName>
    <definedName name="_1931K4.230_4_1" localSheetId="11">#REF!</definedName>
    <definedName name="_1931K4.230_4_1" localSheetId="5">#REF!</definedName>
    <definedName name="_1931K4.230_4_1" localSheetId="14">#REF!</definedName>
    <definedName name="_1931K4.230_4_1">#REF!</definedName>
    <definedName name="_1932F4.010_8_1" localSheetId="13">#REF!</definedName>
    <definedName name="_1932F4.010_8_1" localSheetId="2">#REF!</definedName>
    <definedName name="_1932F4.010_8_1" localSheetId="11">#REF!</definedName>
    <definedName name="_1932F4.010_8_1" localSheetId="5">#REF!</definedName>
    <definedName name="_1932F4.010_8_1" localSheetId="14">#REF!</definedName>
    <definedName name="_1932F4.010_8_1">#REF!</definedName>
    <definedName name="_1932K4.230_5_1" localSheetId="13">#REF!</definedName>
    <definedName name="_1932K4.230_5_1" localSheetId="2">#REF!</definedName>
    <definedName name="_1932K4.230_5_1" localSheetId="11">#REF!</definedName>
    <definedName name="_1932K4.230_5_1" localSheetId="5">#REF!</definedName>
    <definedName name="_1932K4.230_5_1" localSheetId="14">#REF!</definedName>
    <definedName name="_1932K4.230_5_1">#REF!</definedName>
    <definedName name="_1933K4.230_6_1" localSheetId="13">#REF!</definedName>
    <definedName name="_1933K4.230_6_1" localSheetId="2">#REF!</definedName>
    <definedName name="_1933K4.230_6_1" localSheetId="11">#REF!</definedName>
    <definedName name="_1933K4.230_6_1" localSheetId="5">#REF!</definedName>
    <definedName name="_1933K4.230_6_1" localSheetId="14">#REF!</definedName>
    <definedName name="_1933K4.230_6_1">#REF!</definedName>
    <definedName name="_1934F4.020_4_1" localSheetId="13">#REF!</definedName>
    <definedName name="_1934F4.020_4_1" localSheetId="2">#REF!</definedName>
    <definedName name="_1934F4.020_4_1" localSheetId="11">#REF!</definedName>
    <definedName name="_1934F4.020_4_1" localSheetId="5">#REF!</definedName>
    <definedName name="_1934F4.020_4_1" localSheetId="14">#REF!</definedName>
    <definedName name="_1934F4.020_4_1">#REF!</definedName>
    <definedName name="_1934K4.230_8_1" localSheetId="13">#REF!</definedName>
    <definedName name="_1934K4.230_8_1" localSheetId="2">#REF!</definedName>
    <definedName name="_1934K4.230_8_1" localSheetId="11">#REF!</definedName>
    <definedName name="_1934K4.230_8_1" localSheetId="5">#REF!</definedName>
    <definedName name="_1934K4.230_8_1" localSheetId="14">#REF!</definedName>
    <definedName name="_1934K4.230_8_1">#REF!</definedName>
    <definedName name="_1935K4.240_4_1" localSheetId="13">#REF!</definedName>
    <definedName name="_1935K4.240_4_1" localSheetId="2">#REF!</definedName>
    <definedName name="_1935K4.240_4_1" localSheetId="11">#REF!</definedName>
    <definedName name="_1935K4.240_4_1" localSheetId="5">#REF!</definedName>
    <definedName name="_1935K4.240_4_1" localSheetId="14">#REF!</definedName>
    <definedName name="_1935K4.240_4_1">#REF!</definedName>
    <definedName name="_1936F4.020_5_1" localSheetId="13">#REF!</definedName>
    <definedName name="_1936F4.020_5_1" localSheetId="2">#REF!</definedName>
    <definedName name="_1936F4.020_5_1" localSheetId="11">#REF!</definedName>
    <definedName name="_1936F4.020_5_1" localSheetId="5">#REF!</definedName>
    <definedName name="_1936F4.020_5_1" localSheetId="14">#REF!</definedName>
    <definedName name="_1936F4.020_5_1">#REF!</definedName>
    <definedName name="_1936K4.240_5_1" localSheetId="13">#REF!</definedName>
    <definedName name="_1936K4.240_5_1" localSheetId="2">#REF!</definedName>
    <definedName name="_1936K4.240_5_1" localSheetId="11">#REF!</definedName>
    <definedName name="_1936K4.240_5_1" localSheetId="5">#REF!</definedName>
    <definedName name="_1936K4.240_5_1" localSheetId="14">#REF!</definedName>
    <definedName name="_1936K4.240_5_1">#REF!</definedName>
    <definedName name="_1937K4.240_6_1" localSheetId="13">#REF!</definedName>
    <definedName name="_1937K4.240_6_1" localSheetId="2">#REF!</definedName>
    <definedName name="_1937K4.240_6_1" localSheetId="11">#REF!</definedName>
    <definedName name="_1937K4.240_6_1" localSheetId="5">#REF!</definedName>
    <definedName name="_1937K4.240_6_1" localSheetId="14">#REF!</definedName>
    <definedName name="_1937K4.240_6_1">#REF!</definedName>
    <definedName name="_1938F4.020_6_1" localSheetId="13">#REF!</definedName>
    <definedName name="_1938F4.020_6_1" localSheetId="2">#REF!</definedName>
    <definedName name="_1938F4.020_6_1" localSheetId="11">#REF!</definedName>
    <definedName name="_1938F4.020_6_1" localSheetId="5">#REF!</definedName>
    <definedName name="_1938F4.020_6_1" localSheetId="14">#REF!</definedName>
    <definedName name="_1938F4.020_6_1">#REF!</definedName>
    <definedName name="_1938K4.240_8_1" localSheetId="13">#REF!</definedName>
    <definedName name="_1938K4.240_8_1" localSheetId="2">#REF!</definedName>
    <definedName name="_1938K4.240_8_1" localSheetId="11">#REF!</definedName>
    <definedName name="_1938K4.240_8_1" localSheetId="5">#REF!</definedName>
    <definedName name="_1938K4.240_8_1" localSheetId="14">#REF!</definedName>
    <definedName name="_1938K4.240_8_1">#REF!</definedName>
    <definedName name="_1939kdien_4_1" localSheetId="13">#REF!</definedName>
    <definedName name="_1939kdien_4_1" localSheetId="2">#REF!</definedName>
    <definedName name="_1939kdien_4_1" localSheetId="11">#REF!</definedName>
    <definedName name="_1939kdien_4_1" localSheetId="5">#REF!</definedName>
    <definedName name="_1939kdien_4_1" localSheetId="14">#REF!</definedName>
    <definedName name="_1939kdien_4_1">#REF!</definedName>
    <definedName name="_193ag267N59_8_1" localSheetId="13">#REF!</definedName>
    <definedName name="_193ag267N59_8_1" localSheetId="2">#REF!</definedName>
    <definedName name="_193ag267N59_8_1" localSheetId="11">#REF!</definedName>
    <definedName name="_193ag267N59_8_1" localSheetId="5">#REF!</definedName>
    <definedName name="_193ag267N59_8_1" localSheetId="14">#REF!</definedName>
    <definedName name="_193ag267N59_8_1">#REF!</definedName>
    <definedName name="_193CABLE2_5_2" localSheetId="13">#REF!</definedName>
    <definedName name="_193CABLE2_5_2" localSheetId="2">#REF!</definedName>
    <definedName name="_193CABLE2_5_2" localSheetId="11">#REF!</definedName>
    <definedName name="_193CABLE2_5_2" localSheetId="5">#REF!</definedName>
    <definedName name="_193CABLE2_5_2" localSheetId="14">#REF!</definedName>
    <definedName name="_193CABLE2_5_2">#REF!</definedName>
    <definedName name="_1940F4.020_8_1" localSheetId="13">#REF!</definedName>
    <definedName name="_1940F4.020_8_1" localSheetId="2">#REF!</definedName>
    <definedName name="_1940F4.020_8_1" localSheetId="11">#REF!</definedName>
    <definedName name="_1940F4.020_8_1" localSheetId="5">#REF!</definedName>
    <definedName name="_1940F4.020_8_1" localSheetId="14">#REF!</definedName>
    <definedName name="_1940F4.020_8_1">#REF!</definedName>
    <definedName name="_1940kdien_5_1" localSheetId="13">#REF!</definedName>
    <definedName name="_1940kdien_5_1" localSheetId="2">#REF!</definedName>
    <definedName name="_1940kdien_5_1" localSheetId="11">#REF!</definedName>
    <definedName name="_1940kdien_5_1" localSheetId="5">#REF!</definedName>
    <definedName name="_1940kdien_5_1" localSheetId="14">#REF!</definedName>
    <definedName name="_1940kdien_5_1">#REF!</definedName>
    <definedName name="_1941kdien_6_1" localSheetId="13">#REF!</definedName>
    <definedName name="_1941kdien_6_1" localSheetId="2">#REF!</definedName>
    <definedName name="_1941kdien_6_1" localSheetId="11">#REF!</definedName>
    <definedName name="_1941kdien_6_1" localSheetId="5">#REF!</definedName>
    <definedName name="_1941kdien_6_1" localSheetId="14">#REF!</definedName>
    <definedName name="_1941kdien_6_1">#REF!</definedName>
    <definedName name="_1942F4.030_4_1" localSheetId="13">#REF!</definedName>
    <definedName name="_1942F4.030_4_1" localSheetId="2">#REF!</definedName>
    <definedName name="_1942F4.030_4_1" localSheetId="11">#REF!</definedName>
    <definedName name="_1942F4.030_4_1" localSheetId="5">#REF!</definedName>
    <definedName name="_1942F4.030_4_1" localSheetId="14">#REF!</definedName>
    <definedName name="_1942F4.030_4_1">#REF!</definedName>
    <definedName name="_1942kdien_8_1" localSheetId="13">#REF!</definedName>
    <definedName name="_1942kdien_8_1" localSheetId="2">#REF!</definedName>
    <definedName name="_1942kdien_8_1" localSheetId="11">#REF!</definedName>
    <definedName name="_1942kdien_8_1" localSheetId="5">#REF!</definedName>
    <definedName name="_1942kdien_8_1" localSheetId="14">#REF!</definedName>
    <definedName name="_1942kdien_8_1">#REF!</definedName>
    <definedName name="_1943Kiem_tra_trung_ten_4_1" localSheetId="13">#REF!</definedName>
    <definedName name="_1943Kiem_tra_trung_ten_4_1" localSheetId="2">#REF!</definedName>
    <definedName name="_1943Kiem_tra_trung_ten_4_1" localSheetId="11">#REF!</definedName>
    <definedName name="_1943Kiem_tra_trung_ten_4_1" localSheetId="5">#REF!</definedName>
    <definedName name="_1943Kiem_tra_trung_ten_4_1" localSheetId="14">#REF!</definedName>
    <definedName name="_1943Kiem_tra_trung_ten_4_1">#REF!</definedName>
    <definedName name="_1944F4.030_5_1" localSheetId="13">#REF!</definedName>
    <definedName name="_1944F4.030_5_1" localSheetId="2">#REF!</definedName>
    <definedName name="_1944F4.030_5_1" localSheetId="11">#REF!</definedName>
    <definedName name="_1944F4.030_5_1" localSheetId="5">#REF!</definedName>
    <definedName name="_1944F4.030_5_1" localSheetId="14">#REF!</definedName>
    <definedName name="_1944F4.030_5_1">#REF!</definedName>
    <definedName name="_1944Kiem_tra_trung_ten_5_1" localSheetId="13">#REF!</definedName>
    <definedName name="_1944Kiem_tra_trung_ten_5_1" localSheetId="2">#REF!</definedName>
    <definedName name="_1944Kiem_tra_trung_ten_5_1" localSheetId="11">#REF!</definedName>
    <definedName name="_1944Kiem_tra_trung_ten_5_1" localSheetId="5">#REF!</definedName>
    <definedName name="_1944Kiem_tra_trung_ten_5_1" localSheetId="14">#REF!</definedName>
    <definedName name="_1944Kiem_tra_trung_ten_5_1">#REF!</definedName>
    <definedName name="_1945Kiem_tra_trung_ten_6_1" localSheetId="13">#REF!</definedName>
    <definedName name="_1945Kiem_tra_trung_ten_6_1" localSheetId="2">#REF!</definedName>
    <definedName name="_1945Kiem_tra_trung_ten_6_1" localSheetId="11">#REF!</definedName>
    <definedName name="_1945Kiem_tra_trung_ten_6_1" localSheetId="5">#REF!</definedName>
    <definedName name="_1945Kiem_tra_trung_ten_6_1" localSheetId="14">#REF!</definedName>
    <definedName name="_1945Kiem_tra_trung_ten_6_1">#REF!</definedName>
    <definedName name="_1946F4.030_6_1" localSheetId="13">#REF!</definedName>
    <definedName name="_1946F4.030_6_1" localSheetId="2">#REF!</definedName>
    <definedName name="_1946F4.030_6_1" localSheetId="11">#REF!</definedName>
    <definedName name="_1946F4.030_6_1" localSheetId="5">#REF!</definedName>
    <definedName name="_1946F4.030_6_1" localSheetId="14">#REF!</definedName>
    <definedName name="_1946F4.030_6_1">#REF!</definedName>
    <definedName name="_1946Kiem_tra_trung_ten_8_1" localSheetId="13">#REF!</definedName>
    <definedName name="_1946Kiem_tra_trung_ten_8_1" localSheetId="2">#REF!</definedName>
    <definedName name="_1946Kiem_tra_trung_ten_8_1" localSheetId="11">#REF!</definedName>
    <definedName name="_1946Kiem_tra_trung_ten_8_1" localSheetId="5">#REF!</definedName>
    <definedName name="_1946Kiem_tra_trung_ten_8_1" localSheetId="14">#REF!</definedName>
    <definedName name="_1946Kiem_tra_trung_ten_8_1">#REF!</definedName>
    <definedName name="_1947KKE_Sheet10_List_4_1" localSheetId="13">#REF!</definedName>
    <definedName name="_1947KKE_Sheet10_List_4_1" localSheetId="2">#REF!</definedName>
    <definedName name="_1947KKE_Sheet10_List_4_1" localSheetId="11">#REF!</definedName>
    <definedName name="_1947KKE_Sheet10_List_4_1" localSheetId="5">#REF!</definedName>
    <definedName name="_1947KKE_Sheet10_List_4_1" localSheetId="14">#REF!</definedName>
    <definedName name="_1947KKE_Sheet10_List_4_1">#REF!</definedName>
    <definedName name="_1948F4.030_8_1" localSheetId="13">#REF!</definedName>
    <definedName name="_1948F4.030_8_1" localSheetId="2">#REF!</definedName>
    <definedName name="_1948F4.030_8_1" localSheetId="11">#REF!</definedName>
    <definedName name="_1948F4.030_8_1" localSheetId="5">#REF!</definedName>
    <definedName name="_1948F4.030_8_1" localSheetId="14">#REF!</definedName>
    <definedName name="_1948F4.030_8_1">#REF!</definedName>
    <definedName name="_1948KKE_Sheet10_List_5_1" localSheetId="13">#REF!</definedName>
    <definedName name="_1948KKE_Sheet10_List_5_1" localSheetId="2">#REF!</definedName>
    <definedName name="_1948KKE_Sheet10_List_5_1" localSheetId="11">#REF!</definedName>
    <definedName name="_1948KKE_Sheet10_List_5_1" localSheetId="5">#REF!</definedName>
    <definedName name="_1948KKE_Sheet10_List_5_1" localSheetId="14">#REF!</definedName>
    <definedName name="_1948KKE_Sheet10_List_5_1">#REF!</definedName>
    <definedName name="_1949KKE_Sheet10_List_6_1" localSheetId="13">#REF!</definedName>
    <definedName name="_1949KKE_Sheet10_List_6_1" localSheetId="2">#REF!</definedName>
    <definedName name="_1949KKE_Sheet10_List_6_1" localSheetId="11">#REF!</definedName>
    <definedName name="_1949KKE_Sheet10_List_6_1" localSheetId="5">#REF!</definedName>
    <definedName name="_1949KKE_Sheet10_List_6_1" localSheetId="14">#REF!</definedName>
    <definedName name="_1949KKE_Sheet10_List_6_1">#REF!</definedName>
    <definedName name="_194CABLE2_6_1" localSheetId="13">#REF!</definedName>
    <definedName name="_194CABLE2_6_1" localSheetId="2">#REF!</definedName>
    <definedName name="_194CABLE2_6_1" localSheetId="11">#REF!</definedName>
    <definedName name="_194CABLE2_6_1" localSheetId="5">#REF!</definedName>
    <definedName name="_194CABLE2_6_1" localSheetId="14">#REF!</definedName>
    <definedName name="_194CABLE2_6_1">#REF!</definedName>
    <definedName name="_1950F4.100_4_1" localSheetId="13">#REF!</definedName>
    <definedName name="_1950F4.100_4_1" localSheetId="2">#REF!</definedName>
    <definedName name="_1950F4.100_4_1" localSheetId="11">#REF!</definedName>
    <definedName name="_1950F4.100_4_1" localSheetId="5">#REF!</definedName>
    <definedName name="_1950F4.100_4_1" localSheetId="14">#REF!</definedName>
    <definedName name="_1950F4.100_4_1">#REF!</definedName>
    <definedName name="_1950KKE_Sheet10_List_8_1" localSheetId="13">#REF!</definedName>
    <definedName name="_1950KKE_Sheet10_List_8_1" localSheetId="2">#REF!</definedName>
    <definedName name="_1950KKE_Sheet10_List_8_1" localSheetId="11">#REF!</definedName>
    <definedName name="_1950KKE_Sheet10_List_8_1" localSheetId="5">#REF!</definedName>
    <definedName name="_1950KKE_Sheet10_List_8_1" localSheetId="14">#REF!</definedName>
    <definedName name="_1950KKE_Sheet10_List_8_1">#REF!</definedName>
    <definedName name="_1952F4.100_5_1" localSheetId="13">#REF!</definedName>
    <definedName name="_1952F4.100_5_1" localSheetId="2">#REF!</definedName>
    <definedName name="_1952F4.100_5_1" localSheetId="11">#REF!</definedName>
    <definedName name="_1952F4.100_5_1" localSheetId="5">#REF!</definedName>
    <definedName name="_1952F4.100_5_1" localSheetId="14">#REF!</definedName>
    <definedName name="_1952F4.100_5_1">#REF!</definedName>
    <definedName name="_1954F4.100_6_1" localSheetId="13">#REF!</definedName>
    <definedName name="_1954F4.100_6_1" localSheetId="2">#REF!</definedName>
    <definedName name="_1954F4.100_6_1" localSheetId="11">#REF!</definedName>
    <definedName name="_1954F4.100_6_1" localSheetId="5">#REF!</definedName>
    <definedName name="_1954F4.100_6_1" localSheetId="14">#REF!</definedName>
    <definedName name="_1954F4.100_6_1">#REF!</definedName>
    <definedName name="_1956F4.100_8_1" localSheetId="13">#REF!</definedName>
    <definedName name="_1956F4.100_8_1" localSheetId="2">#REF!</definedName>
    <definedName name="_1956F4.100_8_1" localSheetId="11">#REF!</definedName>
    <definedName name="_1956F4.100_8_1" localSheetId="5">#REF!</definedName>
    <definedName name="_1956F4.100_8_1" localSheetId="14">#REF!</definedName>
    <definedName name="_1956F4.100_8_1">#REF!</definedName>
    <definedName name="_1958F4.120_4_1" localSheetId="13">#REF!</definedName>
    <definedName name="_1958F4.120_4_1" localSheetId="2">#REF!</definedName>
    <definedName name="_1958F4.120_4_1" localSheetId="11">#REF!</definedName>
    <definedName name="_1958F4.120_4_1" localSheetId="5">#REF!</definedName>
    <definedName name="_1958F4.120_4_1" localSheetId="14">#REF!</definedName>
    <definedName name="_1958F4.120_4_1">#REF!</definedName>
    <definedName name="_195amiang_4_1" localSheetId="13">#REF!</definedName>
    <definedName name="_195amiang_4_1" localSheetId="2">#REF!</definedName>
    <definedName name="_195amiang_4_1" localSheetId="11">#REF!</definedName>
    <definedName name="_195amiang_4_1" localSheetId="5">#REF!</definedName>
    <definedName name="_195amiang_4_1" localSheetId="14">#REF!</definedName>
    <definedName name="_195amiang_4_1">#REF!</definedName>
    <definedName name="_195CABLE2_8_1" localSheetId="13">#REF!</definedName>
    <definedName name="_195CABLE2_8_1" localSheetId="2">#REF!</definedName>
    <definedName name="_195CABLE2_8_1" localSheetId="11">#REF!</definedName>
    <definedName name="_195CABLE2_8_1" localSheetId="5">#REF!</definedName>
    <definedName name="_195CABLE2_8_1" localSheetId="14">#REF!</definedName>
    <definedName name="_195CABLE2_8_1">#REF!</definedName>
    <definedName name="_1960F4.120_5_1" localSheetId="13">#REF!</definedName>
    <definedName name="_1960F4.120_5_1" localSheetId="2">#REF!</definedName>
    <definedName name="_1960F4.120_5_1" localSheetId="11">#REF!</definedName>
    <definedName name="_1960F4.120_5_1" localSheetId="5">#REF!</definedName>
    <definedName name="_1960F4.120_5_1" localSheetId="14">#REF!</definedName>
    <definedName name="_1960F4.120_5_1">#REF!</definedName>
    <definedName name="_1962F4.120_6_1" localSheetId="13">#REF!</definedName>
    <definedName name="_1962F4.120_6_1" localSheetId="2">#REF!</definedName>
    <definedName name="_1962F4.120_6_1" localSheetId="11">#REF!</definedName>
    <definedName name="_1962F4.120_6_1" localSheetId="5">#REF!</definedName>
    <definedName name="_1962F4.120_6_1" localSheetId="14">#REF!</definedName>
    <definedName name="_1962F4.120_6_1">#REF!</definedName>
    <definedName name="_1963Lmk_4_1" localSheetId="13">#REF!</definedName>
    <definedName name="_1963Lmk_4_1" localSheetId="2">#REF!</definedName>
    <definedName name="_1963Lmk_4_1" localSheetId="11">#REF!</definedName>
    <definedName name="_1963Lmk_4_1" localSheetId="5">#REF!</definedName>
    <definedName name="_1963Lmk_4_1" localSheetId="14">#REF!</definedName>
    <definedName name="_1963Lmk_4_1">#REF!</definedName>
    <definedName name="_1964F4.120_8_1" localSheetId="13">#REF!</definedName>
    <definedName name="_1964F4.120_8_1" localSheetId="2">#REF!</definedName>
    <definedName name="_1964F4.120_8_1" localSheetId="11">#REF!</definedName>
    <definedName name="_1964F4.120_8_1" localSheetId="5">#REF!</definedName>
    <definedName name="_1964F4.120_8_1" localSheetId="14">#REF!</definedName>
    <definedName name="_1964F4.120_8_1">#REF!</definedName>
    <definedName name="_1964Lmk_5_1" localSheetId="13">#REF!</definedName>
    <definedName name="_1964Lmk_5_1" localSheetId="2">#REF!</definedName>
    <definedName name="_1964Lmk_5_1" localSheetId="11">#REF!</definedName>
    <definedName name="_1964Lmk_5_1" localSheetId="5">#REF!</definedName>
    <definedName name="_1964Lmk_5_1" localSheetId="14">#REF!</definedName>
    <definedName name="_1964Lmk_5_1">#REF!</definedName>
    <definedName name="_1965Lmk_6_1" localSheetId="13">#REF!</definedName>
    <definedName name="_1965Lmk_6_1" localSheetId="2">#REF!</definedName>
    <definedName name="_1965Lmk_6_1" localSheetId="11">#REF!</definedName>
    <definedName name="_1965Lmk_6_1" localSheetId="5">#REF!</definedName>
    <definedName name="_1965Lmk_6_1" localSheetId="14">#REF!</definedName>
    <definedName name="_1965Lmk_6_1">#REF!</definedName>
    <definedName name="_1966F4.140_4_1" localSheetId="13">#REF!</definedName>
    <definedName name="_1966F4.140_4_1" localSheetId="2">#REF!</definedName>
    <definedName name="_1966F4.140_4_1" localSheetId="11">#REF!</definedName>
    <definedName name="_1966F4.140_4_1" localSheetId="5">#REF!</definedName>
    <definedName name="_1966F4.140_4_1" localSheetId="14">#REF!</definedName>
    <definedName name="_1966F4.140_4_1">#REF!</definedName>
    <definedName name="_1966Lmk_8_1" localSheetId="13">#REF!</definedName>
    <definedName name="_1966Lmk_8_1" localSheetId="2">#REF!</definedName>
    <definedName name="_1966Lmk_8_1" localSheetId="11">#REF!</definedName>
    <definedName name="_1966Lmk_8_1" localSheetId="5">#REF!</definedName>
    <definedName name="_1966Lmk_8_1" localSheetId="14">#REF!</definedName>
    <definedName name="_1966Lmk_8_1">#REF!</definedName>
    <definedName name="_1967ltre_4_1" localSheetId="13">#REF!</definedName>
    <definedName name="_1967ltre_4_1" localSheetId="2">#REF!</definedName>
    <definedName name="_1967ltre_4_1" localSheetId="11">#REF!</definedName>
    <definedName name="_1967ltre_4_1" localSheetId="5">#REF!</definedName>
    <definedName name="_1967ltre_4_1" localSheetId="14">#REF!</definedName>
    <definedName name="_1967ltre_4_1">#REF!</definedName>
    <definedName name="_1968F4.140_5_1" localSheetId="13">#REF!</definedName>
    <definedName name="_1968F4.140_5_1" localSheetId="2">#REF!</definedName>
    <definedName name="_1968F4.140_5_1" localSheetId="11">#REF!</definedName>
    <definedName name="_1968F4.140_5_1" localSheetId="5">#REF!</definedName>
    <definedName name="_1968F4.140_5_1" localSheetId="14">#REF!</definedName>
    <definedName name="_1968F4.140_5_1">#REF!</definedName>
    <definedName name="_1968ltre_5_1" localSheetId="13">#REF!</definedName>
    <definedName name="_1968ltre_5_1" localSheetId="2">#REF!</definedName>
    <definedName name="_1968ltre_5_1" localSheetId="11">#REF!</definedName>
    <definedName name="_1968ltre_5_1" localSheetId="5">#REF!</definedName>
    <definedName name="_1968ltre_5_1" localSheetId="14">#REF!</definedName>
    <definedName name="_1968ltre_5_1">#REF!</definedName>
    <definedName name="_1969ltre_6_1" localSheetId="13">#REF!</definedName>
    <definedName name="_1969ltre_6_1" localSheetId="2">#REF!</definedName>
    <definedName name="_1969ltre_6_1" localSheetId="11">#REF!</definedName>
    <definedName name="_1969ltre_6_1" localSheetId="5">#REF!</definedName>
    <definedName name="_1969ltre_6_1" localSheetId="14">#REF!</definedName>
    <definedName name="_1969ltre_6_1">#REF!</definedName>
    <definedName name="_1970F4.140_6_1" localSheetId="13">#REF!</definedName>
    <definedName name="_1970F4.140_6_1" localSheetId="2">#REF!</definedName>
    <definedName name="_1970F4.140_6_1" localSheetId="11">#REF!</definedName>
    <definedName name="_1970F4.140_6_1" localSheetId="5">#REF!</definedName>
    <definedName name="_1970F4.140_6_1" localSheetId="14">#REF!</definedName>
    <definedName name="_1970F4.140_6_1">#REF!</definedName>
    <definedName name="_1970ltre_8_1" localSheetId="13">#REF!</definedName>
    <definedName name="_1970ltre_8_1" localSheetId="2">#REF!</definedName>
    <definedName name="_1970ltre_8_1" localSheetId="11">#REF!</definedName>
    <definedName name="_1970ltre_8_1" localSheetId="5">#REF!</definedName>
    <definedName name="_1970ltre_8_1" localSheetId="14">#REF!</definedName>
    <definedName name="_1970ltre_8_1">#REF!</definedName>
    <definedName name="_1971m_4_1" localSheetId="13">#REF!</definedName>
    <definedName name="_1971m_4_1" localSheetId="2">#REF!</definedName>
    <definedName name="_1971m_4_1" localSheetId="11">#REF!</definedName>
    <definedName name="_1971m_4_1" localSheetId="5">#REF!</definedName>
    <definedName name="_1971m_4_1" localSheetId="14">#REF!</definedName>
    <definedName name="_1971m_4_1">#REF!</definedName>
    <definedName name="_1972F4.140_8_1" localSheetId="13">#REF!</definedName>
    <definedName name="_1972F4.140_8_1" localSheetId="2">#REF!</definedName>
    <definedName name="_1972F4.140_8_1" localSheetId="11">#REF!</definedName>
    <definedName name="_1972F4.140_8_1" localSheetId="5">#REF!</definedName>
    <definedName name="_1972F4.140_8_1" localSheetId="14">#REF!</definedName>
    <definedName name="_1972F4.140_8_1">#REF!</definedName>
    <definedName name="_1973m_5_1" localSheetId="13">#REF!</definedName>
    <definedName name="_1973m_5_1" localSheetId="2">#REF!</definedName>
    <definedName name="_1973m_5_1" localSheetId="11">#REF!</definedName>
    <definedName name="_1973m_5_1" localSheetId="5">#REF!</definedName>
    <definedName name="_1973m_5_1" localSheetId="14">#REF!</definedName>
    <definedName name="_1973m_5_1">#REF!</definedName>
    <definedName name="_1974F4.160_4_1" localSheetId="13">#REF!</definedName>
    <definedName name="_1974F4.160_4_1" localSheetId="2">#REF!</definedName>
    <definedName name="_1974F4.160_4_1" localSheetId="11">#REF!</definedName>
    <definedName name="_1974F4.160_4_1" localSheetId="5">#REF!</definedName>
    <definedName name="_1974F4.160_4_1" localSheetId="14">#REF!</definedName>
    <definedName name="_1974F4.160_4_1">#REF!</definedName>
    <definedName name="_1974m_5_2" localSheetId="13">#REF!</definedName>
    <definedName name="_1974m_5_2" localSheetId="2">#REF!</definedName>
    <definedName name="_1974m_5_2" localSheetId="11">#REF!</definedName>
    <definedName name="_1974m_5_2" localSheetId="5">#REF!</definedName>
    <definedName name="_1974m_5_2" localSheetId="14">#REF!</definedName>
    <definedName name="_1974m_5_2">#REF!</definedName>
    <definedName name="_1975m_6_1" localSheetId="13">#REF!</definedName>
    <definedName name="_1975m_6_1" localSheetId="2">#REF!</definedName>
    <definedName name="_1975m_6_1" localSheetId="11">#REF!</definedName>
    <definedName name="_1975m_6_1" localSheetId="5">#REF!</definedName>
    <definedName name="_1975m_6_1" localSheetId="14">#REF!</definedName>
    <definedName name="_1975m_6_1">#REF!</definedName>
    <definedName name="_1976F4.160_5_1" localSheetId="13">#REF!</definedName>
    <definedName name="_1976F4.160_5_1" localSheetId="2">#REF!</definedName>
    <definedName name="_1976F4.160_5_1" localSheetId="11">#REF!</definedName>
    <definedName name="_1976F4.160_5_1" localSheetId="5">#REF!</definedName>
    <definedName name="_1976F4.160_5_1" localSheetId="14">#REF!</definedName>
    <definedName name="_1976F4.160_5_1">#REF!</definedName>
    <definedName name="_1976m_8_1" localSheetId="13">#REF!</definedName>
    <definedName name="_1976m_8_1" localSheetId="2">#REF!</definedName>
    <definedName name="_1976m_8_1" localSheetId="11">#REF!</definedName>
    <definedName name="_1976m_8_1" localSheetId="5">#REF!</definedName>
    <definedName name="_1976m_8_1" localSheetId="14">#REF!</definedName>
    <definedName name="_1976m_8_1">#REF!</definedName>
    <definedName name="_1978F4.160_6_1" localSheetId="13">#REF!</definedName>
    <definedName name="_1978F4.160_6_1" localSheetId="2">#REF!</definedName>
    <definedName name="_1978F4.160_6_1" localSheetId="11">#REF!</definedName>
    <definedName name="_1978F4.160_6_1" localSheetId="5">#REF!</definedName>
    <definedName name="_1978F4.160_6_1" localSheetId="14">#REF!</definedName>
    <definedName name="_1978F4.160_6_1">#REF!</definedName>
    <definedName name="_197amiang_5_1" localSheetId="13">#REF!</definedName>
    <definedName name="_197amiang_5_1" localSheetId="2">#REF!</definedName>
    <definedName name="_197amiang_5_1" localSheetId="11">#REF!</definedName>
    <definedName name="_197amiang_5_1" localSheetId="5">#REF!</definedName>
    <definedName name="_197amiang_5_1" localSheetId="14">#REF!</definedName>
    <definedName name="_197amiang_5_1">#REF!</definedName>
    <definedName name="_1980F4.160_8_1" localSheetId="13">#REF!</definedName>
    <definedName name="_1980F4.160_8_1" localSheetId="2">#REF!</definedName>
    <definedName name="_1980F4.160_8_1" localSheetId="11">#REF!</definedName>
    <definedName name="_1980F4.160_8_1" localSheetId="5">#REF!</definedName>
    <definedName name="_1980F4.160_8_1" localSheetId="14">#REF!</definedName>
    <definedName name="_1980F4.160_8_1">#REF!</definedName>
    <definedName name="_1982F4.200_4_1" localSheetId="13">#REF!</definedName>
    <definedName name="_1982F4.200_4_1" localSheetId="2">#REF!</definedName>
    <definedName name="_1982F4.200_4_1" localSheetId="11">#REF!</definedName>
    <definedName name="_1982F4.200_4_1" localSheetId="5">#REF!</definedName>
    <definedName name="_1982F4.200_4_1" localSheetId="14">#REF!</definedName>
    <definedName name="_1982F4.200_4_1">#REF!</definedName>
    <definedName name="_1984F4.200_5_1" localSheetId="13">#REF!</definedName>
    <definedName name="_1984F4.200_5_1" localSheetId="2">#REF!</definedName>
    <definedName name="_1984F4.200_5_1" localSheetId="11">#REF!</definedName>
    <definedName name="_1984F4.200_5_1" localSheetId="5">#REF!</definedName>
    <definedName name="_1984F4.200_5_1" localSheetId="14">#REF!</definedName>
    <definedName name="_1984F4.200_5_1">#REF!</definedName>
    <definedName name="_1985M10aa1p_4_1" localSheetId="13">#REF!</definedName>
    <definedName name="_1985M10aa1p_4_1" localSheetId="2">#REF!</definedName>
    <definedName name="_1985M10aa1p_4_1" localSheetId="11">#REF!</definedName>
    <definedName name="_1985M10aa1p_4_1" localSheetId="5">#REF!</definedName>
    <definedName name="_1985M10aa1p_4_1" localSheetId="14">#REF!</definedName>
    <definedName name="_1985M10aa1p_4_1">#REF!</definedName>
    <definedName name="_1986F4.200_6_1" localSheetId="13">#REF!</definedName>
    <definedName name="_1986F4.200_6_1" localSheetId="2">#REF!</definedName>
    <definedName name="_1986F4.200_6_1" localSheetId="11">#REF!</definedName>
    <definedName name="_1986F4.200_6_1" localSheetId="5">#REF!</definedName>
    <definedName name="_1986F4.200_6_1" localSheetId="14">#REF!</definedName>
    <definedName name="_1986F4.200_6_1">#REF!</definedName>
    <definedName name="_1986M10aa1p_5_1" localSheetId="13">#REF!</definedName>
    <definedName name="_1986M10aa1p_5_1" localSheetId="2">#REF!</definedName>
    <definedName name="_1986M10aa1p_5_1" localSheetId="11">#REF!</definedName>
    <definedName name="_1986M10aa1p_5_1" localSheetId="5">#REF!</definedName>
    <definedName name="_1986M10aa1p_5_1" localSheetId="14">#REF!</definedName>
    <definedName name="_1986M10aa1p_5_1">#REF!</definedName>
    <definedName name="_1987M10aa1p_6_1" localSheetId="13">#REF!</definedName>
    <definedName name="_1987M10aa1p_6_1" localSheetId="2">#REF!</definedName>
    <definedName name="_1987M10aa1p_6_1" localSheetId="11">#REF!</definedName>
    <definedName name="_1987M10aa1p_6_1" localSheetId="5">#REF!</definedName>
    <definedName name="_1987M10aa1p_6_1" localSheetId="14">#REF!</definedName>
    <definedName name="_1987M10aa1p_6_1">#REF!</definedName>
    <definedName name="_1988F4.200_8_1" localSheetId="13">#REF!</definedName>
    <definedName name="_1988F4.200_8_1" localSheetId="2">#REF!</definedName>
    <definedName name="_1988F4.200_8_1" localSheetId="11">#REF!</definedName>
    <definedName name="_1988F4.200_8_1" localSheetId="5">#REF!</definedName>
    <definedName name="_1988F4.200_8_1" localSheetId="14">#REF!</definedName>
    <definedName name="_1988F4.200_8_1">#REF!</definedName>
    <definedName name="_1988M10aa1p_8_1" localSheetId="13">#REF!</definedName>
    <definedName name="_1988M10aa1p_8_1" localSheetId="2">#REF!</definedName>
    <definedName name="_1988M10aa1p_8_1" localSheetId="11">#REF!</definedName>
    <definedName name="_1988M10aa1p_8_1" localSheetId="5">#REF!</definedName>
    <definedName name="_1988M10aa1p_8_1" localSheetId="14">#REF!</definedName>
    <definedName name="_1988M10aa1p_8_1">#REF!</definedName>
    <definedName name="_1990F4.220_4_1" localSheetId="13">#REF!</definedName>
    <definedName name="_1990F4.220_4_1" localSheetId="2">#REF!</definedName>
    <definedName name="_1990F4.220_4_1" localSheetId="11">#REF!</definedName>
    <definedName name="_1990F4.220_4_1" localSheetId="5">#REF!</definedName>
    <definedName name="_1990F4.220_4_1" localSheetId="14">#REF!</definedName>
    <definedName name="_1990F4.220_4_1">#REF!</definedName>
    <definedName name="_1992F4.220_5_1" localSheetId="13">#REF!</definedName>
    <definedName name="_1992F4.220_5_1" localSheetId="2">#REF!</definedName>
    <definedName name="_1992F4.220_5_1" localSheetId="11">#REF!</definedName>
    <definedName name="_1992F4.220_5_1" localSheetId="5">#REF!</definedName>
    <definedName name="_1992F4.220_5_1" localSheetId="14">#REF!</definedName>
    <definedName name="_1992F4.220_5_1">#REF!</definedName>
    <definedName name="_1994F4.220_6_1" localSheetId="13">#REF!</definedName>
    <definedName name="_1994F4.220_6_1" localSheetId="2">#REF!</definedName>
    <definedName name="_1994F4.220_6_1" localSheetId="11">#REF!</definedName>
    <definedName name="_1994F4.220_6_1" localSheetId="5">#REF!</definedName>
    <definedName name="_1994F4.220_6_1" localSheetId="14">#REF!</definedName>
    <definedName name="_1994F4.220_6_1">#REF!</definedName>
    <definedName name="_1996F4.220_8_1" localSheetId="13">#REF!</definedName>
    <definedName name="_1996F4.220_8_1" localSheetId="2">#REF!</definedName>
    <definedName name="_1996F4.220_8_1" localSheetId="11">#REF!</definedName>
    <definedName name="_1996F4.220_8_1" localSheetId="5">#REF!</definedName>
    <definedName name="_1996F4.220_8_1" localSheetId="14">#REF!</definedName>
    <definedName name="_1996F4.220_8_1">#REF!</definedName>
    <definedName name="_1998F4.240_4_1" localSheetId="13">#REF!</definedName>
    <definedName name="_1998F4.240_4_1" localSheetId="2">#REF!</definedName>
    <definedName name="_1998F4.240_4_1" localSheetId="11">#REF!</definedName>
    <definedName name="_1998F4.240_4_1" localSheetId="5">#REF!</definedName>
    <definedName name="_1998F4.240_4_1" localSheetId="14">#REF!</definedName>
    <definedName name="_1998F4.240_4_1">#REF!</definedName>
    <definedName name="_199amiang_6_1" localSheetId="13">#REF!</definedName>
    <definedName name="_199amiang_6_1" localSheetId="2">#REF!</definedName>
    <definedName name="_199amiang_6_1" localSheetId="11">#REF!</definedName>
    <definedName name="_199amiang_6_1" localSheetId="5">#REF!</definedName>
    <definedName name="_199amiang_6_1" localSheetId="14">#REF!</definedName>
    <definedName name="_199amiang_6_1">#REF!</definedName>
    <definedName name="_1A0__">#N/A</definedName>
    <definedName name="_2" localSheetId="13">#REF!</definedName>
    <definedName name="_2" localSheetId="2">#REF!</definedName>
    <definedName name="_2" localSheetId="11">#REF!</definedName>
    <definedName name="_2" localSheetId="5">#REF!</definedName>
    <definedName name="_2" localSheetId="14">#REF!</definedName>
    <definedName name="_2">#REF!</definedName>
    <definedName name="_2_??????1" localSheetId="9">#N/A</definedName>
    <definedName name="_2_??????1" localSheetId="8">#N/A</definedName>
    <definedName name="_2_??????1" localSheetId="10">NKTC!_____________may3</definedName>
    <definedName name="_2_??????1" localSheetId="13">#N/A</definedName>
    <definedName name="_2_??????1" localSheetId="2">NKTC!_____________may3</definedName>
    <definedName name="_2_??????1" localSheetId="11">NKTC!_____________may3</definedName>
    <definedName name="_2_??????1" localSheetId="5">NKTC!_____________may3</definedName>
    <definedName name="_2_??????1" localSheetId="14">#N/A</definedName>
    <definedName name="_2_??????1">NKTC!_____________may3</definedName>
    <definedName name="_2_0ten_" localSheetId="13" hidden="1">#REF!</definedName>
    <definedName name="_2_0ten_" localSheetId="2" hidden="1">#REF!</definedName>
    <definedName name="_2_0ten_" localSheetId="11" hidden="1">#REF!</definedName>
    <definedName name="_2_0ten_" localSheetId="5" hidden="1">#REF!</definedName>
    <definedName name="_2_0ten_" localSheetId="14" hidden="1">#REF!</definedName>
    <definedName name="_2_0ten_" hidden="1">#REF!</definedName>
    <definedName name="_2_0xoa_" localSheetId="13" hidden="1">#REF!</definedName>
    <definedName name="_2_0xoa_" localSheetId="2" hidden="1">#REF!</definedName>
    <definedName name="_2_0xoa_" localSheetId="11" hidden="1">#REF!</definedName>
    <definedName name="_2_0xoa_" localSheetId="5" hidden="1">#REF!</definedName>
    <definedName name="_2_0xoa_" localSheetId="14" hidden="1">#REF!</definedName>
    <definedName name="_2_0xoa_" hidden="1">#REF!</definedName>
    <definedName name="_20_0xoa_" localSheetId="13" hidden="1">#REF!</definedName>
    <definedName name="_20_0xoa_" localSheetId="2" hidden="1">#REF!</definedName>
    <definedName name="_20_0xoa_" localSheetId="11" hidden="1">#REF!</definedName>
    <definedName name="_20_0xoa_" localSheetId="5" hidden="1">#REF!</definedName>
    <definedName name="_20_0xoa_" localSheetId="14" hidden="1">#REF!</definedName>
    <definedName name="_20_0xoa_" hidden="1">#REF!</definedName>
    <definedName name="_2000F4.240_5_1" localSheetId="13">#REF!</definedName>
    <definedName name="_2000F4.240_5_1" localSheetId="2">#REF!</definedName>
    <definedName name="_2000F4.240_5_1" localSheetId="11">#REF!</definedName>
    <definedName name="_2000F4.240_5_1" localSheetId="5">#REF!</definedName>
    <definedName name="_2000F4.240_5_1" localSheetId="14">#REF!</definedName>
    <definedName name="_2000F4.240_5_1">#REF!</definedName>
    <definedName name="_2002F4.240_6_1" localSheetId="13">#REF!</definedName>
    <definedName name="_2002F4.240_6_1" localSheetId="2">#REF!</definedName>
    <definedName name="_2002F4.240_6_1" localSheetId="11">#REF!</definedName>
    <definedName name="_2002F4.240_6_1" localSheetId="5">#REF!</definedName>
    <definedName name="_2002F4.240_6_1" localSheetId="14">#REF!</definedName>
    <definedName name="_2002F4.240_6_1">#REF!</definedName>
    <definedName name="_2004F4.240_8_1" localSheetId="13">#REF!</definedName>
    <definedName name="_2004F4.240_8_1" localSheetId="2">#REF!</definedName>
    <definedName name="_2004F4.240_8_1" localSheetId="11">#REF!</definedName>
    <definedName name="_2004F4.240_8_1" localSheetId="5">#REF!</definedName>
    <definedName name="_2004F4.240_8_1" localSheetId="14">#REF!</definedName>
    <definedName name="_2004F4.240_8_1">#REF!</definedName>
    <definedName name="_2006F4.260_4_1" localSheetId="13">#REF!</definedName>
    <definedName name="_2006F4.260_4_1" localSheetId="2">#REF!</definedName>
    <definedName name="_2006F4.260_4_1" localSheetId="11">#REF!</definedName>
    <definedName name="_2006F4.260_4_1" localSheetId="5">#REF!</definedName>
    <definedName name="_2006F4.260_4_1" localSheetId="14">#REF!</definedName>
    <definedName name="_2006F4.260_4_1">#REF!</definedName>
    <definedName name="_2008F4.260_5_1" localSheetId="13">#REF!</definedName>
    <definedName name="_2008F4.260_5_1" localSheetId="2">#REF!</definedName>
    <definedName name="_2008F4.260_5_1" localSheetId="11">#REF!</definedName>
    <definedName name="_2008F4.260_5_1" localSheetId="5">#REF!</definedName>
    <definedName name="_2008F4.260_5_1" localSheetId="14">#REF!</definedName>
    <definedName name="_2008F4.260_5_1">#REF!</definedName>
    <definedName name="_200capphoi_4_1" localSheetId="13">#REF!</definedName>
    <definedName name="_200capphoi_4_1" localSheetId="2">#REF!</definedName>
    <definedName name="_200capphoi_4_1" localSheetId="11">#REF!</definedName>
    <definedName name="_200capphoi_4_1" localSheetId="5">#REF!</definedName>
    <definedName name="_200capphoi_4_1" localSheetId="14">#REF!</definedName>
    <definedName name="_200capphoi_4_1">#REF!</definedName>
    <definedName name="_2010F4.260_6_1" localSheetId="13">#REF!</definedName>
    <definedName name="_2010F4.260_6_1" localSheetId="2">#REF!</definedName>
    <definedName name="_2010F4.260_6_1" localSheetId="11">#REF!</definedName>
    <definedName name="_2010F4.260_6_1" localSheetId="5">#REF!</definedName>
    <definedName name="_2010F4.260_6_1" localSheetId="14">#REF!</definedName>
    <definedName name="_2010F4.260_6_1">#REF!</definedName>
    <definedName name="_2012F4.260_8_1" localSheetId="13">#REF!</definedName>
    <definedName name="_2012F4.260_8_1" localSheetId="2">#REF!</definedName>
    <definedName name="_2012F4.260_8_1" localSheetId="11">#REF!</definedName>
    <definedName name="_2012F4.260_8_1" localSheetId="5">#REF!</definedName>
    <definedName name="_2012F4.260_8_1" localSheetId="14">#REF!</definedName>
    <definedName name="_2012F4.260_8_1">#REF!</definedName>
    <definedName name="_2014F4.300_4_1" localSheetId="13">#REF!</definedName>
    <definedName name="_2014F4.300_4_1" localSheetId="2">#REF!</definedName>
    <definedName name="_2014F4.300_4_1" localSheetId="11">#REF!</definedName>
    <definedName name="_2014F4.300_4_1" localSheetId="5">#REF!</definedName>
    <definedName name="_2014F4.300_4_1" localSheetId="14">#REF!</definedName>
    <definedName name="_2014F4.300_4_1">#REF!</definedName>
    <definedName name="_2016F4.300_5_1" localSheetId="13">#REF!</definedName>
    <definedName name="_2016F4.300_5_1" localSheetId="2">#REF!</definedName>
    <definedName name="_2016F4.300_5_1" localSheetId="11">#REF!</definedName>
    <definedName name="_2016F4.300_5_1" localSheetId="5">#REF!</definedName>
    <definedName name="_2016F4.300_5_1" localSheetId="14">#REF!</definedName>
    <definedName name="_2016F4.300_5_1">#REF!</definedName>
    <definedName name="_2018F4.300_6_1" localSheetId="13">#REF!</definedName>
    <definedName name="_2018F4.300_6_1" localSheetId="2">#REF!</definedName>
    <definedName name="_2018F4.300_6_1" localSheetId="11">#REF!</definedName>
    <definedName name="_2018F4.300_6_1" localSheetId="5">#REF!</definedName>
    <definedName name="_2018F4.300_6_1" localSheetId="14">#REF!</definedName>
    <definedName name="_2018F4.300_6_1">#REF!</definedName>
    <definedName name="_201amiang_8_1" localSheetId="13">#REF!</definedName>
    <definedName name="_201amiang_8_1" localSheetId="2">#REF!</definedName>
    <definedName name="_201amiang_8_1" localSheetId="11">#REF!</definedName>
    <definedName name="_201amiang_8_1" localSheetId="5">#REF!</definedName>
    <definedName name="_201amiang_8_1" localSheetId="14">#REF!</definedName>
    <definedName name="_201amiang_8_1">#REF!</definedName>
    <definedName name="_201capphoi_5_1" localSheetId="13">#REF!</definedName>
    <definedName name="_201capphoi_5_1" localSheetId="2">#REF!</definedName>
    <definedName name="_201capphoi_5_1" localSheetId="11">#REF!</definedName>
    <definedName name="_201capphoi_5_1" localSheetId="5">#REF!</definedName>
    <definedName name="_201capphoi_5_1" localSheetId="14">#REF!</definedName>
    <definedName name="_201capphoi_5_1">#REF!</definedName>
    <definedName name="_2020F4.300_8_1" localSheetId="13">#REF!</definedName>
    <definedName name="_2020F4.300_8_1" localSheetId="2">#REF!</definedName>
    <definedName name="_2020F4.300_8_1" localSheetId="11">#REF!</definedName>
    <definedName name="_2020F4.300_8_1" localSheetId="5">#REF!</definedName>
    <definedName name="_2020F4.300_8_1" localSheetId="14">#REF!</definedName>
    <definedName name="_2020F4.300_8_1">#REF!</definedName>
    <definedName name="_2022F4.320_4_1" localSheetId="13">#REF!</definedName>
    <definedName name="_2022F4.320_4_1" localSheetId="2">#REF!</definedName>
    <definedName name="_2022F4.320_4_1" localSheetId="11">#REF!</definedName>
    <definedName name="_2022F4.320_4_1" localSheetId="5">#REF!</definedName>
    <definedName name="_2022F4.320_4_1" localSheetId="14">#REF!</definedName>
    <definedName name="_2022F4.320_4_1">#REF!</definedName>
    <definedName name="_2024F4.320_5_1" localSheetId="13">#REF!</definedName>
    <definedName name="_2024F4.320_5_1" localSheetId="2">#REF!</definedName>
    <definedName name="_2024F4.320_5_1" localSheetId="11">#REF!</definedName>
    <definedName name="_2024F4.320_5_1" localSheetId="5">#REF!</definedName>
    <definedName name="_2024F4.320_5_1" localSheetId="14">#REF!</definedName>
    <definedName name="_2024F4.320_5_1">#REF!</definedName>
    <definedName name="_2026F4.320_6_1" localSheetId="13">#REF!</definedName>
    <definedName name="_2026F4.320_6_1" localSheetId="2">#REF!</definedName>
    <definedName name="_2026F4.320_6_1" localSheetId="11">#REF!</definedName>
    <definedName name="_2026F4.320_6_1" localSheetId="5">#REF!</definedName>
    <definedName name="_2026F4.320_6_1" localSheetId="14">#REF!</definedName>
    <definedName name="_2026F4.320_6_1">#REF!</definedName>
    <definedName name="_2028F4.320_8_1" localSheetId="13">#REF!</definedName>
    <definedName name="_2028F4.320_8_1" localSheetId="2">#REF!</definedName>
    <definedName name="_2028F4.320_8_1" localSheetId="11">#REF!</definedName>
    <definedName name="_2028F4.320_8_1" localSheetId="5">#REF!</definedName>
    <definedName name="_2028F4.320_8_1" localSheetId="14">#REF!</definedName>
    <definedName name="_2028F4.320_8_1">#REF!</definedName>
    <definedName name="_202capphoi_6_1" localSheetId="13">#REF!</definedName>
    <definedName name="_202capphoi_6_1" localSheetId="2">#REF!</definedName>
    <definedName name="_202capphoi_6_1" localSheetId="11">#REF!</definedName>
    <definedName name="_202capphoi_6_1" localSheetId="5">#REF!</definedName>
    <definedName name="_202capphoi_6_1" localSheetId="14">#REF!</definedName>
    <definedName name="_202capphoi_6_1">#REF!</definedName>
    <definedName name="_2030F4.340_4_1" localSheetId="13">#REF!</definedName>
    <definedName name="_2030F4.340_4_1" localSheetId="2">#REF!</definedName>
    <definedName name="_2030F4.340_4_1" localSheetId="11">#REF!</definedName>
    <definedName name="_2030F4.340_4_1" localSheetId="5">#REF!</definedName>
    <definedName name="_2030F4.340_4_1" localSheetId="14">#REF!</definedName>
    <definedName name="_2030F4.340_4_1">#REF!</definedName>
    <definedName name="_2032F4.340_5_1" localSheetId="13">#REF!</definedName>
    <definedName name="_2032F4.340_5_1" localSheetId="2">#REF!</definedName>
    <definedName name="_2032F4.340_5_1" localSheetId="11">#REF!</definedName>
    <definedName name="_2032F4.340_5_1" localSheetId="5">#REF!</definedName>
    <definedName name="_2032F4.340_5_1" localSheetId="14">#REF!</definedName>
    <definedName name="_2032F4.340_5_1">#REF!</definedName>
    <definedName name="_2034F4.340_6_1" localSheetId="13">#REF!</definedName>
    <definedName name="_2034F4.340_6_1" localSheetId="2">#REF!</definedName>
    <definedName name="_2034F4.340_6_1" localSheetId="11">#REF!</definedName>
    <definedName name="_2034F4.340_6_1" localSheetId="5">#REF!</definedName>
    <definedName name="_2034F4.340_6_1" localSheetId="14">#REF!</definedName>
    <definedName name="_2034F4.340_6_1">#REF!</definedName>
    <definedName name="_2036F4.340_8_1" localSheetId="13">#REF!</definedName>
    <definedName name="_2036F4.340_8_1" localSheetId="2">#REF!</definedName>
    <definedName name="_2036F4.340_8_1" localSheetId="11">#REF!</definedName>
    <definedName name="_2036F4.340_8_1" localSheetId="5">#REF!</definedName>
    <definedName name="_2036F4.340_8_1" localSheetId="14">#REF!</definedName>
    <definedName name="_2036F4.340_8_1">#REF!</definedName>
    <definedName name="_2038F4.400_4_1" localSheetId="13">#REF!</definedName>
    <definedName name="_2038F4.400_4_1" localSheetId="2">#REF!</definedName>
    <definedName name="_2038F4.400_4_1" localSheetId="11">#REF!</definedName>
    <definedName name="_2038F4.400_4_1" localSheetId="5">#REF!</definedName>
    <definedName name="_2038F4.400_4_1" localSheetId="14">#REF!</definedName>
    <definedName name="_2038F4.400_4_1">#REF!</definedName>
    <definedName name="_203capphoi_8_1" localSheetId="13">#REF!</definedName>
    <definedName name="_203capphoi_8_1" localSheetId="2">#REF!</definedName>
    <definedName name="_203capphoi_8_1" localSheetId="11">#REF!</definedName>
    <definedName name="_203capphoi_8_1" localSheetId="5">#REF!</definedName>
    <definedName name="_203capphoi_8_1" localSheetId="14">#REF!</definedName>
    <definedName name="_203capphoi_8_1">#REF!</definedName>
    <definedName name="_2040F4.400_5_1" localSheetId="13">#REF!</definedName>
    <definedName name="_2040F4.400_5_1" localSheetId="2">#REF!</definedName>
    <definedName name="_2040F4.400_5_1" localSheetId="11">#REF!</definedName>
    <definedName name="_2040F4.400_5_1" localSheetId="5">#REF!</definedName>
    <definedName name="_2040F4.400_5_1" localSheetId="14">#REF!</definedName>
    <definedName name="_2040F4.400_5_1">#REF!</definedName>
    <definedName name="_2042F4.400_6_1" localSheetId="13">#REF!</definedName>
    <definedName name="_2042F4.400_6_1" localSheetId="2">#REF!</definedName>
    <definedName name="_2042F4.400_6_1" localSheetId="11">#REF!</definedName>
    <definedName name="_2042F4.400_6_1" localSheetId="5">#REF!</definedName>
    <definedName name="_2042F4.400_6_1" localSheetId="14">#REF!</definedName>
    <definedName name="_2042F4.400_6_1">#REF!</definedName>
    <definedName name="_2044F4.400_8_1" localSheetId="13">#REF!</definedName>
    <definedName name="_2044F4.400_8_1" localSheetId="2">#REF!</definedName>
    <definedName name="_2044F4.400_8_1" localSheetId="11">#REF!</definedName>
    <definedName name="_2044F4.400_8_1" localSheetId="5">#REF!</definedName>
    <definedName name="_2044F4.400_8_1" localSheetId="14">#REF!</definedName>
    <definedName name="_2044F4.400_8_1">#REF!</definedName>
    <definedName name="_2046F4.420_4_1" localSheetId="13">#REF!</definedName>
    <definedName name="_2046F4.420_4_1" localSheetId="2">#REF!</definedName>
    <definedName name="_2046F4.420_4_1" localSheetId="11">#REF!</definedName>
    <definedName name="_2046F4.420_4_1" localSheetId="5">#REF!</definedName>
    <definedName name="_2046F4.420_4_1" localSheetId="14">#REF!</definedName>
    <definedName name="_2046F4.420_4_1">#REF!</definedName>
    <definedName name="_2048F4.420_5_1" localSheetId="13">#REF!</definedName>
    <definedName name="_2048F4.420_5_1" localSheetId="2">#REF!</definedName>
    <definedName name="_2048F4.420_5_1" localSheetId="11">#REF!</definedName>
    <definedName name="_2048F4.420_5_1" localSheetId="5">#REF!</definedName>
    <definedName name="_2048F4.420_5_1" localSheetId="14">#REF!</definedName>
    <definedName name="_2048F4.420_5_1">#REF!</definedName>
    <definedName name="_2049M12bb1p_4_1" localSheetId="13">#REF!</definedName>
    <definedName name="_2049M12bb1p_4_1" localSheetId="2">#REF!</definedName>
    <definedName name="_2049M12bb1p_4_1" localSheetId="11">#REF!</definedName>
    <definedName name="_2049M12bb1p_4_1" localSheetId="5">#REF!</definedName>
    <definedName name="_2049M12bb1p_4_1" localSheetId="14">#REF!</definedName>
    <definedName name="_2049M12bb1p_4_1">#REF!</definedName>
    <definedName name="_204cat_4_1" localSheetId="13">#REF!</definedName>
    <definedName name="_204cat_4_1" localSheetId="2">#REF!</definedName>
    <definedName name="_204cat_4_1" localSheetId="11">#REF!</definedName>
    <definedName name="_204cat_4_1" localSheetId="5">#REF!</definedName>
    <definedName name="_204cat_4_1" localSheetId="14">#REF!</definedName>
    <definedName name="_204cat_4_1">#REF!</definedName>
    <definedName name="_2050F4.420_6_1" localSheetId="13">#REF!</definedName>
    <definedName name="_2050F4.420_6_1" localSheetId="2">#REF!</definedName>
    <definedName name="_2050F4.420_6_1" localSheetId="11">#REF!</definedName>
    <definedName name="_2050F4.420_6_1" localSheetId="5">#REF!</definedName>
    <definedName name="_2050F4.420_6_1" localSheetId="14">#REF!</definedName>
    <definedName name="_2050F4.420_6_1">#REF!</definedName>
    <definedName name="_2050M12bb1p_5_1" localSheetId="13">#REF!</definedName>
    <definedName name="_2050M12bb1p_5_1" localSheetId="2">#REF!</definedName>
    <definedName name="_2050M12bb1p_5_1" localSheetId="11">#REF!</definedName>
    <definedName name="_2050M12bb1p_5_1" localSheetId="5">#REF!</definedName>
    <definedName name="_2050M12bb1p_5_1" localSheetId="14">#REF!</definedName>
    <definedName name="_2050M12bb1p_5_1">#REF!</definedName>
    <definedName name="_2051M12bb1p_6_1" localSheetId="13">#REF!</definedName>
    <definedName name="_2051M12bb1p_6_1" localSheetId="2">#REF!</definedName>
    <definedName name="_2051M12bb1p_6_1" localSheetId="11">#REF!</definedName>
    <definedName name="_2051M12bb1p_6_1" localSheetId="5">#REF!</definedName>
    <definedName name="_2051M12bb1p_6_1" localSheetId="14">#REF!</definedName>
    <definedName name="_2051M12bb1p_6_1">#REF!</definedName>
    <definedName name="_2052F4.420_8_1" localSheetId="13">#REF!</definedName>
    <definedName name="_2052F4.420_8_1" localSheetId="2">#REF!</definedName>
    <definedName name="_2052F4.420_8_1" localSheetId="11">#REF!</definedName>
    <definedName name="_2052F4.420_8_1" localSheetId="5">#REF!</definedName>
    <definedName name="_2052F4.420_8_1" localSheetId="14">#REF!</definedName>
    <definedName name="_2052F4.420_8_1">#REF!</definedName>
    <definedName name="_2052M12bb1p_8_1" localSheetId="13">#REF!</definedName>
    <definedName name="_2052M12bb1p_8_1" localSheetId="2">#REF!</definedName>
    <definedName name="_2052M12bb1p_8_1" localSheetId="11">#REF!</definedName>
    <definedName name="_2052M12bb1p_8_1" localSheetId="5">#REF!</definedName>
    <definedName name="_2052M12bb1p_8_1" localSheetId="14">#REF!</definedName>
    <definedName name="_2052M12bb1p_8_1">#REF!</definedName>
    <definedName name="_2054F4.440_4_1" localSheetId="13">#REF!</definedName>
    <definedName name="_2054F4.440_4_1" localSheetId="2">#REF!</definedName>
    <definedName name="_2054F4.440_4_1" localSheetId="11">#REF!</definedName>
    <definedName name="_2054F4.440_4_1" localSheetId="5">#REF!</definedName>
    <definedName name="_2054F4.440_4_1" localSheetId="14">#REF!</definedName>
    <definedName name="_2054F4.440_4_1">#REF!</definedName>
    <definedName name="_2056F4.440_5_1" localSheetId="13">#REF!</definedName>
    <definedName name="_2056F4.440_5_1" localSheetId="2">#REF!</definedName>
    <definedName name="_2056F4.440_5_1" localSheetId="11">#REF!</definedName>
    <definedName name="_2056F4.440_5_1" localSheetId="5">#REF!</definedName>
    <definedName name="_2056F4.440_5_1" localSheetId="14">#REF!</definedName>
    <definedName name="_2056F4.440_5_1">#REF!</definedName>
    <definedName name="_2058F4.440_6_1" localSheetId="13">#REF!</definedName>
    <definedName name="_2058F4.440_6_1" localSheetId="2">#REF!</definedName>
    <definedName name="_2058F4.440_6_1" localSheetId="11">#REF!</definedName>
    <definedName name="_2058F4.440_6_1" localSheetId="5">#REF!</definedName>
    <definedName name="_2058F4.440_6_1" localSheetId="14">#REF!</definedName>
    <definedName name="_2058F4.440_6_1">#REF!</definedName>
    <definedName name="_205cat_5_1" localSheetId="13">#REF!</definedName>
    <definedName name="_205cat_5_1" localSheetId="2">#REF!</definedName>
    <definedName name="_205cat_5_1" localSheetId="11">#REF!</definedName>
    <definedName name="_205cat_5_1" localSheetId="5">#REF!</definedName>
    <definedName name="_205cat_5_1" localSheetId="14">#REF!</definedName>
    <definedName name="_205cat_5_1">#REF!</definedName>
    <definedName name="_2060F4.440_8_1" localSheetId="13">#REF!</definedName>
    <definedName name="_2060F4.440_8_1" localSheetId="2">#REF!</definedName>
    <definedName name="_2060F4.440_8_1" localSheetId="11">#REF!</definedName>
    <definedName name="_2060F4.440_8_1" localSheetId="5">#REF!</definedName>
    <definedName name="_2060F4.440_8_1" localSheetId="14">#REF!</definedName>
    <definedName name="_2060F4.440_8_1">#REF!</definedName>
    <definedName name="_2062F4.500_4_1" localSheetId="13">#REF!</definedName>
    <definedName name="_2062F4.500_4_1" localSheetId="2">#REF!</definedName>
    <definedName name="_2062F4.500_4_1" localSheetId="11">#REF!</definedName>
    <definedName name="_2062F4.500_4_1" localSheetId="5">#REF!</definedName>
    <definedName name="_2062F4.500_4_1" localSheetId="14">#REF!</definedName>
    <definedName name="_2062F4.500_4_1">#REF!</definedName>
    <definedName name="_2064F4.500_5_1" localSheetId="13">#REF!</definedName>
    <definedName name="_2064F4.500_5_1" localSheetId="2">#REF!</definedName>
    <definedName name="_2064F4.500_5_1" localSheetId="11">#REF!</definedName>
    <definedName name="_2064F4.500_5_1" localSheetId="5">#REF!</definedName>
    <definedName name="_2064F4.500_5_1" localSheetId="14">#REF!</definedName>
    <definedName name="_2064F4.500_5_1">#REF!</definedName>
    <definedName name="_2066F4.500_6_1" localSheetId="13">#REF!</definedName>
    <definedName name="_2066F4.500_6_1" localSheetId="2">#REF!</definedName>
    <definedName name="_2066F4.500_6_1" localSheetId="11">#REF!</definedName>
    <definedName name="_2066F4.500_6_1" localSheetId="5">#REF!</definedName>
    <definedName name="_2066F4.500_6_1" localSheetId="14">#REF!</definedName>
    <definedName name="_2066F4.500_6_1">#REF!</definedName>
    <definedName name="_2068F4.500_8_1" localSheetId="13">#REF!</definedName>
    <definedName name="_2068F4.500_8_1" localSheetId="2">#REF!</definedName>
    <definedName name="_2068F4.500_8_1" localSheetId="11">#REF!</definedName>
    <definedName name="_2068F4.500_8_1" localSheetId="5">#REF!</definedName>
    <definedName name="_2068F4.500_8_1" localSheetId="14">#REF!</definedName>
    <definedName name="_2068F4.500_8_1">#REF!</definedName>
    <definedName name="_2069M12cbnc_4_1" localSheetId="13">#REF!</definedName>
    <definedName name="_2069M12cbnc_4_1" localSheetId="2">#REF!</definedName>
    <definedName name="_2069M12cbnc_4_1" localSheetId="11">#REF!</definedName>
    <definedName name="_2069M12cbnc_4_1" localSheetId="5">#REF!</definedName>
    <definedName name="_2069M12cbnc_4_1" localSheetId="14">#REF!</definedName>
    <definedName name="_2069M12cbnc_4_1">#REF!</definedName>
    <definedName name="_206cat_6_1" localSheetId="13">#REF!</definedName>
    <definedName name="_206cat_6_1" localSheetId="2">#REF!</definedName>
    <definedName name="_206cat_6_1" localSheetId="11">#REF!</definedName>
    <definedName name="_206cat_6_1" localSheetId="5">#REF!</definedName>
    <definedName name="_206cat_6_1" localSheetId="14">#REF!</definedName>
    <definedName name="_206cat_6_1">#REF!</definedName>
    <definedName name="_2070F4.530_4_1" localSheetId="13">#REF!</definedName>
    <definedName name="_2070F4.530_4_1" localSheetId="2">#REF!</definedName>
    <definedName name="_2070F4.530_4_1" localSheetId="11">#REF!</definedName>
    <definedName name="_2070F4.530_4_1" localSheetId="5">#REF!</definedName>
    <definedName name="_2070F4.530_4_1" localSheetId="14">#REF!</definedName>
    <definedName name="_2070F4.530_4_1">#REF!</definedName>
    <definedName name="_2070M12cbnc_5_1" localSheetId="13">#REF!</definedName>
    <definedName name="_2070M12cbnc_5_1" localSheetId="2">#REF!</definedName>
    <definedName name="_2070M12cbnc_5_1" localSheetId="11">#REF!</definedName>
    <definedName name="_2070M12cbnc_5_1" localSheetId="5">#REF!</definedName>
    <definedName name="_2070M12cbnc_5_1" localSheetId="14">#REF!</definedName>
    <definedName name="_2070M12cbnc_5_1">#REF!</definedName>
    <definedName name="_2071M12cbnc_6_1" localSheetId="13">#REF!</definedName>
    <definedName name="_2071M12cbnc_6_1" localSheetId="2">#REF!</definedName>
    <definedName name="_2071M12cbnc_6_1" localSheetId="11">#REF!</definedName>
    <definedName name="_2071M12cbnc_6_1" localSheetId="5">#REF!</definedName>
    <definedName name="_2071M12cbnc_6_1" localSheetId="14">#REF!</definedName>
    <definedName name="_2071M12cbnc_6_1">#REF!</definedName>
    <definedName name="_2072F4.530_5_1" localSheetId="13">#REF!</definedName>
    <definedName name="_2072F4.530_5_1" localSheetId="2">#REF!</definedName>
    <definedName name="_2072F4.530_5_1" localSheetId="11">#REF!</definedName>
    <definedName name="_2072F4.530_5_1" localSheetId="5">#REF!</definedName>
    <definedName name="_2072F4.530_5_1" localSheetId="14">#REF!</definedName>
    <definedName name="_2072F4.530_5_1">#REF!</definedName>
    <definedName name="_2072M12cbnc_8_1" localSheetId="13">#REF!</definedName>
    <definedName name="_2072M12cbnc_8_1" localSheetId="2">#REF!</definedName>
    <definedName name="_2072M12cbnc_8_1" localSheetId="11">#REF!</definedName>
    <definedName name="_2072M12cbnc_8_1" localSheetId="5">#REF!</definedName>
    <definedName name="_2072M12cbnc_8_1" localSheetId="14">#REF!</definedName>
    <definedName name="_2072M12cbnc_8_1">#REF!</definedName>
    <definedName name="_2073M12cbvl_4_1" localSheetId="13">#REF!</definedName>
    <definedName name="_2073M12cbvl_4_1" localSheetId="2">#REF!</definedName>
    <definedName name="_2073M12cbvl_4_1" localSheetId="11">#REF!</definedName>
    <definedName name="_2073M12cbvl_4_1" localSheetId="5">#REF!</definedName>
    <definedName name="_2073M12cbvl_4_1" localSheetId="14">#REF!</definedName>
    <definedName name="_2073M12cbvl_4_1">#REF!</definedName>
    <definedName name="_2074F4.530_6_1" localSheetId="13">#REF!</definedName>
    <definedName name="_2074F4.530_6_1" localSheetId="2">#REF!</definedName>
    <definedName name="_2074F4.530_6_1" localSheetId="11">#REF!</definedName>
    <definedName name="_2074F4.530_6_1" localSheetId="5">#REF!</definedName>
    <definedName name="_2074F4.530_6_1" localSheetId="14">#REF!</definedName>
    <definedName name="_2074F4.530_6_1">#REF!</definedName>
    <definedName name="_2074M12cbvl_5_1" localSheetId="13">#REF!</definedName>
    <definedName name="_2074M12cbvl_5_1" localSheetId="2">#REF!</definedName>
    <definedName name="_2074M12cbvl_5_1" localSheetId="11">#REF!</definedName>
    <definedName name="_2074M12cbvl_5_1" localSheetId="5">#REF!</definedName>
    <definedName name="_2074M12cbvl_5_1" localSheetId="14">#REF!</definedName>
    <definedName name="_2074M12cbvl_5_1">#REF!</definedName>
    <definedName name="_2075M12cbvl_6_1" localSheetId="13">#REF!</definedName>
    <definedName name="_2075M12cbvl_6_1" localSheetId="2">#REF!</definedName>
    <definedName name="_2075M12cbvl_6_1" localSheetId="11">#REF!</definedName>
    <definedName name="_2075M12cbvl_6_1" localSheetId="5">#REF!</definedName>
    <definedName name="_2075M12cbvl_6_1" localSheetId="14">#REF!</definedName>
    <definedName name="_2075M12cbvl_6_1">#REF!</definedName>
    <definedName name="_2076F4.530_8_1" localSheetId="13">#REF!</definedName>
    <definedName name="_2076F4.530_8_1" localSheetId="2">#REF!</definedName>
    <definedName name="_2076F4.530_8_1" localSheetId="11">#REF!</definedName>
    <definedName name="_2076F4.530_8_1" localSheetId="5">#REF!</definedName>
    <definedName name="_2076F4.530_8_1" localSheetId="14">#REF!</definedName>
    <definedName name="_2076F4.530_8_1">#REF!</definedName>
    <definedName name="_2076M12cbvl_8_1" localSheetId="13">#REF!</definedName>
    <definedName name="_2076M12cbvl_8_1" localSheetId="2">#REF!</definedName>
    <definedName name="_2076M12cbvl_8_1" localSheetId="11">#REF!</definedName>
    <definedName name="_2076M12cbvl_8_1" localSheetId="5">#REF!</definedName>
    <definedName name="_2076M12cbvl_8_1" localSheetId="14">#REF!</definedName>
    <definedName name="_2076M12cbvl_8_1">#REF!</definedName>
    <definedName name="_2078F4.550_4_1" localSheetId="13">#REF!</definedName>
    <definedName name="_2078F4.550_4_1" localSheetId="2">#REF!</definedName>
    <definedName name="_2078F4.550_4_1" localSheetId="11">#REF!</definedName>
    <definedName name="_2078F4.550_4_1" localSheetId="5">#REF!</definedName>
    <definedName name="_2078F4.550_4_1" localSheetId="14">#REF!</definedName>
    <definedName name="_2078F4.550_4_1">#REF!</definedName>
    <definedName name="_207cat_8_1" localSheetId="13">#REF!</definedName>
    <definedName name="_207cat_8_1" localSheetId="2">#REF!</definedName>
    <definedName name="_207cat_8_1" localSheetId="11">#REF!</definedName>
    <definedName name="_207cat_8_1" localSheetId="5">#REF!</definedName>
    <definedName name="_207cat_8_1" localSheetId="14">#REF!</definedName>
    <definedName name="_207cat_8_1">#REF!</definedName>
    <definedName name="_2080F4.550_5_1" localSheetId="13">#REF!</definedName>
    <definedName name="_2080F4.550_5_1" localSheetId="2">#REF!</definedName>
    <definedName name="_2080F4.550_5_1" localSheetId="11">#REF!</definedName>
    <definedName name="_2080F4.550_5_1" localSheetId="5">#REF!</definedName>
    <definedName name="_2080F4.550_5_1" localSheetId="14">#REF!</definedName>
    <definedName name="_2080F4.550_5_1">#REF!</definedName>
    <definedName name="_2082F4.550_6_1" localSheetId="13">#REF!</definedName>
    <definedName name="_2082F4.550_6_1" localSheetId="2">#REF!</definedName>
    <definedName name="_2082F4.550_6_1" localSheetId="11">#REF!</definedName>
    <definedName name="_2082F4.550_6_1" localSheetId="5">#REF!</definedName>
    <definedName name="_2082F4.550_6_1" localSheetId="14">#REF!</definedName>
    <definedName name="_2082F4.550_6_1">#REF!</definedName>
    <definedName name="_2084F4.550_8_1" localSheetId="13">#REF!</definedName>
    <definedName name="_2084F4.550_8_1" localSheetId="2">#REF!</definedName>
    <definedName name="_2084F4.550_8_1" localSheetId="11">#REF!</definedName>
    <definedName name="_2084F4.550_8_1" localSheetId="5">#REF!</definedName>
    <definedName name="_2084F4.550_8_1" localSheetId="14">#REF!</definedName>
    <definedName name="_2084F4.550_8_1">#REF!</definedName>
    <definedName name="_2085M14bb1p_4_1" localSheetId="13">#REF!</definedName>
    <definedName name="_2085M14bb1p_4_1" localSheetId="2">#REF!</definedName>
    <definedName name="_2085M14bb1p_4_1" localSheetId="11">#REF!</definedName>
    <definedName name="_2085M14bb1p_4_1" localSheetId="5">#REF!</definedName>
    <definedName name="_2085M14bb1p_4_1" localSheetId="14">#REF!</definedName>
    <definedName name="_2085M14bb1p_4_1">#REF!</definedName>
    <definedName name="_2086F4.570_4_1" localSheetId="13">#REF!</definedName>
    <definedName name="_2086F4.570_4_1" localSheetId="2">#REF!</definedName>
    <definedName name="_2086F4.570_4_1" localSheetId="11">#REF!</definedName>
    <definedName name="_2086F4.570_4_1" localSheetId="5">#REF!</definedName>
    <definedName name="_2086F4.570_4_1" localSheetId="14">#REF!</definedName>
    <definedName name="_2086F4.570_4_1">#REF!</definedName>
    <definedName name="_2086M14bb1p_5_1" localSheetId="13">#REF!</definedName>
    <definedName name="_2086M14bb1p_5_1" localSheetId="2">#REF!</definedName>
    <definedName name="_2086M14bb1p_5_1" localSheetId="11">#REF!</definedName>
    <definedName name="_2086M14bb1p_5_1" localSheetId="5">#REF!</definedName>
    <definedName name="_2086M14bb1p_5_1" localSheetId="14">#REF!</definedName>
    <definedName name="_2086M14bb1p_5_1">#REF!</definedName>
    <definedName name="_2087M14bb1p_6_1" localSheetId="13">#REF!</definedName>
    <definedName name="_2087M14bb1p_6_1" localSheetId="2">#REF!</definedName>
    <definedName name="_2087M14bb1p_6_1" localSheetId="11">#REF!</definedName>
    <definedName name="_2087M14bb1p_6_1" localSheetId="5">#REF!</definedName>
    <definedName name="_2087M14bb1p_6_1" localSheetId="14">#REF!</definedName>
    <definedName name="_2087M14bb1p_6_1">#REF!</definedName>
    <definedName name="_2088F4.570_5_1" localSheetId="13">#REF!</definedName>
    <definedName name="_2088F4.570_5_1" localSheetId="2">#REF!</definedName>
    <definedName name="_2088F4.570_5_1" localSheetId="11">#REF!</definedName>
    <definedName name="_2088F4.570_5_1" localSheetId="5">#REF!</definedName>
    <definedName name="_2088F4.570_5_1" localSheetId="14">#REF!</definedName>
    <definedName name="_2088F4.570_5_1">#REF!</definedName>
    <definedName name="_2088M14bb1p_8_1" localSheetId="13">#REF!</definedName>
    <definedName name="_2088M14bb1p_8_1" localSheetId="2">#REF!</definedName>
    <definedName name="_2088M14bb1p_8_1" localSheetId="11">#REF!</definedName>
    <definedName name="_2088M14bb1p_8_1" localSheetId="5">#REF!</definedName>
    <definedName name="_2088M14bb1p_8_1" localSheetId="14">#REF!</definedName>
    <definedName name="_2088M14bb1p_8_1">#REF!</definedName>
    <definedName name="_208catvang_4_1" localSheetId="13">#REF!</definedName>
    <definedName name="_208catvang_4_1" localSheetId="2">#REF!</definedName>
    <definedName name="_208catvang_4_1" localSheetId="11">#REF!</definedName>
    <definedName name="_208catvang_4_1" localSheetId="5">#REF!</definedName>
    <definedName name="_208catvang_4_1" localSheetId="14">#REF!</definedName>
    <definedName name="_208catvang_4_1">#REF!</definedName>
    <definedName name="_2090F4.570_6_1" localSheetId="13">#REF!</definedName>
    <definedName name="_2090F4.570_6_1" localSheetId="2">#REF!</definedName>
    <definedName name="_2090F4.570_6_1" localSheetId="11">#REF!</definedName>
    <definedName name="_2090F4.570_6_1" localSheetId="5">#REF!</definedName>
    <definedName name="_2090F4.570_6_1" localSheetId="14">#REF!</definedName>
    <definedName name="_2090F4.570_6_1">#REF!</definedName>
    <definedName name="_2092F4.570_8_1" localSheetId="13">#REF!</definedName>
    <definedName name="_2092F4.570_8_1" localSheetId="2">#REF!</definedName>
    <definedName name="_2092F4.570_8_1" localSheetId="11">#REF!</definedName>
    <definedName name="_2092F4.570_8_1" localSheetId="5">#REF!</definedName>
    <definedName name="_2092F4.570_8_1" localSheetId="14">#REF!</definedName>
    <definedName name="_2092F4.570_8_1">#REF!</definedName>
    <definedName name="_2094F4.600_4_1" localSheetId="13">#REF!</definedName>
    <definedName name="_2094F4.600_4_1" localSheetId="2">#REF!</definedName>
    <definedName name="_2094F4.600_4_1" localSheetId="11">#REF!</definedName>
    <definedName name="_2094F4.600_4_1" localSheetId="5">#REF!</definedName>
    <definedName name="_2094F4.600_4_1" localSheetId="14">#REF!</definedName>
    <definedName name="_2094F4.600_4_1">#REF!</definedName>
    <definedName name="_2096F4.600_5_1" localSheetId="13">#REF!</definedName>
    <definedName name="_2096F4.600_5_1" localSheetId="2">#REF!</definedName>
    <definedName name="_2096F4.600_5_1" localSheetId="11">#REF!</definedName>
    <definedName name="_2096F4.600_5_1" localSheetId="5">#REF!</definedName>
    <definedName name="_2096F4.600_5_1" localSheetId="14">#REF!</definedName>
    <definedName name="_2096F4.600_5_1">#REF!</definedName>
    <definedName name="_2098F4.600_6_1" localSheetId="13">#REF!</definedName>
    <definedName name="_2098F4.600_6_1" localSheetId="2">#REF!</definedName>
    <definedName name="_2098F4.600_6_1" localSheetId="11">#REF!</definedName>
    <definedName name="_2098F4.600_6_1" localSheetId="5">#REF!</definedName>
    <definedName name="_2098F4.600_6_1" localSheetId="14">#REF!</definedName>
    <definedName name="_2098F4.600_6_1">#REF!</definedName>
    <definedName name="_209catvang_5_1" localSheetId="13">#REF!</definedName>
    <definedName name="_209catvang_5_1" localSheetId="2">#REF!</definedName>
    <definedName name="_209catvang_5_1" localSheetId="11">#REF!</definedName>
    <definedName name="_209catvang_5_1" localSheetId="5">#REF!</definedName>
    <definedName name="_209catvang_5_1" localSheetId="14">#REF!</definedName>
    <definedName name="_209catvang_5_1">#REF!</definedName>
    <definedName name="_21_0xoa_" localSheetId="13" hidden="1">#REF!</definedName>
    <definedName name="_21_0xoa_" localSheetId="2" hidden="1">#REF!</definedName>
    <definedName name="_21_0xoa_" localSheetId="11" hidden="1">#REF!</definedName>
    <definedName name="_21_0xoa_" localSheetId="5" hidden="1">#REF!</definedName>
    <definedName name="_21_0xoa_" localSheetId="14" hidden="1">#REF!</definedName>
    <definedName name="_21_0xoa_" hidden="1">#REF!</definedName>
    <definedName name="_2100F4.600_8_1" localSheetId="13">#REF!</definedName>
    <definedName name="_2100F4.600_8_1" localSheetId="2">#REF!</definedName>
    <definedName name="_2100F4.600_8_1" localSheetId="11">#REF!</definedName>
    <definedName name="_2100F4.600_8_1" localSheetId="5">#REF!</definedName>
    <definedName name="_2100F4.600_8_1" localSheetId="14">#REF!</definedName>
    <definedName name="_2100F4.600_8_1">#REF!</definedName>
    <definedName name="_2102F4.610_4_1" localSheetId="13">#REF!</definedName>
    <definedName name="_2102F4.610_4_1" localSheetId="2">#REF!</definedName>
    <definedName name="_2102F4.610_4_1" localSheetId="11">#REF!</definedName>
    <definedName name="_2102F4.610_4_1" localSheetId="5">#REF!</definedName>
    <definedName name="_2102F4.610_4_1" localSheetId="14">#REF!</definedName>
    <definedName name="_2102F4.610_4_1">#REF!</definedName>
    <definedName name="_2104F4.610_5_1" localSheetId="13">#REF!</definedName>
    <definedName name="_2104F4.610_5_1" localSheetId="2">#REF!</definedName>
    <definedName name="_2104F4.610_5_1" localSheetId="11">#REF!</definedName>
    <definedName name="_2104F4.610_5_1" localSheetId="5">#REF!</definedName>
    <definedName name="_2104F4.610_5_1" localSheetId="14">#REF!</definedName>
    <definedName name="_2104F4.610_5_1">#REF!</definedName>
    <definedName name="_2106F4.610_6_1" localSheetId="13">#REF!</definedName>
    <definedName name="_2106F4.610_6_1" localSheetId="2">#REF!</definedName>
    <definedName name="_2106F4.610_6_1" localSheetId="11">#REF!</definedName>
    <definedName name="_2106F4.610_6_1" localSheetId="5">#REF!</definedName>
    <definedName name="_2106F4.610_6_1" localSheetId="14">#REF!</definedName>
    <definedName name="_2106F4.610_6_1">#REF!</definedName>
    <definedName name="_2108F4.610_8_1" localSheetId="13">#REF!</definedName>
    <definedName name="_2108F4.610_8_1" localSheetId="2">#REF!</definedName>
    <definedName name="_2108F4.610_8_1" localSheetId="11">#REF!</definedName>
    <definedName name="_2108F4.610_8_1" localSheetId="5">#REF!</definedName>
    <definedName name="_2108F4.610_8_1" localSheetId="14">#REF!</definedName>
    <definedName name="_2108F4.610_8_1">#REF!</definedName>
    <definedName name="_2109m8aanc_4_1" localSheetId="13">#REF!</definedName>
    <definedName name="_2109m8aanc_4_1" localSheetId="2">#REF!</definedName>
    <definedName name="_2109m8aanc_4_1" localSheetId="11">#REF!</definedName>
    <definedName name="_2109m8aanc_4_1" localSheetId="5">#REF!</definedName>
    <definedName name="_2109m8aanc_4_1" localSheetId="14">#REF!</definedName>
    <definedName name="_2109m8aanc_4_1">#REF!</definedName>
    <definedName name="_210catvang_6_1" localSheetId="13">#REF!</definedName>
    <definedName name="_210catvang_6_1" localSheetId="2">#REF!</definedName>
    <definedName name="_210catvang_6_1" localSheetId="11">#REF!</definedName>
    <definedName name="_210catvang_6_1" localSheetId="5">#REF!</definedName>
    <definedName name="_210catvang_6_1" localSheetId="14">#REF!</definedName>
    <definedName name="_210catvang_6_1">#REF!</definedName>
    <definedName name="_2110F4.620_4_1" localSheetId="13">#REF!</definedName>
    <definedName name="_2110F4.620_4_1" localSheetId="2">#REF!</definedName>
    <definedName name="_2110F4.620_4_1" localSheetId="11">#REF!</definedName>
    <definedName name="_2110F4.620_4_1" localSheetId="5">#REF!</definedName>
    <definedName name="_2110F4.620_4_1" localSheetId="14">#REF!</definedName>
    <definedName name="_2110F4.620_4_1">#REF!</definedName>
    <definedName name="_2110m8aanc_5_1" localSheetId="13">#REF!</definedName>
    <definedName name="_2110m8aanc_5_1" localSheetId="2">#REF!</definedName>
    <definedName name="_2110m8aanc_5_1" localSheetId="11">#REF!</definedName>
    <definedName name="_2110m8aanc_5_1" localSheetId="5">#REF!</definedName>
    <definedName name="_2110m8aanc_5_1" localSheetId="14">#REF!</definedName>
    <definedName name="_2110m8aanc_5_1">#REF!</definedName>
    <definedName name="_2111m8aanc_6_1" localSheetId="13">#REF!</definedName>
    <definedName name="_2111m8aanc_6_1" localSheetId="2">#REF!</definedName>
    <definedName name="_2111m8aanc_6_1" localSheetId="11">#REF!</definedName>
    <definedName name="_2111m8aanc_6_1" localSheetId="5">#REF!</definedName>
    <definedName name="_2111m8aanc_6_1" localSheetId="14">#REF!</definedName>
    <definedName name="_2111m8aanc_6_1">#REF!</definedName>
    <definedName name="_2112F4.620_5_1" localSheetId="13">#REF!</definedName>
    <definedName name="_2112F4.620_5_1" localSheetId="2">#REF!</definedName>
    <definedName name="_2112F4.620_5_1" localSheetId="11">#REF!</definedName>
    <definedName name="_2112F4.620_5_1" localSheetId="5">#REF!</definedName>
    <definedName name="_2112F4.620_5_1" localSheetId="14">#REF!</definedName>
    <definedName name="_2112F4.620_5_1">#REF!</definedName>
    <definedName name="_2112m8aanc_8_1" localSheetId="13">#REF!</definedName>
    <definedName name="_2112m8aanc_8_1" localSheetId="2">#REF!</definedName>
    <definedName name="_2112m8aanc_8_1" localSheetId="11">#REF!</definedName>
    <definedName name="_2112m8aanc_8_1" localSheetId="5">#REF!</definedName>
    <definedName name="_2112m8aanc_8_1" localSheetId="14">#REF!</definedName>
    <definedName name="_2112m8aanc_8_1">#REF!</definedName>
    <definedName name="_2113m8aavl_4_1" localSheetId="13">#REF!</definedName>
    <definedName name="_2113m8aavl_4_1" localSheetId="2">#REF!</definedName>
    <definedName name="_2113m8aavl_4_1" localSheetId="11">#REF!</definedName>
    <definedName name="_2113m8aavl_4_1" localSheetId="5">#REF!</definedName>
    <definedName name="_2113m8aavl_4_1" localSheetId="14">#REF!</definedName>
    <definedName name="_2113m8aavl_4_1">#REF!</definedName>
    <definedName name="_2114F4.620_6_1" localSheetId="13">#REF!</definedName>
    <definedName name="_2114F4.620_6_1" localSheetId="2">#REF!</definedName>
    <definedName name="_2114F4.620_6_1" localSheetId="11">#REF!</definedName>
    <definedName name="_2114F4.620_6_1" localSheetId="5">#REF!</definedName>
    <definedName name="_2114F4.620_6_1" localSheetId="14">#REF!</definedName>
    <definedName name="_2114F4.620_6_1">#REF!</definedName>
    <definedName name="_2114m8aavl_5_1" localSheetId="13">#REF!</definedName>
    <definedName name="_2114m8aavl_5_1" localSheetId="2">#REF!</definedName>
    <definedName name="_2114m8aavl_5_1" localSheetId="11">#REF!</definedName>
    <definedName name="_2114m8aavl_5_1" localSheetId="5">#REF!</definedName>
    <definedName name="_2114m8aavl_5_1" localSheetId="14">#REF!</definedName>
    <definedName name="_2114m8aavl_5_1">#REF!</definedName>
    <definedName name="_2115m8aavl_6_1" localSheetId="13">#REF!</definedName>
    <definedName name="_2115m8aavl_6_1" localSheetId="2">#REF!</definedName>
    <definedName name="_2115m8aavl_6_1" localSheetId="11">#REF!</definedName>
    <definedName name="_2115m8aavl_6_1" localSheetId="5">#REF!</definedName>
    <definedName name="_2115m8aavl_6_1" localSheetId="14">#REF!</definedName>
    <definedName name="_2115m8aavl_6_1">#REF!</definedName>
    <definedName name="_2116F4.620_8_1" localSheetId="13">#REF!</definedName>
    <definedName name="_2116F4.620_8_1" localSheetId="2">#REF!</definedName>
    <definedName name="_2116F4.620_8_1" localSheetId="11">#REF!</definedName>
    <definedName name="_2116F4.620_8_1" localSheetId="5">#REF!</definedName>
    <definedName name="_2116F4.620_8_1" localSheetId="14">#REF!</definedName>
    <definedName name="_2116F4.620_8_1">#REF!</definedName>
    <definedName name="_2116m8aavl_8_1" localSheetId="13">#REF!</definedName>
    <definedName name="_2116m8aavl_8_1" localSheetId="2">#REF!</definedName>
    <definedName name="_2116m8aavl_8_1" localSheetId="11">#REF!</definedName>
    <definedName name="_2116m8aavl_8_1" localSheetId="5">#REF!</definedName>
    <definedName name="_2116m8aavl_8_1" localSheetId="14">#REF!</definedName>
    <definedName name="_2116m8aavl_8_1">#REF!</definedName>
    <definedName name="_2118F4.700_4_1" localSheetId="13">#REF!</definedName>
    <definedName name="_2118F4.700_4_1" localSheetId="2">#REF!</definedName>
    <definedName name="_2118F4.700_4_1" localSheetId="11">#REF!</definedName>
    <definedName name="_2118F4.700_4_1" localSheetId="5">#REF!</definedName>
    <definedName name="_2118F4.700_4_1" localSheetId="14">#REF!</definedName>
    <definedName name="_2118F4.700_4_1">#REF!</definedName>
    <definedName name="_211catvang_8_1" localSheetId="13">#REF!</definedName>
    <definedName name="_211catvang_8_1" localSheetId="2">#REF!</definedName>
    <definedName name="_211catvang_8_1" localSheetId="11">#REF!</definedName>
    <definedName name="_211catvang_8_1" localSheetId="5">#REF!</definedName>
    <definedName name="_211catvang_8_1" localSheetId="14">#REF!</definedName>
    <definedName name="_211catvang_8_1">#REF!</definedName>
    <definedName name="_2120F4.700_5_1" localSheetId="13">#REF!</definedName>
    <definedName name="_2120F4.700_5_1" localSheetId="2">#REF!</definedName>
    <definedName name="_2120F4.700_5_1" localSheetId="11">#REF!</definedName>
    <definedName name="_2120F4.700_5_1" localSheetId="5">#REF!</definedName>
    <definedName name="_2120F4.700_5_1" localSheetId="14">#REF!</definedName>
    <definedName name="_2120F4.700_5_1">#REF!</definedName>
    <definedName name="_2122F4.700_6_1" localSheetId="13">#REF!</definedName>
    <definedName name="_2122F4.700_6_1" localSheetId="2">#REF!</definedName>
    <definedName name="_2122F4.700_6_1" localSheetId="11">#REF!</definedName>
    <definedName name="_2122F4.700_6_1" localSheetId="5">#REF!</definedName>
    <definedName name="_2122F4.700_6_1" localSheetId="14">#REF!</definedName>
    <definedName name="_2122F4.700_6_1">#REF!</definedName>
    <definedName name="_2124F4.700_8_1" localSheetId="13">#REF!</definedName>
    <definedName name="_2124F4.700_8_1" localSheetId="2">#REF!</definedName>
    <definedName name="_2124F4.700_8_1" localSheetId="11">#REF!</definedName>
    <definedName name="_2124F4.700_8_1" localSheetId="5">#REF!</definedName>
    <definedName name="_2124F4.700_8_1" localSheetId="14">#REF!</definedName>
    <definedName name="_2124F4.700_8_1">#REF!</definedName>
    <definedName name="_2126F4.730_4_1" localSheetId="13">#REF!</definedName>
    <definedName name="_2126F4.730_4_1" localSheetId="2">#REF!</definedName>
    <definedName name="_2126F4.730_4_1" localSheetId="11">#REF!</definedName>
    <definedName name="_2126F4.730_4_1" localSheetId="5">#REF!</definedName>
    <definedName name="_2126F4.730_4_1" localSheetId="14">#REF!</definedName>
    <definedName name="_2126F4.730_4_1">#REF!</definedName>
    <definedName name="_2128F4.730_5_1" localSheetId="13">#REF!</definedName>
    <definedName name="_2128F4.730_5_1" localSheetId="2">#REF!</definedName>
    <definedName name="_2128F4.730_5_1" localSheetId="11">#REF!</definedName>
    <definedName name="_2128F4.730_5_1" localSheetId="5">#REF!</definedName>
    <definedName name="_2128F4.730_5_1" localSheetId="14">#REF!</definedName>
    <definedName name="_2128F4.730_5_1">#REF!</definedName>
    <definedName name="_2129MAC46_4_1" localSheetId="13">#REF!</definedName>
    <definedName name="_2129MAC46_4_1" localSheetId="2">#REF!</definedName>
    <definedName name="_2129MAC46_4_1" localSheetId="11">#REF!</definedName>
    <definedName name="_2129MAC46_4_1" localSheetId="5">#REF!</definedName>
    <definedName name="_2129MAC46_4_1" localSheetId="14">#REF!</definedName>
    <definedName name="_2129MAC46_4_1">#REF!</definedName>
    <definedName name="_212cau_4_1" localSheetId="13">#REF!</definedName>
    <definedName name="_212cau_4_1" localSheetId="2">#REF!</definedName>
    <definedName name="_212cau_4_1" localSheetId="11">#REF!</definedName>
    <definedName name="_212cau_4_1" localSheetId="5">#REF!</definedName>
    <definedName name="_212cau_4_1" localSheetId="14">#REF!</definedName>
    <definedName name="_212cau_4_1">#REF!</definedName>
    <definedName name="_2130F4.730_6_1" localSheetId="13">#REF!</definedName>
    <definedName name="_2130F4.730_6_1" localSheetId="2">#REF!</definedName>
    <definedName name="_2130F4.730_6_1" localSheetId="11">#REF!</definedName>
    <definedName name="_2130F4.730_6_1" localSheetId="5">#REF!</definedName>
    <definedName name="_2130F4.730_6_1" localSheetId="14">#REF!</definedName>
    <definedName name="_2130F4.730_6_1">#REF!</definedName>
    <definedName name="_2130MAC46_5_1" localSheetId="13">#REF!</definedName>
    <definedName name="_2130MAC46_5_1" localSheetId="2">#REF!</definedName>
    <definedName name="_2130MAC46_5_1" localSheetId="11">#REF!</definedName>
    <definedName name="_2130MAC46_5_1" localSheetId="5">#REF!</definedName>
    <definedName name="_2130MAC46_5_1" localSheetId="14">#REF!</definedName>
    <definedName name="_2130MAC46_5_1">#REF!</definedName>
    <definedName name="_2131MAC46_6_1" localSheetId="13">#REF!</definedName>
    <definedName name="_2131MAC46_6_1" localSheetId="2">#REF!</definedName>
    <definedName name="_2131MAC46_6_1" localSheetId="11">#REF!</definedName>
    <definedName name="_2131MAC46_6_1" localSheetId="5">#REF!</definedName>
    <definedName name="_2131MAC46_6_1" localSheetId="14">#REF!</definedName>
    <definedName name="_2131MAC46_6_1">#REF!</definedName>
    <definedName name="_2132F4.730_8_1" localSheetId="13">#REF!</definedName>
    <definedName name="_2132F4.730_8_1" localSheetId="2">#REF!</definedName>
    <definedName name="_2132F4.730_8_1" localSheetId="11">#REF!</definedName>
    <definedName name="_2132F4.730_8_1" localSheetId="5">#REF!</definedName>
    <definedName name="_2132F4.730_8_1" localSheetId="14">#REF!</definedName>
    <definedName name="_2132F4.730_8_1">#REF!</definedName>
    <definedName name="_2132MAC46_8_1" localSheetId="13">#REF!</definedName>
    <definedName name="_2132MAC46_8_1" localSheetId="2">#REF!</definedName>
    <definedName name="_2132MAC46_8_1" localSheetId="11">#REF!</definedName>
    <definedName name="_2132MAC46_8_1" localSheetId="5">#REF!</definedName>
    <definedName name="_2132MAC46_8_1" localSheetId="14">#REF!</definedName>
    <definedName name="_2132MAC46_8_1">#REF!</definedName>
    <definedName name="_2133MAJ_CON_EQP_4_1" localSheetId="13">#REF!</definedName>
    <definedName name="_2133MAJ_CON_EQP_4_1" localSheetId="2">#REF!</definedName>
    <definedName name="_2133MAJ_CON_EQP_4_1" localSheetId="11">#REF!</definedName>
    <definedName name="_2133MAJ_CON_EQP_4_1" localSheetId="5">#REF!</definedName>
    <definedName name="_2133MAJ_CON_EQP_4_1" localSheetId="14">#REF!</definedName>
    <definedName name="_2133MAJ_CON_EQP_4_1">#REF!</definedName>
    <definedName name="_2134F4.740_4_1" localSheetId="13">#REF!</definedName>
    <definedName name="_2134F4.740_4_1" localSheetId="2">#REF!</definedName>
    <definedName name="_2134F4.740_4_1" localSheetId="11">#REF!</definedName>
    <definedName name="_2134F4.740_4_1" localSheetId="5">#REF!</definedName>
    <definedName name="_2134F4.740_4_1" localSheetId="14">#REF!</definedName>
    <definedName name="_2134F4.740_4_1">#REF!</definedName>
    <definedName name="_2134MAJ_CON_EQP_5_1" localSheetId="13">#REF!</definedName>
    <definedName name="_2134MAJ_CON_EQP_5_1" localSheetId="2">#REF!</definedName>
    <definedName name="_2134MAJ_CON_EQP_5_1" localSheetId="11">#REF!</definedName>
    <definedName name="_2134MAJ_CON_EQP_5_1" localSheetId="5">#REF!</definedName>
    <definedName name="_2134MAJ_CON_EQP_5_1" localSheetId="14">#REF!</definedName>
    <definedName name="_2134MAJ_CON_EQP_5_1">#REF!</definedName>
    <definedName name="_2135MAJ_CON_EQP_5_2" localSheetId="13">#REF!</definedName>
    <definedName name="_2135MAJ_CON_EQP_5_2" localSheetId="2">#REF!</definedName>
    <definedName name="_2135MAJ_CON_EQP_5_2" localSheetId="11">#REF!</definedName>
    <definedName name="_2135MAJ_CON_EQP_5_2" localSheetId="5">#REF!</definedName>
    <definedName name="_2135MAJ_CON_EQP_5_2" localSheetId="14">#REF!</definedName>
    <definedName name="_2135MAJ_CON_EQP_5_2">#REF!</definedName>
    <definedName name="_2136F4.740_5_1" localSheetId="13">#REF!</definedName>
    <definedName name="_2136F4.740_5_1" localSheetId="2">#REF!</definedName>
    <definedName name="_2136F4.740_5_1" localSheetId="11">#REF!</definedName>
    <definedName name="_2136F4.740_5_1" localSheetId="5">#REF!</definedName>
    <definedName name="_2136F4.740_5_1" localSheetId="14">#REF!</definedName>
    <definedName name="_2136F4.740_5_1">#REF!</definedName>
    <definedName name="_2136MAJ_CON_EQP_6_1" localSheetId="13">#REF!</definedName>
    <definedName name="_2136MAJ_CON_EQP_6_1" localSheetId="2">#REF!</definedName>
    <definedName name="_2136MAJ_CON_EQP_6_1" localSheetId="11">#REF!</definedName>
    <definedName name="_2136MAJ_CON_EQP_6_1" localSheetId="5">#REF!</definedName>
    <definedName name="_2136MAJ_CON_EQP_6_1" localSheetId="14">#REF!</definedName>
    <definedName name="_2136MAJ_CON_EQP_6_1">#REF!</definedName>
    <definedName name="_2137MAJ_CON_EQP_8_1" localSheetId="13">#REF!</definedName>
    <definedName name="_2137MAJ_CON_EQP_8_1" localSheetId="2">#REF!</definedName>
    <definedName name="_2137MAJ_CON_EQP_8_1" localSheetId="11">#REF!</definedName>
    <definedName name="_2137MAJ_CON_EQP_8_1" localSheetId="5">#REF!</definedName>
    <definedName name="_2137MAJ_CON_EQP_8_1" localSheetId="14">#REF!</definedName>
    <definedName name="_2137MAJ_CON_EQP_8_1">#REF!</definedName>
    <definedName name="_2138F4.740_6_1" localSheetId="13">#REF!</definedName>
    <definedName name="_2138F4.740_6_1" localSheetId="2">#REF!</definedName>
    <definedName name="_2138F4.740_6_1" localSheetId="11">#REF!</definedName>
    <definedName name="_2138F4.740_6_1" localSheetId="5">#REF!</definedName>
    <definedName name="_2138F4.740_6_1" localSheetId="14">#REF!</definedName>
    <definedName name="_2138F4.740_6_1">#REF!</definedName>
    <definedName name="_2138MakeIt_4_1">NA()</definedName>
    <definedName name="_2139MakeIt_5_1">NA()</definedName>
    <definedName name="_213cau_5_1" localSheetId="13">#REF!</definedName>
    <definedName name="_213cau_5_1" localSheetId="2">#REF!</definedName>
    <definedName name="_213cau_5_1" localSheetId="11">#REF!</definedName>
    <definedName name="_213cau_5_1" localSheetId="5">#REF!</definedName>
    <definedName name="_213cau_5_1" localSheetId="14">#REF!</definedName>
    <definedName name="_213cau_5_1">#REF!</definedName>
    <definedName name="_2140F4.740_8_1" localSheetId="13">#REF!</definedName>
    <definedName name="_2140F4.740_8_1" localSheetId="2">#REF!</definedName>
    <definedName name="_2140F4.740_8_1" localSheetId="11">#REF!</definedName>
    <definedName name="_2140F4.740_8_1" localSheetId="5">#REF!</definedName>
    <definedName name="_2140F4.740_8_1" localSheetId="14">#REF!</definedName>
    <definedName name="_2140F4.740_8_1">#REF!</definedName>
    <definedName name="_2140MakeIt_6_1">NA()</definedName>
    <definedName name="_2141MakeIt_8_1">NA()</definedName>
    <definedName name="_2142F4.800_4_1" localSheetId="13">#REF!</definedName>
    <definedName name="_2142F4.800_4_1" localSheetId="2">#REF!</definedName>
    <definedName name="_2142F4.800_4_1" localSheetId="11">#REF!</definedName>
    <definedName name="_2142F4.800_4_1" localSheetId="5">#REF!</definedName>
    <definedName name="_2142F4.800_4_1" localSheetId="14">#REF!</definedName>
    <definedName name="_2142F4.800_4_1">#REF!</definedName>
    <definedName name="_2142MAT_4_1" localSheetId="13">#REF!</definedName>
    <definedName name="_2142MAT_4_1" localSheetId="2">#REF!</definedName>
    <definedName name="_2142MAT_4_1" localSheetId="11">#REF!</definedName>
    <definedName name="_2142MAT_4_1" localSheetId="5">#REF!</definedName>
    <definedName name="_2142MAT_4_1" localSheetId="14">#REF!</definedName>
    <definedName name="_2142MAT_4_1">#REF!</definedName>
    <definedName name="_2143MAT_5_1" localSheetId="13">#REF!</definedName>
    <definedName name="_2143MAT_5_1" localSheetId="2">#REF!</definedName>
    <definedName name="_2143MAT_5_1" localSheetId="11">#REF!</definedName>
    <definedName name="_2143MAT_5_1" localSheetId="5">#REF!</definedName>
    <definedName name="_2143MAT_5_1" localSheetId="14">#REF!</definedName>
    <definedName name="_2143MAT_5_1">#REF!</definedName>
    <definedName name="_2144F4.800_5_1" localSheetId="13">#REF!</definedName>
    <definedName name="_2144F4.800_5_1" localSheetId="2">#REF!</definedName>
    <definedName name="_2144F4.800_5_1" localSheetId="11">#REF!</definedName>
    <definedName name="_2144F4.800_5_1" localSheetId="5">#REF!</definedName>
    <definedName name="_2144F4.800_5_1" localSheetId="14">#REF!</definedName>
    <definedName name="_2144F4.800_5_1">#REF!</definedName>
    <definedName name="_2144MAT_6_1" localSheetId="13">#REF!</definedName>
    <definedName name="_2144MAT_6_1" localSheetId="2">#REF!</definedName>
    <definedName name="_2144MAT_6_1" localSheetId="11">#REF!</definedName>
    <definedName name="_2144MAT_6_1" localSheetId="5">#REF!</definedName>
    <definedName name="_2144MAT_6_1" localSheetId="14">#REF!</definedName>
    <definedName name="_2144MAT_6_1">#REF!</definedName>
    <definedName name="_2145MAT_8_1" localSheetId="13">#REF!</definedName>
    <definedName name="_2145MAT_8_1" localSheetId="2">#REF!</definedName>
    <definedName name="_2145MAT_8_1" localSheetId="11">#REF!</definedName>
    <definedName name="_2145MAT_8_1" localSheetId="5">#REF!</definedName>
    <definedName name="_2145MAT_8_1" localSheetId="14">#REF!</definedName>
    <definedName name="_2145MAT_8_1">#REF!</definedName>
    <definedName name="_2146F4.800_6_1" localSheetId="13">#REF!</definedName>
    <definedName name="_2146F4.800_6_1" localSheetId="2">#REF!</definedName>
    <definedName name="_2146F4.800_6_1" localSheetId="11">#REF!</definedName>
    <definedName name="_2146F4.800_6_1" localSheetId="5">#REF!</definedName>
    <definedName name="_2146F4.800_6_1" localSheetId="14">#REF!</definedName>
    <definedName name="_2146F4.800_6_1">#REF!</definedName>
    <definedName name="_2146matit_4_1" localSheetId="13">#REF!</definedName>
    <definedName name="_2146matit_4_1" localSheetId="2">#REF!</definedName>
    <definedName name="_2146matit_4_1" localSheetId="11">#REF!</definedName>
    <definedName name="_2146matit_4_1" localSheetId="5">#REF!</definedName>
    <definedName name="_2146matit_4_1" localSheetId="14">#REF!</definedName>
    <definedName name="_2146matit_4_1">#REF!</definedName>
    <definedName name="_2147matit_5_1" localSheetId="13">#REF!</definedName>
    <definedName name="_2147matit_5_1" localSheetId="2">#REF!</definedName>
    <definedName name="_2147matit_5_1" localSheetId="11">#REF!</definedName>
    <definedName name="_2147matit_5_1" localSheetId="5">#REF!</definedName>
    <definedName name="_2147matit_5_1" localSheetId="14">#REF!</definedName>
    <definedName name="_2147matit_5_1">#REF!</definedName>
    <definedName name="_2148F4.800_8_1" localSheetId="13">#REF!</definedName>
    <definedName name="_2148F4.800_8_1" localSheetId="2">#REF!</definedName>
    <definedName name="_2148F4.800_8_1" localSheetId="11">#REF!</definedName>
    <definedName name="_2148F4.800_8_1" localSheetId="5">#REF!</definedName>
    <definedName name="_2148F4.800_8_1" localSheetId="14">#REF!</definedName>
    <definedName name="_2148F4.800_8_1">#REF!</definedName>
    <definedName name="_2148matit_6_1" localSheetId="13">#REF!</definedName>
    <definedName name="_2148matit_6_1" localSheetId="2">#REF!</definedName>
    <definedName name="_2148matit_6_1" localSheetId="11">#REF!</definedName>
    <definedName name="_2148matit_6_1" localSheetId="5">#REF!</definedName>
    <definedName name="_2148matit_6_1" localSheetId="14">#REF!</definedName>
    <definedName name="_2148matit_6_1">#REF!</definedName>
    <definedName name="_2149matit_8_1" localSheetId="13">#REF!</definedName>
    <definedName name="_2149matit_8_1" localSheetId="2">#REF!</definedName>
    <definedName name="_2149matit_8_1" localSheetId="11">#REF!</definedName>
    <definedName name="_2149matit_8_1" localSheetId="5">#REF!</definedName>
    <definedName name="_2149matit_8_1" localSheetId="14">#REF!</definedName>
    <definedName name="_2149matit_8_1">#REF!</definedName>
    <definedName name="_214cau_6_1" localSheetId="13">#REF!</definedName>
    <definedName name="_214cau_6_1" localSheetId="2">#REF!</definedName>
    <definedName name="_214cau_6_1" localSheetId="11">#REF!</definedName>
    <definedName name="_214cau_6_1" localSheetId="5">#REF!</definedName>
    <definedName name="_214cau_6_1" localSheetId="14">#REF!</definedName>
    <definedName name="_214cau_6_1">#REF!</definedName>
    <definedName name="_2150F4.830_4_1" localSheetId="13">#REF!</definedName>
    <definedName name="_2150F4.830_4_1" localSheetId="2">#REF!</definedName>
    <definedName name="_2150F4.830_4_1" localSheetId="11">#REF!</definedName>
    <definedName name="_2150F4.830_4_1" localSheetId="5">#REF!</definedName>
    <definedName name="_2150F4.830_4_1" localSheetId="14">#REF!</definedName>
    <definedName name="_2150F4.830_4_1">#REF!</definedName>
    <definedName name="_2150Mba1p_4_1" localSheetId="13">#REF!</definedName>
    <definedName name="_2150Mba1p_4_1" localSheetId="2">#REF!</definedName>
    <definedName name="_2150Mba1p_4_1" localSheetId="11">#REF!</definedName>
    <definedName name="_2150Mba1p_4_1" localSheetId="5">#REF!</definedName>
    <definedName name="_2150Mba1p_4_1" localSheetId="14">#REF!</definedName>
    <definedName name="_2150Mba1p_4_1">#REF!</definedName>
    <definedName name="_2151Mba1p_5_1" localSheetId="13">#REF!</definedName>
    <definedName name="_2151Mba1p_5_1" localSheetId="2">#REF!</definedName>
    <definedName name="_2151Mba1p_5_1" localSheetId="11">#REF!</definedName>
    <definedName name="_2151Mba1p_5_1" localSheetId="5">#REF!</definedName>
    <definedName name="_2151Mba1p_5_1" localSheetId="14">#REF!</definedName>
    <definedName name="_2151Mba1p_5_1">#REF!</definedName>
    <definedName name="_2152F4.830_5_1" localSheetId="13">#REF!</definedName>
    <definedName name="_2152F4.830_5_1" localSheetId="2">#REF!</definedName>
    <definedName name="_2152F4.830_5_1" localSheetId="11">#REF!</definedName>
    <definedName name="_2152F4.830_5_1" localSheetId="5">#REF!</definedName>
    <definedName name="_2152F4.830_5_1" localSheetId="14">#REF!</definedName>
    <definedName name="_2152F4.830_5_1">#REF!</definedName>
    <definedName name="_2152Mba1p_6_1" localSheetId="13">#REF!</definedName>
    <definedName name="_2152Mba1p_6_1" localSheetId="2">#REF!</definedName>
    <definedName name="_2152Mba1p_6_1" localSheetId="11">#REF!</definedName>
    <definedName name="_2152Mba1p_6_1" localSheetId="5">#REF!</definedName>
    <definedName name="_2152Mba1p_6_1" localSheetId="14">#REF!</definedName>
    <definedName name="_2152Mba1p_6_1">#REF!</definedName>
    <definedName name="_2153Mba1p_8_1" localSheetId="13">#REF!</definedName>
    <definedName name="_2153Mba1p_8_1" localSheetId="2">#REF!</definedName>
    <definedName name="_2153Mba1p_8_1" localSheetId="11">#REF!</definedName>
    <definedName name="_2153Mba1p_8_1" localSheetId="5">#REF!</definedName>
    <definedName name="_2153Mba1p_8_1" localSheetId="14">#REF!</definedName>
    <definedName name="_2153Mba1p_8_1">#REF!</definedName>
    <definedName name="_2154F4.830_6_1" localSheetId="13">#REF!</definedName>
    <definedName name="_2154F4.830_6_1" localSheetId="2">#REF!</definedName>
    <definedName name="_2154F4.830_6_1" localSheetId="11">#REF!</definedName>
    <definedName name="_2154F4.830_6_1" localSheetId="5">#REF!</definedName>
    <definedName name="_2154F4.830_6_1" localSheetId="14">#REF!</definedName>
    <definedName name="_2154F4.830_6_1">#REF!</definedName>
    <definedName name="_2154Mba3p_4_1" localSheetId="13">#REF!</definedName>
    <definedName name="_2154Mba3p_4_1" localSheetId="2">#REF!</definedName>
    <definedName name="_2154Mba3p_4_1" localSheetId="11">#REF!</definedName>
    <definedName name="_2154Mba3p_4_1" localSheetId="5">#REF!</definedName>
    <definedName name="_2154Mba3p_4_1" localSheetId="14">#REF!</definedName>
    <definedName name="_2154Mba3p_4_1">#REF!</definedName>
    <definedName name="_2155Mba3p_5_1" localSheetId="13">#REF!</definedName>
    <definedName name="_2155Mba3p_5_1" localSheetId="2">#REF!</definedName>
    <definedName name="_2155Mba3p_5_1" localSheetId="11">#REF!</definedName>
    <definedName name="_2155Mba3p_5_1" localSheetId="5">#REF!</definedName>
    <definedName name="_2155Mba3p_5_1" localSheetId="14">#REF!</definedName>
    <definedName name="_2155Mba3p_5_1">#REF!</definedName>
    <definedName name="_2156F4.830_8_1" localSheetId="13">#REF!</definedName>
    <definedName name="_2156F4.830_8_1" localSheetId="2">#REF!</definedName>
    <definedName name="_2156F4.830_8_1" localSheetId="11">#REF!</definedName>
    <definedName name="_2156F4.830_8_1" localSheetId="5">#REF!</definedName>
    <definedName name="_2156F4.830_8_1" localSheetId="14">#REF!</definedName>
    <definedName name="_2156F4.830_8_1">#REF!</definedName>
    <definedName name="_2156Mba3p_6_1" localSheetId="13">#REF!</definedName>
    <definedName name="_2156Mba3p_6_1" localSheetId="2">#REF!</definedName>
    <definedName name="_2156Mba3p_6_1" localSheetId="11">#REF!</definedName>
    <definedName name="_2156Mba3p_6_1" localSheetId="5">#REF!</definedName>
    <definedName name="_2156Mba3p_6_1" localSheetId="14">#REF!</definedName>
    <definedName name="_2156Mba3p_6_1">#REF!</definedName>
    <definedName name="_2157Mba3p_8_1" localSheetId="13">#REF!</definedName>
    <definedName name="_2157Mba3p_8_1" localSheetId="2">#REF!</definedName>
    <definedName name="_2157Mba3p_8_1" localSheetId="11">#REF!</definedName>
    <definedName name="_2157Mba3p_8_1" localSheetId="5">#REF!</definedName>
    <definedName name="_2157Mba3p_8_1" localSheetId="14">#REF!</definedName>
    <definedName name="_2157Mba3p_8_1">#REF!</definedName>
    <definedName name="_2158F4.840_4_1" localSheetId="13">#REF!</definedName>
    <definedName name="_2158F4.840_4_1" localSheetId="2">#REF!</definedName>
    <definedName name="_2158F4.840_4_1" localSheetId="11">#REF!</definedName>
    <definedName name="_2158F4.840_4_1" localSheetId="5">#REF!</definedName>
    <definedName name="_2158F4.840_4_1" localSheetId="14">#REF!</definedName>
    <definedName name="_2158F4.840_4_1">#REF!</definedName>
    <definedName name="_2158Mbb3p_4_1" localSheetId="13">#REF!</definedName>
    <definedName name="_2158Mbb3p_4_1" localSheetId="2">#REF!</definedName>
    <definedName name="_2158Mbb3p_4_1" localSheetId="11">#REF!</definedName>
    <definedName name="_2158Mbb3p_4_1" localSheetId="5">#REF!</definedName>
    <definedName name="_2158Mbb3p_4_1" localSheetId="14">#REF!</definedName>
    <definedName name="_2158Mbb3p_4_1">#REF!</definedName>
    <definedName name="_2159Mbb3p_5_1" localSheetId="13">#REF!</definedName>
    <definedName name="_2159Mbb3p_5_1" localSheetId="2">#REF!</definedName>
    <definedName name="_2159Mbb3p_5_1" localSheetId="11">#REF!</definedName>
    <definedName name="_2159Mbb3p_5_1" localSheetId="5">#REF!</definedName>
    <definedName name="_2159Mbb3p_5_1" localSheetId="14">#REF!</definedName>
    <definedName name="_2159Mbb3p_5_1">#REF!</definedName>
    <definedName name="_215cau_8_1" localSheetId="13">#REF!</definedName>
    <definedName name="_215cau_8_1" localSheetId="2">#REF!</definedName>
    <definedName name="_215cau_8_1" localSheetId="11">#REF!</definedName>
    <definedName name="_215cau_8_1" localSheetId="5">#REF!</definedName>
    <definedName name="_215cau_8_1" localSheetId="14">#REF!</definedName>
    <definedName name="_215cau_8_1">#REF!</definedName>
    <definedName name="_2160F4.840_5_1" localSheetId="13">#REF!</definedName>
    <definedName name="_2160F4.840_5_1" localSheetId="2">#REF!</definedName>
    <definedName name="_2160F4.840_5_1" localSheetId="11">#REF!</definedName>
    <definedName name="_2160F4.840_5_1" localSheetId="5">#REF!</definedName>
    <definedName name="_2160F4.840_5_1" localSheetId="14">#REF!</definedName>
    <definedName name="_2160F4.840_5_1">#REF!</definedName>
    <definedName name="_2160Mbb3p_6_1" localSheetId="13">#REF!</definedName>
    <definedName name="_2160Mbb3p_6_1" localSheetId="2">#REF!</definedName>
    <definedName name="_2160Mbb3p_6_1" localSheetId="11">#REF!</definedName>
    <definedName name="_2160Mbb3p_6_1" localSheetId="5">#REF!</definedName>
    <definedName name="_2160Mbb3p_6_1" localSheetId="14">#REF!</definedName>
    <definedName name="_2160Mbb3p_6_1">#REF!</definedName>
    <definedName name="_2161Mbb3p_8_1" localSheetId="13">#REF!</definedName>
    <definedName name="_2161Mbb3p_8_1" localSheetId="2">#REF!</definedName>
    <definedName name="_2161Mbb3p_8_1" localSheetId="11">#REF!</definedName>
    <definedName name="_2161Mbb3p_8_1" localSheetId="5">#REF!</definedName>
    <definedName name="_2161Mbb3p_8_1" localSheetId="14">#REF!</definedName>
    <definedName name="_2161Mbb3p_8_1">#REF!</definedName>
    <definedName name="_2162F4.840_6_1" localSheetId="13">#REF!</definedName>
    <definedName name="_2162F4.840_6_1" localSheetId="2">#REF!</definedName>
    <definedName name="_2162F4.840_6_1" localSheetId="11">#REF!</definedName>
    <definedName name="_2162F4.840_6_1" localSheetId="5">#REF!</definedName>
    <definedName name="_2162F4.840_6_1" localSheetId="14">#REF!</definedName>
    <definedName name="_2162F4.840_6_1">#REF!</definedName>
    <definedName name="_2162Mbn1p_4_1" localSheetId="13">#REF!</definedName>
    <definedName name="_2162Mbn1p_4_1" localSheetId="2">#REF!</definedName>
    <definedName name="_2162Mbn1p_4_1" localSheetId="11">#REF!</definedName>
    <definedName name="_2162Mbn1p_4_1" localSheetId="5">#REF!</definedName>
    <definedName name="_2162Mbn1p_4_1" localSheetId="14">#REF!</definedName>
    <definedName name="_2162Mbn1p_4_1">#REF!</definedName>
    <definedName name="_2163Mbn1p_5_1" localSheetId="13">#REF!</definedName>
    <definedName name="_2163Mbn1p_5_1" localSheetId="2">#REF!</definedName>
    <definedName name="_2163Mbn1p_5_1" localSheetId="11">#REF!</definedName>
    <definedName name="_2163Mbn1p_5_1" localSheetId="5">#REF!</definedName>
    <definedName name="_2163Mbn1p_5_1" localSheetId="14">#REF!</definedName>
    <definedName name="_2163Mbn1p_5_1">#REF!</definedName>
    <definedName name="_2164F4.840_8_1" localSheetId="13">#REF!</definedName>
    <definedName name="_2164F4.840_8_1" localSheetId="2">#REF!</definedName>
    <definedName name="_2164F4.840_8_1" localSheetId="11">#REF!</definedName>
    <definedName name="_2164F4.840_8_1" localSheetId="5">#REF!</definedName>
    <definedName name="_2164F4.840_8_1" localSheetId="14">#REF!</definedName>
    <definedName name="_2164F4.840_8_1">#REF!</definedName>
    <definedName name="_2164Mbn1p_6_1" localSheetId="13">#REF!</definedName>
    <definedName name="_2164Mbn1p_6_1" localSheetId="2">#REF!</definedName>
    <definedName name="_2164Mbn1p_6_1" localSheetId="11">#REF!</definedName>
    <definedName name="_2164Mbn1p_6_1" localSheetId="5">#REF!</definedName>
    <definedName name="_2164Mbn1p_6_1" localSheetId="14">#REF!</definedName>
    <definedName name="_2164Mbn1p_6_1">#REF!</definedName>
    <definedName name="_2165Mbn1p_8_1" localSheetId="13">#REF!</definedName>
    <definedName name="_2165Mbn1p_8_1" localSheetId="2">#REF!</definedName>
    <definedName name="_2165Mbn1p_8_1" localSheetId="11">#REF!</definedName>
    <definedName name="_2165Mbn1p_8_1" localSheetId="5">#REF!</definedName>
    <definedName name="_2165Mbn1p_8_1" localSheetId="14">#REF!</definedName>
    <definedName name="_2165Mbn1p_8_1">#REF!</definedName>
    <definedName name="_2166F5.01_4_1" localSheetId="13">#REF!</definedName>
    <definedName name="_2166F5.01_4_1" localSheetId="2">#REF!</definedName>
    <definedName name="_2166F5.01_4_1" localSheetId="11">#REF!</definedName>
    <definedName name="_2166F5.01_4_1" localSheetId="5">#REF!</definedName>
    <definedName name="_2166F5.01_4_1" localSheetId="14">#REF!</definedName>
    <definedName name="_2166F5.01_4_1">#REF!</definedName>
    <definedName name="_2168F5.01_5_1" localSheetId="13">#REF!</definedName>
    <definedName name="_2168F5.01_5_1" localSheetId="2">#REF!</definedName>
    <definedName name="_2168F5.01_5_1" localSheetId="11">#REF!</definedName>
    <definedName name="_2168F5.01_5_1" localSheetId="5">#REF!</definedName>
    <definedName name="_2168F5.01_5_1" localSheetId="14">#REF!</definedName>
    <definedName name="_2168F5.01_5_1">#REF!</definedName>
    <definedName name="_216cd_4_1" localSheetId="13">#REF!</definedName>
    <definedName name="_216cd_4_1" localSheetId="2">#REF!</definedName>
    <definedName name="_216cd_4_1" localSheetId="11">#REF!</definedName>
    <definedName name="_216cd_4_1" localSheetId="5">#REF!</definedName>
    <definedName name="_216cd_4_1" localSheetId="14">#REF!</definedName>
    <definedName name="_216cd_4_1">#REF!</definedName>
    <definedName name="_2170F5.01_6_1" localSheetId="13">#REF!</definedName>
    <definedName name="_2170F5.01_6_1" localSheetId="2">#REF!</definedName>
    <definedName name="_2170F5.01_6_1" localSheetId="11">#REF!</definedName>
    <definedName name="_2170F5.01_6_1" localSheetId="5">#REF!</definedName>
    <definedName name="_2170F5.01_6_1" localSheetId="14">#REF!</definedName>
    <definedName name="_2170F5.01_6_1">#REF!</definedName>
    <definedName name="_2172F5.01_8_1" localSheetId="13">#REF!</definedName>
    <definedName name="_2172F5.01_8_1" localSheetId="2">#REF!</definedName>
    <definedName name="_2172F5.01_8_1" localSheetId="11">#REF!</definedName>
    <definedName name="_2172F5.01_8_1" localSheetId="5">#REF!</definedName>
    <definedName name="_2172F5.01_8_1" localSheetId="14">#REF!</definedName>
    <definedName name="_2172F5.01_8_1">#REF!</definedName>
    <definedName name="_2174F5.02_4_1" localSheetId="13">#REF!</definedName>
    <definedName name="_2174F5.02_4_1" localSheetId="2">#REF!</definedName>
    <definedName name="_2174F5.02_4_1" localSheetId="11">#REF!</definedName>
    <definedName name="_2174F5.02_4_1" localSheetId="5">#REF!</definedName>
    <definedName name="_2174F5.02_4_1" localSheetId="14">#REF!</definedName>
    <definedName name="_2174F5.02_4_1">#REF!</definedName>
    <definedName name="_2174me_4_1" localSheetId="13">#REF!</definedName>
    <definedName name="_2174me_4_1" localSheetId="2">#REF!</definedName>
    <definedName name="_2174me_4_1" localSheetId="11">#REF!</definedName>
    <definedName name="_2174me_4_1" localSheetId="5">#REF!</definedName>
    <definedName name="_2174me_4_1" localSheetId="14">#REF!</definedName>
    <definedName name="_2174me_4_1">#REF!</definedName>
    <definedName name="_2175me_5_1" localSheetId="13">#REF!</definedName>
    <definedName name="_2175me_5_1" localSheetId="2">#REF!</definedName>
    <definedName name="_2175me_5_1" localSheetId="11">#REF!</definedName>
    <definedName name="_2175me_5_1" localSheetId="5">#REF!</definedName>
    <definedName name="_2175me_5_1" localSheetId="14">#REF!</definedName>
    <definedName name="_2175me_5_1">#REF!</definedName>
    <definedName name="_2176F5.02_5_1" localSheetId="13">#REF!</definedName>
    <definedName name="_2176F5.02_5_1" localSheetId="2">#REF!</definedName>
    <definedName name="_2176F5.02_5_1" localSheetId="11">#REF!</definedName>
    <definedName name="_2176F5.02_5_1" localSheetId="5">#REF!</definedName>
    <definedName name="_2176F5.02_5_1" localSheetId="14">#REF!</definedName>
    <definedName name="_2176F5.02_5_1">#REF!</definedName>
    <definedName name="_2176me_6_1" localSheetId="13">#REF!</definedName>
    <definedName name="_2176me_6_1" localSheetId="2">#REF!</definedName>
    <definedName name="_2176me_6_1" localSheetId="11">#REF!</definedName>
    <definedName name="_2176me_6_1" localSheetId="5">#REF!</definedName>
    <definedName name="_2176me_6_1" localSheetId="14">#REF!</definedName>
    <definedName name="_2176me_6_1">#REF!</definedName>
    <definedName name="_2177me_8_1" localSheetId="13">#REF!</definedName>
    <definedName name="_2177me_8_1" localSheetId="2">#REF!</definedName>
    <definedName name="_2177me_8_1" localSheetId="11">#REF!</definedName>
    <definedName name="_2177me_8_1" localSheetId="5">#REF!</definedName>
    <definedName name="_2177me_8_1" localSheetId="14">#REF!</definedName>
    <definedName name="_2177me_8_1">#REF!</definedName>
    <definedName name="_2178F5.02_6_1" localSheetId="13">#REF!</definedName>
    <definedName name="_2178F5.02_6_1" localSheetId="2">#REF!</definedName>
    <definedName name="_2178F5.02_6_1" localSheetId="11">#REF!</definedName>
    <definedName name="_2178F5.02_6_1" localSheetId="5">#REF!</definedName>
    <definedName name="_2178F5.02_6_1" localSheetId="14">#REF!</definedName>
    <definedName name="_2178F5.02_6_1">#REF!</definedName>
    <definedName name="_2178MF_4_1" localSheetId="13">#REF!</definedName>
    <definedName name="_2178MF_4_1" localSheetId="2">#REF!</definedName>
    <definedName name="_2178MF_4_1" localSheetId="11">#REF!</definedName>
    <definedName name="_2178MF_4_1" localSheetId="5">#REF!</definedName>
    <definedName name="_2178MF_4_1" localSheetId="14">#REF!</definedName>
    <definedName name="_2178MF_4_1">#REF!</definedName>
    <definedName name="_2179MF_5_1" localSheetId="13">#REF!</definedName>
    <definedName name="_2179MF_5_1" localSheetId="2">#REF!</definedName>
    <definedName name="_2179MF_5_1" localSheetId="11">#REF!</definedName>
    <definedName name="_2179MF_5_1" localSheetId="5">#REF!</definedName>
    <definedName name="_2179MF_5_1" localSheetId="14">#REF!</definedName>
    <definedName name="_2179MF_5_1">#REF!</definedName>
    <definedName name="_217cd_5_1" localSheetId="13">#REF!</definedName>
    <definedName name="_217cd_5_1" localSheetId="2">#REF!</definedName>
    <definedName name="_217cd_5_1" localSheetId="11">#REF!</definedName>
    <definedName name="_217cd_5_1" localSheetId="5">#REF!</definedName>
    <definedName name="_217cd_5_1" localSheetId="14">#REF!</definedName>
    <definedName name="_217cd_5_1">#REF!</definedName>
    <definedName name="_2180F5.02_8_1" localSheetId="13">#REF!</definedName>
    <definedName name="_2180F5.02_8_1" localSheetId="2">#REF!</definedName>
    <definedName name="_2180F5.02_8_1" localSheetId="11">#REF!</definedName>
    <definedName name="_2180F5.02_8_1" localSheetId="5">#REF!</definedName>
    <definedName name="_2180F5.02_8_1" localSheetId="14">#REF!</definedName>
    <definedName name="_2180F5.02_8_1">#REF!</definedName>
    <definedName name="_2180MF_6_1" localSheetId="13">#REF!</definedName>
    <definedName name="_2180MF_6_1" localSheetId="2">#REF!</definedName>
    <definedName name="_2180MF_6_1" localSheetId="11">#REF!</definedName>
    <definedName name="_2180MF_6_1" localSheetId="5">#REF!</definedName>
    <definedName name="_2180MF_6_1" localSheetId="14">#REF!</definedName>
    <definedName name="_2180MF_6_1">#REF!</definedName>
    <definedName name="_2181MF_8_1" localSheetId="13">#REF!</definedName>
    <definedName name="_2181MF_8_1" localSheetId="2">#REF!</definedName>
    <definedName name="_2181MF_8_1" localSheetId="11">#REF!</definedName>
    <definedName name="_2181MF_8_1" localSheetId="5">#REF!</definedName>
    <definedName name="_2181MF_8_1" localSheetId="14">#REF!</definedName>
    <definedName name="_2181MF_8_1">#REF!</definedName>
    <definedName name="_2182F5.03_4_1" localSheetId="13">#REF!</definedName>
    <definedName name="_2182F5.03_4_1" localSheetId="2">#REF!</definedName>
    <definedName name="_2182F5.03_4_1" localSheetId="11">#REF!</definedName>
    <definedName name="_2182F5.03_4_1" localSheetId="5">#REF!</definedName>
    <definedName name="_2182F5.03_4_1" localSheetId="14">#REF!</definedName>
    <definedName name="_2182F5.03_4_1">#REF!</definedName>
    <definedName name="_2182MG_A_4_1" localSheetId="13">#REF!</definedName>
    <definedName name="_2182MG_A_4_1" localSheetId="2">#REF!</definedName>
    <definedName name="_2182MG_A_4_1" localSheetId="11">#REF!</definedName>
    <definedName name="_2182MG_A_4_1" localSheetId="5">#REF!</definedName>
    <definedName name="_2182MG_A_4_1" localSheetId="14">#REF!</definedName>
    <definedName name="_2182MG_A_4_1">#REF!</definedName>
    <definedName name="_2183MG_A_5_1" localSheetId="13">#REF!</definedName>
    <definedName name="_2183MG_A_5_1" localSheetId="2">#REF!</definedName>
    <definedName name="_2183MG_A_5_1" localSheetId="11">#REF!</definedName>
    <definedName name="_2183MG_A_5_1" localSheetId="5">#REF!</definedName>
    <definedName name="_2183MG_A_5_1" localSheetId="14">#REF!</definedName>
    <definedName name="_2183MG_A_5_1">#REF!</definedName>
    <definedName name="_2184F5.03_5_1" localSheetId="13">#REF!</definedName>
    <definedName name="_2184F5.03_5_1" localSheetId="2">#REF!</definedName>
    <definedName name="_2184F5.03_5_1" localSheetId="11">#REF!</definedName>
    <definedName name="_2184F5.03_5_1" localSheetId="5">#REF!</definedName>
    <definedName name="_2184F5.03_5_1" localSheetId="14">#REF!</definedName>
    <definedName name="_2184F5.03_5_1">#REF!</definedName>
    <definedName name="_2184MG_A_6_1" localSheetId="13">#REF!</definedName>
    <definedName name="_2184MG_A_6_1" localSheetId="2">#REF!</definedName>
    <definedName name="_2184MG_A_6_1" localSheetId="11">#REF!</definedName>
    <definedName name="_2184MG_A_6_1" localSheetId="5">#REF!</definedName>
    <definedName name="_2184MG_A_6_1" localSheetId="14">#REF!</definedName>
    <definedName name="_2184MG_A_6_1">#REF!</definedName>
    <definedName name="_2185MG_A_8_1" localSheetId="13">#REF!</definedName>
    <definedName name="_2185MG_A_8_1" localSheetId="2">#REF!</definedName>
    <definedName name="_2185MG_A_8_1" localSheetId="11">#REF!</definedName>
    <definedName name="_2185MG_A_8_1" localSheetId="5">#REF!</definedName>
    <definedName name="_2185MG_A_8_1" localSheetId="14">#REF!</definedName>
    <definedName name="_2185MG_A_8_1">#REF!</definedName>
    <definedName name="_2186F5.03_6_1" localSheetId="13">#REF!</definedName>
    <definedName name="_2186F5.03_6_1" localSheetId="2">#REF!</definedName>
    <definedName name="_2186F5.03_6_1" localSheetId="11">#REF!</definedName>
    <definedName name="_2186F5.03_6_1" localSheetId="5">#REF!</definedName>
    <definedName name="_2186F5.03_6_1" localSheetId="14">#REF!</definedName>
    <definedName name="_2186F5.03_6_1">#REF!</definedName>
    <definedName name="_2186Morning_4_1">NA()</definedName>
    <definedName name="_2187Morning_5_1">NA()</definedName>
    <definedName name="_2188F5.03_8_1" localSheetId="13">#REF!</definedName>
    <definedName name="_2188F5.03_8_1" localSheetId="2">#REF!</definedName>
    <definedName name="_2188F5.03_8_1" localSheetId="11">#REF!</definedName>
    <definedName name="_2188F5.03_8_1" localSheetId="5">#REF!</definedName>
    <definedName name="_2188F5.03_8_1" localSheetId="14">#REF!</definedName>
    <definedName name="_2188F5.03_8_1">#REF!</definedName>
    <definedName name="_2188Morning_6_1">NA()</definedName>
    <definedName name="_2189Morning_8_1">NA()</definedName>
    <definedName name="_218cd_6_1" localSheetId="13">#REF!</definedName>
    <definedName name="_218cd_6_1" localSheetId="2">#REF!</definedName>
    <definedName name="_218cd_6_1" localSheetId="11">#REF!</definedName>
    <definedName name="_218cd_6_1" localSheetId="5">#REF!</definedName>
    <definedName name="_218cd_6_1" localSheetId="14">#REF!</definedName>
    <definedName name="_218cd_6_1">#REF!</definedName>
    <definedName name="_2190F5.04_4_1" localSheetId="13">#REF!</definedName>
    <definedName name="_2190F5.04_4_1" localSheetId="2">#REF!</definedName>
    <definedName name="_2190F5.04_4_1" localSheetId="11">#REF!</definedName>
    <definedName name="_2190F5.04_4_1" localSheetId="5">#REF!</definedName>
    <definedName name="_2190F5.04_4_1" localSheetId="14">#REF!</definedName>
    <definedName name="_2190F5.04_4_1">#REF!</definedName>
    <definedName name="_2190Morong_4_1" localSheetId="13">#REF!</definedName>
    <definedName name="_2190Morong_4_1" localSheetId="2">#REF!</definedName>
    <definedName name="_2190Morong_4_1" localSheetId="11">#REF!</definedName>
    <definedName name="_2190Morong_4_1" localSheetId="5">#REF!</definedName>
    <definedName name="_2190Morong_4_1" localSheetId="14">#REF!</definedName>
    <definedName name="_2190Morong_4_1">#REF!</definedName>
    <definedName name="_2191Morong_5_1" localSheetId="13">#REF!</definedName>
    <definedName name="_2191Morong_5_1" localSheetId="2">#REF!</definedName>
    <definedName name="_2191Morong_5_1" localSheetId="11">#REF!</definedName>
    <definedName name="_2191Morong_5_1" localSheetId="5">#REF!</definedName>
    <definedName name="_2191Morong_5_1" localSheetId="14">#REF!</definedName>
    <definedName name="_2191Morong_5_1">#REF!</definedName>
    <definedName name="_2192F5.04_5_1" localSheetId="13">#REF!</definedName>
    <definedName name="_2192F5.04_5_1" localSheetId="2">#REF!</definedName>
    <definedName name="_2192F5.04_5_1" localSheetId="11">#REF!</definedName>
    <definedName name="_2192F5.04_5_1" localSheetId="5">#REF!</definedName>
    <definedName name="_2192F5.04_5_1" localSheetId="14">#REF!</definedName>
    <definedName name="_2192F5.04_5_1">#REF!</definedName>
    <definedName name="_2192Morong_6_1" localSheetId="13">#REF!</definedName>
    <definedName name="_2192Morong_6_1" localSheetId="2">#REF!</definedName>
    <definedName name="_2192Morong_6_1" localSheetId="11">#REF!</definedName>
    <definedName name="_2192Morong_6_1" localSheetId="5">#REF!</definedName>
    <definedName name="_2192Morong_6_1" localSheetId="14">#REF!</definedName>
    <definedName name="_2192Morong_6_1">#REF!</definedName>
    <definedName name="_2193Morong_8_1" localSheetId="13">#REF!</definedName>
    <definedName name="_2193Morong_8_1" localSheetId="2">#REF!</definedName>
    <definedName name="_2193Morong_8_1" localSheetId="11">#REF!</definedName>
    <definedName name="_2193Morong_8_1" localSheetId="5">#REF!</definedName>
    <definedName name="_2193Morong_8_1" localSheetId="14">#REF!</definedName>
    <definedName name="_2193Morong_8_1">#REF!</definedName>
    <definedName name="_2194F5.04_6_1" localSheetId="13">#REF!</definedName>
    <definedName name="_2194F5.04_6_1" localSheetId="2">#REF!</definedName>
    <definedName name="_2194F5.04_6_1" localSheetId="11">#REF!</definedName>
    <definedName name="_2194F5.04_6_1" localSheetId="5">#REF!</definedName>
    <definedName name="_2194F5.04_6_1" localSheetId="14">#REF!</definedName>
    <definedName name="_2194F5.04_6_1">#REF!</definedName>
    <definedName name="_2194Morong4054_85_4_1" localSheetId="13">#REF!</definedName>
    <definedName name="_2194Morong4054_85_4_1" localSheetId="2">#REF!</definedName>
    <definedName name="_2194Morong4054_85_4_1" localSheetId="11">#REF!</definedName>
    <definedName name="_2194Morong4054_85_4_1" localSheetId="5">#REF!</definedName>
    <definedName name="_2194Morong4054_85_4_1" localSheetId="14">#REF!</definedName>
    <definedName name="_2194Morong4054_85_4_1">#REF!</definedName>
    <definedName name="_2195Morong4054_85_5_1" localSheetId="13">#REF!</definedName>
    <definedName name="_2195Morong4054_85_5_1" localSheetId="2">#REF!</definedName>
    <definedName name="_2195Morong4054_85_5_1" localSheetId="11">#REF!</definedName>
    <definedName name="_2195Morong4054_85_5_1" localSheetId="5">#REF!</definedName>
    <definedName name="_2195Morong4054_85_5_1" localSheetId="14">#REF!</definedName>
    <definedName name="_2195Morong4054_85_5_1">#REF!</definedName>
    <definedName name="_2196F5.04_8_1" localSheetId="13">#REF!</definedName>
    <definedName name="_2196F5.04_8_1" localSheetId="2">#REF!</definedName>
    <definedName name="_2196F5.04_8_1" localSheetId="11">#REF!</definedName>
    <definedName name="_2196F5.04_8_1" localSheetId="5">#REF!</definedName>
    <definedName name="_2196F5.04_8_1" localSheetId="14">#REF!</definedName>
    <definedName name="_2196F5.04_8_1">#REF!</definedName>
    <definedName name="_2196Morong4054_85_6_1" localSheetId="13">#REF!</definedName>
    <definedName name="_2196Morong4054_85_6_1" localSheetId="2">#REF!</definedName>
    <definedName name="_2196Morong4054_85_6_1" localSheetId="11">#REF!</definedName>
    <definedName name="_2196Morong4054_85_6_1" localSheetId="5">#REF!</definedName>
    <definedName name="_2196Morong4054_85_6_1" localSheetId="14">#REF!</definedName>
    <definedName name="_2196Morong4054_85_6_1">#REF!</definedName>
    <definedName name="_2197Morong4054_85_8_1" localSheetId="13">#REF!</definedName>
    <definedName name="_2197Morong4054_85_8_1" localSheetId="2">#REF!</definedName>
    <definedName name="_2197Morong4054_85_8_1" localSheetId="11">#REF!</definedName>
    <definedName name="_2197Morong4054_85_8_1" localSheetId="5">#REF!</definedName>
    <definedName name="_2197Morong4054_85_8_1" localSheetId="14">#REF!</definedName>
    <definedName name="_2197Morong4054_85_8_1">#REF!</definedName>
    <definedName name="_2198F5.05_4_1" localSheetId="13">#REF!</definedName>
    <definedName name="_2198F5.05_4_1" localSheetId="2">#REF!</definedName>
    <definedName name="_2198F5.05_4_1" localSheetId="11">#REF!</definedName>
    <definedName name="_2198F5.05_4_1" localSheetId="5">#REF!</definedName>
    <definedName name="_2198F5.05_4_1" localSheetId="14">#REF!</definedName>
    <definedName name="_2198F5.05_4_1">#REF!</definedName>
    <definedName name="_219cd_8_1" localSheetId="13">#REF!</definedName>
    <definedName name="_219cd_8_1" localSheetId="2">#REF!</definedName>
    <definedName name="_219cd_8_1" localSheetId="11">#REF!</definedName>
    <definedName name="_219cd_8_1" localSheetId="5">#REF!</definedName>
    <definedName name="_219cd_8_1" localSheetId="14">#REF!</definedName>
    <definedName name="_219cd_8_1">#REF!</definedName>
    <definedName name="_21A0__">#N/A</definedName>
    <definedName name="_2200F5.05_5_1" localSheetId="13">#REF!</definedName>
    <definedName name="_2200F5.05_5_1" localSheetId="2">#REF!</definedName>
    <definedName name="_2200F5.05_5_1" localSheetId="11">#REF!</definedName>
    <definedName name="_2200F5.05_5_1" localSheetId="5">#REF!</definedName>
    <definedName name="_2200F5.05_5_1" localSheetId="14">#REF!</definedName>
    <definedName name="_2200F5.05_5_1">#REF!</definedName>
    <definedName name="_2202F5.05_6_1" localSheetId="13">#REF!</definedName>
    <definedName name="_2202F5.05_6_1" localSheetId="2">#REF!</definedName>
    <definedName name="_2202F5.05_6_1" localSheetId="11">#REF!</definedName>
    <definedName name="_2202F5.05_6_1" localSheetId="5">#REF!</definedName>
    <definedName name="_2202F5.05_6_1" localSheetId="14">#REF!</definedName>
    <definedName name="_2202F5.05_6_1">#REF!</definedName>
    <definedName name="_2204F5.05_8_1" localSheetId="13">#REF!</definedName>
    <definedName name="_2204F5.05_8_1" localSheetId="2">#REF!</definedName>
    <definedName name="_2204F5.05_8_1" localSheetId="11">#REF!</definedName>
    <definedName name="_2204F5.05_8_1" localSheetId="5">#REF!</definedName>
    <definedName name="_2204F5.05_8_1" localSheetId="14">#REF!</definedName>
    <definedName name="_2204F5.05_8_1">#REF!</definedName>
    <definedName name="_2206F5.11_4_1" localSheetId="13">#REF!</definedName>
    <definedName name="_2206F5.11_4_1" localSheetId="2">#REF!</definedName>
    <definedName name="_2206F5.11_4_1" localSheetId="11">#REF!</definedName>
    <definedName name="_2206F5.11_4_1" localSheetId="5">#REF!</definedName>
    <definedName name="_2206F5.11_4_1" localSheetId="14">#REF!</definedName>
    <definedName name="_2206F5.11_4_1">#REF!</definedName>
    <definedName name="_2208F5.11_5_1" localSheetId="13">#REF!</definedName>
    <definedName name="_2208F5.11_5_1" localSheetId="2">#REF!</definedName>
    <definedName name="_2208F5.11_5_1" localSheetId="11">#REF!</definedName>
    <definedName name="_2208F5.11_5_1" localSheetId="5">#REF!</definedName>
    <definedName name="_2208F5.11_5_1" localSheetId="14">#REF!</definedName>
    <definedName name="_2208F5.11_5_1">#REF!</definedName>
    <definedName name="_2210F5.11_6_1" localSheetId="13">#REF!</definedName>
    <definedName name="_2210F5.11_6_1" localSheetId="2">#REF!</definedName>
    <definedName name="_2210F5.11_6_1" localSheetId="11">#REF!</definedName>
    <definedName name="_2210F5.11_6_1" localSheetId="5">#REF!</definedName>
    <definedName name="_2210F5.11_6_1" localSheetId="14">#REF!</definedName>
    <definedName name="_2210F5.11_6_1">#REF!</definedName>
    <definedName name="_2212F5.11_8_1" localSheetId="13">#REF!</definedName>
    <definedName name="_2212F5.11_8_1" localSheetId="2">#REF!</definedName>
    <definedName name="_2212F5.11_8_1" localSheetId="11">#REF!</definedName>
    <definedName name="_2212F5.11_8_1" localSheetId="5">#REF!</definedName>
    <definedName name="_2212F5.11_8_1" localSheetId="14">#REF!</definedName>
    <definedName name="_2212F5.11_8_1">#REF!</definedName>
    <definedName name="_2214F5.12_4_1" localSheetId="13">#REF!</definedName>
    <definedName name="_2214F5.12_4_1" localSheetId="2">#REF!</definedName>
    <definedName name="_2214F5.12_4_1" localSheetId="11">#REF!</definedName>
    <definedName name="_2214F5.12_4_1" localSheetId="5">#REF!</definedName>
    <definedName name="_2214F5.12_4_1" localSheetId="14">#REF!</definedName>
    <definedName name="_2214F5.12_4_1">#REF!</definedName>
    <definedName name="_2214n_4_1" localSheetId="13">#REF!</definedName>
    <definedName name="_2214n_4_1" localSheetId="2">#REF!</definedName>
    <definedName name="_2214n_4_1" localSheetId="11">#REF!</definedName>
    <definedName name="_2214n_4_1" localSheetId="5">#REF!</definedName>
    <definedName name="_2214n_4_1" localSheetId="14">#REF!</definedName>
    <definedName name="_2214n_4_1">#REF!</definedName>
    <definedName name="_2215n_5_1" localSheetId="13">#REF!</definedName>
    <definedName name="_2215n_5_1" localSheetId="2">#REF!</definedName>
    <definedName name="_2215n_5_1" localSheetId="11">#REF!</definedName>
    <definedName name="_2215n_5_1" localSheetId="5">#REF!</definedName>
    <definedName name="_2215n_5_1" localSheetId="14">#REF!</definedName>
    <definedName name="_2215n_5_1">#REF!</definedName>
    <definedName name="_2216F5.12_5_1" localSheetId="13">#REF!</definedName>
    <definedName name="_2216F5.12_5_1" localSheetId="2">#REF!</definedName>
    <definedName name="_2216F5.12_5_1" localSheetId="11">#REF!</definedName>
    <definedName name="_2216F5.12_5_1" localSheetId="5">#REF!</definedName>
    <definedName name="_2216F5.12_5_1" localSheetId="14">#REF!</definedName>
    <definedName name="_2216F5.12_5_1">#REF!</definedName>
    <definedName name="_2216n_6_1" localSheetId="13">#REF!</definedName>
    <definedName name="_2216n_6_1" localSheetId="2">#REF!</definedName>
    <definedName name="_2216n_6_1" localSheetId="11">#REF!</definedName>
    <definedName name="_2216n_6_1" localSheetId="5">#REF!</definedName>
    <definedName name="_2216n_6_1" localSheetId="14">#REF!</definedName>
    <definedName name="_2216n_6_1">#REF!</definedName>
    <definedName name="_2217n_8_1" localSheetId="13">#REF!</definedName>
    <definedName name="_2217n_8_1" localSheetId="2">#REF!</definedName>
    <definedName name="_2217n_8_1" localSheetId="11">#REF!</definedName>
    <definedName name="_2217n_8_1" localSheetId="5">#REF!</definedName>
    <definedName name="_2217n_8_1" localSheetId="14">#REF!</definedName>
    <definedName name="_2217n_8_1">#REF!</definedName>
    <definedName name="_2218F5.12_6_1" localSheetId="13">#REF!</definedName>
    <definedName name="_2218F5.12_6_1" localSheetId="2">#REF!</definedName>
    <definedName name="_2218F5.12_6_1" localSheetId="11">#REF!</definedName>
    <definedName name="_2218F5.12_6_1" localSheetId="5">#REF!</definedName>
    <definedName name="_2218F5.12_6_1" localSheetId="14">#REF!</definedName>
    <definedName name="_2218F5.12_6_1">#REF!</definedName>
    <definedName name="_2218n1pig_4_1" localSheetId="13">#REF!</definedName>
    <definedName name="_2218n1pig_4_1" localSheetId="2">#REF!</definedName>
    <definedName name="_2218n1pig_4_1" localSheetId="11">#REF!</definedName>
    <definedName name="_2218n1pig_4_1" localSheetId="5">#REF!</definedName>
    <definedName name="_2218n1pig_4_1" localSheetId="14">#REF!</definedName>
    <definedName name="_2218n1pig_4_1">#REF!</definedName>
    <definedName name="_2219n1pig_5_1" localSheetId="13">#REF!</definedName>
    <definedName name="_2219n1pig_5_1" localSheetId="2">#REF!</definedName>
    <definedName name="_2219n1pig_5_1" localSheetId="11">#REF!</definedName>
    <definedName name="_2219n1pig_5_1" localSheetId="5">#REF!</definedName>
    <definedName name="_2219n1pig_5_1" localSheetId="14">#REF!</definedName>
    <definedName name="_2219n1pig_5_1">#REF!</definedName>
    <definedName name="_2220F5.12_8_1" localSheetId="13">#REF!</definedName>
    <definedName name="_2220F5.12_8_1" localSheetId="2">#REF!</definedName>
    <definedName name="_2220F5.12_8_1" localSheetId="11">#REF!</definedName>
    <definedName name="_2220F5.12_8_1" localSheetId="5">#REF!</definedName>
    <definedName name="_2220F5.12_8_1" localSheetId="14">#REF!</definedName>
    <definedName name="_2220F5.12_8_1">#REF!</definedName>
    <definedName name="_2220n1pig_6_1" localSheetId="13">#REF!</definedName>
    <definedName name="_2220n1pig_6_1" localSheetId="2">#REF!</definedName>
    <definedName name="_2220n1pig_6_1" localSheetId="11">#REF!</definedName>
    <definedName name="_2220n1pig_6_1" localSheetId="5">#REF!</definedName>
    <definedName name="_2220n1pig_6_1" localSheetId="14">#REF!</definedName>
    <definedName name="_2220n1pig_6_1">#REF!</definedName>
    <definedName name="_2221n1pig_8_1" localSheetId="13">#REF!</definedName>
    <definedName name="_2221n1pig_8_1" localSheetId="2">#REF!</definedName>
    <definedName name="_2221n1pig_8_1" localSheetId="11">#REF!</definedName>
    <definedName name="_2221n1pig_8_1" localSheetId="5">#REF!</definedName>
    <definedName name="_2221n1pig_8_1" localSheetId="14">#REF!</definedName>
    <definedName name="_2221n1pig_8_1">#REF!</definedName>
    <definedName name="_2222F5.13_4_1" localSheetId="13">#REF!</definedName>
    <definedName name="_2222F5.13_4_1" localSheetId="2">#REF!</definedName>
    <definedName name="_2222F5.13_4_1" localSheetId="11">#REF!</definedName>
    <definedName name="_2222F5.13_4_1" localSheetId="5">#REF!</definedName>
    <definedName name="_2222F5.13_4_1" localSheetId="14">#REF!</definedName>
    <definedName name="_2222F5.13_4_1">#REF!</definedName>
    <definedName name="_2224F5.13_5_1" localSheetId="13">#REF!</definedName>
    <definedName name="_2224F5.13_5_1" localSheetId="2">#REF!</definedName>
    <definedName name="_2224F5.13_5_1" localSheetId="11">#REF!</definedName>
    <definedName name="_2224F5.13_5_1" localSheetId="5">#REF!</definedName>
    <definedName name="_2224F5.13_5_1" localSheetId="14">#REF!</definedName>
    <definedName name="_2224F5.13_5_1">#REF!</definedName>
    <definedName name="_2226F5.13_6_1" localSheetId="13">#REF!</definedName>
    <definedName name="_2226F5.13_6_1" localSheetId="2">#REF!</definedName>
    <definedName name="_2226F5.13_6_1" localSheetId="11">#REF!</definedName>
    <definedName name="_2226F5.13_6_1" localSheetId="5">#REF!</definedName>
    <definedName name="_2226F5.13_6_1" localSheetId="14">#REF!</definedName>
    <definedName name="_2226F5.13_6_1">#REF!</definedName>
    <definedName name="_2228F5.13_8_1" localSheetId="13">#REF!</definedName>
    <definedName name="_2228F5.13_8_1" localSheetId="2">#REF!</definedName>
    <definedName name="_2228F5.13_8_1" localSheetId="11">#REF!</definedName>
    <definedName name="_2228F5.13_8_1" localSheetId="5">#REF!</definedName>
    <definedName name="_2228F5.13_8_1" localSheetId="14">#REF!</definedName>
    <definedName name="_2228F5.13_8_1">#REF!</definedName>
    <definedName name="_2230F5.14_4_1" localSheetId="13">#REF!</definedName>
    <definedName name="_2230F5.14_4_1" localSheetId="2">#REF!</definedName>
    <definedName name="_2230F5.14_4_1" localSheetId="11">#REF!</definedName>
    <definedName name="_2230F5.14_4_1" localSheetId="5">#REF!</definedName>
    <definedName name="_2230F5.14_4_1" localSheetId="14">#REF!</definedName>
    <definedName name="_2230F5.14_4_1">#REF!</definedName>
    <definedName name="_2230n1pind_4_1" localSheetId="13">#REF!</definedName>
    <definedName name="_2230n1pind_4_1" localSheetId="2">#REF!</definedName>
    <definedName name="_2230n1pind_4_1" localSheetId="11">#REF!</definedName>
    <definedName name="_2230n1pind_4_1" localSheetId="5">#REF!</definedName>
    <definedName name="_2230n1pind_4_1" localSheetId="14">#REF!</definedName>
    <definedName name="_2230n1pind_4_1">#REF!</definedName>
    <definedName name="_2231n1pind_5_1" localSheetId="13">#REF!</definedName>
    <definedName name="_2231n1pind_5_1" localSheetId="2">#REF!</definedName>
    <definedName name="_2231n1pind_5_1" localSheetId="11">#REF!</definedName>
    <definedName name="_2231n1pind_5_1" localSheetId="5">#REF!</definedName>
    <definedName name="_2231n1pind_5_1" localSheetId="14">#REF!</definedName>
    <definedName name="_2231n1pind_5_1">#REF!</definedName>
    <definedName name="_2232F5.14_5_1" localSheetId="13">#REF!</definedName>
    <definedName name="_2232F5.14_5_1" localSheetId="2">#REF!</definedName>
    <definedName name="_2232F5.14_5_1" localSheetId="11">#REF!</definedName>
    <definedName name="_2232F5.14_5_1" localSheetId="5">#REF!</definedName>
    <definedName name="_2232F5.14_5_1" localSheetId="14">#REF!</definedName>
    <definedName name="_2232F5.14_5_1">#REF!</definedName>
    <definedName name="_2232n1pind_6_1" localSheetId="13">#REF!</definedName>
    <definedName name="_2232n1pind_6_1" localSheetId="2">#REF!</definedName>
    <definedName name="_2232n1pind_6_1" localSheetId="11">#REF!</definedName>
    <definedName name="_2232n1pind_6_1" localSheetId="5">#REF!</definedName>
    <definedName name="_2232n1pind_6_1" localSheetId="14">#REF!</definedName>
    <definedName name="_2232n1pind_6_1">#REF!</definedName>
    <definedName name="_2233n1pind_8_1" localSheetId="13">#REF!</definedName>
    <definedName name="_2233n1pind_8_1" localSheetId="2">#REF!</definedName>
    <definedName name="_2233n1pind_8_1" localSheetId="11">#REF!</definedName>
    <definedName name="_2233n1pind_8_1" localSheetId="5">#REF!</definedName>
    <definedName name="_2233n1pind_8_1" localSheetId="14">#REF!</definedName>
    <definedName name="_2233n1pind_8_1">#REF!</definedName>
    <definedName name="_2234F5.14_6_1" localSheetId="13">#REF!</definedName>
    <definedName name="_2234F5.14_6_1" localSheetId="2">#REF!</definedName>
    <definedName name="_2234F5.14_6_1" localSheetId="11">#REF!</definedName>
    <definedName name="_2234F5.14_6_1" localSheetId="5">#REF!</definedName>
    <definedName name="_2234F5.14_6_1" localSheetId="14">#REF!</definedName>
    <definedName name="_2234F5.14_6_1">#REF!</definedName>
    <definedName name="_2236F5.14_8_1" localSheetId="13">#REF!</definedName>
    <definedName name="_2236F5.14_8_1" localSheetId="2">#REF!</definedName>
    <definedName name="_2236F5.14_8_1" localSheetId="11">#REF!</definedName>
    <definedName name="_2236F5.14_8_1" localSheetId="5">#REF!</definedName>
    <definedName name="_2236F5.14_8_1" localSheetId="14">#REF!</definedName>
    <definedName name="_2236F5.14_8_1">#REF!</definedName>
    <definedName name="_2238F5.15_4_1" localSheetId="13">#REF!</definedName>
    <definedName name="_2238F5.15_4_1" localSheetId="2">#REF!</definedName>
    <definedName name="_2238F5.15_4_1" localSheetId="11">#REF!</definedName>
    <definedName name="_2238F5.15_4_1" localSheetId="5">#REF!</definedName>
    <definedName name="_2238F5.15_4_1" localSheetId="14">#REF!</definedName>
    <definedName name="_2238F5.15_4_1">#REF!</definedName>
    <definedName name="_2240F5.15_5_1" localSheetId="13">#REF!</definedName>
    <definedName name="_2240F5.15_5_1" localSheetId="2">#REF!</definedName>
    <definedName name="_2240F5.15_5_1" localSheetId="11">#REF!</definedName>
    <definedName name="_2240F5.15_5_1" localSheetId="5">#REF!</definedName>
    <definedName name="_2240F5.15_5_1" localSheetId="14">#REF!</definedName>
    <definedName name="_2240F5.15_5_1">#REF!</definedName>
    <definedName name="_2242F5.15_6_1" localSheetId="13">#REF!</definedName>
    <definedName name="_2242F5.15_6_1" localSheetId="2">#REF!</definedName>
    <definedName name="_2242F5.15_6_1" localSheetId="11">#REF!</definedName>
    <definedName name="_2242F5.15_6_1" localSheetId="5">#REF!</definedName>
    <definedName name="_2242F5.15_6_1" localSheetId="14">#REF!</definedName>
    <definedName name="_2242F5.15_6_1">#REF!</definedName>
    <definedName name="_2242n1ping_4_1" localSheetId="13">#REF!</definedName>
    <definedName name="_2242n1ping_4_1" localSheetId="2">#REF!</definedName>
    <definedName name="_2242n1ping_4_1" localSheetId="11">#REF!</definedName>
    <definedName name="_2242n1ping_4_1" localSheetId="5">#REF!</definedName>
    <definedName name="_2242n1ping_4_1" localSheetId="14">#REF!</definedName>
    <definedName name="_2242n1ping_4_1">#REF!</definedName>
    <definedName name="_2243n1ping_5_1" localSheetId="13">#REF!</definedName>
    <definedName name="_2243n1ping_5_1" localSheetId="2">#REF!</definedName>
    <definedName name="_2243n1ping_5_1" localSheetId="11">#REF!</definedName>
    <definedName name="_2243n1ping_5_1" localSheetId="5">#REF!</definedName>
    <definedName name="_2243n1ping_5_1" localSheetId="14">#REF!</definedName>
    <definedName name="_2243n1ping_5_1">#REF!</definedName>
    <definedName name="_2244F5.15_8_1" localSheetId="13">#REF!</definedName>
    <definedName name="_2244F5.15_8_1" localSheetId="2">#REF!</definedName>
    <definedName name="_2244F5.15_8_1" localSheetId="11">#REF!</definedName>
    <definedName name="_2244F5.15_8_1" localSheetId="5">#REF!</definedName>
    <definedName name="_2244F5.15_8_1" localSheetId="14">#REF!</definedName>
    <definedName name="_2244F5.15_8_1">#REF!</definedName>
    <definedName name="_2244n1ping_6_1" localSheetId="13">#REF!</definedName>
    <definedName name="_2244n1ping_6_1" localSheetId="2">#REF!</definedName>
    <definedName name="_2244n1ping_6_1" localSheetId="11">#REF!</definedName>
    <definedName name="_2244n1ping_6_1" localSheetId="5">#REF!</definedName>
    <definedName name="_2244n1ping_6_1" localSheetId="14">#REF!</definedName>
    <definedName name="_2244n1ping_6_1">#REF!</definedName>
    <definedName name="_2245n1ping_8_1" localSheetId="13">#REF!</definedName>
    <definedName name="_2245n1ping_8_1" localSheetId="2">#REF!</definedName>
    <definedName name="_2245n1ping_8_1" localSheetId="11">#REF!</definedName>
    <definedName name="_2245n1ping_8_1" localSheetId="5">#REF!</definedName>
    <definedName name="_2245n1ping_8_1" localSheetId="14">#REF!</definedName>
    <definedName name="_2245n1ping_8_1">#REF!</definedName>
    <definedName name="_2246F6.001_4_1" localSheetId="13">#REF!</definedName>
    <definedName name="_2246F6.001_4_1" localSheetId="2">#REF!</definedName>
    <definedName name="_2246F6.001_4_1" localSheetId="11">#REF!</definedName>
    <definedName name="_2246F6.001_4_1" localSheetId="5">#REF!</definedName>
    <definedName name="_2246F6.001_4_1" localSheetId="14">#REF!</definedName>
    <definedName name="_2246F6.001_4_1">#REF!</definedName>
    <definedName name="_2248F6.001_5_1" localSheetId="13">#REF!</definedName>
    <definedName name="_2248F6.001_5_1" localSheetId="2">#REF!</definedName>
    <definedName name="_2248F6.001_5_1" localSheetId="11">#REF!</definedName>
    <definedName name="_2248F6.001_5_1" localSheetId="5">#REF!</definedName>
    <definedName name="_2248F6.001_5_1" localSheetId="14">#REF!</definedName>
    <definedName name="_2248F6.001_5_1">#REF!</definedName>
    <definedName name="_2250F6.001_6_1" localSheetId="13">#REF!</definedName>
    <definedName name="_2250F6.001_6_1" localSheetId="2">#REF!</definedName>
    <definedName name="_2250F6.001_6_1" localSheetId="11">#REF!</definedName>
    <definedName name="_2250F6.001_6_1" localSheetId="5">#REF!</definedName>
    <definedName name="_2250F6.001_6_1" localSheetId="14">#REF!</definedName>
    <definedName name="_2250F6.001_6_1">#REF!</definedName>
    <definedName name="_2252F6.001_8_1" localSheetId="13">#REF!</definedName>
    <definedName name="_2252F6.001_8_1" localSheetId="2">#REF!</definedName>
    <definedName name="_2252F6.001_8_1" localSheetId="11">#REF!</definedName>
    <definedName name="_2252F6.001_8_1" localSheetId="5">#REF!</definedName>
    <definedName name="_2252F6.001_8_1" localSheetId="14">#REF!</definedName>
    <definedName name="_2252F6.001_8_1">#REF!</definedName>
    <definedName name="_2254F6.002_4_1" localSheetId="13">#REF!</definedName>
    <definedName name="_2254F6.002_4_1" localSheetId="2">#REF!</definedName>
    <definedName name="_2254F6.002_4_1" localSheetId="11">#REF!</definedName>
    <definedName name="_2254F6.002_4_1" localSheetId="5">#REF!</definedName>
    <definedName name="_2254F6.002_4_1" localSheetId="14">#REF!</definedName>
    <definedName name="_2254F6.002_4_1">#REF!</definedName>
    <definedName name="_2254n1pint_4_1" localSheetId="13">#REF!</definedName>
    <definedName name="_2254n1pint_4_1" localSheetId="2">#REF!</definedName>
    <definedName name="_2254n1pint_4_1" localSheetId="11">#REF!</definedName>
    <definedName name="_2254n1pint_4_1" localSheetId="5">#REF!</definedName>
    <definedName name="_2254n1pint_4_1" localSheetId="14">#REF!</definedName>
    <definedName name="_2254n1pint_4_1">#REF!</definedName>
    <definedName name="_2255n1pint_5_1" localSheetId="13">#REF!</definedName>
    <definedName name="_2255n1pint_5_1" localSheetId="2">#REF!</definedName>
    <definedName name="_2255n1pint_5_1" localSheetId="11">#REF!</definedName>
    <definedName name="_2255n1pint_5_1" localSheetId="5">#REF!</definedName>
    <definedName name="_2255n1pint_5_1" localSheetId="14">#REF!</definedName>
    <definedName name="_2255n1pint_5_1">#REF!</definedName>
    <definedName name="_2256F6.002_5_1" localSheetId="13">#REF!</definedName>
    <definedName name="_2256F6.002_5_1" localSheetId="2">#REF!</definedName>
    <definedName name="_2256F6.002_5_1" localSheetId="11">#REF!</definedName>
    <definedName name="_2256F6.002_5_1" localSheetId="5">#REF!</definedName>
    <definedName name="_2256F6.002_5_1" localSheetId="14">#REF!</definedName>
    <definedName name="_2256F6.002_5_1">#REF!</definedName>
    <definedName name="_2256n1pint_6_1" localSheetId="13">#REF!</definedName>
    <definedName name="_2256n1pint_6_1" localSheetId="2">#REF!</definedName>
    <definedName name="_2256n1pint_6_1" localSheetId="11">#REF!</definedName>
    <definedName name="_2256n1pint_6_1" localSheetId="5">#REF!</definedName>
    <definedName name="_2256n1pint_6_1" localSheetId="14">#REF!</definedName>
    <definedName name="_2256n1pint_6_1">#REF!</definedName>
    <definedName name="_2257n1pint_8_1" localSheetId="13">#REF!</definedName>
    <definedName name="_2257n1pint_8_1" localSheetId="2">#REF!</definedName>
    <definedName name="_2257n1pint_8_1" localSheetId="11">#REF!</definedName>
    <definedName name="_2257n1pint_8_1" localSheetId="5">#REF!</definedName>
    <definedName name="_2257n1pint_8_1" localSheetId="14">#REF!</definedName>
    <definedName name="_2257n1pint_8_1">#REF!</definedName>
    <definedName name="_2258F6.002_6_1" localSheetId="13">#REF!</definedName>
    <definedName name="_2258F6.002_6_1" localSheetId="2">#REF!</definedName>
    <definedName name="_2258F6.002_6_1" localSheetId="11">#REF!</definedName>
    <definedName name="_2258F6.002_6_1" localSheetId="5">#REF!</definedName>
    <definedName name="_2258F6.002_6_1" localSheetId="14">#REF!</definedName>
    <definedName name="_2258F6.002_6_1">#REF!</definedName>
    <definedName name="_2260F6.002_8_1" localSheetId="13">#REF!</definedName>
    <definedName name="_2260F6.002_8_1" localSheetId="2">#REF!</definedName>
    <definedName name="_2260F6.002_8_1" localSheetId="11">#REF!</definedName>
    <definedName name="_2260F6.002_8_1" localSheetId="5">#REF!</definedName>
    <definedName name="_2260F6.002_8_1" localSheetId="14">#REF!</definedName>
    <definedName name="_2260F6.002_8_1">#REF!</definedName>
    <definedName name="_2262F6.003_4_1" localSheetId="13">#REF!</definedName>
    <definedName name="_2262F6.003_4_1" localSheetId="2">#REF!</definedName>
    <definedName name="_2262F6.003_4_1" localSheetId="11">#REF!</definedName>
    <definedName name="_2262F6.003_4_1" localSheetId="5">#REF!</definedName>
    <definedName name="_2262F6.003_4_1" localSheetId="14">#REF!</definedName>
    <definedName name="_2262F6.003_4_1">#REF!</definedName>
    <definedName name="_2264F6.003_5_1" localSheetId="13">#REF!</definedName>
    <definedName name="_2264F6.003_5_1" localSheetId="2">#REF!</definedName>
    <definedName name="_2264F6.003_5_1" localSheetId="11">#REF!</definedName>
    <definedName name="_2264F6.003_5_1" localSheetId="5">#REF!</definedName>
    <definedName name="_2264F6.003_5_1" localSheetId="14">#REF!</definedName>
    <definedName name="_2264F6.003_5_1">#REF!</definedName>
    <definedName name="_2266F6.003_6_1" localSheetId="13">#REF!</definedName>
    <definedName name="_2266F6.003_6_1" localSheetId="2">#REF!</definedName>
    <definedName name="_2266F6.003_6_1" localSheetId="11">#REF!</definedName>
    <definedName name="_2266F6.003_6_1" localSheetId="5">#REF!</definedName>
    <definedName name="_2266F6.003_6_1" localSheetId="14">#REF!</definedName>
    <definedName name="_2266F6.003_6_1">#REF!</definedName>
    <definedName name="_2268F6.003_8_1" localSheetId="13">#REF!</definedName>
    <definedName name="_2268F6.003_8_1" localSheetId="2">#REF!</definedName>
    <definedName name="_2268F6.003_8_1" localSheetId="11">#REF!</definedName>
    <definedName name="_2268F6.003_8_1" localSheetId="5">#REF!</definedName>
    <definedName name="_2268F6.003_8_1" localSheetId="14">#REF!</definedName>
    <definedName name="_2268F6.003_8_1">#REF!</definedName>
    <definedName name="_2270F6.004_4_1" localSheetId="13">#REF!</definedName>
    <definedName name="_2270F6.004_4_1" localSheetId="2">#REF!</definedName>
    <definedName name="_2270F6.004_4_1" localSheetId="11">#REF!</definedName>
    <definedName name="_2270F6.004_4_1" localSheetId="5">#REF!</definedName>
    <definedName name="_2270F6.004_4_1" localSheetId="14">#REF!</definedName>
    <definedName name="_2270F6.004_4_1">#REF!</definedName>
    <definedName name="_2272F6.004_5_1" localSheetId="13">#REF!</definedName>
    <definedName name="_2272F6.004_5_1" localSheetId="2">#REF!</definedName>
    <definedName name="_2272F6.004_5_1" localSheetId="11">#REF!</definedName>
    <definedName name="_2272F6.004_5_1" localSheetId="5">#REF!</definedName>
    <definedName name="_2272F6.004_5_1" localSheetId="14">#REF!</definedName>
    <definedName name="_2272F6.004_5_1">#REF!</definedName>
    <definedName name="_2274F6.004_6_1" localSheetId="13">#REF!</definedName>
    <definedName name="_2274F6.004_6_1" localSheetId="2">#REF!</definedName>
    <definedName name="_2274F6.004_6_1" localSheetId="11">#REF!</definedName>
    <definedName name="_2274F6.004_6_1" localSheetId="5">#REF!</definedName>
    <definedName name="_2274F6.004_6_1" localSheetId="14">#REF!</definedName>
    <definedName name="_2274F6.004_6_1">#REF!</definedName>
    <definedName name="_2276F6.004_8_1" localSheetId="13">#REF!</definedName>
    <definedName name="_2276F6.004_8_1" localSheetId="2">#REF!</definedName>
    <definedName name="_2276F6.004_8_1" localSheetId="11">#REF!</definedName>
    <definedName name="_2276F6.004_8_1" localSheetId="5">#REF!</definedName>
    <definedName name="_2276F6.004_8_1" localSheetId="14">#REF!</definedName>
    <definedName name="_2276F6.004_8_1">#REF!</definedName>
    <definedName name="_2278f92F56_4_1" localSheetId="13">#REF!</definedName>
    <definedName name="_2278f92F56_4_1" localSheetId="2">#REF!</definedName>
    <definedName name="_2278f92F56_4_1" localSheetId="11">#REF!</definedName>
    <definedName name="_2278f92F56_4_1" localSheetId="5">#REF!</definedName>
    <definedName name="_2278f92F56_4_1" localSheetId="14">#REF!</definedName>
    <definedName name="_2278f92F56_4_1">#REF!</definedName>
    <definedName name="_227B_4_1" localSheetId="13">#REF!</definedName>
    <definedName name="_227B_4_1" localSheetId="2">#REF!</definedName>
    <definedName name="_227B_4_1" localSheetId="11">#REF!</definedName>
    <definedName name="_227B_4_1" localSheetId="5">#REF!</definedName>
    <definedName name="_227B_4_1" localSheetId="14">#REF!</definedName>
    <definedName name="_227B_4_1">#REF!</definedName>
    <definedName name="_2280f92F56_5_1" localSheetId="13">#REF!</definedName>
    <definedName name="_2280f92F56_5_1" localSheetId="2">#REF!</definedName>
    <definedName name="_2280f92F56_5_1" localSheetId="11">#REF!</definedName>
    <definedName name="_2280f92F56_5_1" localSheetId="5">#REF!</definedName>
    <definedName name="_2280f92F56_5_1" localSheetId="14">#REF!</definedName>
    <definedName name="_2280f92F56_5_1">#REF!</definedName>
    <definedName name="_2284f92F56_6_1" localSheetId="13">#REF!</definedName>
    <definedName name="_2284f92F56_6_1" localSheetId="2">#REF!</definedName>
    <definedName name="_2284f92F56_6_1" localSheetId="11">#REF!</definedName>
    <definedName name="_2284f92F56_6_1" localSheetId="5">#REF!</definedName>
    <definedName name="_2284f92F56_6_1" localSheetId="14">#REF!</definedName>
    <definedName name="_2284f92F56_6_1">#REF!</definedName>
    <definedName name="_2286f92F56_8_1" localSheetId="13">#REF!</definedName>
    <definedName name="_2286f92F56_8_1" localSheetId="2">#REF!</definedName>
    <definedName name="_2286f92F56_8_1" localSheetId="11">#REF!</definedName>
    <definedName name="_2286f92F56_8_1" localSheetId="5">#REF!</definedName>
    <definedName name="_2286f92F56_8_1" localSheetId="14">#REF!</definedName>
    <definedName name="_2286f92F56_8_1">#REF!</definedName>
    <definedName name="_2287Flv_4_1" localSheetId="13">#REF!</definedName>
    <definedName name="_2287Flv_4_1" localSheetId="2">#REF!</definedName>
    <definedName name="_2287Flv_4_1" localSheetId="11">#REF!</definedName>
    <definedName name="_2287Flv_4_1" localSheetId="5">#REF!</definedName>
    <definedName name="_2287Flv_4_1" localSheetId="14">#REF!</definedName>
    <definedName name="_2287Flv_4_1">#REF!</definedName>
    <definedName name="_2288Flv_5_1" localSheetId="13">#REF!</definedName>
    <definedName name="_2288Flv_5_1" localSheetId="2">#REF!</definedName>
    <definedName name="_2288Flv_5_1" localSheetId="11">#REF!</definedName>
    <definedName name="_2288Flv_5_1" localSheetId="5">#REF!</definedName>
    <definedName name="_2288Flv_5_1" localSheetId="14">#REF!</definedName>
    <definedName name="_2288Flv_5_1">#REF!</definedName>
    <definedName name="_2289Flv_6_1" localSheetId="13">#REF!</definedName>
    <definedName name="_2289Flv_6_1" localSheetId="2">#REF!</definedName>
    <definedName name="_2289Flv_6_1" localSheetId="11">#REF!</definedName>
    <definedName name="_2289Flv_6_1" localSheetId="5">#REF!</definedName>
    <definedName name="_2289Flv_6_1" localSheetId="14">#REF!</definedName>
    <definedName name="_2289Flv_6_1">#REF!</definedName>
    <definedName name="_2290Flv_8_1" localSheetId="13">#REF!</definedName>
    <definedName name="_2290Flv_8_1" localSheetId="2">#REF!</definedName>
    <definedName name="_2290Flv_8_1" localSheetId="11">#REF!</definedName>
    <definedName name="_2290Flv_8_1" localSheetId="5">#REF!</definedName>
    <definedName name="_2290Flv_8_1" localSheetId="14">#REF!</definedName>
    <definedName name="_2290Flv_8_1">#REF!</definedName>
    <definedName name="_2290nc151_4_1" localSheetId="13">#REF!</definedName>
    <definedName name="_2290nc151_4_1" localSheetId="2">#REF!</definedName>
    <definedName name="_2290nc151_4_1" localSheetId="11">#REF!</definedName>
    <definedName name="_2290nc151_4_1" localSheetId="5">#REF!</definedName>
    <definedName name="_2290nc151_4_1" localSheetId="14">#REF!</definedName>
    <definedName name="_2290nc151_4_1">#REF!</definedName>
    <definedName name="_2291nc151_5_1" localSheetId="13">#REF!</definedName>
    <definedName name="_2291nc151_5_1" localSheetId="2">#REF!</definedName>
    <definedName name="_2291nc151_5_1" localSheetId="11">#REF!</definedName>
    <definedName name="_2291nc151_5_1" localSheetId="5">#REF!</definedName>
    <definedName name="_2291nc151_5_1" localSheetId="14">#REF!</definedName>
    <definedName name="_2291nc151_5_1">#REF!</definedName>
    <definedName name="_2292FP_4_1" localSheetId="13">#REF!</definedName>
    <definedName name="_2292FP_4_1" localSheetId="2">#REF!</definedName>
    <definedName name="_2292FP_4_1" localSheetId="11">#REF!</definedName>
    <definedName name="_2292FP_4_1" localSheetId="5">#REF!</definedName>
    <definedName name="_2292FP_4_1" localSheetId="14">#REF!</definedName>
    <definedName name="_2292FP_4_1">#REF!</definedName>
    <definedName name="_2292nc151_6_1" localSheetId="13">#REF!</definedName>
    <definedName name="_2292nc151_6_1" localSheetId="2">#REF!</definedName>
    <definedName name="_2292nc151_6_1" localSheetId="11">#REF!</definedName>
    <definedName name="_2292nc151_6_1" localSheetId="5">#REF!</definedName>
    <definedName name="_2292nc151_6_1" localSheetId="14">#REF!</definedName>
    <definedName name="_2292nc151_6_1">#REF!</definedName>
    <definedName name="_2293nc151_8_1" localSheetId="13">#REF!</definedName>
    <definedName name="_2293nc151_8_1" localSheetId="2">#REF!</definedName>
    <definedName name="_2293nc151_8_1" localSheetId="11">#REF!</definedName>
    <definedName name="_2293nc151_8_1" localSheetId="5">#REF!</definedName>
    <definedName name="_2293nc151_8_1" localSheetId="14">#REF!</definedName>
    <definedName name="_2293nc151_8_1">#REF!</definedName>
    <definedName name="_2294FP_5_1" localSheetId="13">#REF!</definedName>
    <definedName name="_2294FP_5_1" localSheetId="2">#REF!</definedName>
    <definedName name="_2294FP_5_1" localSheetId="11">#REF!</definedName>
    <definedName name="_2294FP_5_1" localSheetId="5">#REF!</definedName>
    <definedName name="_2294FP_5_1" localSheetId="14">#REF!</definedName>
    <definedName name="_2294FP_5_1">#REF!</definedName>
    <definedName name="_2296FP_6_1" localSheetId="13">#REF!</definedName>
    <definedName name="_2296FP_6_1" localSheetId="2">#REF!</definedName>
    <definedName name="_2296FP_6_1" localSheetId="11">#REF!</definedName>
    <definedName name="_2296FP_6_1" localSheetId="5">#REF!</definedName>
    <definedName name="_2296FP_6_1" localSheetId="14">#REF!</definedName>
    <definedName name="_2296FP_6_1">#REF!</definedName>
    <definedName name="_2298FP_8_1" localSheetId="13">#REF!</definedName>
    <definedName name="_2298FP_8_1" localSheetId="2">#REF!</definedName>
    <definedName name="_2298FP_8_1" localSheetId="11">#REF!</definedName>
    <definedName name="_2298FP_8_1" localSheetId="5">#REF!</definedName>
    <definedName name="_2298FP_8_1" localSheetId="14">#REF!</definedName>
    <definedName name="_2298FP_8_1">#REF!</definedName>
    <definedName name="_22A01CAT_4_1" localSheetId="13">#REF!</definedName>
    <definedName name="_22A01CAT_4_1" localSheetId="2">#REF!</definedName>
    <definedName name="_22A01CAT_4_1" localSheetId="11">#REF!</definedName>
    <definedName name="_22A01CAT_4_1" localSheetId="5">#REF!</definedName>
    <definedName name="_22A01CAT_4_1" localSheetId="14">#REF!</definedName>
    <definedName name="_22A01CAT_4_1">#REF!</definedName>
    <definedName name="_2300g_4_1" localSheetId="13">#REF!</definedName>
    <definedName name="_2300g_4_1" localSheetId="2">#REF!</definedName>
    <definedName name="_2300g_4_1" localSheetId="11">#REF!</definedName>
    <definedName name="_2300g_4_1" localSheetId="5">#REF!</definedName>
    <definedName name="_2300g_4_1" localSheetId="14">#REF!</definedName>
    <definedName name="_2300g_4_1">#REF!</definedName>
    <definedName name="_2300G1.021_6_1" localSheetId="13">#REF!</definedName>
    <definedName name="_2300G1.021_6_1" localSheetId="2">#REF!</definedName>
    <definedName name="_2300G1.021_6_1" localSheetId="11">#REF!</definedName>
    <definedName name="_2300G1.021_6_1" localSheetId="5">#REF!</definedName>
    <definedName name="_2300G1.021_6_1" localSheetId="14">#REF!</definedName>
    <definedName name="_2300G1.021_6_1">#REF!</definedName>
    <definedName name="_2302g_5_1" localSheetId="13">#REF!</definedName>
    <definedName name="_2302g_5_1" localSheetId="2">#REF!</definedName>
    <definedName name="_2302g_5_1" localSheetId="11">#REF!</definedName>
    <definedName name="_2302g_5_1" localSheetId="5">#REF!</definedName>
    <definedName name="_2302g_5_1" localSheetId="14">#REF!</definedName>
    <definedName name="_2302g_5_1">#REF!</definedName>
    <definedName name="_2304G_5_2" localSheetId="13">#REF!</definedName>
    <definedName name="_2304G_5_2" localSheetId="2">#REF!</definedName>
    <definedName name="_2304G_5_2" localSheetId="11">#REF!</definedName>
    <definedName name="_2304G_5_2" localSheetId="5">#REF!</definedName>
    <definedName name="_2304G_5_2" localSheetId="14">#REF!</definedName>
    <definedName name="_2304G_5_2">#REF!</definedName>
    <definedName name="_2306g_6_1" localSheetId="13">#REF!</definedName>
    <definedName name="_2306g_6_1" localSheetId="2">#REF!</definedName>
    <definedName name="_2306g_6_1" localSheetId="11">#REF!</definedName>
    <definedName name="_2306g_6_1" localSheetId="5">#REF!</definedName>
    <definedName name="_2306g_6_1" localSheetId="14">#REF!</definedName>
    <definedName name="_2306g_6_1">#REF!</definedName>
    <definedName name="_2308g_8_1" localSheetId="13">#REF!</definedName>
    <definedName name="_2308g_8_1" localSheetId="2">#REF!</definedName>
    <definedName name="_2308g_8_1" localSheetId="11">#REF!</definedName>
    <definedName name="_2308g_8_1" localSheetId="5">#REF!</definedName>
    <definedName name="_2308g_8_1" localSheetId="14">#REF!</definedName>
    <definedName name="_2308g_8_1">#REF!</definedName>
    <definedName name="_2310G0.000_4_1" localSheetId="13">#REF!</definedName>
    <definedName name="_2310G0.000_4_1" localSheetId="2">#REF!</definedName>
    <definedName name="_2310G0.000_4_1" localSheetId="11">#REF!</definedName>
    <definedName name="_2310G0.000_4_1" localSheetId="5">#REF!</definedName>
    <definedName name="_2310G0.000_4_1" localSheetId="14">#REF!</definedName>
    <definedName name="_2310G0.000_4_1">#REF!</definedName>
    <definedName name="_2310nc3p_4_1" localSheetId="13">#REF!</definedName>
    <definedName name="_2310nc3p_4_1" localSheetId="2">#REF!</definedName>
    <definedName name="_2310nc3p_4_1" localSheetId="11">#REF!</definedName>
    <definedName name="_2310nc3p_4_1" localSheetId="5">#REF!</definedName>
    <definedName name="_2310nc3p_4_1" localSheetId="14">#REF!</definedName>
    <definedName name="_2310nc3p_4_1">#REF!</definedName>
    <definedName name="_2311nc3p_5_1" localSheetId="13">#REF!</definedName>
    <definedName name="_2311nc3p_5_1" localSheetId="2">#REF!</definedName>
    <definedName name="_2311nc3p_5_1" localSheetId="11">#REF!</definedName>
    <definedName name="_2311nc3p_5_1" localSheetId="5">#REF!</definedName>
    <definedName name="_2311nc3p_5_1" localSheetId="14">#REF!</definedName>
    <definedName name="_2311nc3p_5_1">#REF!</definedName>
    <definedName name="_2312G0.000_5_1" localSheetId="13">#REF!</definedName>
    <definedName name="_2312G0.000_5_1" localSheetId="2">#REF!</definedName>
    <definedName name="_2312G0.000_5_1" localSheetId="11">#REF!</definedName>
    <definedName name="_2312G0.000_5_1" localSheetId="5">#REF!</definedName>
    <definedName name="_2312G0.000_5_1" localSheetId="14">#REF!</definedName>
    <definedName name="_2312G0.000_5_1">#REF!</definedName>
    <definedName name="_2312nc3p_6_1" localSheetId="13">#REF!</definedName>
    <definedName name="_2312nc3p_6_1" localSheetId="2">#REF!</definedName>
    <definedName name="_2312nc3p_6_1" localSheetId="11">#REF!</definedName>
    <definedName name="_2312nc3p_6_1" localSheetId="5">#REF!</definedName>
    <definedName name="_2312nc3p_6_1" localSheetId="14">#REF!</definedName>
    <definedName name="_2312nc3p_6_1">#REF!</definedName>
    <definedName name="_2313nc3p_8_1" localSheetId="13">#REF!</definedName>
    <definedName name="_2313nc3p_8_1" localSheetId="2">#REF!</definedName>
    <definedName name="_2313nc3p_8_1" localSheetId="11">#REF!</definedName>
    <definedName name="_2313nc3p_8_1" localSheetId="5">#REF!</definedName>
    <definedName name="_2313nc3p_8_1" localSheetId="14">#REF!</definedName>
    <definedName name="_2313nc3p_8_1">#REF!</definedName>
    <definedName name="_2314G0.000_6_1" localSheetId="13">#REF!</definedName>
    <definedName name="_2314G0.000_6_1" localSheetId="2">#REF!</definedName>
    <definedName name="_2314G0.000_6_1" localSheetId="11">#REF!</definedName>
    <definedName name="_2314G0.000_6_1" localSheetId="5">#REF!</definedName>
    <definedName name="_2314G0.000_6_1" localSheetId="14">#REF!</definedName>
    <definedName name="_2314G0.000_6_1">#REF!</definedName>
    <definedName name="_2314NCBD100_4_1" localSheetId="13">#REF!</definedName>
    <definedName name="_2314NCBD100_4_1" localSheetId="2">#REF!</definedName>
    <definedName name="_2314NCBD100_4_1" localSheetId="11">#REF!</definedName>
    <definedName name="_2314NCBD100_4_1" localSheetId="5">#REF!</definedName>
    <definedName name="_2314NCBD100_4_1" localSheetId="14">#REF!</definedName>
    <definedName name="_2314NCBD100_4_1">#REF!</definedName>
    <definedName name="_2315NCBD100_5_1" localSheetId="13">#REF!</definedName>
    <definedName name="_2315NCBD100_5_1" localSheetId="2">#REF!</definedName>
    <definedName name="_2315NCBD100_5_1" localSheetId="11">#REF!</definedName>
    <definedName name="_2315NCBD100_5_1" localSheetId="5">#REF!</definedName>
    <definedName name="_2315NCBD100_5_1" localSheetId="14">#REF!</definedName>
    <definedName name="_2315NCBD100_5_1">#REF!</definedName>
    <definedName name="_2316G0.000_8_1" localSheetId="13">#REF!</definedName>
    <definedName name="_2316G0.000_8_1" localSheetId="2">#REF!</definedName>
    <definedName name="_2316G0.000_8_1" localSheetId="11">#REF!</definedName>
    <definedName name="_2316G0.000_8_1" localSheetId="5">#REF!</definedName>
    <definedName name="_2316G0.000_8_1" localSheetId="14">#REF!</definedName>
    <definedName name="_2316G0.000_8_1">#REF!</definedName>
    <definedName name="_2316NCBD100_6_1" localSheetId="13">#REF!</definedName>
    <definedName name="_2316NCBD100_6_1" localSheetId="2">#REF!</definedName>
    <definedName name="_2316NCBD100_6_1" localSheetId="11">#REF!</definedName>
    <definedName name="_2316NCBD100_6_1" localSheetId="5">#REF!</definedName>
    <definedName name="_2316NCBD100_6_1" localSheetId="14">#REF!</definedName>
    <definedName name="_2316NCBD100_6_1">#REF!</definedName>
    <definedName name="_2317NCBD100_8_1" localSheetId="13">#REF!</definedName>
    <definedName name="_2317NCBD100_8_1" localSheetId="2">#REF!</definedName>
    <definedName name="_2317NCBD100_8_1" localSheetId="11">#REF!</definedName>
    <definedName name="_2317NCBD100_8_1" localSheetId="5">#REF!</definedName>
    <definedName name="_2317NCBD100_8_1" localSheetId="14">#REF!</definedName>
    <definedName name="_2317NCBD100_8_1">#REF!</definedName>
    <definedName name="_2318G0.010_4_1" localSheetId="13">#REF!</definedName>
    <definedName name="_2318G0.010_4_1" localSheetId="2">#REF!</definedName>
    <definedName name="_2318G0.010_4_1" localSheetId="11">#REF!</definedName>
    <definedName name="_2318G0.010_4_1" localSheetId="5">#REF!</definedName>
    <definedName name="_2318G0.010_4_1" localSheetId="14">#REF!</definedName>
    <definedName name="_2318G0.010_4_1">#REF!</definedName>
    <definedName name="_2318NCBD200_4_1" localSheetId="13">#REF!</definedName>
    <definedName name="_2318NCBD200_4_1" localSheetId="2">#REF!</definedName>
    <definedName name="_2318NCBD200_4_1" localSheetId="11">#REF!</definedName>
    <definedName name="_2318NCBD200_4_1" localSheetId="5">#REF!</definedName>
    <definedName name="_2318NCBD200_4_1" localSheetId="14">#REF!</definedName>
    <definedName name="_2318NCBD200_4_1">#REF!</definedName>
    <definedName name="_2319NCBD200_5_1" localSheetId="13">#REF!</definedName>
    <definedName name="_2319NCBD200_5_1" localSheetId="2">#REF!</definedName>
    <definedName name="_2319NCBD200_5_1" localSheetId="11">#REF!</definedName>
    <definedName name="_2319NCBD200_5_1" localSheetId="5">#REF!</definedName>
    <definedName name="_2319NCBD200_5_1" localSheetId="14">#REF!</definedName>
    <definedName name="_2319NCBD200_5_1">#REF!</definedName>
    <definedName name="_231B_5_1" localSheetId="13">#REF!</definedName>
    <definedName name="_231B_5_1" localSheetId="2">#REF!</definedName>
    <definedName name="_231B_5_1" localSheetId="11">#REF!</definedName>
    <definedName name="_231B_5_1" localSheetId="5">#REF!</definedName>
    <definedName name="_231B_5_1" localSheetId="14">#REF!</definedName>
    <definedName name="_231B_5_1">#REF!</definedName>
    <definedName name="_2320G0.010_5_1" localSheetId="13">#REF!</definedName>
    <definedName name="_2320G0.010_5_1" localSheetId="2">#REF!</definedName>
    <definedName name="_2320G0.010_5_1" localSheetId="11">#REF!</definedName>
    <definedName name="_2320G0.010_5_1" localSheetId="5">#REF!</definedName>
    <definedName name="_2320G0.010_5_1" localSheetId="14">#REF!</definedName>
    <definedName name="_2320G0.010_5_1">#REF!</definedName>
    <definedName name="_2320NCBD200_6_1" localSheetId="13">#REF!</definedName>
    <definedName name="_2320NCBD200_6_1" localSheetId="2">#REF!</definedName>
    <definedName name="_2320NCBD200_6_1" localSheetId="11">#REF!</definedName>
    <definedName name="_2320NCBD200_6_1" localSheetId="5">#REF!</definedName>
    <definedName name="_2320NCBD200_6_1" localSheetId="14">#REF!</definedName>
    <definedName name="_2320NCBD200_6_1">#REF!</definedName>
    <definedName name="_2321NCBD200_8_1" localSheetId="13">#REF!</definedName>
    <definedName name="_2321NCBD200_8_1" localSheetId="2">#REF!</definedName>
    <definedName name="_2321NCBD200_8_1" localSheetId="11">#REF!</definedName>
    <definedName name="_2321NCBD200_8_1" localSheetId="5">#REF!</definedName>
    <definedName name="_2321NCBD200_8_1" localSheetId="14">#REF!</definedName>
    <definedName name="_2321NCBD200_8_1">#REF!</definedName>
    <definedName name="_2322G0.010_6_1" localSheetId="13">#REF!</definedName>
    <definedName name="_2322G0.010_6_1" localSheetId="2">#REF!</definedName>
    <definedName name="_2322G0.010_6_1" localSheetId="11">#REF!</definedName>
    <definedName name="_2322G0.010_6_1" localSheetId="5">#REF!</definedName>
    <definedName name="_2322G0.010_6_1" localSheetId="14">#REF!</definedName>
    <definedName name="_2322G0.010_6_1">#REF!</definedName>
    <definedName name="_2322NCBD250_4_1" localSheetId="13">#REF!</definedName>
    <definedName name="_2322NCBD250_4_1" localSheetId="2">#REF!</definedName>
    <definedName name="_2322NCBD250_4_1" localSheetId="11">#REF!</definedName>
    <definedName name="_2322NCBD250_4_1" localSheetId="5">#REF!</definedName>
    <definedName name="_2322NCBD250_4_1" localSheetId="14">#REF!</definedName>
    <definedName name="_2322NCBD250_4_1">#REF!</definedName>
    <definedName name="_2323NCBD250_5_1" localSheetId="13">#REF!</definedName>
    <definedName name="_2323NCBD250_5_1" localSheetId="2">#REF!</definedName>
    <definedName name="_2323NCBD250_5_1" localSheetId="11">#REF!</definedName>
    <definedName name="_2323NCBD250_5_1" localSheetId="5">#REF!</definedName>
    <definedName name="_2323NCBD250_5_1" localSheetId="14">#REF!</definedName>
    <definedName name="_2323NCBD250_5_1">#REF!</definedName>
    <definedName name="_2324G0.010_8_1" localSheetId="13">#REF!</definedName>
    <definedName name="_2324G0.010_8_1" localSheetId="2">#REF!</definedName>
    <definedName name="_2324G0.010_8_1" localSheetId="11">#REF!</definedName>
    <definedName name="_2324G0.010_8_1" localSheetId="5">#REF!</definedName>
    <definedName name="_2324G0.010_8_1" localSheetId="14">#REF!</definedName>
    <definedName name="_2324G0.010_8_1">#REF!</definedName>
    <definedName name="_2324NCBD250_6_1" localSheetId="13">#REF!</definedName>
    <definedName name="_2324NCBD250_6_1" localSheetId="2">#REF!</definedName>
    <definedName name="_2324NCBD250_6_1" localSheetId="11">#REF!</definedName>
    <definedName name="_2324NCBD250_6_1" localSheetId="5">#REF!</definedName>
    <definedName name="_2324NCBD250_6_1" localSheetId="14">#REF!</definedName>
    <definedName name="_2324NCBD250_6_1">#REF!</definedName>
    <definedName name="_2325NCBD250_8_1" localSheetId="13">#REF!</definedName>
    <definedName name="_2325NCBD250_8_1" localSheetId="2">#REF!</definedName>
    <definedName name="_2325NCBD250_8_1" localSheetId="11">#REF!</definedName>
    <definedName name="_2325NCBD250_8_1" localSheetId="5">#REF!</definedName>
    <definedName name="_2325NCBD250_8_1" localSheetId="14">#REF!</definedName>
    <definedName name="_2325NCBD250_8_1">#REF!</definedName>
    <definedName name="_2326G0.020_4_1" localSheetId="13">#REF!</definedName>
    <definedName name="_2326G0.020_4_1" localSheetId="2">#REF!</definedName>
    <definedName name="_2326G0.020_4_1" localSheetId="11">#REF!</definedName>
    <definedName name="_2326G0.020_4_1" localSheetId="5">#REF!</definedName>
    <definedName name="_2326G0.020_4_1" localSheetId="14">#REF!</definedName>
    <definedName name="_2326G0.020_4_1">#REF!</definedName>
    <definedName name="_2326NCL100_4_1" localSheetId="13">#REF!</definedName>
    <definedName name="_2326NCL100_4_1" localSheetId="2">#REF!</definedName>
    <definedName name="_2326NCL100_4_1" localSheetId="11">#REF!</definedName>
    <definedName name="_2326NCL100_4_1" localSheetId="5">#REF!</definedName>
    <definedName name="_2326NCL100_4_1" localSheetId="14">#REF!</definedName>
    <definedName name="_2326NCL100_4_1">#REF!</definedName>
    <definedName name="_2327NCL100_5_1" localSheetId="13">#REF!</definedName>
    <definedName name="_2327NCL100_5_1" localSheetId="2">#REF!</definedName>
    <definedName name="_2327NCL100_5_1" localSheetId="11">#REF!</definedName>
    <definedName name="_2327NCL100_5_1" localSheetId="5">#REF!</definedName>
    <definedName name="_2327NCL100_5_1" localSheetId="14">#REF!</definedName>
    <definedName name="_2327NCL100_5_1">#REF!</definedName>
    <definedName name="_2328G0.020_5_1" localSheetId="13">#REF!</definedName>
    <definedName name="_2328G0.020_5_1" localSheetId="2">#REF!</definedName>
    <definedName name="_2328G0.020_5_1" localSheetId="11">#REF!</definedName>
    <definedName name="_2328G0.020_5_1" localSheetId="5">#REF!</definedName>
    <definedName name="_2328G0.020_5_1" localSheetId="14">#REF!</definedName>
    <definedName name="_2328G0.020_5_1">#REF!</definedName>
    <definedName name="_2328NCL100_6_1" localSheetId="13">#REF!</definedName>
    <definedName name="_2328NCL100_6_1" localSheetId="2">#REF!</definedName>
    <definedName name="_2328NCL100_6_1" localSheetId="11">#REF!</definedName>
    <definedName name="_2328NCL100_6_1" localSheetId="5">#REF!</definedName>
    <definedName name="_2328NCL100_6_1" localSheetId="14">#REF!</definedName>
    <definedName name="_2328NCL100_6_1">#REF!</definedName>
    <definedName name="_2329NCL100_8_1" localSheetId="13">#REF!</definedName>
    <definedName name="_2329NCL100_8_1" localSheetId="2">#REF!</definedName>
    <definedName name="_2329NCL100_8_1" localSheetId="11">#REF!</definedName>
    <definedName name="_2329NCL100_8_1" localSheetId="5">#REF!</definedName>
    <definedName name="_2329NCL100_8_1" localSheetId="14">#REF!</definedName>
    <definedName name="_2329NCL100_8_1">#REF!</definedName>
    <definedName name="_2330G0.020_6_1" localSheetId="13">#REF!</definedName>
    <definedName name="_2330G0.020_6_1" localSheetId="2">#REF!</definedName>
    <definedName name="_2330G0.020_6_1" localSheetId="11">#REF!</definedName>
    <definedName name="_2330G0.020_6_1" localSheetId="5">#REF!</definedName>
    <definedName name="_2330G0.020_6_1" localSheetId="14">#REF!</definedName>
    <definedName name="_2330G0.020_6_1">#REF!</definedName>
    <definedName name="_2330NCL200_4_1" localSheetId="13">#REF!</definedName>
    <definedName name="_2330NCL200_4_1" localSheetId="2">#REF!</definedName>
    <definedName name="_2330NCL200_4_1" localSheetId="11">#REF!</definedName>
    <definedName name="_2330NCL200_4_1" localSheetId="5">#REF!</definedName>
    <definedName name="_2330NCL200_4_1" localSheetId="14">#REF!</definedName>
    <definedName name="_2330NCL200_4_1">#REF!</definedName>
    <definedName name="_2331NCL200_5_1" localSheetId="13">#REF!</definedName>
    <definedName name="_2331NCL200_5_1" localSheetId="2">#REF!</definedName>
    <definedName name="_2331NCL200_5_1" localSheetId="11">#REF!</definedName>
    <definedName name="_2331NCL200_5_1" localSheetId="5">#REF!</definedName>
    <definedName name="_2331NCL200_5_1" localSheetId="14">#REF!</definedName>
    <definedName name="_2331NCL200_5_1">#REF!</definedName>
    <definedName name="_2332G0.020_8_1" localSheetId="13">#REF!</definedName>
    <definedName name="_2332G0.020_8_1" localSheetId="2">#REF!</definedName>
    <definedName name="_2332G0.020_8_1" localSheetId="11">#REF!</definedName>
    <definedName name="_2332G0.020_8_1" localSheetId="5">#REF!</definedName>
    <definedName name="_2332G0.020_8_1" localSheetId="14">#REF!</definedName>
    <definedName name="_2332G0.020_8_1">#REF!</definedName>
    <definedName name="_2332NCL200_6_1" localSheetId="13">#REF!</definedName>
    <definedName name="_2332NCL200_6_1" localSheetId="2">#REF!</definedName>
    <definedName name="_2332NCL200_6_1" localSheetId="11">#REF!</definedName>
    <definedName name="_2332NCL200_6_1" localSheetId="5">#REF!</definedName>
    <definedName name="_2332NCL200_6_1" localSheetId="14">#REF!</definedName>
    <definedName name="_2332NCL200_6_1">#REF!</definedName>
    <definedName name="_2333NCL200_8_1" localSheetId="13">#REF!</definedName>
    <definedName name="_2333NCL200_8_1" localSheetId="2">#REF!</definedName>
    <definedName name="_2333NCL200_8_1" localSheetId="11">#REF!</definedName>
    <definedName name="_2333NCL200_8_1" localSheetId="5">#REF!</definedName>
    <definedName name="_2333NCL200_8_1" localSheetId="14">#REF!</definedName>
    <definedName name="_2333NCL200_8_1">#REF!</definedName>
    <definedName name="_2334G0.100_4_1" localSheetId="13">#REF!</definedName>
    <definedName name="_2334G0.100_4_1" localSheetId="2">#REF!</definedName>
    <definedName name="_2334G0.100_4_1" localSheetId="11">#REF!</definedName>
    <definedName name="_2334G0.100_4_1" localSheetId="5">#REF!</definedName>
    <definedName name="_2334G0.100_4_1" localSheetId="14">#REF!</definedName>
    <definedName name="_2334G0.100_4_1">#REF!</definedName>
    <definedName name="_2334NCL250_4_1" localSheetId="13">#REF!</definedName>
    <definedName name="_2334NCL250_4_1" localSheetId="2">#REF!</definedName>
    <definedName name="_2334NCL250_4_1" localSheetId="11">#REF!</definedName>
    <definedName name="_2334NCL250_4_1" localSheetId="5">#REF!</definedName>
    <definedName name="_2334NCL250_4_1" localSheetId="14">#REF!</definedName>
    <definedName name="_2334NCL250_4_1">#REF!</definedName>
    <definedName name="_2335NCL250_5_1" localSheetId="13">#REF!</definedName>
    <definedName name="_2335NCL250_5_1" localSheetId="2">#REF!</definedName>
    <definedName name="_2335NCL250_5_1" localSheetId="11">#REF!</definedName>
    <definedName name="_2335NCL250_5_1" localSheetId="5">#REF!</definedName>
    <definedName name="_2335NCL250_5_1" localSheetId="14">#REF!</definedName>
    <definedName name="_2335NCL250_5_1">#REF!</definedName>
    <definedName name="_2336G0.100_5_1" localSheetId="13">#REF!</definedName>
    <definedName name="_2336G0.100_5_1" localSheetId="2">#REF!</definedName>
    <definedName name="_2336G0.100_5_1" localSheetId="11">#REF!</definedName>
    <definedName name="_2336G0.100_5_1" localSheetId="5">#REF!</definedName>
    <definedName name="_2336G0.100_5_1" localSheetId="14">#REF!</definedName>
    <definedName name="_2336G0.100_5_1">#REF!</definedName>
    <definedName name="_2336NCL250_6_1" localSheetId="13">#REF!</definedName>
    <definedName name="_2336NCL250_6_1" localSheetId="2">#REF!</definedName>
    <definedName name="_2336NCL250_6_1" localSheetId="11">#REF!</definedName>
    <definedName name="_2336NCL250_6_1" localSheetId="5">#REF!</definedName>
    <definedName name="_2336NCL250_6_1" localSheetId="14">#REF!</definedName>
    <definedName name="_2336NCL250_6_1">#REF!</definedName>
    <definedName name="_2337NCL250_8_1" localSheetId="13">#REF!</definedName>
    <definedName name="_2337NCL250_8_1" localSheetId="2">#REF!</definedName>
    <definedName name="_2337NCL250_8_1" localSheetId="11">#REF!</definedName>
    <definedName name="_2337NCL250_8_1" localSheetId="5">#REF!</definedName>
    <definedName name="_2337NCL250_8_1" localSheetId="14">#REF!</definedName>
    <definedName name="_2337NCL250_8_1">#REF!</definedName>
    <definedName name="_2338G0.100_6_1" localSheetId="13">#REF!</definedName>
    <definedName name="_2338G0.100_6_1" localSheetId="2">#REF!</definedName>
    <definedName name="_2338G0.100_6_1" localSheetId="11">#REF!</definedName>
    <definedName name="_2338G0.100_6_1" localSheetId="5">#REF!</definedName>
    <definedName name="_2338G0.100_6_1" localSheetId="14">#REF!</definedName>
    <definedName name="_2338G0.100_6_1">#REF!</definedName>
    <definedName name="_2340G0.100_8_1" localSheetId="13">#REF!</definedName>
    <definedName name="_2340G0.100_8_1" localSheetId="2">#REF!</definedName>
    <definedName name="_2340G0.100_8_1" localSheetId="11">#REF!</definedName>
    <definedName name="_2340G0.100_8_1" localSheetId="5">#REF!</definedName>
    <definedName name="_2340G0.100_8_1" localSheetId="14">#REF!</definedName>
    <definedName name="_2340G0.100_8_1">#REF!</definedName>
    <definedName name="_2342G0.110_4_1" localSheetId="13">#REF!</definedName>
    <definedName name="_2342G0.110_4_1" localSheetId="2">#REF!</definedName>
    <definedName name="_2342G0.110_4_1" localSheetId="11">#REF!</definedName>
    <definedName name="_2342G0.110_4_1" localSheetId="5">#REF!</definedName>
    <definedName name="_2342G0.110_4_1" localSheetId="14">#REF!</definedName>
    <definedName name="_2342G0.110_4_1">#REF!</definedName>
    <definedName name="_2343NET_1_4_1" localSheetId="13">#REF!</definedName>
    <definedName name="_2343NET_1_4_1" localSheetId="2">#REF!</definedName>
    <definedName name="_2343NET_1_4_1" localSheetId="11">#REF!</definedName>
    <definedName name="_2343NET_1_4_1" localSheetId="5">#REF!</definedName>
    <definedName name="_2343NET_1_4_1" localSheetId="14">#REF!</definedName>
    <definedName name="_2343NET_1_4_1">#REF!</definedName>
    <definedName name="_2344G0.110_5_1" localSheetId="13">#REF!</definedName>
    <definedName name="_2344G0.110_5_1" localSheetId="2">#REF!</definedName>
    <definedName name="_2344G0.110_5_1" localSheetId="11">#REF!</definedName>
    <definedName name="_2344G0.110_5_1" localSheetId="5">#REF!</definedName>
    <definedName name="_2344G0.110_5_1" localSheetId="14">#REF!</definedName>
    <definedName name="_2344G0.110_5_1">#REF!</definedName>
    <definedName name="_2344NET_1_5_1" localSheetId="13">#REF!</definedName>
    <definedName name="_2344NET_1_5_1" localSheetId="2">#REF!</definedName>
    <definedName name="_2344NET_1_5_1" localSheetId="11">#REF!</definedName>
    <definedName name="_2344NET_1_5_1" localSheetId="5">#REF!</definedName>
    <definedName name="_2344NET_1_5_1" localSheetId="14">#REF!</definedName>
    <definedName name="_2344NET_1_5_1">#REF!</definedName>
    <definedName name="_2345NET_1_5_2" localSheetId="13">#REF!</definedName>
    <definedName name="_2345NET_1_5_2" localSheetId="2">#REF!</definedName>
    <definedName name="_2345NET_1_5_2" localSheetId="11">#REF!</definedName>
    <definedName name="_2345NET_1_5_2" localSheetId="5">#REF!</definedName>
    <definedName name="_2345NET_1_5_2" localSheetId="14">#REF!</definedName>
    <definedName name="_2345NET_1_5_2">#REF!</definedName>
    <definedName name="_2346G0.110_6_1" localSheetId="13">#REF!</definedName>
    <definedName name="_2346G0.110_6_1" localSheetId="2">#REF!</definedName>
    <definedName name="_2346G0.110_6_1" localSheetId="11">#REF!</definedName>
    <definedName name="_2346G0.110_6_1" localSheetId="5">#REF!</definedName>
    <definedName name="_2346G0.110_6_1" localSheetId="14">#REF!</definedName>
    <definedName name="_2346G0.110_6_1">#REF!</definedName>
    <definedName name="_2346NET_1_6_1" localSheetId="13">#REF!</definedName>
    <definedName name="_2346NET_1_6_1" localSheetId="2">#REF!</definedName>
    <definedName name="_2346NET_1_6_1" localSheetId="11">#REF!</definedName>
    <definedName name="_2346NET_1_6_1" localSheetId="5">#REF!</definedName>
    <definedName name="_2346NET_1_6_1" localSheetId="14">#REF!</definedName>
    <definedName name="_2346NET_1_6_1">#REF!</definedName>
    <definedName name="_2347NET_1_8_1" localSheetId="13">#REF!</definedName>
    <definedName name="_2347NET_1_8_1" localSheetId="2">#REF!</definedName>
    <definedName name="_2347NET_1_8_1" localSheetId="11">#REF!</definedName>
    <definedName name="_2347NET_1_8_1" localSheetId="5">#REF!</definedName>
    <definedName name="_2347NET_1_8_1" localSheetId="14">#REF!</definedName>
    <definedName name="_2347NET_1_8_1">#REF!</definedName>
    <definedName name="_2348G0.110_8_1" localSheetId="13">#REF!</definedName>
    <definedName name="_2348G0.110_8_1" localSheetId="2">#REF!</definedName>
    <definedName name="_2348G0.110_8_1" localSheetId="11">#REF!</definedName>
    <definedName name="_2348G0.110_8_1" localSheetId="5">#REF!</definedName>
    <definedName name="_2348G0.110_8_1" localSheetId="14">#REF!</definedName>
    <definedName name="_2348G0.110_8_1">#REF!</definedName>
    <definedName name="_2348NET_4_1" localSheetId="13">#REF!</definedName>
    <definedName name="_2348NET_4_1" localSheetId="2">#REF!</definedName>
    <definedName name="_2348NET_4_1" localSheetId="11">#REF!</definedName>
    <definedName name="_2348NET_4_1" localSheetId="5">#REF!</definedName>
    <definedName name="_2348NET_4_1" localSheetId="14">#REF!</definedName>
    <definedName name="_2348NET_4_1">#REF!</definedName>
    <definedName name="_2349NET_5_1" localSheetId="13">#REF!</definedName>
    <definedName name="_2349NET_5_1" localSheetId="2">#REF!</definedName>
    <definedName name="_2349NET_5_1" localSheetId="11">#REF!</definedName>
    <definedName name="_2349NET_5_1" localSheetId="5">#REF!</definedName>
    <definedName name="_2349NET_5_1" localSheetId="14">#REF!</definedName>
    <definedName name="_2349NET_5_1">#REF!</definedName>
    <definedName name="_2350G0.120_4_1" localSheetId="13">#REF!</definedName>
    <definedName name="_2350G0.120_4_1" localSheetId="2">#REF!</definedName>
    <definedName name="_2350G0.120_4_1" localSheetId="11">#REF!</definedName>
    <definedName name="_2350G0.120_4_1" localSheetId="5">#REF!</definedName>
    <definedName name="_2350G0.120_4_1" localSheetId="14">#REF!</definedName>
    <definedName name="_2350G0.120_4_1">#REF!</definedName>
    <definedName name="_2350NET_5_2" localSheetId="13">#REF!</definedName>
    <definedName name="_2350NET_5_2" localSheetId="2">#REF!</definedName>
    <definedName name="_2350NET_5_2" localSheetId="11">#REF!</definedName>
    <definedName name="_2350NET_5_2" localSheetId="5">#REF!</definedName>
    <definedName name="_2350NET_5_2" localSheetId="14">#REF!</definedName>
    <definedName name="_2350NET_5_2">#REF!</definedName>
    <definedName name="_2351NET_6_1" localSheetId="13">#REF!</definedName>
    <definedName name="_2351NET_6_1" localSheetId="2">#REF!</definedName>
    <definedName name="_2351NET_6_1" localSheetId="11">#REF!</definedName>
    <definedName name="_2351NET_6_1" localSheetId="5">#REF!</definedName>
    <definedName name="_2351NET_6_1" localSheetId="14">#REF!</definedName>
    <definedName name="_2351NET_6_1">#REF!</definedName>
    <definedName name="_2352G0.120_5_1" localSheetId="13">#REF!</definedName>
    <definedName name="_2352G0.120_5_1" localSheetId="2">#REF!</definedName>
    <definedName name="_2352G0.120_5_1" localSheetId="11">#REF!</definedName>
    <definedName name="_2352G0.120_5_1" localSheetId="5">#REF!</definedName>
    <definedName name="_2352G0.120_5_1" localSheetId="14">#REF!</definedName>
    <definedName name="_2352G0.120_5_1">#REF!</definedName>
    <definedName name="_2352NET_8_1" localSheetId="13">#REF!</definedName>
    <definedName name="_2352NET_8_1" localSheetId="2">#REF!</definedName>
    <definedName name="_2352NET_8_1" localSheetId="11">#REF!</definedName>
    <definedName name="_2352NET_8_1" localSheetId="5">#REF!</definedName>
    <definedName name="_2352NET_8_1" localSheetId="14">#REF!</definedName>
    <definedName name="_2352NET_8_1">#REF!</definedName>
    <definedName name="_2353NET_ANA_1_4_1" localSheetId="13">#REF!</definedName>
    <definedName name="_2353NET_ANA_1_4_1" localSheetId="2">#REF!</definedName>
    <definedName name="_2353NET_ANA_1_4_1" localSheetId="11">#REF!</definedName>
    <definedName name="_2353NET_ANA_1_4_1" localSheetId="5">#REF!</definedName>
    <definedName name="_2353NET_ANA_1_4_1" localSheetId="14">#REF!</definedName>
    <definedName name="_2353NET_ANA_1_4_1">#REF!</definedName>
    <definedName name="_2354G0.120_6_1" localSheetId="13">#REF!</definedName>
    <definedName name="_2354G0.120_6_1" localSheetId="2">#REF!</definedName>
    <definedName name="_2354G0.120_6_1" localSheetId="11">#REF!</definedName>
    <definedName name="_2354G0.120_6_1" localSheetId="5">#REF!</definedName>
    <definedName name="_2354G0.120_6_1" localSheetId="14">#REF!</definedName>
    <definedName name="_2354G0.120_6_1">#REF!</definedName>
    <definedName name="_2354NET_ANA_1_5_1" localSheetId="13">#REF!</definedName>
    <definedName name="_2354NET_ANA_1_5_1" localSheetId="2">#REF!</definedName>
    <definedName name="_2354NET_ANA_1_5_1" localSheetId="11">#REF!</definedName>
    <definedName name="_2354NET_ANA_1_5_1" localSheetId="5">#REF!</definedName>
    <definedName name="_2354NET_ANA_1_5_1" localSheetId="14">#REF!</definedName>
    <definedName name="_2354NET_ANA_1_5_1">#REF!</definedName>
    <definedName name="_2355NET_ANA_1_5_2" localSheetId="13">#REF!</definedName>
    <definedName name="_2355NET_ANA_1_5_2" localSheetId="2">#REF!</definedName>
    <definedName name="_2355NET_ANA_1_5_2" localSheetId="11">#REF!</definedName>
    <definedName name="_2355NET_ANA_1_5_2" localSheetId="5">#REF!</definedName>
    <definedName name="_2355NET_ANA_1_5_2" localSheetId="14">#REF!</definedName>
    <definedName name="_2355NET_ANA_1_5_2">#REF!</definedName>
    <definedName name="_2356G0.120_8_1" localSheetId="13">#REF!</definedName>
    <definedName name="_2356G0.120_8_1" localSheetId="2">#REF!</definedName>
    <definedName name="_2356G0.120_8_1" localSheetId="11">#REF!</definedName>
    <definedName name="_2356G0.120_8_1" localSheetId="5">#REF!</definedName>
    <definedName name="_2356G0.120_8_1" localSheetId="14">#REF!</definedName>
    <definedName name="_2356G0.120_8_1">#REF!</definedName>
    <definedName name="_2356NET_ANA_1_6_1" localSheetId="13">#REF!</definedName>
    <definedName name="_2356NET_ANA_1_6_1" localSheetId="2">#REF!</definedName>
    <definedName name="_2356NET_ANA_1_6_1" localSheetId="11">#REF!</definedName>
    <definedName name="_2356NET_ANA_1_6_1" localSheetId="5">#REF!</definedName>
    <definedName name="_2356NET_ANA_1_6_1" localSheetId="14">#REF!</definedName>
    <definedName name="_2356NET_ANA_1_6_1">#REF!</definedName>
    <definedName name="_2357NET_ANA_1_8_1" localSheetId="13">#REF!</definedName>
    <definedName name="_2357NET_ANA_1_8_1" localSheetId="2">#REF!</definedName>
    <definedName name="_2357NET_ANA_1_8_1" localSheetId="11">#REF!</definedName>
    <definedName name="_2357NET_ANA_1_8_1" localSheetId="5">#REF!</definedName>
    <definedName name="_2357NET_ANA_1_8_1" localSheetId="14">#REF!</definedName>
    <definedName name="_2357NET_ANA_1_8_1">#REF!</definedName>
    <definedName name="_2358G1.000_4_1" localSheetId="13">#REF!</definedName>
    <definedName name="_2358G1.000_4_1" localSheetId="2">#REF!</definedName>
    <definedName name="_2358G1.000_4_1" localSheetId="11">#REF!</definedName>
    <definedName name="_2358G1.000_4_1" localSheetId="5">#REF!</definedName>
    <definedName name="_2358G1.000_4_1" localSheetId="14">#REF!</definedName>
    <definedName name="_2358G1.000_4_1">#REF!</definedName>
    <definedName name="_2358NET_ANA_2_4_1" localSheetId="13">#REF!</definedName>
    <definedName name="_2358NET_ANA_2_4_1" localSheetId="2">#REF!</definedName>
    <definedName name="_2358NET_ANA_2_4_1" localSheetId="11">#REF!</definedName>
    <definedName name="_2358NET_ANA_2_4_1" localSheetId="5">#REF!</definedName>
    <definedName name="_2358NET_ANA_2_4_1" localSheetId="14">#REF!</definedName>
    <definedName name="_2358NET_ANA_2_4_1">#REF!</definedName>
    <definedName name="_2359NET_ANA_2_5_1" localSheetId="13">#REF!</definedName>
    <definedName name="_2359NET_ANA_2_5_1" localSheetId="2">#REF!</definedName>
    <definedName name="_2359NET_ANA_2_5_1" localSheetId="11">#REF!</definedName>
    <definedName name="_2359NET_ANA_2_5_1" localSheetId="5">#REF!</definedName>
    <definedName name="_2359NET_ANA_2_5_1" localSheetId="14">#REF!</definedName>
    <definedName name="_2359NET_ANA_2_5_1">#REF!</definedName>
    <definedName name="_235B_6_1" localSheetId="13">#REF!</definedName>
    <definedName name="_235B_6_1" localSheetId="2">#REF!</definedName>
    <definedName name="_235B_6_1" localSheetId="11">#REF!</definedName>
    <definedName name="_235B_6_1" localSheetId="5">#REF!</definedName>
    <definedName name="_235B_6_1" localSheetId="14">#REF!</definedName>
    <definedName name="_235B_6_1">#REF!</definedName>
    <definedName name="_2360G1.000_5_1" localSheetId="13">#REF!</definedName>
    <definedName name="_2360G1.000_5_1" localSheetId="2">#REF!</definedName>
    <definedName name="_2360G1.000_5_1" localSheetId="11">#REF!</definedName>
    <definedName name="_2360G1.000_5_1" localSheetId="5">#REF!</definedName>
    <definedName name="_2360G1.000_5_1" localSheetId="14">#REF!</definedName>
    <definedName name="_2360G1.000_5_1">#REF!</definedName>
    <definedName name="_2360NET_ANA_2_5_2" localSheetId="13">#REF!</definedName>
    <definedName name="_2360NET_ANA_2_5_2" localSheetId="2">#REF!</definedName>
    <definedName name="_2360NET_ANA_2_5_2" localSheetId="11">#REF!</definedName>
    <definedName name="_2360NET_ANA_2_5_2" localSheetId="5">#REF!</definedName>
    <definedName name="_2360NET_ANA_2_5_2" localSheetId="14">#REF!</definedName>
    <definedName name="_2360NET_ANA_2_5_2">#REF!</definedName>
    <definedName name="_2361NET_ANA_2_6_1" localSheetId="13">#REF!</definedName>
    <definedName name="_2361NET_ANA_2_6_1" localSheetId="2">#REF!</definedName>
    <definedName name="_2361NET_ANA_2_6_1" localSheetId="11">#REF!</definedName>
    <definedName name="_2361NET_ANA_2_6_1" localSheetId="5">#REF!</definedName>
    <definedName name="_2361NET_ANA_2_6_1" localSheetId="14">#REF!</definedName>
    <definedName name="_2361NET_ANA_2_6_1">#REF!</definedName>
    <definedName name="_2362G1.000_6_1" localSheetId="13">#REF!</definedName>
    <definedName name="_2362G1.000_6_1" localSheetId="2">#REF!</definedName>
    <definedName name="_2362G1.000_6_1" localSheetId="11">#REF!</definedName>
    <definedName name="_2362G1.000_6_1" localSheetId="5">#REF!</definedName>
    <definedName name="_2362G1.000_6_1" localSheetId="14">#REF!</definedName>
    <definedName name="_2362G1.000_6_1">#REF!</definedName>
    <definedName name="_2362NET_ANA_2_8_1" localSheetId="13">#REF!</definedName>
    <definedName name="_2362NET_ANA_2_8_1" localSheetId="2">#REF!</definedName>
    <definedName name="_2362NET_ANA_2_8_1" localSheetId="11">#REF!</definedName>
    <definedName name="_2362NET_ANA_2_8_1" localSheetId="5">#REF!</definedName>
    <definedName name="_2362NET_ANA_2_8_1" localSheetId="14">#REF!</definedName>
    <definedName name="_2362NET_ANA_2_8_1">#REF!</definedName>
    <definedName name="_2363NET_ANA_4_1" localSheetId="13">#REF!</definedName>
    <definedName name="_2363NET_ANA_4_1" localSheetId="2">#REF!</definedName>
    <definedName name="_2363NET_ANA_4_1" localSheetId="11">#REF!</definedName>
    <definedName name="_2363NET_ANA_4_1" localSheetId="5">#REF!</definedName>
    <definedName name="_2363NET_ANA_4_1" localSheetId="14">#REF!</definedName>
    <definedName name="_2363NET_ANA_4_1">#REF!</definedName>
    <definedName name="_2364G1.000_8_1" localSheetId="13">#REF!</definedName>
    <definedName name="_2364G1.000_8_1" localSheetId="2">#REF!</definedName>
    <definedName name="_2364G1.000_8_1" localSheetId="11">#REF!</definedName>
    <definedName name="_2364G1.000_8_1" localSheetId="5">#REF!</definedName>
    <definedName name="_2364G1.000_8_1" localSheetId="14">#REF!</definedName>
    <definedName name="_2364G1.000_8_1">#REF!</definedName>
    <definedName name="_2364NET_ANA_5_1" localSheetId="13">#REF!</definedName>
    <definedName name="_2364NET_ANA_5_1" localSheetId="2">#REF!</definedName>
    <definedName name="_2364NET_ANA_5_1" localSheetId="11">#REF!</definedName>
    <definedName name="_2364NET_ANA_5_1" localSheetId="5">#REF!</definedName>
    <definedName name="_2364NET_ANA_5_1" localSheetId="14">#REF!</definedName>
    <definedName name="_2364NET_ANA_5_1">#REF!</definedName>
    <definedName name="_2365NET_ANA_5_2" localSheetId="13">#REF!</definedName>
    <definedName name="_2365NET_ANA_5_2" localSheetId="2">#REF!</definedName>
    <definedName name="_2365NET_ANA_5_2" localSheetId="11">#REF!</definedName>
    <definedName name="_2365NET_ANA_5_2" localSheetId="5">#REF!</definedName>
    <definedName name="_2365NET_ANA_5_2" localSheetId="14">#REF!</definedName>
    <definedName name="_2365NET_ANA_5_2">#REF!</definedName>
    <definedName name="_2366G1.011_4_1" localSheetId="13">#REF!</definedName>
    <definedName name="_2366G1.011_4_1" localSheetId="2">#REF!</definedName>
    <definedName name="_2366G1.011_4_1" localSheetId="11">#REF!</definedName>
    <definedName name="_2366G1.011_4_1" localSheetId="5">#REF!</definedName>
    <definedName name="_2366G1.011_4_1" localSheetId="14">#REF!</definedName>
    <definedName name="_2366G1.011_4_1">#REF!</definedName>
    <definedName name="_2366NET_ANA_6_1" localSheetId="13">#REF!</definedName>
    <definedName name="_2366NET_ANA_6_1" localSheetId="2">#REF!</definedName>
    <definedName name="_2366NET_ANA_6_1" localSheetId="11">#REF!</definedName>
    <definedName name="_2366NET_ANA_6_1" localSheetId="5">#REF!</definedName>
    <definedName name="_2366NET_ANA_6_1" localSheetId="14">#REF!</definedName>
    <definedName name="_2366NET_ANA_6_1">#REF!</definedName>
    <definedName name="_2367NET_ANA_8_1" localSheetId="13">#REF!</definedName>
    <definedName name="_2367NET_ANA_8_1" localSheetId="2">#REF!</definedName>
    <definedName name="_2367NET_ANA_8_1" localSheetId="11">#REF!</definedName>
    <definedName name="_2367NET_ANA_8_1" localSheetId="5">#REF!</definedName>
    <definedName name="_2367NET_ANA_8_1" localSheetId="14">#REF!</definedName>
    <definedName name="_2367NET_ANA_8_1">#REF!</definedName>
    <definedName name="_2368G1.011_5_1" localSheetId="13">#REF!</definedName>
    <definedName name="_2368G1.011_5_1" localSheetId="2">#REF!</definedName>
    <definedName name="_2368G1.011_5_1" localSheetId="11">#REF!</definedName>
    <definedName name="_2368G1.011_5_1" localSheetId="5">#REF!</definedName>
    <definedName name="_2368G1.011_5_1" localSheetId="14">#REF!</definedName>
    <definedName name="_2368G1.011_5_1">#REF!</definedName>
    <definedName name="_2368NET2_4_1" localSheetId="13">#REF!</definedName>
    <definedName name="_2368NET2_4_1" localSheetId="2">#REF!</definedName>
    <definedName name="_2368NET2_4_1" localSheetId="11">#REF!</definedName>
    <definedName name="_2368NET2_4_1" localSheetId="5">#REF!</definedName>
    <definedName name="_2368NET2_4_1" localSheetId="14">#REF!</definedName>
    <definedName name="_2368NET2_4_1">#REF!</definedName>
    <definedName name="_2369NET2_5_1" localSheetId="13">#REF!</definedName>
    <definedName name="_2369NET2_5_1" localSheetId="2">#REF!</definedName>
    <definedName name="_2369NET2_5_1" localSheetId="11">#REF!</definedName>
    <definedName name="_2369NET2_5_1" localSheetId="5">#REF!</definedName>
    <definedName name="_2369NET2_5_1" localSheetId="14">#REF!</definedName>
    <definedName name="_2369NET2_5_1">#REF!</definedName>
    <definedName name="_2370G1.011_6_1" localSheetId="13">#REF!</definedName>
    <definedName name="_2370G1.011_6_1" localSheetId="2">#REF!</definedName>
    <definedName name="_2370G1.011_6_1" localSheetId="11">#REF!</definedName>
    <definedName name="_2370G1.011_6_1" localSheetId="5">#REF!</definedName>
    <definedName name="_2370G1.011_6_1" localSheetId="14">#REF!</definedName>
    <definedName name="_2370G1.011_6_1">#REF!</definedName>
    <definedName name="_2370NET2_5_2" localSheetId="13">#REF!</definedName>
    <definedName name="_2370NET2_5_2" localSheetId="2">#REF!</definedName>
    <definedName name="_2370NET2_5_2" localSheetId="11">#REF!</definedName>
    <definedName name="_2370NET2_5_2" localSheetId="5">#REF!</definedName>
    <definedName name="_2370NET2_5_2" localSheetId="14">#REF!</definedName>
    <definedName name="_2370NET2_5_2">#REF!</definedName>
    <definedName name="_2371NET2_6_1" localSheetId="13">#REF!</definedName>
    <definedName name="_2371NET2_6_1" localSheetId="2">#REF!</definedName>
    <definedName name="_2371NET2_6_1" localSheetId="11">#REF!</definedName>
    <definedName name="_2371NET2_6_1" localSheetId="5">#REF!</definedName>
    <definedName name="_2371NET2_6_1" localSheetId="14">#REF!</definedName>
    <definedName name="_2371NET2_6_1">#REF!</definedName>
    <definedName name="_2372G1.011_8_1" localSheetId="13">#REF!</definedName>
    <definedName name="_2372G1.011_8_1" localSheetId="2">#REF!</definedName>
    <definedName name="_2372G1.011_8_1" localSheetId="11">#REF!</definedName>
    <definedName name="_2372G1.011_8_1" localSheetId="5">#REF!</definedName>
    <definedName name="_2372G1.011_8_1" localSheetId="14">#REF!</definedName>
    <definedName name="_2372G1.011_8_1">#REF!</definedName>
    <definedName name="_2372NET2_8_1" localSheetId="13">#REF!</definedName>
    <definedName name="_2372NET2_8_1" localSheetId="2">#REF!</definedName>
    <definedName name="_2372NET2_8_1" localSheetId="11">#REF!</definedName>
    <definedName name="_2372NET2_8_1" localSheetId="5">#REF!</definedName>
    <definedName name="_2372NET2_8_1" localSheetId="14">#REF!</definedName>
    <definedName name="_2372NET2_8_1">#REF!</definedName>
    <definedName name="_2373ngau_4_1" localSheetId="13">#REF!</definedName>
    <definedName name="_2373ngau_4_1" localSheetId="2">#REF!</definedName>
    <definedName name="_2373ngau_4_1" localSheetId="11">#REF!</definedName>
    <definedName name="_2373ngau_4_1" localSheetId="5">#REF!</definedName>
    <definedName name="_2373ngau_4_1" localSheetId="14">#REF!</definedName>
    <definedName name="_2373ngau_4_1">#REF!</definedName>
    <definedName name="_2374G1.021_4_1" localSheetId="13">#REF!</definedName>
    <definedName name="_2374G1.021_4_1" localSheetId="2">#REF!</definedName>
    <definedName name="_2374G1.021_4_1" localSheetId="11">#REF!</definedName>
    <definedName name="_2374G1.021_4_1" localSheetId="5">#REF!</definedName>
    <definedName name="_2374G1.021_4_1" localSheetId="14">#REF!</definedName>
    <definedName name="_2374G1.021_4_1">#REF!</definedName>
    <definedName name="_2374ngau_5_1" localSheetId="13">#REF!</definedName>
    <definedName name="_2374ngau_5_1" localSheetId="2">#REF!</definedName>
    <definedName name="_2374ngau_5_1" localSheetId="11">#REF!</definedName>
    <definedName name="_2374ngau_5_1" localSheetId="5">#REF!</definedName>
    <definedName name="_2374ngau_5_1" localSheetId="14">#REF!</definedName>
    <definedName name="_2374ngau_5_1">#REF!</definedName>
    <definedName name="_2375ngau_6_1" localSheetId="13">#REF!</definedName>
    <definedName name="_2375ngau_6_1" localSheetId="2">#REF!</definedName>
    <definedName name="_2375ngau_6_1" localSheetId="11">#REF!</definedName>
    <definedName name="_2375ngau_6_1" localSheetId="5">#REF!</definedName>
    <definedName name="_2375ngau_6_1" localSheetId="14">#REF!</definedName>
    <definedName name="_2375ngau_6_1">#REF!</definedName>
    <definedName name="_2376G1.021_5_1" localSheetId="13">#REF!</definedName>
    <definedName name="_2376G1.021_5_1" localSheetId="2">#REF!</definedName>
    <definedName name="_2376G1.021_5_1" localSheetId="11">#REF!</definedName>
    <definedName name="_2376G1.021_5_1" localSheetId="5">#REF!</definedName>
    <definedName name="_2376G1.021_5_1" localSheetId="14">#REF!</definedName>
    <definedName name="_2376G1.021_5_1">#REF!</definedName>
    <definedName name="_2376ngau_8_1" localSheetId="13">#REF!</definedName>
    <definedName name="_2376ngau_8_1" localSheetId="2">#REF!</definedName>
    <definedName name="_2376ngau_8_1" localSheetId="11">#REF!</definedName>
    <definedName name="_2376ngau_8_1" localSheetId="5">#REF!</definedName>
    <definedName name="_2376ngau_8_1" localSheetId="14">#REF!</definedName>
    <definedName name="_2376ngau_8_1">#REF!</definedName>
    <definedName name="_2377NH_4_1" localSheetId="13">#REF!</definedName>
    <definedName name="_2377NH_4_1" localSheetId="2">#REF!</definedName>
    <definedName name="_2377NH_4_1" localSheetId="11">#REF!</definedName>
    <definedName name="_2377NH_4_1" localSheetId="5">#REF!</definedName>
    <definedName name="_2377NH_4_1" localSheetId="14">#REF!</definedName>
    <definedName name="_2377NH_4_1">#REF!</definedName>
    <definedName name="_2378G1.021_6_1" localSheetId="13">#REF!</definedName>
    <definedName name="_2378G1.021_6_1" localSheetId="2">#REF!</definedName>
    <definedName name="_2378G1.021_6_1" localSheetId="11">#REF!</definedName>
    <definedName name="_2378G1.021_6_1" localSheetId="5">#REF!</definedName>
    <definedName name="_2378G1.021_6_1" localSheetId="14">#REF!</definedName>
    <definedName name="_2378G1.021_6_1">#REF!</definedName>
    <definedName name="_2378NH_5_1" localSheetId="13">#REF!</definedName>
    <definedName name="_2378NH_5_1" localSheetId="2">#REF!</definedName>
    <definedName name="_2378NH_5_1" localSheetId="11">#REF!</definedName>
    <definedName name="_2378NH_5_1" localSheetId="5">#REF!</definedName>
    <definedName name="_2378NH_5_1" localSheetId="14">#REF!</definedName>
    <definedName name="_2378NH_5_1">#REF!</definedName>
    <definedName name="_2379NH_6_1" localSheetId="13">#REF!</definedName>
    <definedName name="_2379NH_6_1" localSheetId="2">#REF!</definedName>
    <definedName name="_2379NH_6_1" localSheetId="11">#REF!</definedName>
    <definedName name="_2379NH_6_1" localSheetId="5">#REF!</definedName>
    <definedName name="_2379NH_6_1" localSheetId="14">#REF!</definedName>
    <definedName name="_2379NH_6_1">#REF!</definedName>
    <definedName name="_2380G1.021_8_1" localSheetId="13">#REF!</definedName>
    <definedName name="_2380G1.021_8_1" localSheetId="2">#REF!</definedName>
    <definedName name="_2380G1.021_8_1" localSheetId="11">#REF!</definedName>
    <definedName name="_2380G1.021_8_1" localSheetId="5">#REF!</definedName>
    <definedName name="_2380G1.021_8_1" localSheetId="14">#REF!</definedName>
    <definedName name="_2380G1.021_8_1">#REF!</definedName>
    <definedName name="_2380NH_8_1" localSheetId="13">#REF!</definedName>
    <definedName name="_2380NH_8_1" localSheetId="2">#REF!</definedName>
    <definedName name="_2380NH_8_1" localSheetId="11">#REF!</definedName>
    <definedName name="_2380NH_8_1" localSheetId="5">#REF!</definedName>
    <definedName name="_2380NH_8_1" localSheetId="14">#REF!</definedName>
    <definedName name="_2380NH_8_1">#REF!</definedName>
    <definedName name="_2381nhn_4_1" localSheetId="13">#REF!</definedName>
    <definedName name="_2381nhn_4_1" localSheetId="2">#REF!</definedName>
    <definedName name="_2381nhn_4_1" localSheetId="11">#REF!</definedName>
    <definedName name="_2381nhn_4_1" localSheetId="5">#REF!</definedName>
    <definedName name="_2381nhn_4_1" localSheetId="14">#REF!</definedName>
    <definedName name="_2381nhn_4_1">#REF!</definedName>
    <definedName name="_2382G1.031_4_1" localSheetId="13">#REF!</definedName>
    <definedName name="_2382G1.031_4_1" localSheetId="2">#REF!</definedName>
    <definedName name="_2382G1.031_4_1" localSheetId="11">#REF!</definedName>
    <definedName name="_2382G1.031_4_1" localSheetId="5">#REF!</definedName>
    <definedName name="_2382G1.031_4_1" localSheetId="14">#REF!</definedName>
    <definedName name="_2382G1.031_4_1">#REF!</definedName>
    <definedName name="_2382nhn_5_1" localSheetId="13">#REF!</definedName>
    <definedName name="_2382nhn_5_1" localSheetId="2">#REF!</definedName>
    <definedName name="_2382nhn_5_1" localSheetId="11">#REF!</definedName>
    <definedName name="_2382nhn_5_1" localSheetId="5">#REF!</definedName>
    <definedName name="_2382nhn_5_1" localSheetId="14">#REF!</definedName>
    <definedName name="_2382nhn_5_1">#REF!</definedName>
    <definedName name="_2383nhn_6_1" localSheetId="13">#REF!</definedName>
    <definedName name="_2383nhn_6_1" localSheetId="2">#REF!</definedName>
    <definedName name="_2383nhn_6_1" localSheetId="11">#REF!</definedName>
    <definedName name="_2383nhn_6_1" localSheetId="5">#REF!</definedName>
    <definedName name="_2383nhn_6_1" localSheetId="14">#REF!</definedName>
    <definedName name="_2383nhn_6_1">#REF!</definedName>
    <definedName name="_2384G1.031_5_1" localSheetId="13">#REF!</definedName>
    <definedName name="_2384G1.031_5_1" localSheetId="2">#REF!</definedName>
    <definedName name="_2384G1.031_5_1" localSheetId="11">#REF!</definedName>
    <definedName name="_2384G1.031_5_1" localSheetId="5">#REF!</definedName>
    <definedName name="_2384G1.031_5_1" localSheetId="14">#REF!</definedName>
    <definedName name="_2384G1.031_5_1">#REF!</definedName>
    <definedName name="_2384nhn_8_1" localSheetId="13">#REF!</definedName>
    <definedName name="_2384nhn_8_1" localSheetId="2">#REF!</definedName>
    <definedName name="_2384nhn_8_1" localSheetId="11">#REF!</definedName>
    <definedName name="_2384nhn_8_1" localSheetId="5">#REF!</definedName>
    <definedName name="_2384nhn_8_1" localSheetId="14">#REF!</definedName>
    <definedName name="_2384nhn_8_1">#REF!</definedName>
    <definedName name="_2386G1.031_6_1" localSheetId="13">#REF!</definedName>
    <definedName name="_2386G1.031_6_1" localSheetId="2">#REF!</definedName>
    <definedName name="_2386G1.031_6_1" localSheetId="11">#REF!</definedName>
    <definedName name="_2386G1.031_6_1" localSheetId="5">#REF!</definedName>
    <definedName name="_2386G1.031_6_1" localSheetId="14">#REF!</definedName>
    <definedName name="_2386G1.031_6_1">#REF!</definedName>
    <definedName name="_2388G1.031_8_1" localSheetId="13">#REF!</definedName>
    <definedName name="_2388G1.031_8_1" localSheetId="2">#REF!</definedName>
    <definedName name="_2388G1.031_8_1" localSheetId="11">#REF!</definedName>
    <definedName name="_2388G1.031_8_1" localSheetId="5">#REF!</definedName>
    <definedName name="_2388G1.031_8_1" localSheetId="14">#REF!</definedName>
    <definedName name="_2388G1.031_8_1">#REF!</definedName>
    <definedName name="_2390G1.041_4_1" localSheetId="13">#REF!</definedName>
    <definedName name="_2390G1.041_4_1" localSheetId="2">#REF!</definedName>
    <definedName name="_2390G1.041_4_1" localSheetId="11">#REF!</definedName>
    <definedName name="_2390G1.041_4_1" localSheetId="5">#REF!</definedName>
    <definedName name="_2390G1.041_4_1" localSheetId="14">#REF!</definedName>
    <definedName name="_2390G1.041_4_1">#REF!</definedName>
    <definedName name="_2392G1.041_5_1" localSheetId="13">#REF!</definedName>
    <definedName name="_2392G1.041_5_1" localSheetId="2">#REF!</definedName>
    <definedName name="_2392G1.041_5_1" localSheetId="11">#REF!</definedName>
    <definedName name="_2392G1.041_5_1" localSheetId="5">#REF!</definedName>
    <definedName name="_2392G1.041_5_1" localSheetId="14">#REF!</definedName>
    <definedName name="_2392G1.041_5_1">#REF!</definedName>
    <definedName name="_2393NHot_4_1" localSheetId="13">#REF!</definedName>
    <definedName name="_2393NHot_4_1" localSheetId="2">#REF!</definedName>
    <definedName name="_2393NHot_4_1" localSheetId="11">#REF!</definedName>
    <definedName name="_2393NHot_4_1" localSheetId="5">#REF!</definedName>
    <definedName name="_2393NHot_4_1" localSheetId="14">#REF!</definedName>
    <definedName name="_2393NHot_4_1">#REF!</definedName>
    <definedName name="_2394G1.041_6_1" localSheetId="13">#REF!</definedName>
    <definedName name="_2394G1.041_6_1" localSheetId="2">#REF!</definedName>
    <definedName name="_2394G1.041_6_1" localSheetId="11">#REF!</definedName>
    <definedName name="_2394G1.041_6_1" localSheetId="5">#REF!</definedName>
    <definedName name="_2394G1.041_6_1" localSheetId="14">#REF!</definedName>
    <definedName name="_2394G1.041_6_1">#REF!</definedName>
    <definedName name="_2394NHot_5_1" localSheetId="13">#REF!</definedName>
    <definedName name="_2394NHot_5_1" localSheetId="2">#REF!</definedName>
    <definedName name="_2394NHot_5_1" localSheetId="11">#REF!</definedName>
    <definedName name="_2394NHot_5_1" localSheetId="5">#REF!</definedName>
    <definedName name="_2394NHot_5_1" localSheetId="14">#REF!</definedName>
    <definedName name="_2394NHot_5_1">#REF!</definedName>
    <definedName name="_2395NHot_6_1" localSheetId="13">#REF!</definedName>
    <definedName name="_2395NHot_6_1" localSheetId="2">#REF!</definedName>
    <definedName name="_2395NHot_6_1" localSheetId="11">#REF!</definedName>
    <definedName name="_2395NHot_6_1" localSheetId="5">#REF!</definedName>
    <definedName name="_2395NHot_6_1" localSheetId="14">#REF!</definedName>
    <definedName name="_2395NHot_6_1">#REF!</definedName>
    <definedName name="_2396G1.041_8_1" localSheetId="13">#REF!</definedName>
    <definedName name="_2396G1.041_8_1" localSheetId="2">#REF!</definedName>
    <definedName name="_2396G1.041_8_1" localSheetId="11">#REF!</definedName>
    <definedName name="_2396G1.041_8_1" localSheetId="5">#REF!</definedName>
    <definedName name="_2396G1.041_8_1" localSheetId="14">#REF!</definedName>
    <definedName name="_2396G1.041_8_1">#REF!</definedName>
    <definedName name="_2396NHot_8_1" localSheetId="13">#REF!</definedName>
    <definedName name="_2396NHot_8_1" localSheetId="2">#REF!</definedName>
    <definedName name="_2396NHot_8_1" localSheetId="11">#REF!</definedName>
    <definedName name="_2396NHot_8_1" localSheetId="5">#REF!</definedName>
    <definedName name="_2396NHot_8_1" localSheetId="14">#REF!</definedName>
    <definedName name="_2396NHot_8_1">#REF!</definedName>
    <definedName name="_2397nhua_4_1" localSheetId="13">#REF!</definedName>
    <definedName name="_2397nhua_4_1" localSheetId="2">#REF!</definedName>
    <definedName name="_2397nhua_4_1" localSheetId="11">#REF!</definedName>
    <definedName name="_2397nhua_4_1" localSheetId="5">#REF!</definedName>
    <definedName name="_2397nhua_4_1" localSheetId="14">#REF!</definedName>
    <definedName name="_2397nhua_4_1">#REF!</definedName>
    <definedName name="_2398G1.051_4_1" localSheetId="13">#REF!</definedName>
    <definedName name="_2398G1.051_4_1" localSheetId="2">#REF!</definedName>
    <definedName name="_2398G1.051_4_1" localSheetId="11">#REF!</definedName>
    <definedName name="_2398G1.051_4_1" localSheetId="5">#REF!</definedName>
    <definedName name="_2398G1.051_4_1" localSheetId="14">#REF!</definedName>
    <definedName name="_2398G1.051_4_1">#REF!</definedName>
    <definedName name="_2398nhua_5_1" localSheetId="13">#REF!</definedName>
    <definedName name="_2398nhua_5_1" localSheetId="2">#REF!</definedName>
    <definedName name="_2398nhua_5_1" localSheetId="11">#REF!</definedName>
    <definedName name="_2398nhua_5_1" localSheetId="5">#REF!</definedName>
    <definedName name="_2398nhua_5_1" localSheetId="14">#REF!</definedName>
    <definedName name="_2398nhua_5_1">#REF!</definedName>
    <definedName name="_2399nhua_6_1" localSheetId="13">#REF!</definedName>
    <definedName name="_2399nhua_6_1" localSheetId="2">#REF!</definedName>
    <definedName name="_2399nhua_6_1" localSheetId="11">#REF!</definedName>
    <definedName name="_2399nhua_6_1" localSheetId="5">#REF!</definedName>
    <definedName name="_2399nhua_6_1" localSheetId="14">#REF!</definedName>
    <definedName name="_2399nhua_6_1">#REF!</definedName>
    <definedName name="_239B_8_1" localSheetId="13">#REF!</definedName>
    <definedName name="_239B_8_1" localSheetId="2">#REF!</definedName>
    <definedName name="_239B_8_1" localSheetId="11">#REF!</definedName>
    <definedName name="_239B_8_1" localSheetId="5">#REF!</definedName>
    <definedName name="_239B_8_1" localSheetId="14">#REF!</definedName>
    <definedName name="_239B_8_1">#REF!</definedName>
    <definedName name="_23A01CAT_5_1" localSheetId="13">#REF!</definedName>
    <definedName name="_23A01CAT_5_1" localSheetId="2">#REF!</definedName>
    <definedName name="_23A01CAT_5_1" localSheetId="11">#REF!</definedName>
    <definedName name="_23A01CAT_5_1" localSheetId="5">#REF!</definedName>
    <definedName name="_23A01CAT_5_1" localSheetId="14">#REF!</definedName>
    <definedName name="_23A01CAT_5_1">#REF!</definedName>
    <definedName name="_2400G1.051_5_1" localSheetId="13">#REF!</definedName>
    <definedName name="_2400G1.051_5_1" localSheetId="2">#REF!</definedName>
    <definedName name="_2400G1.051_5_1" localSheetId="11">#REF!</definedName>
    <definedName name="_2400G1.051_5_1" localSheetId="5">#REF!</definedName>
    <definedName name="_2400G1.051_5_1" localSheetId="14">#REF!</definedName>
    <definedName name="_2400G1.051_5_1">#REF!</definedName>
    <definedName name="_2400nhua_8_1" localSheetId="13">#REF!</definedName>
    <definedName name="_2400nhua_8_1" localSheetId="2">#REF!</definedName>
    <definedName name="_2400nhua_8_1" localSheetId="11">#REF!</definedName>
    <definedName name="_2400nhua_8_1" localSheetId="5">#REF!</definedName>
    <definedName name="_2400nhua_8_1" localSheetId="14">#REF!</definedName>
    <definedName name="_2400nhua_8_1">#REF!</definedName>
    <definedName name="_2401nhuaduong_4_1" localSheetId="13">#REF!</definedName>
    <definedName name="_2401nhuaduong_4_1" localSheetId="2">#REF!</definedName>
    <definedName name="_2401nhuaduong_4_1" localSheetId="11">#REF!</definedName>
    <definedName name="_2401nhuaduong_4_1" localSheetId="5">#REF!</definedName>
    <definedName name="_2401nhuaduong_4_1" localSheetId="14">#REF!</definedName>
    <definedName name="_2401nhuaduong_4_1">#REF!</definedName>
    <definedName name="_2402G1.051_6_1" localSheetId="13">#REF!</definedName>
    <definedName name="_2402G1.051_6_1" localSheetId="2">#REF!</definedName>
    <definedName name="_2402G1.051_6_1" localSheetId="11">#REF!</definedName>
    <definedName name="_2402G1.051_6_1" localSheetId="5">#REF!</definedName>
    <definedName name="_2402G1.051_6_1" localSheetId="14">#REF!</definedName>
    <definedName name="_2402G1.051_6_1">#REF!</definedName>
    <definedName name="_2402nhuaduong_5_1" localSheetId="13">#REF!</definedName>
    <definedName name="_2402nhuaduong_5_1" localSheetId="2">#REF!</definedName>
    <definedName name="_2402nhuaduong_5_1" localSheetId="11">#REF!</definedName>
    <definedName name="_2402nhuaduong_5_1" localSheetId="5">#REF!</definedName>
    <definedName name="_2402nhuaduong_5_1" localSheetId="14">#REF!</definedName>
    <definedName name="_2402nhuaduong_5_1">#REF!</definedName>
    <definedName name="_2403nhuaduong_6_1" localSheetId="13">#REF!</definedName>
    <definedName name="_2403nhuaduong_6_1" localSheetId="2">#REF!</definedName>
    <definedName name="_2403nhuaduong_6_1" localSheetId="11">#REF!</definedName>
    <definedName name="_2403nhuaduong_6_1" localSheetId="5">#REF!</definedName>
    <definedName name="_2403nhuaduong_6_1" localSheetId="14">#REF!</definedName>
    <definedName name="_2403nhuaduong_6_1">#REF!</definedName>
    <definedName name="_2404G1.051_8_1" localSheetId="13">#REF!</definedName>
    <definedName name="_2404G1.051_8_1" localSheetId="2">#REF!</definedName>
    <definedName name="_2404G1.051_8_1" localSheetId="11">#REF!</definedName>
    <definedName name="_2404G1.051_8_1" localSheetId="5">#REF!</definedName>
    <definedName name="_2404G1.051_8_1" localSheetId="14">#REF!</definedName>
    <definedName name="_2404G1.051_8_1">#REF!</definedName>
    <definedName name="_2404nhuaduong_8_1" localSheetId="13">#REF!</definedName>
    <definedName name="_2404nhuaduong_8_1" localSheetId="2">#REF!</definedName>
    <definedName name="_2404nhuaduong_8_1" localSheetId="11">#REF!</definedName>
    <definedName name="_2404nhuaduong_8_1" localSheetId="5">#REF!</definedName>
    <definedName name="_2404nhuaduong_8_1" localSheetId="14">#REF!</definedName>
    <definedName name="_2404nhuaduong_8_1">#REF!</definedName>
    <definedName name="_2405nig_4_1" localSheetId="13">#REF!</definedName>
    <definedName name="_2405nig_4_1" localSheetId="2">#REF!</definedName>
    <definedName name="_2405nig_4_1" localSheetId="11">#REF!</definedName>
    <definedName name="_2405nig_4_1" localSheetId="5">#REF!</definedName>
    <definedName name="_2405nig_4_1" localSheetId="14">#REF!</definedName>
    <definedName name="_2405nig_4_1">#REF!</definedName>
    <definedName name="_2406G2.000_4_1" localSheetId="13">#REF!</definedName>
    <definedName name="_2406G2.000_4_1" localSheetId="2">#REF!</definedName>
    <definedName name="_2406G2.000_4_1" localSheetId="11">#REF!</definedName>
    <definedName name="_2406G2.000_4_1" localSheetId="5">#REF!</definedName>
    <definedName name="_2406G2.000_4_1" localSheetId="14">#REF!</definedName>
    <definedName name="_2406G2.000_4_1">#REF!</definedName>
    <definedName name="_2406nig_5_1" localSheetId="13">#REF!</definedName>
    <definedName name="_2406nig_5_1" localSheetId="2">#REF!</definedName>
    <definedName name="_2406nig_5_1" localSheetId="11">#REF!</definedName>
    <definedName name="_2406nig_5_1" localSheetId="5">#REF!</definedName>
    <definedName name="_2406nig_5_1" localSheetId="14">#REF!</definedName>
    <definedName name="_2406nig_5_1">#REF!</definedName>
    <definedName name="_2407nig_6_1" localSheetId="13">#REF!</definedName>
    <definedName name="_2407nig_6_1" localSheetId="2">#REF!</definedName>
    <definedName name="_2407nig_6_1" localSheetId="11">#REF!</definedName>
    <definedName name="_2407nig_6_1" localSheetId="5">#REF!</definedName>
    <definedName name="_2407nig_6_1" localSheetId="14">#REF!</definedName>
    <definedName name="_2407nig_6_1">#REF!</definedName>
    <definedName name="_2408G2.000_5_1" localSheetId="13">#REF!</definedName>
    <definedName name="_2408G2.000_5_1" localSheetId="2">#REF!</definedName>
    <definedName name="_2408G2.000_5_1" localSheetId="11">#REF!</definedName>
    <definedName name="_2408G2.000_5_1" localSheetId="5">#REF!</definedName>
    <definedName name="_2408G2.000_5_1" localSheetId="14">#REF!</definedName>
    <definedName name="_2408G2.000_5_1">#REF!</definedName>
    <definedName name="_2408nig_8_1" localSheetId="13">#REF!</definedName>
    <definedName name="_2408nig_8_1" localSheetId="2">#REF!</definedName>
    <definedName name="_2408nig_8_1" localSheetId="11">#REF!</definedName>
    <definedName name="_2408nig_8_1" localSheetId="5">#REF!</definedName>
    <definedName name="_2408nig_8_1" localSheetId="14">#REF!</definedName>
    <definedName name="_2408nig_8_1">#REF!</definedName>
    <definedName name="_2409nig1p_4_1" localSheetId="13">#REF!</definedName>
    <definedName name="_2409nig1p_4_1" localSheetId="2">#REF!</definedName>
    <definedName name="_2409nig1p_4_1" localSheetId="11">#REF!</definedName>
    <definedName name="_2409nig1p_4_1" localSheetId="5">#REF!</definedName>
    <definedName name="_2409nig1p_4_1" localSheetId="14">#REF!</definedName>
    <definedName name="_2409nig1p_4_1">#REF!</definedName>
    <definedName name="_240Bang_cly_4_1" localSheetId="13">#REF!</definedName>
    <definedName name="_240Bang_cly_4_1" localSheetId="2">#REF!</definedName>
    <definedName name="_240Bang_cly_4_1" localSheetId="11">#REF!</definedName>
    <definedName name="_240Bang_cly_4_1" localSheetId="5">#REF!</definedName>
    <definedName name="_240Bang_cly_4_1" localSheetId="14">#REF!</definedName>
    <definedName name="_240Bang_cly_4_1">#REF!</definedName>
    <definedName name="_2410G2.000_6_1" localSheetId="13">#REF!</definedName>
    <definedName name="_2410G2.000_6_1" localSheetId="2">#REF!</definedName>
    <definedName name="_2410G2.000_6_1" localSheetId="11">#REF!</definedName>
    <definedName name="_2410G2.000_6_1" localSheetId="5">#REF!</definedName>
    <definedName name="_2410G2.000_6_1" localSheetId="14">#REF!</definedName>
    <definedName name="_2410G2.000_6_1">#REF!</definedName>
    <definedName name="_2410nig1p_5_1" localSheetId="13">#REF!</definedName>
    <definedName name="_2410nig1p_5_1" localSheetId="2">#REF!</definedName>
    <definedName name="_2410nig1p_5_1" localSheetId="11">#REF!</definedName>
    <definedName name="_2410nig1p_5_1" localSheetId="5">#REF!</definedName>
    <definedName name="_2410nig1p_5_1" localSheetId="14">#REF!</definedName>
    <definedName name="_2410nig1p_5_1">#REF!</definedName>
    <definedName name="_2411nig1p_6_1" localSheetId="13">#REF!</definedName>
    <definedName name="_2411nig1p_6_1" localSheetId="2">#REF!</definedName>
    <definedName name="_2411nig1p_6_1" localSheetId="11">#REF!</definedName>
    <definedName name="_2411nig1p_6_1" localSheetId="5">#REF!</definedName>
    <definedName name="_2411nig1p_6_1" localSheetId="14">#REF!</definedName>
    <definedName name="_2411nig1p_6_1">#REF!</definedName>
    <definedName name="_2412G2.000_8_1" localSheetId="13">#REF!</definedName>
    <definedName name="_2412G2.000_8_1" localSheetId="2">#REF!</definedName>
    <definedName name="_2412G2.000_8_1" localSheetId="11">#REF!</definedName>
    <definedName name="_2412G2.000_8_1" localSheetId="5">#REF!</definedName>
    <definedName name="_2412G2.000_8_1" localSheetId="14">#REF!</definedName>
    <definedName name="_2412G2.000_8_1">#REF!</definedName>
    <definedName name="_2412nig1p_8_1" localSheetId="13">#REF!</definedName>
    <definedName name="_2412nig1p_8_1" localSheetId="2">#REF!</definedName>
    <definedName name="_2412nig1p_8_1" localSheetId="11">#REF!</definedName>
    <definedName name="_2412nig1p_8_1" localSheetId="5">#REF!</definedName>
    <definedName name="_2412nig1p_8_1" localSheetId="14">#REF!</definedName>
    <definedName name="_2412nig1p_8_1">#REF!</definedName>
    <definedName name="_2413nig3p_4_1" localSheetId="13">#REF!</definedName>
    <definedName name="_2413nig3p_4_1" localSheetId="2">#REF!</definedName>
    <definedName name="_2413nig3p_4_1" localSheetId="11">#REF!</definedName>
    <definedName name="_2413nig3p_4_1" localSheetId="5">#REF!</definedName>
    <definedName name="_2413nig3p_4_1" localSheetId="14">#REF!</definedName>
    <definedName name="_2413nig3p_4_1">#REF!</definedName>
    <definedName name="_2414G2.010_4_1" localSheetId="13">#REF!</definedName>
    <definedName name="_2414G2.010_4_1" localSheetId="2">#REF!</definedName>
    <definedName name="_2414G2.010_4_1" localSheetId="11">#REF!</definedName>
    <definedName name="_2414G2.010_4_1" localSheetId="5">#REF!</definedName>
    <definedName name="_2414G2.010_4_1" localSheetId="14">#REF!</definedName>
    <definedName name="_2414G2.010_4_1">#REF!</definedName>
    <definedName name="_2414nig3p_5_1" localSheetId="13">#REF!</definedName>
    <definedName name="_2414nig3p_5_1" localSheetId="2">#REF!</definedName>
    <definedName name="_2414nig3p_5_1" localSheetId="11">#REF!</definedName>
    <definedName name="_2414nig3p_5_1" localSheetId="5">#REF!</definedName>
    <definedName name="_2414nig3p_5_1" localSheetId="14">#REF!</definedName>
    <definedName name="_2414nig3p_5_1">#REF!</definedName>
    <definedName name="_2415nig3p_6_1" localSheetId="13">#REF!</definedName>
    <definedName name="_2415nig3p_6_1" localSheetId="2">#REF!</definedName>
    <definedName name="_2415nig3p_6_1" localSheetId="11">#REF!</definedName>
    <definedName name="_2415nig3p_6_1" localSheetId="5">#REF!</definedName>
    <definedName name="_2415nig3p_6_1" localSheetId="14">#REF!</definedName>
    <definedName name="_2415nig3p_6_1">#REF!</definedName>
    <definedName name="_2416G2.010_5_1" localSheetId="13">#REF!</definedName>
    <definedName name="_2416G2.010_5_1" localSheetId="2">#REF!</definedName>
    <definedName name="_2416G2.010_5_1" localSheetId="11">#REF!</definedName>
    <definedName name="_2416G2.010_5_1" localSheetId="5">#REF!</definedName>
    <definedName name="_2416G2.010_5_1" localSheetId="14">#REF!</definedName>
    <definedName name="_2416G2.010_5_1">#REF!</definedName>
    <definedName name="_2416nig3p_8_1" localSheetId="13">#REF!</definedName>
    <definedName name="_2416nig3p_8_1" localSheetId="2">#REF!</definedName>
    <definedName name="_2416nig3p_8_1" localSheetId="11">#REF!</definedName>
    <definedName name="_2416nig3p_8_1" localSheetId="5">#REF!</definedName>
    <definedName name="_2416nig3p_8_1" localSheetId="14">#REF!</definedName>
    <definedName name="_2416nig3p_8_1">#REF!</definedName>
    <definedName name="_2417nignc1p_4_1" localSheetId="13">#REF!</definedName>
    <definedName name="_2417nignc1p_4_1" localSheetId="2">#REF!</definedName>
    <definedName name="_2417nignc1p_4_1" localSheetId="11">#REF!</definedName>
    <definedName name="_2417nignc1p_4_1" localSheetId="5">#REF!</definedName>
    <definedName name="_2417nignc1p_4_1" localSheetId="14">#REF!</definedName>
    <definedName name="_2417nignc1p_4_1">#REF!</definedName>
    <definedName name="_2418G2.010_6_1" localSheetId="13">#REF!</definedName>
    <definedName name="_2418G2.010_6_1" localSheetId="2">#REF!</definedName>
    <definedName name="_2418G2.010_6_1" localSheetId="11">#REF!</definedName>
    <definedName name="_2418G2.010_6_1" localSheetId="5">#REF!</definedName>
    <definedName name="_2418G2.010_6_1" localSheetId="14">#REF!</definedName>
    <definedName name="_2418G2.010_6_1">#REF!</definedName>
    <definedName name="_2418nignc1p_5_1" localSheetId="13">#REF!</definedName>
    <definedName name="_2418nignc1p_5_1" localSheetId="2">#REF!</definedName>
    <definedName name="_2418nignc1p_5_1" localSheetId="11">#REF!</definedName>
    <definedName name="_2418nignc1p_5_1" localSheetId="5">#REF!</definedName>
    <definedName name="_2418nignc1p_5_1" localSheetId="14">#REF!</definedName>
    <definedName name="_2418nignc1p_5_1">#REF!</definedName>
    <definedName name="_2419nignc1p_6_1" localSheetId="13">#REF!</definedName>
    <definedName name="_2419nignc1p_6_1" localSheetId="2">#REF!</definedName>
    <definedName name="_2419nignc1p_6_1" localSheetId="11">#REF!</definedName>
    <definedName name="_2419nignc1p_6_1" localSheetId="5">#REF!</definedName>
    <definedName name="_2419nignc1p_6_1" localSheetId="14">#REF!</definedName>
    <definedName name="_2419nignc1p_6_1">#REF!</definedName>
    <definedName name="_241Bang_cly_5_1" localSheetId="13">#REF!</definedName>
    <definedName name="_241Bang_cly_5_1" localSheetId="2">#REF!</definedName>
    <definedName name="_241Bang_cly_5_1" localSheetId="11">#REF!</definedName>
    <definedName name="_241Bang_cly_5_1" localSheetId="5">#REF!</definedName>
    <definedName name="_241Bang_cly_5_1" localSheetId="14">#REF!</definedName>
    <definedName name="_241Bang_cly_5_1">#REF!</definedName>
    <definedName name="_2420G2.010_8_1" localSheetId="13">#REF!</definedName>
    <definedName name="_2420G2.010_8_1" localSheetId="2">#REF!</definedName>
    <definedName name="_2420G2.010_8_1" localSheetId="11">#REF!</definedName>
    <definedName name="_2420G2.010_8_1" localSheetId="5">#REF!</definedName>
    <definedName name="_2420G2.010_8_1" localSheetId="14">#REF!</definedName>
    <definedName name="_2420G2.010_8_1">#REF!</definedName>
    <definedName name="_2420nignc1p_8_1" localSheetId="13">#REF!</definedName>
    <definedName name="_2420nignc1p_8_1" localSheetId="2">#REF!</definedName>
    <definedName name="_2420nignc1p_8_1" localSheetId="11">#REF!</definedName>
    <definedName name="_2420nignc1p_8_1" localSheetId="5">#REF!</definedName>
    <definedName name="_2420nignc1p_8_1" localSheetId="14">#REF!</definedName>
    <definedName name="_2420nignc1p_8_1">#REF!</definedName>
    <definedName name="_2422G2.020_4_1" localSheetId="13">#REF!</definedName>
    <definedName name="_2422G2.020_4_1" localSheetId="2">#REF!</definedName>
    <definedName name="_2422G2.020_4_1" localSheetId="11">#REF!</definedName>
    <definedName name="_2422G2.020_4_1" localSheetId="5">#REF!</definedName>
    <definedName name="_2422G2.020_4_1" localSheetId="14">#REF!</definedName>
    <definedName name="_2422G2.020_4_1">#REF!</definedName>
    <definedName name="_2424G2.020_5_1" localSheetId="13">#REF!</definedName>
    <definedName name="_2424G2.020_5_1" localSheetId="2">#REF!</definedName>
    <definedName name="_2424G2.020_5_1" localSheetId="11">#REF!</definedName>
    <definedName name="_2424G2.020_5_1" localSheetId="5">#REF!</definedName>
    <definedName name="_2424G2.020_5_1" localSheetId="14">#REF!</definedName>
    <definedName name="_2424G2.020_5_1">#REF!</definedName>
    <definedName name="_2425nigvl1p_4_1" localSheetId="13">#REF!</definedName>
    <definedName name="_2425nigvl1p_4_1" localSheetId="2">#REF!</definedName>
    <definedName name="_2425nigvl1p_4_1" localSheetId="11">#REF!</definedName>
    <definedName name="_2425nigvl1p_4_1" localSheetId="5">#REF!</definedName>
    <definedName name="_2425nigvl1p_4_1" localSheetId="14">#REF!</definedName>
    <definedName name="_2425nigvl1p_4_1">#REF!</definedName>
    <definedName name="_2426G2.020_6_1" localSheetId="13">#REF!</definedName>
    <definedName name="_2426G2.020_6_1" localSheetId="2">#REF!</definedName>
    <definedName name="_2426G2.020_6_1" localSheetId="11">#REF!</definedName>
    <definedName name="_2426G2.020_6_1" localSheetId="5">#REF!</definedName>
    <definedName name="_2426G2.020_6_1" localSheetId="14">#REF!</definedName>
    <definedName name="_2426G2.020_6_1">#REF!</definedName>
    <definedName name="_2426nigvl1p_5_1" localSheetId="13">#REF!</definedName>
    <definedName name="_2426nigvl1p_5_1" localSheetId="2">#REF!</definedName>
    <definedName name="_2426nigvl1p_5_1" localSheetId="11">#REF!</definedName>
    <definedName name="_2426nigvl1p_5_1" localSheetId="5">#REF!</definedName>
    <definedName name="_2426nigvl1p_5_1" localSheetId="14">#REF!</definedName>
    <definedName name="_2426nigvl1p_5_1">#REF!</definedName>
    <definedName name="_2427nigvl1p_6_1" localSheetId="13">#REF!</definedName>
    <definedName name="_2427nigvl1p_6_1" localSheetId="2">#REF!</definedName>
    <definedName name="_2427nigvl1p_6_1" localSheetId="11">#REF!</definedName>
    <definedName name="_2427nigvl1p_6_1" localSheetId="5">#REF!</definedName>
    <definedName name="_2427nigvl1p_6_1" localSheetId="14">#REF!</definedName>
    <definedName name="_2427nigvl1p_6_1">#REF!</definedName>
    <definedName name="_2428G2.020_8_1" localSheetId="13">#REF!</definedName>
    <definedName name="_2428G2.020_8_1" localSheetId="2">#REF!</definedName>
    <definedName name="_2428G2.020_8_1" localSheetId="11">#REF!</definedName>
    <definedName name="_2428G2.020_8_1" localSheetId="5">#REF!</definedName>
    <definedName name="_2428G2.020_8_1" localSheetId="14">#REF!</definedName>
    <definedName name="_2428G2.020_8_1">#REF!</definedName>
    <definedName name="_2428nigvl1p_8_1" localSheetId="13">#REF!</definedName>
    <definedName name="_2428nigvl1p_8_1" localSheetId="2">#REF!</definedName>
    <definedName name="_2428nigvl1p_8_1" localSheetId="11">#REF!</definedName>
    <definedName name="_2428nigvl1p_8_1" localSheetId="5">#REF!</definedName>
    <definedName name="_2428nigvl1p_8_1" localSheetId="14">#REF!</definedName>
    <definedName name="_2428nigvl1p_8_1">#REF!</definedName>
    <definedName name="_242Bang_cly_6_1" localSheetId="13">#REF!</definedName>
    <definedName name="_242Bang_cly_6_1" localSheetId="2">#REF!</definedName>
    <definedName name="_242Bang_cly_6_1" localSheetId="11">#REF!</definedName>
    <definedName name="_242Bang_cly_6_1" localSheetId="5">#REF!</definedName>
    <definedName name="_242Bang_cly_6_1" localSheetId="14">#REF!</definedName>
    <definedName name="_242Bang_cly_6_1">#REF!</definedName>
    <definedName name="_2430G2.030_4_1" localSheetId="13">#REF!</definedName>
    <definedName name="_2430G2.030_4_1" localSheetId="2">#REF!</definedName>
    <definedName name="_2430G2.030_4_1" localSheetId="11">#REF!</definedName>
    <definedName name="_2430G2.030_4_1" localSheetId="5">#REF!</definedName>
    <definedName name="_2430G2.030_4_1" localSheetId="14">#REF!</definedName>
    <definedName name="_2430G2.030_4_1">#REF!</definedName>
    <definedName name="_2432G2.030_5_1" localSheetId="13">#REF!</definedName>
    <definedName name="_2432G2.030_5_1" localSheetId="2">#REF!</definedName>
    <definedName name="_2432G2.030_5_1" localSheetId="11">#REF!</definedName>
    <definedName name="_2432G2.030_5_1" localSheetId="5">#REF!</definedName>
    <definedName name="_2432G2.030_5_1" localSheetId="14">#REF!</definedName>
    <definedName name="_2432G2.030_5_1">#REF!</definedName>
    <definedName name="_2433nin_4_1" localSheetId="13">#REF!</definedName>
    <definedName name="_2433nin_4_1" localSheetId="2">#REF!</definedName>
    <definedName name="_2433nin_4_1" localSheetId="11">#REF!</definedName>
    <definedName name="_2433nin_4_1" localSheetId="5">#REF!</definedName>
    <definedName name="_2433nin_4_1" localSheetId="14">#REF!</definedName>
    <definedName name="_2433nin_4_1">#REF!</definedName>
    <definedName name="_2434G2.030_6_1" localSheetId="13">#REF!</definedName>
    <definedName name="_2434G2.030_6_1" localSheetId="2">#REF!</definedName>
    <definedName name="_2434G2.030_6_1" localSheetId="11">#REF!</definedName>
    <definedName name="_2434G2.030_6_1" localSheetId="5">#REF!</definedName>
    <definedName name="_2434G2.030_6_1" localSheetId="14">#REF!</definedName>
    <definedName name="_2434G2.030_6_1">#REF!</definedName>
    <definedName name="_2434nin_5_1" localSheetId="13">#REF!</definedName>
    <definedName name="_2434nin_5_1" localSheetId="2">#REF!</definedName>
    <definedName name="_2434nin_5_1" localSheetId="11">#REF!</definedName>
    <definedName name="_2434nin_5_1" localSheetId="5">#REF!</definedName>
    <definedName name="_2434nin_5_1" localSheetId="14">#REF!</definedName>
    <definedName name="_2434nin_5_1">#REF!</definedName>
    <definedName name="_2435nin_6_1" localSheetId="13">#REF!</definedName>
    <definedName name="_2435nin_6_1" localSheetId="2">#REF!</definedName>
    <definedName name="_2435nin_6_1" localSheetId="11">#REF!</definedName>
    <definedName name="_2435nin_6_1" localSheetId="5">#REF!</definedName>
    <definedName name="_2435nin_6_1" localSheetId="14">#REF!</definedName>
    <definedName name="_2435nin_6_1">#REF!</definedName>
    <definedName name="_2436G2.030_8_1" localSheetId="13">#REF!</definedName>
    <definedName name="_2436G2.030_8_1" localSheetId="2">#REF!</definedName>
    <definedName name="_2436G2.030_8_1" localSheetId="11">#REF!</definedName>
    <definedName name="_2436G2.030_8_1" localSheetId="5">#REF!</definedName>
    <definedName name="_2436G2.030_8_1" localSheetId="14">#REF!</definedName>
    <definedName name="_2436G2.030_8_1">#REF!</definedName>
    <definedName name="_2436nin_8_1" localSheetId="13">#REF!</definedName>
    <definedName name="_2436nin_8_1" localSheetId="2">#REF!</definedName>
    <definedName name="_2436nin_8_1" localSheetId="11">#REF!</definedName>
    <definedName name="_2436nin_8_1" localSheetId="5">#REF!</definedName>
    <definedName name="_2436nin_8_1" localSheetId="14">#REF!</definedName>
    <definedName name="_2436nin_8_1">#REF!</definedName>
    <definedName name="_2437nin14nc3p_4_1" localSheetId="13">#REF!</definedName>
    <definedName name="_2437nin14nc3p_4_1" localSheetId="2">#REF!</definedName>
    <definedName name="_2437nin14nc3p_4_1" localSheetId="11">#REF!</definedName>
    <definedName name="_2437nin14nc3p_4_1" localSheetId="5">#REF!</definedName>
    <definedName name="_2437nin14nc3p_4_1" localSheetId="14">#REF!</definedName>
    <definedName name="_2437nin14nc3p_4_1">#REF!</definedName>
    <definedName name="_2438G3.000_4_1" localSheetId="13">#REF!</definedName>
    <definedName name="_2438G3.000_4_1" localSheetId="2">#REF!</definedName>
    <definedName name="_2438G3.000_4_1" localSheetId="11">#REF!</definedName>
    <definedName name="_2438G3.000_4_1" localSheetId="5">#REF!</definedName>
    <definedName name="_2438G3.000_4_1" localSheetId="14">#REF!</definedName>
    <definedName name="_2438G3.000_4_1">#REF!</definedName>
    <definedName name="_2438nin14nc3p_5_1" localSheetId="13">#REF!</definedName>
    <definedName name="_2438nin14nc3p_5_1" localSheetId="2">#REF!</definedName>
    <definedName name="_2438nin14nc3p_5_1" localSheetId="11">#REF!</definedName>
    <definedName name="_2438nin14nc3p_5_1" localSheetId="5">#REF!</definedName>
    <definedName name="_2438nin14nc3p_5_1" localSheetId="14">#REF!</definedName>
    <definedName name="_2438nin14nc3p_5_1">#REF!</definedName>
    <definedName name="_2439nin14nc3p_6_1" localSheetId="13">#REF!</definedName>
    <definedName name="_2439nin14nc3p_6_1" localSheetId="2">#REF!</definedName>
    <definedName name="_2439nin14nc3p_6_1" localSheetId="11">#REF!</definedName>
    <definedName name="_2439nin14nc3p_6_1" localSheetId="5">#REF!</definedName>
    <definedName name="_2439nin14nc3p_6_1" localSheetId="14">#REF!</definedName>
    <definedName name="_2439nin14nc3p_6_1">#REF!</definedName>
    <definedName name="_243Bang_cly_8_1" localSheetId="13">#REF!</definedName>
    <definedName name="_243Bang_cly_8_1" localSheetId="2">#REF!</definedName>
    <definedName name="_243Bang_cly_8_1" localSheetId="11">#REF!</definedName>
    <definedName name="_243Bang_cly_8_1" localSheetId="5">#REF!</definedName>
    <definedName name="_243Bang_cly_8_1" localSheetId="14">#REF!</definedName>
    <definedName name="_243Bang_cly_8_1">#REF!</definedName>
    <definedName name="_2440G3.000_5_1" localSheetId="13">#REF!</definedName>
    <definedName name="_2440G3.000_5_1" localSheetId="2">#REF!</definedName>
    <definedName name="_2440G3.000_5_1" localSheetId="11">#REF!</definedName>
    <definedName name="_2440G3.000_5_1" localSheetId="5">#REF!</definedName>
    <definedName name="_2440G3.000_5_1" localSheetId="14">#REF!</definedName>
    <definedName name="_2440G3.000_5_1">#REF!</definedName>
    <definedName name="_2440nin14nc3p_8_1" localSheetId="13">#REF!</definedName>
    <definedName name="_2440nin14nc3p_8_1" localSheetId="2">#REF!</definedName>
    <definedName name="_2440nin14nc3p_8_1" localSheetId="11">#REF!</definedName>
    <definedName name="_2440nin14nc3p_8_1" localSheetId="5">#REF!</definedName>
    <definedName name="_2440nin14nc3p_8_1" localSheetId="14">#REF!</definedName>
    <definedName name="_2440nin14nc3p_8_1">#REF!</definedName>
    <definedName name="_2441nin14vl3p_4_1" localSheetId="13">#REF!</definedName>
    <definedName name="_2441nin14vl3p_4_1" localSheetId="2">#REF!</definedName>
    <definedName name="_2441nin14vl3p_4_1" localSheetId="11">#REF!</definedName>
    <definedName name="_2441nin14vl3p_4_1" localSheetId="5">#REF!</definedName>
    <definedName name="_2441nin14vl3p_4_1" localSheetId="14">#REF!</definedName>
    <definedName name="_2441nin14vl3p_4_1">#REF!</definedName>
    <definedName name="_2442G3.000_6_1" localSheetId="13">#REF!</definedName>
    <definedName name="_2442G3.000_6_1" localSheetId="2">#REF!</definedName>
    <definedName name="_2442G3.000_6_1" localSheetId="11">#REF!</definedName>
    <definedName name="_2442G3.000_6_1" localSheetId="5">#REF!</definedName>
    <definedName name="_2442G3.000_6_1" localSheetId="14">#REF!</definedName>
    <definedName name="_2442G3.000_6_1">#REF!</definedName>
    <definedName name="_2442nin14vl3p_5_1" localSheetId="13">#REF!</definedName>
    <definedName name="_2442nin14vl3p_5_1" localSheetId="2">#REF!</definedName>
    <definedName name="_2442nin14vl3p_5_1" localSheetId="11">#REF!</definedName>
    <definedName name="_2442nin14vl3p_5_1" localSheetId="5">#REF!</definedName>
    <definedName name="_2442nin14vl3p_5_1" localSheetId="14">#REF!</definedName>
    <definedName name="_2442nin14vl3p_5_1">#REF!</definedName>
    <definedName name="_2443nin14vl3p_6_1" localSheetId="13">#REF!</definedName>
    <definedName name="_2443nin14vl3p_6_1" localSheetId="2">#REF!</definedName>
    <definedName name="_2443nin14vl3p_6_1" localSheetId="11">#REF!</definedName>
    <definedName name="_2443nin14vl3p_6_1" localSheetId="5">#REF!</definedName>
    <definedName name="_2443nin14vl3p_6_1" localSheetId="14">#REF!</definedName>
    <definedName name="_2443nin14vl3p_6_1">#REF!</definedName>
    <definedName name="_2444G3.000_8_1" localSheetId="13">#REF!</definedName>
    <definedName name="_2444G3.000_8_1" localSheetId="2">#REF!</definedName>
    <definedName name="_2444G3.000_8_1" localSheetId="11">#REF!</definedName>
    <definedName name="_2444G3.000_8_1" localSheetId="5">#REF!</definedName>
    <definedName name="_2444G3.000_8_1" localSheetId="14">#REF!</definedName>
    <definedName name="_2444G3.000_8_1">#REF!</definedName>
    <definedName name="_2444nin14vl3p_8_1" localSheetId="13">#REF!</definedName>
    <definedName name="_2444nin14vl3p_8_1" localSheetId="2">#REF!</definedName>
    <definedName name="_2444nin14vl3p_8_1" localSheetId="11">#REF!</definedName>
    <definedName name="_2444nin14vl3p_8_1" localSheetId="5">#REF!</definedName>
    <definedName name="_2444nin14vl3p_8_1" localSheetId="14">#REF!</definedName>
    <definedName name="_2444nin14vl3p_8_1">#REF!</definedName>
    <definedName name="_2445nin190_4_1" localSheetId="13">#REF!</definedName>
    <definedName name="_2445nin190_4_1" localSheetId="2">#REF!</definedName>
    <definedName name="_2445nin190_4_1" localSheetId="11">#REF!</definedName>
    <definedName name="_2445nin190_4_1" localSheetId="5">#REF!</definedName>
    <definedName name="_2445nin190_4_1" localSheetId="14">#REF!</definedName>
    <definedName name="_2445nin190_4_1">#REF!</definedName>
    <definedName name="_2446G3.011_4_1" localSheetId="13">#REF!</definedName>
    <definedName name="_2446G3.011_4_1" localSheetId="2">#REF!</definedName>
    <definedName name="_2446G3.011_4_1" localSheetId="11">#REF!</definedName>
    <definedName name="_2446G3.011_4_1" localSheetId="5">#REF!</definedName>
    <definedName name="_2446G3.011_4_1" localSheetId="14">#REF!</definedName>
    <definedName name="_2446G3.011_4_1">#REF!</definedName>
    <definedName name="_2446nin190_5_1" localSheetId="13">#REF!</definedName>
    <definedName name="_2446nin190_5_1" localSheetId="2">#REF!</definedName>
    <definedName name="_2446nin190_5_1" localSheetId="11">#REF!</definedName>
    <definedName name="_2446nin190_5_1" localSheetId="5">#REF!</definedName>
    <definedName name="_2446nin190_5_1" localSheetId="14">#REF!</definedName>
    <definedName name="_2446nin190_5_1">#REF!</definedName>
    <definedName name="_2447nin190_6_1" localSheetId="13">#REF!</definedName>
    <definedName name="_2447nin190_6_1" localSheetId="2">#REF!</definedName>
    <definedName name="_2447nin190_6_1" localSheetId="11">#REF!</definedName>
    <definedName name="_2447nin190_6_1" localSheetId="5">#REF!</definedName>
    <definedName name="_2447nin190_6_1" localSheetId="14">#REF!</definedName>
    <definedName name="_2447nin190_6_1">#REF!</definedName>
    <definedName name="_2448G3.011_5_1" localSheetId="13">#REF!</definedName>
    <definedName name="_2448G3.011_5_1" localSheetId="2">#REF!</definedName>
    <definedName name="_2448G3.011_5_1" localSheetId="11">#REF!</definedName>
    <definedName name="_2448G3.011_5_1" localSheetId="5">#REF!</definedName>
    <definedName name="_2448G3.011_5_1" localSheetId="14">#REF!</definedName>
    <definedName name="_2448G3.011_5_1">#REF!</definedName>
    <definedName name="_2448nin190_8_1" localSheetId="13">#REF!</definedName>
    <definedName name="_2448nin190_8_1" localSheetId="2">#REF!</definedName>
    <definedName name="_2448nin190_8_1" localSheetId="11">#REF!</definedName>
    <definedName name="_2448nin190_8_1" localSheetId="5">#REF!</definedName>
    <definedName name="_2448nin190_8_1" localSheetId="14">#REF!</definedName>
    <definedName name="_2448nin190_8_1">#REF!</definedName>
    <definedName name="_2449nin1903p_4_1" localSheetId="13">#REF!</definedName>
    <definedName name="_2449nin1903p_4_1" localSheetId="2">#REF!</definedName>
    <definedName name="_2449nin1903p_4_1" localSheetId="11">#REF!</definedName>
    <definedName name="_2449nin1903p_4_1" localSheetId="5">#REF!</definedName>
    <definedName name="_2449nin1903p_4_1" localSheetId="14">#REF!</definedName>
    <definedName name="_2449nin1903p_4_1">#REF!</definedName>
    <definedName name="_244Bang_CVC_4_1" localSheetId="13">#REF!</definedName>
    <definedName name="_244Bang_CVC_4_1" localSheetId="2">#REF!</definedName>
    <definedName name="_244Bang_CVC_4_1" localSheetId="11">#REF!</definedName>
    <definedName name="_244Bang_CVC_4_1" localSheetId="5">#REF!</definedName>
    <definedName name="_244Bang_CVC_4_1" localSheetId="14">#REF!</definedName>
    <definedName name="_244Bang_CVC_4_1">#REF!</definedName>
    <definedName name="_2450G3.011_6_1" localSheetId="13">#REF!</definedName>
    <definedName name="_2450G3.011_6_1" localSheetId="2">#REF!</definedName>
    <definedName name="_2450G3.011_6_1" localSheetId="11">#REF!</definedName>
    <definedName name="_2450G3.011_6_1" localSheetId="5">#REF!</definedName>
    <definedName name="_2450G3.011_6_1" localSheetId="14">#REF!</definedName>
    <definedName name="_2450G3.011_6_1">#REF!</definedName>
    <definedName name="_2450nin1903p_5_1" localSheetId="13">#REF!</definedName>
    <definedName name="_2450nin1903p_5_1" localSheetId="2">#REF!</definedName>
    <definedName name="_2450nin1903p_5_1" localSheetId="11">#REF!</definedName>
    <definedName name="_2450nin1903p_5_1" localSheetId="5">#REF!</definedName>
    <definedName name="_2450nin1903p_5_1" localSheetId="14">#REF!</definedName>
    <definedName name="_2450nin1903p_5_1">#REF!</definedName>
    <definedName name="_2451nin1903p_6_1" localSheetId="13">#REF!</definedName>
    <definedName name="_2451nin1903p_6_1" localSheetId="2">#REF!</definedName>
    <definedName name="_2451nin1903p_6_1" localSheetId="11">#REF!</definedName>
    <definedName name="_2451nin1903p_6_1" localSheetId="5">#REF!</definedName>
    <definedName name="_2451nin1903p_6_1" localSheetId="14">#REF!</definedName>
    <definedName name="_2451nin1903p_6_1">#REF!</definedName>
    <definedName name="_2452G3.011_8_1" localSheetId="13">#REF!</definedName>
    <definedName name="_2452G3.011_8_1" localSheetId="2">#REF!</definedName>
    <definedName name="_2452G3.011_8_1" localSheetId="11">#REF!</definedName>
    <definedName name="_2452G3.011_8_1" localSheetId="5">#REF!</definedName>
    <definedName name="_2452G3.011_8_1" localSheetId="14">#REF!</definedName>
    <definedName name="_2452G3.011_8_1">#REF!</definedName>
    <definedName name="_2452nin1903p_8_1" localSheetId="13">#REF!</definedName>
    <definedName name="_2452nin1903p_8_1" localSheetId="2">#REF!</definedName>
    <definedName name="_2452nin1903p_8_1" localSheetId="11">#REF!</definedName>
    <definedName name="_2452nin1903p_8_1" localSheetId="5">#REF!</definedName>
    <definedName name="_2452nin1903p_8_1" localSheetId="14">#REF!</definedName>
    <definedName name="_2452nin1903p_8_1">#REF!</definedName>
    <definedName name="_2454G3.021_4_1" localSheetId="13">#REF!</definedName>
    <definedName name="_2454G3.021_4_1" localSheetId="2">#REF!</definedName>
    <definedName name="_2454G3.021_4_1" localSheetId="11">#REF!</definedName>
    <definedName name="_2454G3.021_4_1" localSheetId="5">#REF!</definedName>
    <definedName name="_2454G3.021_4_1" localSheetId="14">#REF!</definedName>
    <definedName name="_2454G3.021_4_1">#REF!</definedName>
    <definedName name="_2456G3.021_5_1" localSheetId="13">#REF!</definedName>
    <definedName name="_2456G3.021_5_1" localSheetId="2">#REF!</definedName>
    <definedName name="_2456G3.021_5_1" localSheetId="11">#REF!</definedName>
    <definedName name="_2456G3.021_5_1" localSheetId="5">#REF!</definedName>
    <definedName name="_2456G3.021_5_1" localSheetId="14">#REF!</definedName>
    <definedName name="_2456G3.021_5_1">#REF!</definedName>
    <definedName name="_2457nin190nc3p_4_1" localSheetId="13">#REF!</definedName>
    <definedName name="_2457nin190nc3p_4_1" localSheetId="2">#REF!</definedName>
    <definedName name="_2457nin190nc3p_4_1" localSheetId="11">#REF!</definedName>
    <definedName name="_2457nin190nc3p_4_1" localSheetId="5">#REF!</definedName>
    <definedName name="_2457nin190nc3p_4_1" localSheetId="14">#REF!</definedName>
    <definedName name="_2457nin190nc3p_4_1">#REF!</definedName>
    <definedName name="_2458G3.021_6_1" localSheetId="13">#REF!</definedName>
    <definedName name="_2458G3.021_6_1" localSheetId="2">#REF!</definedName>
    <definedName name="_2458G3.021_6_1" localSheetId="11">#REF!</definedName>
    <definedName name="_2458G3.021_6_1" localSheetId="5">#REF!</definedName>
    <definedName name="_2458G3.021_6_1" localSheetId="14">#REF!</definedName>
    <definedName name="_2458G3.021_6_1">#REF!</definedName>
    <definedName name="_2458nin190nc3p_5_1" localSheetId="13">#REF!</definedName>
    <definedName name="_2458nin190nc3p_5_1" localSheetId="2">#REF!</definedName>
    <definedName name="_2458nin190nc3p_5_1" localSheetId="11">#REF!</definedName>
    <definedName name="_2458nin190nc3p_5_1" localSheetId="5">#REF!</definedName>
    <definedName name="_2458nin190nc3p_5_1" localSheetId="14">#REF!</definedName>
    <definedName name="_2458nin190nc3p_5_1">#REF!</definedName>
    <definedName name="_2459nin190nc3p_6_1" localSheetId="13">#REF!</definedName>
    <definedName name="_2459nin190nc3p_6_1" localSheetId="2">#REF!</definedName>
    <definedName name="_2459nin190nc3p_6_1" localSheetId="11">#REF!</definedName>
    <definedName name="_2459nin190nc3p_6_1" localSheetId="5">#REF!</definedName>
    <definedName name="_2459nin190nc3p_6_1" localSheetId="14">#REF!</definedName>
    <definedName name="_2459nin190nc3p_6_1">#REF!</definedName>
    <definedName name="_245Bang_CVC_5_1" localSheetId="13">#REF!</definedName>
    <definedName name="_245Bang_CVC_5_1" localSheetId="2">#REF!</definedName>
    <definedName name="_245Bang_CVC_5_1" localSheetId="11">#REF!</definedName>
    <definedName name="_245Bang_CVC_5_1" localSheetId="5">#REF!</definedName>
    <definedName name="_245Bang_CVC_5_1" localSheetId="14">#REF!</definedName>
    <definedName name="_245Bang_CVC_5_1">#REF!</definedName>
    <definedName name="_2460G3.021_8_1" localSheetId="13">#REF!</definedName>
    <definedName name="_2460G3.021_8_1" localSheetId="2">#REF!</definedName>
    <definedName name="_2460G3.021_8_1" localSheetId="11">#REF!</definedName>
    <definedName name="_2460G3.021_8_1" localSheetId="5">#REF!</definedName>
    <definedName name="_2460G3.021_8_1" localSheetId="14">#REF!</definedName>
    <definedName name="_2460G3.021_8_1">#REF!</definedName>
    <definedName name="_2460nin190nc3p_8_1" localSheetId="13">#REF!</definedName>
    <definedName name="_2460nin190nc3p_8_1" localSheetId="2">#REF!</definedName>
    <definedName name="_2460nin190nc3p_8_1" localSheetId="11">#REF!</definedName>
    <definedName name="_2460nin190nc3p_8_1" localSheetId="5">#REF!</definedName>
    <definedName name="_2460nin190nc3p_8_1" localSheetId="14">#REF!</definedName>
    <definedName name="_2460nin190nc3p_8_1">#REF!</definedName>
    <definedName name="_2462G3.031_4_1" localSheetId="13">#REF!</definedName>
    <definedName name="_2462G3.031_4_1" localSheetId="2">#REF!</definedName>
    <definedName name="_2462G3.031_4_1" localSheetId="11">#REF!</definedName>
    <definedName name="_2462G3.031_4_1" localSheetId="5">#REF!</definedName>
    <definedName name="_2462G3.031_4_1" localSheetId="14">#REF!</definedName>
    <definedName name="_2462G3.031_4_1">#REF!</definedName>
    <definedName name="_2464G3.031_5_1" localSheetId="13">#REF!</definedName>
    <definedName name="_2464G3.031_5_1" localSheetId="2">#REF!</definedName>
    <definedName name="_2464G3.031_5_1" localSheetId="11">#REF!</definedName>
    <definedName name="_2464G3.031_5_1" localSheetId="5">#REF!</definedName>
    <definedName name="_2464G3.031_5_1" localSheetId="14">#REF!</definedName>
    <definedName name="_2464G3.031_5_1">#REF!</definedName>
    <definedName name="_2465nin190vl3p_4_1" localSheetId="13">#REF!</definedName>
    <definedName name="_2465nin190vl3p_4_1" localSheetId="2">#REF!</definedName>
    <definedName name="_2465nin190vl3p_4_1" localSheetId="11">#REF!</definedName>
    <definedName name="_2465nin190vl3p_4_1" localSheetId="5">#REF!</definedName>
    <definedName name="_2465nin190vl3p_4_1" localSheetId="14">#REF!</definedName>
    <definedName name="_2465nin190vl3p_4_1">#REF!</definedName>
    <definedName name="_2466G3.031_6_1" localSheetId="13">#REF!</definedName>
    <definedName name="_2466G3.031_6_1" localSheetId="2">#REF!</definedName>
    <definedName name="_2466G3.031_6_1" localSheetId="11">#REF!</definedName>
    <definedName name="_2466G3.031_6_1" localSheetId="5">#REF!</definedName>
    <definedName name="_2466G3.031_6_1" localSheetId="14">#REF!</definedName>
    <definedName name="_2466G3.031_6_1">#REF!</definedName>
    <definedName name="_2466nin190vl3p_5_1" localSheetId="13">#REF!</definedName>
    <definedName name="_2466nin190vl3p_5_1" localSheetId="2">#REF!</definedName>
    <definedName name="_2466nin190vl3p_5_1" localSheetId="11">#REF!</definedName>
    <definedName name="_2466nin190vl3p_5_1" localSheetId="5">#REF!</definedName>
    <definedName name="_2466nin190vl3p_5_1" localSheetId="14">#REF!</definedName>
    <definedName name="_2466nin190vl3p_5_1">#REF!</definedName>
    <definedName name="_2467nin190vl3p_6_1" localSheetId="13">#REF!</definedName>
    <definedName name="_2467nin190vl3p_6_1" localSheetId="2">#REF!</definedName>
    <definedName name="_2467nin190vl3p_6_1" localSheetId="11">#REF!</definedName>
    <definedName name="_2467nin190vl3p_6_1" localSheetId="5">#REF!</definedName>
    <definedName name="_2467nin190vl3p_6_1" localSheetId="14">#REF!</definedName>
    <definedName name="_2467nin190vl3p_6_1">#REF!</definedName>
    <definedName name="_2468G3.031_8_1" localSheetId="13">#REF!</definedName>
    <definedName name="_2468G3.031_8_1" localSheetId="2">#REF!</definedName>
    <definedName name="_2468G3.031_8_1" localSheetId="11">#REF!</definedName>
    <definedName name="_2468G3.031_8_1" localSheetId="5">#REF!</definedName>
    <definedName name="_2468G3.031_8_1" localSheetId="14">#REF!</definedName>
    <definedName name="_2468G3.031_8_1">#REF!</definedName>
    <definedName name="_2468nin190vl3p_8_1" localSheetId="13">#REF!</definedName>
    <definedName name="_2468nin190vl3p_8_1" localSheetId="2">#REF!</definedName>
    <definedName name="_2468nin190vl3p_8_1" localSheetId="11">#REF!</definedName>
    <definedName name="_2468nin190vl3p_8_1" localSheetId="5">#REF!</definedName>
    <definedName name="_2468nin190vl3p_8_1" localSheetId="14">#REF!</definedName>
    <definedName name="_2468nin190vl3p_8_1">#REF!</definedName>
    <definedName name="_246Bang_CVC_6_1" localSheetId="13">#REF!</definedName>
    <definedName name="_246Bang_CVC_6_1" localSheetId="2">#REF!</definedName>
    <definedName name="_246Bang_CVC_6_1" localSheetId="11">#REF!</definedName>
    <definedName name="_246Bang_CVC_6_1" localSheetId="5">#REF!</definedName>
    <definedName name="_246Bang_CVC_6_1" localSheetId="14">#REF!</definedName>
    <definedName name="_246Bang_CVC_6_1">#REF!</definedName>
    <definedName name="_2470G3.041_4_1" localSheetId="13">#REF!</definedName>
    <definedName name="_2470G3.041_4_1" localSheetId="2">#REF!</definedName>
    <definedName name="_2470G3.041_4_1" localSheetId="11">#REF!</definedName>
    <definedName name="_2470G3.041_4_1" localSheetId="5">#REF!</definedName>
    <definedName name="_2470G3.041_4_1" localSheetId="14">#REF!</definedName>
    <definedName name="_2470G3.041_4_1">#REF!</definedName>
    <definedName name="_2472G3.041_5_1" localSheetId="13">#REF!</definedName>
    <definedName name="_2472G3.041_5_1" localSheetId="2">#REF!</definedName>
    <definedName name="_2472G3.041_5_1" localSheetId="11">#REF!</definedName>
    <definedName name="_2472G3.041_5_1" localSheetId="5">#REF!</definedName>
    <definedName name="_2472G3.041_5_1" localSheetId="14">#REF!</definedName>
    <definedName name="_2472G3.041_5_1">#REF!</definedName>
    <definedName name="_2474G3.041_6_1" localSheetId="13">#REF!</definedName>
    <definedName name="_2474G3.041_6_1" localSheetId="2">#REF!</definedName>
    <definedName name="_2474G3.041_6_1" localSheetId="11">#REF!</definedName>
    <definedName name="_2474G3.041_6_1" localSheetId="5">#REF!</definedName>
    <definedName name="_2474G3.041_6_1" localSheetId="14">#REF!</definedName>
    <definedName name="_2474G3.041_6_1">#REF!</definedName>
    <definedName name="_2476G3.041_8_1" localSheetId="13">#REF!</definedName>
    <definedName name="_2476G3.041_8_1" localSheetId="2">#REF!</definedName>
    <definedName name="_2476G3.041_8_1" localSheetId="11">#REF!</definedName>
    <definedName name="_2476G3.041_8_1" localSheetId="5">#REF!</definedName>
    <definedName name="_2476G3.041_8_1" localSheetId="14">#REF!</definedName>
    <definedName name="_2476G3.041_8_1">#REF!</definedName>
    <definedName name="_2477nin2903p_4_1" localSheetId="13">#REF!</definedName>
    <definedName name="_2477nin2903p_4_1" localSheetId="2">#REF!</definedName>
    <definedName name="_2477nin2903p_4_1" localSheetId="11">#REF!</definedName>
    <definedName name="_2477nin2903p_4_1" localSheetId="5">#REF!</definedName>
    <definedName name="_2477nin2903p_4_1" localSheetId="14">#REF!</definedName>
    <definedName name="_2477nin2903p_4_1">#REF!</definedName>
    <definedName name="_2478G3.100_4_1" localSheetId="13">#REF!</definedName>
    <definedName name="_2478G3.100_4_1" localSheetId="2">#REF!</definedName>
    <definedName name="_2478G3.100_4_1" localSheetId="11">#REF!</definedName>
    <definedName name="_2478G3.100_4_1" localSheetId="5">#REF!</definedName>
    <definedName name="_2478G3.100_4_1" localSheetId="14">#REF!</definedName>
    <definedName name="_2478G3.100_4_1">#REF!</definedName>
    <definedName name="_2478nin2903p_5_1" localSheetId="13">#REF!</definedName>
    <definedName name="_2478nin2903p_5_1" localSheetId="2">#REF!</definedName>
    <definedName name="_2478nin2903p_5_1" localSheetId="11">#REF!</definedName>
    <definedName name="_2478nin2903p_5_1" localSheetId="5">#REF!</definedName>
    <definedName name="_2478nin2903p_5_1" localSheetId="14">#REF!</definedName>
    <definedName name="_2478nin2903p_5_1">#REF!</definedName>
    <definedName name="_2479nin2903p_6_1" localSheetId="13">#REF!</definedName>
    <definedName name="_2479nin2903p_6_1" localSheetId="2">#REF!</definedName>
    <definedName name="_2479nin2903p_6_1" localSheetId="11">#REF!</definedName>
    <definedName name="_2479nin2903p_6_1" localSheetId="5">#REF!</definedName>
    <definedName name="_2479nin2903p_6_1" localSheetId="14">#REF!</definedName>
    <definedName name="_2479nin2903p_6_1">#REF!</definedName>
    <definedName name="_247Bang_CVC_8_1" localSheetId="13">#REF!</definedName>
    <definedName name="_247Bang_CVC_8_1" localSheetId="2">#REF!</definedName>
    <definedName name="_247Bang_CVC_8_1" localSheetId="11">#REF!</definedName>
    <definedName name="_247Bang_CVC_8_1" localSheetId="5">#REF!</definedName>
    <definedName name="_247Bang_CVC_8_1" localSheetId="14">#REF!</definedName>
    <definedName name="_247Bang_CVC_8_1">#REF!</definedName>
    <definedName name="_2480G3.100_5_1" localSheetId="13">#REF!</definedName>
    <definedName name="_2480G3.100_5_1" localSheetId="2">#REF!</definedName>
    <definedName name="_2480G3.100_5_1" localSheetId="11">#REF!</definedName>
    <definedName name="_2480G3.100_5_1" localSheetId="5">#REF!</definedName>
    <definedName name="_2480G3.100_5_1" localSheetId="14">#REF!</definedName>
    <definedName name="_2480G3.100_5_1">#REF!</definedName>
    <definedName name="_2480nin2903p_8_1" localSheetId="13">#REF!</definedName>
    <definedName name="_2480nin2903p_8_1" localSheetId="2">#REF!</definedName>
    <definedName name="_2480nin2903p_8_1" localSheetId="11">#REF!</definedName>
    <definedName name="_2480nin2903p_8_1" localSheetId="5">#REF!</definedName>
    <definedName name="_2480nin2903p_8_1" localSheetId="14">#REF!</definedName>
    <definedName name="_2480nin2903p_8_1">#REF!</definedName>
    <definedName name="_2481nin290nc3p_4_1" localSheetId="13">#REF!</definedName>
    <definedName name="_2481nin290nc3p_4_1" localSheetId="2">#REF!</definedName>
    <definedName name="_2481nin290nc3p_4_1" localSheetId="11">#REF!</definedName>
    <definedName name="_2481nin290nc3p_4_1" localSheetId="5">#REF!</definedName>
    <definedName name="_2481nin290nc3p_4_1" localSheetId="14">#REF!</definedName>
    <definedName name="_2481nin290nc3p_4_1">#REF!</definedName>
    <definedName name="_2482G3.100_6_1" localSheetId="13">#REF!</definedName>
    <definedName name="_2482G3.100_6_1" localSheetId="2">#REF!</definedName>
    <definedName name="_2482G3.100_6_1" localSheetId="11">#REF!</definedName>
    <definedName name="_2482G3.100_6_1" localSheetId="5">#REF!</definedName>
    <definedName name="_2482G3.100_6_1" localSheetId="14">#REF!</definedName>
    <definedName name="_2482G3.100_6_1">#REF!</definedName>
    <definedName name="_2482nin290nc3p_5_1" localSheetId="13">#REF!</definedName>
    <definedName name="_2482nin290nc3p_5_1" localSheetId="2">#REF!</definedName>
    <definedName name="_2482nin290nc3p_5_1" localSheetId="11">#REF!</definedName>
    <definedName name="_2482nin290nc3p_5_1" localSheetId="5">#REF!</definedName>
    <definedName name="_2482nin290nc3p_5_1" localSheetId="14">#REF!</definedName>
    <definedName name="_2482nin290nc3p_5_1">#REF!</definedName>
    <definedName name="_2483nin290nc3p_6_1" localSheetId="13">#REF!</definedName>
    <definedName name="_2483nin290nc3p_6_1" localSheetId="2">#REF!</definedName>
    <definedName name="_2483nin290nc3p_6_1" localSheetId="11">#REF!</definedName>
    <definedName name="_2483nin290nc3p_6_1" localSheetId="5">#REF!</definedName>
    <definedName name="_2483nin290nc3p_6_1" localSheetId="14">#REF!</definedName>
    <definedName name="_2483nin290nc3p_6_1">#REF!</definedName>
    <definedName name="_2484G3.100_8_1" localSheetId="13">#REF!</definedName>
    <definedName name="_2484G3.100_8_1" localSheetId="2">#REF!</definedName>
    <definedName name="_2484G3.100_8_1" localSheetId="11">#REF!</definedName>
    <definedName name="_2484G3.100_8_1" localSheetId="5">#REF!</definedName>
    <definedName name="_2484G3.100_8_1" localSheetId="14">#REF!</definedName>
    <definedName name="_2484G3.100_8_1">#REF!</definedName>
    <definedName name="_2484nin290nc3p_8_1" localSheetId="13">#REF!</definedName>
    <definedName name="_2484nin290nc3p_8_1" localSheetId="2">#REF!</definedName>
    <definedName name="_2484nin290nc3p_8_1" localSheetId="11">#REF!</definedName>
    <definedName name="_2484nin290nc3p_8_1" localSheetId="5">#REF!</definedName>
    <definedName name="_2484nin290nc3p_8_1" localSheetId="14">#REF!</definedName>
    <definedName name="_2484nin290nc3p_8_1">#REF!</definedName>
    <definedName name="_2485nin290vl3p_4_1" localSheetId="13">#REF!</definedName>
    <definedName name="_2485nin290vl3p_4_1" localSheetId="2">#REF!</definedName>
    <definedName name="_2485nin290vl3p_4_1" localSheetId="11">#REF!</definedName>
    <definedName name="_2485nin290vl3p_4_1" localSheetId="5">#REF!</definedName>
    <definedName name="_2485nin290vl3p_4_1" localSheetId="14">#REF!</definedName>
    <definedName name="_2485nin290vl3p_4_1">#REF!</definedName>
    <definedName name="_2486G3.111_4_1" localSheetId="13">#REF!</definedName>
    <definedName name="_2486G3.111_4_1" localSheetId="2">#REF!</definedName>
    <definedName name="_2486G3.111_4_1" localSheetId="11">#REF!</definedName>
    <definedName name="_2486G3.111_4_1" localSheetId="5">#REF!</definedName>
    <definedName name="_2486G3.111_4_1" localSheetId="14">#REF!</definedName>
    <definedName name="_2486G3.111_4_1">#REF!</definedName>
    <definedName name="_2486nin290vl3p_5_1" localSheetId="13">#REF!</definedName>
    <definedName name="_2486nin290vl3p_5_1" localSheetId="2">#REF!</definedName>
    <definedName name="_2486nin290vl3p_5_1" localSheetId="11">#REF!</definedName>
    <definedName name="_2486nin290vl3p_5_1" localSheetId="5">#REF!</definedName>
    <definedName name="_2486nin290vl3p_5_1" localSheetId="14">#REF!</definedName>
    <definedName name="_2486nin290vl3p_5_1">#REF!</definedName>
    <definedName name="_2487nin290vl3p_6_1" localSheetId="13">#REF!</definedName>
    <definedName name="_2487nin290vl3p_6_1" localSheetId="2">#REF!</definedName>
    <definedName name="_2487nin290vl3p_6_1" localSheetId="11">#REF!</definedName>
    <definedName name="_2487nin290vl3p_6_1" localSheetId="5">#REF!</definedName>
    <definedName name="_2487nin290vl3p_6_1" localSheetId="14">#REF!</definedName>
    <definedName name="_2487nin290vl3p_6_1">#REF!</definedName>
    <definedName name="_2488G3.111_5_1" localSheetId="13">#REF!</definedName>
    <definedName name="_2488G3.111_5_1" localSheetId="2">#REF!</definedName>
    <definedName name="_2488G3.111_5_1" localSheetId="11">#REF!</definedName>
    <definedName name="_2488G3.111_5_1" localSheetId="5">#REF!</definedName>
    <definedName name="_2488G3.111_5_1" localSheetId="14">#REF!</definedName>
    <definedName name="_2488G3.111_5_1">#REF!</definedName>
    <definedName name="_2488nin290vl3p_8_1" localSheetId="13">#REF!</definedName>
    <definedName name="_2488nin290vl3p_8_1" localSheetId="2">#REF!</definedName>
    <definedName name="_2488nin290vl3p_8_1" localSheetId="11">#REF!</definedName>
    <definedName name="_2488nin290vl3p_8_1" localSheetId="5">#REF!</definedName>
    <definedName name="_2488nin290vl3p_8_1" localSheetId="14">#REF!</definedName>
    <definedName name="_2488nin290vl3p_8_1">#REF!</definedName>
    <definedName name="_2489nin3p_4_1" localSheetId="13">#REF!</definedName>
    <definedName name="_2489nin3p_4_1" localSheetId="2">#REF!</definedName>
    <definedName name="_2489nin3p_4_1" localSheetId="11">#REF!</definedName>
    <definedName name="_2489nin3p_4_1" localSheetId="5">#REF!</definedName>
    <definedName name="_2489nin3p_4_1" localSheetId="14">#REF!</definedName>
    <definedName name="_2489nin3p_4_1">#REF!</definedName>
    <definedName name="_248bang_gia_4_1" localSheetId="13">#REF!</definedName>
    <definedName name="_248bang_gia_4_1" localSheetId="2">#REF!</definedName>
    <definedName name="_248bang_gia_4_1" localSheetId="11">#REF!</definedName>
    <definedName name="_248bang_gia_4_1" localSheetId="5">#REF!</definedName>
    <definedName name="_248bang_gia_4_1" localSheetId="14">#REF!</definedName>
    <definedName name="_248bang_gia_4_1">#REF!</definedName>
    <definedName name="_2490G3.111_6_1" localSheetId="13">#REF!</definedName>
    <definedName name="_2490G3.111_6_1" localSheetId="2">#REF!</definedName>
    <definedName name="_2490G3.111_6_1" localSheetId="11">#REF!</definedName>
    <definedName name="_2490G3.111_6_1" localSheetId="5">#REF!</definedName>
    <definedName name="_2490G3.111_6_1" localSheetId="14">#REF!</definedName>
    <definedName name="_2490G3.111_6_1">#REF!</definedName>
    <definedName name="_2490nin3p_5_1" localSheetId="13">#REF!</definedName>
    <definedName name="_2490nin3p_5_1" localSheetId="2">#REF!</definedName>
    <definedName name="_2490nin3p_5_1" localSheetId="11">#REF!</definedName>
    <definedName name="_2490nin3p_5_1" localSheetId="5">#REF!</definedName>
    <definedName name="_2490nin3p_5_1" localSheetId="14">#REF!</definedName>
    <definedName name="_2490nin3p_5_1">#REF!</definedName>
    <definedName name="_2491nin3p_6_1" localSheetId="13">#REF!</definedName>
    <definedName name="_2491nin3p_6_1" localSheetId="2">#REF!</definedName>
    <definedName name="_2491nin3p_6_1" localSheetId="11">#REF!</definedName>
    <definedName name="_2491nin3p_6_1" localSheetId="5">#REF!</definedName>
    <definedName name="_2491nin3p_6_1" localSheetId="14">#REF!</definedName>
    <definedName name="_2491nin3p_6_1">#REF!</definedName>
    <definedName name="_2492G3.111_8_1" localSheetId="13">#REF!</definedName>
    <definedName name="_2492G3.111_8_1" localSheetId="2">#REF!</definedName>
    <definedName name="_2492G3.111_8_1" localSheetId="11">#REF!</definedName>
    <definedName name="_2492G3.111_8_1" localSheetId="5">#REF!</definedName>
    <definedName name="_2492G3.111_8_1" localSheetId="14">#REF!</definedName>
    <definedName name="_2492G3.111_8_1">#REF!</definedName>
    <definedName name="_2492nin3p_8_1" localSheetId="13">#REF!</definedName>
    <definedName name="_2492nin3p_8_1" localSheetId="2">#REF!</definedName>
    <definedName name="_2492nin3p_8_1" localSheetId="11">#REF!</definedName>
    <definedName name="_2492nin3p_8_1" localSheetId="5">#REF!</definedName>
    <definedName name="_2492nin3p_8_1" localSheetId="14">#REF!</definedName>
    <definedName name="_2492nin3p_8_1">#REF!</definedName>
    <definedName name="_2493nind_4_1" localSheetId="13">#REF!</definedName>
    <definedName name="_2493nind_4_1" localSheetId="2">#REF!</definedName>
    <definedName name="_2493nind_4_1" localSheetId="11">#REF!</definedName>
    <definedName name="_2493nind_4_1" localSheetId="5">#REF!</definedName>
    <definedName name="_2493nind_4_1" localSheetId="14">#REF!</definedName>
    <definedName name="_2493nind_4_1">#REF!</definedName>
    <definedName name="_2494G3.121_4_1" localSheetId="13">#REF!</definedName>
    <definedName name="_2494G3.121_4_1" localSheetId="2">#REF!</definedName>
    <definedName name="_2494G3.121_4_1" localSheetId="11">#REF!</definedName>
    <definedName name="_2494G3.121_4_1" localSheetId="5">#REF!</definedName>
    <definedName name="_2494G3.121_4_1" localSheetId="14">#REF!</definedName>
    <definedName name="_2494G3.121_4_1">#REF!</definedName>
    <definedName name="_2494nind_5_1" localSheetId="13">#REF!</definedName>
    <definedName name="_2494nind_5_1" localSheetId="2">#REF!</definedName>
    <definedName name="_2494nind_5_1" localSheetId="11">#REF!</definedName>
    <definedName name="_2494nind_5_1" localSheetId="5">#REF!</definedName>
    <definedName name="_2494nind_5_1" localSheetId="14">#REF!</definedName>
    <definedName name="_2494nind_5_1">#REF!</definedName>
    <definedName name="_2495nind_6_1" localSheetId="13">#REF!</definedName>
    <definedName name="_2495nind_6_1" localSheetId="2">#REF!</definedName>
    <definedName name="_2495nind_6_1" localSheetId="11">#REF!</definedName>
    <definedName name="_2495nind_6_1" localSheetId="5">#REF!</definedName>
    <definedName name="_2495nind_6_1" localSheetId="14">#REF!</definedName>
    <definedName name="_2495nind_6_1">#REF!</definedName>
    <definedName name="_2496G3.121_5_1" localSheetId="13">#REF!</definedName>
    <definedName name="_2496G3.121_5_1" localSheetId="2">#REF!</definedName>
    <definedName name="_2496G3.121_5_1" localSheetId="11">#REF!</definedName>
    <definedName name="_2496G3.121_5_1" localSheetId="5">#REF!</definedName>
    <definedName name="_2496G3.121_5_1" localSheetId="14">#REF!</definedName>
    <definedName name="_2496G3.121_5_1">#REF!</definedName>
    <definedName name="_2496nind_8_1" localSheetId="13">#REF!</definedName>
    <definedName name="_2496nind_8_1" localSheetId="2">#REF!</definedName>
    <definedName name="_2496nind_8_1" localSheetId="11">#REF!</definedName>
    <definedName name="_2496nind_8_1" localSheetId="5">#REF!</definedName>
    <definedName name="_2496nind_8_1" localSheetId="14">#REF!</definedName>
    <definedName name="_2496nind_8_1">#REF!</definedName>
    <definedName name="_2497nind1p_4_1" localSheetId="13">#REF!</definedName>
    <definedName name="_2497nind1p_4_1" localSheetId="2">#REF!</definedName>
    <definedName name="_2497nind1p_4_1" localSheetId="11">#REF!</definedName>
    <definedName name="_2497nind1p_4_1" localSheetId="5">#REF!</definedName>
    <definedName name="_2497nind1p_4_1" localSheetId="14">#REF!</definedName>
    <definedName name="_2497nind1p_4_1">#REF!</definedName>
    <definedName name="_2498G3.121_6_1" localSheetId="13">#REF!</definedName>
    <definedName name="_2498G3.121_6_1" localSheetId="2">#REF!</definedName>
    <definedName name="_2498G3.121_6_1" localSheetId="11">#REF!</definedName>
    <definedName name="_2498G3.121_6_1" localSheetId="5">#REF!</definedName>
    <definedName name="_2498G3.121_6_1" localSheetId="14">#REF!</definedName>
    <definedName name="_2498G3.121_6_1">#REF!</definedName>
    <definedName name="_2498nind1p_5_1" localSheetId="13">#REF!</definedName>
    <definedName name="_2498nind1p_5_1" localSheetId="2">#REF!</definedName>
    <definedName name="_2498nind1p_5_1" localSheetId="11">#REF!</definedName>
    <definedName name="_2498nind1p_5_1" localSheetId="5">#REF!</definedName>
    <definedName name="_2498nind1p_5_1" localSheetId="14">#REF!</definedName>
    <definedName name="_2498nind1p_5_1">#REF!</definedName>
    <definedName name="_2499nind1p_6_1" localSheetId="13">#REF!</definedName>
    <definedName name="_2499nind1p_6_1" localSheetId="2">#REF!</definedName>
    <definedName name="_2499nind1p_6_1" localSheetId="11">#REF!</definedName>
    <definedName name="_2499nind1p_6_1" localSheetId="5">#REF!</definedName>
    <definedName name="_2499nind1p_6_1" localSheetId="14">#REF!</definedName>
    <definedName name="_2499nind1p_6_1">#REF!</definedName>
    <definedName name="_249bang_gia_5_1" localSheetId="13">#REF!</definedName>
    <definedName name="_249bang_gia_5_1" localSheetId="2">#REF!</definedName>
    <definedName name="_249bang_gia_5_1" localSheetId="11">#REF!</definedName>
    <definedName name="_249bang_gia_5_1" localSheetId="5">#REF!</definedName>
    <definedName name="_249bang_gia_5_1" localSheetId="14">#REF!</definedName>
    <definedName name="_249bang_gia_5_1">#REF!</definedName>
    <definedName name="_24A01CAT_6_1" localSheetId="13">#REF!</definedName>
    <definedName name="_24A01CAT_6_1" localSheetId="2">#REF!</definedName>
    <definedName name="_24A01CAT_6_1" localSheetId="11">#REF!</definedName>
    <definedName name="_24A01CAT_6_1" localSheetId="5">#REF!</definedName>
    <definedName name="_24A01CAT_6_1" localSheetId="14">#REF!</definedName>
    <definedName name="_24A01CAT_6_1">#REF!</definedName>
    <definedName name="_2500G3.121_8_1" localSheetId="13">#REF!</definedName>
    <definedName name="_2500G3.121_8_1" localSheetId="2">#REF!</definedName>
    <definedName name="_2500G3.121_8_1" localSheetId="11">#REF!</definedName>
    <definedName name="_2500G3.121_8_1" localSheetId="5">#REF!</definedName>
    <definedName name="_2500G3.121_8_1" localSheetId="14">#REF!</definedName>
    <definedName name="_2500G3.121_8_1">#REF!</definedName>
    <definedName name="_2500nind1p_8_1" localSheetId="13">#REF!</definedName>
    <definedName name="_2500nind1p_8_1" localSheetId="2">#REF!</definedName>
    <definedName name="_2500nind1p_8_1" localSheetId="11">#REF!</definedName>
    <definedName name="_2500nind1p_8_1" localSheetId="5">#REF!</definedName>
    <definedName name="_2500nind1p_8_1" localSheetId="14">#REF!</definedName>
    <definedName name="_2500nind1p_8_1">#REF!</definedName>
    <definedName name="_2501nind3p_4_1" localSheetId="13">#REF!</definedName>
    <definedName name="_2501nind3p_4_1" localSheetId="2">#REF!</definedName>
    <definedName name="_2501nind3p_4_1" localSheetId="11">#REF!</definedName>
    <definedName name="_2501nind3p_4_1" localSheetId="5">#REF!</definedName>
    <definedName name="_2501nind3p_4_1" localSheetId="14">#REF!</definedName>
    <definedName name="_2501nind3p_4_1">#REF!</definedName>
    <definedName name="_2502G3.131_4_1" localSheetId="13">#REF!</definedName>
    <definedName name="_2502G3.131_4_1" localSheetId="2">#REF!</definedName>
    <definedName name="_2502G3.131_4_1" localSheetId="11">#REF!</definedName>
    <definedName name="_2502G3.131_4_1" localSheetId="5">#REF!</definedName>
    <definedName name="_2502G3.131_4_1" localSheetId="14">#REF!</definedName>
    <definedName name="_2502G3.131_4_1">#REF!</definedName>
    <definedName name="_2502nind3p_5_1" localSheetId="13">#REF!</definedName>
    <definedName name="_2502nind3p_5_1" localSheetId="2">#REF!</definedName>
    <definedName name="_2502nind3p_5_1" localSheetId="11">#REF!</definedName>
    <definedName name="_2502nind3p_5_1" localSheetId="5">#REF!</definedName>
    <definedName name="_2502nind3p_5_1" localSheetId="14">#REF!</definedName>
    <definedName name="_2502nind3p_5_1">#REF!</definedName>
    <definedName name="_2503nind3p_6_1" localSheetId="13">#REF!</definedName>
    <definedName name="_2503nind3p_6_1" localSheetId="2">#REF!</definedName>
    <definedName name="_2503nind3p_6_1" localSheetId="11">#REF!</definedName>
    <definedName name="_2503nind3p_6_1" localSheetId="5">#REF!</definedName>
    <definedName name="_2503nind3p_6_1" localSheetId="14">#REF!</definedName>
    <definedName name="_2503nind3p_6_1">#REF!</definedName>
    <definedName name="_2504G3.131_5_1" localSheetId="13">#REF!</definedName>
    <definedName name="_2504G3.131_5_1" localSheetId="2">#REF!</definedName>
    <definedName name="_2504G3.131_5_1" localSheetId="11">#REF!</definedName>
    <definedName name="_2504G3.131_5_1" localSheetId="5">#REF!</definedName>
    <definedName name="_2504G3.131_5_1" localSheetId="14">#REF!</definedName>
    <definedName name="_2504G3.131_5_1">#REF!</definedName>
    <definedName name="_2504nind3p_8_1" localSheetId="13">#REF!</definedName>
    <definedName name="_2504nind3p_8_1" localSheetId="2">#REF!</definedName>
    <definedName name="_2504nind3p_8_1" localSheetId="11">#REF!</definedName>
    <definedName name="_2504nind3p_8_1" localSheetId="5">#REF!</definedName>
    <definedName name="_2504nind3p_8_1" localSheetId="14">#REF!</definedName>
    <definedName name="_2504nind3p_8_1">#REF!</definedName>
    <definedName name="_2506G3.131_6_1" localSheetId="13">#REF!</definedName>
    <definedName name="_2506G3.131_6_1" localSheetId="2">#REF!</definedName>
    <definedName name="_2506G3.131_6_1" localSheetId="11">#REF!</definedName>
    <definedName name="_2506G3.131_6_1" localSheetId="5">#REF!</definedName>
    <definedName name="_2506G3.131_6_1" localSheetId="14">#REF!</definedName>
    <definedName name="_2506G3.131_6_1">#REF!</definedName>
    <definedName name="_2508G3.131_8_1" localSheetId="13">#REF!</definedName>
    <definedName name="_2508G3.131_8_1" localSheetId="2">#REF!</definedName>
    <definedName name="_2508G3.131_8_1" localSheetId="11">#REF!</definedName>
    <definedName name="_2508G3.131_8_1" localSheetId="5">#REF!</definedName>
    <definedName name="_2508G3.131_8_1" localSheetId="14">#REF!</definedName>
    <definedName name="_2508G3.131_8_1">#REF!</definedName>
    <definedName name="_2509nindnc1p_4_1" localSheetId="13">#REF!</definedName>
    <definedName name="_2509nindnc1p_4_1" localSheetId="2">#REF!</definedName>
    <definedName name="_2509nindnc1p_4_1" localSheetId="11">#REF!</definedName>
    <definedName name="_2509nindnc1p_4_1" localSheetId="5">#REF!</definedName>
    <definedName name="_2509nindnc1p_4_1" localSheetId="14">#REF!</definedName>
    <definedName name="_2509nindnc1p_4_1">#REF!</definedName>
    <definedName name="_250bang_gia_6_1" localSheetId="13">#REF!</definedName>
    <definedName name="_250bang_gia_6_1" localSheetId="2">#REF!</definedName>
    <definedName name="_250bang_gia_6_1" localSheetId="11">#REF!</definedName>
    <definedName name="_250bang_gia_6_1" localSheetId="5">#REF!</definedName>
    <definedName name="_250bang_gia_6_1" localSheetId="14">#REF!</definedName>
    <definedName name="_250bang_gia_6_1">#REF!</definedName>
    <definedName name="_2510G3.141_4_1" localSheetId="13">#REF!</definedName>
    <definedName name="_2510G3.141_4_1" localSheetId="2">#REF!</definedName>
    <definedName name="_2510G3.141_4_1" localSheetId="11">#REF!</definedName>
    <definedName name="_2510G3.141_4_1" localSheetId="5">#REF!</definedName>
    <definedName name="_2510G3.141_4_1" localSheetId="14">#REF!</definedName>
    <definedName name="_2510G3.141_4_1">#REF!</definedName>
    <definedName name="_2510nindnc1p_5_1" localSheetId="13">#REF!</definedName>
    <definedName name="_2510nindnc1p_5_1" localSheetId="2">#REF!</definedName>
    <definedName name="_2510nindnc1p_5_1" localSheetId="11">#REF!</definedName>
    <definedName name="_2510nindnc1p_5_1" localSheetId="5">#REF!</definedName>
    <definedName name="_2510nindnc1p_5_1" localSheetId="14">#REF!</definedName>
    <definedName name="_2510nindnc1p_5_1">#REF!</definedName>
    <definedName name="_2511nindnc1p_6_1" localSheetId="13">#REF!</definedName>
    <definedName name="_2511nindnc1p_6_1" localSheetId="2">#REF!</definedName>
    <definedName name="_2511nindnc1p_6_1" localSheetId="11">#REF!</definedName>
    <definedName name="_2511nindnc1p_6_1" localSheetId="5">#REF!</definedName>
    <definedName name="_2511nindnc1p_6_1" localSheetId="14">#REF!</definedName>
    <definedName name="_2511nindnc1p_6_1">#REF!</definedName>
    <definedName name="_2512G3.141_5_1" localSheetId="13">#REF!</definedName>
    <definedName name="_2512G3.141_5_1" localSheetId="2">#REF!</definedName>
    <definedName name="_2512G3.141_5_1" localSheetId="11">#REF!</definedName>
    <definedName name="_2512G3.141_5_1" localSheetId="5">#REF!</definedName>
    <definedName name="_2512G3.141_5_1" localSheetId="14">#REF!</definedName>
    <definedName name="_2512G3.141_5_1">#REF!</definedName>
    <definedName name="_2512nindnc1p_8_1" localSheetId="13">#REF!</definedName>
    <definedName name="_2512nindnc1p_8_1" localSheetId="2">#REF!</definedName>
    <definedName name="_2512nindnc1p_8_1" localSheetId="11">#REF!</definedName>
    <definedName name="_2512nindnc1p_8_1" localSheetId="5">#REF!</definedName>
    <definedName name="_2512nindnc1p_8_1" localSheetId="14">#REF!</definedName>
    <definedName name="_2512nindnc1p_8_1">#REF!</definedName>
    <definedName name="_2513nindnc3p_4_1" localSheetId="13">#REF!</definedName>
    <definedName name="_2513nindnc3p_4_1" localSheetId="2">#REF!</definedName>
    <definedName name="_2513nindnc3p_4_1" localSheetId="11">#REF!</definedName>
    <definedName name="_2513nindnc3p_4_1" localSheetId="5">#REF!</definedName>
    <definedName name="_2513nindnc3p_4_1" localSheetId="14">#REF!</definedName>
    <definedName name="_2513nindnc3p_4_1">#REF!</definedName>
    <definedName name="_2514G3.141_6_1" localSheetId="13">#REF!</definedName>
    <definedName name="_2514G3.141_6_1" localSheetId="2">#REF!</definedName>
    <definedName name="_2514G3.141_6_1" localSheetId="11">#REF!</definedName>
    <definedName name="_2514G3.141_6_1" localSheetId="5">#REF!</definedName>
    <definedName name="_2514G3.141_6_1" localSheetId="14">#REF!</definedName>
    <definedName name="_2514G3.141_6_1">#REF!</definedName>
    <definedName name="_2514nindnc3p_5_1" localSheetId="13">#REF!</definedName>
    <definedName name="_2514nindnc3p_5_1" localSheetId="2">#REF!</definedName>
    <definedName name="_2514nindnc3p_5_1" localSheetId="11">#REF!</definedName>
    <definedName name="_2514nindnc3p_5_1" localSheetId="5">#REF!</definedName>
    <definedName name="_2514nindnc3p_5_1" localSheetId="14">#REF!</definedName>
    <definedName name="_2514nindnc3p_5_1">#REF!</definedName>
    <definedName name="_2515nindnc3p_6_1" localSheetId="13">#REF!</definedName>
    <definedName name="_2515nindnc3p_6_1" localSheetId="2">#REF!</definedName>
    <definedName name="_2515nindnc3p_6_1" localSheetId="11">#REF!</definedName>
    <definedName name="_2515nindnc3p_6_1" localSheetId="5">#REF!</definedName>
    <definedName name="_2515nindnc3p_6_1" localSheetId="14">#REF!</definedName>
    <definedName name="_2515nindnc3p_6_1">#REF!</definedName>
    <definedName name="_2516G3.141_8_1" localSheetId="13">#REF!</definedName>
    <definedName name="_2516G3.141_8_1" localSheetId="2">#REF!</definedName>
    <definedName name="_2516G3.141_8_1" localSheetId="11">#REF!</definedName>
    <definedName name="_2516G3.141_8_1" localSheetId="5">#REF!</definedName>
    <definedName name="_2516G3.141_8_1" localSheetId="14">#REF!</definedName>
    <definedName name="_2516G3.141_8_1">#REF!</definedName>
    <definedName name="_2516nindnc3p_8_1" localSheetId="13">#REF!</definedName>
    <definedName name="_2516nindnc3p_8_1" localSheetId="2">#REF!</definedName>
    <definedName name="_2516nindnc3p_8_1" localSheetId="11">#REF!</definedName>
    <definedName name="_2516nindnc3p_8_1" localSheetId="5">#REF!</definedName>
    <definedName name="_2516nindnc3p_8_1" localSheetId="14">#REF!</definedName>
    <definedName name="_2516nindnc3p_8_1">#REF!</definedName>
    <definedName name="_2518G3.201_4_1" localSheetId="13">#REF!</definedName>
    <definedName name="_2518G3.201_4_1" localSheetId="2">#REF!</definedName>
    <definedName name="_2518G3.201_4_1" localSheetId="11">#REF!</definedName>
    <definedName name="_2518G3.201_4_1" localSheetId="5">#REF!</definedName>
    <definedName name="_2518G3.201_4_1" localSheetId="14">#REF!</definedName>
    <definedName name="_2518G3.201_4_1">#REF!</definedName>
    <definedName name="_251bang_gia_8_1" localSheetId="13">#REF!</definedName>
    <definedName name="_251bang_gia_8_1" localSheetId="2">#REF!</definedName>
    <definedName name="_251bang_gia_8_1" localSheetId="11">#REF!</definedName>
    <definedName name="_251bang_gia_8_1" localSheetId="5">#REF!</definedName>
    <definedName name="_251bang_gia_8_1" localSheetId="14">#REF!</definedName>
    <definedName name="_251bang_gia_8_1">#REF!</definedName>
    <definedName name="_2520G3.201_5_1" localSheetId="13">#REF!</definedName>
    <definedName name="_2520G3.201_5_1" localSheetId="2">#REF!</definedName>
    <definedName name="_2520G3.201_5_1" localSheetId="11">#REF!</definedName>
    <definedName name="_2520G3.201_5_1" localSheetId="5">#REF!</definedName>
    <definedName name="_2520G3.201_5_1" localSheetId="14">#REF!</definedName>
    <definedName name="_2520G3.201_5_1">#REF!</definedName>
    <definedName name="_2521nindvl1p_4_1" localSheetId="13">#REF!</definedName>
    <definedName name="_2521nindvl1p_4_1" localSheetId="2">#REF!</definedName>
    <definedName name="_2521nindvl1p_4_1" localSheetId="11">#REF!</definedName>
    <definedName name="_2521nindvl1p_4_1" localSheetId="5">#REF!</definedName>
    <definedName name="_2521nindvl1p_4_1" localSheetId="14">#REF!</definedName>
    <definedName name="_2521nindvl1p_4_1">#REF!</definedName>
    <definedName name="_2522G3.201_6_1" localSheetId="13">#REF!</definedName>
    <definedName name="_2522G3.201_6_1" localSheetId="2">#REF!</definedName>
    <definedName name="_2522G3.201_6_1" localSheetId="11">#REF!</definedName>
    <definedName name="_2522G3.201_6_1" localSheetId="5">#REF!</definedName>
    <definedName name="_2522G3.201_6_1" localSheetId="14">#REF!</definedName>
    <definedName name="_2522G3.201_6_1">#REF!</definedName>
    <definedName name="_2522nindvl1p_5_1" localSheetId="13">#REF!</definedName>
    <definedName name="_2522nindvl1p_5_1" localSheetId="2">#REF!</definedName>
    <definedName name="_2522nindvl1p_5_1" localSheetId="11">#REF!</definedName>
    <definedName name="_2522nindvl1p_5_1" localSheetId="5">#REF!</definedName>
    <definedName name="_2522nindvl1p_5_1" localSheetId="14">#REF!</definedName>
    <definedName name="_2522nindvl1p_5_1">#REF!</definedName>
    <definedName name="_2523nindvl1p_6_1" localSheetId="13">#REF!</definedName>
    <definedName name="_2523nindvl1p_6_1" localSheetId="2">#REF!</definedName>
    <definedName name="_2523nindvl1p_6_1" localSheetId="11">#REF!</definedName>
    <definedName name="_2523nindvl1p_6_1" localSheetId="5">#REF!</definedName>
    <definedName name="_2523nindvl1p_6_1" localSheetId="14">#REF!</definedName>
    <definedName name="_2523nindvl1p_6_1">#REF!</definedName>
    <definedName name="_2524G3.201_8_1" localSheetId="13">#REF!</definedName>
    <definedName name="_2524G3.201_8_1" localSheetId="2">#REF!</definedName>
    <definedName name="_2524G3.201_8_1" localSheetId="11">#REF!</definedName>
    <definedName name="_2524G3.201_8_1" localSheetId="5">#REF!</definedName>
    <definedName name="_2524G3.201_8_1" localSheetId="14">#REF!</definedName>
    <definedName name="_2524G3.201_8_1">#REF!</definedName>
    <definedName name="_2524nindvl1p_8_1" localSheetId="13">#REF!</definedName>
    <definedName name="_2524nindvl1p_8_1" localSheetId="2">#REF!</definedName>
    <definedName name="_2524nindvl1p_8_1" localSheetId="11">#REF!</definedName>
    <definedName name="_2524nindvl1p_8_1" localSheetId="5">#REF!</definedName>
    <definedName name="_2524nindvl1p_8_1" localSheetId="14">#REF!</definedName>
    <definedName name="_2524nindvl1p_8_1">#REF!</definedName>
    <definedName name="_2525nindvl3p_4_1" localSheetId="13">#REF!</definedName>
    <definedName name="_2525nindvl3p_4_1" localSheetId="2">#REF!</definedName>
    <definedName name="_2525nindvl3p_4_1" localSheetId="11">#REF!</definedName>
    <definedName name="_2525nindvl3p_4_1" localSheetId="5">#REF!</definedName>
    <definedName name="_2525nindvl3p_4_1" localSheetId="14">#REF!</definedName>
    <definedName name="_2525nindvl3p_4_1">#REF!</definedName>
    <definedName name="_2526G3.211_4_1" localSheetId="13">#REF!</definedName>
    <definedName name="_2526G3.211_4_1" localSheetId="2">#REF!</definedName>
    <definedName name="_2526G3.211_4_1" localSheetId="11">#REF!</definedName>
    <definedName name="_2526G3.211_4_1" localSheetId="5">#REF!</definedName>
    <definedName name="_2526G3.211_4_1" localSheetId="14">#REF!</definedName>
    <definedName name="_2526G3.211_4_1">#REF!</definedName>
    <definedName name="_2526nindvl3p_5_1" localSheetId="13">#REF!</definedName>
    <definedName name="_2526nindvl3p_5_1" localSheetId="2">#REF!</definedName>
    <definedName name="_2526nindvl3p_5_1" localSheetId="11">#REF!</definedName>
    <definedName name="_2526nindvl3p_5_1" localSheetId="5">#REF!</definedName>
    <definedName name="_2526nindvl3p_5_1" localSheetId="14">#REF!</definedName>
    <definedName name="_2526nindvl3p_5_1">#REF!</definedName>
    <definedName name="_2527nindvl3p_6_1" localSheetId="13">#REF!</definedName>
    <definedName name="_2527nindvl3p_6_1" localSheetId="2">#REF!</definedName>
    <definedName name="_2527nindvl3p_6_1" localSheetId="11">#REF!</definedName>
    <definedName name="_2527nindvl3p_6_1" localSheetId="5">#REF!</definedName>
    <definedName name="_2527nindvl3p_6_1" localSheetId="14">#REF!</definedName>
    <definedName name="_2527nindvl3p_6_1">#REF!</definedName>
    <definedName name="_2528G3.211_5_1" localSheetId="13">#REF!</definedName>
    <definedName name="_2528G3.211_5_1" localSheetId="2">#REF!</definedName>
    <definedName name="_2528G3.211_5_1" localSheetId="11">#REF!</definedName>
    <definedName name="_2528G3.211_5_1" localSheetId="5">#REF!</definedName>
    <definedName name="_2528G3.211_5_1" localSheetId="14">#REF!</definedName>
    <definedName name="_2528G3.211_5_1">#REF!</definedName>
    <definedName name="_2528nindvl3p_8_1" localSheetId="13">#REF!</definedName>
    <definedName name="_2528nindvl3p_8_1" localSheetId="2">#REF!</definedName>
    <definedName name="_2528nindvl3p_8_1" localSheetId="11">#REF!</definedName>
    <definedName name="_2528nindvl3p_8_1" localSheetId="5">#REF!</definedName>
    <definedName name="_2528nindvl3p_8_1" localSheetId="14">#REF!</definedName>
    <definedName name="_2528nindvl3p_8_1">#REF!</definedName>
    <definedName name="_2529ning1p_4_1" localSheetId="13">#REF!</definedName>
    <definedName name="_2529ning1p_4_1" localSheetId="2">#REF!</definedName>
    <definedName name="_2529ning1p_4_1" localSheetId="11">#REF!</definedName>
    <definedName name="_2529ning1p_4_1" localSheetId="5">#REF!</definedName>
    <definedName name="_2529ning1p_4_1" localSheetId="14">#REF!</definedName>
    <definedName name="_2529ning1p_4_1">#REF!</definedName>
    <definedName name="_252Bang_travl_4_1" localSheetId="13">#REF!</definedName>
    <definedName name="_252Bang_travl_4_1" localSheetId="2">#REF!</definedName>
    <definedName name="_252Bang_travl_4_1" localSheetId="11">#REF!</definedName>
    <definedName name="_252Bang_travl_4_1" localSheetId="5">#REF!</definedName>
    <definedName name="_252Bang_travl_4_1" localSheetId="14">#REF!</definedName>
    <definedName name="_252Bang_travl_4_1">#REF!</definedName>
    <definedName name="_2530G3.211_6_1" localSheetId="13">#REF!</definedName>
    <definedName name="_2530G3.211_6_1" localSheetId="2">#REF!</definedName>
    <definedName name="_2530G3.211_6_1" localSheetId="11">#REF!</definedName>
    <definedName name="_2530G3.211_6_1" localSheetId="5">#REF!</definedName>
    <definedName name="_2530G3.211_6_1" localSheetId="14">#REF!</definedName>
    <definedName name="_2530G3.211_6_1">#REF!</definedName>
    <definedName name="_2530ning1p_5_1" localSheetId="13">#REF!</definedName>
    <definedName name="_2530ning1p_5_1" localSheetId="2">#REF!</definedName>
    <definedName name="_2530ning1p_5_1" localSheetId="11">#REF!</definedName>
    <definedName name="_2530ning1p_5_1" localSheetId="5">#REF!</definedName>
    <definedName name="_2530ning1p_5_1" localSheetId="14">#REF!</definedName>
    <definedName name="_2530ning1p_5_1">#REF!</definedName>
    <definedName name="_2531ning1p_6_1" localSheetId="13">#REF!</definedName>
    <definedName name="_2531ning1p_6_1" localSheetId="2">#REF!</definedName>
    <definedName name="_2531ning1p_6_1" localSheetId="11">#REF!</definedName>
    <definedName name="_2531ning1p_6_1" localSheetId="5">#REF!</definedName>
    <definedName name="_2531ning1p_6_1" localSheetId="14">#REF!</definedName>
    <definedName name="_2531ning1p_6_1">#REF!</definedName>
    <definedName name="_2532G3.211_8_1" localSheetId="13">#REF!</definedName>
    <definedName name="_2532G3.211_8_1" localSheetId="2">#REF!</definedName>
    <definedName name="_2532G3.211_8_1" localSheetId="11">#REF!</definedName>
    <definedName name="_2532G3.211_8_1" localSheetId="5">#REF!</definedName>
    <definedName name="_2532G3.211_8_1" localSheetId="14">#REF!</definedName>
    <definedName name="_2532G3.211_8_1">#REF!</definedName>
    <definedName name="_2532ning1p_8_1" localSheetId="13">#REF!</definedName>
    <definedName name="_2532ning1p_8_1" localSheetId="2">#REF!</definedName>
    <definedName name="_2532ning1p_8_1" localSheetId="11">#REF!</definedName>
    <definedName name="_2532ning1p_8_1" localSheetId="5">#REF!</definedName>
    <definedName name="_2532ning1p_8_1" localSheetId="14">#REF!</definedName>
    <definedName name="_2532ning1p_8_1">#REF!</definedName>
    <definedName name="_2533ningnc1p_4_1" localSheetId="13">#REF!</definedName>
    <definedName name="_2533ningnc1p_4_1" localSheetId="2">#REF!</definedName>
    <definedName name="_2533ningnc1p_4_1" localSheetId="11">#REF!</definedName>
    <definedName name="_2533ningnc1p_4_1" localSheetId="5">#REF!</definedName>
    <definedName name="_2533ningnc1p_4_1" localSheetId="14">#REF!</definedName>
    <definedName name="_2533ningnc1p_4_1">#REF!</definedName>
    <definedName name="_2534G3.221_4_1" localSheetId="13">#REF!</definedName>
    <definedName name="_2534G3.221_4_1" localSheetId="2">#REF!</definedName>
    <definedName name="_2534G3.221_4_1" localSheetId="11">#REF!</definedName>
    <definedName name="_2534G3.221_4_1" localSheetId="5">#REF!</definedName>
    <definedName name="_2534G3.221_4_1" localSheetId="14">#REF!</definedName>
    <definedName name="_2534G3.221_4_1">#REF!</definedName>
    <definedName name="_2534ningnc1p_5_1" localSheetId="13">#REF!</definedName>
    <definedName name="_2534ningnc1p_5_1" localSheetId="2">#REF!</definedName>
    <definedName name="_2534ningnc1p_5_1" localSheetId="11">#REF!</definedName>
    <definedName name="_2534ningnc1p_5_1" localSheetId="5">#REF!</definedName>
    <definedName name="_2534ningnc1p_5_1" localSheetId="14">#REF!</definedName>
    <definedName name="_2534ningnc1p_5_1">#REF!</definedName>
    <definedName name="_2535ningnc1p_6_1" localSheetId="13">#REF!</definedName>
    <definedName name="_2535ningnc1p_6_1" localSheetId="2">#REF!</definedName>
    <definedName name="_2535ningnc1p_6_1" localSheetId="11">#REF!</definedName>
    <definedName name="_2535ningnc1p_6_1" localSheetId="5">#REF!</definedName>
    <definedName name="_2535ningnc1p_6_1" localSheetId="14">#REF!</definedName>
    <definedName name="_2535ningnc1p_6_1">#REF!</definedName>
    <definedName name="_2536G3.221_5_1" localSheetId="13">#REF!</definedName>
    <definedName name="_2536G3.221_5_1" localSheetId="2">#REF!</definedName>
    <definedName name="_2536G3.221_5_1" localSheetId="11">#REF!</definedName>
    <definedName name="_2536G3.221_5_1" localSheetId="5">#REF!</definedName>
    <definedName name="_2536G3.221_5_1" localSheetId="14">#REF!</definedName>
    <definedName name="_2536G3.221_5_1">#REF!</definedName>
    <definedName name="_2536ningnc1p_8_1" localSheetId="13">#REF!</definedName>
    <definedName name="_2536ningnc1p_8_1" localSheetId="2">#REF!</definedName>
    <definedName name="_2536ningnc1p_8_1" localSheetId="11">#REF!</definedName>
    <definedName name="_2536ningnc1p_8_1" localSheetId="5">#REF!</definedName>
    <definedName name="_2536ningnc1p_8_1" localSheetId="14">#REF!</definedName>
    <definedName name="_2536ningnc1p_8_1">#REF!</definedName>
    <definedName name="_2537ningvl1p_4_1" localSheetId="13">#REF!</definedName>
    <definedName name="_2537ningvl1p_4_1" localSheetId="2">#REF!</definedName>
    <definedName name="_2537ningvl1p_4_1" localSheetId="11">#REF!</definedName>
    <definedName name="_2537ningvl1p_4_1" localSheetId="5">#REF!</definedName>
    <definedName name="_2537ningvl1p_4_1" localSheetId="14">#REF!</definedName>
    <definedName name="_2537ningvl1p_4_1">#REF!</definedName>
    <definedName name="_2538G3.221_6_1" localSheetId="13">#REF!</definedName>
    <definedName name="_2538G3.221_6_1" localSheetId="2">#REF!</definedName>
    <definedName name="_2538G3.221_6_1" localSheetId="11">#REF!</definedName>
    <definedName name="_2538G3.221_6_1" localSheetId="5">#REF!</definedName>
    <definedName name="_2538G3.221_6_1" localSheetId="14">#REF!</definedName>
    <definedName name="_2538G3.221_6_1">#REF!</definedName>
    <definedName name="_2538ningvl1p_5_1" localSheetId="13">#REF!</definedName>
    <definedName name="_2538ningvl1p_5_1" localSheetId="2">#REF!</definedName>
    <definedName name="_2538ningvl1p_5_1" localSheetId="11">#REF!</definedName>
    <definedName name="_2538ningvl1p_5_1" localSheetId="5">#REF!</definedName>
    <definedName name="_2538ningvl1p_5_1" localSheetId="14">#REF!</definedName>
    <definedName name="_2538ningvl1p_5_1">#REF!</definedName>
    <definedName name="_2539ningvl1p_6_1" localSheetId="13">#REF!</definedName>
    <definedName name="_2539ningvl1p_6_1" localSheetId="2">#REF!</definedName>
    <definedName name="_2539ningvl1p_6_1" localSheetId="11">#REF!</definedName>
    <definedName name="_2539ningvl1p_6_1" localSheetId="5">#REF!</definedName>
    <definedName name="_2539ningvl1p_6_1" localSheetId="14">#REF!</definedName>
    <definedName name="_2539ningvl1p_6_1">#REF!</definedName>
    <definedName name="_253Bang_travl_5_1" localSheetId="13">#REF!</definedName>
    <definedName name="_253Bang_travl_5_1" localSheetId="2">#REF!</definedName>
    <definedName name="_253Bang_travl_5_1" localSheetId="11">#REF!</definedName>
    <definedName name="_253Bang_travl_5_1" localSheetId="5">#REF!</definedName>
    <definedName name="_253Bang_travl_5_1" localSheetId="14">#REF!</definedName>
    <definedName name="_253Bang_travl_5_1">#REF!</definedName>
    <definedName name="_2540G3.221_8_1" localSheetId="13">#REF!</definedName>
    <definedName name="_2540G3.221_8_1" localSheetId="2">#REF!</definedName>
    <definedName name="_2540G3.221_8_1" localSheetId="11">#REF!</definedName>
    <definedName name="_2540G3.221_8_1" localSheetId="5">#REF!</definedName>
    <definedName name="_2540G3.221_8_1" localSheetId="14">#REF!</definedName>
    <definedName name="_2540G3.221_8_1">#REF!</definedName>
    <definedName name="_2540ningvl1p_8_1" localSheetId="13">#REF!</definedName>
    <definedName name="_2540ningvl1p_8_1" localSheetId="2">#REF!</definedName>
    <definedName name="_2540ningvl1p_8_1" localSheetId="11">#REF!</definedName>
    <definedName name="_2540ningvl1p_8_1" localSheetId="5">#REF!</definedName>
    <definedName name="_2540ningvl1p_8_1" localSheetId="14">#REF!</definedName>
    <definedName name="_2540ningvl1p_8_1">#REF!</definedName>
    <definedName name="_2542G3.231_4_1" localSheetId="13">#REF!</definedName>
    <definedName name="_2542G3.231_4_1" localSheetId="2">#REF!</definedName>
    <definedName name="_2542G3.231_4_1" localSheetId="11">#REF!</definedName>
    <definedName name="_2542G3.231_4_1" localSheetId="5">#REF!</definedName>
    <definedName name="_2542G3.231_4_1" localSheetId="14">#REF!</definedName>
    <definedName name="_2542G3.231_4_1">#REF!</definedName>
    <definedName name="_2544G3.231_5_1" localSheetId="13">#REF!</definedName>
    <definedName name="_2544G3.231_5_1" localSheetId="2">#REF!</definedName>
    <definedName name="_2544G3.231_5_1" localSheetId="11">#REF!</definedName>
    <definedName name="_2544G3.231_5_1" localSheetId="5">#REF!</definedName>
    <definedName name="_2544G3.231_5_1" localSheetId="14">#REF!</definedName>
    <definedName name="_2544G3.231_5_1">#REF!</definedName>
    <definedName name="_2545ninnc3p_4_1" localSheetId="13">#REF!</definedName>
    <definedName name="_2545ninnc3p_4_1" localSheetId="2">#REF!</definedName>
    <definedName name="_2545ninnc3p_4_1" localSheetId="11">#REF!</definedName>
    <definedName name="_2545ninnc3p_4_1" localSheetId="5">#REF!</definedName>
    <definedName name="_2545ninnc3p_4_1" localSheetId="14">#REF!</definedName>
    <definedName name="_2545ninnc3p_4_1">#REF!</definedName>
    <definedName name="_2546G3.231_6_1" localSheetId="13">#REF!</definedName>
    <definedName name="_2546G3.231_6_1" localSheetId="2">#REF!</definedName>
    <definedName name="_2546G3.231_6_1" localSheetId="11">#REF!</definedName>
    <definedName name="_2546G3.231_6_1" localSheetId="5">#REF!</definedName>
    <definedName name="_2546G3.231_6_1" localSheetId="14">#REF!</definedName>
    <definedName name="_2546G3.231_6_1">#REF!</definedName>
    <definedName name="_2546ninnc3p_5_1" localSheetId="13">#REF!</definedName>
    <definedName name="_2546ninnc3p_5_1" localSheetId="2">#REF!</definedName>
    <definedName name="_2546ninnc3p_5_1" localSheetId="11">#REF!</definedName>
    <definedName name="_2546ninnc3p_5_1" localSheetId="5">#REF!</definedName>
    <definedName name="_2546ninnc3p_5_1" localSheetId="14">#REF!</definedName>
    <definedName name="_2546ninnc3p_5_1">#REF!</definedName>
    <definedName name="_2547ninnc3p_6_1" localSheetId="13">#REF!</definedName>
    <definedName name="_2547ninnc3p_6_1" localSheetId="2">#REF!</definedName>
    <definedName name="_2547ninnc3p_6_1" localSheetId="11">#REF!</definedName>
    <definedName name="_2547ninnc3p_6_1" localSheetId="5">#REF!</definedName>
    <definedName name="_2547ninnc3p_6_1" localSheetId="14">#REF!</definedName>
    <definedName name="_2547ninnc3p_6_1">#REF!</definedName>
    <definedName name="_2548G3.231_8_1" localSheetId="13">#REF!</definedName>
    <definedName name="_2548G3.231_8_1" localSheetId="2">#REF!</definedName>
    <definedName name="_2548G3.231_8_1" localSheetId="11">#REF!</definedName>
    <definedName name="_2548G3.231_8_1" localSheetId="5">#REF!</definedName>
    <definedName name="_2548G3.231_8_1" localSheetId="14">#REF!</definedName>
    <definedName name="_2548G3.231_8_1">#REF!</definedName>
    <definedName name="_2548ninnc3p_8_1" localSheetId="13">#REF!</definedName>
    <definedName name="_2548ninnc3p_8_1" localSheetId="2">#REF!</definedName>
    <definedName name="_2548ninnc3p_8_1" localSheetId="11">#REF!</definedName>
    <definedName name="_2548ninnc3p_8_1" localSheetId="5">#REF!</definedName>
    <definedName name="_2548ninnc3p_8_1" localSheetId="14">#REF!</definedName>
    <definedName name="_2548ninnc3p_8_1">#REF!</definedName>
    <definedName name="_2549nint1p_4_1" localSheetId="13">#REF!</definedName>
    <definedName name="_2549nint1p_4_1" localSheetId="2">#REF!</definedName>
    <definedName name="_2549nint1p_4_1" localSheetId="11">#REF!</definedName>
    <definedName name="_2549nint1p_4_1" localSheetId="5">#REF!</definedName>
    <definedName name="_2549nint1p_4_1" localSheetId="14">#REF!</definedName>
    <definedName name="_2549nint1p_4_1">#REF!</definedName>
    <definedName name="_254Bang_travl_6_1" localSheetId="13">#REF!</definedName>
    <definedName name="_254Bang_travl_6_1" localSheetId="2">#REF!</definedName>
    <definedName name="_254Bang_travl_6_1" localSheetId="11">#REF!</definedName>
    <definedName name="_254Bang_travl_6_1" localSheetId="5">#REF!</definedName>
    <definedName name="_254Bang_travl_6_1" localSheetId="14">#REF!</definedName>
    <definedName name="_254Bang_travl_6_1">#REF!</definedName>
    <definedName name="_2550G3.241_4_1" localSheetId="13">#REF!</definedName>
    <definedName name="_2550G3.241_4_1" localSheetId="2">#REF!</definedName>
    <definedName name="_2550G3.241_4_1" localSheetId="11">#REF!</definedName>
    <definedName name="_2550G3.241_4_1" localSheetId="5">#REF!</definedName>
    <definedName name="_2550G3.241_4_1" localSheetId="14">#REF!</definedName>
    <definedName name="_2550G3.241_4_1">#REF!</definedName>
    <definedName name="_2550nint1p_5_1" localSheetId="13">#REF!</definedName>
    <definedName name="_2550nint1p_5_1" localSheetId="2">#REF!</definedName>
    <definedName name="_2550nint1p_5_1" localSheetId="11">#REF!</definedName>
    <definedName name="_2550nint1p_5_1" localSheetId="5">#REF!</definedName>
    <definedName name="_2550nint1p_5_1" localSheetId="14">#REF!</definedName>
    <definedName name="_2550nint1p_5_1">#REF!</definedName>
    <definedName name="_2551nint1p_6_1" localSheetId="13">#REF!</definedName>
    <definedName name="_2551nint1p_6_1" localSheetId="2">#REF!</definedName>
    <definedName name="_2551nint1p_6_1" localSheetId="11">#REF!</definedName>
    <definedName name="_2551nint1p_6_1" localSheetId="5">#REF!</definedName>
    <definedName name="_2551nint1p_6_1" localSheetId="14">#REF!</definedName>
    <definedName name="_2551nint1p_6_1">#REF!</definedName>
    <definedName name="_2552G3.241_5_1" localSheetId="13">#REF!</definedName>
    <definedName name="_2552G3.241_5_1" localSheetId="2">#REF!</definedName>
    <definedName name="_2552G3.241_5_1" localSheetId="11">#REF!</definedName>
    <definedName name="_2552G3.241_5_1" localSheetId="5">#REF!</definedName>
    <definedName name="_2552G3.241_5_1" localSheetId="14">#REF!</definedName>
    <definedName name="_2552G3.241_5_1">#REF!</definedName>
    <definedName name="_2552nint1p_8_1" localSheetId="13">#REF!</definedName>
    <definedName name="_2552nint1p_8_1" localSheetId="2">#REF!</definedName>
    <definedName name="_2552nint1p_8_1" localSheetId="11">#REF!</definedName>
    <definedName name="_2552nint1p_8_1" localSheetId="5">#REF!</definedName>
    <definedName name="_2552nint1p_8_1" localSheetId="14">#REF!</definedName>
    <definedName name="_2552nint1p_8_1">#REF!</definedName>
    <definedName name="_2553nintnc1p_4_1" localSheetId="13">#REF!</definedName>
    <definedName name="_2553nintnc1p_4_1" localSheetId="2">#REF!</definedName>
    <definedName name="_2553nintnc1p_4_1" localSheetId="11">#REF!</definedName>
    <definedName name="_2553nintnc1p_4_1" localSheetId="5">#REF!</definedName>
    <definedName name="_2553nintnc1p_4_1" localSheetId="14">#REF!</definedName>
    <definedName name="_2553nintnc1p_4_1">#REF!</definedName>
    <definedName name="_2554G3.241_6_1" localSheetId="13">#REF!</definedName>
    <definedName name="_2554G3.241_6_1" localSheetId="2">#REF!</definedName>
    <definedName name="_2554G3.241_6_1" localSheetId="11">#REF!</definedName>
    <definedName name="_2554G3.241_6_1" localSheetId="5">#REF!</definedName>
    <definedName name="_2554G3.241_6_1" localSheetId="14">#REF!</definedName>
    <definedName name="_2554G3.241_6_1">#REF!</definedName>
    <definedName name="_2554nintnc1p_5_1" localSheetId="13">#REF!</definedName>
    <definedName name="_2554nintnc1p_5_1" localSheetId="2">#REF!</definedName>
    <definedName name="_2554nintnc1p_5_1" localSheetId="11">#REF!</definedName>
    <definedName name="_2554nintnc1p_5_1" localSheetId="5">#REF!</definedName>
    <definedName name="_2554nintnc1p_5_1" localSheetId="14">#REF!</definedName>
    <definedName name="_2554nintnc1p_5_1">#REF!</definedName>
    <definedName name="_2555nintnc1p_6_1" localSheetId="13">#REF!</definedName>
    <definedName name="_2555nintnc1p_6_1" localSheetId="2">#REF!</definedName>
    <definedName name="_2555nintnc1p_6_1" localSheetId="11">#REF!</definedName>
    <definedName name="_2555nintnc1p_6_1" localSheetId="5">#REF!</definedName>
    <definedName name="_2555nintnc1p_6_1" localSheetId="14">#REF!</definedName>
    <definedName name="_2555nintnc1p_6_1">#REF!</definedName>
    <definedName name="_2556G3.241_8_1" localSheetId="13">#REF!</definedName>
    <definedName name="_2556G3.241_8_1" localSheetId="2">#REF!</definedName>
    <definedName name="_2556G3.241_8_1" localSheetId="11">#REF!</definedName>
    <definedName name="_2556G3.241_8_1" localSheetId="5">#REF!</definedName>
    <definedName name="_2556G3.241_8_1" localSheetId="14">#REF!</definedName>
    <definedName name="_2556G3.241_8_1">#REF!</definedName>
    <definedName name="_2556nintnc1p_8_1" localSheetId="13">#REF!</definedName>
    <definedName name="_2556nintnc1p_8_1" localSheetId="2">#REF!</definedName>
    <definedName name="_2556nintnc1p_8_1" localSheetId="11">#REF!</definedName>
    <definedName name="_2556nintnc1p_8_1" localSheetId="5">#REF!</definedName>
    <definedName name="_2556nintnc1p_8_1" localSheetId="14">#REF!</definedName>
    <definedName name="_2556nintnc1p_8_1">#REF!</definedName>
    <definedName name="_2557nintvl1p_4_1" localSheetId="13">#REF!</definedName>
    <definedName name="_2557nintvl1p_4_1" localSheetId="2">#REF!</definedName>
    <definedName name="_2557nintvl1p_4_1" localSheetId="11">#REF!</definedName>
    <definedName name="_2557nintvl1p_4_1" localSheetId="5">#REF!</definedName>
    <definedName name="_2557nintvl1p_4_1" localSheetId="14">#REF!</definedName>
    <definedName name="_2557nintvl1p_4_1">#REF!</definedName>
    <definedName name="_2558G3.301_4_1" localSheetId="13">#REF!</definedName>
    <definedName name="_2558G3.301_4_1" localSheetId="2">#REF!</definedName>
    <definedName name="_2558G3.301_4_1" localSheetId="11">#REF!</definedName>
    <definedName name="_2558G3.301_4_1" localSheetId="5">#REF!</definedName>
    <definedName name="_2558G3.301_4_1" localSheetId="14">#REF!</definedName>
    <definedName name="_2558G3.301_4_1">#REF!</definedName>
    <definedName name="_2558nintvl1p_5_1" localSheetId="13">#REF!</definedName>
    <definedName name="_2558nintvl1p_5_1" localSheetId="2">#REF!</definedName>
    <definedName name="_2558nintvl1p_5_1" localSheetId="11">#REF!</definedName>
    <definedName name="_2558nintvl1p_5_1" localSheetId="5">#REF!</definedName>
    <definedName name="_2558nintvl1p_5_1" localSheetId="14">#REF!</definedName>
    <definedName name="_2558nintvl1p_5_1">#REF!</definedName>
    <definedName name="_2559nintvl1p_6_1" localSheetId="13">#REF!</definedName>
    <definedName name="_2559nintvl1p_6_1" localSheetId="2">#REF!</definedName>
    <definedName name="_2559nintvl1p_6_1" localSheetId="11">#REF!</definedName>
    <definedName name="_2559nintvl1p_6_1" localSheetId="5">#REF!</definedName>
    <definedName name="_2559nintvl1p_6_1" localSheetId="14">#REF!</definedName>
    <definedName name="_2559nintvl1p_6_1">#REF!</definedName>
    <definedName name="_255Bang_travl_8_1" localSheetId="13">#REF!</definedName>
    <definedName name="_255Bang_travl_8_1" localSheetId="2">#REF!</definedName>
    <definedName name="_255Bang_travl_8_1" localSheetId="11">#REF!</definedName>
    <definedName name="_255Bang_travl_8_1" localSheetId="5">#REF!</definedName>
    <definedName name="_255Bang_travl_8_1" localSheetId="14">#REF!</definedName>
    <definedName name="_255Bang_travl_8_1">#REF!</definedName>
    <definedName name="_2560G3.301_5_1" localSheetId="13">#REF!</definedName>
    <definedName name="_2560G3.301_5_1" localSheetId="2">#REF!</definedName>
    <definedName name="_2560G3.301_5_1" localSheetId="11">#REF!</definedName>
    <definedName name="_2560G3.301_5_1" localSheetId="5">#REF!</definedName>
    <definedName name="_2560G3.301_5_1" localSheetId="14">#REF!</definedName>
    <definedName name="_2560G3.301_5_1">#REF!</definedName>
    <definedName name="_2560nintvl1p_8_1" localSheetId="13">#REF!</definedName>
    <definedName name="_2560nintvl1p_8_1" localSheetId="2">#REF!</definedName>
    <definedName name="_2560nintvl1p_8_1" localSheetId="11">#REF!</definedName>
    <definedName name="_2560nintvl1p_8_1" localSheetId="5">#REF!</definedName>
    <definedName name="_2560nintvl1p_8_1" localSheetId="14">#REF!</definedName>
    <definedName name="_2560nintvl1p_8_1">#REF!</definedName>
    <definedName name="_2562G3.301_6_1" localSheetId="13">#REF!</definedName>
    <definedName name="_2562G3.301_6_1" localSheetId="2">#REF!</definedName>
    <definedName name="_2562G3.301_6_1" localSheetId="11">#REF!</definedName>
    <definedName name="_2562G3.301_6_1" localSheetId="5">#REF!</definedName>
    <definedName name="_2562G3.301_6_1" localSheetId="14">#REF!</definedName>
    <definedName name="_2562G3.301_6_1">#REF!</definedName>
    <definedName name="_2564G3.301_8_1" localSheetId="13">#REF!</definedName>
    <definedName name="_2564G3.301_8_1" localSheetId="2">#REF!</definedName>
    <definedName name="_2564G3.301_8_1" localSheetId="11">#REF!</definedName>
    <definedName name="_2564G3.301_8_1" localSheetId="5">#REF!</definedName>
    <definedName name="_2564G3.301_8_1" localSheetId="14">#REF!</definedName>
    <definedName name="_2564G3.301_8_1">#REF!</definedName>
    <definedName name="_2565ninvl3p_4_1" localSheetId="13">#REF!</definedName>
    <definedName name="_2565ninvl3p_4_1" localSheetId="2">#REF!</definedName>
    <definedName name="_2565ninvl3p_4_1" localSheetId="11">#REF!</definedName>
    <definedName name="_2565ninvl3p_4_1" localSheetId="5">#REF!</definedName>
    <definedName name="_2565ninvl3p_4_1" localSheetId="14">#REF!</definedName>
    <definedName name="_2565ninvl3p_4_1">#REF!</definedName>
    <definedName name="_2566G3.311_4_1" localSheetId="13">#REF!</definedName>
    <definedName name="_2566G3.311_4_1" localSheetId="2">#REF!</definedName>
    <definedName name="_2566G3.311_4_1" localSheetId="11">#REF!</definedName>
    <definedName name="_2566G3.311_4_1" localSheetId="5">#REF!</definedName>
    <definedName name="_2566G3.311_4_1" localSheetId="14">#REF!</definedName>
    <definedName name="_2566G3.311_4_1">#REF!</definedName>
    <definedName name="_2566ninvl3p_5_1" localSheetId="13">#REF!</definedName>
    <definedName name="_2566ninvl3p_5_1" localSheetId="2">#REF!</definedName>
    <definedName name="_2566ninvl3p_5_1" localSheetId="11">#REF!</definedName>
    <definedName name="_2566ninvl3p_5_1" localSheetId="5">#REF!</definedName>
    <definedName name="_2566ninvl3p_5_1" localSheetId="14">#REF!</definedName>
    <definedName name="_2566ninvl3p_5_1">#REF!</definedName>
    <definedName name="_2567ninvl3p_6_1" localSheetId="13">#REF!</definedName>
    <definedName name="_2567ninvl3p_6_1" localSheetId="2">#REF!</definedName>
    <definedName name="_2567ninvl3p_6_1" localSheetId="11">#REF!</definedName>
    <definedName name="_2567ninvl3p_6_1" localSheetId="5">#REF!</definedName>
    <definedName name="_2567ninvl3p_6_1" localSheetId="14">#REF!</definedName>
    <definedName name="_2567ninvl3p_6_1">#REF!</definedName>
    <definedName name="_2568G3.311_5_1" localSheetId="13">#REF!</definedName>
    <definedName name="_2568G3.311_5_1" localSheetId="2">#REF!</definedName>
    <definedName name="_2568G3.311_5_1" localSheetId="11">#REF!</definedName>
    <definedName name="_2568G3.311_5_1" localSheetId="5">#REF!</definedName>
    <definedName name="_2568G3.311_5_1" localSheetId="14">#REF!</definedName>
    <definedName name="_2568G3.311_5_1">#REF!</definedName>
    <definedName name="_2568ninvl3p_8_1" localSheetId="13">#REF!</definedName>
    <definedName name="_2568ninvl3p_8_1" localSheetId="2">#REF!</definedName>
    <definedName name="_2568ninvl3p_8_1" localSheetId="11">#REF!</definedName>
    <definedName name="_2568ninvl3p_8_1" localSheetId="5">#REF!</definedName>
    <definedName name="_2568ninvl3p_8_1" localSheetId="14">#REF!</definedName>
    <definedName name="_2568ninvl3p_8_1">#REF!</definedName>
    <definedName name="_2569nl_4_1" localSheetId="13">#REF!</definedName>
    <definedName name="_2569nl_4_1" localSheetId="2">#REF!</definedName>
    <definedName name="_2569nl_4_1" localSheetId="11">#REF!</definedName>
    <definedName name="_2569nl_4_1" localSheetId="5">#REF!</definedName>
    <definedName name="_2569nl_4_1" localSheetId="14">#REF!</definedName>
    <definedName name="_2569nl_4_1">#REF!</definedName>
    <definedName name="_2570G3.311_6_1" localSheetId="13">#REF!</definedName>
    <definedName name="_2570G3.311_6_1" localSheetId="2">#REF!</definedName>
    <definedName name="_2570G3.311_6_1" localSheetId="11">#REF!</definedName>
    <definedName name="_2570G3.311_6_1" localSheetId="5">#REF!</definedName>
    <definedName name="_2570G3.311_6_1" localSheetId="14">#REF!</definedName>
    <definedName name="_2570G3.311_6_1">#REF!</definedName>
    <definedName name="_2570nl_5_1" localSheetId="13">#REF!</definedName>
    <definedName name="_2570nl_5_1" localSheetId="2">#REF!</definedName>
    <definedName name="_2570nl_5_1" localSheetId="11">#REF!</definedName>
    <definedName name="_2570nl_5_1" localSheetId="5">#REF!</definedName>
    <definedName name="_2570nl_5_1" localSheetId="14">#REF!</definedName>
    <definedName name="_2570nl_5_1">#REF!</definedName>
    <definedName name="_2571nl_6_1" localSheetId="13">#REF!</definedName>
    <definedName name="_2571nl_6_1" localSheetId="2">#REF!</definedName>
    <definedName name="_2571nl_6_1" localSheetId="11">#REF!</definedName>
    <definedName name="_2571nl_6_1" localSheetId="5">#REF!</definedName>
    <definedName name="_2571nl_6_1" localSheetId="14">#REF!</definedName>
    <definedName name="_2571nl_6_1">#REF!</definedName>
    <definedName name="_2572G3.311_8_1" localSheetId="13">#REF!</definedName>
    <definedName name="_2572G3.311_8_1" localSheetId="2">#REF!</definedName>
    <definedName name="_2572G3.311_8_1" localSheetId="11">#REF!</definedName>
    <definedName name="_2572G3.311_8_1" localSheetId="5">#REF!</definedName>
    <definedName name="_2572G3.311_8_1" localSheetId="14">#REF!</definedName>
    <definedName name="_2572G3.311_8_1">#REF!</definedName>
    <definedName name="_2572nl_8_1" localSheetId="13">#REF!</definedName>
    <definedName name="_2572nl_8_1" localSheetId="2">#REF!</definedName>
    <definedName name="_2572nl_8_1" localSheetId="11">#REF!</definedName>
    <definedName name="_2572nl_8_1" localSheetId="5">#REF!</definedName>
    <definedName name="_2572nl_8_1" localSheetId="14">#REF!</definedName>
    <definedName name="_2572nl_8_1">#REF!</definedName>
    <definedName name="_2574G3.321_4_1" localSheetId="13">#REF!</definedName>
    <definedName name="_2574G3.321_4_1" localSheetId="2">#REF!</definedName>
    <definedName name="_2574G3.321_4_1" localSheetId="11">#REF!</definedName>
    <definedName name="_2574G3.321_4_1" localSheetId="5">#REF!</definedName>
    <definedName name="_2574G3.321_4_1" localSheetId="14">#REF!</definedName>
    <definedName name="_2574G3.321_4_1">#REF!</definedName>
    <definedName name="_2576G3.321_5_1" localSheetId="13">#REF!</definedName>
    <definedName name="_2576G3.321_5_1" localSheetId="2">#REF!</definedName>
    <definedName name="_2576G3.321_5_1" localSheetId="11">#REF!</definedName>
    <definedName name="_2576G3.321_5_1" localSheetId="5">#REF!</definedName>
    <definedName name="_2576G3.321_5_1" localSheetId="14">#REF!</definedName>
    <definedName name="_2576G3.321_5_1">#REF!</definedName>
    <definedName name="_2578G3.321_6_1" localSheetId="13">#REF!</definedName>
    <definedName name="_2578G3.321_6_1" localSheetId="2">#REF!</definedName>
    <definedName name="_2578G3.321_6_1" localSheetId="11">#REF!</definedName>
    <definedName name="_2578G3.321_6_1" localSheetId="5">#REF!</definedName>
    <definedName name="_2578G3.321_6_1" localSheetId="14">#REF!</definedName>
    <definedName name="_2578G3.321_6_1">#REF!</definedName>
    <definedName name="_2580G3.321_8_1" localSheetId="13">#REF!</definedName>
    <definedName name="_2580G3.321_8_1" localSheetId="2">#REF!</definedName>
    <definedName name="_2580G3.321_8_1" localSheetId="11">#REF!</definedName>
    <definedName name="_2580G3.321_8_1" localSheetId="5">#REF!</definedName>
    <definedName name="_2580G3.321_8_1" localSheetId="14">#REF!</definedName>
    <definedName name="_2580G3.321_8_1">#REF!</definedName>
    <definedName name="_2581nl1p_4_1" localSheetId="13">#REF!</definedName>
    <definedName name="_2581nl1p_4_1" localSheetId="2">#REF!</definedName>
    <definedName name="_2581nl1p_4_1" localSheetId="11">#REF!</definedName>
    <definedName name="_2581nl1p_4_1" localSheetId="5">#REF!</definedName>
    <definedName name="_2581nl1p_4_1" localSheetId="14">#REF!</definedName>
    <definedName name="_2581nl1p_4_1">#REF!</definedName>
    <definedName name="_2582G3.331_4_1" localSheetId="13">#REF!</definedName>
    <definedName name="_2582G3.331_4_1" localSheetId="2">#REF!</definedName>
    <definedName name="_2582G3.331_4_1" localSheetId="11">#REF!</definedName>
    <definedName name="_2582G3.331_4_1" localSheetId="5">#REF!</definedName>
    <definedName name="_2582G3.331_4_1" localSheetId="14">#REF!</definedName>
    <definedName name="_2582G3.331_4_1">#REF!</definedName>
    <definedName name="_2582nl1p_5_1" localSheetId="13">#REF!</definedName>
    <definedName name="_2582nl1p_5_1" localSheetId="2">#REF!</definedName>
    <definedName name="_2582nl1p_5_1" localSheetId="11">#REF!</definedName>
    <definedName name="_2582nl1p_5_1" localSheetId="5">#REF!</definedName>
    <definedName name="_2582nl1p_5_1" localSheetId="14">#REF!</definedName>
    <definedName name="_2582nl1p_5_1">#REF!</definedName>
    <definedName name="_2583nl1p_6_1" localSheetId="13">#REF!</definedName>
    <definedName name="_2583nl1p_6_1" localSheetId="2">#REF!</definedName>
    <definedName name="_2583nl1p_6_1" localSheetId="11">#REF!</definedName>
    <definedName name="_2583nl1p_6_1" localSheetId="5">#REF!</definedName>
    <definedName name="_2583nl1p_6_1" localSheetId="14">#REF!</definedName>
    <definedName name="_2583nl1p_6_1">#REF!</definedName>
    <definedName name="_2584G3.331_5_1" localSheetId="13">#REF!</definedName>
    <definedName name="_2584G3.331_5_1" localSheetId="2">#REF!</definedName>
    <definedName name="_2584G3.331_5_1" localSheetId="11">#REF!</definedName>
    <definedName name="_2584G3.331_5_1" localSheetId="5">#REF!</definedName>
    <definedName name="_2584G3.331_5_1" localSheetId="14">#REF!</definedName>
    <definedName name="_2584G3.331_5_1">#REF!</definedName>
    <definedName name="_2584nl1p_8_1" localSheetId="13">#REF!</definedName>
    <definedName name="_2584nl1p_8_1" localSheetId="2">#REF!</definedName>
    <definedName name="_2584nl1p_8_1" localSheetId="11">#REF!</definedName>
    <definedName name="_2584nl1p_8_1" localSheetId="5">#REF!</definedName>
    <definedName name="_2584nl1p_8_1" localSheetId="14">#REF!</definedName>
    <definedName name="_2584nl1p_8_1">#REF!</definedName>
    <definedName name="_2585nl3p_4_1" localSheetId="13">#REF!</definedName>
    <definedName name="_2585nl3p_4_1" localSheetId="2">#REF!</definedName>
    <definedName name="_2585nl3p_4_1" localSheetId="11">#REF!</definedName>
    <definedName name="_2585nl3p_4_1" localSheetId="5">#REF!</definedName>
    <definedName name="_2585nl3p_4_1" localSheetId="14">#REF!</definedName>
    <definedName name="_2585nl3p_4_1">#REF!</definedName>
    <definedName name="_2586G3.331_6_1" localSheetId="13">#REF!</definedName>
    <definedName name="_2586G3.331_6_1" localSheetId="2">#REF!</definedName>
    <definedName name="_2586G3.331_6_1" localSheetId="11">#REF!</definedName>
    <definedName name="_2586G3.331_6_1" localSheetId="5">#REF!</definedName>
    <definedName name="_2586G3.331_6_1" localSheetId="14">#REF!</definedName>
    <definedName name="_2586G3.331_6_1">#REF!</definedName>
    <definedName name="_2586nl3p_5_1" localSheetId="13">#REF!</definedName>
    <definedName name="_2586nl3p_5_1" localSheetId="2">#REF!</definedName>
    <definedName name="_2586nl3p_5_1" localSheetId="11">#REF!</definedName>
    <definedName name="_2586nl3p_5_1" localSheetId="5">#REF!</definedName>
    <definedName name="_2586nl3p_5_1" localSheetId="14">#REF!</definedName>
    <definedName name="_2586nl3p_5_1">#REF!</definedName>
    <definedName name="_2587nl3p_6_1" localSheetId="13">#REF!</definedName>
    <definedName name="_2587nl3p_6_1" localSheetId="2">#REF!</definedName>
    <definedName name="_2587nl3p_6_1" localSheetId="11">#REF!</definedName>
    <definedName name="_2587nl3p_6_1" localSheetId="5">#REF!</definedName>
    <definedName name="_2587nl3p_6_1" localSheetId="14">#REF!</definedName>
    <definedName name="_2587nl3p_6_1">#REF!</definedName>
    <definedName name="_2588G3.331_8_1" localSheetId="13">#REF!</definedName>
    <definedName name="_2588G3.331_8_1" localSheetId="2">#REF!</definedName>
    <definedName name="_2588G3.331_8_1" localSheetId="11">#REF!</definedName>
    <definedName name="_2588G3.331_8_1" localSheetId="5">#REF!</definedName>
    <definedName name="_2588G3.331_8_1" localSheetId="14">#REF!</definedName>
    <definedName name="_2588G3.331_8_1">#REF!</definedName>
    <definedName name="_2588nl3p_8_1" localSheetId="13">#REF!</definedName>
    <definedName name="_2588nl3p_8_1" localSheetId="2">#REF!</definedName>
    <definedName name="_2588nl3p_8_1" localSheetId="11">#REF!</definedName>
    <definedName name="_2588nl3p_8_1" localSheetId="5">#REF!</definedName>
    <definedName name="_2588nl3p_8_1" localSheetId="14">#REF!</definedName>
    <definedName name="_2588nl3p_8_1">#REF!</definedName>
    <definedName name="_2590G3.341_4_1" localSheetId="13">#REF!</definedName>
    <definedName name="_2590G3.341_4_1" localSheetId="2">#REF!</definedName>
    <definedName name="_2590G3.341_4_1" localSheetId="11">#REF!</definedName>
    <definedName name="_2590G3.341_4_1" localSheetId="5">#REF!</definedName>
    <definedName name="_2590G3.341_4_1" localSheetId="14">#REF!</definedName>
    <definedName name="_2590G3.341_4_1">#REF!</definedName>
    <definedName name="_2592G3.341_5_1" localSheetId="13">#REF!</definedName>
    <definedName name="_2592G3.341_5_1" localSheetId="2">#REF!</definedName>
    <definedName name="_2592G3.341_5_1" localSheetId="11">#REF!</definedName>
    <definedName name="_2592G3.341_5_1" localSheetId="5">#REF!</definedName>
    <definedName name="_2592G3.341_5_1" localSheetId="14">#REF!</definedName>
    <definedName name="_2592G3.341_5_1">#REF!</definedName>
    <definedName name="_2594G3.341_6_1" localSheetId="13">#REF!</definedName>
    <definedName name="_2594G3.341_6_1" localSheetId="2">#REF!</definedName>
    <definedName name="_2594G3.341_6_1" localSheetId="11">#REF!</definedName>
    <definedName name="_2594G3.341_6_1" localSheetId="5">#REF!</definedName>
    <definedName name="_2594G3.341_6_1" localSheetId="14">#REF!</definedName>
    <definedName name="_2594G3.341_6_1">#REF!</definedName>
    <definedName name="_2596G3.341_8_1" localSheetId="13">#REF!</definedName>
    <definedName name="_2596G3.341_8_1" localSheetId="2">#REF!</definedName>
    <definedName name="_2596G3.341_8_1" localSheetId="11">#REF!</definedName>
    <definedName name="_2596G3.341_8_1" localSheetId="5">#REF!</definedName>
    <definedName name="_2596G3.341_8_1" localSheetId="14">#REF!</definedName>
    <definedName name="_2596G3.341_8_1">#REF!</definedName>
    <definedName name="_2598G4.000_4_1" localSheetId="13">#REF!</definedName>
    <definedName name="_2598G4.000_4_1" localSheetId="2">#REF!</definedName>
    <definedName name="_2598G4.000_4_1" localSheetId="11">#REF!</definedName>
    <definedName name="_2598G4.000_4_1" localSheetId="5">#REF!</definedName>
    <definedName name="_2598G4.000_4_1" localSheetId="14">#REF!</definedName>
    <definedName name="_2598G4.000_4_1">#REF!</definedName>
    <definedName name="_25A01CAT_8_1" localSheetId="13">#REF!</definedName>
    <definedName name="_25A01CAT_8_1" localSheetId="2">#REF!</definedName>
    <definedName name="_25A01CAT_8_1" localSheetId="11">#REF!</definedName>
    <definedName name="_25A01CAT_8_1" localSheetId="5">#REF!</definedName>
    <definedName name="_25A01CAT_8_1" localSheetId="14">#REF!</definedName>
    <definedName name="_25A01CAT_8_1">#REF!</definedName>
    <definedName name="_2600G4.000_5_1" localSheetId="13">#REF!</definedName>
    <definedName name="_2600G4.000_5_1" localSheetId="2">#REF!</definedName>
    <definedName name="_2600G4.000_5_1" localSheetId="11">#REF!</definedName>
    <definedName name="_2600G4.000_5_1" localSheetId="5">#REF!</definedName>
    <definedName name="_2600G4.000_5_1" localSheetId="14">#REF!</definedName>
    <definedName name="_2600G4.000_5_1">#REF!</definedName>
    <definedName name="_2601nlnc3p_4_1" localSheetId="13">#REF!</definedName>
    <definedName name="_2601nlnc3p_4_1" localSheetId="2">#REF!</definedName>
    <definedName name="_2601nlnc3p_4_1" localSheetId="11">#REF!</definedName>
    <definedName name="_2601nlnc3p_4_1" localSheetId="5">#REF!</definedName>
    <definedName name="_2601nlnc3p_4_1" localSheetId="14">#REF!</definedName>
    <definedName name="_2601nlnc3p_4_1">#REF!</definedName>
    <definedName name="_2602G4.000_6_1" localSheetId="13">#REF!</definedName>
    <definedName name="_2602G4.000_6_1" localSheetId="2">#REF!</definedName>
    <definedName name="_2602G4.000_6_1" localSheetId="11">#REF!</definedName>
    <definedName name="_2602G4.000_6_1" localSheetId="5">#REF!</definedName>
    <definedName name="_2602G4.000_6_1" localSheetId="14">#REF!</definedName>
    <definedName name="_2602G4.000_6_1">#REF!</definedName>
    <definedName name="_2602nlnc3p_5_1" localSheetId="13">#REF!</definedName>
    <definedName name="_2602nlnc3p_5_1" localSheetId="2">#REF!</definedName>
    <definedName name="_2602nlnc3p_5_1" localSheetId="11">#REF!</definedName>
    <definedName name="_2602nlnc3p_5_1" localSheetId="5">#REF!</definedName>
    <definedName name="_2602nlnc3p_5_1" localSheetId="14">#REF!</definedName>
    <definedName name="_2602nlnc3p_5_1">#REF!</definedName>
    <definedName name="_2603nlnc3p_6_1" localSheetId="13">#REF!</definedName>
    <definedName name="_2603nlnc3p_6_1" localSheetId="2">#REF!</definedName>
    <definedName name="_2603nlnc3p_6_1" localSheetId="11">#REF!</definedName>
    <definedName name="_2603nlnc3p_6_1" localSheetId="5">#REF!</definedName>
    <definedName name="_2603nlnc3p_6_1" localSheetId="14">#REF!</definedName>
    <definedName name="_2603nlnc3p_6_1">#REF!</definedName>
    <definedName name="_2604G4.000_8_1" localSheetId="13">#REF!</definedName>
    <definedName name="_2604G4.000_8_1" localSheetId="2">#REF!</definedName>
    <definedName name="_2604G4.000_8_1" localSheetId="11">#REF!</definedName>
    <definedName name="_2604G4.000_8_1" localSheetId="5">#REF!</definedName>
    <definedName name="_2604G4.000_8_1" localSheetId="14">#REF!</definedName>
    <definedName name="_2604G4.000_8_1">#REF!</definedName>
    <definedName name="_2604nlnc3p_8_1" localSheetId="13">#REF!</definedName>
    <definedName name="_2604nlnc3p_8_1" localSheetId="2">#REF!</definedName>
    <definedName name="_2604nlnc3p_8_1" localSheetId="11">#REF!</definedName>
    <definedName name="_2604nlnc3p_8_1" localSheetId="5">#REF!</definedName>
    <definedName name="_2604nlnc3p_8_1" localSheetId="14">#REF!</definedName>
    <definedName name="_2604nlnc3p_8_1">#REF!</definedName>
    <definedName name="_2605nlnc3pha_4_1" localSheetId="13">#REF!</definedName>
    <definedName name="_2605nlnc3pha_4_1" localSheetId="2">#REF!</definedName>
    <definedName name="_2605nlnc3pha_4_1" localSheetId="11">#REF!</definedName>
    <definedName name="_2605nlnc3pha_4_1" localSheetId="5">#REF!</definedName>
    <definedName name="_2605nlnc3pha_4_1" localSheetId="14">#REF!</definedName>
    <definedName name="_2605nlnc3pha_4_1">#REF!</definedName>
    <definedName name="_2606G4.010_4_1" localSheetId="13">#REF!</definedName>
    <definedName name="_2606G4.010_4_1" localSheetId="2">#REF!</definedName>
    <definedName name="_2606G4.010_4_1" localSheetId="11">#REF!</definedName>
    <definedName name="_2606G4.010_4_1" localSheetId="5">#REF!</definedName>
    <definedName name="_2606G4.010_4_1" localSheetId="14">#REF!</definedName>
    <definedName name="_2606G4.010_4_1">#REF!</definedName>
    <definedName name="_2606nlnc3pha_5_1" localSheetId="13">#REF!</definedName>
    <definedName name="_2606nlnc3pha_5_1" localSheetId="2">#REF!</definedName>
    <definedName name="_2606nlnc3pha_5_1" localSheetId="11">#REF!</definedName>
    <definedName name="_2606nlnc3pha_5_1" localSheetId="5">#REF!</definedName>
    <definedName name="_2606nlnc3pha_5_1" localSheetId="14">#REF!</definedName>
    <definedName name="_2606nlnc3pha_5_1">#REF!</definedName>
    <definedName name="_2607nlnc3pha_6_1" localSheetId="13">#REF!</definedName>
    <definedName name="_2607nlnc3pha_6_1" localSheetId="2">#REF!</definedName>
    <definedName name="_2607nlnc3pha_6_1" localSheetId="11">#REF!</definedName>
    <definedName name="_2607nlnc3pha_6_1" localSheetId="5">#REF!</definedName>
    <definedName name="_2607nlnc3pha_6_1" localSheetId="14">#REF!</definedName>
    <definedName name="_2607nlnc3pha_6_1">#REF!</definedName>
    <definedName name="_2608G4.010_5_1" localSheetId="13">#REF!</definedName>
    <definedName name="_2608G4.010_5_1" localSheetId="2">#REF!</definedName>
    <definedName name="_2608G4.010_5_1" localSheetId="11">#REF!</definedName>
    <definedName name="_2608G4.010_5_1" localSheetId="5">#REF!</definedName>
    <definedName name="_2608G4.010_5_1" localSheetId="14">#REF!</definedName>
    <definedName name="_2608G4.010_5_1">#REF!</definedName>
    <definedName name="_2608nlnc3pha_8_1" localSheetId="13">#REF!</definedName>
    <definedName name="_2608nlnc3pha_8_1" localSheetId="2">#REF!</definedName>
    <definedName name="_2608nlnc3pha_8_1" localSheetId="11">#REF!</definedName>
    <definedName name="_2608nlnc3pha_8_1" localSheetId="5">#REF!</definedName>
    <definedName name="_2608nlnc3pha_8_1" localSheetId="14">#REF!</definedName>
    <definedName name="_2608nlnc3pha_8_1">#REF!</definedName>
    <definedName name="_2609NLTK1p_4_1" localSheetId="13">#REF!</definedName>
    <definedName name="_2609NLTK1p_4_1" localSheetId="2">#REF!</definedName>
    <definedName name="_2609NLTK1p_4_1" localSheetId="11">#REF!</definedName>
    <definedName name="_2609NLTK1p_4_1" localSheetId="5">#REF!</definedName>
    <definedName name="_2609NLTK1p_4_1" localSheetId="14">#REF!</definedName>
    <definedName name="_2609NLTK1p_4_1">#REF!</definedName>
    <definedName name="_2610G4.010_6_1" localSheetId="13">#REF!</definedName>
    <definedName name="_2610G4.010_6_1" localSheetId="2">#REF!</definedName>
    <definedName name="_2610G4.010_6_1" localSheetId="11">#REF!</definedName>
    <definedName name="_2610G4.010_6_1" localSheetId="5">#REF!</definedName>
    <definedName name="_2610G4.010_6_1" localSheetId="14">#REF!</definedName>
    <definedName name="_2610G4.010_6_1">#REF!</definedName>
    <definedName name="_2610NLTK1p_5_1" localSheetId="13">#REF!</definedName>
    <definedName name="_2610NLTK1p_5_1" localSheetId="2">#REF!</definedName>
    <definedName name="_2610NLTK1p_5_1" localSheetId="11">#REF!</definedName>
    <definedName name="_2610NLTK1p_5_1" localSheetId="5">#REF!</definedName>
    <definedName name="_2610NLTK1p_5_1" localSheetId="14">#REF!</definedName>
    <definedName name="_2610NLTK1p_5_1">#REF!</definedName>
    <definedName name="_2611NLTK1p_6_1" localSheetId="13">#REF!</definedName>
    <definedName name="_2611NLTK1p_6_1" localSheetId="2">#REF!</definedName>
    <definedName name="_2611NLTK1p_6_1" localSheetId="11">#REF!</definedName>
    <definedName name="_2611NLTK1p_6_1" localSheetId="5">#REF!</definedName>
    <definedName name="_2611NLTK1p_6_1" localSheetId="14">#REF!</definedName>
    <definedName name="_2611NLTK1p_6_1">#REF!</definedName>
    <definedName name="_2612G4.010_8_1" localSheetId="13">#REF!</definedName>
    <definedName name="_2612G4.010_8_1" localSheetId="2">#REF!</definedName>
    <definedName name="_2612G4.010_8_1" localSheetId="11">#REF!</definedName>
    <definedName name="_2612G4.010_8_1" localSheetId="5">#REF!</definedName>
    <definedName name="_2612G4.010_8_1" localSheetId="14">#REF!</definedName>
    <definedName name="_2612G4.010_8_1">#REF!</definedName>
    <definedName name="_2612NLTK1p_8_1" localSheetId="13">#REF!</definedName>
    <definedName name="_2612NLTK1p_8_1" localSheetId="2">#REF!</definedName>
    <definedName name="_2612NLTK1p_8_1" localSheetId="11">#REF!</definedName>
    <definedName name="_2612NLTK1p_8_1" localSheetId="5">#REF!</definedName>
    <definedName name="_2612NLTK1p_8_1" localSheetId="14">#REF!</definedName>
    <definedName name="_2612NLTK1p_8_1">#REF!</definedName>
    <definedName name="_2614G4.020_4_1" localSheetId="13">#REF!</definedName>
    <definedName name="_2614G4.020_4_1" localSheetId="2">#REF!</definedName>
    <definedName name="_2614G4.020_4_1" localSheetId="11">#REF!</definedName>
    <definedName name="_2614G4.020_4_1" localSheetId="5">#REF!</definedName>
    <definedName name="_2614G4.020_4_1" localSheetId="14">#REF!</definedName>
    <definedName name="_2614G4.020_4_1">#REF!</definedName>
    <definedName name="_2616G4.020_5_1" localSheetId="13">#REF!</definedName>
    <definedName name="_2616G4.020_5_1" localSheetId="2">#REF!</definedName>
    <definedName name="_2616G4.020_5_1" localSheetId="11">#REF!</definedName>
    <definedName name="_2616G4.020_5_1" localSheetId="5">#REF!</definedName>
    <definedName name="_2616G4.020_5_1" localSheetId="14">#REF!</definedName>
    <definedName name="_2616G4.020_5_1">#REF!</definedName>
    <definedName name="_2617nlvl3p_4_1" localSheetId="13">#REF!</definedName>
    <definedName name="_2617nlvl3p_4_1" localSheetId="2">#REF!</definedName>
    <definedName name="_2617nlvl3p_4_1" localSheetId="11">#REF!</definedName>
    <definedName name="_2617nlvl3p_4_1" localSheetId="5">#REF!</definedName>
    <definedName name="_2617nlvl3p_4_1" localSheetId="14">#REF!</definedName>
    <definedName name="_2617nlvl3p_4_1">#REF!</definedName>
    <definedName name="_2618G4.020_6_1" localSheetId="13">#REF!</definedName>
    <definedName name="_2618G4.020_6_1" localSheetId="2">#REF!</definedName>
    <definedName name="_2618G4.020_6_1" localSheetId="11">#REF!</definedName>
    <definedName name="_2618G4.020_6_1" localSheetId="5">#REF!</definedName>
    <definedName name="_2618G4.020_6_1" localSheetId="14">#REF!</definedName>
    <definedName name="_2618G4.020_6_1">#REF!</definedName>
    <definedName name="_2618nlvl3p_5_1" localSheetId="13">#REF!</definedName>
    <definedName name="_2618nlvl3p_5_1" localSheetId="2">#REF!</definedName>
    <definedName name="_2618nlvl3p_5_1" localSheetId="11">#REF!</definedName>
    <definedName name="_2618nlvl3p_5_1" localSheetId="5">#REF!</definedName>
    <definedName name="_2618nlvl3p_5_1" localSheetId="14">#REF!</definedName>
    <definedName name="_2618nlvl3p_5_1">#REF!</definedName>
    <definedName name="_2619nlvl3p_6_1" localSheetId="13">#REF!</definedName>
    <definedName name="_2619nlvl3p_6_1" localSheetId="2">#REF!</definedName>
    <definedName name="_2619nlvl3p_6_1" localSheetId="11">#REF!</definedName>
    <definedName name="_2619nlvl3p_6_1" localSheetId="5">#REF!</definedName>
    <definedName name="_2619nlvl3p_6_1" localSheetId="14">#REF!</definedName>
    <definedName name="_2619nlvl3p_6_1">#REF!</definedName>
    <definedName name="_2620G4.020_8_1" localSheetId="13">#REF!</definedName>
    <definedName name="_2620G4.020_8_1" localSheetId="2">#REF!</definedName>
    <definedName name="_2620G4.020_8_1" localSheetId="11">#REF!</definedName>
    <definedName name="_2620G4.020_8_1" localSheetId="5">#REF!</definedName>
    <definedName name="_2620G4.020_8_1" localSheetId="14">#REF!</definedName>
    <definedName name="_2620G4.020_8_1">#REF!</definedName>
    <definedName name="_2620nlvl3p_8_1" localSheetId="13">#REF!</definedName>
    <definedName name="_2620nlvl3p_8_1" localSheetId="2">#REF!</definedName>
    <definedName name="_2620nlvl3p_8_1" localSheetId="11">#REF!</definedName>
    <definedName name="_2620nlvl3p_8_1" localSheetId="5">#REF!</definedName>
    <definedName name="_2620nlvl3p_8_1" localSheetId="14">#REF!</definedName>
    <definedName name="_2620nlvl3p_8_1">#REF!</definedName>
    <definedName name="_2621nn_4_1" localSheetId="13">#REF!</definedName>
    <definedName name="_2621nn_4_1" localSheetId="2">#REF!</definedName>
    <definedName name="_2621nn_4_1" localSheetId="11">#REF!</definedName>
    <definedName name="_2621nn_4_1" localSheetId="5">#REF!</definedName>
    <definedName name="_2621nn_4_1" localSheetId="14">#REF!</definedName>
    <definedName name="_2621nn_4_1">#REF!</definedName>
    <definedName name="_2622G4.030_4_1" localSheetId="13">#REF!</definedName>
    <definedName name="_2622G4.030_4_1" localSheetId="2">#REF!</definedName>
    <definedName name="_2622G4.030_4_1" localSheetId="11">#REF!</definedName>
    <definedName name="_2622G4.030_4_1" localSheetId="5">#REF!</definedName>
    <definedName name="_2622G4.030_4_1" localSheetId="14">#REF!</definedName>
    <definedName name="_2622G4.030_4_1">#REF!</definedName>
    <definedName name="_2622nn_5_1" localSheetId="13">#REF!</definedName>
    <definedName name="_2622nn_5_1" localSheetId="2">#REF!</definedName>
    <definedName name="_2622nn_5_1" localSheetId="11">#REF!</definedName>
    <definedName name="_2622nn_5_1" localSheetId="5">#REF!</definedName>
    <definedName name="_2622nn_5_1" localSheetId="14">#REF!</definedName>
    <definedName name="_2622nn_5_1">#REF!</definedName>
    <definedName name="_2623nn_6_1" localSheetId="13">#REF!</definedName>
    <definedName name="_2623nn_6_1" localSheetId="2">#REF!</definedName>
    <definedName name="_2623nn_6_1" localSheetId="11">#REF!</definedName>
    <definedName name="_2623nn_6_1" localSheetId="5">#REF!</definedName>
    <definedName name="_2623nn_6_1" localSheetId="14">#REF!</definedName>
    <definedName name="_2623nn_6_1">#REF!</definedName>
    <definedName name="_2624G4.030_5_1" localSheetId="13">#REF!</definedName>
    <definedName name="_2624G4.030_5_1" localSheetId="2">#REF!</definedName>
    <definedName name="_2624G4.030_5_1" localSheetId="11">#REF!</definedName>
    <definedName name="_2624G4.030_5_1" localSheetId="5">#REF!</definedName>
    <definedName name="_2624G4.030_5_1" localSheetId="14">#REF!</definedName>
    <definedName name="_2624G4.030_5_1">#REF!</definedName>
    <definedName name="_2624nn_8_1" localSheetId="13">#REF!</definedName>
    <definedName name="_2624nn_8_1" localSheetId="2">#REF!</definedName>
    <definedName name="_2624nn_8_1" localSheetId="11">#REF!</definedName>
    <definedName name="_2624nn_8_1" localSheetId="5">#REF!</definedName>
    <definedName name="_2624nn_8_1" localSheetId="14">#REF!</definedName>
    <definedName name="_2624nn_8_1">#REF!</definedName>
    <definedName name="_2625nn1p_4_1" localSheetId="13">#REF!</definedName>
    <definedName name="_2625nn1p_4_1" localSheetId="2">#REF!</definedName>
    <definedName name="_2625nn1p_4_1" localSheetId="11">#REF!</definedName>
    <definedName name="_2625nn1p_4_1" localSheetId="5">#REF!</definedName>
    <definedName name="_2625nn1p_4_1" localSheetId="14">#REF!</definedName>
    <definedName name="_2625nn1p_4_1">#REF!</definedName>
    <definedName name="_2626G4.030_6_1" localSheetId="13">#REF!</definedName>
    <definedName name="_2626G4.030_6_1" localSheetId="2">#REF!</definedName>
    <definedName name="_2626G4.030_6_1" localSheetId="11">#REF!</definedName>
    <definedName name="_2626G4.030_6_1" localSheetId="5">#REF!</definedName>
    <definedName name="_2626G4.030_6_1" localSheetId="14">#REF!</definedName>
    <definedName name="_2626G4.030_6_1">#REF!</definedName>
    <definedName name="_2626nn1p_5_1" localSheetId="13">#REF!</definedName>
    <definedName name="_2626nn1p_5_1" localSheetId="2">#REF!</definedName>
    <definedName name="_2626nn1p_5_1" localSheetId="11">#REF!</definedName>
    <definedName name="_2626nn1p_5_1" localSheetId="5">#REF!</definedName>
    <definedName name="_2626nn1p_5_1" localSheetId="14">#REF!</definedName>
    <definedName name="_2626nn1p_5_1">#REF!</definedName>
    <definedName name="_2627nn1p_6_1" localSheetId="13">#REF!</definedName>
    <definedName name="_2627nn1p_6_1" localSheetId="2">#REF!</definedName>
    <definedName name="_2627nn1p_6_1" localSheetId="11">#REF!</definedName>
    <definedName name="_2627nn1p_6_1" localSheetId="5">#REF!</definedName>
    <definedName name="_2627nn1p_6_1" localSheetId="14">#REF!</definedName>
    <definedName name="_2627nn1p_6_1">#REF!</definedName>
    <definedName name="_2628G4.030_8_1" localSheetId="13">#REF!</definedName>
    <definedName name="_2628G4.030_8_1" localSheetId="2">#REF!</definedName>
    <definedName name="_2628G4.030_8_1" localSheetId="11">#REF!</definedName>
    <definedName name="_2628G4.030_8_1" localSheetId="5">#REF!</definedName>
    <definedName name="_2628G4.030_8_1" localSheetId="14">#REF!</definedName>
    <definedName name="_2628G4.030_8_1">#REF!</definedName>
    <definedName name="_2628nn1p_8_1" localSheetId="13">#REF!</definedName>
    <definedName name="_2628nn1p_8_1" localSheetId="2">#REF!</definedName>
    <definedName name="_2628nn1p_8_1" localSheetId="11">#REF!</definedName>
    <definedName name="_2628nn1p_8_1" localSheetId="5">#REF!</definedName>
    <definedName name="_2628nn1p_8_1" localSheetId="14">#REF!</definedName>
    <definedName name="_2628nn1p_8_1">#REF!</definedName>
    <definedName name="_2629nn3p_4_1" localSheetId="13">#REF!</definedName>
    <definedName name="_2629nn3p_4_1" localSheetId="2">#REF!</definedName>
    <definedName name="_2629nn3p_4_1" localSheetId="11">#REF!</definedName>
    <definedName name="_2629nn3p_4_1" localSheetId="5">#REF!</definedName>
    <definedName name="_2629nn3p_4_1" localSheetId="14">#REF!</definedName>
    <definedName name="_2629nn3p_4_1">#REF!</definedName>
    <definedName name="_2630G4.040_4_1" localSheetId="13">#REF!</definedName>
    <definedName name="_2630G4.040_4_1" localSheetId="2">#REF!</definedName>
    <definedName name="_2630G4.040_4_1" localSheetId="11">#REF!</definedName>
    <definedName name="_2630G4.040_4_1" localSheetId="5">#REF!</definedName>
    <definedName name="_2630G4.040_4_1" localSheetId="14">#REF!</definedName>
    <definedName name="_2630G4.040_4_1">#REF!</definedName>
    <definedName name="_2630nn3p_5_1" localSheetId="13">#REF!</definedName>
    <definedName name="_2630nn3p_5_1" localSheetId="2">#REF!</definedName>
    <definedName name="_2630nn3p_5_1" localSheetId="11">#REF!</definedName>
    <definedName name="_2630nn3p_5_1" localSheetId="5">#REF!</definedName>
    <definedName name="_2630nn3p_5_1" localSheetId="14">#REF!</definedName>
    <definedName name="_2630nn3p_5_1">#REF!</definedName>
    <definedName name="_2631nn3p_6_1" localSheetId="13">#REF!</definedName>
    <definedName name="_2631nn3p_6_1" localSheetId="2">#REF!</definedName>
    <definedName name="_2631nn3p_6_1" localSheetId="11">#REF!</definedName>
    <definedName name="_2631nn3p_6_1" localSheetId="5">#REF!</definedName>
    <definedName name="_2631nn3p_6_1" localSheetId="14">#REF!</definedName>
    <definedName name="_2631nn3p_6_1">#REF!</definedName>
    <definedName name="_2632G4.040_5_1" localSheetId="13">#REF!</definedName>
    <definedName name="_2632G4.040_5_1" localSheetId="2">#REF!</definedName>
    <definedName name="_2632G4.040_5_1" localSheetId="11">#REF!</definedName>
    <definedName name="_2632G4.040_5_1" localSheetId="5">#REF!</definedName>
    <definedName name="_2632G4.040_5_1" localSheetId="14">#REF!</definedName>
    <definedName name="_2632G4.040_5_1">#REF!</definedName>
    <definedName name="_2632nn3p_8_1" localSheetId="13">#REF!</definedName>
    <definedName name="_2632nn3p_8_1" localSheetId="2">#REF!</definedName>
    <definedName name="_2632nn3p_8_1" localSheetId="11">#REF!</definedName>
    <definedName name="_2632nn3p_8_1" localSheetId="5">#REF!</definedName>
    <definedName name="_2632nn3p_8_1" localSheetId="14">#REF!</definedName>
    <definedName name="_2632nn3p_8_1">#REF!</definedName>
    <definedName name="_2634G4.040_6_1" localSheetId="13">#REF!</definedName>
    <definedName name="_2634G4.040_6_1" localSheetId="2">#REF!</definedName>
    <definedName name="_2634G4.040_6_1" localSheetId="11">#REF!</definedName>
    <definedName name="_2634G4.040_6_1" localSheetId="5">#REF!</definedName>
    <definedName name="_2634G4.040_6_1" localSheetId="14">#REF!</definedName>
    <definedName name="_2634G4.040_6_1">#REF!</definedName>
    <definedName name="_2636G4.040_8_1" localSheetId="13">#REF!</definedName>
    <definedName name="_2636G4.040_8_1" localSheetId="2">#REF!</definedName>
    <definedName name="_2636G4.040_8_1" localSheetId="11">#REF!</definedName>
    <definedName name="_2636G4.040_8_1" localSheetId="5">#REF!</definedName>
    <definedName name="_2636G4.040_8_1" localSheetId="14">#REF!</definedName>
    <definedName name="_2636G4.040_8_1">#REF!</definedName>
    <definedName name="_2637nnnc3p_4_1" localSheetId="13">#REF!</definedName>
    <definedName name="_2637nnnc3p_4_1" localSheetId="2">#REF!</definedName>
    <definedName name="_2637nnnc3p_4_1" localSheetId="11">#REF!</definedName>
    <definedName name="_2637nnnc3p_4_1" localSheetId="5">#REF!</definedName>
    <definedName name="_2637nnnc3p_4_1" localSheetId="14">#REF!</definedName>
    <definedName name="_2637nnnc3p_4_1">#REF!</definedName>
    <definedName name="_2638G4.101_4_1" localSheetId="13">#REF!</definedName>
    <definedName name="_2638G4.101_4_1" localSheetId="2">#REF!</definedName>
    <definedName name="_2638G4.101_4_1" localSheetId="11">#REF!</definedName>
    <definedName name="_2638G4.101_4_1" localSheetId="5">#REF!</definedName>
    <definedName name="_2638G4.101_4_1" localSheetId="14">#REF!</definedName>
    <definedName name="_2638G4.101_4_1">#REF!</definedName>
    <definedName name="_2638nnnc3p_5_1" localSheetId="13">#REF!</definedName>
    <definedName name="_2638nnnc3p_5_1" localSheetId="2">#REF!</definedName>
    <definedName name="_2638nnnc3p_5_1" localSheetId="11">#REF!</definedName>
    <definedName name="_2638nnnc3p_5_1" localSheetId="5">#REF!</definedName>
    <definedName name="_2638nnnc3p_5_1" localSheetId="14">#REF!</definedName>
    <definedName name="_2638nnnc3p_5_1">#REF!</definedName>
    <definedName name="_2639nnnc3p_6_1" localSheetId="13">#REF!</definedName>
    <definedName name="_2639nnnc3p_6_1" localSheetId="2">#REF!</definedName>
    <definedName name="_2639nnnc3p_6_1" localSheetId="11">#REF!</definedName>
    <definedName name="_2639nnnc3p_6_1" localSheetId="5">#REF!</definedName>
    <definedName name="_2639nnnc3p_6_1" localSheetId="14">#REF!</definedName>
    <definedName name="_2639nnnc3p_6_1">#REF!</definedName>
    <definedName name="_2640G4.101_5_1" localSheetId="13">#REF!</definedName>
    <definedName name="_2640G4.101_5_1" localSheetId="2">#REF!</definedName>
    <definedName name="_2640G4.101_5_1" localSheetId="11">#REF!</definedName>
    <definedName name="_2640G4.101_5_1" localSheetId="5">#REF!</definedName>
    <definedName name="_2640G4.101_5_1" localSheetId="14">#REF!</definedName>
    <definedName name="_2640G4.101_5_1">#REF!</definedName>
    <definedName name="_2640nnnc3p_8_1" localSheetId="13">#REF!</definedName>
    <definedName name="_2640nnnc3p_8_1" localSheetId="2">#REF!</definedName>
    <definedName name="_2640nnnc3p_8_1" localSheetId="11">#REF!</definedName>
    <definedName name="_2640nnnc3p_8_1" localSheetId="5">#REF!</definedName>
    <definedName name="_2640nnnc3p_8_1" localSheetId="14">#REF!</definedName>
    <definedName name="_2640nnnc3p_8_1">#REF!</definedName>
    <definedName name="_2642G4.101_6_1" localSheetId="13">#REF!</definedName>
    <definedName name="_2642G4.101_6_1" localSheetId="2">#REF!</definedName>
    <definedName name="_2642G4.101_6_1" localSheetId="11">#REF!</definedName>
    <definedName name="_2642G4.101_6_1" localSheetId="5">#REF!</definedName>
    <definedName name="_2642G4.101_6_1" localSheetId="14">#REF!</definedName>
    <definedName name="_2642G4.101_6_1">#REF!</definedName>
    <definedName name="_2644G4.101_8_1" localSheetId="13">#REF!</definedName>
    <definedName name="_2644G4.101_8_1" localSheetId="2">#REF!</definedName>
    <definedName name="_2644G4.101_8_1" localSheetId="11">#REF!</definedName>
    <definedName name="_2644G4.101_8_1" localSheetId="5">#REF!</definedName>
    <definedName name="_2644G4.101_8_1" localSheetId="14">#REF!</definedName>
    <definedName name="_2644G4.101_8_1">#REF!</definedName>
    <definedName name="_2645nnvl3p_4_1" localSheetId="13">#REF!</definedName>
    <definedName name="_2645nnvl3p_4_1" localSheetId="2">#REF!</definedName>
    <definedName name="_2645nnvl3p_4_1" localSheetId="11">#REF!</definedName>
    <definedName name="_2645nnvl3p_4_1" localSheetId="5">#REF!</definedName>
    <definedName name="_2645nnvl3p_4_1" localSheetId="14">#REF!</definedName>
    <definedName name="_2645nnvl3p_4_1">#REF!</definedName>
    <definedName name="_2646G4.111_4_1" localSheetId="13">#REF!</definedName>
    <definedName name="_2646G4.111_4_1" localSheetId="2">#REF!</definedName>
    <definedName name="_2646G4.111_4_1" localSheetId="11">#REF!</definedName>
    <definedName name="_2646G4.111_4_1" localSheetId="5">#REF!</definedName>
    <definedName name="_2646G4.111_4_1" localSheetId="14">#REF!</definedName>
    <definedName name="_2646G4.111_4_1">#REF!</definedName>
    <definedName name="_2646nnvl3p_5_1" localSheetId="13">#REF!</definedName>
    <definedName name="_2646nnvl3p_5_1" localSheetId="2">#REF!</definedName>
    <definedName name="_2646nnvl3p_5_1" localSheetId="11">#REF!</definedName>
    <definedName name="_2646nnvl3p_5_1" localSheetId="5">#REF!</definedName>
    <definedName name="_2646nnvl3p_5_1" localSheetId="14">#REF!</definedName>
    <definedName name="_2646nnvl3p_5_1">#REF!</definedName>
    <definedName name="_2647nnvl3p_6_1" localSheetId="13">#REF!</definedName>
    <definedName name="_2647nnvl3p_6_1" localSheetId="2">#REF!</definedName>
    <definedName name="_2647nnvl3p_6_1" localSheetId="11">#REF!</definedName>
    <definedName name="_2647nnvl3p_6_1" localSheetId="5">#REF!</definedName>
    <definedName name="_2647nnvl3p_6_1" localSheetId="14">#REF!</definedName>
    <definedName name="_2647nnvl3p_6_1">#REF!</definedName>
    <definedName name="_2648G4.111_5_1" localSheetId="13">#REF!</definedName>
    <definedName name="_2648G4.111_5_1" localSheetId="2">#REF!</definedName>
    <definedName name="_2648G4.111_5_1" localSheetId="11">#REF!</definedName>
    <definedName name="_2648G4.111_5_1" localSheetId="5">#REF!</definedName>
    <definedName name="_2648G4.111_5_1" localSheetId="14">#REF!</definedName>
    <definedName name="_2648G4.111_5_1">#REF!</definedName>
    <definedName name="_2648nnvl3p_8_1" localSheetId="13">#REF!</definedName>
    <definedName name="_2648nnvl3p_8_1" localSheetId="2">#REF!</definedName>
    <definedName name="_2648nnvl3p_8_1" localSheetId="11">#REF!</definedName>
    <definedName name="_2648nnvl3p_8_1" localSheetId="5">#REF!</definedName>
    <definedName name="_2648nnvl3p_8_1" localSheetId="14">#REF!</definedName>
    <definedName name="_2648nnvl3p_8_1">#REF!</definedName>
    <definedName name="_2649No_4_1" localSheetId="13">#REF!</definedName>
    <definedName name="_2649No_4_1" localSheetId="2">#REF!</definedName>
    <definedName name="_2649No_4_1" localSheetId="11">#REF!</definedName>
    <definedName name="_2649No_4_1" localSheetId="5">#REF!</definedName>
    <definedName name="_2649No_4_1" localSheetId="14">#REF!</definedName>
    <definedName name="_2649No_4_1">#REF!</definedName>
    <definedName name="_264BB_4_1" localSheetId="13">#REF!</definedName>
    <definedName name="_264BB_4_1" localSheetId="2">#REF!</definedName>
    <definedName name="_264BB_4_1" localSheetId="11">#REF!</definedName>
    <definedName name="_264BB_4_1" localSheetId="5">#REF!</definedName>
    <definedName name="_264BB_4_1" localSheetId="14">#REF!</definedName>
    <definedName name="_264BB_4_1">#REF!</definedName>
    <definedName name="_2650G4.111_6_1" localSheetId="13">#REF!</definedName>
    <definedName name="_2650G4.111_6_1" localSheetId="2">#REF!</definedName>
    <definedName name="_2650G4.111_6_1" localSheetId="11">#REF!</definedName>
    <definedName name="_2650G4.111_6_1" localSheetId="5">#REF!</definedName>
    <definedName name="_2650G4.111_6_1" localSheetId="14">#REF!</definedName>
    <definedName name="_2650G4.111_6_1">#REF!</definedName>
    <definedName name="_2650No_5_1" localSheetId="13">#REF!</definedName>
    <definedName name="_2650No_5_1" localSheetId="2">#REF!</definedName>
    <definedName name="_2650No_5_1" localSheetId="11">#REF!</definedName>
    <definedName name="_2650No_5_1" localSheetId="5">#REF!</definedName>
    <definedName name="_2650No_5_1" localSheetId="14">#REF!</definedName>
    <definedName name="_2650No_5_1">#REF!</definedName>
    <definedName name="_2651No_6_1" localSheetId="13">#REF!</definedName>
    <definedName name="_2651No_6_1" localSheetId="2">#REF!</definedName>
    <definedName name="_2651No_6_1" localSheetId="11">#REF!</definedName>
    <definedName name="_2651No_6_1" localSheetId="5">#REF!</definedName>
    <definedName name="_2651No_6_1" localSheetId="14">#REF!</definedName>
    <definedName name="_2651No_6_1">#REF!</definedName>
    <definedName name="_2652G4.111_8_1" localSheetId="13">#REF!</definedName>
    <definedName name="_2652G4.111_8_1" localSheetId="2">#REF!</definedName>
    <definedName name="_2652G4.111_8_1" localSheetId="11">#REF!</definedName>
    <definedName name="_2652G4.111_8_1" localSheetId="5">#REF!</definedName>
    <definedName name="_2652G4.111_8_1" localSheetId="14">#REF!</definedName>
    <definedName name="_2652G4.111_8_1">#REF!</definedName>
    <definedName name="_2652No_8_1" localSheetId="13">#REF!</definedName>
    <definedName name="_2652No_8_1" localSheetId="2">#REF!</definedName>
    <definedName name="_2652No_8_1" localSheetId="11">#REF!</definedName>
    <definedName name="_2652No_8_1" localSheetId="5">#REF!</definedName>
    <definedName name="_2652No_8_1" localSheetId="14">#REF!</definedName>
    <definedName name="_2652No_8_1">#REF!</definedName>
    <definedName name="_2654G4.121_4_1" localSheetId="13">#REF!</definedName>
    <definedName name="_2654G4.121_4_1" localSheetId="2">#REF!</definedName>
    <definedName name="_2654G4.121_4_1" localSheetId="11">#REF!</definedName>
    <definedName name="_2654G4.121_4_1" localSheetId="5">#REF!</definedName>
    <definedName name="_2654G4.121_4_1" localSheetId="14">#REF!</definedName>
    <definedName name="_2654G4.121_4_1">#REF!</definedName>
    <definedName name="_2656G4.121_5_1" localSheetId="13">#REF!</definedName>
    <definedName name="_2656G4.121_5_1" localSheetId="2">#REF!</definedName>
    <definedName name="_2656G4.121_5_1" localSheetId="11">#REF!</definedName>
    <definedName name="_2656G4.121_5_1" localSheetId="5">#REF!</definedName>
    <definedName name="_2656G4.121_5_1" localSheetId="14">#REF!</definedName>
    <definedName name="_2656G4.121_5_1">#REF!</definedName>
    <definedName name="_2658G4.121_6_1" localSheetId="13">#REF!</definedName>
    <definedName name="_2658G4.121_6_1" localSheetId="2">#REF!</definedName>
    <definedName name="_2658G4.121_6_1" localSheetId="11">#REF!</definedName>
    <definedName name="_2658G4.121_6_1" localSheetId="5">#REF!</definedName>
    <definedName name="_2658G4.121_6_1" localSheetId="14">#REF!</definedName>
    <definedName name="_2658G4.121_6_1">#REF!</definedName>
    <definedName name="_265BB_5_1" localSheetId="13">#REF!</definedName>
    <definedName name="_265BB_5_1" localSheetId="2">#REF!</definedName>
    <definedName name="_265BB_5_1" localSheetId="11">#REF!</definedName>
    <definedName name="_265BB_5_1" localSheetId="5">#REF!</definedName>
    <definedName name="_265BB_5_1" localSheetId="14">#REF!</definedName>
    <definedName name="_265BB_5_1">#REF!</definedName>
    <definedName name="_2660G4.121_8_1" localSheetId="13">#REF!</definedName>
    <definedName name="_2660G4.121_8_1" localSheetId="2">#REF!</definedName>
    <definedName name="_2660G4.121_8_1" localSheetId="11">#REF!</definedName>
    <definedName name="_2660G4.121_8_1" localSheetId="5">#REF!</definedName>
    <definedName name="_2660G4.121_8_1" localSheetId="14">#REF!</definedName>
    <definedName name="_2660G4.121_8_1">#REF!</definedName>
    <definedName name="_2662G4.131_4_1" localSheetId="13">#REF!</definedName>
    <definedName name="_2662G4.131_4_1" localSheetId="2">#REF!</definedName>
    <definedName name="_2662G4.131_4_1" localSheetId="11">#REF!</definedName>
    <definedName name="_2662G4.131_4_1" localSheetId="5">#REF!</definedName>
    <definedName name="_2662G4.131_4_1" localSheetId="14">#REF!</definedName>
    <definedName name="_2662G4.131_4_1">#REF!</definedName>
    <definedName name="_2664G4.131_5_1" localSheetId="13">#REF!</definedName>
    <definedName name="_2664G4.131_5_1" localSheetId="2">#REF!</definedName>
    <definedName name="_2664G4.131_5_1" localSheetId="11">#REF!</definedName>
    <definedName name="_2664G4.131_5_1" localSheetId="5">#REF!</definedName>
    <definedName name="_2664G4.131_5_1" localSheetId="14">#REF!</definedName>
    <definedName name="_2664G4.131_5_1">#REF!</definedName>
    <definedName name="_2666G4.131_6_1" localSheetId="13">#REF!</definedName>
    <definedName name="_2666G4.131_6_1" localSheetId="2">#REF!</definedName>
    <definedName name="_2666G4.131_6_1" localSheetId="11">#REF!</definedName>
    <definedName name="_2666G4.131_6_1" localSheetId="5">#REF!</definedName>
    <definedName name="_2666G4.131_6_1" localSheetId="14">#REF!</definedName>
    <definedName name="_2666G4.131_6_1">#REF!</definedName>
    <definedName name="_2666ong_4_1" localSheetId="13">#REF!</definedName>
    <definedName name="_2666ong_4_1" localSheetId="2">#REF!</definedName>
    <definedName name="_2666ong_4_1" localSheetId="11">#REF!</definedName>
    <definedName name="_2666ong_4_1" localSheetId="5">#REF!</definedName>
    <definedName name="_2666ong_4_1" localSheetId="14">#REF!</definedName>
    <definedName name="_2666ong_4_1">#REF!</definedName>
    <definedName name="_2667ong_5_1" localSheetId="13">#REF!</definedName>
    <definedName name="_2667ong_5_1" localSheetId="2">#REF!</definedName>
    <definedName name="_2667ong_5_1" localSheetId="11">#REF!</definedName>
    <definedName name="_2667ong_5_1" localSheetId="5">#REF!</definedName>
    <definedName name="_2667ong_5_1" localSheetId="14">#REF!</definedName>
    <definedName name="_2667ong_5_1">#REF!</definedName>
    <definedName name="_2668G4.131_8_1" localSheetId="13">#REF!</definedName>
    <definedName name="_2668G4.131_8_1" localSheetId="2">#REF!</definedName>
    <definedName name="_2668G4.131_8_1" localSheetId="11">#REF!</definedName>
    <definedName name="_2668G4.131_8_1" localSheetId="5">#REF!</definedName>
    <definedName name="_2668G4.131_8_1" localSheetId="14">#REF!</definedName>
    <definedName name="_2668G4.131_8_1">#REF!</definedName>
    <definedName name="_2668ong_6_1" localSheetId="13">#REF!</definedName>
    <definedName name="_2668ong_6_1" localSheetId="2">#REF!</definedName>
    <definedName name="_2668ong_6_1" localSheetId="11">#REF!</definedName>
    <definedName name="_2668ong_6_1" localSheetId="5">#REF!</definedName>
    <definedName name="_2668ong_6_1" localSheetId="14">#REF!</definedName>
    <definedName name="_2668ong_6_1">#REF!</definedName>
    <definedName name="_2669ong_8_1" localSheetId="13">#REF!</definedName>
    <definedName name="_2669ong_8_1" localSheetId="2">#REF!</definedName>
    <definedName name="_2669ong_8_1" localSheetId="11">#REF!</definedName>
    <definedName name="_2669ong_8_1" localSheetId="5">#REF!</definedName>
    <definedName name="_2669ong_8_1" localSheetId="14">#REF!</definedName>
    <definedName name="_2669ong_8_1">#REF!</definedName>
    <definedName name="_266BB_5_2" localSheetId="13">#REF!</definedName>
    <definedName name="_266BB_5_2" localSheetId="2">#REF!</definedName>
    <definedName name="_266BB_5_2" localSheetId="11">#REF!</definedName>
    <definedName name="_266BB_5_2" localSheetId="5">#REF!</definedName>
    <definedName name="_266BB_5_2" localSheetId="14">#REF!</definedName>
    <definedName name="_266BB_5_2">#REF!</definedName>
    <definedName name="_2670G4.141_4_1" localSheetId="13">#REF!</definedName>
    <definedName name="_2670G4.141_4_1" localSheetId="2">#REF!</definedName>
    <definedName name="_2670G4.141_4_1" localSheetId="11">#REF!</definedName>
    <definedName name="_2670G4.141_4_1" localSheetId="5">#REF!</definedName>
    <definedName name="_2670G4.141_4_1" localSheetId="14">#REF!</definedName>
    <definedName name="_2670G4.141_4_1">#REF!</definedName>
    <definedName name="_2672G4.141_5_1" localSheetId="13">#REF!</definedName>
    <definedName name="_2672G4.141_5_1" localSheetId="2">#REF!</definedName>
    <definedName name="_2672G4.141_5_1" localSheetId="11">#REF!</definedName>
    <definedName name="_2672G4.141_5_1" localSheetId="5">#REF!</definedName>
    <definedName name="_2672G4.141_5_1" localSheetId="14">#REF!</definedName>
    <definedName name="_2672G4.141_5_1">#REF!</definedName>
    <definedName name="_2674G4.141_6_1" localSheetId="13">#REF!</definedName>
    <definedName name="_2674G4.141_6_1" localSheetId="2">#REF!</definedName>
    <definedName name="_2674G4.141_6_1" localSheetId="11">#REF!</definedName>
    <definedName name="_2674G4.141_6_1" localSheetId="5">#REF!</definedName>
    <definedName name="_2674G4.141_6_1" localSheetId="14">#REF!</definedName>
    <definedName name="_2674G4.141_6_1">#REF!</definedName>
    <definedName name="_2674OTHER_PANEL_4_1" localSheetId="13">#REF!</definedName>
    <definedName name="_2674OTHER_PANEL_4_1" localSheetId="2">#REF!</definedName>
    <definedName name="_2674OTHER_PANEL_4_1" localSheetId="11">#REF!</definedName>
    <definedName name="_2674OTHER_PANEL_4_1" localSheetId="5">#REF!</definedName>
    <definedName name="_2674OTHER_PANEL_4_1" localSheetId="14">#REF!</definedName>
    <definedName name="_2674OTHER_PANEL_4_1">#REF!</definedName>
    <definedName name="_2675OTHER_PANEL_5_1" localSheetId="13">#REF!</definedName>
    <definedName name="_2675OTHER_PANEL_5_1" localSheetId="2">#REF!</definedName>
    <definedName name="_2675OTHER_PANEL_5_1" localSheetId="11">#REF!</definedName>
    <definedName name="_2675OTHER_PANEL_5_1" localSheetId="5">#REF!</definedName>
    <definedName name="_2675OTHER_PANEL_5_1" localSheetId="14">#REF!</definedName>
    <definedName name="_2675OTHER_PANEL_5_1">#REF!</definedName>
    <definedName name="_2676G4.141_8_1" localSheetId="13">#REF!</definedName>
    <definedName name="_2676G4.141_8_1" localSheetId="2">#REF!</definedName>
    <definedName name="_2676G4.141_8_1" localSheetId="11">#REF!</definedName>
    <definedName name="_2676G4.141_8_1" localSheetId="5">#REF!</definedName>
    <definedName name="_2676G4.141_8_1" localSheetId="14">#REF!</definedName>
    <definedName name="_2676G4.141_8_1">#REF!</definedName>
    <definedName name="_2676OTHER_PANEL_5_2" localSheetId="13">#REF!</definedName>
    <definedName name="_2676OTHER_PANEL_5_2" localSheetId="2">#REF!</definedName>
    <definedName name="_2676OTHER_PANEL_5_2" localSheetId="11">#REF!</definedName>
    <definedName name="_2676OTHER_PANEL_5_2" localSheetId="5">#REF!</definedName>
    <definedName name="_2676OTHER_PANEL_5_2" localSheetId="14">#REF!</definedName>
    <definedName name="_2676OTHER_PANEL_5_2">#REF!</definedName>
    <definedName name="_2677OTHER_PANEL_6_1" localSheetId="13">#REF!</definedName>
    <definedName name="_2677OTHER_PANEL_6_1" localSheetId="2">#REF!</definedName>
    <definedName name="_2677OTHER_PANEL_6_1" localSheetId="11">#REF!</definedName>
    <definedName name="_2677OTHER_PANEL_6_1" localSheetId="5">#REF!</definedName>
    <definedName name="_2677OTHER_PANEL_6_1" localSheetId="14">#REF!</definedName>
    <definedName name="_2677OTHER_PANEL_6_1">#REF!</definedName>
    <definedName name="_2678G4.151_4_1" localSheetId="13">#REF!</definedName>
    <definedName name="_2678G4.151_4_1" localSheetId="2">#REF!</definedName>
    <definedName name="_2678G4.151_4_1" localSheetId="11">#REF!</definedName>
    <definedName name="_2678G4.151_4_1" localSheetId="5">#REF!</definedName>
    <definedName name="_2678G4.151_4_1" localSheetId="14">#REF!</definedName>
    <definedName name="_2678G4.151_4_1">#REF!</definedName>
    <definedName name="_2678OTHER_PANEL_8_1" localSheetId="13">#REF!</definedName>
    <definedName name="_2678OTHER_PANEL_8_1" localSheetId="2">#REF!</definedName>
    <definedName name="_2678OTHER_PANEL_8_1" localSheetId="11">#REF!</definedName>
    <definedName name="_2678OTHER_PANEL_8_1" localSheetId="5">#REF!</definedName>
    <definedName name="_2678OTHER_PANEL_8_1" localSheetId="14">#REF!</definedName>
    <definedName name="_2678OTHER_PANEL_8_1">#REF!</definedName>
    <definedName name="_2679oxy_4_1" localSheetId="13">#REF!</definedName>
    <definedName name="_2679oxy_4_1" localSheetId="2">#REF!</definedName>
    <definedName name="_2679oxy_4_1" localSheetId="11">#REF!</definedName>
    <definedName name="_2679oxy_4_1" localSheetId="5">#REF!</definedName>
    <definedName name="_2679oxy_4_1" localSheetId="14">#REF!</definedName>
    <definedName name="_2679oxy_4_1">#REF!</definedName>
    <definedName name="_267BB_6_1" localSheetId="13">#REF!</definedName>
    <definedName name="_267BB_6_1" localSheetId="2">#REF!</definedName>
    <definedName name="_267BB_6_1" localSheetId="11">#REF!</definedName>
    <definedName name="_267BB_6_1" localSheetId="5">#REF!</definedName>
    <definedName name="_267BB_6_1" localSheetId="14">#REF!</definedName>
    <definedName name="_267BB_6_1">#REF!</definedName>
    <definedName name="_2680G4.151_5_1" localSheetId="13">#REF!</definedName>
    <definedName name="_2680G4.151_5_1" localSheetId="2">#REF!</definedName>
    <definedName name="_2680G4.151_5_1" localSheetId="11">#REF!</definedName>
    <definedName name="_2680G4.151_5_1" localSheetId="5">#REF!</definedName>
    <definedName name="_2680G4.151_5_1" localSheetId="14">#REF!</definedName>
    <definedName name="_2680G4.151_5_1">#REF!</definedName>
    <definedName name="_2680oxy_5_1" localSheetId="13">#REF!</definedName>
    <definedName name="_2680oxy_5_1" localSheetId="2">#REF!</definedName>
    <definedName name="_2680oxy_5_1" localSheetId="11">#REF!</definedName>
    <definedName name="_2680oxy_5_1" localSheetId="5">#REF!</definedName>
    <definedName name="_2680oxy_5_1" localSheetId="14">#REF!</definedName>
    <definedName name="_2680oxy_5_1">#REF!</definedName>
    <definedName name="_2681oxy_6_1" localSheetId="13">#REF!</definedName>
    <definedName name="_2681oxy_6_1" localSheetId="2">#REF!</definedName>
    <definedName name="_2681oxy_6_1" localSheetId="11">#REF!</definedName>
    <definedName name="_2681oxy_6_1" localSheetId="5">#REF!</definedName>
    <definedName name="_2681oxy_6_1" localSheetId="14">#REF!</definedName>
    <definedName name="_2681oxy_6_1">#REF!</definedName>
    <definedName name="_2682G4.151_6_1" localSheetId="13">#REF!</definedName>
    <definedName name="_2682G4.151_6_1" localSheetId="2">#REF!</definedName>
    <definedName name="_2682G4.151_6_1" localSheetId="11">#REF!</definedName>
    <definedName name="_2682G4.151_6_1" localSheetId="5">#REF!</definedName>
    <definedName name="_2682G4.151_6_1" localSheetId="14">#REF!</definedName>
    <definedName name="_2682G4.151_6_1">#REF!</definedName>
    <definedName name="_2682oxy_8_1" localSheetId="13">#REF!</definedName>
    <definedName name="_2682oxy_8_1" localSheetId="2">#REF!</definedName>
    <definedName name="_2682oxy_8_1" localSheetId="11">#REF!</definedName>
    <definedName name="_2682oxy_8_1" localSheetId="5">#REF!</definedName>
    <definedName name="_2682oxy_8_1" localSheetId="14">#REF!</definedName>
    <definedName name="_2682oxy_8_1">#REF!</definedName>
    <definedName name="_2683P_4_1" localSheetId="13">#REF!</definedName>
    <definedName name="_2683P_4_1" localSheetId="2">#REF!</definedName>
    <definedName name="_2683P_4_1" localSheetId="11">#REF!</definedName>
    <definedName name="_2683P_4_1" localSheetId="5">#REF!</definedName>
    <definedName name="_2683P_4_1" localSheetId="14">#REF!</definedName>
    <definedName name="_2683P_4_1">#REF!</definedName>
    <definedName name="_2684G4.151_8_1" localSheetId="13">#REF!</definedName>
    <definedName name="_2684G4.151_8_1" localSheetId="2">#REF!</definedName>
    <definedName name="_2684G4.151_8_1" localSheetId="11">#REF!</definedName>
    <definedName name="_2684G4.151_8_1" localSheetId="5">#REF!</definedName>
    <definedName name="_2684G4.151_8_1" localSheetId="14">#REF!</definedName>
    <definedName name="_2684G4.151_8_1">#REF!</definedName>
    <definedName name="_2684P_5_1" localSheetId="13">#REF!</definedName>
    <definedName name="_2684P_5_1" localSheetId="2">#REF!</definedName>
    <definedName name="_2684P_5_1" localSheetId="11">#REF!</definedName>
    <definedName name="_2684P_5_1" localSheetId="5">#REF!</definedName>
    <definedName name="_2684P_5_1" localSheetId="14">#REF!</definedName>
    <definedName name="_2684P_5_1">#REF!</definedName>
    <definedName name="_2685P_6_1" localSheetId="13">#REF!</definedName>
    <definedName name="_2685P_6_1" localSheetId="2">#REF!</definedName>
    <definedName name="_2685P_6_1" localSheetId="11">#REF!</definedName>
    <definedName name="_2685P_6_1" localSheetId="5">#REF!</definedName>
    <definedName name="_2685P_6_1" localSheetId="14">#REF!</definedName>
    <definedName name="_2685P_6_1">#REF!</definedName>
    <definedName name="_2686G4.161_4_1" localSheetId="13">#REF!</definedName>
    <definedName name="_2686G4.161_4_1" localSheetId="2">#REF!</definedName>
    <definedName name="_2686G4.161_4_1" localSheetId="11">#REF!</definedName>
    <definedName name="_2686G4.161_4_1" localSheetId="5">#REF!</definedName>
    <definedName name="_2686G4.161_4_1" localSheetId="14">#REF!</definedName>
    <definedName name="_2686G4.161_4_1">#REF!</definedName>
    <definedName name="_2686P_8_1" localSheetId="13">#REF!</definedName>
    <definedName name="_2686P_8_1" localSheetId="2">#REF!</definedName>
    <definedName name="_2686P_8_1" localSheetId="11">#REF!</definedName>
    <definedName name="_2686P_8_1" localSheetId="5">#REF!</definedName>
    <definedName name="_2686P_8_1" localSheetId="14">#REF!</definedName>
    <definedName name="_2686P_8_1">#REF!</definedName>
    <definedName name="_2687PA_4_1" localSheetId="13">#REF!</definedName>
    <definedName name="_2687PA_4_1" localSheetId="2">#REF!</definedName>
    <definedName name="_2687PA_4_1" localSheetId="11">#REF!</definedName>
    <definedName name="_2687PA_4_1" localSheetId="5">#REF!</definedName>
    <definedName name="_2687PA_4_1" localSheetId="14">#REF!</definedName>
    <definedName name="_2687PA_4_1">#REF!</definedName>
    <definedName name="_2688G4.161_5_1" localSheetId="13">#REF!</definedName>
    <definedName name="_2688G4.161_5_1" localSheetId="2">#REF!</definedName>
    <definedName name="_2688G4.161_5_1" localSheetId="11">#REF!</definedName>
    <definedName name="_2688G4.161_5_1" localSheetId="5">#REF!</definedName>
    <definedName name="_2688G4.161_5_1" localSheetId="14">#REF!</definedName>
    <definedName name="_2688G4.161_5_1">#REF!</definedName>
    <definedName name="_2688PA_5_1" localSheetId="13">#REF!</definedName>
    <definedName name="_2688PA_5_1" localSheetId="2">#REF!</definedName>
    <definedName name="_2688PA_5_1" localSheetId="11">#REF!</definedName>
    <definedName name="_2688PA_5_1" localSheetId="5">#REF!</definedName>
    <definedName name="_2688PA_5_1" localSheetId="14">#REF!</definedName>
    <definedName name="_2688PA_5_1">#REF!</definedName>
    <definedName name="_2689PA_6_1" localSheetId="13">#REF!</definedName>
    <definedName name="_2689PA_6_1" localSheetId="2">#REF!</definedName>
    <definedName name="_2689PA_6_1" localSheetId="11">#REF!</definedName>
    <definedName name="_2689PA_6_1" localSheetId="5">#REF!</definedName>
    <definedName name="_2689PA_6_1" localSheetId="14">#REF!</definedName>
    <definedName name="_2689PA_6_1">#REF!</definedName>
    <definedName name="_268BB_8_1" localSheetId="13">#REF!</definedName>
    <definedName name="_268BB_8_1" localSheetId="2">#REF!</definedName>
    <definedName name="_268BB_8_1" localSheetId="11">#REF!</definedName>
    <definedName name="_268BB_8_1" localSheetId="5">#REF!</definedName>
    <definedName name="_268BB_8_1" localSheetId="14">#REF!</definedName>
    <definedName name="_268BB_8_1">#REF!</definedName>
    <definedName name="_2690G4.161_6_1" localSheetId="13">#REF!</definedName>
    <definedName name="_2690G4.161_6_1" localSheetId="2">#REF!</definedName>
    <definedName name="_2690G4.161_6_1" localSheetId="11">#REF!</definedName>
    <definedName name="_2690G4.161_6_1" localSheetId="5">#REF!</definedName>
    <definedName name="_2690G4.161_6_1" localSheetId="14">#REF!</definedName>
    <definedName name="_2690G4.161_6_1">#REF!</definedName>
    <definedName name="_2690PA_8_1" localSheetId="13">#REF!</definedName>
    <definedName name="_2690PA_8_1" localSheetId="2">#REF!</definedName>
    <definedName name="_2690PA_8_1" localSheetId="11">#REF!</definedName>
    <definedName name="_2690PA_8_1" localSheetId="5">#REF!</definedName>
    <definedName name="_2690PA_8_1" localSheetId="14">#REF!</definedName>
    <definedName name="_2690PA_8_1">#REF!</definedName>
    <definedName name="_2691PEJM_4_1" localSheetId="13">#REF!</definedName>
    <definedName name="_2691PEJM_4_1" localSheetId="2">#REF!</definedName>
    <definedName name="_2691PEJM_4_1" localSheetId="11">#REF!</definedName>
    <definedName name="_2691PEJM_4_1" localSheetId="5">#REF!</definedName>
    <definedName name="_2691PEJM_4_1" localSheetId="14">#REF!</definedName>
    <definedName name="_2691PEJM_4_1">#REF!</definedName>
    <definedName name="_2692G4.161_8_1" localSheetId="13">#REF!</definedName>
    <definedName name="_2692G4.161_8_1" localSheetId="2">#REF!</definedName>
    <definedName name="_2692G4.161_8_1" localSheetId="11">#REF!</definedName>
    <definedName name="_2692G4.161_8_1" localSheetId="5">#REF!</definedName>
    <definedName name="_2692G4.161_8_1" localSheetId="14">#REF!</definedName>
    <definedName name="_2692G4.161_8_1">#REF!</definedName>
    <definedName name="_2692PEJM_5_1" localSheetId="13">#REF!</definedName>
    <definedName name="_2692PEJM_5_1" localSheetId="2">#REF!</definedName>
    <definedName name="_2692PEJM_5_1" localSheetId="11">#REF!</definedName>
    <definedName name="_2692PEJM_5_1" localSheetId="5">#REF!</definedName>
    <definedName name="_2692PEJM_5_1" localSheetId="14">#REF!</definedName>
    <definedName name="_2692PEJM_5_1">#REF!</definedName>
    <definedName name="_2693PEJM_6_1" localSheetId="13">#REF!</definedName>
    <definedName name="_2693PEJM_6_1" localSheetId="2">#REF!</definedName>
    <definedName name="_2693PEJM_6_1" localSheetId="11">#REF!</definedName>
    <definedName name="_2693PEJM_6_1" localSheetId="5">#REF!</definedName>
    <definedName name="_2693PEJM_6_1" localSheetId="14">#REF!</definedName>
    <definedName name="_2693PEJM_6_1">#REF!</definedName>
    <definedName name="_2694G4.171_4_1" localSheetId="13">#REF!</definedName>
    <definedName name="_2694G4.171_4_1" localSheetId="2">#REF!</definedName>
    <definedName name="_2694G4.171_4_1" localSheetId="11">#REF!</definedName>
    <definedName name="_2694G4.171_4_1" localSheetId="5">#REF!</definedName>
    <definedName name="_2694G4.171_4_1" localSheetId="14">#REF!</definedName>
    <definedName name="_2694G4.171_4_1">#REF!</definedName>
    <definedName name="_2694PEJM_8_1" localSheetId="13">#REF!</definedName>
    <definedName name="_2694PEJM_8_1" localSheetId="2">#REF!</definedName>
    <definedName name="_2694PEJM_8_1" localSheetId="11">#REF!</definedName>
    <definedName name="_2694PEJM_8_1" localSheetId="5">#REF!</definedName>
    <definedName name="_2694PEJM_8_1" localSheetId="14">#REF!</definedName>
    <definedName name="_2694PEJM_8_1">#REF!</definedName>
    <definedName name="_2695PF_4_1" localSheetId="13">#REF!</definedName>
    <definedName name="_2695PF_4_1" localSheetId="2">#REF!</definedName>
    <definedName name="_2695PF_4_1" localSheetId="11">#REF!</definedName>
    <definedName name="_2695PF_4_1" localSheetId="5">#REF!</definedName>
    <definedName name="_2695PF_4_1" localSheetId="14">#REF!</definedName>
    <definedName name="_2695PF_4_1">#REF!</definedName>
    <definedName name="_2696G4.171_5_1" localSheetId="13">#REF!</definedName>
    <definedName name="_2696G4.171_5_1" localSheetId="2">#REF!</definedName>
    <definedName name="_2696G4.171_5_1" localSheetId="11">#REF!</definedName>
    <definedName name="_2696G4.171_5_1" localSheetId="5">#REF!</definedName>
    <definedName name="_2696G4.171_5_1" localSheetId="14">#REF!</definedName>
    <definedName name="_2696G4.171_5_1">#REF!</definedName>
    <definedName name="_2696PF_5_1" localSheetId="13">#REF!</definedName>
    <definedName name="_2696PF_5_1" localSheetId="2">#REF!</definedName>
    <definedName name="_2696PF_5_1" localSheetId="11">#REF!</definedName>
    <definedName name="_2696PF_5_1" localSheetId="5">#REF!</definedName>
    <definedName name="_2696PF_5_1" localSheetId="14">#REF!</definedName>
    <definedName name="_2696PF_5_1">#REF!</definedName>
    <definedName name="_2697PF_6_1" localSheetId="13">#REF!</definedName>
    <definedName name="_2697PF_6_1" localSheetId="2">#REF!</definedName>
    <definedName name="_2697PF_6_1" localSheetId="11">#REF!</definedName>
    <definedName name="_2697PF_6_1" localSheetId="5">#REF!</definedName>
    <definedName name="_2697PF_6_1" localSheetId="14">#REF!</definedName>
    <definedName name="_2697PF_6_1">#REF!</definedName>
    <definedName name="_2698G4.171_6_1" localSheetId="13">#REF!</definedName>
    <definedName name="_2698G4.171_6_1" localSheetId="2">#REF!</definedName>
    <definedName name="_2698G4.171_6_1" localSheetId="11">#REF!</definedName>
    <definedName name="_2698G4.171_6_1" localSheetId="5">#REF!</definedName>
    <definedName name="_2698G4.171_6_1" localSheetId="14">#REF!</definedName>
    <definedName name="_2698G4.171_6_1">#REF!</definedName>
    <definedName name="_2698PF_8_1" localSheetId="13">#REF!</definedName>
    <definedName name="_2698PF_8_1" localSheetId="2">#REF!</definedName>
    <definedName name="_2698PF_8_1" localSheetId="11">#REF!</definedName>
    <definedName name="_2698PF_8_1" localSheetId="5">#REF!</definedName>
    <definedName name="_2698PF_8_1" localSheetId="14">#REF!</definedName>
    <definedName name="_2698PF_8_1">#REF!</definedName>
    <definedName name="_2699pgia_4_1" localSheetId="13">#REF!</definedName>
    <definedName name="_2699pgia_4_1" localSheetId="2">#REF!</definedName>
    <definedName name="_2699pgia_4_1" localSheetId="11">#REF!</definedName>
    <definedName name="_2699pgia_4_1" localSheetId="5">#REF!</definedName>
    <definedName name="_2699pgia_4_1" localSheetId="14">#REF!</definedName>
    <definedName name="_2699pgia_4_1">#REF!</definedName>
    <definedName name="_26A01CODE_4_1" localSheetId="13">#REF!</definedName>
    <definedName name="_26A01CODE_4_1" localSheetId="2">#REF!</definedName>
    <definedName name="_26A01CODE_4_1" localSheetId="11">#REF!</definedName>
    <definedName name="_26A01CODE_4_1" localSheetId="5">#REF!</definedName>
    <definedName name="_26A01CODE_4_1" localSheetId="14">#REF!</definedName>
    <definedName name="_26A01CODE_4_1">#REF!</definedName>
    <definedName name="_2700G4.171_8_1" localSheetId="13">#REF!</definedName>
    <definedName name="_2700G4.171_8_1" localSheetId="2">#REF!</definedName>
    <definedName name="_2700G4.171_8_1" localSheetId="11">#REF!</definedName>
    <definedName name="_2700G4.171_8_1" localSheetId="5">#REF!</definedName>
    <definedName name="_2700G4.171_8_1" localSheetId="14">#REF!</definedName>
    <definedName name="_2700G4.171_8_1">#REF!</definedName>
    <definedName name="_2700pgia_5_1" localSheetId="13">#REF!</definedName>
    <definedName name="_2700pgia_5_1" localSheetId="2">#REF!</definedName>
    <definedName name="_2700pgia_5_1" localSheetId="11">#REF!</definedName>
    <definedName name="_2700pgia_5_1" localSheetId="5">#REF!</definedName>
    <definedName name="_2700pgia_5_1" localSheetId="14">#REF!</definedName>
    <definedName name="_2700pgia_5_1">#REF!</definedName>
    <definedName name="_2701pgia_6_1" localSheetId="13">#REF!</definedName>
    <definedName name="_2701pgia_6_1" localSheetId="2">#REF!</definedName>
    <definedName name="_2701pgia_6_1" localSheetId="11">#REF!</definedName>
    <definedName name="_2701pgia_6_1" localSheetId="5">#REF!</definedName>
    <definedName name="_2701pgia_6_1" localSheetId="14">#REF!</definedName>
    <definedName name="_2701pgia_6_1">#REF!</definedName>
    <definedName name="_2702G4.200_4_1" localSheetId="13">#REF!</definedName>
    <definedName name="_2702G4.200_4_1" localSheetId="2">#REF!</definedName>
    <definedName name="_2702G4.200_4_1" localSheetId="11">#REF!</definedName>
    <definedName name="_2702G4.200_4_1" localSheetId="5">#REF!</definedName>
    <definedName name="_2702G4.200_4_1" localSheetId="14">#REF!</definedName>
    <definedName name="_2702G4.200_4_1">#REF!</definedName>
    <definedName name="_2702pgia_8_1" localSheetId="13">#REF!</definedName>
    <definedName name="_2702pgia_8_1" localSheetId="2">#REF!</definedName>
    <definedName name="_2702pgia_8_1" localSheetId="11">#REF!</definedName>
    <definedName name="_2702pgia_8_1" localSheetId="5">#REF!</definedName>
    <definedName name="_2702pgia_8_1" localSheetId="14">#REF!</definedName>
    <definedName name="_2702pgia_8_1">#REF!</definedName>
    <definedName name="_2703PL_???___P.B.___REST_P.B._????_4_1" localSheetId="13">#REF!</definedName>
    <definedName name="_2703PL_???___P.B.___REST_P.B._????_4_1" localSheetId="2">#REF!</definedName>
    <definedName name="_2703PL_???___P.B.___REST_P.B._????_4_1" localSheetId="11">#REF!</definedName>
    <definedName name="_2703PL_???___P.B.___REST_P.B._????_4_1" localSheetId="5">#REF!</definedName>
    <definedName name="_2703PL_???___P.B.___REST_P.B._????_4_1" localSheetId="14">#REF!</definedName>
    <definedName name="_2703PL_???___P.B.___REST_P.B._????_4_1">#REF!</definedName>
    <definedName name="_2704G4.200_5_1" localSheetId="13">#REF!</definedName>
    <definedName name="_2704G4.200_5_1" localSheetId="2">#REF!</definedName>
    <definedName name="_2704G4.200_5_1" localSheetId="11">#REF!</definedName>
    <definedName name="_2704G4.200_5_1" localSheetId="5">#REF!</definedName>
    <definedName name="_2704G4.200_5_1" localSheetId="14">#REF!</definedName>
    <definedName name="_2704G4.200_5_1">#REF!</definedName>
    <definedName name="_2704PL_???___P.B.___REST_P.B._????_5_1" localSheetId="13">#REF!</definedName>
    <definedName name="_2704PL_???___P.B.___REST_P.B._????_5_1" localSheetId="2">#REF!</definedName>
    <definedName name="_2704PL_???___P.B.___REST_P.B._????_5_1" localSheetId="11">#REF!</definedName>
    <definedName name="_2704PL_???___P.B.___REST_P.B._????_5_1" localSheetId="5">#REF!</definedName>
    <definedName name="_2704PL_???___P.B.___REST_P.B._????_5_1" localSheetId="14">#REF!</definedName>
    <definedName name="_2704PL_???___P.B.___REST_P.B._????_5_1">#REF!</definedName>
    <definedName name="_2705PL_???___P.B.___REST_P.B._????_6_1" localSheetId="13">#REF!</definedName>
    <definedName name="_2705PL_???___P.B.___REST_P.B._????_6_1" localSheetId="2">#REF!</definedName>
    <definedName name="_2705PL_???___P.B.___REST_P.B._????_6_1" localSheetId="11">#REF!</definedName>
    <definedName name="_2705PL_???___P.B.___REST_P.B._????_6_1" localSheetId="5">#REF!</definedName>
    <definedName name="_2705PL_???___P.B.___REST_P.B._????_6_1" localSheetId="14">#REF!</definedName>
    <definedName name="_2705PL_???___P.B.___REST_P.B._????_6_1">#REF!</definedName>
    <definedName name="_2706G4.200_6_1" localSheetId="13">#REF!</definedName>
    <definedName name="_2706G4.200_6_1" localSheetId="2">#REF!</definedName>
    <definedName name="_2706G4.200_6_1" localSheetId="11">#REF!</definedName>
    <definedName name="_2706G4.200_6_1" localSheetId="5">#REF!</definedName>
    <definedName name="_2706G4.200_6_1" localSheetId="14">#REF!</definedName>
    <definedName name="_2706G4.200_6_1">#REF!</definedName>
    <definedName name="_2706PL_???___P.B.___REST_P.B._????_8_1" localSheetId="13">#REF!</definedName>
    <definedName name="_2706PL_???___P.B.___REST_P.B._????_8_1" localSheetId="2">#REF!</definedName>
    <definedName name="_2706PL_???___P.B.___REST_P.B._????_8_1" localSheetId="11">#REF!</definedName>
    <definedName name="_2706PL_???___P.B.___REST_P.B._????_8_1" localSheetId="5">#REF!</definedName>
    <definedName name="_2706PL_???___P.B.___REST_P.B._????_8_1" localSheetId="14">#REF!</definedName>
    <definedName name="_2706PL_???___P.B.___REST_P.B._????_8_1">#REF!</definedName>
    <definedName name="_2707PL_指示燈___P.B.___REST_P.B._壓扣開關_4_1" localSheetId="13">#REF!</definedName>
    <definedName name="_2707PL_指示燈___P.B.___REST_P.B._壓扣開關_4_1" localSheetId="2">#REF!</definedName>
    <definedName name="_2707PL_指示燈___P.B.___REST_P.B._壓扣開關_4_1" localSheetId="11">#REF!</definedName>
    <definedName name="_2707PL_指示燈___P.B.___REST_P.B._壓扣開關_4_1" localSheetId="5">#REF!</definedName>
    <definedName name="_2707PL_指示燈___P.B.___REST_P.B._壓扣開關_4_1" localSheetId="14">#REF!</definedName>
    <definedName name="_2707PL_指示燈___P.B.___REST_P.B._壓扣開關_4_1">#REF!</definedName>
    <definedName name="_2708G4.200_8_1" localSheetId="13">#REF!</definedName>
    <definedName name="_2708G4.200_8_1" localSheetId="2">#REF!</definedName>
    <definedName name="_2708G4.200_8_1" localSheetId="11">#REF!</definedName>
    <definedName name="_2708G4.200_8_1" localSheetId="5">#REF!</definedName>
    <definedName name="_2708G4.200_8_1" localSheetId="14">#REF!</definedName>
    <definedName name="_2708G4.200_8_1">#REF!</definedName>
    <definedName name="_2708PL_指示燈___P.B.___REST_P.B._壓扣開關_5_1" localSheetId="13">#REF!</definedName>
    <definedName name="_2708PL_指示燈___P.B.___REST_P.B._壓扣開關_5_1" localSheetId="2">#REF!</definedName>
    <definedName name="_2708PL_指示燈___P.B.___REST_P.B._壓扣開關_5_1" localSheetId="11">#REF!</definedName>
    <definedName name="_2708PL_指示燈___P.B.___REST_P.B._壓扣開關_5_1" localSheetId="5">#REF!</definedName>
    <definedName name="_2708PL_指示燈___P.B.___REST_P.B._壓扣開關_5_1" localSheetId="14">#REF!</definedName>
    <definedName name="_2708PL_指示燈___P.B.___REST_P.B._壓扣開關_5_1">#REF!</definedName>
    <definedName name="_2709PL_指示燈___P.B.___REST_P.B._壓扣開關_5_2" localSheetId="13">#REF!</definedName>
    <definedName name="_2709PL_指示燈___P.B.___REST_P.B._壓扣開關_5_2" localSheetId="2">#REF!</definedName>
    <definedName name="_2709PL_指示燈___P.B.___REST_P.B._壓扣開關_5_2" localSheetId="11">#REF!</definedName>
    <definedName name="_2709PL_指示燈___P.B.___REST_P.B._壓扣開關_5_2" localSheetId="5">#REF!</definedName>
    <definedName name="_2709PL_指示燈___P.B.___REST_P.B._壓扣開關_5_2" localSheetId="14">#REF!</definedName>
    <definedName name="_2709PL_指示燈___P.B.___REST_P.B._壓扣開關_5_2">#REF!</definedName>
    <definedName name="_2710G4.210_4_1" localSheetId="13">#REF!</definedName>
    <definedName name="_2710G4.210_4_1" localSheetId="2">#REF!</definedName>
    <definedName name="_2710G4.210_4_1" localSheetId="11">#REF!</definedName>
    <definedName name="_2710G4.210_4_1" localSheetId="5">#REF!</definedName>
    <definedName name="_2710G4.210_4_1" localSheetId="14">#REF!</definedName>
    <definedName name="_2710G4.210_4_1">#REF!</definedName>
    <definedName name="_2710PL_指示燈___P.B.___REST_P.B._壓扣開關_6_1" localSheetId="13">#REF!</definedName>
    <definedName name="_2710PL_指示燈___P.B.___REST_P.B._壓扣開關_6_1" localSheetId="2">#REF!</definedName>
    <definedName name="_2710PL_指示燈___P.B.___REST_P.B._壓扣開關_6_1" localSheetId="11">#REF!</definedName>
    <definedName name="_2710PL_指示燈___P.B.___REST_P.B._壓扣開關_6_1" localSheetId="5">#REF!</definedName>
    <definedName name="_2710PL_指示燈___P.B.___REST_P.B._壓扣開關_6_1" localSheetId="14">#REF!</definedName>
    <definedName name="_2710PL_指示燈___P.B.___REST_P.B._壓扣開關_6_1">#REF!</definedName>
    <definedName name="_2711PL_指示燈___P.B.___REST_P.B._壓扣開關_8_1" localSheetId="13">#REF!</definedName>
    <definedName name="_2711PL_指示燈___P.B.___REST_P.B._壓扣開關_8_1" localSheetId="2">#REF!</definedName>
    <definedName name="_2711PL_指示燈___P.B.___REST_P.B._壓扣開關_8_1" localSheetId="11">#REF!</definedName>
    <definedName name="_2711PL_指示燈___P.B.___REST_P.B._壓扣開關_8_1" localSheetId="5">#REF!</definedName>
    <definedName name="_2711PL_指示燈___P.B.___REST_P.B._壓扣開關_8_1" localSheetId="14">#REF!</definedName>
    <definedName name="_2711PL_指示燈___P.B.___REST_P.B._壓扣開關_8_1">#REF!</definedName>
    <definedName name="_2712G4.210_5_1" localSheetId="13">#REF!</definedName>
    <definedName name="_2712G4.210_5_1" localSheetId="2">#REF!</definedName>
    <definedName name="_2712G4.210_5_1" localSheetId="11">#REF!</definedName>
    <definedName name="_2712G4.210_5_1" localSheetId="5">#REF!</definedName>
    <definedName name="_2712G4.210_5_1" localSheetId="14">#REF!</definedName>
    <definedName name="_2712G4.210_5_1">#REF!</definedName>
    <definedName name="_2712Poppy_4_1">NA()</definedName>
    <definedName name="_2713Poppy_5_1">NA()</definedName>
    <definedName name="_2714G4.210_6_1" localSheetId="13">#REF!</definedName>
    <definedName name="_2714G4.210_6_1" localSheetId="2">#REF!</definedName>
    <definedName name="_2714G4.210_6_1" localSheetId="11">#REF!</definedName>
    <definedName name="_2714G4.210_6_1" localSheetId="5">#REF!</definedName>
    <definedName name="_2714G4.210_6_1" localSheetId="14">#REF!</definedName>
    <definedName name="_2714G4.210_6_1">#REF!</definedName>
    <definedName name="_2714Poppy_6_1">NA()</definedName>
    <definedName name="_2715Poppy_8_1">NA()</definedName>
    <definedName name="_2716G4.210_8_1" localSheetId="13">#REF!</definedName>
    <definedName name="_2716G4.210_8_1" localSheetId="2">#REF!</definedName>
    <definedName name="_2716G4.210_8_1" localSheetId="11">#REF!</definedName>
    <definedName name="_2716G4.210_8_1" localSheetId="5">#REF!</definedName>
    <definedName name="_2716G4.210_8_1" localSheetId="14">#REF!</definedName>
    <definedName name="_2716G4.210_8_1">#REF!</definedName>
    <definedName name="_2716PRICE_4_1" localSheetId="13">#REF!</definedName>
    <definedName name="_2716PRICE_4_1" localSheetId="2">#REF!</definedName>
    <definedName name="_2716PRICE_4_1" localSheetId="11">#REF!</definedName>
    <definedName name="_2716PRICE_4_1" localSheetId="5">#REF!</definedName>
    <definedName name="_2716PRICE_4_1" localSheetId="14">#REF!</definedName>
    <definedName name="_2716PRICE_4_1">#REF!</definedName>
    <definedName name="_2717PRICE_5_1" localSheetId="13">#REF!</definedName>
    <definedName name="_2717PRICE_5_1" localSheetId="2">#REF!</definedName>
    <definedName name="_2717PRICE_5_1" localSheetId="11">#REF!</definedName>
    <definedName name="_2717PRICE_5_1" localSheetId="5">#REF!</definedName>
    <definedName name="_2717PRICE_5_1" localSheetId="14">#REF!</definedName>
    <definedName name="_2717PRICE_5_1">#REF!</definedName>
    <definedName name="_2718G4.220_4_1" localSheetId="13">#REF!</definedName>
    <definedName name="_2718G4.220_4_1" localSheetId="2">#REF!</definedName>
    <definedName name="_2718G4.220_4_1" localSheetId="11">#REF!</definedName>
    <definedName name="_2718G4.220_4_1" localSheetId="5">#REF!</definedName>
    <definedName name="_2718G4.220_4_1" localSheetId="14">#REF!</definedName>
    <definedName name="_2718G4.220_4_1">#REF!</definedName>
    <definedName name="_2718PRICE_6_1" localSheetId="13">#REF!</definedName>
    <definedName name="_2718PRICE_6_1" localSheetId="2">#REF!</definedName>
    <definedName name="_2718PRICE_6_1" localSheetId="11">#REF!</definedName>
    <definedName name="_2718PRICE_6_1" localSheetId="5">#REF!</definedName>
    <definedName name="_2718PRICE_6_1" localSheetId="14">#REF!</definedName>
    <definedName name="_2718PRICE_6_1">#REF!</definedName>
    <definedName name="_2719PRICE_8_1" localSheetId="13">#REF!</definedName>
    <definedName name="_2719PRICE_8_1" localSheetId="2">#REF!</definedName>
    <definedName name="_2719PRICE_8_1" localSheetId="11">#REF!</definedName>
    <definedName name="_2719PRICE_8_1" localSheetId="5">#REF!</definedName>
    <definedName name="_2719PRICE_8_1" localSheetId="14">#REF!</definedName>
    <definedName name="_2719PRICE_8_1">#REF!</definedName>
    <definedName name="_2720G4.220_5_1" localSheetId="13">#REF!</definedName>
    <definedName name="_2720G4.220_5_1" localSheetId="2">#REF!</definedName>
    <definedName name="_2720G4.220_5_1" localSheetId="11">#REF!</definedName>
    <definedName name="_2720G4.220_5_1" localSheetId="5">#REF!</definedName>
    <definedName name="_2720G4.220_5_1" localSheetId="14">#REF!</definedName>
    <definedName name="_2720G4.220_5_1">#REF!</definedName>
    <definedName name="_2720PRICE1_4_1" localSheetId="13">#REF!</definedName>
    <definedName name="_2720PRICE1_4_1" localSheetId="2">#REF!</definedName>
    <definedName name="_2720PRICE1_4_1" localSheetId="11">#REF!</definedName>
    <definedName name="_2720PRICE1_4_1" localSheetId="5">#REF!</definedName>
    <definedName name="_2720PRICE1_4_1" localSheetId="14">#REF!</definedName>
    <definedName name="_2720PRICE1_4_1">#REF!</definedName>
    <definedName name="_2721PRICE1_5_1" localSheetId="13">#REF!</definedName>
    <definedName name="_2721PRICE1_5_1" localSheetId="2">#REF!</definedName>
    <definedName name="_2721PRICE1_5_1" localSheetId="11">#REF!</definedName>
    <definedName name="_2721PRICE1_5_1" localSheetId="5">#REF!</definedName>
    <definedName name="_2721PRICE1_5_1" localSheetId="14">#REF!</definedName>
    <definedName name="_2721PRICE1_5_1">#REF!</definedName>
    <definedName name="_2722G4.220_6_1" localSheetId="13">#REF!</definedName>
    <definedName name="_2722G4.220_6_1" localSheetId="2">#REF!</definedName>
    <definedName name="_2722G4.220_6_1" localSheetId="11">#REF!</definedName>
    <definedName name="_2722G4.220_6_1" localSheetId="5">#REF!</definedName>
    <definedName name="_2722G4.220_6_1" localSheetId="14">#REF!</definedName>
    <definedName name="_2722G4.220_6_1">#REF!</definedName>
    <definedName name="_2722PRICE1_6_1" localSheetId="13">#REF!</definedName>
    <definedName name="_2722PRICE1_6_1" localSheetId="2">#REF!</definedName>
    <definedName name="_2722PRICE1_6_1" localSheetId="11">#REF!</definedName>
    <definedName name="_2722PRICE1_6_1" localSheetId="5">#REF!</definedName>
    <definedName name="_2722PRICE1_6_1" localSheetId="14">#REF!</definedName>
    <definedName name="_2722PRICE1_6_1">#REF!</definedName>
    <definedName name="_2723PRICE1_8_1" localSheetId="13">#REF!</definedName>
    <definedName name="_2723PRICE1_8_1" localSheetId="2">#REF!</definedName>
    <definedName name="_2723PRICE1_8_1" localSheetId="11">#REF!</definedName>
    <definedName name="_2723PRICE1_8_1" localSheetId="5">#REF!</definedName>
    <definedName name="_2723PRICE1_8_1" localSheetId="14">#REF!</definedName>
    <definedName name="_2723PRICE1_8_1">#REF!</definedName>
    <definedName name="_2724G4.220_8_1" localSheetId="13">#REF!</definedName>
    <definedName name="_2724G4.220_8_1" localSheetId="2">#REF!</definedName>
    <definedName name="_2724G4.220_8_1" localSheetId="11">#REF!</definedName>
    <definedName name="_2724G4.220_8_1" localSheetId="5">#REF!</definedName>
    <definedName name="_2724G4.220_8_1" localSheetId="14">#REF!</definedName>
    <definedName name="_2724G4.220_8_1">#REF!</definedName>
    <definedName name="_2724Print_Area_MI_4_1" localSheetId="13">#REF!</definedName>
    <definedName name="_2724Print_Area_MI_4_1" localSheetId="2">#REF!</definedName>
    <definedName name="_2724Print_Area_MI_4_1" localSheetId="11">#REF!</definedName>
    <definedName name="_2724Print_Area_MI_4_1" localSheetId="5">#REF!</definedName>
    <definedName name="_2724Print_Area_MI_4_1" localSheetId="14">#REF!</definedName>
    <definedName name="_2724Print_Area_MI_4_1">#REF!</definedName>
    <definedName name="_2725Print_Area_MI_5_1" localSheetId="13">#REF!</definedName>
    <definedName name="_2725Print_Area_MI_5_1" localSheetId="2">#REF!</definedName>
    <definedName name="_2725Print_Area_MI_5_1" localSheetId="11">#REF!</definedName>
    <definedName name="_2725Print_Area_MI_5_1" localSheetId="5">#REF!</definedName>
    <definedName name="_2725Print_Area_MI_5_1" localSheetId="14">#REF!</definedName>
    <definedName name="_2725Print_Area_MI_5_1">#REF!</definedName>
    <definedName name="_2726g40g40_4_1" localSheetId="13">#REF!</definedName>
    <definedName name="_2726g40g40_4_1" localSheetId="2">#REF!</definedName>
    <definedName name="_2726g40g40_4_1" localSheetId="11">#REF!</definedName>
    <definedName name="_2726g40g40_4_1" localSheetId="5">#REF!</definedName>
    <definedName name="_2726g40g40_4_1" localSheetId="14">#REF!</definedName>
    <definedName name="_2726g40g40_4_1">#REF!</definedName>
    <definedName name="_2726PRINT_AREA_MI_5_2" localSheetId="13">#REF!</definedName>
    <definedName name="_2726PRINT_AREA_MI_5_2" localSheetId="2">#REF!</definedName>
    <definedName name="_2726PRINT_AREA_MI_5_2" localSheetId="11">#REF!</definedName>
    <definedName name="_2726PRINT_AREA_MI_5_2" localSheetId="5">#REF!</definedName>
    <definedName name="_2726PRINT_AREA_MI_5_2" localSheetId="14">#REF!</definedName>
    <definedName name="_2726PRINT_AREA_MI_5_2">#REF!</definedName>
    <definedName name="_2727Print_Area_MI_6_1" localSheetId="13">#REF!</definedName>
    <definedName name="_2727Print_Area_MI_6_1" localSheetId="2">#REF!</definedName>
    <definedName name="_2727Print_Area_MI_6_1" localSheetId="11">#REF!</definedName>
    <definedName name="_2727Print_Area_MI_6_1" localSheetId="5">#REF!</definedName>
    <definedName name="_2727Print_Area_MI_6_1" localSheetId="14">#REF!</definedName>
    <definedName name="_2727Print_Area_MI_6_1">#REF!</definedName>
    <definedName name="_2728g40g40_5_1" localSheetId="13">#REF!</definedName>
    <definedName name="_2728g40g40_5_1" localSheetId="2">#REF!</definedName>
    <definedName name="_2728g40g40_5_1" localSheetId="11">#REF!</definedName>
    <definedName name="_2728g40g40_5_1" localSheetId="5">#REF!</definedName>
    <definedName name="_2728g40g40_5_1" localSheetId="14">#REF!</definedName>
    <definedName name="_2728g40g40_5_1">#REF!</definedName>
    <definedName name="_2728Print_Area_MI_8_1" localSheetId="13">#REF!</definedName>
    <definedName name="_2728Print_Area_MI_8_1" localSheetId="2">#REF!</definedName>
    <definedName name="_2728Print_Area_MI_8_1" localSheetId="11">#REF!</definedName>
    <definedName name="_2728Print_Area_MI_8_1" localSheetId="5">#REF!</definedName>
    <definedName name="_2728Print_Area_MI_8_1" localSheetId="14">#REF!</definedName>
    <definedName name="_2728Print_Area_MI_8_1">#REF!</definedName>
    <definedName name="_2729PRINT_TITLES_MI_4_1" localSheetId="13">#REF!</definedName>
    <definedName name="_2729PRINT_TITLES_MI_4_1" localSheetId="2">#REF!</definedName>
    <definedName name="_2729PRINT_TITLES_MI_4_1" localSheetId="11">#REF!</definedName>
    <definedName name="_2729PRINT_TITLES_MI_4_1" localSheetId="5">#REF!</definedName>
    <definedName name="_2729PRINT_TITLES_MI_4_1" localSheetId="14">#REF!</definedName>
    <definedName name="_2729PRINT_TITLES_MI_4_1">#REF!</definedName>
    <definedName name="_272CLVL_4_1" localSheetId="13">#REF!</definedName>
    <definedName name="_272CLVL_4_1" localSheetId="2">#REF!</definedName>
    <definedName name="_272CLVL_4_1" localSheetId="11">#REF!</definedName>
    <definedName name="_272CLVL_4_1" localSheetId="5">#REF!</definedName>
    <definedName name="_272CLVL_4_1" localSheetId="14">#REF!</definedName>
    <definedName name="_272CLVL_4_1">#REF!</definedName>
    <definedName name="_2730g40g40_6_1" localSheetId="13">#REF!</definedName>
    <definedName name="_2730g40g40_6_1" localSheetId="2">#REF!</definedName>
    <definedName name="_2730g40g40_6_1" localSheetId="11">#REF!</definedName>
    <definedName name="_2730g40g40_6_1" localSheetId="5">#REF!</definedName>
    <definedName name="_2730g40g40_6_1" localSheetId="14">#REF!</definedName>
    <definedName name="_2730g40g40_6_1">#REF!</definedName>
    <definedName name="_2730PRINT_TITLES_MI_5_1" localSheetId="13">#REF!</definedName>
    <definedName name="_2730PRINT_TITLES_MI_5_1" localSheetId="2">#REF!</definedName>
    <definedName name="_2730PRINT_TITLES_MI_5_1" localSheetId="11">#REF!</definedName>
    <definedName name="_2730PRINT_TITLES_MI_5_1" localSheetId="5">#REF!</definedName>
    <definedName name="_2730PRINT_TITLES_MI_5_1" localSheetId="14">#REF!</definedName>
    <definedName name="_2730PRINT_TITLES_MI_5_1">#REF!</definedName>
    <definedName name="_2731PRINT_TITLES_MI_5_2" localSheetId="13">#REF!</definedName>
    <definedName name="_2731PRINT_TITLES_MI_5_2" localSheetId="2">#REF!</definedName>
    <definedName name="_2731PRINT_TITLES_MI_5_2" localSheetId="11">#REF!</definedName>
    <definedName name="_2731PRINT_TITLES_MI_5_2" localSheetId="5">#REF!</definedName>
    <definedName name="_2731PRINT_TITLES_MI_5_2" localSheetId="14">#REF!</definedName>
    <definedName name="_2731PRINT_TITLES_MI_5_2">#REF!</definedName>
    <definedName name="_2732g40g40_8_1" localSheetId="13">#REF!</definedName>
    <definedName name="_2732g40g40_8_1" localSheetId="2">#REF!</definedName>
    <definedName name="_2732g40g40_8_1" localSheetId="11">#REF!</definedName>
    <definedName name="_2732g40g40_8_1" localSheetId="5">#REF!</definedName>
    <definedName name="_2732g40g40_8_1" localSheetId="14">#REF!</definedName>
    <definedName name="_2732g40g40_8_1">#REF!</definedName>
    <definedName name="_2732PRINT_TITLES_MI_6_1" localSheetId="13">#REF!</definedName>
    <definedName name="_2732PRINT_TITLES_MI_6_1" localSheetId="2">#REF!</definedName>
    <definedName name="_2732PRINT_TITLES_MI_6_1" localSheetId="11">#REF!</definedName>
    <definedName name="_2732PRINT_TITLES_MI_6_1" localSheetId="5">#REF!</definedName>
    <definedName name="_2732PRINT_TITLES_MI_6_1" localSheetId="14">#REF!</definedName>
    <definedName name="_2732PRINT_TITLES_MI_6_1">#REF!</definedName>
    <definedName name="_2733gas_4_1" localSheetId="13">#REF!</definedName>
    <definedName name="_2733gas_4_1" localSheetId="2">#REF!</definedName>
    <definedName name="_2733gas_4_1" localSheetId="11">#REF!</definedName>
    <definedName name="_2733gas_4_1" localSheetId="5">#REF!</definedName>
    <definedName name="_2733gas_4_1" localSheetId="14">#REF!</definedName>
    <definedName name="_2733gas_4_1">#REF!</definedName>
    <definedName name="_2733PRINT_TITLES_MI_8_1" localSheetId="13">#REF!</definedName>
    <definedName name="_2733PRINT_TITLES_MI_8_1" localSheetId="2">#REF!</definedName>
    <definedName name="_2733PRINT_TITLES_MI_8_1" localSheetId="11">#REF!</definedName>
    <definedName name="_2733PRINT_TITLES_MI_8_1" localSheetId="5">#REF!</definedName>
    <definedName name="_2733PRINT_TITLES_MI_8_1" localSheetId="14">#REF!</definedName>
    <definedName name="_2733PRINT_TITLES_MI_8_1">#REF!</definedName>
    <definedName name="_2734gas_5_1" localSheetId="13">#REF!</definedName>
    <definedName name="_2734gas_5_1" localSheetId="2">#REF!</definedName>
    <definedName name="_2734gas_5_1" localSheetId="11">#REF!</definedName>
    <definedName name="_2734gas_5_1" localSheetId="5">#REF!</definedName>
    <definedName name="_2734gas_5_1" localSheetId="14">#REF!</definedName>
    <definedName name="_2734gas_5_1">#REF!</definedName>
    <definedName name="_2734PRINTA_4_1" localSheetId="13">#REF!</definedName>
    <definedName name="_2734PRINTA_4_1" localSheetId="2">#REF!</definedName>
    <definedName name="_2734PRINTA_4_1" localSheetId="11">#REF!</definedName>
    <definedName name="_2734PRINTA_4_1" localSheetId="5">#REF!</definedName>
    <definedName name="_2734PRINTA_4_1" localSheetId="14">#REF!</definedName>
    <definedName name="_2734PRINTA_4_1">#REF!</definedName>
    <definedName name="_2735gas_6_1" localSheetId="13">#REF!</definedName>
    <definedName name="_2735gas_6_1" localSheetId="2">#REF!</definedName>
    <definedName name="_2735gas_6_1" localSheetId="11">#REF!</definedName>
    <definedName name="_2735gas_6_1" localSheetId="5">#REF!</definedName>
    <definedName name="_2735gas_6_1" localSheetId="14">#REF!</definedName>
    <definedName name="_2735gas_6_1">#REF!</definedName>
    <definedName name="_2735PRINTA_5_1" localSheetId="13">#REF!</definedName>
    <definedName name="_2735PRINTA_5_1" localSheetId="2">#REF!</definedName>
    <definedName name="_2735PRINTA_5_1" localSheetId="11">#REF!</definedName>
    <definedName name="_2735PRINTA_5_1" localSheetId="5">#REF!</definedName>
    <definedName name="_2735PRINTA_5_1" localSheetId="14">#REF!</definedName>
    <definedName name="_2735PRINTA_5_1">#REF!</definedName>
    <definedName name="_2736gas_8_1" localSheetId="13">#REF!</definedName>
    <definedName name="_2736gas_8_1" localSheetId="2">#REF!</definedName>
    <definedName name="_2736gas_8_1" localSheetId="11">#REF!</definedName>
    <definedName name="_2736gas_8_1" localSheetId="5">#REF!</definedName>
    <definedName name="_2736gas_8_1" localSheetId="14">#REF!</definedName>
    <definedName name="_2736gas_8_1">#REF!</definedName>
    <definedName name="_2736PRINTA_5_2" localSheetId="13">#REF!</definedName>
    <definedName name="_2736PRINTA_5_2" localSheetId="2">#REF!</definedName>
    <definedName name="_2736PRINTA_5_2" localSheetId="11">#REF!</definedName>
    <definedName name="_2736PRINTA_5_2" localSheetId="5">#REF!</definedName>
    <definedName name="_2736PRINTA_5_2" localSheetId="14">#REF!</definedName>
    <definedName name="_2736PRINTA_5_2">#REF!</definedName>
    <definedName name="_2737gochong_4_1" localSheetId="13">#REF!</definedName>
    <definedName name="_2737gochong_4_1" localSheetId="2">#REF!</definedName>
    <definedName name="_2737gochong_4_1" localSheetId="11">#REF!</definedName>
    <definedName name="_2737gochong_4_1" localSheetId="5">#REF!</definedName>
    <definedName name="_2737gochong_4_1" localSheetId="14">#REF!</definedName>
    <definedName name="_2737gochong_4_1">#REF!</definedName>
    <definedName name="_2737PRINTA_6_1" localSheetId="13">#REF!</definedName>
    <definedName name="_2737PRINTA_6_1" localSheetId="2">#REF!</definedName>
    <definedName name="_2737PRINTA_6_1" localSheetId="11">#REF!</definedName>
    <definedName name="_2737PRINTA_6_1" localSheetId="5">#REF!</definedName>
    <definedName name="_2737PRINTA_6_1" localSheetId="14">#REF!</definedName>
    <definedName name="_2737PRINTA_6_1">#REF!</definedName>
    <definedName name="_2738gochong_5_1" localSheetId="13">#REF!</definedName>
    <definedName name="_2738gochong_5_1" localSheetId="2">#REF!</definedName>
    <definedName name="_2738gochong_5_1" localSheetId="11">#REF!</definedName>
    <definedName name="_2738gochong_5_1" localSheetId="5">#REF!</definedName>
    <definedName name="_2738gochong_5_1" localSheetId="14">#REF!</definedName>
    <definedName name="_2738gochong_5_1">#REF!</definedName>
    <definedName name="_2738PRINTA_8_1" localSheetId="13">#REF!</definedName>
    <definedName name="_2738PRINTA_8_1" localSheetId="2">#REF!</definedName>
    <definedName name="_2738PRINTA_8_1" localSheetId="11">#REF!</definedName>
    <definedName name="_2738PRINTA_8_1" localSheetId="5">#REF!</definedName>
    <definedName name="_2738PRINTA_8_1" localSheetId="14">#REF!</definedName>
    <definedName name="_2738PRINTA_8_1">#REF!</definedName>
    <definedName name="_2739gochong_6_1" localSheetId="13">#REF!</definedName>
    <definedName name="_2739gochong_6_1" localSheetId="2">#REF!</definedName>
    <definedName name="_2739gochong_6_1" localSheetId="11">#REF!</definedName>
    <definedName name="_2739gochong_6_1" localSheetId="5">#REF!</definedName>
    <definedName name="_2739gochong_6_1" localSheetId="14">#REF!</definedName>
    <definedName name="_2739gochong_6_1">#REF!</definedName>
    <definedName name="_2739PRINTB_4_1" localSheetId="13">#REF!</definedName>
    <definedName name="_2739PRINTB_4_1" localSheetId="2">#REF!</definedName>
    <definedName name="_2739PRINTB_4_1" localSheetId="11">#REF!</definedName>
    <definedName name="_2739PRINTB_4_1" localSheetId="5">#REF!</definedName>
    <definedName name="_2739PRINTB_4_1" localSheetId="14">#REF!</definedName>
    <definedName name="_2739PRINTB_4_1">#REF!</definedName>
    <definedName name="_273CLVL_5_1" localSheetId="13">#REF!</definedName>
    <definedName name="_273CLVL_5_1" localSheetId="2">#REF!</definedName>
    <definedName name="_273CLVL_5_1" localSheetId="11">#REF!</definedName>
    <definedName name="_273CLVL_5_1" localSheetId="5">#REF!</definedName>
    <definedName name="_273CLVL_5_1" localSheetId="14">#REF!</definedName>
    <definedName name="_273CLVL_5_1">#REF!</definedName>
    <definedName name="_2740gochong_8_1" localSheetId="13">#REF!</definedName>
    <definedName name="_2740gochong_8_1" localSheetId="2">#REF!</definedName>
    <definedName name="_2740gochong_8_1" localSheetId="11">#REF!</definedName>
    <definedName name="_2740gochong_8_1" localSheetId="5">#REF!</definedName>
    <definedName name="_2740gochong_8_1" localSheetId="14">#REF!</definedName>
    <definedName name="_2740gochong_8_1">#REF!</definedName>
    <definedName name="_2740PRINTB_5_1" localSheetId="13">#REF!</definedName>
    <definedName name="_2740PRINTB_5_1" localSheetId="2">#REF!</definedName>
    <definedName name="_2740PRINTB_5_1" localSheetId="11">#REF!</definedName>
    <definedName name="_2740PRINTB_5_1" localSheetId="5">#REF!</definedName>
    <definedName name="_2740PRINTB_5_1" localSheetId="14">#REF!</definedName>
    <definedName name="_2740PRINTB_5_1">#REF!</definedName>
    <definedName name="_2741PRINTB_5_2" localSheetId="13">#REF!</definedName>
    <definedName name="_2741PRINTB_5_2" localSheetId="2">#REF!</definedName>
    <definedName name="_2741PRINTB_5_2" localSheetId="11">#REF!</definedName>
    <definedName name="_2741PRINTB_5_2" localSheetId="5">#REF!</definedName>
    <definedName name="_2741PRINTB_5_2" localSheetId="14">#REF!</definedName>
    <definedName name="_2741PRINTB_5_2">#REF!</definedName>
    <definedName name="_2742GPT_GROUNDING_PT_4_1" localSheetId="13">#REF!</definedName>
    <definedName name="_2742GPT_GROUNDING_PT_4_1" localSheetId="2">#REF!</definedName>
    <definedName name="_2742GPT_GROUNDING_PT_4_1" localSheetId="11">#REF!</definedName>
    <definedName name="_2742GPT_GROUNDING_PT_4_1" localSheetId="5">#REF!</definedName>
    <definedName name="_2742GPT_GROUNDING_PT_4_1" localSheetId="14">#REF!</definedName>
    <definedName name="_2742GPT_GROUNDING_PT_4_1">#REF!</definedName>
    <definedName name="_2742PRINTB_6_1" localSheetId="13">#REF!</definedName>
    <definedName name="_2742PRINTB_6_1" localSheetId="2">#REF!</definedName>
    <definedName name="_2742PRINTB_6_1" localSheetId="11">#REF!</definedName>
    <definedName name="_2742PRINTB_6_1" localSheetId="5">#REF!</definedName>
    <definedName name="_2742PRINTB_6_1" localSheetId="14">#REF!</definedName>
    <definedName name="_2742PRINTB_6_1">#REF!</definedName>
    <definedName name="_2743PRINTB_8_1" localSheetId="13">#REF!</definedName>
    <definedName name="_2743PRINTB_8_1" localSheetId="2">#REF!</definedName>
    <definedName name="_2743PRINTB_8_1" localSheetId="11">#REF!</definedName>
    <definedName name="_2743PRINTB_8_1" localSheetId="5">#REF!</definedName>
    <definedName name="_2743PRINTB_8_1" localSheetId="14">#REF!</definedName>
    <definedName name="_2743PRINTB_8_1">#REF!</definedName>
    <definedName name="_2744GPT_GROUNDING_PT_5_1" localSheetId="13">#REF!</definedName>
    <definedName name="_2744GPT_GROUNDING_PT_5_1" localSheetId="2">#REF!</definedName>
    <definedName name="_2744GPT_GROUNDING_PT_5_1" localSheetId="11">#REF!</definedName>
    <definedName name="_2744GPT_GROUNDING_PT_5_1" localSheetId="5">#REF!</definedName>
    <definedName name="_2744GPT_GROUNDING_PT_5_1" localSheetId="14">#REF!</definedName>
    <definedName name="_2744GPT_GROUNDING_PT_5_1">#REF!</definedName>
    <definedName name="_2744PRINTC_4_1" localSheetId="13">#REF!</definedName>
    <definedName name="_2744PRINTC_4_1" localSheetId="2">#REF!</definedName>
    <definedName name="_2744PRINTC_4_1" localSheetId="11">#REF!</definedName>
    <definedName name="_2744PRINTC_4_1" localSheetId="5">#REF!</definedName>
    <definedName name="_2744PRINTC_4_1" localSheetId="14">#REF!</definedName>
    <definedName name="_2744PRINTC_4_1">#REF!</definedName>
    <definedName name="_2745PRINTC_5_1" localSheetId="13">#REF!</definedName>
    <definedName name="_2745PRINTC_5_1" localSheetId="2">#REF!</definedName>
    <definedName name="_2745PRINTC_5_1" localSheetId="11">#REF!</definedName>
    <definedName name="_2745PRINTC_5_1" localSheetId="5">#REF!</definedName>
    <definedName name="_2745PRINTC_5_1" localSheetId="14">#REF!</definedName>
    <definedName name="_2745PRINTC_5_1">#REF!</definedName>
    <definedName name="_2746GPT_GROUNDING_PT_5_2" localSheetId="13">#REF!</definedName>
    <definedName name="_2746GPT_GROUNDING_PT_5_2" localSheetId="2">#REF!</definedName>
    <definedName name="_2746GPT_GROUNDING_PT_5_2" localSheetId="11">#REF!</definedName>
    <definedName name="_2746GPT_GROUNDING_PT_5_2" localSheetId="5">#REF!</definedName>
    <definedName name="_2746GPT_GROUNDING_PT_5_2" localSheetId="14">#REF!</definedName>
    <definedName name="_2746GPT_GROUNDING_PT_5_2">#REF!</definedName>
    <definedName name="_2746PRINTC_5_2" localSheetId="13">#REF!</definedName>
    <definedName name="_2746PRINTC_5_2" localSheetId="2">#REF!</definedName>
    <definedName name="_2746PRINTC_5_2" localSheetId="11">#REF!</definedName>
    <definedName name="_2746PRINTC_5_2" localSheetId="5">#REF!</definedName>
    <definedName name="_2746PRINTC_5_2" localSheetId="14">#REF!</definedName>
    <definedName name="_2746PRINTC_5_2">#REF!</definedName>
    <definedName name="_2747PRINTC_6_1" localSheetId="13">#REF!</definedName>
    <definedName name="_2747PRINTC_6_1" localSheetId="2">#REF!</definedName>
    <definedName name="_2747PRINTC_6_1" localSheetId="11">#REF!</definedName>
    <definedName name="_2747PRINTC_6_1" localSheetId="5">#REF!</definedName>
    <definedName name="_2747PRINTC_6_1" localSheetId="14">#REF!</definedName>
    <definedName name="_2747PRINTC_6_1">#REF!</definedName>
    <definedName name="_2748GPT_GROUNDING_PT_6_1" localSheetId="13">#REF!</definedName>
    <definedName name="_2748GPT_GROUNDING_PT_6_1" localSheetId="2">#REF!</definedName>
    <definedName name="_2748GPT_GROUNDING_PT_6_1" localSheetId="11">#REF!</definedName>
    <definedName name="_2748GPT_GROUNDING_PT_6_1" localSheetId="5">#REF!</definedName>
    <definedName name="_2748GPT_GROUNDING_PT_6_1" localSheetId="14">#REF!</definedName>
    <definedName name="_2748GPT_GROUNDING_PT_6_1">#REF!</definedName>
    <definedName name="_2748PRINTC_8_1" localSheetId="13">#REF!</definedName>
    <definedName name="_2748PRINTC_8_1" localSheetId="2">#REF!</definedName>
    <definedName name="_2748PRINTC_8_1" localSheetId="11">#REF!</definedName>
    <definedName name="_2748PRINTC_8_1" localSheetId="5">#REF!</definedName>
    <definedName name="_2748PRINTC_8_1" localSheetId="14">#REF!</definedName>
    <definedName name="_2748PRINTC_8_1">#REF!</definedName>
    <definedName name="_2749priority_4_1" localSheetId="13">#REF!</definedName>
    <definedName name="_2749priority_4_1" localSheetId="2">#REF!</definedName>
    <definedName name="_2749priority_4_1" localSheetId="11">#REF!</definedName>
    <definedName name="_2749priority_4_1" localSheetId="5">#REF!</definedName>
    <definedName name="_2749priority_4_1" localSheetId="14">#REF!</definedName>
    <definedName name="_2749priority_4_1">#REF!</definedName>
    <definedName name="_274CLVL_6_1" localSheetId="13">#REF!</definedName>
    <definedName name="_274CLVL_6_1" localSheetId="2">#REF!</definedName>
    <definedName name="_274CLVL_6_1" localSheetId="11">#REF!</definedName>
    <definedName name="_274CLVL_6_1" localSheetId="5">#REF!</definedName>
    <definedName name="_274CLVL_6_1" localSheetId="14">#REF!</definedName>
    <definedName name="_274CLVL_6_1">#REF!</definedName>
    <definedName name="_2750GPT_GROUNDING_PT_8_1" localSheetId="13">#REF!</definedName>
    <definedName name="_2750GPT_GROUNDING_PT_8_1" localSheetId="2">#REF!</definedName>
    <definedName name="_2750GPT_GROUNDING_PT_8_1" localSheetId="11">#REF!</definedName>
    <definedName name="_2750GPT_GROUNDING_PT_8_1" localSheetId="5">#REF!</definedName>
    <definedName name="_2750GPT_GROUNDING_PT_8_1" localSheetId="14">#REF!</definedName>
    <definedName name="_2750GPT_GROUNDING_PT_8_1">#REF!</definedName>
    <definedName name="_2750priority_5_1" localSheetId="13">#REF!</definedName>
    <definedName name="_2750priority_5_1" localSheetId="2">#REF!</definedName>
    <definedName name="_2750priority_5_1" localSheetId="11">#REF!</definedName>
    <definedName name="_2750priority_5_1" localSheetId="5">#REF!</definedName>
    <definedName name="_2750priority_5_1" localSheetId="14">#REF!</definedName>
    <definedName name="_2750priority_5_1">#REF!</definedName>
    <definedName name="_2751gvl_4_1" localSheetId="13">#REF!</definedName>
    <definedName name="_2751gvl_4_1" localSheetId="2">#REF!</definedName>
    <definedName name="_2751gvl_4_1" localSheetId="11">#REF!</definedName>
    <definedName name="_2751gvl_4_1" localSheetId="5">#REF!</definedName>
    <definedName name="_2751gvl_4_1" localSheetId="14">#REF!</definedName>
    <definedName name="_2751gvl_4_1">#REF!</definedName>
    <definedName name="_2751priority_6_1" localSheetId="13">#REF!</definedName>
    <definedName name="_2751priority_6_1" localSheetId="2">#REF!</definedName>
    <definedName name="_2751priority_6_1" localSheetId="11">#REF!</definedName>
    <definedName name="_2751priority_6_1" localSheetId="5">#REF!</definedName>
    <definedName name="_2751priority_6_1" localSheetId="14">#REF!</definedName>
    <definedName name="_2751priority_6_1">#REF!</definedName>
    <definedName name="_2752gvl_5_1" localSheetId="13">#REF!</definedName>
    <definedName name="_2752gvl_5_1" localSheetId="2">#REF!</definedName>
    <definedName name="_2752gvl_5_1" localSheetId="11">#REF!</definedName>
    <definedName name="_2752gvl_5_1" localSheetId="5">#REF!</definedName>
    <definedName name="_2752gvl_5_1" localSheetId="14">#REF!</definedName>
    <definedName name="_2752gvl_5_1">#REF!</definedName>
    <definedName name="_2752priority_8_1" localSheetId="13">#REF!</definedName>
    <definedName name="_2752priority_8_1" localSheetId="2">#REF!</definedName>
    <definedName name="_2752priority_8_1" localSheetId="11">#REF!</definedName>
    <definedName name="_2752priority_8_1" localSheetId="5">#REF!</definedName>
    <definedName name="_2752priority_8_1" localSheetId="14">#REF!</definedName>
    <definedName name="_2752priority_8_1">#REF!</definedName>
    <definedName name="_2753gvl_6_1" localSheetId="13">#REF!</definedName>
    <definedName name="_2753gvl_6_1" localSheetId="2">#REF!</definedName>
    <definedName name="_2753gvl_6_1" localSheetId="11">#REF!</definedName>
    <definedName name="_2753gvl_6_1" localSheetId="5">#REF!</definedName>
    <definedName name="_2753gvl_6_1" localSheetId="14">#REF!</definedName>
    <definedName name="_2753gvl_6_1">#REF!</definedName>
    <definedName name="_2753Province_4_1" localSheetId="13">#REF!</definedName>
    <definedName name="_2753Province_4_1" localSheetId="2">#REF!</definedName>
    <definedName name="_2753Province_4_1" localSheetId="11">#REF!</definedName>
    <definedName name="_2753Province_4_1" localSheetId="5">#REF!</definedName>
    <definedName name="_2753Province_4_1" localSheetId="14">#REF!</definedName>
    <definedName name="_2753Province_4_1">#REF!</definedName>
    <definedName name="_2754gvl_8_1" localSheetId="13">#REF!</definedName>
    <definedName name="_2754gvl_8_1" localSheetId="2">#REF!</definedName>
    <definedName name="_2754gvl_8_1" localSheetId="11">#REF!</definedName>
    <definedName name="_2754gvl_8_1" localSheetId="5">#REF!</definedName>
    <definedName name="_2754gvl_8_1" localSheetId="14">#REF!</definedName>
    <definedName name="_2754gvl_8_1">#REF!</definedName>
    <definedName name="_2754Province_5_1" localSheetId="13">#REF!</definedName>
    <definedName name="_2754Province_5_1" localSheetId="2">#REF!</definedName>
    <definedName name="_2754Province_5_1" localSheetId="11">#REF!</definedName>
    <definedName name="_2754Province_5_1" localSheetId="5">#REF!</definedName>
    <definedName name="_2754Province_5_1" localSheetId="14">#REF!</definedName>
    <definedName name="_2754Province_5_1">#REF!</definedName>
    <definedName name="_2755gia_tien_4_1" localSheetId="13">#REF!</definedName>
    <definedName name="_2755gia_tien_4_1" localSheetId="2">#REF!</definedName>
    <definedName name="_2755gia_tien_4_1" localSheetId="11">#REF!</definedName>
    <definedName name="_2755gia_tien_4_1" localSheetId="5">#REF!</definedName>
    <definedName name="_2755gia_tien_4_1" localSheetId="14">#REF!</definedName>
    <definedName name="_2755gia_tien_4_1">#REF!</definedName>
    <definedName name="_2755Province_6_1" localSheetId="13">#REF!</definedName>
    <definedName name="_2755Province_6_1" localSheetId="2">#REF!</definedName>
    <definedName name="_2755Province_6_1" localSheetId="11">#REF!</definedName>
    <definedName name="_2755Province_6_1" localSheetId="5">#REF!</definedName>
    <definedName name="_2755Province_6_1" localSheetId="14">#REF!</definedName>
    <definedName name="_2755Province_6_1">#REF!</definedName>
    <definedName name="_2756gia_tien_5_1" localSheetId="13">#REF!</definedName>
    <definedName name="_2756gia_tien_5_1" localSheetId="2">#REF!</definedName>
    <definedName name="_2756gia_tien_5_1" localSheetId="11">#REF!</definedName>
    <definedName name="_2756gia_tien_5_1" localSheetId="5">#REF!</definedName>
    <definedName name="_2756gia_tien_5_1" localSheetId="14">#REF!</definedName>
    <definedName name="_2756gia_tien_5_1">#REF!</definedName>
    <definedName name="_2756Province_8_1" localSheetId="13">#REF!</definedName>
    <definedName name="_2756Province_8_1" localSheetId="2">#REF!</definedName>
    <definedName name="_2756Province_8_1" localSheetId="11">#REF!</definedName>
    <definedName name="_2756Province_8_1" localSheetId="5">#REF!</definedName>
    <definedName name="_2756Province_8_1" localSheetId="14">#REF!</definedName>
    <definedName name="_2756Province_8_1">#REF!</definedName>
    <definedName name="_2757gia_tien_6_1" localSheetId="13">#REF!</definedName>
    <definedName name="_2757gia_tien_6_1" localSheetId="2">#REF!</definedName>
    <definedName name="_2757gia_tien_6_1" localSheetId="11">#REF!</definedName>
    <definedName name="_2757gia_tien_6_1" localSheetId="5">#REF!</definedName>
    <definedName name="_2757gia_tien_6_1" localSheetId="14">#REF!</definedName>
    <definedName name="_2757gia_tien_6_1">#REF!</definedName>
    <definedName name="_2757pt_4_1" localSheetId="13">#REF!</definedName>
    <definedName name="_2757pt_4_1" localSheetId="2">#REF!</definedName>
    <definedName name="_2757pt_4_1" localSheetId="11">#REF!</definedName>
    <definedName name="_2757pt_4_1" localSheetId="5">#REF!</definedName>
    <definedName name="_2757pt_4_1" localSheetId="14">#REF!</definedName>
    <definedName name="_2757pt_4_1">#REF!</definedName>
    <definedName name="_2758gia_tien_8_1" localSheetId="13">#REF!</definedName>
    <definedName name="_2758gia_tien_8_1" localSheetId="2">#REF!</definedName>
    <definedName name="_2758gia_tien_8_1" localSheetId="11">#REF!</definedName>
    <definedName name="_2758gia_tien_8_1" localSheetId="5">#REF!</definedName>
    <definedName name="_2758gia_tien_8_1" localSheetId="14">#REF!</definedName>
    <definedName name="_2758gia_tien_8_1">#REF!</definedName>
    <definedName name="_2758pt_5_1" localSheetId="13">#REF!</definedName>
    <definedName name="_2758pt_5_1" localSheetId="2">#REF!</definedName>
    <definedName name="_2758pt_5_1" localSheetId="11">#REF!</definedName>
    <definedName name="_2758pt_5_1" localSheetId="5">#REF!</definedName>
    <definedName name="_2758pt_5_1" localSheetId="14">#REF!</definedName>
    <definedName name="_2758pt_5_1">#REF!</definedName>
    <definedName name="_2759giatri_4_1" localSheetId="13">#REF!</definedName>
    <definedName name="_2759giatri_4_1" localSheetId="2">#REF!</definedName>
    <definedName name="_2759giatri_4_1" localSheetId="11">#REF!</definedName>
    <definedName name="_2759giatri_4_1" localSheetId="5">#REF!</definedName>
    <definedName name="_2759giatri_4_1" localSheetId="14">#REF!</definedName>
    <definedName name="_2759giatri_4_1">#REF!</definedName>
    <definedName name="_2759pt_6_1" localSheetId="13">#REF!</definedName>
    <definedName name="_2759pt_6_1" localSheetId="2">#REF!</definedName>
    <definedName name="_2759pt_6_1" localSheetId="11">#REF!</definedName>
    <definedName name="_2759pt_6_1" localSheetId="5">#REF!</definedName>
    <definedName name="_2759pt_6_1" localSheetId="14">#REF!</definedName>
    <definedName name="_2759pt_6_1">#REF!</definedName>
    <definedName name="_275CLVL_8_1" localSheetId="13">#REF!</definedName>
    <definedName name="_275CLVL_8_1" localSheetId="2">#REF!</definedName>
    <definedName name="_275CLVL_8_1" localSheetId="11">#REF!</definedName>
    <definedName name="_275CLVL_8_1" localSheetId="5">#REF!</definedName>
    <definedName name="_275CLVL_8_1" localSheetId="14">#REF!</definedName>
    <definedName name="_275CLVL_8_1">#REF!</definedName>
    <definedName name="_2760giatri_5_1" localSheetId="13">#REF!</definedName>
    <definedName name="_2760giatri_5_1" localSheetId="2">#REF!</definedName>
    <definedName name="_2760giatri_5_1" localSheetId="11">#REF!</definedName>
    <definedName name="_2760giatri_5_1" localSheetId="5">#REF!</definedName>
    <definedName name="_2760giatri_5_1" localSheetId="14">#REF!</definedName>
    <definedName name="_2760giatri_5_1">#REF!</definedName>
    <definedName name="_2760pt_8_1" localSheetId="13">#REF!</definedName>
    <definedName name="_2760pt_8_1" localSheetId="2">#REF!</definedName>
    <definedName name="_2760pt_8_1" localSheetId="11">#REF!</definedName>
    <definedName name="_2760pt_8_1" localSheetId="5">#REF!</definedName>
    <definedName name="_2760pt_8_1" localSheetId="14">#REF!</definedName>
    <definedName name="_2760pt_8_1">#REF!</definedName>
    <definedName name="_2761giatri_6_1" localSheetId="13">#REF!</definedName>
    <definedName name="_2761giatri_6_1" localSheetId="2">#REF!</definedName>
    <definedName name="_2761giatri_6_1" localSheetId="11">#REF!</definedName>
    <definedName name="_2761giatri_6_1" localSheetId="5">#REF!</definedName>
    <definedName name="_2761giatri_6_1" localSheetId="14">#REF!</definedName>
    <definedName name="_2761giatri_6_1">#REF!</definedName>
    <definedName name="_2761PT_Duong_4_1" localSheetId="13">#REF!</definedName>
    <definedName name="_2761PT_Duong_4_1" localSheetId="2">#REF!</definedName>
    <definedName name="_2761PT_Duong_4_1" localSheetId="11">#REF!</definedName>
    <definedName name="_2761PT_Duong_4_1" localSheetId="5">#REF!</definedName>
    <definedName name="_2761PT_Duong_4_1" localSheetId="14">#REF!</definedName>
    <definedName name="_2761PT_Duong_4_1">#REF!</definedName>
    <definedName name="_2762giatri_8_1" localSheetId="13">#REF!</definedName>
    <definedName name="_2762giatri_8_1" localSheetId="2">#REF!</definedName>
    <definedName name="_2762giatri_8_1" localSheetId="11">#REF!</definedName>
    <definedName name="_2762giatri_8_1" localSheetId="5">#REF!</definedName>
    <definedName name="_2762giatri_8_1" localSheetId="14">#REF!</definedName>
    <definedName name="_2762giatri_8_1">#REF!</definedName>
    <definedName name="_2762PT_Duong_5_1" localSheetId="13">#REF!</definedName>
    <definedName name="_2762PT_Duong_5_1" localSheetId="2">#REF!</definedName>
    <definedName name="_2762PT_Duong_5_1" localSheetId="11">#REF!</definedName>
    <definedName name="_2762PT_Duong_5_1" localSheetId="5">#REF!</definedName>
    <definedName name="_2762PT_Duong_5_1" localSheetId="14">#REF!</definedName>
    <definedName name="_2762PT_Duong_5_1">#REF!</definedName>
    <definedName name="_2763PT_Duong_6_1" localSheetId="13">#REF!</definedName>
    <definedName name="_2763PT_Duong_6_1" localSheetId="2">#REF!</definedName>
    <definedName name="_2763PT_Duong_6_1" localSheetId="11">#REF!</definedName>
    <definedName name="_2763PT_Duong_6_1" localSheetId="5">#REF!</definedName>
    <definedName name="_2763PT_Duong_6_1" localSheetId="14">#REF!</definedName>
    <definedName name="_2763PT_Duong_6_1">#REF!</definedName>
    <definedName name="_2764PT_Duong_8_1" localSheetId="13">#REF!</definedName>
    <definedName name="_2764PT_Duong_8_1" localSheetId="2">#REF!</definedName>
    <definedName name="_2764PT_Duong_8_1" localSheetId="11">#REF!</definedName>
    <definedName name="_2764PT_Duong_8_1" localSheetId="5">#REF!</definedName>
    <definedName name="_2764PT_Duong_8_1" localSheetId="14">#REF!</definedName>
    <definedName name="_2764PT_Duong_8_1">#REF!</definedName>
    <definedName name="_2765ptdg_4_1" localSheetId="13">#REF!</definedName>
    <definedName name="_2765ptdg_4_1" localSheetId="2">#REF!</definedName>
    <definedName name="_2765ptdg_4_1" localSheetId="11">#REF!</definedName>
    <definedName name="_2765ptdg_4_1" localSheetId="5">#REF!</definedName>
    <definedName name="_2765ptdg_4_1" localSheetId="14">#REF!</definedName>
    <definedName name="_2765ptdg_4_1">#REF!</definedName>
    <definedName name="_2766ptdg_5_1" localSheetId="13">#REF!</definedName>
    <definedName name="_2766ptdg_5_1" localSheetId="2">#REF!</definedName>
    <definedName name="_2766ptdg_5_1" localSheetId="11">#REF!</definedName>
    <definedName name="_2766ptdg_5_1" localSheetId="5">#REF!</definedName>
    <definedName name="_2766ptdg_5_1" localSheetId="14">#REF!</definedName>
    <definedName name="_2766ptdg_5_1">#REF!</definedName>
    <definedName name="_2767H_30_4_1" localSheetId="13">#REF!</definedName>
    <definedName name="_2767H_30_4_1" localSheetId="2">#REF!</definedName>
    <definedName name="_2767H_30_4_1" localSheetId="11">#REF!</definedName>
    <definedName name="_2767H_30_4_1" localSheetId="5">#REF!</definedName>
    <definedName name="_2767H_30_4_1" localSheetId="14">#REF!</definedName>
    <definedName name="_2767H_30_4_1">#REF!</definedName>
    <definedName name="_2767ptdg_6_1" localSheetId="13">#REF!</definedName>
    <definedName name="_2767ptdg_6_1" localSheetId="2">#REF!</definedName>
    <definedName name="_2767ptdg_6_1" localSheetId="11">#REF!</definedName>
    <definedName name="_2767ptdg_6_1" localSheetId="5">#REF!</definedName>
    <definedName name="_2767ptdg_6_1" localSheetId="14">#REF!</definedName>
    <definedName name="_2767ptdg_6_1">#REF!</definedName>
    <definedName name="_2768H_30_5_1" localSheetId="13">#REF!</definedName>
    <definedName name="_2768H_30_5_1" localSheetId="2">#REF!</definedName>
    <definedName name="_2768H_30_5_1" localSheetId="11">#REF!</definedName>
    <definedName name="_2768H_30_5_1" localSheetId="5">#REF!</definedName>
    <definedName name="_2768H_30_5_1" localSheetId="14">#REF!</definedName>
    <definedName name="_2768H_30_5_1">#REF!</definedName>
    <definedName name="_2768ptdg_8_1" localSheetId="13">#REF!</definedName>
    <definedName name="_2768ptdg_8_1" localSheetId="2">#REF!</definedName>
    <definedName name="_2768ptdg_8_1" localSheetId="11">#REF!</definedName>
    <definedName name="_2768ptdg_8_1" localSheetId="5">#REF!</definedName>
    <definedName name="_2768ptdg_8_1" localSheetId="14">#REF!</definedName>
    <definedName name="_2768ptdg_8_1">#REF!</definedName>
    <definedName name="_2769H_30_6_1" localSheetId="13">#REF!</definedName>
    <definedName name="_2769H_30_6_1" localSheetId="2">#REF!</definedName>
    <definedName name="_2769H_30_6_1" localSheetId="11">#REF!</definedName>
    <definedName name="_2769H_30_6_1" localSheetId="5">#REF!</definedName>
    <definedName name="_2769H_30_6_1" localSheetId="14">#REF!</definedName>
    <definedName name="_2769H_30_6_1">#REF!</definedName>
    <definedName name="_2769PTDG_cau_4_1" localSheetId="13">#REF!</definedName>
    <definedName name="_2769PTDG_cau_4_1" localSheetId="2">#REF!</definedName>
    <definedName name="_2769PTDG_cau_4_1" localSheetId="11">#REF!</definedName>
    <definedName name="_2769PTDG_cau_4_1" localSheetId="5">#REF!</definedName>
    <definedName name="_2769PTDG_cau_4_1" localSheetId="14">#REF!</definedName>
    <definedName name="_2769PTDG_cau_4_1">#REF!</definedName>
    <definedName name="_2770H_30_8_1" localSheetId="13">#REF!</definedName>
    <definedName name="_2770H_30_8_1" localSheetId="2">#REF!</definedName>
    <definedName name="_2770H_30_8_1" localSheetId="11">#REF!</definedName>
    <definedName name="_2770H_30_8_1" localSheetId="5">#REF!</definedName>
    <definedName name="_2770H_30_8_1" localSheetId="14">#REF!</definedName>
    <definedName name="_2770H_30_8_1">#REF!</definedName>
    <definedName name="_2770PTDG_cau_5_1" localSheetId="13">#REF!</definedName>
    <definedName name="_2770PTDG_cau_5_1" localSheetId="2">#REF!</definedName>
    <definedName name="_2770PTDG_cau_5_1" localSheetId="11">#REF!</definedName>
    <definedName name="_2770PTDG_cau_5_1" localSheetId="5">#REF!</definedName>
    <definedName name="_2770PTDG_cau_5_1" localSheetId="14">#REF!</definedName>
    <definedName name="_2770PTDG_cau_5_1">#REF!</definedName>
    <definedName name="_2771PTDG_cau_6_1" localSheetId="13">#REF!</definedName>
    <definedName name="_2771PTDG_cau_6_1" localSheetId="2">#REF!</definedName>
    <definedName name="_2771PTDG_cau_6_1" localSheetId="11">#REF!</definedName>
    <definedName name="_2771PTDG_cau_6_1" localSheetId="5">#REF!</definedName>
    <definedName name="_2771PTDG_cau_6_1" localSheetId="14">#REF!</definedName>
    <definedName name="_2771PTDG_cau_6_1">#REF!</definedName>
    <definedName name="_2772H0.001_4_1" localSheetId="13">#REF!</definedName>
    <definedName name="_2772H0.001_4_1" localSheetId="2">#REF!</definedName>
    <definedName name="_2772H0.001_4_1" localSheetId="11">#REF!</definedName>
    <definedName name="_2772H0.001_4_1" localSheetId="5">#REF!</definedName>
    <definedName name="_2772H0.001_4_1" localSheetId="14">#REF!</definedName>
    <definedName name="_2772H0.001_4_1">#REF!</definedName>
    <definedName name="_2772PTDG_cau_8_1" localSheetId="13">#REF!</definedName>
    <definedName name="_2772PTDG_cau_8_1" localSheetId="2">#REF!</definedName>
    <definedName name="_2772PTDG_cau_8_1" localSheetId="11">#REF!</definedName>
    <definedName name="_2772PTDG_cau_8_1" localSheetId="5">#REF!</definedName>
    <definedName name="_2772PTDG_cau_8_1" localSheetId="14">#REF!</definedName>
    <definedName name="_2772PTDG_cau_8_1">#REF!</definedName>
    <definedName name="_2773ptdg_cong_4_1" localSheetId="13">#REF!</definedName>
    <definedName name="_2773ptdg_cong_4_1" localSheetId="2">#REF!</definedName>
    <definedName name="_2773ptdg_cong_4_1" localSheetId="11">#REF!</definedName>
    <definedName name="_2773ptdg_cong_4_1" localSheetId="5">#REF!</definedName>
    <definedName name="_2773ptdg_cong_4_1" localSheetId="14">#REF!</definedName>
    <definedName name="_2773ptdg_cong_4_1">#REF!</definedName>
    <definedName name="_2774H0.001_5_1" localSheetId="13">#REF!</definedName>
    <definedName name="_2774H0.001_5_1" localSheetId="2">#REF!</definedName>
    <definedName name="_2774H0.001_5_1" localSheetId="11">#REF!</definedName>
    <definedName name="_2774H0.001_5_1" localSheetId="5">#REF!</definedName>
    <definedName name="_2774H0.001_5_1" localSheetId="14">#REF!</definedName>
    <definedName name="_2774H0.001_5_1">#REF!</definedName>
    <definedName name="_2774ptdg_cong_5_1" localSheetId="13">#REF!</definedName>
    <definedName name="_2774ptdg_cong_5_1" localSheetId="2">#REF!</definedName>
    <definedName name="_2774ptdg_cong_5_1" localSheetId="11">#REF!</definedName>
    <definedName name="_2774ptdg_cong_5_1" localSheetId="5">#REF!</definedName>
    <definedName name="_2774ptdg_cong_5_1" localSheetId="14">#REF!</definedName>
    <definedName name="_2774ptdg_cong_5_1">#REF!</definedName>
    <definedName name="_2775ptdg_cong_6_1" localSheetId="13">#REF!</definedName>
    <definedName name="_2775ptdg_cong_6_1" localSheetId="2">#REF!</definedName>
    <definedName name="_2775ptdg_cong_6_1" localSheetId="11">#REF!</definedName>
    <definedName name="_2775ptdg_cong_6_1" localSheetId="5">#REF!</definedName>
    <definedName name="_2775ptdg_cong_6_1" localSheetId="14">#REF!</definedName>
    <definedName name="_2775ptdg_cong_6_1">#REF!</definedName>
    <definedName name="_2776H0.001_6_1" localSheetId="13">#REF!</definedName>
    <definedName name="_2776H0.001_6_1" localSheetId="2">#REF!</definedName>
    <definedName name="_2776H0.001_6_1" localSheetId="11">#REF!</definedName>
    <definedName name="_2776H0.001_6_1" localSheetId="5">#REF!</definedName>
    <definedName name="_2776H0.001_6_1" localSheetId="14">#REF!</definedName>
    <definedName name="_2776H0.001_6_1">#REF!</definedName>
    <definedName name="_2776ptdg_cong_8_1" localSheetId="13">#REF!</definedName>
    <definedName name="_2776ptdg_cong_8_1" localSheetId="2">#REF!</definedName>
    <definedName name="_2776ptdg_cong_8_1" localSheetId="11">#REF!</definedName>
    <definedName name="_2776ptdg_cong_8_1" localSheetId="5">#REF!</definedName>
    <definedName name="_2776ptdg_cong_8_1" localSheetId="14">#REF!</definedName>
    <definedName name="_2776ptdg_cong_8_1">#REF!</definedName>
    <definedName name="_2777ptdg_duong_4_1" localSheetId="13">#REF!</definedName>
    <definedName name="_2777ptdg_duong_4_1" localSheetId="2">#REF!</definedName>
    <definedName name="_2777ptdg_duong_4_1" localSheetId="11">#REF!</definedName>
    <definedName name="_2777ptdg_duong_4_1" localSheetId="5">#REF!</definedName>
    <definedName name="_2777ptdg_duong_4_1" localSheetId="14">#REF!</definedName>
    <definedName name="_2777ptdg_duong_4_1">#REF!</definedName>
    <definedName name="_2778H0.001_8_1" localSheetId="13">#REF!</definedName>
    <definedName name="_2778H0.001_8_1" localSheetId="2">#REF!</definedName>
    <definedName name="_2778H0.001_8_1" localSheetId="11">#REF!</definedName>
    <definedName name="_2778H0.001_8_1" localSheetId="5">#REF!</definedName>
    <definedName name="_2778H0.001_8_1" localSheetId="14">#REF!</definedName>
    <definedName name="_2778H0.001_8_1">#REF!</definedName>
    <definedName name="_2778ptdg_duong_5_1" localSheetId="13">#REF!</definedName>
    <definedName name="_2778ptdg_duong_5_1" localSheetId="2">#REF!</definedName>
    <definedName name="_2778ptdg_duong_5_1" localSheetId="11">#REF!</definedName>
    <definedName name="_2778ptdg_duong_5_1" localSheetId="5">#REF!</definedName>
    <definedName name="_2778ptdg_duong_5_1" localSheetId="14">#REF!</definedName>
    <definedName name="_2778ptdg_duong_5_1">#REF!</definedName>
    <definedName name="_2779ptdg_duong_6_1" localSheetId="13">#REF!</definedName>
    <definedName name="_2779ptdg_duong_6_1" localSheetId="2">#REF!</definedName>
    <definedName name="_2779ptdg_duong_6_1" localSheetId="11">#REF!</definedName>
    <definedName name="_2779ptdg_duong_6_1" localSheetId="5">#REF!</definedName>
    <definedName name="_2779ptdg_duong_6_1" localSheetId="14">#REF!</definedName>
    <definedName name="_2779ptdg_duong_6_1">#REF!</definedName>
    <definedName name="_2780H0.011_4_1" localSheetId="13">#REF!</definedName>
    <definedName name="_2780H0.011_4_1" localSheetId="2">#REF!</definedName>
    <definedName name="_2780H0.011_4_1" localSheetId="11">#REF!</definedName>
    <definedName name="_2780H0.011_4_1" localSheetId="5">#REF!</definedName>
    <definedName name="_2780H0.011_4_1" localSheetId="14">#REF!</definedName>
    <definedName name="_2780H0.011_4_1">#REF!</definedName>
    <definedName name="_2780ptdg_duong_8_1" localSheetId="13">#REF!</definedName>
    <definedName name="_2780ptdg_duong_8_1" localSheetId="2">#REF!</definedName>
    <definedName name="_2780ptdg_duong_8_1" localSheetId="11">#REF!</definedName>
    <definedName name="_2780ptdg_duong_8_1" localSheetId="5">#REF!</definedName>
    <definedName name="_2780ptdg_duong_8_1" localSheetId="14">#REF!</definedName>
    <definedName name="_2780ptdg_duong_8_1">#REF!</definedName>
    <definedName name="_2781ptdg_ke_4_1" localSheetId="13">#REF!</definedName>
    <definedName name="_2781ptdg_ke_4_1" localSheetId="2">#REF!</definedName>
    <definedName name="_2781ptdg_ke_4_1" localSheetId="11">#REF!</definedName>
    <definedName name="_2781ptdg_ke_4_1" localSheetId="5">#REF!</definedName>
    <definedName name="_2781ptdg_ke_4_1" localSheetId="14">#REF!</definedName>
    <definedName name="_2781ptdg_ke_4_1">#REF!</definedName>
    <definedName name="_2782H0.011_5_1" localSheetId="13">#REF!</definedName>
    <definedName name="_2782H0.011_5_1" localSheetId="2">#REF!</definedName>
    <definedName name="_2782H0.011_5_1" localSheetId="11">#REF!</definedName>
    <definedName name="_2782H0.011_5_1" localSheetId="5">#REF!</definedName>
    <definedName name="_2782H0.011_5_1" localSheetId="14">#REF!</definedName>
    <definedName name="_2782H0.011_5_1">#REF!</definedName>
    <definedName name="_2782ptdg_ke_5_1" localSheetId="13">#REF!</definedName>
    <definedName name="_2782ptdg_ke_5_1" localSheetId="2">#REF!</definedName>
    <definedName name="_2782ptdg_ke_5_1" localSheetId="11">#REF!</definedName>
    <definedName name="_2782ptdg_ke_5_1" localSheetId="5">#REF!</definedName>
    <definedName name="_2782ptdg_ke_5_1" localSheetId="14">#REF!</definedName>
    <definedName name="_2782ptdg_ke_5_1">#REF!</definedName>
    <definedName name="_2783ptdg_ke_6_1" localSheetId="13">#REF!</definedName>
    <definedName name="_2783ptdg_ke_6_1" localSheetId="2">#REF!</definedName>
    <definedName name="_2783ptdg_ke_6_1" localSheetId="11">#REF!</definedName>
    <definedName name="_2783ptdg_ke_6_1" localSheetId="5">#REF!</definedName>
    <definedName name="_2783ptdg_ke_6_1" localSheetId="14">#REF!</definedName>
    <definedName name="_2783ptdg_ke_6_1">#REF!</definedName>
    <definedName name="_2784H0.011_6_1" localSheetId="13">#REF!</definedName>
    <definedName name="_2784H0.011_6_1" localSheetId="2">#REF!</definedName>
    <definedName name="_2784H0.011_6_1" localSheetId="11">#REF!</definedName>
    <definedName name="_2784H0.011_6_1" localSheetId="5">#REF!</definedName>
    <definedName name="_2784H0.011_6_1" localSheetId="14">#REF!</definedName>
    <definedName name="_2784H0.011_6_1">#REF!</definedName>
    <definedName name="_2784ptdg_ke_8_1" localSheetId="13">#REF!</definedName>
    <definedName name="_2784ptdg_ke_8_1" localSheetId="2">#REF!</definedName>
    <definedName name="_2784ptdg_ke_8_1" localSheetId="11">#REF!</definedName>
    <definedName name="_2784ptdg_ke_8_1" localSheetId="5">#REF!</definedName>
    <definedName name="_2784ptdg_ke_8_1" localSheetId="14">#REF!</definedName>
    <definedName name="_2784ptdg_ke_8_1">#REF!</definedName>
    <definedName name="_2785ptvt_4_1" localSheetId="13">#REF!</definedName>
    <definedName name="_2785ptvt_4_1" localSheetId="2">#REF!</definedName>
    <definedName name="_2785ptvt_4_1" localSheetId="11">#REF!</definedName>
    <definedName name="_2785ptvt_4_1" localSheetId="5">#REF!</definedName>
    <definedName name="_2785ptvt_4_1" localSheetId="14">#REF!</definedName>
    <definedName name="_2785ptvt_4_1">#REF!</definedName>
    <definedName name="_2786H0.011_8_1" localSheetId="13">#REF!</definedName>
    <definedName name="_2786H0.011_8_1" localSheetId="2">#REF!</definedName>
    <definedName name="_2786H0.011_8_1" localSheetId="11">#REF!</definedName>
    <definedName name="_2786H0.011_8_1" localSheetId="5">#REF!</definedName>
    <definedName name="_2786H0.011_8_1" localSheetId="14">#REF!</definedName>
    <definedName name="_2786H0.011_8_1">#REF!</definedName>
    <definedName name="_2786ptvt_5_1" localSheetId="13">#REF!</definedName>
    <definedName name="_2786ptvt_5_1" localSheetId="2">#REF!</definedName>
    <definedName name="_2786ptvt_5_1" localSheetId="11">#REF!</definedName>
    <definedName name="_2786ptvt_5_1" localSheetId="5">#REF!</definedName>
    <definedName name="_2786ptvt_5_1" localSheetId="14">#REF!</definedName>
    <definedName name="_2786ptvt_5_1">#REF!</definedName>
    <definedName name="_2787ptvt_6_1" localSheetId="13">#REF!</definedName>
    <definedName name="_2787ptvt_6_1" localSheetId="2">#REF!</definedName>
    <definedName name="_2787ptvt_6_1" localSheetId="11">#REF!</definedName>
    <definedName name="_2787ptvt_6_1" localSheetId="5">#REF!</definedName>
    <definedName name="_2787ptvt_6_1" localSheetId="14">#REF!</definedName>
    <definedName name="_2787ptvt_6_1">#REF!</definedName>
    <definedName name="_2788H0.021_4_1" localSheetId="13">#REF!</definedName>
    <definedName name="_2788H0.021_4_1" localSheetId="2">#REF!</definedName>
    <definedName name="_2788H0.021_4_1" localSheetId="11">#REF!</definedName>
    <definedName name="_2788H0.021_4_1" localSheetId="5">#REF!</definedName>
    <definedName name="_2788H0.021_4_1" localSheetId="14">#REF!</definedName>
    <definedName name="_2788H0.021_4_1">#REF!</definedName>
    <definedName name="_2788ptvt_8_1" localSheetId="13">#REF!</definedName>
    <definedName name="_2788ptvt_8_1" localSheetId="2">#REF!</definedName>
    <definedName name="_2788ptvt_8_1" localSheetId="11">#REF!</definedName>
    <definedName name="_2788ptvt_8_1" localSheetId="5">#REF!</definedName>
    <definedName name="_2788ptvt_8_1" localSheetId="14">#REF!</definedName>
    <definedName name="_2788ptvt_8_1">#REF!</definedName>
    <definedName name="_2789qh_4_1" localSheetId="13">#REF!</definedName>
    <definedName name="_2789qh_4_1" localSheetId="2">#REF!</definedName>
    <definedName name="_2789qh_4_1" localSheetId="11">#REF!</definedName>
    <definedName name="_2789qh_4_1" localSheetId="5">#REF!</definedName>
    <definedName name="_2789qh_4_1" localSheetId="14">#REF!</definedName>
    <definedName name="_2789qh_4_1">#REF!</definedName>
    <definedName name="_2790H0.021_5_1" localSheetId="13">#REF!</definedName>
    <definedName name="_2790H0.021_5_1" localSheetId="2">#REF!</definedName>
    <definedName name="_2790H0.021_5_1" localSheetId="11">#REF!</definedName>
    <definedName name="_2790H0.021_5_1" localSheetId="5">#REF!</definedName>
    <definedName name="_2790H0.021_5_1" localSheetId="14">#REF!</definedName>
    <definedName name="_2790H0.021_5_1">#REF!</definedName>
    <definedName name="_2790qh_5_1" localSheetId="13">#REF!</definedName>
    <definedName name="_2790qh_5_1" localSheetId="2">#REF!</definedName>
    <definedName name="_2790qh_5_1" localSheetId="11">#REF!</definedName>
    <definedName name="_2790qh_5_1" localSheetId="5">#REF!</definedName>
    <definedName name="_2790qh_5_1" localSheetId="14">#REF!</definedName>
    <definedName name="_2790qh_5_1">#REF!</definedName>
    <definedName name="_2791qh_6_1" localSheetId="13">#REF!</definedName>
    <definedName name="_2791qh_6_1" localSheetId="2">#REF!</definedName>
    <definedName name="_2791qh_6_1" localSheetId="11">#REF!</definedName>
    <definedName name="_2791qh_6_1" localSheetId="5">#REF!</definedName>
    <definedName name="_2791qh_6_1" localSheetId="14">#REF!</definedName>
    <definedName name="_2791qh_6_1">#REF!</definedName>
    <definedName name="_2792H0.021_6_1" localSheetId="13">#REF!</definedName>
    <definedName name="_2792H0.021_6_1" localSheetId="2">#REF!</definedName>
    <definedName name="_2792H0.021_6_1" localSheetId="11">#REF!</definedName>
    <definedName name="_2792H0.021_6_1" localSheetId="5">#REF!</definedName>
    <definedName name="_2792H0.021_6_1" localSheetId="14">#REF!</definedName>
    <definedName name="_2792H0.021_6_1">#REF!</definedName>
    <definedName name="_2792qh_8_1" localSheetId="13">#REF!</definedName>
    <definedName name="_2792qh_8_1" localSheetId="2">#REF!</definedName>
    <definedName name="_2792qh_8_1" localSheetId="11">#REF!</definedName>
    <definedName name="_2792qh_8_1" localSheetId="5">#REF!</definedName>
    <definedName name="_2792qh_8_1" localSheetId="14">#REF!</definedName>
    <definedName name="_2792qh_8_1">#REF!</definedName>
    <definedName name="_2793qq_8_1" localSheetId="13">#REF!</definedName>
    <definedName name="_2793qq_8_1" localSheetId="2">#REF!</definedName>
    <definedName name="_2793qq_8_1" localSheetId="11">#REF!</definedName>
    <definedName name="_2793qq_8_1" localSheetId="5">#REF!</definedName>
    <definedName name="_2793qq_8_1" localSheetId="14">#REF!</definedName>
    <definedName name="_2793qq_8_1">#REF!</definedName>
    <definedName name="_2794H0.021_8_1" localSheetId="13">#REF!</definedName>
    <definedName name="_2794H0.021_8_1" localSheetId="2">#REF!</definedName>
    <definedName name="_2794H0.021_8_1" localSheetId="11">#REF!</definedName>
    <definedName name="_2794H0.021_8_1" localSheetId="5">#REF!</definedName>
    <definedName name="_2794H0.021_8_1" localSheetId="14">#REF!</definedName>
    <definedName name="_2794H0.021_8_1">#REF!</definedName>
    <definedName name="_2794Quantities_4_1" localSheetId="13">#REF!</definedName>
    <definedName name="_2794Quantities_4_1" localSheetId="2">#REF!</definedName>
    <definedName name="_2794Quantities_4_1" localSheetId="11">#REF!</definedName>
    <definedName name="_2794Quantities_4_1" localSheetId="5">#REF!</definedName>
    <definedName name="_2794Quantities_4_1" localSheetId="14">#REF!</definedName>
    <definedName name="_2794Quantities_4_1">#REF!</definedName>
    <definedName name="_2795Quantities_5_1" localSheetId="13">#REF!</definedName>
    <definedName name="_2795Quantities_5_1" localSheetId="2">#REF!</definedName>
    <definedName name="_2795Quantities_5_1" localSheetId="11">#REF!</definedName>
    <definedName name="_2795Quantities_5_1" localSheetId="5">#REF!</definedName>
    <definedName name="_2795Quantities_5_1" localSheetId="14">#REF!</definedName>
    <definedName name="_2795Quantities_5_1">#REF!</definedName>
    <definedName name="_2796H0.031_4_1" localSheetId="13">#REF!</definedName>
    <definedName name="_2796H0.031_4_1" localSheetId="2">#REF!</definedName>
    <definedName name="_2796H0.031_4_1" localSheetId="11">#REF!</definedName>
    <definedName name="_2796H0.031_4_1" localSheetId="5">#REF!</definedName>
    <definedName name="_2796H0.031_4_1" localSheetId="14">#REF!</definedName>
    <definedName name="_2796H0.031_4_1">#REF!</definedName>
    <definedName name="_2796Quantities_6_1" localSheetId="13">#REF!</definedName>
    <definedName name="_2796Quantities_6_1" localSheetId="2">#REF!</definedName>
    <definedName name="_2796Quantities_6_1" localSheetId="11">#REF!</definedName>
    <definedName name="_2796Quantities_6_1" localSheetId="5">#REF!</definedName>
    <definedName name="_2796Quantities_6_1" localSheetId="14">#REF!</definedName>
    <definedName name="_2796Quantities_6_1">#REF!</definedName>
    <definedName name="_2797Quantities_8_1" localSheetId="13">#REF!</definedName>
    <definedName name="_2797Quantities_8_1" localSheetId="2">#REF!</definedName>
    <definedName name="_2797Quantities_8_1" localSheetId="11">#REF!</definedName>
    <definedName name="_2797Quantities_8_1" localSheetId="5">#REF!</definedName>
    <definedName name="_2797Quantities_8_1" localSheetId="14">#REF!</definedName>
    <definedName name="_2797Quantities_8_1">#REF!</definedName>
    <definedName name="_2798H0.031_5_1" localSheetId="13">#REF!</definedName>
    <definedName name="_2798H0.031_5_1" localSheetId="2">#REF!</definedName>
    <definedName name="_2798H0.031_5_1" localSheetId="11">#REF!</definedName>
    <definedName name="_2798H0.031_5_1" localSheetId="5">#REF!</definedName>
    <definedName name="_2798H0.031_5_1" localSheetId="14">#REF!</definedName>
    <definedName name="_2798H0.031_5_1">#REF!</definedName>
    <definedName name="_2798quehan_4_1" localSheetId="13">#REF!</definedName>
    <definedName name="_2798quehan_4_1" localSheetId="2">#REF!</definedName>
    <definedName name="_2798quehan_4_1" localSheetId="11">#REF!</definedName>
    <definedName name="_2798quehan_4_1" localSheetId="5">#REF!</definedName>
    <definedName name="_2798quehan_4_1" localSheetId="14">#REF!</definedName>
    <definedName name="_2798quehan_4_1">#REF!</definedName>
    <definedName name="_2799quehan_5_1" localSheetId="13">#REF!</definedName>
    <definedName name="_2799quehan_5_1" localSheetId="2">#REF!</definedName>
    <definedName name="_2799quehan_5_1" localSheetId="11">#REF!</definedName>
    <definedName name="_2799quehan_5_1" localSheetId="5">#REF!</definedName>
    <definedName name="_2799quehan_5_1" localSheetId="14">#REF!</definedName>
    <definedName name="_2799quehan_5_1">#REF!</definedName>
    <definedName name="_27A01CODE_5_1" localSheetId="13">#REF!</definedName>
    <definedName name="_27A01CODE_5_1" localSheetId="2">#REF!</definedName>
    <definedName name="_27A01CODE_5_1" localSheetId="11">#REF!</definedName>
    <definedName name="_27A01CODE_5_1" localSheetId="5">#REF!</definedName>
    <definedName name="_27A01CODE_5_1" localSheetId="14">#REF!</definedName>
    <definedName name="_27A01CODE_5_1">#REF!</definedName>
    <definedName name="_2800H0.031_6_1" localSheetId="13">#REF!</definedName>
    <definedName name="_2800H0.031_6_1" localSheetId="2">#REF!</definedName>
    <definedName name="_2800H0.031_6_1" localSheetId="11">#REF!</definedName>
    <definedName name="_2800H0.031_6_1" localSheetId="5">#REF!</definedName>
    <definedName name="_2800H0.031_6_1" localSheetId="14">#REF!</definedName>
    <definedName name="_2800H0.031_6_1">#REF!</definedName>
    <definedName name="_2800quehan_6_1" localSheetId="13">#REF!</definedName>
    <definedName name="_2800quehan_6_1" localSheetId="2">#REF!</definedName>
    <definedName name="_2800quehan_6_1" localSheetId="11">#REF!</definedName>
    <definedName name="_2800quehan_6_1" localSheetId="5">#REF!</definedName>
    <definedName name="_2800quehan_6_1" localSheetId="14">#REF!</definedName>
    <definedName name="_2800quehan_6_1">#REF!</definedName>
    <definedName name="_2801quehan_8_1" localSheetId="13">#REF!</definedName>
    <definedName name="_2801quehan_8_1" localSheetId="2">#REF!</definedName>
    <definedName name="_2801quehan_8_1" localSheetId="11">#REF!</definedName>
    <definedName name="_2801quehan_8_1" localSheetId="5">#REF!</definedName>
    <definedName name="_2801quehan_8_1" localSheetId="14">#REF!</definedName>
    <definedName name="_2801quehan_8_1">#REF!</definedName>
    <definedName name="_2802H0.031_8_1" localSheetId="13">#REF!</definedName>
    <definedName name="_2802H0.031_8_1" localSheetId="2">#REF!</definedName>
    <definedName name="_2802H0.031_8_1" localSheetId="11">#REF!</definedName>
    <definedName name="_2802H0.031_8_1" localSheetId="5">#REF!</definedName>
    <definedName name="_2802H0.031_8_1" localSheetId="14">#REF!</definedName>
    <definedName name="_2802H0.031_8_1">#REF!</definedName>
    <definedName name="_2802ra11p_4_1" localSheetId="13">#REF!</definedName>
    <definedName name="_2802ra11p_4_1" localSheetId="2">#REF!</definedName>
    <definedName name="_2802ra11p_4_1" localSheetId="11">#REF!</definedName>
    <definedName name="_2802ra11p_4_1" localSheetId="5">#REF!</definedName>
    <definedName name="_2802ra11p_4_1" localSheetId="14">#REF!</definedName>
    <definedName name="_2802ra11p_4_1">#REF!</definedName>
    <definedName name="_2803ra11p_5_1" localSheetId="13">#REF!</definedName>
    <definedName name="_2803ra11p_5_1" localSheetId="2">#REF!</definedName>
    <definedName name="_2803ra11p_5_1" localSheetId="11">#REF!</definedName>
    <definedName name="_2803ra11p_5_1" localSheetId="5">#REF!</definedName>
    <definedName name="_2803ra11p_5_1" localSheetId="14">#REF!</definedName>
    <definedName name="_2803ra11p_5_1">#REF!</definedName>
    <definedName name="_2804ra11p_6_1" localSheetId="13">#REF!</definedName>
    <definedName name="_2804ra11p_6_1" localSheetId="2">#REF!</definedName>
    <definedName name="_2804ra11p_6_1" localSheetId="11">#REF!</definedName>
    <definedName name="_2804ra11p_6_1" localSheetId="5">#REF!</definedName>
    <definedName name="_2804ra11p_6_1" localSheetId="14">#REF!</definedName>
    <definedName name="_2804ra11p_6_1">#REF!</definedName>
    <definedName name="_2805ra11p_8_1" localSheetId="13">#REF!</definedName>
    <definedName name="_2805ra11p_8_1" localSheetId="2">#REF!</definedName>
    <definedName name="_2805ra11p_8_1" localSheetId="11">#REF!</definedName>
    <definedName name="_2805ra11p_8_1" localSheetId="5">#REF!</definedName>
    <definedName name="_2805ra11p_8_1" localSheetId="14">#REF!</definedName>
    <definedName name="_2805ra11p_8_1">#REF!</definedName>
    <definedName name="_2806ra13p_4_1" localSheetId="13">#REF!</definedName>
    <definedName name="_2806ra13p_4_1" localSheetId="2">#REF!</definedName>
    <definedName name="_2806ra13p_4_1" localSheetId="11">#REF!</definedName>
    <definedName name="_2806ra13p_4_1" localSheetId="5">#REF!</definedName>
    <definedName name="_2806ra13p_4_1" localSheetId="14">#REF!</definedName>
    <definedName name="_2806ra13p_4_1">#REF!</definedName>
    <definedName name="_2807ra13p_5_1" localSheetId="13">#REF!</definedName>
    <definedName name="_2807ra13p_5_1" localSheetId="2">#REF!</definedName>
    <definedName name="_2807ra13p_5_1" localSheetId="11">#REF!</definedName>
    <definedName name="_2807ra13p_5_1" localSheetId="5">#REF!</definedName>
    <definedName name="_2807ra13p_5_1" localSheetId="14">#REF!</definedName>
    <definedName name="_2807ra13p_5_1">#REF!</definedName>
    <definedName name="_2808ra13p_6_1" localSheetId="13">#REF!</definedName>
    <definedName name="_2808ra13p_6_1" localSheetId="2">#REF!</definedName>
    <definedName name="_2808ra13p_6_1" localSheetId="11">#REF!</definedName>
    <definedName name="_2808ra13p_6_1" localSheetId="5">#REF!</definedName>
    <definedName name="_2808ra13p_6_1" localSheetId="14">#REF!</definedName>
    <definedName name="_2808ra13p_6_1">#REF!</definedName>
    <definedName name="_2809ra13p_8_1" localSheetId="13">#REF!</definedName>
    <definedName name="_2809ra13p_8_1" localSheetId="2">#REF!</definedName>
    <definedName name="_2809ra13p_8_1" localSheetId="11">#REF!</definedName>
    <definedName name="_2809ra13p_8_1" localSheetId="5">#REF!</definedName>
    <definedName name="_2809ra13p_8_1" localSheetId="14">#REF!</definedName>
    <definedName name="_2809ra13p_8_1">#REF!</definedName>
    <definedName name="_280COAT_4_1" localSheetId="13">#REF!</definedName>
    <definedName name="_280COAT_4_1" localSheetId="2">#REF!</definedName>
    <definedName name="_280COAT_4_1" localSheetId="11">#REF!</definedName>
    <definedName name="_280COAT_4_1" localSheetId="5">#REF!</definedName>
    <definedName name="_280COAT_4_1" localSheetId="14">#REF!</definedName>
    <definedName name="_280COAT_4_1">#REF!</definedName>
    <definedName name="_281COAT_5_1" localSheetId="13">#REF!</definedName>
    <definedName name="_281COAT_5_1" localSheetId="2">#REF!</definedName>
    <definedName name="_281COAT_5_1" localSheetId="11">#REF!</definedName>
    <definedName name="_281COAT_5_1" localSheetId="5">#REF!</definedName>
    <definedName name="_281COAT_5_1" localSheetId="14">#REF!</definedName>
    <definedName name="_281COAT_5_1">#REF!</definedName>
    <definedName name="_2826RECOUT_4_1" localSheetId="13">#REF!</definedName>
    <definedName name="_2826RECOUT_4_1" localSheetId="2">#REF!</definedName>
    <definedName name="_2826RECOUT_4_1" localSheetId="11">#REF!</definedName>
    <definedName name="_2826RECOUT_4_1" localSheetId="5">#REF!</definedName>
    <definedName name="_2826RECOUT_4_1" localSheetId="14">#REF!</definedName>
    <definedName name="_2826RECOUT_4_1">#REF!</definedName>
    <definedName name="_2827RECOUT_5_1" localSheetId="13">#REF!</definedName>
    <definedName name="_2827RECOUT_5_1" localSheetId="2">#REF!</definedName>
    <definedName name="_2827RECOUT_5_1" localSheetId="11">#REF!</definedName>
    <definedName name="_2827RECOUT_5_1" localSheetId="5">#REF!</definedName>
    <definedName name="_2827RECOUT_5_1" localSheetId="14">#REF!</definedName>
    <definedName name="_2827RECOUT_5_1">#REF!</definedName>
    <definedName name="_2828RECOUT_6_1" localSheetId="13">#REF!</definedName>
    <definedName name="_2828RECOUT_6_1" localSheetId="2">#REF!</definedName>
    <definedName name="_2828RECOUT_6_1" localSheetId="11">#REF!</definedName>
    <definedName name="_2828RECOUT_6_1" localSheetId="5">#REF!</definedName>
    <definedName name="_2828RECOUT_6_1" localSheetId="14">#REF!</definedName>
    <definedName name="_2828RECOUT_6_1">#REF!</definedName>
    <definedName name="_2829RECOUT_8_1" localSheetId="13">#REF!</definedName>
    <definedName name="_2829RECOUT_8_1" localSheetId="2">#REF!</definedName>
    <definedName name="_2829RECOUT_8_1" localSheetId="11">#REF!</definedName>
    <definedName name="_2829RECOUT_8_1" localSheetId="5">#REF!</definedName>
    <definedName name="_2829RECOUT_8_1" localSheetId="14">#REF!</definedName>
    <definedName name="_2829RECOUT_8_1">#REF!</definedName>
    <definedName name="_282COAT_6_1" localSheetId="13">#REF!</definedName>
    <definedName name="_282COAT_6_1" localSheetId="2">#REF!</definedName>
    <definedName name="_282COAT_6_1" localSheetId="11">#REF!</definedName>
    <definedName name="_282COAT_6_1" localSheetId="5">#REF!</definedName>
    <definedName name="_282COAT_6_1" localSheetId="14">#REF!</definedName>
    <definedName name="_282COAT_6_1">#REF!</definedName>
    <definedName name="_2830Region_4_1" localSheetId="13">#REF!</definedName>
    <definedName name="_2830Region_4_1" localSheetId="2">#REF!</definedName>
    <definedName name="_2830Region_4_1" localSheetId="11">#REF!</definedName>
    <definedName name="_2830Region_4_1" localSheetId="5">#REF!</definedName>
    <definedName name="_2830Region_4_1" localSheetId="14">#REF!</definedName>
    <definedName name="_2830Region_4_1">#REF!</definedName>
    <definedName name="_2831Region_5_1" localSheetId="13">#REF!</definedName>
    <definedName name="_2831Region_5_1" localSheetId="2">#REF!</definedName>
    <definedName name="_2831Region_5_1" localSheetId="11">#REF!</definedName>
    <definedName name="_2831Region_5_1" localSheetId="5">#REF!</definedName>
    <definedName name="_2831Region_5_1" localSheetId="14">#REF!</definedName>
    <definedName name="_2831Region_5_1">#REF!</definedName>
    <definedName name="_2832Region_6_1" localSheetId="13">#REF!</definedName>
    <definedName name="_2832Region_6_1" localSheetId="2">#REF!</definedName>
    <definedName name="_2832Region_6_1" localSheetId="11">#REF!</definedName>
    <definedName name="_2832Region_6_1" localSheetId="5">#REF!</definedName>
    <definedName name="_2832Region_6_1" localSheetId="14">#REF!</definedName>
    <definedName name="_2832Region_6_1">#REF!</definedName>
    <definedName name="_2833Region_8_1" localSheetId="13">#REF!</definedName>
    <definedName name="_2833Region_8_1" localSheetId="2">#REF!</definedName>
    <definedName name="_2833Region_8_1" localSheetId="11">#REF!</definedName>
    <definedName name="_2833Region_8_1" localSheetId="5">#REF!</definedName>
    <definedName name="_2833Region_8_1" localSheetId="14">#REF!</definedName>
    <definedName name="_2833Region_8_1">#REF!</definedName>
    <definedName name="_2834retÎtettt_4_1" localSheetId="13">#REF!</definedName>
    <definedName name="_2834retÎtettt_4_1" localSheetId="2">#REF!</definedName>
    <definedName name="_2834retÎtettt_4_1" localSheetId="11">#REF!</definedName>
    <definedName name="_2834retÎtettt_4_1" localSheetId="5">#REF!</definedName>
    <definedName name="_2834retÎtettt_4_1" localSheetId="14">#REF!</definedName>
    <definedName name="_2834retÎtettt_4_1">#REF!</definedName>
    <definedName name="_2835retÎtettt_5_1" localSheetId="13">#REF!</definedName>
    <definedName name="_2835retÎtettt_5_1" localSheetId="2">#REF!</definedName>
    <definedName name="_2835retÎtettt_5_1" localSheetId="11">#REF!</definedName>
    <definedName name="_2835retÎtettt_5_1" localSheetId="5">#REF!</definedName>
    <definedName name="_2835retÎtettt_5_1" localSheetId="14">#REF!</definedName>
    <definedName name="_2835retÎtettt_5_1">#REF!</definedName>
    <definedName name="_2836hn_4_1" localSheetId="13">#REF!</definedName>
    <definedName name="_2836hn_4_1" localSheetId="2">#REF!</definedName>
    <definedName name="_2836hn_4_1" localSheetId="11">#REF!</definedName>
    <definedName name="_2836hn_4_1" localSheetId="5">#REF!</definedName>
    <definedName name="_2836hn_4_1" localSheetId="14">#REF!</definedName>
    <definedName name="_2836hn_4_1">#REF!</definedName>
    <definedName name="_2836retÎtettt_6_1" localSheetId="13">#REF!</definedName>
    <definedName name="_2836retÎtettt_6_1" localSheetId="2">#REF!</definedName>
    <definedName name="_2836retÎtettt_6_1" localSheetId="11">#REF!</definedName>
    <definedName name="_2836retÎtettt_6_1" localSheetId="5">#REF!</definedName>
    <definedName name="_2836retÎtettt_6_1" localSheetId="14">#REF!</definedName>
    <definedName name="_2836retÎtettt_6_1">#REF!</definedName>
    <definedName name="_2837retÎtettt_8_1" localSheetId="13">#REF!</definedName>
    <definedName name="_2837retÎtettt_8_1" localSheetId="2">#REF!</definedName>
    <definedName name="_2837retÎtettt_8_1" localSheetId="11">#REF!</definedName>
    <definedName name="_2837retÎtettt_8_1" localSheetId="5">#REF!</definedName>
    <definedName name="_2837retÎtettt_8_1" localSheetId="14">#REF!</definedName>
    <definedName name="_2837retÎtettt_8_1">#REF!</definedName>
    <definedName name="_2838hn_5_1" localSheetId="13">#REF!</definedName>
    <definedName name="_2838hn_5_1" localSheetId="2">#REF!</definedName>
    <definedName name="_2838hn_5_1" localSheetId="11">#REF!</definedName>
    <definedName name="_2838hn_5_1" localSheetId="5">#REF!</definedName>
    <definedName name="_2838hn_5_1" localSheetId="14">#REF!</definedName>
    <definedName name="_2838hn_5_1">#REF!</definedName>
    <definedName name="_2838RFP003A_4_1" localSheetId="13">#REF!</definedName>
    <definedName name="_2838RFP003A_4_1" localSheetId="2">#REF!</definedName>
    <definedName name="_2838RFP003A_4_1" localSheetId="11">#REF!</definedName>
    <definedName name="_2838RFP003A_4_1" localSheetId="5">#REF!</definedName>
    <definedName name="_2838RFP003A_4_1" localSheetId="14">#REF!</definedName>
    <definedName name="_2838RFP003A_4_1">#REF!</definedName>
    <definedName name="_2839RFP003A_5_1" localSheetId="13">#REF!</definedName>
    <definedName name="_2839RFP003A_5_1" localSheetId="2">#REF!</definedName>
    <definedName name="_2839RFP003A_5_1" localSheetId="11">#REF!</definedName>
    <definedName name="_2839RFP003A_5_1" localSheetId="5">#REF!</definedName>
    <definedName name="_2839RFP003A_5_1" localSheetId="14">#REF!</definedName>
    <definedName name="_2839RFP003A_5_1">#REF!</definedName>
    <definedName name="_283COAT_8_1" localSheetId="13">#REF!</definedName>
    <definedName name="_283COAT_8_1" localSheetId="2">#REF!</definedName>
    <definedName name="_283COAT_8_1" localSheetId="11">#REF!</definedName>
    <definedName name="_283COAT_8_1" localSheetId="5">#REF!</definedName>
    <definedName name="_283COAT_8_1" localSheetId="14">#REF!</definedName>
    <definedName name="_283COAT_8_1">#REF!</definedName>
    <definedName name="_2840hn_6_1" localSheetId="13">#REF!</definedName>
    <definedName name="_2840hn_6_1" localSheetId="2">#REF!</definedName>
    <definedName name="_2840hn_6_1" localSheetId="11">#REF!</definedName>
    <definedName name="_2840hn_6_1" localSheetId="5">#REF!</definedName>
    <definedName name="_2840hn_6_1" localSheetId="14">#REF!</definedName>
    <definedName name="_2840hn_6_1">#REF!</definedName>
    <definedName name="_2840RFP003A_6_1" localSheetId="13">#REF!</definedName>
    <definedName name="_2840RFP003A_6_1" localSheetId="2">#REF!</definedName>
    <definedName name="_2840RFP003A_6_1" localSheetId="11">#REF!</definedName>
    <definedName name="_2840RFP003A_6_1" localSheetId="5">#REF!</definedName>
    <definedName name="_2840RFP003A_6_1" localSheetId="14">#REF!</definedName>
    <definedName name="_2840RFP003A_6_1">#REF!</definedName>
    <definedName name="_2841RFP003A_8_1" localSheetId="13">#REF!</definedName>
    <definedName name="_2841RFP003A_8_1" localSheetId="2">#REF!</definedName>
    <definedName name="_2841RFP003A_8_1" localSheetId="11">#REF!</definedName>
    <definedName name="_2841RFP003A_8_1" localSheetId="5">#REF!</definedName>
    <definedName name="_2841RFP003A_8_1" localSheetId="14">#REF!</definedName>
    <definedName name="_2841RFP003A_8_1">#REF!</definedName>
    <definedName name="_2842hn_8_1" localSheetId="13">#REF!</definedName>
    <definedName name="_2842hn_8_1" localSheetId="2">#REF!</definedName>
    <definedName name="_2842hn_8_1" localSheetId="11">#REF!</definedName>
    <definedName name="_2842hn_8_1" localSheetId="5">#REF!</definedName>
    <definedName name="_2842hn_8_1" localSheetId="14">#REF!</definedName>
    <definedName name="_2842hn_8_1">#REF!</definedName>
    <definedName name="_2842RFP003B_4_1" localSheetId="13">#REF!</definedName>
    <definedName name="_2842RFP003B_4_1" localSheetId="2">#REF!</definedName>
    <definedName name="_2842RFP003B_4_1" localSheetId="11">#REF!</definedName>
    <definedName name="_2842RFP003B_4_1" localSheetId="5">#REF!</definedName>
    <definedName name="_2842RFP003B_4_1" localSheetId="14">#REF!</definedName>
    <definedName name="_2842RFP003B_4_1">#REF!</definedName>
    <definedName name="_2843HOME_MANP_4_1" localSheetId="13">#REF!</definedName>
    <definedName name="_2843HOME_MANP_4_1" localSheetId="2">#REF!</definedName>
    <definedName name="_2843HOME_MANP_4_1" localSheetId="11">#REF!</definedName>
    <definedName name="_2843HOME_MANP_4_1" localSheetId="5">#REF!</definedName>
    <definedName name="_2843HOME_MANP_4_1" localSheetId="14">#REF!</definedName>
    <definedName name="_2843HOME_MANP_4_1">#REF!</definedName>
    <definedName name="_2843RFP003B_5_1" localSheetId="13">#REF!</definedName>
    <definedName name="_2843RFP003B_5_1" localSheetId="2">#REF!</definedName>
    <definedName name="_2843RFP003B_5_1" localSheetId="11">#REF!</definedName>
    <definedName name="_2843RFP003B_5_1" localSheetId="5">#REF!</definedName>
    <definedName name="_2843RFP003B_5_1" localSheetId="14">#REF!</definedName>
    <definedName name="_2843RFP003B_5_1">#REF!</definedName>
    <definedName name="_2844HOME_MANP_5_1" localSheetId="13">#REF!</definedName>
    <definedName name="_2844HOME_MANP_5_1" localSheetId="2">#REF!</definedName>
    <definedName name="_2844HOME_MANP_5_1" localSheetId="11">#REF!</definedName>
    <definedName name="_2844HOME_MANP_5_1" localSheetId="5">#REF!</definedName>
    <definedName name="_2844HOME_MANP_5_1" localSheetId="14">#REF!</definedName>
    <definedName name="_2844HOME_MANP_5_1">#REF!</definedName>
    <definedName name="_2844RFP003B_6_1" localSheetId="13">#REF!</definedName>
    <definedName name="_2844RFP003B_6_1" localSheetId="2">#REF!</definedName>
    <definedName name="_2844RFP003B_6_1" localSheetId="11">#REF!</definedName>
    <definedName name="_2844RFP003B_6_1" localSheetId="5">#REF!</definedName>
    <definedName name="_2844RFP003B_6_1" localSheetId="14">#REF!</definedName>
    <definedName name="_2844RFP003B_6_1">#REF!</definedName>
    <definedName name="_2845HOME_MANP_5_2" localSheetId="13">#REF!</definedName>
    <definedName name="_2845HOME_MANP_5_2" localSheetId="2">#REF!</definedName>
    <definedName name="_2845HOME_MANP_5_2" localSheetId="11">#REF!</definedName>
    <definedName name="_2845HOME_MANP_5_2" localSheetId="5">#REF!</definedName>
    <definedName name="_2845HOME_MANP_5_2" localSheetId="14">#REF!</definedName>
    <definedName name="_2845HOME_MANP_5_2">#REF!</definedName>
    <definedName name="_2845RFP003B_8_1" localSheetId="13">#REF!</definedName>
    <definedName name="_2845RFP003B_8_1" localSheetId="2">#REF!</definedName>
    <definedName name="_2845RFP003B_8_1" localSheetId="11">#REF!</definedName>
    <definedName name="_2845RFP003B_8_1" localSheetId="5">#REF!</definedName>
    <definedName name="_2845RFP003B_8_1" localSheetId="14">#REF!</definedName>
    <definedName name="_2845RFP003B_8_1">#REF!</definedName>
    <definedName name="_2846HOME_MANP_6_1" localSheetId="13">#REF!</definedName>
    <definedName name="_2846HOME_MANP_6_1" localSheetId="2">#REF!</definedName>
    <definedName name="_2846HOME_MANP_6_1" localSheetId="11">#REF!</definedName>
    <definedName name="_2846HOME_MANP_6_1" localSheetId="5">#REF!</definedName>
    <definedName name="_2846HOME_MANP_6_1" localSheetId="14">#REF!</definedName>
    <definedName name="_2846HOME_MANP_6_1">#REF!</definedName>
    <definedName name="_2846RFP003C_4_1" localSheetId="13">#REF!</definedName>
    <definedName name="_2846RFP003C_4_1" localSheetId="2">#REF!</definedName>
    <definedName name="_2846RFP003C_4_1" localSheetId="11">#REF!</definedName>
    <definedName name="_2846RFP003C_4_1" localSheetId="5">#REF!</definedName>
    <definedName name="_2846RFP003C_4_1" localSheetId="14">#REF!</definedName>
    <definedName name="_2846RFP003C_4_1">#REF!</definedName>
    <definedName name="_2847HOME_MANP_8_1" localSheetId="13">#REF!</definedName>
    <definedName name="_2847HOME_MANP_8_1" localSheetId="2">#REF!</definedName>
    <definedName name="_2847HOME_MANP_8_1" localSheetId="11">#REF!</definedName>
    <definedName name="_2847HOME_MANP_8_1" localSheetId="5">#REF!</definedName>
    <definedName name="_2847HOME_MANP_8_1" localSheetId="14">#REF!</definedName>
    <definedName name="_2847HOME_MANP_8_1">#REF!</definedName>
    <definedName name="_2847RFP003C_5_1" localSheetId="13">#REF!</definedName>
    <definedName name="_2847RFP003C_5_1" localSheetId="2">#REF!</definedName>
    <definedName name="_2847RFP003C_5_1" localSheetId="11">#REF!</definedName>
    <definedName name="_2847RFP003C_5_1" localSheetId="5">#REF!</definedName>
    <definedName name="_2847RFP003C_5_1" localSheetId="14">#REF!</definedName>
    <definedName name="_2847RFP003C_5_1">#REF!</definedName>
    <definedName name="_2848HOMEOFFICE_COST_4_1" localSheetId="13">#REF!</definedName>
    <definedName name="_2848HOMEOFFICE_COST_4_1" localSheetId="2">#REF!</definedName>
    <definedName name="_2848HOMEOFFICE_COST_4_1" localSheetId="11">#REF!</definedName>
    <definedName name="_2848HOMEOFFICE_COST_4_1" localSheetId="5">#REF!</definedName>
    <definedName name="_2848HOMEOFFICE_COST_4_1" localSheetId="14">#REF!</definedName>
    <definedName name="_2848HOMEOFFICE_COST_4_1">#REF!</definedName>
    <definedName name="_2848RFP003C_6_1" localSheetId="13">#REF!</definedName>
    <definedName name="_2848RFP003C_6_1" localSheetId="2">#REF!</definedName>
    <definedName name="_2848RFP003C_6_1" localSheetId="11">#REF!</definedName>
    <definedName name="_2848RFP003C_6_1" localSheetId="5">#REF!</definedName>
    <definedName name="_2848RFP003C_6_1" localSheetId="14">#REF!</definedName>
    <definedName name="_2848RFP003C_6_1">#REF!</definedName>
    <definedName name="_2849HOMEOFFICE_COST_5_1" localSheetId="13">#REF!</definedName>
    <definedName name="_2849HOMEOFFICE_COST_5_1" localSheetId="2">#REF!</definedName>
    <definedName name="_2849HOMEOFFICE_COST_5_1" localSheetId="11">#REF!</definedName>
    <definedName name="_2849HOMEOFFICE_COST_5_1" localSheetId="5">#REF!</definedName>
    <definedName name="_2849HOMEOFFICE_COST_5_1" localSheetId="14">#REF!</definedName>
    <definedName name="_2849HOMEOFFICE_COST_5_1">#REF!</definedName>
    <definedName name="_2849RFP003C_8_1" localSheetId="13">#REF!</definedName>
    <definedName name="_2849RFP003C_8_1" localSheetId="2">#REF!</definedName>
    <definedName name="_2849RFP003C_8_1" localSheetId="11">#REF!</definedName>
    <definedName name="_2849RFP003C_8_1" localSheetId="5">#REF!</definedName>
    <definedName name="_2849RFP003C_8_1" localSheetId="14">#REF!</definedName>
    <definedName name="_2849RFP003C_8_1">#REF!</definedName>
    <definedName name="_284COMMON_4_1" localSheetId="13">#REF!</definedName>
    <definedName name="_284COMMON_4_1" localSheetId="2">#REF!</definedName>
    <definedName name="_284COMMON_4_1" localSheetId="11">#REF!</definedName>
    <definedName name="_284COMMON_4_1" localSheetId="5">#REF!</definedName>
    <definedName name="_284COMMON_4_1" localSheetId="14">#REF!</definedName>
    <definedName name="_284COMMON_4_1">#REF!</definedName>
    <definedName name="_2850HOMEOFFICE_COST_5_2" localSheetId="13">#REF!</definedName>
    <definedName name="_2850HOMEOFFICE_COST_5_2" localSheetId="2">#REF!</definedName>
    <definedName name="_2850HOMEOFFICE_COST_5_2" localSheetId="11">#REF!</definedName>
    <definedName name="_2850HOMEOFFICE_COST_5_2" localSheetId="5">#REF!</definedName>
    <definedName name="_2850HOMEOFFICE_COST_5_2" localSheetId="14">#REF!</definedName>
    <definedName name="_2850HOMEOFFICE_COST_5_2">#REF!</definedName>
    <definedName name="_2850RFP003D_4_1" localSheetId="13">#REF!</definedName>
    <definedName name="_2850RFP003D_4_1" localSheetId="2">#REF!</definedName>
    <definedName name="_2850RFP003D_4_1" localSheetId="11">#REF!</definedName>
    <definedName name="_2850RFP003D_4_1" localSheetId="5">#REF!</definedName>
    <definedName name="_2850RFP003D_4_1" localSheetId="14">#REF!</definedName>
    <definedName name="_2850RFP003D_4_1">#REF!</definedName>
    <definedName name="_2851HOMEOFFICE_COST_6_1" localSheetId="13">#REF!</definedName>
    <definedName name="_2851HOMEOFFICE_COST_6_1" localSheetId="2">#REF!</definedName>
    <definedName name="_2851HOMEOFFICE_COST_6_1" localSheetId="11">#REF!</definedName>
    <definedName name="_2851HOMEOFFICE_COST_6_1" localSheetId="5">#REF!</definedName>
    <definedName name="_2851HOMEOFFICE_COST_6_1" localSheetId="14">#REF!</definedName>
    <definedName name="_2851HOMEOFFICE_COST_6_1">#REF!</definedName>
    <definedName name="_2851RFP003D_5_1" localSheetId="13">#REF!</definedName>
    <definedName name="_2851RFP003D_5_1" localSheetId="2">#REF!</definedName>
    <definedName name="_2851RFP003D_5_1" localSheetId="11">#REF!</definedName>
    <definedName name="_2851RFP003D_5_1" localSheetId="5">#REF!</definedName>
    <definedName name="_2851RFP003D_5_1" localSheetId="14">#REF!</definedName>
    <definedName name="_2851RFP003D_5_1">#REF!</definedName>
    <definedName name="_2852HOMEOFFICE_COST_8_1" localSheetId="13">#REF!</definedName>
    <definedName name="_2852HOMEOFFICE_COST_8_1" localSheetId="2">#REF!</definedName>
    <definedName name="_2852HOMEOFFICE_COST_8_1" localSheetId="11">#REF!</definedName>
    <definedName name="_2852HOMEOFFICE_COST_8_1" localSheetId="5">#REF!</definedName>
    <definedName name="_2852HOMEOFFICE_COST_8_1" localSheetId="14">#REF!</definedName>
    <definedName name="_2852HOMEOFFICE_COST_8_1">#REF!</definedName>
    <definedName name="_2852RFP003D_6_1" localSheetId="13">#REF!</definedName>
    <definedName name="_2852RFP003D_6_1" localSheetId="2">#REF!</definedName>
    <definedName name="_2852RFP003D_6_1" localSheetId="11">#REF!</definedName>
    <definedName name="_2852RFP003D_6_1" localSheetId="5">#REF!</definedName>
    <definedName name="_2852RFP003D_6_1" localSheetId="14">#REF!</definedName>
    <definedName name="_2852RFP003D_6_1">#REF!</definedName>
    <definedName name="_2853RFP003D_8_1" localSheetId="13">#REF!</definedName>
    <definedName name="_2853RFP003D_8_1" localSheetId="2">#REF!</definedName>
    <definedName name="_2853RFP003D_8_1" localSheetId="11">#REF!</definedName>
    <definedName name="_2853RFP003D_8_1" localSheetId="5">#REF!</definedName>
    <definedName name="_2853RFP003D_8_1" localSheetId="14">#REF!</definedName>
    <definedName name="_2853RFP003D_8_1">#REF!</definedName>
    <definedName name="_2854RFP003E_4_1" localSheetId="13">#REF!</definedName>
    <definedName name="_2854RFP003E_4_1" localSheetId="2">#REF!</definedName>
    <definedName name="_2854RFP003E_4_1" localSheetId="11">#REF!</definedName>
    <definedName name="_2854RFP003E_4_1" localSheetId="5">#REF!</definedName>
    <definedName name="_2854RFP003E_4_1" localSheetId="14">#REF!</definedName>
    <definedName name="_2854RFP003E_4_1">#REF!</definedName>
    <definedName name="_2855RFP003E_5_1" localSheetId="13">#REF!</definedName>
    <definedName name="_2855RFP003E_5_1" localSheetId="2">#REF!</definedName>
    <definedName name="_2855RFP003E_5_1" localSheetId="11">#REF!</definedName>
    <definedName name="_2855RFP003E_5_1" localSheetId="5">#REF!</definedName>
    <definedName name="_2855RFP003E_5_1" localSheetId="14">#REF!</definedName>
    <definedName name="_2855RFP003E_5_1">#REF!</definedName>
    <definedName name="_2856RFP003E_6_1" localSheetId="13">#REF!</definedName>
    <definedName name="_2856RFP003E_6_1" localSheetId="2">#REF!</definedName>
    <definedName name="_2856RFP003E_6_1" localSheetId="11">#REF!</definedName>
    <definedName name="_2856RFP003E_6_1" localSheetId="5">#REF!</definedName>
    <definedName name="_2856RFP003E_6_1" localSheetId="14">#REF!</definedName>
    <definedName name="_2856RFP003E_6_1">#REF!</definedName>
    <definedName name="_2857RFP003E_8_1" localSheetId="13">#REF!</definedName>
    <definedName name="_2857RFP003E_8_1" localSheetId="2">#REF!</definedName>
    <definedName name="_2857RFP003E_8_1" localSheetId="11">#REF!</definedName>
    <definedName name="_2857RFP003E_8_1" localSheetId="5">#REF!</definedName>
    <definedName name="_2857RFP003E_8_1" localSheetId="14">#REF!</definedName>
    <definedName name="_2857RFP003E_8_1">#REF!</definedName>
    <definedName name="_2858RFP003F_4_1" localSheetId="13">#REF!</definedName>
    <definedName name="_2858RFP003F_4_1" localSheetId="2">#REF!</definedName>
    <definedName name="_2858RFP003F_4_1" localSheetId="11">#REF!</definedName>
    <definedName name="_2858RFP003F_4_1" localSheetId="5">#REF!</definedName>
    <definedName name="_2858RFP003F_4_1" localSheetId="14">#REF!</definedName>
    <definedName name="_2858RFP003F_4_1">#REF!</definedName>
    <definedName name="_2859RFP003F_5_1" localSheetId="13">#REF!</definedName>
    <definedName name="_2859RFP003F_5_1" localSheetId="2">#REF!</definedName>
    <definedName name="_2859RFP003F_5_1" localSheetId="11">#REF!</definedName>
    <definedName name="_2859RFP003F_5_1" localSheetId="5">#REF!</definedName>
    <definedName name="_2859RFP003F_5_1" localSheetId="14">#REF!</definedName>
    <definedName name="_2859RFP003F_5_1">#REF!</definedName>
    <definedName name="_285COMMON_5_1" localSheetId="13">#REF!</definedName>
    <definedName name="_285COMMON_5_1" localSheetId="2">#REF!</definedName>
    <definedName name="_285COMMON_5_1" localSheetId="11">#REF!</definedName>
    <definedName name="_285COMMON_5_1" localSheetId="5">#REF!</definedName>
    <definedName name="_285COMMON_5_1" localSheetId="14">#REF!</definedName>
    <definedName name="_285COMMON_5_1">#REF!</definedName>
    <definedName name="_2860RFP003F_6_1" localSheetId="13">#REF!</definedName>
    <definedName name="_2860RFP003F_6_1" localSheetId="2">#REF!</definedName>
    <definedName name="_2860RFP003F_6_1" localSheetId="11">#REF!</definedName>
    <definedName name="_2860RFP003F_6_1" localSheetId="5">#REF!</definedName>
    <definedName name="_2860RFP003F_6_1" localSheetId="14">#REF!</definedName>
    <definedName name="_2860RFP003F_6_1">#REF!</definedName>
    <definedName name="_2861RFP003F_8_1" localSheetId="13">#REF!</definedName>
    <definedName name="_2861RFP003F_8_1" localSheetId="2">#REF!</definedName>
    <definedName name="_2861RFP003F_8_1" localSheetId="11">#REF!</definedName>
    <definedName name="_2861RFP003F_8_1" localSheetId="5">#REF!</definedName>
    <definedName name="_2861RFP003F_8_1" localSheetId="14">#REF!</definedName>
    <definedName name="_2861RFP003F_8_1">#REF!</definedName>
    <definedName name="_2862River_4_1" localSheetId="13">#REF!</definedName>
    <definedName name="_2862River_4_1" localSheetId="2">#REF!</definedName>
    <definedName name="_2862River_4_1" localSheetId="11">#REF!</definedName>
    <definedName name="_2862River_4_1" localSheetId="5">#REF!</definedName>
    <definedName name="_2862River_4_1" localSheetId="14">#REF!</definedName>
    <definedName name="_2862River_4_1">#REF!</definedName>
    <definedName name="_2863River_5_1" localSheetId="13">#REF!</definedName>
    <definedName name="_2863River_5_1" localSheetId="2">#REF!</definedName>
    <definedName name="_2863River_5_1" localSheetId="11">#REF!</definedName>
    <definedName name="_2863River_5_1" localSheetId="5">#REF!</definedName>
    <definedName name="_2863River_5_1" localSheetId="14">#REF!</definedName>
    <definedName name="_2863River_5_1">#REF!</definedName>
    <definedName name="_2864River_6_1" localSheetId="13">#REF!</definedName>
    <definedName name="_2864River_6_1" localSheetId="2">#REF!</definedName>
    <definedName name="_2864River_6_1" localSheetId="11">#REF!</definedName>
    <definedName name="_2864River_6_1" localSheetId="5">#REF!</definedName>
    <definedName name="_2864River_6_1" localSheetId="14">#REF!</definedName>
    <definedName name="_2864River_6_1">#REF!</definedName>
    <definedName name="_2865HSNC_4_1" localSheetId="13">#REF!</definedName>
    <definedName name="_2865HSNC_4_1" localSheetId="2">#REF!</definedName>
    <definedName name="_2865HSNC_4_1" localSheetId="11">#REF!</definedName>
    <definedName name="_2865HSNC_4_1" localSheetId="5">#REF!</definedName>
    <definedName name="_2865HSNC_4_1" localSheetId="14">#REF!</definedName>
    <definedName name="_2865HSNC_4_1">#REF!</definedName>
    <definedName name="_2865River_8_1" localSheetId="13">#REF!</definedName>
    <definedName name="_2865River_8_1" localSheetId="2">#REF!</definedName>
    <definedName name="_2865River_8_1" localSheetId="11">#REF!</definedName>
    <definedName name="_2865River_8_1" localSheetId="5">#REF!</definedName>
    <definedName name="_2865River_8_1" localSheetId="14">#REF!</definedName>
    <definedName name="_2865River_8_1">#REF!</definedName>
    <definedName name="_2866HSNC_5_1" localSheetId="13">#REF!</definedName>
    <definedName name="_2866HSNC_5_1" localSheetId="2">#REF!</definedName>
    <definedName name="_2866HSNC_5_1" localSheetId="11">#REF!</definedName>
    <definedName name="_2866HSNC_5_1" localSheetId="5">#REF!</definedName>
    <definedName name="_2866HSNC_5_1" localSheetId="14">#REF!</definedName>
    <definedName name="_2866HSNC_5_1">#REF!</definedName>
    <definedName name="_2866River_Code_4_1" localSheetId="13">#REF!</definedName>
    <definedName name="_2866River_Code_4_1" localSheetId="2">#REF!</definedName>
    <definedName name="_2866River_Code_4_1" localSheetId="11">#REF!</definedName>
    <definedName name="_2866River_Code_4_1" localSheetId="5">#REF!</definedName>
    <definedName name="_2866River_Code_4_1" localSheetId="14">#REF!</definedName>
    <definedName name="_2866River_Code_4_1">#REF!</definedName>
    <definedName name="_2867River_Code_5_1" localSheetId="13">#REF!</definedName>
    <definedName name="_2867River_Code_5_1" localSheetId="2">#REF!</definedName>
    <definedName name="_2867River_Code_5_1" localSheetId="11">#REF!</definedName>
    <definedName name="_2867River_Code_5_1" localSheetId="5">#REF!</definedName>
    <definedName name="_2867River_Code_5_1" localSheetId="14">#REF!</definedName>
    <definedName name="_2867River_Code_5_1">#REF!</definedName>
    <definedName name="_2868HSNC_6_1" localSheetId="13">#REF!</definedName>
    <definedName name="_2868HSNC_6_1" localSheetId="2">#REF!</definedName>
    <definedName name="_2868HSNC_6_1" localSheetId="11">#REF!</definedName>
    <definedName name="_2868HSNC_6_1" localSheetId="5">#REF!</definedName>
    <definedName name="_2868HSNC_6_1" localSheetId="14">#REF!</definedName>
    <definedName name="_2868HSNC_6_1">#REF!</definedName>
    <definedName name="_2868River_Code_6_1" localSheetId="13">#REF!</definedName>
    <definedName name="_2868River_Code_6_1" localSheetId="2">#REF!</definedName>
    <definedName name="_2868River_Code_6_1" localSheetId="11">#REF!</definedName>
    <definedName name="_2868River_Code_6_1" localSheetId="5">#REF!</definedName>
    <definedName name="_2868River_Code_6_1" localSheetId="14">#REF!</definedName>
    <definedName name="_2868River_Code_6_1">#REF!</definedName>
    <definedName name="_2869HSNC_8_1" localSheetId="13">#REF!</definedName>
    <definedName name="_2869HSNC_8_1" localSheetId="2">#REF!</definedName>
    <definedName name="_2869HSNC_8_1" localSheetId="11">#REF!</definedName>
    <definedName name="_2869HSNC_8_1" localSheetId="5">#REF!</definedName>
    <definedName name="_2869HSNC_8_1" localSheetId="14">#REF!</definedName>
    <definedName name="_2869HSNC_8_1">#REF!</definedName>
    <definedName name="_2869River_Code_8_1" localSheetId="13">#REF!</definedName>
    <definedName name="_2869River_Code_8_1" localSheetId="2">#REF!</definedName>
    <definedName name="_2869River_Code_8_1" localSheetId="11">#REF!</definedName>
    <definedName name="_2869River_Code_8_1" localSheetId="5">#REF!</definedName>
    <definedName name="_2869River_Code_8_1" localSheetId="14">#REF!</definedName>
    <definedName name="_2869River_Code_8_1">#REF!</definedName>
    <definedName name="_286COMMON_5_2" localSheetId="13">#REF!</definedName>
    <definedName name="_286COMMON_5_2" localSheetId="2">#REF!</definedName>
    <definedName name="_286COMMON_5_2" localSheetId="11">#REF!</definedName>
    <definedName name="_286COMMON_5_2" localSheetId="5">#REF!</definedName>
    <definedName name="_286COMMON_5_2" localSheetId="14">#REF!</definedName>
    <definedName name="_286COMMON_5_2">#REF!</definedName>
    <definedName name="_2870Road_Code_4_1" localSheetId="13">#REF!</definedName>
    <definedName name="_2870Road_Code_4_1" localSheetId="2">#REF!</definedName>
    <definedName name="_2870Road_Code_4_1" localSheetId="11">#REF!</definedName>
    <definedName name="_2870Road_Code_4_1" localSheetId="5">#REF!</definedName>
    <definedName name="_2870Road_Code_4_1" localSheetId="14">#REF!</definedName>
    <definedName name="_2870Road_Code_4_1">#REF!</definedName>
    <definedName name="_2871Road_Code_5_1" localSheetId="13">#REF!</definedName>
    <definedName name="_2871Road_Code_5_1" localSheetId="2">#REF!</definedName>
    <definedName name="_2871Road_Code_5_1" localSheetId="11">#REF!</definedName>
    <definedName name="_2871Road_Code_5_1" localSheetId="5">#REF!</definedName>
    <definedName name="_2871Road_Code_5_1" localSheetId="14">#REF!</definedName>
    <definedName name="_2871Road_Code_5_1">#REF!</definedName>
    <definedName name="_2872Road_Code_6_1" localSheetId="13">#REF!</definedName>
    <definedName name="_2872Road_Code_6_1" localSheetId="2">#REF!</definedName>
    <definedName name="_2872Road_Code_6_1" localSheetId="11">#REF!</definedName>
    <definedName name="_2872Road_Code_6_1" localSheetId="5">#REF!</definedName>
    <definedName name="_2872Road_Code_6_1" localSheetId="14">#REF!</definedName>
    <definedName name="_2872Road_Code_6_1">#REF!</definedName>
    <definedName name="_2873Road_Code_8_1" localSheetId="13">#REF!</definedName>
    <definedName name="_2873Road_Code_8_1" localSheetId="2">#REF!</definedName>
    <definedName name="_2873Road_Code_8_1" localSheetId="11">#REF!</definedName>
    <definedName name="_2873Road_Code_8_1" localSheetId="5">#REF!</definedName>
    <definedName name="_2873Road_Code_8_1" localSheetId="14">#REF!</definedName>
    <definedName name="_2873Road_Code_8_1">#REF!</definedName>
    <definedName name="_2874Road_Name_4_1" localSheetId="13">#REF!</definedName>
    <definedName name="_2874Road_Name_4_1" localSheetId="2">#REF!</definedName>
    <definedName name="_2874Road_Name_4_1" localSheetId="11">#REF!</definedName>
    <definedName name="_2874Road_Name_4_1" localSheetId="5">#REF!</definedName>
    <definedName name="_2874Road_Name_4_1" localSheetId="14">#REF!</definedName>
    <definedName name="_2874Road_Name_4_1">#REF!</definedName>
    <definedName name="_2875Road_Name_5_1" localSheetId="13">#REF!</definedName>
    <definedName name="_2875Road_Name_5_1" localSheetId="2">#REF!</definedName>
    <definedName name="_2875Road_Name_5_1" localSheetId="11">#REF!</definedName>
    <definedName name="_2875Road_Name_5_1" localSheetId="5">#REF!</definedName>
    <definedName name="_2875Road_Name_5_1" localSheetId="14">#REF!</definedName>
    <definedName name="_2875Road_Name_5_1">#REF!</definedName>
    <definedName name="_2876Road_Name_6_1" localSheetId="13">#REF!</definedName>
    <definedName name="_2876Road_Name_6_1" localSheetId="2">#REF!</definedName>
    <definedName name="_2876Road_Name_6_1" localSheetId="11">#REF!</definedName>
    <definedName name="_2876Road_Name_6_1" localSheetId="5">#REF!</definedName>
    <definedName name="_2876Road_Name_6_1" localSheetId="14">#REF!</definedName>
    <definedName name="_2876Road_Name_6_1">#REF!</definedName>
    <definedName name="_2877Road_Name_8_1" localSheetId="13">#REF!</definedName>
    <definedName name="_2877Road_Name_8_1" localSheetId="2">#REF!</definedName>
    <definedName name="_2877Road_Name_8_1" localSheetId="11">#REF!</definedName>
    <definedName name="_2877Road_Name_8_1" localSheetId="5">#REF!</definedName>
    <definedName name="_2877Road_Name_8_1" localSheetId="14">#REF!</definedName>
    <definedName name="_2877Road_Name_8_1">#REF!</definedName>
    <definedName name="_2878RoadNo_373_4_1" localSheetId="13">#REF!</definedName>
    <definedName name="_2878RoadNo_373_4_1" localSheetId="2">#REF!</definedName>
    <definedName name="_2878RoadNo_373_4_1" localSheetId="11">#REF!</definedName>
    <definedName name="_2878RoadNo_373_4_1" localSheetId="5">#REF!</definedName>
    <definedName name="_2878RoadNo_373_4_1" localSheetId="14">#REF!</definedName>
    <definedName name="_2878RoadNo_373_4_1">#REF!</definedName>
    <definedName name="_2879RoadNo_373_5_1" localSheetId="13">#REF!</definedName>
    <definedName name="_2879RoadNo_373_5_1" localSheetId="2">#REF!</definedName>
    <definedName name="_2879RoadNo_373_5_1" localSheetId="11">#REF!</definedName>
    <definedName name="_2879RoadNo_373_5_1" localSheetId="5">#REF!</definedName>
    <definedName name="_2879RoadNo_373_5_1" localSheetId="14">#REF!</definedName>
    <definedName name="_2879RoadNo_373_5_1">#REF!</definedName>
    <definedName name="_287COMMON_6_1" localSheetId="13">#REF!</definedName>
    <definedName name="_287COMMON_6_1" localSheetId="2">#REF!</definedName>
    <definedName name="_287COMMON_6_1" localSheetId="11">#REF!</definedName>
    <definedName name="_287COMMON_6_1" localSheetId="5">#REF!</definedName>
    <definedName name="_287COMMON_6_1" localSheetId="14">#REF!</definedName>
    <definedName name="_287COMMON_6_1">#REF!</definedName>
    <definedName name="_2880RoadNo_373_6_1" localSheetId="13">#REF!</definedName>
    <definedName name="_2880RoadNo_373_6_1" localSheetId="2">#REF!</definedName>
    <definedName name="_2880RoadNo_373_6_1" localSheetId="11">#REF!</definedName>
    <definedName name="_2880RoadNo_373_6_1" localSheetId="5">#REF!</definedName>
    <definedName name="_2880RoadNo_373_6_1" localSheetId="14">#REF!</definedName>
    <definedName name="_2880RoadNo_373_6_1">#REF!</definedName>
    <definedName name="_2881RoadNo_373_8_1" localSheetId="13">#REF!</definedName>
    <definedName name="_2881RoadNo_373_8_1" localSheetId="2">#REF!</definedName>
    <definedName name="_2881RoadNo_373_8_1" localSheetId="11">#REF!</definedName>
    <definedName name="_2881RoadNo_373_8_1" localSheetId="5">#REF!</definedName>
    <definedName name="_2881RoadNo_373_8_1" localSheetId="14">#REF!</definedName>
    <definedName name="_2881RoadNo_373_8_1">#REF!</definedName>
    <definedName name="_2882RT_4_1" localSheetId="13">#REF!</definedName>
    <definedName name="_2882RT_4_1" localSheetId="2">#REF!</definedName>
    <definedName name="_2882RT_4_1" localSheetId="11">#REF!</definedName>
    <definedName name="_2882RT_4_1" localSheetId="5">#REF!</definedName>
    <definedName name="_2882RT_4_1" localSheetId="14">#REF!</definedName>
    <definedName name="_2882RT_4_1">#REF!</definedName>
    <definedName name="_2883RT_5_1" localSheetId="13">#REF!</definedName>
    <definedName name="_2883RT_5_1" localSheetId="2">#REF!</definedName>
    <definedName name="_2883RT_5_1" localSheetId="11">#REF!</definedName>
    <definedName name="_2883RT_5_1" localSheetId="5">#REF!</definedName>
    <definedName name="_2883RT_5_1" localSheetId="14">#REF!</definedName>
    <definedName name="_2883RT_5_1">#REF!</definedName>
    <definedName name="_2884RT_5_2" localSheetId="13">#REF!</definedName>
    <definedName name="_2884RT_5_2" localSheetId="2">#REF!</definedName>
    <definedName name="_2884RT_5_2" localSheetId="11">#REF!</definedName>
    <definedName name="_2884RT_5_2" localSheetId="5">#REF!</definedName>
    <definedName name="_2884RT_5_2" localSheetId="14">#REF!</definedName>
    <definedName name="_2884RT_5_2">#REF!</definedName>
    <definedName name="_2885RT_6_1" localSheetId="13">#REF!</definedName>
    <definedName name="_2885RT_6_1" localSheetId="2">#REF!</definedName>
    <definedName name="_2885RT_6_1" localSheetId="11">#REF!</definedName>
    <definedName name="_2885RT_6_1" localSheetId="5">#REF!</definedName>
    <definedName name="_2885RT_6_1" localSheetId="14">#REF!</definedName>
    <definedName name="_2885RT_6_1">#REF!</definedName>
    <definedName name="_2886RT_8_1" localSheetId="13">#REF!</definedName>
    <definedName name="_2886RT_8_1" localSheetId="2">#REF!</definedName>
    <definedName name="_2886RT_8_1" localSheetId="11">#REF!</definedName>
    <definedName name="_2886RT_8_1" localSheetId="5">#REF!</definedName>
    <definedName name="_2886RT_8_1" localSheetId="14">#REF!</definedName>
    <definedName name="_2886RT_8_1">#REF!</definedName>
    <definedName name="_2887S_1_4_1" localSheetId="13">#REF!</definedName>
    <definedName name="_2887S_1_4_1" localSheetId="2">#REF!</definedName>
    <definedName name="_2887S_1_4_1" localSheetId="11">#REF!</definedName>
    <definedName name="_2887S_1_4_1" localSheetId="5">#REF!</definedName>
    <definedName name="_2887S_1_4_1" localSheetId="14">#REF!</definedName>
    <definedName name="_2887S_1_4_1">#REF!</definedName>
    <definedName name="_2888S_1_5_1" localSheetId="13">#REF!</definedName>
    <definedName name="_2888S_1_5_1" localSheetId="2">#REF!</definedName>
    <definedName name="_2888S_1_5_1" localSheetId="11">#REF!</definedName>
    <definedName name="_2888S_1_5_1" localSheetId="5">#REF!</definedName>
    <definedName name="_2888S_1_5_1" localSheetId="14">#REF!</definedName>
    <definedName name="_2888S_1_5_1">#REF!</definedName>
    <definedName name="_2889S_1_6_1" localSheetId="13">#REF!</definedName>
    <definedName name="_2889S_1_6_1" localSheetId="2">#REF!</definedName>
    <definedName name="_2889S_1_6_1" localSheetId="11">#REF!</definedName>
    <definedName name="_2889S_1_6_1" localSheetId="5">#REF!</definedName>
    <definedName name="_2889S_1_6_1" localSheetId="14">#REF!</definedName>
    <definedName name="_2889S_1_6_1">#REF!</definedName>
    <definedName name="_288COMMON_8_1" localSheetId="13">#REF!</definedName>
    <definedName name="_288COMMON_8_1" localSheetId="2">#REF!</definedName>
    <definedName name="_288COMMON_8_1" localSheetId="11">#REF!</definedName>
    <definedName name="_288COMMON_8_1" localSheetId="5">#REF!</definedName>
    <definedName name="_288COMMON_8_1" localSheetId="14">#REF!</definedName>
    <definedName name="_288COMMON_8_1">#REF!</definedName>
    <definedName name="_2890S_1_8_1" localSheetId="13">#REF!</definedName>
    <definedName name="_2890S_1_8_1" localSheetId="2">#REF!</definedName>
    <definedName name="_2890S_1_8_1" localSheetId="11">#REF!</definedName>
    <definedName name="_2890S_1_8_1" localSheetId="5">#REF!</definedName>
    <definedName name="_2890S_1_8_1" localSheetId="14">#REF!</definedName>
    <definedName name="_2890S_1_8_1">#REF!</definedName>
    <definedName name="_2891S_2_4_1" localSheetId="13">#REF!</definedName>
    <definedName name="_2891S_2_4_1" localSheetId="2">#REF!</definedName>
    <definedName name="_2891S_2_4_1" localSheetId="11">#REF!</definedName>
    <definedName name="_2891S_2_4_1" localSheetId="5">#REF!</definedName>
    <definedName name="_2891S_2_4_1" localSheetId="14">#REF!</definedName>
    <definedName name="_2891S_2_4_1">#REF!</definedName>
    <definedName name="_2892S_2_5_1" localSheetId="13">#REF!</definedName>
    <definedName name="_2892S_2_5_1" localSheetId="2">#REF!</definedName>
    <definedName name="_2892S_2_5_1" localSheetId="11">#REF!</definedName>
    <definedName name="_2892S_2_5_1" localSheetId="5">#REF!</definedName>
    <definedName name="_2892S_2_5_1" localSheetId="14">#REF!</definedName>
    <definedName name="_2892S_2_5_1">#REF!</definedName>
    <definedName name="_2893S_2_6_1" localSheetId="13">#REF!</definedName>
    <definedName name="_2893S_2_6_1" localSheetId="2">#REF!</definedName>
    <definedName name="_2893S_2_6_1" localSheetId="11">#REF!</definedName>
    <definedName name="_2893S_2_6_1" localSheetId="5">#REF!</definedName>
    <definedName name="_2893S_2_6_1" localSheetId="14">#REF!</definedName>
    <definedName name="_2893S_2_6_1">#REF!</definedName>
    <definedName name="_2894S_2_8_1" localSheetId="13">#REF!</definedName>
    <definedName name="_2894S_2_8_1" localSheetId="2">#REF!</definedName>
    <definedName name="_2894S_2_8_1" localSheetId="11">#REF!</definedName>
    <definedName name="_2894S_2_8_1" localSheetId="5">#REF!</definedName>
    <definedName name="_2894S_2_8_1" localSheetId="14">#REF!</definedName>
    <definedName name="_2894S_2_8_1">#REF!</definedName>
    <definedName name="_2895s_4_1" localSheetId="13">#REF!</definedName>
    <definedName name="_2895s_4_1" localSheetId="2">#REF!</definedName>
    <definedName name="_2895s_4_1" localSheetId="11">#REF!</definedName>
    <definedName name="_2895s_4_1" localSheetId="5">#REF!</definedName>
    <definedName name="_2895s_4_1" localSheetId="14">#REF!</definedName>
    <definedName name="_2895s_4_1">#REF!</definedName>
    <definedName name="_2896s_5_1" localSheetId="13">#REF!</definedName>
    <definedName name="_2896s_5_1" localSheetId="2">#REF!</definedName>
    <definedName name="_2896s_5_1" localSheetId="11">#REF!</definedName>
    <definedName name="_2896s_5_1" localSheetId="5">#REF!</definedName>
    <definedName name="_2896s_5_1" localSheetId="14">#REF!</definedName>
    <definedName name="_2896s_5_1">#REF!</definedName>
    <definedName name="_2897s_6_1" localSheetId="13">#REF!</definedName>
    <definedName name="_2897s_6_1" localSheetId="2">#REF!</definedName>
    <definedName name="_2897s_6_1" localSheetId="11">#REF!</definedName>
    <definedName name="_2897s_6_1" localSheetId="5">#REF!</definedName>
    <definedName name="_2897s_6_1" localSheetId="14">#REF!</definedName>
    <definedName name="_2897s_6_1">#REF!</definedName>
    <definedName name="_2898s_8_1" localSheetId="13">#REF!</definedName>
    <definedName name="_2898s_8_1" localSheetId="2">#REF!</definedName>
    <definedName name="_2898s_8_1" localSheetId="11">#REF!</definedName>
    <definedName name="_2898s_8_1" localSheetId="5">#REF!</definedName>
    <definedName name="_2898s_8_1" localSheetId="14">#REF!</definedName>
    <definedName name="_2898s_8_1">#REF!</definedName>
    <definedName name="_2899s75F29_4_1" localSheetId="13">#REF!</definedName>
    <definedName name="_2899s75F29_4_1" localSheetId="2">#REF!</definedName>
    <definedName name="_2899s75F29_4_1" localSheetId="11">#REF!</definedName>
    <definedName name="_2899s75F29_4_1" localSheetId="5">#REF!</definedName>
    <definedName name="_2899s75F29_4_1" localSheetId="14">#REF!</definedName>
    <definedName name="_2899s75F29_4_1">#REF!</definedName>
    <definedName name="_28A01CODE_6_1" localSheetId="13">#REF!</definedName>
    <definedName name="_28A01CODE_6_1" localSheetId="2">#REF!</definedName>
    <definedName name="_28A01CODE_6_1" localSheetId="11">#REF!</definedName>
    <definedName name="_28A01CODE_6_1" localSheetId="5">#REF!</definedName>
    <definedName name="_28A01CODE_6_1" localSheetId="14">#REF!</definedName>
    <definedName name="_28A01CODE_6_1">#REF!</definedName>
    <definedName name="_2900K0.201_4_1" localSheetId="13">#REF!</definedName>
    <definedName name="_2900K0.201_4_1" localSheetId="2">#REF!</definedName>
    <definedName name="_2900K0.201_4_1" localSheetId="11">#REF!</definedName>
    <definedName name="_2900K0.201_4_1" localSheetId="5">#REF!</definedName>
    <definedName name="_2900K0.201_4_1" localSheetId="14">#REF!</definedName>
    <definedName name="_2900K0.201_4_1">#REF!</definedName>
    <definedName name="_2900s75F29_5_1" localSheetId="13">#REF!</definedName>
    <definedName name="_2900s75F29_5_1" localSheetId="2">#REF!</definedName>
    <definedName name="_2900s75F29_5_1" localSheetId="11">#REF!</definedName>
    <definedName name="_2900s75F29_5_1" localSheetId="5">#REF!</definedName>
    <definedName name="_2900s75F29_5_1" localSheetId="14">#REF!</definedName>
    <definedName name="_2900s75F29_5_1">#REF!</definedName>
    <definedName name="_2901s75F29_6_1" localSheetId="13">#REF!</definedName>
    <definedName name="_2901s75F29_6_1" localSheetId="2">#REF!</definedName>
    <definedName name="_2901s75F29_6_1" localSheetId="11">#REF!</definedName>
    <definedName name="_2901s75F29_6_1" localSheetId="5">#REF!</definedName>
    <definedName name="_2901s75F29_6_1" localSheetId="14">#REF!</definedName>
    <definedName name="_2901s75F29_6_1">#REF!</definedName>
    <definedName name="_2902s75F29_8_1" localSheetId="13">#REF!</definedName>
    <definedName name="_2902s75F29_8_1" localSheetId="2">#REF!</definedName>
    <definedName name="_2902s75F29_8_1" localSheetId="11">#REF!</definedName>
    <definedName name="_2902s75F29_8_1" localSheetId="5">#REF!</definedName>
    <definedName name="_2902s75F29_8_1" localSheetId="14">#REF!</definedName>
    <definedName name="_2902s75F29_8_1">#REF!</definedName>
    <definedName name="_2903sc3_4_1" localSheetId="13">#REF!</definedName>
    <definedName name="_2903sc3_4_1" localSheetId="2">#REF!</definedName>
    <definedName name="_2903sc3_4_1" localSheetId="11">#REF!</definedName>
    <definedName name="_2903sc3_4_1" localSheetId="5">#REF!</definedName>
    <definedName name="_2903sc3_4_1" localSheetId="14">#REF!</definedName>
    <definedName name="_2903sc3_4_1">#REF!</definedName>
    <definedName name="_2904sc3_5_1" localSheetId="13">#REF!</definedName>
    <definedName name="_2904sc3_5_1" localSheetId="2">#REF!</definedName>
    <definedName name="_2904sc3_5_1" localSheetId="11">#REF!</definedName>
    <definedName name="_2904sc3_5_1" localSheetId="5">#REF!</definedName>
    <definedName name="_2904sc3_5_1" localSheetId="14">#REF!</definedName>
    <definedName name="_2904sc3_5_1">#REF!</definedName>
    <definedName name="_2905sc3_6_1" localSheetId="13">#REF!</definedName>
    <definedName name="_2905sc3_6_1" localSheetId="2">#REF!</definedName>
    <definedName name="_2905sc3_6_1" localSheetId="11">#REF!</definedName>
    <definedName name="_2905sc3_6_1" localSheetId="5">#REF!</definedName>
    <definedName name="_2905sc3_6_1" localSheetId="14">#REF!</definedName>
    <definedName name="_2905sc3_6_1">#REF!</definedName>
    <definedName name="_2906sc3_8_1" localSheetId="13">#REF!</definedName>
    <definedName name="_2906sc3_8_1" localSheetId="2">#REF!</definedName>
    <definedName name="_2906sc3_8_1" localSheetId="11">#REF!</definedName>
    <definedName name="_2906sc3_8_1" localSheetId="5">#REF!</definedName>
    <definedName name="_2906sc3_8_1" localSheetId="14">#REF!</definedName>
    <definedName name="_2906sc3_8_1">#REF!</definedName>
    <definedName name="_2907SCH_4_1" localSheetId="13">#REF!</definedName>
    <definedName name="_2907SCH_4_1" localSheetId="2">#REF!</definedName>
    <definedName name="_2907SCH_4_1" localSheetId="11">#REF!</definedName>
    <definedName name="_2907SCH_4_1" localSheetId="5">#REF!</definedName>
    <definedName name="_2907SCH_4_1" localSheetId="14">#REF!</definedName>
    <definedName name="_2907SCH_4_1">#REF!</definedName>
    <definedName name="_2908SCH_5_1" localSheetId="13">#REF!</definedName>
    <definedName name="_2908SCH_5_1" localSheetId="2">#REF!</definedName>
    <definedName name="_2908SCH_5_1" localSheetId="11">#REF!</definedName>
    <definedName name="_2908SCH_5_1" localSheetId="5">#REF!</definedName>
    <definedName name="_2908SCH_5_1" localSheetId="14">#REF!</definedName>
    <definedName name="_2908SCH_5_1">#REF!</definedName>
    <definedName name="_2909SCH_6_1" localSheetId="13">#REF!</definedName>
    <definedName name="_2909SCH_6_1" localSheetId="2">#REF!</definedName>
    <definedName name="_2909SCH_6_1" localSheetId="11">#REF!</definedName>
    <definedName name="_2909SCH_6_1" localSheetId="5">#REF!</definedName>
    <definedName name="_2909SCH_6_1" localSheetId="14">#REF!</definedName>
    <definedName name="_2909SCH_6_1">#REF!</definedName>
    <definedName name="_2910SCH_8_1" localSheetId="13">#REF!</definedName>
    <definedName name="_2910SCH_8_1" localSheetId="2">#REF!</definedName>
    <definedName name="_2910SCH_8_1" localSheetId="11">#REF!</definedName>
    <definedName name="_2910SCH_8_1" localSheetId="5">#REF!</definedName>
    <definedName name="_2910SCH_8_1" localSheetId="14">#REF!</definedName>
    <definedName name="_2910SCH_8_1">#REF!</definedName>
    <definedName name="_2915Sheet1_4_1" localSheetId="13">#REF!</definedName>
    <definedName name="_2915Sheet1_4_1" localSheetId="2">#REF!</definedName>
    <definedName name="_2915Sheet1_4_1" localSheetId="11">#REF!</definedName>
    <definedName name="_2915Sheet1_4_1" localSheetId="5">#REF!</definedName>
    <definedName name="_2915Sheet1_4_1" localSheetId="14">#REF!</definedName>
    <definedName name="_2915Sheet1_4_1">#REF!</definedName>
    <definedName name="_2916Sheet1_5_1" localSheetId="13">#REF!</definedName>
    <definedName name="_2916Sheet1_5_1" localSheetId="2">#REF!</definedName>
    <definedName name="_2916Sheet1_5_1" localSheetId="11">#REF!</definedName>
    <definedName name="_2916Sheet1_5_1" localSheetId="5">#REF!</definedName>
    <definedName name="_2916Sheet1_5_1" localSheetId="14">#REF!</definedName>
    <definedName name="_2916Sheet1_5_1">#REF!</definedName>
    <definedName name="_2917Sheet1_6_1" localSheetId="13">#REF!</definedName>
    <definedName name="_2917Sheet1_6_1" localSheetId="2">#REF!</definedName>
    <definedName name="_2917Sheet1_6_1" localSheetId="11">#REF!</definedName>
    <definedName name="_2917Sheet1_6_1" localSheetId="5">#REF!</definedName>
    <definedName name="_2917Sheet1_6_1" localSheetId="14">#REF!</definedName>
    <definedName name="_2917Sheet1_6_1">#REF!</definedName>
    <definedName name="_2918Sheet1_8_1" localSheetId="13">#REF!</definedName>
    <definedName name="_2918Sheet1_8_1" localSheetId="2">#REF!</definedName>
    <definedName name="_2918Sheet1_8_1" localSheetId="11">#REF!</definedName>
    <definedName name="_2918Sheet1_8_1" localSheetId="5">#REF!</definedName>
    <definedName name="_2918Sheet1_8_1" localSheetId="14">#REF!</definedName>
    <definedName name="_2918Sheet1_8_1">#REF!</definedName>
    <definedName name="_2927SIZE_4_1" localSheetId="13">#REF!</definedName>
    <definedName name="_2927SIZE_4_1" localSheetId="2">#REF!</definedName>
    <definedName name="_2927SIZE_4_1" localSheetId="11">#REF!</definedName>
    <definedName name="_2927SIZE_4_1" localSheetId="5">#REF!</definedName>
    <definedName name="_2927SIZE_4_1" localSheetId="14">#REF!</definedName>
    <definedName name="_2927SIZE_4_1">#REF!</definedName>
    <definedName name="_2928SIZE_5_1" localSheetId="13">#REF!</definedName>
    <definedName name="_2928SIZE_5_1" localSheetId="2">#REF!</definedName>
    <definedName name="_2928SIZE_5_1" localSheetId="11">#REF!</definedName>
    <definedName name="_2928SIZE_5_1" localSheetId="5">#REF!</definedName>
    <definedName name="_2928SIZE_5_1" localSheetId="14">#REF!</definedName>
    <definedName name="_2928SIZE_5_1">#REF!</definedName>
    <definedName name="_2929SIZE_6_1" localSheetId="13">#REF!</definedName>
    <definedName name="_2929SIZE_6_1" localSheetId="2">#REF!</definedName>
    <definedName name="_2929SIZE_6_1" localSheetId="11">#REF!</definedName>
    <definedName name="_2929SIZE_6_1" localSheetId="5">#REF!</definedName>
    <definedName name="_2929SIZE_6_1" localSheetId="14">#REF!</definedName>
    <definedName name="_2929SIZE_6_1">#REF!</definedName>
    <definedName name="_2930SIZE_8_1" localSheetId="13">#REF!</definedName>
    <definedName name="_2930SIZE_8_1" localSheetId="2">#REF!</definedName>
    <definedName name="_2930SIZE_8_1" localSheetId="11">#REF!</definedName>
    <definedName name="_2930SIZE_8_1" localSheetId="5">#REF!</definedName>
    <definedName name="_2930SIZE_8_1" localSheetId="14">#REF!</definedName>
    <definedName name="_2930SIZE_8_1">#REF!</definedName>
    <definedName name="_2935I2É6_4_1" localSheetId="13">#REF!</definedName>
    <definedName name="_2935I2É6_4_1" localSheetId="2">#REF!</definedName>
    <definedName name="_2935I2É6_4_1" localSheetId="11">#REF!</definedName>
    <definedName name="_2935I2É6_4_1" localSheetId="5">#REF!</definedName>
    <definedName name="_2935I2É6_4_1" localSheetId="14">#REF!</definedName>
    <definedName name="_2935I2É6_4_1">#REF!</definedName>
    <definedName name="_2935SL_CRD_4_1" localSheetId="13">#REF!</definedName>
    <definedName name="_2935SL_CRD_4_1" localSheetId="2">#REF!</definedName>
    <definedName name="_2935SL_CRD_4_1" localSheetId="11">#REF!</definedName>
    <definedName name="_2935SL_CRD_4_1" localSheetId="5">#REF!</definedName>
    <definedName name="_2935SL_CRD_4_1" localSheetId="14">#REF!</definedName>
    <definedName name="_2935SL_CRD_4_1">#REF!</definedName>
    <definedName name="_2936SL_CRD_5_1" localSheetId="13">#REF!</definedName>
    <definedName name="_2936SL_CRD_5_1" localSheetId="2">#REF!</definedName>
    <definedName name="_2936SL_CRD_5_1" localSheetId="11">#REF!</definedName>
    <definedName name="_2936SL_CRD_5_1" localSheetId="5">#REF!</definedName>
    <definedName name="_2936SL_CRD_5_1" localSheetId="14">#REF!</definedName>
    <definedName name="_2936SL_CRD_5_1">#REF!</definedName>
    <definedName name="_2937I2É6_5_1" localSheetId="13">#REF!</definedName>
    <definedName name="_2937I2É6_5_1" localSheetId="2">#REF!</definedName>
    <definedName name="_2937I2É6_5_1" localSheetId="11">#REF!</definedName>
    <definedName name="_2937I2É6_5_1" localSheetId="5">#REF!</definedName>
    <definedName name="_2937I2É6_5_1" localSheetId="14">#REF!</definedName>
    <definedName name="_2937I2É6_5_1">#REF!</definedName>
    <definedName name="_2937SL_CRD_6_1" localSheetId="13">#REF!</definedName>
    <definedName name="_2937SL_CRD_6_1" localSheetId="2">#REF!</definedName>
    <definedName name="_2937SL_CRD_6_1" localSheetId="11">#REF!</definedName>
    <definedName name="_2937SL_CRD_6_1" localSheetId="5">#REF!</definedName>
    <definedName name="_2937SL_CRD_6_1" localSheetId="14">#REF!</definedName>
    <definedName name="_2937SL_CRD_6_1">#REF!</definedName>
    <definedName name="_2938SL_CRD_8_1" localSheetId="13">#REF!</definedName>
    <definedName name="_2938SL_CRD_8_1" localSheetId="2">#REF!</definedName>
    <definedName name="_2938SL_CRD_8_1" localSheetId="11">#REF!</definedName>
    <definedName name="_2938SL_CRD_8_1" localSheetId="5">#REF!</definedName>
    <definedName name="_2938SL_CRD_8_1" localSheetId="14">#REF!</definedName>
    <definedName name="_2938SL_CRD_8_1">#REF!</definedName>
    <definedName name="_2939SL_CRS_4_1" localSheetId="13">#REF!</definedName>
    <definedName name="_2939SL_CRS_4_1" localSheetId="2">#REF!</definedName>
    <definedName name="_2939SL_CRS_4_1" localSheetId="11">#REF!</definedName>
    <definedName name="_2939SL_CRS_4_1" localSheetId="5">#REF!</definedName>
    <definedName name="_2939SL_CRS_4_1" localSheetId="14">#REF!</definedName>
    <definedName name="_2939SL_CRS_4_1">#REF!</definedName>
    <definedName name="_293Cot_thep_4_1" localSheetId="13">#REF!</definedName>
    <definedName name="_293Cot_thep_4_1" localSheetId="2">#REF!</definedName>
    <definedName name="_293Cot_thep_4_1" localSheetId="11">#REF!</definedName>
    <definedName name="_293Cot_thep_4_1" localSheetId="5">#REF!</definedName>
    <definedName name="_293Cot_thep_4_1" localSheetId="14">#REF!</definedName>
    <definedName name="_293Cot_thep_4_1">#REF!</definedName>
    <definedName name="_2940SL_CRS_5_1" localSheetId="13">#REF!</definedName>
    <definedName name="_2940SL_CRS_5_1" localSheetId="2">#REF!</definedName>
    <definedName name="_2940SL_CRS_5_1" localSheetId="11">#REF!</definedName>
    <definedName name="_2940SL_CRS_5_1" localSheetId="5">#REF!</definedName>
    <definedName name="_2940SL_CRS_5_1" localSheetId="14">#REF!</definedName>
    <definedName name="_2940SL_CRS_5_1">#REF!</definedName>
    <definedName name="_2941I2É6_6_1" localSheetId="13">#REF!</definedName>
    <definedName name="_2941I2É6_6_1" localSheetId="2">#REF!</definedName>
    <definedName name="_2941I2É6_6_1" localSheetId="11">#REF!</definedName>
    <definedName name="_2941I2É6_6_1" localSheetId="5">#REF!</definedName>
    <definedName name="_2941I2É6_6_1" localSheetId="14">#REF!</definedName>
    <definedName name="_2941I2É6_6_1">#REF!</definedName>
    <definedName name="_2941SL_CRS_6_1" localSheetId="13">#REF!</definedName>
    <definedName name="_2941SL_CRS_6_1" localSheetId="2">#REF!</definedName>
    <definedName name="_2941SL_CRS_6_1" localSheetId="11">#REF!</definedName>
    <definedName name="_2941SL_CRS_6_1" localSheetId="5">#REF!</definedName>
    <definedName name="_2941SL_CRS_6_1" localSheetId="14">#REF!</definedName>
    <definedName name="_2941SL_CRS_6_1">#REF!</definedName>
    <definedName name="_2942SL_CRS_8_1" localSheetId="13">#REF!</definedName>
    <definedName name="_2942SL_CRS_8_1" localSheetId="2">#REF!</definedName>
    <definedName name="_2942SL_CRS_8_1" localSheetId="11">#REF!</definedName>
    <definedName name="_2942SL_CRS_8_1" localSheetId="5">#REF!</definedName>
    <definedName name="_2942SL_CRS_8_1" localSheetId="14">#REF!</definedName>
    <definedName name="_2942SL_CRS_8_1">#REF!</definedName>
    <definedName name="_2943I2É6_8_1" localSheetId="13">#REF!</definedName>
    <definedName name="_2943I2É6_8_1" localSheetId="2">#REF!</definedName>
    <definedName name="_2943I2É6_8_1" localSheetId="11">#REF!</definedName>
    <definedName name="_2943I2É6_8_1" localSheetId="5">#REF!</definedName>
    <definedName name="_2943I2É6_8_1" localSheetId="14">#REF!</definedName>
    <definedName name="_2943I2É6_8_1">#REF!</definedName>
    <definedName name="_2943SL_CS_4_1" localSheetId="13">#REF!</definedName>
    <definedName name="_2943SL_CS_4_1" localSheetId="2">#REF!</definedName>
    <definedName name="_2943SL_CS_4_1" localSheetId="11">#REF!</definedName>
    <definedName name="_2943SL_CS_4_1" localSheetId="5">#REF!</definedName>
    <definedName name="_2943SL_CS_4_1" localSheetId="14">#REF!</definedName>
    <definedName name="_2943SL_CS_4_1">#REF!</definedName>
    <definedName name="_2944SL_CS_5_1" localSheetId="13">#REF!</definedName>
    <definedName name="_2944SL_CS_5_1" localSheetId="2">#REF!</definedName>
    <definedName name="_2944SL_CS_5_1" localSheetId="11">#REF!</definedName>
    <definedName name="_2944SL_CS_5_1" localSheetId="5">#REF!</definedName>
    <definedName name="_2944SL_CS_5_1" localSheetId="14">#REF!</definedName>
    <definedName name="_2944SL_CS_5_1">#REF!</definedName>
    <definedName name="_2945IO_4_1" localSheetId="13">#REF!</definedName>
    <definedName name="_2945IO_4_1" localSheetId="2">#REF!</definedName>
    <definedName name="_2945IO_4_1" localSheetId="11">#REF!</definedName>
    <definedName name="_2945IO_4_1" localSheetId="5">#REF!</definedName>
    <definedName name="_2945IO_4_1" localSheetId="14">#REF!</definedName>
    <definedName name="_2945IO_4_1">#REF!</definedName>
    <definedName name="_2945SL_CS_6_1" localSheetId="13">#REF!</definedName>
    <definedName name="_2945SL_CS_6_1" localSheetId="2">#REF!</definedName>
    <definedName name="_2945SL_CS_6_1" localSheetId="11">#REF!</definedName>
    <definedName name="_2945SL_CS_6_1" localSheetId="5">#REF!</definedName>
    <definedName name="_2945SL_CS_6_1" localSheetId="14">#REF!</definedName>
    <definedName name="_2945SL_CS_6_1">#REF!</definedName>
    <definedName name="_2946SL_CS_8_1" localSheetId="13">#REF!</definedName>
    <definedName name="_2946SL_CS_8_1" localSheetId="2">#REF!</definedName>
    <definedName name="_2946SL_CS_8_1" localSheetId="11">#REF!</definedName>
    <definedName name="_2946SL_CS_8_1" localSheetId="5">#REF!</definedName>
    <definedName name="_2946SL_CS_8_1" localSheetId="14">#REF!</definedName>
    <definedName name="_2946SL_CS_8_1">#REF!</definedName>
    <definedName name="_2947IO_5_1" localSheetId="13">#REF!</definedName>
    <definedName name="_2947IO_5_1" localSheetId="2">#REF!</definedName>
    <definedName name="_2947IO_5_1" localSheetId="11">#REF!</definedName>
    <definedName name="_2947IO_5_1" localSheetId="5">#REF!</definedName>
    <definedName name="_2947IO_5_1" localSheetId="14">#REF!</definedName>
    <definedName name="_2947IO_5_1">#REF!</definedName>
    <definedName name="_2947SL_DD_4_1" localSheetId="13">#REF!</definedName>
    <definedName name="_2947SL_DD_4_1" localSheetId="2">#REF!</definedName>
    <definedName name="_2947SL_DD_4_1" localSheetId="11">#REF!</definedName>
    <definedName name="_2947SL_DD_4_1" localSheetId="5">#REF!</definedName>
    <definedName name="_2947SL_DD_4_1" localSheetId="14">#REF!</definedName>
    <definedName name="_2947SL_DD_4_1">#REF!</definedName>
    <definedName name="_2948SL_DD_5_1" localSheetId="13">#REF!</definedName>
    <definedName name="_2948SL_DD_5_1" localSheetId="2">#REF!</definedName>
    <definedName name="_2948SL_DD_5_1" localSheetId="11">#REF!</definedName>
    <definedName name="_2948SL_DD_5_1" localSheetId="5">#REF!</definedName>
    <definedName name="_2948SL_DD_5_1" localSheetId="14">#REF!</definedName>
    <definedName name="_2948SL_DD_5_1">#REF!</definedName>
    <definedName name="_2949IO_6_1" localSheetId="13">#REF!</definedName>
    <definedName name="_2949IO_6_1" localSheetId="2">#REF!</definedName>
    <definedName name="_2949IO_6_1" localSheetId="11">#REF!</definedName>
    <definedName name="_2949IO_6_1" localSheetId="5">#REF!</definedName>
    <definedName name="_2949IO_6_1" localSheetId="14">#REF!</definedName>
    <definedName name="_2949IO_6_1">#REF!</definedName>
    <definedName name="_2949SL_DD_6_1" localSheetId="13">#REF!</definedName>
    <definedName name="_2949SL_DD_6_1" localSheetId="2">#REF!</definedName>
    <definedName name="_2949SL_DD_6_1" localSheetId="11">#REF!</definedName>
    <definedName name="_2949SL_DD_6_1" localSheetId="5">#REF!</definedName>
    <definedName name="_2949SL_DD_6_1" localSheetId="14">#REF!</definedName>
    <definedName name="_2949SL_DD_6_1">#REF!</definedName>
    <definedName name="_294Cot_thep_5_1" localSheetId="13">#REF!</definedName>
    <definedName name="_294Cot_thep_5_1" localSheetId="2">#REF!</definedName>
    <definedName name="_294Cot_thep_5_1" localSheetId="11">#REF!</definedName>
    <definedName name="_294Cot_thep_5_1" localSheetId="5">#REF!</definedName>
    <definedName name="_294Cot_thep_5_1" localSheetId="14">#REF!</definedName>
    <definedName name="_294Cot_thep_5_1">#REF!</definedName>
    <definedName name="_2950SL_DD_8_1" localSheetId="13">#REF!</definedName>
    <definedName name="_2950SL_DD_8_1" localSheetId="2">#REF!</definedName>
    <definedName name="_2950SL_DD_8_1" localSheetId="11">#REF!</definedName>
    <definedName name="_2950SL_DD_8_1" localSheetId="5">#REF!</definedName>
    <definedName name="_2950SL_DD_8_1" localSheetId="14">#REF!</definedName>
    <definedName name="_2950SL_DD_8_1">#REF!</definedName>
    <definedName name="_2951IO_8_1" localSheetId="13">#REF!</definedName>
    <definedName name="_2951IO_8_1" localSheetId="2">#REF!</definedName>
    <definedName name="_2951IO_8_1" localSheetId="11">#REF!</definedName>
    <definedName name="_2951IO_8_1" localSheetId="5">#REF!</definedName>
    <definedName name="_2951IO_8_1" localSheetId="14">#REF!</definedName>
    <definedName name="_2951IO_8_1">#REF!</definedName>
    <definedName name="_2951SN3_4_1" localSheetId="13">#REF!</definedName>
    <definedName name="_2951SN3_4_1" localSheetId="2">#REF!</definedName>
    <definedName name="_2951SN3_4_1" localSheetId="11">#REF!</definedName>
    <definedName name="_2951SN3_4_1" localSheetId="5">#REF!</definedName>
    <definedName name="_2951SN3_4_1" localSheetId="14">#REF!</definedName>
    <definedName name="_2951SN3_4_1">#REF!</definedName>
    <definedName name="_2952j356C8_4_1" localSheetId="13">#REF!</definedName>
    <definedName name="_2952j356C8_4_1" localSheetId="2">#REF!</definedName>
    <definedName name="_2952j356C8_4_1" localSheetId="11">#REF!</definedName>
    <definedName name="_2952j356C8_4_1" localSheetId="5">#REF!</definedName>
    <definedName name="_2952j356C8_4_1" localSheetId="14">#REF!</definedName>
    <definedName name="_2952j356C8_4_1">#REF!</definedName>
    <definedName name="_2952SN3_5_1" localSheetId="13">#REF!</definedName>
    <definedName name="_2952SN3_5_1" localSheetId="2">#REF!</definedName>
    <definedName name="_2952SN3_5_1" localSheetId="11">#REF!</definedName>
    <definedName name="_2952SN3_5_1" localSheetId="5">#REF!</definedName>
    <definedName name="_2952SN3_5_1" localSheetId="14">#REF!</definedName>
    <definedName name="_2952SN3_5_1">#REF!</definedName>
    <definedName name="_2953j356C8_5_1" localSheetId="13">#REF!</definedName>
    <definedName name="_2953j356C8_5_1" localSheetId="2">#REF!</definedName>
    <definedName name="_2953j356C8_5_1" localSheetId="11">#REF!</definedName>
    <definedName name="_2953j356C8_5_1" localSheetId="5">#REF!</definedName>
    <definedName name="_2953j356C8_5_1" localSheetId="14">#REF!</definedName>
    <definedName name="_2953j356C8_5_1">#REF!</definedName>
    <definedName name="_2953SN3_6_1" localSheetId="13">#REF!</definedName>
    <definedName name="_2953SN3_6_1" localSheetId="2">#REF!</definedName>
    <definedName name="_2953SN3_6_1" localSheetId="11">#REF!</definedName>
    <definedName name="_2953SN3_6_1" localSheetId="5">#REF!</definedName>
    <definedName name="_2953SN3_6_1" localSheetId="14">#REF!</definedName>
    <definedName name="_2953SN3_6_1">#REF!</definedName>
    <definedName name="_2954j356C8_6_1" localSheetId="13">#REF!</definedName>
    <definedName name="_2954j356C8_6_1" localSheetId="2">#REF!</definedName>
    <definedName name="_2954j356C8_6_1" localSheetId="11">#REF!</definedName>
    <definedName name="_2954j356C8_6_1" localSheetId="5">#REF!</definedName>
    <definedName name="_2954j356C8_6_1" localSheetId="14">#REF!</definedName>
    <definedName name="_2954j356C8_6_1">#REF!</definedName>
    <definedName name="_2954SN3_8_1" localSheetId="13">#REF!</definedName>
    <definedName name="_2954SN3_8_1" localSheetId="2">#REF!</definedName>
    <definedName name="_2954SN3_8_1" localSheetId="11">#REF!</definedName>
    <definedName name="_2954SN3_8_1" localSheetId="5">#REF!</definedName>
    <definedName name="_2954SN3_8_1" localSheetId="14">#REF!</definedName>
    <definedName name="_2954SN3_8_1">#REF!</definedName>
    <definedName name="_2955j356C8_8_1" localSheetId="13">#REF!</definedName>
    <definedName name="_2955j356C8_8_1" localSheetId="2">#REF!</definedName>
    <definedName name="_2955j356C8_8_1" localSheetId="11">#REF!</definedName>
    <definedName name="_2955j356C8_8_1" localSheetId="5">#REF!</definedName>
    <definedName name="_2955j356C8_8_1" localSheetId="14">#REF!</definedName>
    <definedName name="_2955j356C8_8_1">#REF!</definedName>
    <definedName name="_2955solieu_4_1" localSheetId="13">#REF!</definedName>
    <definedName name="_2955solieu_4_1" localSheetId="2">#REF!</definedName>
    <definedName name="_2955solieu_4_1" localSheetId="11">#REF!</definedName>
    <definedName name="_2955solieu_4_1" localSheetId="5">#REF!</definedName>
    <definedName name="_2955solieu_4_1" localSheetId="14">#REF!</definedName>
    <definedName name="_2955solieu_4_1">#REF!</definedName>
    <definedName name="_2956solieu_5_1" localSheetId="13">#REF!</definedName>
    <definedName name="_2956solieu_5_1" localSheetId="2">#REF!</definedName>
    <definedName name="_2956solieu_5_1" localSheetId="11">#REF!</definedName>
    <definedName name="_2956solieu_5_1" localSheetId="5">#REF!</definedName>
    <definedName name="_2956solieu_5_1" localSheetId="14">#REF!</definedName>
    <definedName name="_2956solieu_5_1">#REF!</definedName>
    <definedName name="_2957K0.001_4_1" localSheetId="13">#REF!</definedName>
    <definedName name="_2957K0.001_4_1" localSheetId="2">#REF!</definedName>
    <definedName name="_2957K0.001_4_1" localSheetId="11">#REF!</definedName>
    <definedName name="_2957K0.001_4_1" localSheetId="5">#REF!</definedName>
    <definedName name="_2957K0.001_4_1" localSheetId="14">#REF!</definedName>
    <definedName name="_2957K0.001_4_1">#REF!</definedName>
    <definedName name="_2957solieu_6_1" localSheetId="13">#REF!</definedName>
    <definedName name="_2957solieu_6_1" localSheetId="2">#REF!</definedName>
    <definedName name="_2957solieu_6_1" localSheetId="11">#REF!</definedName>
    <definedName name="_2957solieu_6_1" localSheetId="5">#REF!</definedName>
    <definedName name="_2957solieu_6_1" localSheetId="14">#REF!</definedName>
    <definedName name="_2957solieu_6_1">#REF!</definedName>
    <definedName name="_2958solieu_8_1" localSheetId="13">#REF!</definedName>
    <definedName name="_2958solieu_8_1" localSheetId="2">#REF!</definedName>
    <definedName name="_2958solieu_8_1" localSheetId="11">#REF!</definedName>
    <definedName name="_2958solieu_8_1" localSheetId="5">#REF!</definedName>
    <definedName name="_2958solieu_8_1" localSheetId="14">#REF!</definedName>
    <definedName name="_2958solieu_8_1">#REF!</definedName>
    <definedName name="_2959K0.001_5_1" localSheetId="13">#REF!</definedName>
    <definedName name="_2959K0.001_5_1" localSheetId="2">#REF!</definedName>
    <definedName name="_2959K0.001_5_1" localSheetId="11">#REF!</definedName>
    <definedName name="_2959K0.001_5_1" localSheetId="5">#REF!</definedName>
    <definedName name="_2959K0.001_5_1" localSheetId="14">#REF!</definedName>
    <definedName name="_2959K0.001_5_1">#REF!</definedName>
    <definedName name="_2959son_4_1" localSheetId="13">#REF!</definedName>
    <definedName name="_2959son_4_1" localSheetId="2">#REF!</definedName>
    <definedName name="_2959son_4_1" localSheetId="11">#REF!</definedName>
    <definedName name="_2959son_4_1" localSheetId="5">#REF!</definedName>
    <definedName name="_2959son_4_1" localSheetId="14">#REF!</definedName>
    <definedName name="_2959son_4_1">#REF!</definedName>
    <definedName name="_2960son_5_1" localSheetId="13">#REF!</definedName>
    <definedName name="_2960son_5_1" localSheetId="2">#REF!</definedName>
    <definedName name="_2960son_5_1" localSheetId="11">#REF!</definedName>
    <definedName name="_2960son_5_1" localSheetId="5">#REF!</definedName>
    <definedName name="_2960son_5_1" localSheetId="14">#REF!</definedName>
    <definedName name="_2960son_5_1">#REF!</definedName>
    <definedName name="_2961K0.001_6_1" localSheetId="13">#REF!</definedName>
    <definedName name="_2961K0.001_6_1" localSheetId="2">#REF!</definedName>
    <definedName name="_2961K0.001_6_1" localSheetId="11">#REF!</definedName>
    <definedName name="_2961K0.001_6_1" localSheetId="5">#REF!</definedName>
    <definedName name="_2961K0.001_6_1" localSheetId="14">#REF!</definedName>
    <definedName name="_2961K0.001_6_1">#REF!</definedName>
    <definedName name="_2961son_6_1" localSheetId="13">#REF!</definedName>
    <definedName name="_2961son_6_1" localSheetId="2">#REF!</definedName>
    <definedName name="_2961son_6_1" localSheetId="11">#REF!</definedName>
    <definedName name="_2961son_6_1" localSheetId="5">#REF!</definedName>
    <definedName name="_2961son_6_1" localSheetId="14">#REF!</definedName>
    <definedName name="_2961son_6_1">#REF!</definedName>
    <definedName name="_2962son_8_1" localSheetId="13">#REF!</definedName>
    <definedName name="_2962son_8_1" localSheetId="2">#REF!</definedName>
    <definedName name="_2962son_8_1" localSheetId="11">#REF!</definedName>
    <definedName name="_2962son_8_1" localSheetId="5">#REF!</definedName>
    <definedName name="_2962son_8_1" localSheetId="14">#REF!</definedName>
    <definedName name="_2962son_8_1">#REF!</definedName>
    <definedName name="_2963K0.001_8_1" localSheetId="13">#REF!</definedName>
    <definedName name="_2963K0.001_8_1" localSheetId="2">#REF!</definedName>
    <definedName name="_2963K0.001_8_1" localSheetId="11">#REF!</definedName>
    <definedName name="_2963K0.001_8_1" localSheetId="5">#REF!</definedName>
    <definedName name="_2963K0.001_8_1" localSheetId="14">#REF!</definedName>
    <definedName name="_2963K0.001_8_1">#REF!</definedName>
    <definedName name="_2963SORT_4_1" localSheetId="13">#REF!</definedName>
    <definedName name="_2963SORT_4_1" localSheetId="2">#REF!</definedName>
    <definedName name="_2963SORT_4_1" localSheetId="11">#REF!</definedName>
    <definedName name="_2963SORT_4_1" localSheetId="5">#REF!</definedName>
    <definedName name="_2963SORT_4_1" localSheetId="14">#REF!</definedName>
    <definedName name="_2963SORT_4_1">#REF!</definedName>
    <definedName name="_2964SORT_5_1" localSheetId="13">#REF!</definedName>
    <definedName name="_2964SORT_5_1" localSheetId="2">#REF!</definedName>
    <definedName name="_2964SORT_5_1" localSheetId="11">#REF!</definedName>
    <definedName name="_2964SORT_5_1" localSheetId="5">#REF!</definedName>
    <definedName name="_2964SORT_5_1" localSheetId="14">#REF!</definedName>
    <definedName name="_2964SORT_5_1">#REF!</definedName>
    <definedName name="_2965K0.011_4_1" localSheetId="13">#REF!</definedName>
    <definedName name="_2965K0.011_4_1" localSheetId="2">#REF!</definedName>
    <definedName name="_2965K0.011_4_1" localSheetId="11">#REF!</definedName>
    <definedName name="_2965K0.011_4_1" localSheetId="5">#REF!</definedName>
    <definedName name="_2965K0.011_4_1" localSheetId="14">#REF!</definedName>
    <definedName name="_2965K0.011_4_1">#REF!</definedName>
    <definedName name="_2965SORT_6_1" localSheetId="13">#REF!</definedName>
    <definedName name="_2965SORT_6_1" localSheetId="2">#REF!</definedName>
    <definedName name="_2965SORT_6_1" localSheetId="11">#REF!</definedName>
    <definedName name="_2965SORT_6_1" localSheetId="5">#REF!</definedName>
    <definedName name="_2965SORT_6_1" localSheetId="14">#REF!</definedName>
    <definedName name="_2965SORT_6_1">#REF!</definedName>
    <definedName name="_2966SORT_8_1" localSheetId="13">#REF!</definedName>
    <definedName name="_2966SORT_8_1" localSheetId="2">#REF!</definedName>
    <definedName name="_2966SORT_8_1" localSheetId="11">#REF!</definedName>
    <definedName name="_2966SORT_8_1" localSheetId="5">#REF!</definedName>
    <definedName name="_2966SORT_8_1" localSheetId="14">#REF!</definedName>
    <definedName name="_2966SORT_8_1">#REF!</definedName>
    <definedName name="_2967K0.011_5_1" localSheetId="13">#REF!</definedName>
    <definedName name="_2967K0.011_5_1" localSheetId="2">#REF!</definedName>
    <definedName name="_2967K0.011_5_1" localSheetId="11">#REF!</definedName>
    <definedName name="_2967K0.011_5_1" localSheetId="5">#REF!</definedName>
    <definedName name="_2967K0.011_5_1" localSheetId="14">#REF!</definedName>
    <definedName name="_2967K0.011_5_1">#REF!</definedName>
    <definedName name="_2967SORT_AREA_4_1" localSheetId="13">#REF!</definedName>
    <definedName name="_2967SORT_AREA_4_1" localSheetId="2">#REF!</definedName>
    <definedName name="_2967SORT_AREA_4_1" localSheetId="11">#REF!</definedName>
    <definedName name="_2967SORT_AREA_4_1" localSheetId="5">#REF!</definedName>
    <definedName name="_2967SORT_AREA_4_1" localSheetId="14">#REF!</definedName>
    <definedName name="_2967SORT_AREA_4_1">#REF!</definedName>
    <definedName name="_2968SORT_AREA_5_1" localSheetId="13">#REF!</definedName>
    <definedName name="_2968SORT_AREA_5_1" localSheetId="2">#REF!</definedName>
    <definedName name="_2968SORT_AREA_5_1" localSheetId="11">#REF!</definedName>
    <definedName name="_2968SORT_AREA_5_1" localSheetId="5">#REF!</definedName>
    <definedName name="_2968SORT_AREA_5_1" localSheetId="14">#REF!</definedName>
    <definedName name="_2968SORT_AREA_5_1">#REF!</definedName>
    <definedName name="_2969K0.011_6_1" localSheetId="13">#REF!</definedName>
    <definedName name="_2969K0.011_6_1" localSheetId="2">#REF!</definedName>
    <definedName name="_2969K0.011_6_1" localSheetId="11">#REF!</definedName>
    <definedName name="_2969K0.011_6_1" localSheetId="5">#REF!</definedName>
    <definedName name="_2969K0.011_6_1" localSheetId="14">#REF!</definedName>
    <definedName name="_2969K0.011_6_1">#REF!</definedName>
    <definedName name="_2969SORT_AREA_5_2" localSheetId="13">#REF!</definedName>
    <definedName name="_2969SORT_AREA_5_2" localSheetId="2">#REF!</definedName>
    <definedName name="_2969SORT_AREA_5_2" localSheetId="11">#REF!</definedName>
    <definedName name="_2969SORT_AREA_5_2" localSheetId="5">#REF!</definedName>
    <definedName name="_2969SORT_AREA_5_2" localSheetId="14">#REF!</definedName>
    <definedName name="_2969SORT_AREA_5_2">#REF!</definedName>
    <definedName name="_296Cot_thep_6_1" localSheetId="13">#REF!</definedName>
    <definedName name="_296Cot_thep_6_1" localSheetId="2">#REF!</definedName>
    <definedName name="_296Cot_thep_6_1" localSheetId="11">#REF!</definedName>
    <definedName name="_296Cot_thep_6_1" localSheetId="5">#REF!</definedName>
    <definedName name="_296Cot_thep_6_1" localSheetId="14">#REF!</definedName>
    <definedName name="_296Cot_thep_6_1">#REF!</definedName>
    <definedName name="_2970SORT_AREA_6_1" localSheetId="13">#REF!</definedName>
    <definedName name="_2970SORT_AREA_6_1" localSheetId="2">#REF!</definedName>
    <definedName name="_2970SORT_AREA_6_1" localSheetId="11">#REF!</definedName>
    <definedName name="_2970SORT_AREA_6_1" localSheetId="5">#REF!</definedName>
    <definedName name="_2970SORT_AREA_6_1" localSheetId="14">#REF!</definedName>
    <definedName name="_2970SORT_AREA_6_1">#REF!</definedName>
    <definedName name="_2971K0.011_8_1" localSheetId="13">#REF!</definedName>
    <definedName name="_2971K0.011_8_1" localSheetId="2">#REF!</definedName>
    <definedName name="_2971K0.011_8_1" localSheetId="11">#REF!</definedName>
    <definedName name="_2971K0.011_8_1" localSheetId="5">#REF!</definedName>
    <definedName name="_2971K0.011_8_1" localSheetId="14">#REF!</definedName>
    <definedName name="_2971K0.011_8_1">#REF!</definedName>
    <definedName name="_2971SORT_AREA_8_1" localSheetId="13">#REF!</definedName>
    <definedName name="_2971SORT_AREA_8_1" localSheetId="2">#REF!</definedName>
    <definedName name="_2971SORT_AREA_8_1" localSheetId="11">#REF!</definedName>
    <definedName name="_2971SORT_AREA_8_1" localSheetId="5">#REF!</definedName>
    <definedName name="_2971SORT_AREA_8_1" localSheetId="14">#REF!</definedName>
    <definedName name="_2971SORT_AREA_8_1">#REF!</definedName>
    <definedName name="_2972SP_4_1" localSheetId="13">#REF!</definedName>
    <definedName name="_2972SP_4_1" localSheetId="2">#REF!</definedName>
    <definedName name="_2972SP_4_1" localSheetId="11">#REF!</definedName>
    <definedName name="_2972SP_4_1" localSheetId="5">#REF!</definedName>
    <definedName name="_2972SP_4_1" localSheetId="14">#REF!</definedName>
    <definedName name="_2972SP_4_1">#REF!</definedName>
    <definedName name="_2973K0.101_4_1" localSheetId="13">#REF!</definedName>
    <definedName name="_2973K0.101_4_1" localSheetId="2">#REF!</definedName>
    <definedName name="_2973K0.101_4_1" localSheetId="11">#REF!</definedName>
    <definedName name="_2973K0.101_4_1" localSheetId="5">#REF!</definedName>
    <definedName name="_2973K0.101_4_1" localSheetId="14">#REF!</definedName>
    <definedName name="_2973K0.101_4_1">#REF!</definedName>
    <definedName name="_2973SP_5_1" localSheetId="13">#REF!</definedName>
    <definedName name="_2973SP_5_1" localSheetId="2">#REF!</definedName>
    <definedName name="_2973SP_5_1" localSheetId="11">#REF!</definedName>
    <definedName name="_2973SP_5_1" localSheetId="5">#REF!</definedName>
    <definedName name="_2973SP_5_1" localSheetId="14">#REF!</definedName>
    <definedName name="_2973SP_5_1">#REF!</definedName>
    <definedName name="_2974SP_5_2" localSheetId="13">#REF!</definedName>
    <definedName name="_2974SP_5_2" localSheetId="2">#REF!</definedName>
    <definedName name="_2974SP_5_2" localSheetId="11">#REF!</definedName>
    <definedName name="_2974SP_5_2" localSheetId="5">#REF!</definedName>
    <definedName name="_2974SP_5_2" localSheetId="14">#REF!</definedName>
    <definedName name="_2974SP_5_2">#REF!</definedName>
    <definedName name="_2975K0.101_5_1" localSheetId="13">#REF!</definedName>
    <definedName name="_2975K0.101_5_1" localSheetId="2">#REF!</definedName>
    <definedName name="_2975K0.101_5_1" localSheetId="11">#REF!</definedName>
    <definedName name="_2975K0.101_5_1" localSheetId="5">#REF!</definedName>
    <definedName name="_2975K0.101_5_1" localSheetId="14">#REF!</definedName>
    <definedName name="_2975K0.101_5_1">#REF!</definedName>
    <definedName name="_2975SP_6_1" localSheetId="13">#REF!</definedName>
    <definedName name="_2975SP_6_1" localSheetId="2">#REF!</definedName>
    <definedName name="_2975SP_6_1" localSheetId="11">#REF!</definedName>
    <definedName name="_2975SP_6_1" localSheetId="5">#REF!</definedName>
    <definedName name="_2975SP_6_1" localSheetId="14">#REF!</definedName>
    <definedName name="_2975SP_6_1">#REF!</definedName>
    <definedName name="_2976SP_8_1" localSheetId="13">#REF!</definedName>
    <definedName name="_2976SP_8_1" localSheetId="2">#REF!</definedName>
    <definedName name="_2976SP_8_1" localSheetId="11">#REF!</definedName>
    <definedName name="_2976SP_8_1" localSheetId="5">#REF!</definedName>
    <definedName name="_2976SP_8_1" localSheetId="14">#REF!</definedName>
    <definedName name="_2976SP_8_1">#REF!</definedName>
    <definedName name="_2977K0.101_6_1" localSheetId="13">#REF!</definedName>
    <definedName name="_2977K0.101_6_1" localSheetId="2">#REF!</definedName>
    <definedName name="_2977K0.101_6_1" localSheetId="11">#REF!</definedName>
    <definedName name="_2977K0.101_6_1" localSheetId="5">#REF!</definedName>
    <definedName name="_2977K0.101_6_1" localSheetId="14">#REF!</definedName>
    <definedName name="_2977K0.101_6_1">#REF!</definedName>
    <definedName name="_2977SPAN_4_1" localSheetId="13">#REF!</definedName>
    <definedName name="_2977SPAN_4_1" localSheetId="2">#REF!</definedName>
    <definedName name="_2977SPAN_4_1" localSheetId="11">#REF!</definedName>
    <definedName name="_2977SPAN_4_1" localSheetId="5">#REF!</definedName>
    <definedName name="_2977SPAN_4_1" localSheetId="14">#REF!</definedName>
    <definedName name="_2977SPAN_4_1">#REF!</definedName>
    <definedName name="_2978SPAN_5_1" localSheetId="13">#REF!</definedName>
    <definedName name="_2978SPAN_5_1" localSheetId="2">#REF!</definedName>
    <definedName name="_2978SPAN_5_1" localSheetId="11">#REF!</definedName>
    <definedName name="_2978SPAN_5_1" localSheetId="5">#REF!</definedName>
    <definedName name="_2978SPAN_5_1" localSheetId="14">#REF!</definedName>
    <definedName name="_2978SPAN_5_1">#REF!</definedName>
    <definedName name="_2979K0.101_8_1" localSheetId="13">#REF!</definedName>
    <definedName name="_2979K0.101_8_1" localSheetId="2">#REF!</definedName>
    <definedName name="_2979K0.101_8_1" localSheetId="11">#REF!</definedName>
    <definedName name="_2979K0.101_8_1" localSheetId="5">#REF!</definedName>
    <definedName name="_2979K0.101_8_1" localSheetId="14">#REF!</definedName>
    <definedName name="_2979K0.101_8_1">#REF!</definedName>
    <definedName name="_2979SPAN_6_1" localSheetId="13">#REF!</definedName>
    <definedName name="_2979SPAN_6_1" localSheetId="2">#REF!</definedName>
    <definedName name="_2979SPAN_6_1" localSheetId="11">#REF!</definedName>
    <definedName name="_2979SPAN_6_1" localSheetId="5">#REF!</definedName>
    <definedName name="_2979SPAN_6_1" localSheetId="14">#REF!</definedName>
    <definedName name="_2979SPAN_6_1">#REF!</definedName>
    <definedName name="_297Cot_thep_8_1" localSheetId="13">#REF!</definedName>
    <definedName name="_297Cot_thep_8_1" localSheetId="2">#REF!</definedName>
    <definedName name="_297Cot_thep_8_1" localSheetId="11">#REF!</definedName>
    <definedName name="_297Cot_thep_8_1" localSheetId="5">#REF!</definedName>
    <definedName name="_297Cot_thep_8_1" localSheetId="14">#REF!</definedName>
    <definedName name="_297Cot_thep_8_1">#REF!</definedName>
    <definedName name="_2980SPAN_8_1" localSheetId="13">#REF!</definedName>
    <definedName name="_2980SPAN_8_1" localSheetId="2">#REF!</definedName>
    <definedName name="_2980SPAN_8_1" localSheetId="11">#REF!</definedName>
    <definedName name="_2980SPAN_8_1" localSheetId="5">#REF!</definedName>
    <definedName name="_2980SPAN_8_1" localSheetId="14">#REF!</definedName>
    <definedName name="_2980SPAN_8_1">#REF!</definedName>
    <definedName name="_2981K0.111_4_1" localSheetId="13">#REF!</definedName>
    <definedName name="_2981K0.111_4_1" localSheetId="2">#REF!</definedName>
    <definedName name="_2981K0.111_4_1" localSheetId="11">#REF!</definedName>
    <definedName name="_2981K0.111_4_1" localSheetId="5">#REF!</definedName>
    <definedName name="_2981K0.111_4_1" localSheetId="14">#REF!</definedName>
    <definedName name="_2981K0.111_4_1">#REF!</definedName>
    <definedName name="_2981SPAN_No_4_1" localSheetId="13">#REF!</definedName>
    <definedName name="_2981SPAN_No_4_1" localSheetId="2">#REF!</definedName>
    <definedName name="_2981SPAN_No_4_1" localSheetId="11">#REF!</definedName>
    <definedName name="_2981SPAN_No_4_1" localSheetId="5">#REF!</definedName>
    <definedName name="_2981SPAN_No_4_1" localSheetId="14">#REF!</definedName>
    <definedName name="_2981SPAN_No_4_1">#REF!</definedName>
    <definedName name="_2982SPAN_No_5_1" localSheetId="13">#REF!</definedName>
    <definedName name="_2982SPAN_No_5_1" localSheetId="2">#REF!</definedName>
    <definedName name="_2982SPAN_No_5_1" localSheetId="11">#REF!</definedName>
    <definedName name="_2982SPAN_No_5_1" localSheetId="5">#REF!</definedName>
    <definedName name="_2982SPAN_No_5_1" localSheetId="14">#REF!</definedName>
    <definedName name="_2982SPAN_No_5_1">#REF!</definedName>
    <definedName name="_2983K0.111_5_1" localSheetId="13">#REF!</definedName>
    <definedName name="_2983K0.111_5_1" localSheetId="2">#REF!</definedName>
    <definedName name="_2983K0.111_5_1" localSheetId="11">#REF!</definedName>
    <definedName name="_2983K0.111_5_1" localSheetId="5">#REF!</definedName>
    <definedName name="_2983K0.111_5_1" localSheetId="14">#REF!</definedName>
    <definedName name="_2983K0.111_5_1">#REF!</definedName>
    <definedName name="_2983SPAN_No_6_1" localSheetId="13">#REF!</definedName>
    <definedName name="_2983SPAN_No_6_1" localSheetId="2">#REF!</definedName>
    <definedName name="_2983SPAN_No_6_1" localSheetId="11">#REF!</definedName>
    <definedName name="_2983SPAN_No_6_1" localSheetId="5">#REF!</definedName>
    <definedName name="_2983SPAN_No_6_1" localSheetId="14">#REF!</definedName>
    <definedName name="_2983SPAN_No_6_1">#REF!</definedName>
    <definedName name="_2984SPAN_No_8_1" localSheetId="13">#REF!</definedName>
    <definedName name="_2984SPAN_No_8_1" localSheetId="2">#REF!</definedName>
    <definedName name="_2984SPAN_No_8_1" localSheetId="11">#REF!</definedName>
    <definedName name="_2984SPAN_No_8_1" localSheetId="5">#REF!</definedName>
    <definedName name="_2984SPAN_No_8_1" localSheetId="14">#REF!</definedName>
    <definedName name="_2984SPAN_No_8_1">#REF!</definedName>
    <definedName name="_2985K0.111_6_1" localSheetId="13">#REF!</definedName>
    <definedName name="_2985K0.111_6_1" localSheetId="2">#REF!</definedName>
    <definedName name="_2985K0.111_6_1" localSheetId="11">#REF!</definedName>
    <definedName name="_2985K0.111_6_1" localSheetId="5">#REF!</definedName>
    <definedName name="_2985K0.111_6_1" localSheetId="14">#REF!</definedName>
    <definedName name="_2985K0.111_6_1">#REF!</definedName>
    <definedName name="_2985SPEC_4_1" localSheetId="13">#REF!</definedName>
    <definedName name="_2985SPEC_4_1" localSheetId="2">#REF!</definedName>
    <definedName name="_2985SPEC_4_1" localSheetId="11">#REF!</definedName>
    <definedName name="_2985SPEC_4_1" localSheetId="5">#REF!</definedName>
    <definedName name="_2985SPEC_4_1" localSheetId="14">#REF!</definedName>
    <definedName name="_2985SPEC_4_1">#REF!</definedName>
    <definedName name="_2986SPEC_5_1" localSheetId="13">#REF!</definedName>
    <definedName name="_2986SPEC_5_1" localSheetId="2">#REF!</definedName>
    <definedName name="_2986SPEC_5_1" localSheetId="11">#REF!</definedName>
    <definedName name="_2986SPEC_5_1" localSheetId="5">#REF!</definedName>
    <definedName name="_2986SPEC_5_1" localSheetId="14">#REF!</definedName>
    <definedName name="_2986SPEC_5_1">#REF!</definedName>
    <definedName name="_2987K0.111_8_1" localSheetId="13">#REF!</definedName>
    <definedName name="_2987K0.111_8_1" localSheetId="2">#REF!</definedName>
    <definedName name="_2987K0.111_8_1" localSheetId="11">#REF!</definedName>
    <definedName name="_2987K0.111_8_1" localSheetId="5">#REF!</definedName>
    <definedName name="_2987K0.111_8_1" localSheetId="14">#REF!</definedName>
    <definedName name="_2987K0.111_8_1">#REF!</definedName>
    <definedName name="_2987SPEC_6_1" localSheetId="13">#REF!</definedName>
    <definedName name="_2987SPEC_6_1" localSheetId="2">#REF!</definedName>
    <definedName name="_2987SPEC_6_1" localSheetId="11">#REF!</definedName>
    <definedName name="_2987SPEC_6_1" localSheetId="5">#REF!</definedName>
    <definedName name="_2987SPEC_6_1" localSheetId="14">#REF!</definedName>
    <definedName name="_2987SPEC_6_1">#REF!</definedName>
    <definedName name="_2988SPEC_8_1" localSheetId="13">#REF!</definedName>
    <definedName name="_2988SPEC_8_1" localSheetId="2">#REF!</definedName>
    <definedName name="_2988SPEC_8_1" localSheetId="11">#REF!</definedName>
    <definedName name="_2988SPEC_8_1" localSheetId="5">#REF!</definedName>
    <definedName name="_2988SPEC_8_1" localSheetId="14">#REF!</definedName>
    <definedName name="_2988SPEC_8_1">#REF!</definedName>
    <definedName name="_2989K0.201_4_1" localSheetId="13">#REF!</definedName>
    <definedName name="_2989K0.201_4_1" localSheetId="2">#REF!</definedName>
    <definedName name="_2989K0.201_4_1" localSheetId="11">#REF!</definedName>
    <definedName name="_2989K0.201_4_1" localSheetId="5">#REF!</definedName>
    <definedName name="_2989K0.201_4_1" localSheetId="14">#REF!</definedName>
    <definedName name="_2989K0.201_4_1">#REF!</definedName>
    <definedName name="_2989SPECSUMMARY_4_1" localSheetId="13">#REF!</definedName>
    <definedName name="_2989SPECSUMMARY_4_1" localSheetId="2">#REF!</definedName>
    <definedName name="_2989SPECSUMMARY_4_1" localSheetId="11">#REF!</definedName>
    <definedName name="_2989SPECSUMMARY_4_1" localSheetId="5">#REF!</definedName>
    <definedName name="_2989SPECSUMMARY_4_1" localSheetId="14">#REF!</definedName>
    <definedName name="_2989SPECSUMMARY_4_1">#REF!</definedName>
    <definedName name="_298CPC_4_1" localSheetId="13">#REF!</definedName>
    <definedName name="_298CPC_4_1" localSheetId="2">#REF!</definedName>
    <definedName name="_298CPC_4_1" localSheetId="11">#REF!</definedName>
    <definedName name="_298CPC_4_1" localSheetId="5">#REF!</definedName>
    <definedName name="_298CPC_4_1" localSheetId="14">#REF!</definedName>
    <definedName name="_298CPC_4_1">#REF!</definedName>
    <definedName name="_2990SPECSUMMARY_5_1" localSheetId="13">#REF!</definedName>
    <definedName name="_2990SPECSUMMARY_5_1" localSheetId="2">#REF!</definedName>
    <definedName name="_2990SPECSUMMARY_5_1" localSheetId="11">#REF!</definedName>
    <definedName name="_2990SPECSUMMARY_5_1" localSheetId="5">#REF!</definedName>
    <definedName name="_2990SPECSUMMARY_5_1" localSheetId="14">#REF!</definedName>
    <definedName name="_2990SPECSUMMARY_5_1">#REF!</definedName>
    <definedName name="_2991K0.201_5_1" localSheetId="13">#REF!</definedName>
    <definedName name="_2991K0.201_5_1" localSheetId="2">#REF!</definedName>
    <definedName name="_2991K0.201_5_1" localSheetId="11">#REF!</definedName>
    <definedName name="_2991K0.201_5_1" localSheetId="5">#REF!</definedName>
    <definedName name="_2991K0.201_5_1" localSheetId="14">#REF!</definedName>
    <definedName name="_2991K0.201_5_1">#REF!</definedName>
    <definedName name="_2991SPECSUMMARY_6_1" localSheetId="13">#REF!</definedName>
    <definedName name="_2991SPECSUMMARY_6_1" localSheetId="2">#REF!</definedName>
    <definedName name="_2991SPECSUMMARY_6_1" localSheetId="11">#REF!</definedName>
    <definedName name="_2991SPECSUMMARY_6_1" localSheetId="5">#REF!</definedName>
    <definedName name="_2991SPECSUMMARY_6_1" localSheetId="14">#REF!</definedName>
    <definedName name="_2991SPECSUMMARY_6_1">#REF!</definedName>
    <definedName name="_2992SPECSUMMARY_8_1" localSheetId="13">#REF!</definedName>
    <definedName name="_2992SPECSUMMARY_8_1" localSheetId="2">#REF!</definedName>
    <definedName name="_2992SPECSUMMARY_8_1" localSheetId="11">#REF!</definedName>
    <definedName name="_2992SPECSUMMARY_8_1" localSheetId="5">#REF!</definedName>
    <definedName name="_2992SPECSUMMARY_8_1" localSheetId="14">#REF!</definedName>
    <definedName name="_2992SPECSUMMARY_8_1">#REF!</definedName>
    <definedName name="_2993K0.201_6_1" localSheetId="13">#REF!</definedName>
    <definedName name="_2993K0.201_6_1" localSheetId="2">#REF!</definedName>
    <definedName name="_2993K0.201_6_1" localSheetId="11">#REF!</definedName>
    <definedName name="_2993K0.201_6_1" localSheetId="5">#REF!</definedName>
    <definedName name="_2993K0.201_6_1" localSheetId="14">#REF!</definedName>
    <definedName name="_2993K0.201_6_1">#REF!</definedName>
    <definedName name="_2995K0.201_8_1" localSheetId="13">#REF!</definedName>
    <definedName name="_2995K0.201_8_1" localSheetId="2">#REF!</definedName>
    <definedName name="_2995K0.201_8_1" localSheetId="11">#REF!</definedName>
    <definedName name="_2995K0.201_8_1" localSheetId="5">#REF!</definedName>
    <definedName name="_2995K0.201_8_1" localSheetId="14">#REF!</definedName>
    <definedName name="_2995K0.201_8_1">#REF!</definedName>
    <definedName name="_2997K0.211_4_1" localSheetId="13">#REF!</definedName>
    <definedName name="_2997K0.211_4_1" localSheetId="2">#REF!</definedName>
    <definedName name="_2997K0.211_4_1" localSheetId="11">#REF!</definedName>
    <definedName name="_2997K0.211_4_1" localSheetId="5">#REF!</definedName>
    <definedName name="_2997K0.211_4_1" localSheetId="14">#REF!</definedName>
    <definedName name="_2997K0.211_4_1">#REF!</definedName>
    <definedName name="_2999K0.211_5_1" localSheetId="13">#REF!</definedName>
    <definedName name="_2999K0.211_5_1" localSheetId="2">#REF!</definedName>
    <definedName name="_2999K0.211_5_1" localSheetId="11">#REF!</definedName>
    <definedName name="_2999K0.211_5_1" localSheetId="5">#REF!</definedName>
    <definedName name="_2999K0.211_5_1" localSheetId="14">#REF!</definedName>
    <definedName name="_2999K0.211_5_1">#REF!</definedName>
    <definedName name="_299CPC_5_1" localSheetId="13">#REF!</definedName>
    <definedName name="_299CPC_5_1" localSheetId="2">#REF!</definedName>
    <definedName name="_299CPC_5_1" localSheetId="11">#REF!</definedName>
    <definedName name="_299CPC_5_1" localSheetId="5">#REF!</definedName>
    <definedName name="_299CPC_5_1" localSheetId="14">#REF!</definedName>
    <definedName name="_299CPC_5_1">#REF!</definedName>
    <definedName name="_29A01CODE_8_1" localSheetId="13">#REF!</definedName>
    <definedName name="_29A01CODE_8_1" localSheetId="2">#REF!</definedName>
    <definedName name="_29A01CODE_8_1" localSheetId="11">#REF!</definedName>
    <definedName name="_29A01CODE_8_1" localSheetId="5">#REF!</definedName>
    <definedName name="_29A01CODE_8_1" localSheetId="14">#REF!</definedName>
    <definedName name="_29A01CODE_8_1">#REF!</definedName>
    <definedName name="_2A0__">#N/A</definedName>
    <definedName name="_3">#N/A</definedName>
    <definedName name="_3_??">#N/A</definedName>
    <definedName name="_3_??????2" localSheetId="9">#N/A</definedName>
    <definedName name="_3_??????2" localSheetId="8">#N/A</definedName>
    <definedName name="_3_??????2" localSheetId="10">NKTC!_____________may3</definedName>
    <definedName name="_3_??????2" localSheetId="13">#N/A</definedName>
    <definedName name="_3_??????2" localSheetId="2">NKTC!_____________may3</definedName>
    <definedName name="_3_??????2" localSheetId="11">NKTC!_____________may3</definedName>
    <definedName name="_3_??????2" localSheetId="5">NKTC!_____________may3</definedName>
    <definedName name="_3_??????2" localSheetId="14">#N/A</definedName>
    <definedName name="_3_??????2">NKTC!_____________may3</definedName>
    <definedName name="_3_0xoa_" localSheetId="13" hidden="1">#REF!</definedName>
    <definedName name="_3_0xoa_" localSheetId="2" hidden="1">#REF!</definedName>
    <definedName name="_3_0xoa_" localSheetId="11" hidden="1">#REF!</definedName>
    <definedName name="_3_0xoa_" localSheetId="5" hidden="1">#REF!</definedName>
    <definedName name="_3_0xoa_" localSheetId="14" hidden="1">#REF!</definedName>
    <definedName name="_3_0xoa_" hidden="1">#REF!</definedName>
    <definedName name="_3001K0.211_6_1" localSheetId="13">#REF!</definedName>
    <definedName name="_3001K0.211_6_1" localSheetId="2">#REF!</definedName>
    <definedName name="_3001K0.211_6_1" localSheetId="11">#REF!</definedName>
    <definedName name="_3001K0.211_6_1" localSheetId="5">#REF!</definedName>
    <definedName name="_3001K0.211_6_1" localSheetId="14">#REF!</definedName>
    <definedName name="_3001K0.211_6_1">#REF!</definedName>
    <definedName name="_3001SPL4_4_1" localSheetId="13">#REF!</definedName>
    <definedName name="_3001SPL4_4_1" localSheetId="2">#REF!</definedName>
    <definedName name="_3001SPL4_4_1" localSheetId="11">#REF!</definedName>
    <definedName name="_3001SPL4_4_1" localSheetId="5">#REF!</definedName>
    <definedName name="_3001SPL4_4_1" localSheetId="14">#REF!</definedName>
    <definedName name="_3001SPL4_4_1">#REF!</definedName>
    <definedName name="_3002SPL4_5_1" localSheetId="13">#REF!</definedName>
    <definedName name="_3002SPL4_5_1" localSheetId="2">#REF!</definedName>
    <definedName name="_3002SPL4_5_1" localSheetId="11">#REF!</definedName>
    <definedName name="_3002SPL4_5_1" localSheetId="5">#REF!</definedName>
    <definedName name="_3002SPL4_5_1" localSheetId="14">#REF!</definedName>
    <definedName name="_3002SPL4_5_1">#REF!</definedName>
    <definedName name="_3003K0.211_8_1" localSheetId="13">#REF!</definedName>
    <definedName name="_3003K0.211_8_1" localSheetId="2">#REF!</definedName>
    <definedName name="_3003K0.211_8_1" localSheetId="11">#REF!</definedName>
    <definedName name="_3003K0.211_8_1" localSheetId="5">#REF!</definedName>
    <definedName name="_3003K0.211_8_1" localSheetId="14">#REF!</definedName>
    <definedName name="_3003K0.211_8_1">#REF!</definedName>
    <definedName name="_3003SPL4_6_1" localSheetId="13">#REF!</definedName>
    <definedName name="_3003SPL4_6_1" localSheetId="2">#REF!</definedName>
    <definedName name="_3003SPL4_6_1" localSheetId="11">#REF!</definedName>
    <definedName name="_3003SPL4_6_1" localSheetId="5">#REF!</definedName>
    <definedName name="_3003SPL4_6_1" localSheetId="14">#REF!</definedName>
    <definedName name="_3003SPL4_6_1">#REF!</definedName>
    <definedName name="_3004SPL4_8_1" localSheetId="13">#REF!</definedName>
    <definedName name="_3004SPL4_8_1" localSheetId="2">#REF!</definedName>
    <definedName name="_3004SPL4_8_1" localSheetId="11">#REF!</definedName>
    <definedName name="_3004SPL4_8_1" localSheetId="5">#REF!</definedName>
    <definedName name="_3004SPL4_8_1" localSheetId="14">#REF!</definedName>
    <definedName name="_3004SPL4_8_1">#REF!</definedName>
    <definedName name="_3005K0.301_4_1" localSheetId="13">#REF!</definedName>
    <definedName name="_3005K0.301_4_1" localSheetId="2">#REF!</definedName>
    <definedName name="_3005K0.301_4_1" localSheetId="11">#REF!</definedName>
    <definedName name="_3005K0.301_4_1" localSheetId="5">#REF!</definedName>
    <definedName name="_3005K0.301_4_1" localSheetId="14">#REF!</definedName>
    <definedName name="_3005K0.301_4_1">#REF!</definedName>
    <definedName name="_3007K0.301_5_1" localSheetId="13">#REF!</definedName>
    <definedName name="_3007K0.301_5_1" localSheetId="2">#REF!</definedName>
    <definedName name="_3007K0.301_5_1" localSheetId="11">#REF!</definedName>
    <definedName name="_3007K0.301_5_1" localSheetId="5">#REF!</definedName>
    <definedName name="_3007K0.301_5_1" localSheetId="14">#REF!</definedName>
    <definedName name="_3007K0.301_5_1">#REF!</definedName>
    <definedName name="_3009K0.301_6_1" localSheetId="13">#REF!</definedName>
    <definedName name="_3009K0.301_6_1" localSheetId="2">#REF!</definedName>
    <definedName name="_3009K0.301_6_1" localSheetId="11">#REF!</definedName>
    <definedName name="_3009K0.301_6_1" localSheetId="5">#REF!</definedName>
    <definedName name="_3009K0.301_6_1" localSheetId="14">#REF!</definedName>
    <definedName name="_3009K0.301_6_1">#REF!</definedName>
    <definedName name="_3009Start_13_4_1" localSheetId="13">#REF!</definedName>
    <definedName name="_3009Start_13_4_1" localSheetId="2">#REF!</definedName>
    <definedName name="_3009Start_13_4_1" localSheetId="11">#REF!</definedName>
    <definedName name="_3009Start_13_4_1" localSheetId="5">#REF!</definedName>
    <definedName name="_3009Start_13_4_1" localSheetId="14">#REF!</definedName>
    <definedName name="_3009Start_13_4_1">#REF!</definedName>
    <definedName name="_300CPC_6_1" localSheetId="13">#REF!</definedName>
    <definedName name="_300CPC_6_1" localSheetId="2">#REF!</definedName>
    <definedName name="_300CPC_6_1" localSheetId="11">#REF!</definedName>
    <definedName name="_300CPC_6_1" localSheetId="5">#REF!</definedName>
    <definedName name="_300CPC_6_1" localSheetId="14">#REF!</definedName>
    <definedName name="_300CPC_6_1">#REF!</definedName>
    <definedName name="_3010Start_13_5_1" localSheetId="13">#REF!</definedName>
    <definedName name="_3010Start_13_5_1" localSheetId="2">#REF!</definedName>
    <definedName name="_3010Start_13_5_1" localSheetId="11">#REF!</definedName>
    <definedName name="_3010Start_13_5_1" localSheetId="5">#REF!</definedName>
    <definedName name="_3010Start_13_5_1" localSheetId="14">#REF!</definedName>
    <definedName name="_3010Start_13_5_1">#REF!</definedName>
    <definedName name="_3011K0.301_8_1" localSheetId="13">#REF!</definedName>
    <definedName name="_3011K0.301_8_1" localSheetId="2">#REF!</definedName>
    <definedName name="_3011K0.301_8_1" localSheetId="11">#REF!</definedName>
    <definedName name="_3011K0.301_8_1" localSheetId="5">#REF!</definedName>
    <definedName name="_3011K0.301_8_1" localSheetId="14">#REF!</definedName>
    <definedName name="_3011K0.301_8_1">#REF!</definedName>
    <definedName name="_3011Start_13_6_1" localSheetId="13">#REF!</definedName>
    <definedName name="_3011Start_13_6_1" localSheetId="2">#REF!</definedName>
    <definedName name="_3011Start_13_6_1" localSheetId="11">#REF!</definedName>
    <definedName name="_3011Start_13_6_1" localSheetId="5">#REF!</definedName>
    <definedName name="_3011Start_13_6_1" localSheetId="14">#REF!</definedName>
    <definedName name="_3011Start_13_6_1">#REF!</definedName>
    <definedName name="_3012Start_13_8_1" localSheetId="13">#REF!</definedName>
    <definedName name="_3012Start_13_8_1" localSheetId="2">#REF!</definedName>
    <definedName name="_3012Start_13_8_1" localSheetId="11">#REF!</definedName>
    <definedName name="_3012Start_13_8_1" localSheetId="5">#REF!</definedName>
    <definedName name="_3012Start_13_8_1" localSheetId="14">#REF!</definedName>
    <definedName name="_3012Start_13_8_1">#REF!</definedName>
    <definedName name="_3013K0.311_4_1" localSheetId="13">#REF!</definedName>
    <definedName name="_3013K0.311_4_1" localSheetId="2">#REF!</definedName>
    <definedName name="_3013K0.311_4_1" localSheetId="11">#REF!</definedName>
    <definedName name="_3013K0.311_4_1" localSheetId="5">#REF!</definedName>
    <definedName name="_3013K0.311_4_1" localSheetId="14">#REF!</definedName>
    <definedName name="_3013K0.311_4_1">#REF!</definedName>
    <definedName name="_3013SUMMARY_4_1" localSheetId="13">#REF!</definedName>
    <definedName name="_3013SUMMARY_4_1" localSheetId="2">#REF!</definedName>
    <definedName name="_3013SUMMARY_4_1" localSheetId="11">#REF!</definedName>
    <definedName name="_3013SUMMARY_4_1" localSheetId="5">#REF!</definedName>
    <definedName name="_3013SUMMARY_4_1" localSheetId="14">#REF!</definedName>
    <definedName name="_3013SUMMARY_4_1">#REF!</definedName>
    <definedName name="_3014SUMMARY_5_1" localSheetId="13">#REF!</definedName>
    <definedName name="_3014SUMMARY_5_1" localSheetId="2">#REF!</definedName>
    <definedName name="_3014SUMMARY_5_1" localSheetId="11">#REF!</definedName>
    <definedName name="_3014SUMMARY_5_1" localSheetId="5">#REF!</definedName>
    <definedName name="_3014SUMMARY_5_1" localSheetId="14">#REF!</definedName>
    <definedName name="_3014SUMMARY_5_1">#REF!</definedName>
    <definedName name="_3015K0.311_5_1" localSheetId="13">#REF!</definedName>
    <definedName name="_3015K0.311_5_1" localSheetId="2">#REF!</definedName>
    <definedName name="_3015K0.311_5_1" localSheetId="11">#REF!</definedName>
    <definedName name="_3015K0.311_5_1" localSheetId="5">#REF!</definedName>
    <definedName name="_3015K0.311_5_1" localSheetId="14">#REF!</definedName>
    <definedName name="_3015K0.311_5_1">#REF!</definedName>
    <definedName name="_3015SUMMARY_5_2" localSheetId="13">#REF!</definedName>
    <definedName name="_3015SUMMARY_5_2" localSheetId="2">#REF!</definedName>
    <definedName name="_3015SUMMARY_5_2" localSheetId="11">#REF!</definedName>
    <definedName name="_3015SUMMARY_5_2" localSheetId="5">#REF!</definedName>
    <definedName name="_3015SUMMARY_5_2" localSheetId="14">#REF!</definedName>
    <definedName name="_3015SUMMARY_5_2">#REF!</definedName>
    <definedName name="_3016SUMMARY_6_1" localSheetId="13">#REF!</definedName>
    <definedName name="_3016SUMMARY_6_1" localSheetId="2">#REF!</definedName>
    <definedName name="_3016SUMMARY_6_1" localSheetId="11">#REF!</definedName>
    <definedName name="_3016SUMMARY_6_1" localSheetId="5">#REF!</definedName>
    <definedName name="_3016SUMMARY_6_1" localSheetId="14">#REF!</definedName>
    <definedName name="_3016SUMMARY_6_1">#REF!</definedName>
    <definedName name="_3017K0.311_6_1" localSheetId="13">#REF!</definedName>
    <definedName name="_3017K0.311_6_1" localSheetId="2">#REF!</definedName>
    <definedName name="_3017K0.311_6_1" localSheetId="11">#REF!</definedName>
    <definedName name="_3017K0.311_6_1" localSheetId="5">#REF!</definedName>
    <definedName name="_3017K0.311_6_1" localSheetId="14">#REF!</definedName>
    <definedName name="_3017K0.311_6_1">#REF!</definedName>
    <definedName name="_3017SUMMARY_8_1" localSheetId="13">#REF!</definedName>
    <definedName name="_3017SUMMARY_8_1" localSheetId="2">#REF!</definedName>
    <definedName name="_3017SUMMARY_8_1" localSheetId="11">#REF!</definedName>
    <definedName name="_3017SUMMARY_8_1" localSheetId="5">#REF!</definedName>
    <definedName name="_3017SUMMARY_8_1" localSheetId="14">#REF!</definedName>
    <definedName name="_3017SUMMARY_8_1">#REF!</definedName>
    <definedName name="_3018t101p_4_1" localSheetId="13">#REF!</definedName>
    <definedName name="_3018t101p_4_1" localSheetId="2">#REF!</definedName>
    <definedName name="_3018t101p_4_1" localSheetId="11">#REF!</definedName>
    <definedName name="_3018t101p_4_1" localSheetId="5">#REF!</definedName>
    <definedName name="_3018t101p_4_1" localSheetId="14">#REF!</definedName>
    <definedName name="_3018t101p_4_1">#REF!</definedName>
    <definedName name="_3019K0.311_8_1" localSheetId="13">#REF!</definedName>
    <definedName name="_3019K0.311_8_1" localSheetId="2">#REF!</definedName>
    <definedName name="_3019K0.311_8_1" localSheetId="11">#REF!</definedName>
    <definedName name="_3019K0.311_8_1" localSheetId="5">#REF!</definedName>
    <definedName name="_3019K0.311_8_1" localSheetId="14">#REF!</definedName>
    <definedName name="_3019K0.311_8_1">#REF!</definedName>
    <definedName name="_3019t101p_5_1" localSheetId="13">#REF!</definedName>
    <definedName name="_3019t101p_5_1" localSheetId="2">#REF!</definedName>
    <definedName name="_3019t101p_5_1" localSheetId="11">#REF!</definedName>
    <definedName name="_3019t101p_5_1" localSheetId="5">#REF!</definedName>
    <definedName name="_3019t101p_5_1" localSheetId="14">#REF!</definedName>
    <definedName name="_3019t101p_5_1">#REF!</definedName>
    <definedName name="_301CPC_8_1" localSheetId="13">#REF!</definedName>
    <definedName name="_301CPC_8_1" localSheetId="2">#REF!</definedName>
    <definedName name="_301CPC_8_1" localSheetId="11">#REF!</definedName>
    <definedName name="_301CPC_8_1" localSheetId="5">#REF!</definedName>
    <definedName name="_301CPC_8_1" localSheetId="14">#REF!</definedName>
    <definedName name="_301CPC_8_1">#REF!</definedName>
    <definedName name="_3020t101p_6_1" localSheetId="13">#REF!</definedName>
    <definedName name="_3020t101p_6_1" localSheetId="2">#REF!</definedName>
    <definedName name="_3020t101p_6_1" localSheetId="11">#REF!</definedName>
    <definedName name="_3020t101p_6_1" localSheetId="5">#REF!</definedName>
    <definedName name="_3020t101p_6_1" localSheetId="14">#REF!</definedName>
    <definedName name="_3020t101p_6_1">#REF!</definedName>
    <definedName name="_3021K0.400_4_1" localSheetId="13">#REF!</definedName>
    <definedName name="_3021K0.400_4_1" localSheetId="2">#REF!</definedName>
    <definedName name="_3021K0.400_4_1" localSheetId="11">#REF!</definedName>
    <definedName name="_3021K0.400_4_1" localSheetId="5">#REF!</definedName>
    <definedName name="_3021K0.400_4_1" localSheetId="14">#REF!</definedName>
    <definedName name="_3021K0.400_4_1">#REF!</definedName>
    <definedName name="_3021t101p_8_1" localSheetId="13">#REF!</definedName>
    <definedName name="_3021t101p_8_1" localSheetId="2">#REF!</definedName>
    <definedName name="_3021t101p_8_1" localSheetId="11">#REF!</definedName>
    <definedName name="_3021t101p_8_1" localSheetId="5">#REF!</definedName>
    <definedName name="_3021t101p_8_1" localSheetId="14">#REF!</definedName>
    <definedName name="_3021t101p_8_1">#REF!</definedName>
    <definedName name="_3022t103p_4_1" localSheetId="13">#REF!</definedName>
    <definedName name="_3022t103p_4_1" localSheetId="2">#REF!</definedName>
    <definedName name="_3022t103p_4_1" localSheetId="11">#REF!</definedName>
    <definedName name="_3022t103p_4_1" localSheetId="5">#REF!</definedName>
    <definedName name="_3022t103p_4_1" localSheetId="14">#REF!</definedName>
    <definedName name="_3022t103p_4_1">#REF!</definedName>
    <definedName name="_3023K0.400_5_1" localSheetId="13">#REF!</definedName>
    <definedName name="_3023K0.400_5_1" localSheetId="2">#REF!</definedName>
    <definedName name="_3023K0.400_5_1" localSheetId="11">#REF!</definedName>
    <definedName name="_3023K0.400_5_1" localSheetId="5">#REF!</definedName>
    <definedName name="_3023K0.400_5_1" localSheetId="14">#REF!</definedName>
    <definedName name="_3023K0.400_5_1">#REF!</definedName>
    <definedName name="_3023t103p_5_1" localSheetId="13">#REF!</definedName>
    <definedName name="_3023t103p_5_1" localSheetId="2">#REF!</definedName>
    <definedName name="_3023t103p_5_1" localSheetId="11">#REF!</definedName>
    <definedName name="_3023t103p_5_1" localSheetId="5">#REF!</definedName>
    <definedName name="_3023t103p_5_1" localSheetId="14">#REF!</definedName>
    <definedName name="_3023t103p_5_1">#REF!</definedName>
    <definedName name="_3024t103p_6_1" localSheetId="13">#REF!</definedName>
    <definedName name="_3024t103p_6_1" localSheetId="2">#REF!</definedName>
    <definedName name="_3024t103p_6_1" localSheetId="11">#REF!</definedName>
    <definedName name="_3024t103p_6_1" localSheetId="5">#REF!</definedName>
    <definedName name="_3024t103p_6_1" localSheetId="14">#REF!</definedName>
    <definedName name="_3024t103p_6_1">#REF!</definedName>
    <definedName name="_3025K0.400_6_1" localSheetId="13">#REF!</definedName>
    <definedName name="_3025K0.400_6_1" localSheetId="2">#REF!</definedName>
    <definedName name="_3025K0.400_6_1" localSheetId="11">#REF!</definedName>
    <definedName name="_3025K0.400_6_1" localSheetId="5">#REF!</definedName>
    <definedName name="_3025K0.400_6_1" localSheetId="14">#REF!</definedName>
    <definedName name="_3025K0.400_6_1">#REF!</definedName>
    <definedName name="_3025t103p_8_1" localSheetId="13">#REF!</definedName>
    <definedName name="_3025t103p_8_1" localSheetId="2">#REF!</definedName>
    <definedName name="_3025t103p_8_1" localSheetId="11">#REF!</definedName>
    <definedName name="_3025t103p_8_1" localSheetId="5">#REF!</definedName>
    <definedName name="_3025t103p_8_1" localSheetId="14">#REF!</definedName>
    <definedName name="_3025t103p_8_1">#REF!</definedName>
    <definedName name="_3027K0.400_8_1" localSheetId="13">#REF!</definedName>
    <definedName name="_3027K0.400_8_1" localSheetId="2">#REF!</definedName>
    <definedName name="_3027K0.400_8_1" localSheetId="11">#REF!</definedName>
    <definedName name="_3027K0.400_8_1" localSheetId="5">#REF!</definedName>
    <definedName name="_3027K0.400_8_1" localSheetId="14">#REF!</definedName>
    <definedName name="_3027K0.400_8_1">#REF!</definedName>
    <definedName name="_3029K0.410_4_1" localSheetId="13">#REF!</definedName>
    <definedName name="_3029K0.410_4_1" localSheetId="2">#REF!</definedName>
    <definedName name="_3029K0.410_4_1" localSheetId="11">#REF!</definedName>
    <definedName name="_3029K0.410_4_1" localSheetId="5">#REF!</definedName>
    <definedName name="_3029K0.410_4_1" localSheetId="14">#REF!</definedName>
    <definedName name="_3029K0.410_4_1">#REF!</definedName>
    <definedName name="_3031K0.410_5_1" localSheetId="13">#REF!</definedName>
    <definedName name="_3031K0.410_5_1" localSheetId="2">#REF!</definedName>
    <definedName name="_3031K0.410_5_1" localSheetId="11">#REF!</definedName>
    <definedName name="_3031K0.410_5_1" localSheetId="5">#REF!</definedName>
    <definedName name="_3031K0.410_5_1" localSheetId="14">#REF!</definedName>
    <definedName name="_3031K0.410_5_1">#REF!</definedName>
    <definedName name="_3033K0.410_6_1" localSheetId="13">#REF!</definedName>
    <definedName name="_3033K0.410_6_1" localSheetId="2">#REF!</definedName>
    <definedName name="_3033K0.410_6_1" localSheetId="11">#REF!</definedName>
    <definedName name="_3033K0.410_6_1" localSheetId="5">#REF!</definedName>
    <definedName name="_3033K0.410_6_1" localSheetId="14">#REF!</definedName>
    <definedName name="_3033K0.410_6_1">#REF!</definedName>
    <definedName name="_3035K0.410_8_1" localSheetId="13">#REF!</definedName>
    <definedName name="_3035K0.410_8_1" localSheetId="2">#REF!</definedName>
    <definedName name="_3035K0.410_8_1" localSheetId="11">#REF!</definedName>
    <definedName name="_3035K0.410_8_1" localSheetId="5">#REF!</definedName>
    <definedName name="_3035K0.410_8_1" localSheetId="14">#REF!</definedName>
    <definedName name="_3035K0.410_8_1">#REF!</definedName>
    <definedName name="_3037K0.501_4_1" localSheetId="13">#REF!</definedName>
    <definedName name="_3037K0.501_4_1" localSheetId="2">#REF!</definedName>
    <definedName name="_3037K0.501_4_1" localSheetId="11">#REF!</definedName>
    <definedName name="_3037K0.501_4_1" localSheetId="5">#REF!</definedName>
    <definedName name="_3037K0.501_4_1" localSheetId="14">#REF!</definedName>
    <definedName name="_3037K0.501_4_1">#REF!</definedName>
    <definedName name="_3038t10nc1p_4_1" localSheetId="13">#REF!</definedName>
    <definedName name="_3038t10nc1p_4_1" localSheetId="2">#REF!</definedName>
    <definedName name="_3038t10nc1p_4_1" localSheetId="11">#REF!</definedName>
    <definedName name="_3038t10nc1p_4_1" localSheetId="5">#REF!</definedName>
    <definedName name="_3038t10nc1p_4_1" localSheetId="14">#REF!</definedName>
    <definedName name="_3038t10nc1p_4_1">#REF!</definedName>
    <definedName name="_3039K0.501_5_1" localSheetId="13">#REF!</definedName>
    <definedName name="_3039K0.501_5_1" localSheetId="2">#REF!</definedName>
    <definedName name="_3039K0.501_5_1" localSheetId="11">#REF!</definedName>
    <definedName name="_3039K0.501_5_1" localSheetId="5">#REF!</definedName>
    <definedName name="_3039K0.501_5_1" localSheetId="14">#REF!</definedName>
    <definedName name="_3039K0.501_5_1">#REF!</definedName>
    <definedName name="_3039t10nc1p_5_1" localSheetId="13">#REF!</definedName>
    <definedName name="_3039t10nc1p_5_1" localSheetId="2">#REF!</definedName>
    <definedName name="_3039t10nc1p_5_1" localSheetId="11">#REF!</definedName>
    <definedName name="_3039t10nc1p_5_1" localSheetId="5">#REF!</definedName>
    <definedName name="_3039t10nc1p_5_1" localSheetId="14">#REF!</definedName>
    <definedName name="_3039t10nc1p_5_1">#REF!</definedName>
    <definedName name="_3040t10nc1p_6_1" localSheetId="13">#REF!</definedName>
    <definedName name="_3040t10nc1p_6_1" localSheetId="2">#REF!</definedName>
    <definedName name="_3040t10nc1p_6_1" localSheetId="11">#REF!</definedName>
    <definedName name="_3040t10nc1p_6_1" localSheetId="5">#REF!</definedName>
    <definedName name="_3040t10nc1p_6_1" localSheetId="14">#REF!</definedName>
    <definedName name="_3040t10nc1p_6_1">#REF!</definedName>
    <definedName name="_3041K0.501_6_1" localSheetId="13">#REF!</definedName>
    <definedName name="_3041K0.501_6_1" localSheetId="2">#REF!</definedName>
    <definedName name="_3041K0.501_6_1" localSheetId="11">#REF!</definedName>
    <definedName name="_3041K0.501_6_1" localSheetId="5">#REF!</definedName>
    <definedName name="_3041K0.501_6_1" localSheetId="14">#REF!</definedName>
    <definedName name="_3041K0.501_6_1">#REF!</definedName>
    <definedName name="_3041t10nc1p_8_1" localSheetId="13">#REF!</definedName>
    <definedName name="_3041t10nc1p_8_1" localSheetId="2">#REF!</definedName>
    <definedName name="_3041t10nc1p_8_1" localSheetId="11">#REF!</definedName>
    <definedName name="_3041t10nc1p_8_1" localSheetId="5">#REF!</definedName>
    <definedName name="_3041t10nc1p_8_1" localSheetId="14">#REF!</definedName>
    <definedName name="_3041t10nc1p_8_1">#REF!</definedName>
    <definedName name="_3043K0.501_8_1" localSheetId="13">#REF!</definedName>
    <definedName name="_3043K0.501_8_1" localSheetId="2">#REF!</definedName>
    <definedName name="_3043K0.501_8_1" localSheetId="11">#REF!</definedName>
    <definedName name="_3043K0.501_8_1" localSheetId="5">#REF!</definedName>
    <definedName name="_3043K0.501_8_1" localSheetId="14">#REF!</definedName>
    <definedName name="_3043K0.501_8_1">#REF!</definedName>
    <definedName name="_3045K0.511_4_1" localSheetId="13">#REF!</definedName>
    <definedName name="_3045K0.511_4_1" localSheetId="2">#REF!</definedName>
    <definedName name="_3045K0.511_4_1" localSheetId="11">#REF!</definedName>
    <definedName name="_3045K0.511_4_1" localSheetId="5">#REF!</definedName>
    <definedName name="_3045K0.511_4_1" localSheetId="14">#REF!</definedName>
    <definedName name="_3045K0.511_4_1">#REF!</definedName>
    <definedName name="_3047K0.511_5_1" localSheetId="13">#REF!</definedName>
    <definedName name="_3047K0.511_5_1" localSheetId="2">#REF!</definedName>
    <definedName name="_3047K0.511_5_1" localSheetId="11">#REF!</definedName>
    <definedName name="_3047K0.511_5_1" localSheetId="5">#REF!</definedName>
    <definedName name="_3047K0.511_5_1" localSheetId="14">#REF!</definedName>
    <definedName name="_3047K0.511_5_1">#REF!</definedName>
    <definedName name="_3049K0.511_6_1" localSheetId="13">#REF!</definedName>
    <definedName name="_3049K0.511_6_1" localSheetId="2">#REF!</definedName>
    <definedName name="_3049K0.511_6_1" localSheetId="11">#REF!</definedName>
    <definedName name="_3049K0.511_6_1" localSheetId="5">#REF!</definedName>
    <definedName name="_3049K0.511_6_1" localSheetId="14">#REF!</definedName>
    <definedName name="_3049K0.511_6_1">#REF!</definedName>
    <definedName name="_305_Hem_Tran_Phu___T7463">#N/A</definedName>
    <definedName name="_3050t10vl1p_4_1" localSheetId="13">#REF!</definedName>
    <definedName name="_3050t10vl1p_4_1" localSheetId="2">#REF!</definedName>
    <definedName name="_3050t10vl1p_4_1" localSheetId="11">#REF!</definedName>
    <definedName name="_3050t10vl1p_4_1" localSheetId="5">#REF!</definedName>
    <definedName name="_3050t10vl1p_4_1" localSheetId="14">#REF!</definedName>
    <definedName name="_3050t10vl1p_4_1">#REF!</definedName>
    <definedName name="_3051K0.511_8_1" localSheetId="13">#REF!</definedName>
    <definedName name="_3051K0.511_8_1" localSheetId="2">#REF!</definedName>
    <definedName name="_3051K0.511_8_1" localSheetId="11">#REF!</definedName>
    <definedName name="_3051K0.511_8_1" localSheetId="5">#REF!</definedName>
    <definedName name="_3051K0.511_8_1" localSheetId="14">#REF!</definedName>
    <definedName name="_3051K0.511_8_1">#REF!</definedName>
    <definedName name="_3051t10vl1p_5_1" localSheetId="13">#REF!</definedName>
    <definedName name="_3051t10vl1p_5_1" localSheetId="2">#REF!</definedName>
    <definedName name="_3051t10vl1p_5_1" localSheetId="11">#REF!</definedName>
    <definedName name="_3051t10vl1p_5_1" localSheetId="5">#REF!</definedName>
    <definedName name="_3051t10vl1p_5_1" localSheetId="14">#REF!</definedName>
    <definedName name="_3051t10vl1p_5_1">#REF!</definedName>
    <definedName name="_3052t10vl1p_6_1" localSheetId="13">#REF!</definedName>
    <definedName name="_3052t10vl1p_6_1" localSheetId="2">#REF!</definedName>
    <definedName name="_3052t10vl1p_6_1" localSheetId="11">#REF!</definedName>
    <definedName name="_3052t10vl1p_6_1" localSheetId="5">#REF!</definedName>
    <definedName name="_3052t10vl1p_6_1" localSheetId="14">#REF!</definedName>
    <definedName name="_3052t10vl1p_6_1">#REF!</definedName>
    <definedName name="_3053K0.61_4_1" localSheetId="13">#REF!</definedName>
    <definedName name="_3053K0.61_4_1" localSheetId="2">#REF!</definedName>
    <definedName name="_3053K0.61_4_1" localSheetId="11">#REF!</definedName>
    <definedName name="_3053K0.61_4_1" localSheetId="5">#REF!</definedName>
    <definedName name="_3053K0.61_4_1" localSheetId="14">#REF!</definedName>
    <definedName name="_3053K0.61_4_1">#REF!</definedName>
    <definedName name="_3053t10vl1p_8_1" localSheetId="13">#REF!</definedName>
    <definedName name="_3053t10vl1p_8_1" localSheetId="2">#REF!</definedName>
    <definedName name="_3053t10vl1p_8_1" localSheetId="11">#REF!</definedName>
    <definedName name="_3053t10vl1p_8_1" localSheetId="5">#REF!</definedName>
    <definedName name="_3053t10vl1p_8_1" localSheetId="14">#REF!</definedName>
    <definedName name="_3053t10vl1p_8_1">#REF!</definedName>
    <definedName name="_3054t121p_4_1" localSheetId="13">#REF!</definedName>
    <definedName name="_3054t121p_4_1" localSheetId="2">#REF!</definedName>
    <definedName name="_3054t121p_4_1" localSheetId="11">#REF!</definedName>
    <definedName name="_3054t121p_4_1" localSheetId="5">#REF!</definedName>
    <definedName name="_3054t121p_4_1" localSheetId="14">#REF!</definedName>
    <definedName name="_3054t121p_4_1">#REF!</definedName>
    <definedName name="_3055K0.61_5_1" localSheetId="13">#REF!</definedName>
    <definedName name="_3055K0.61_5_1" localSheetId="2">#REF!</definedName>
    <definedName name="_3055K0.61_5_1" localSheetId="11">#REF!</definedName>
    <definedName name="_3055K0.61_5_1" localSheetId="5">#REF!</definedName>
    <definedName name="_3055K0.61_5_1" localSheetId="14">#REF!</definedName>
    <definedName name="_3055K0.61_5_1">#REF!</definedName>
    <definedName name="_3055t121p_5_1" localSheetId="13">#REF!</definedName>
    <definedName name="_3055t121p_5_1" localSheetId="2">#REF!</definedName>
    <definedName name="_3055t121p_5_1" localSheetId="11">#REF!</definedName>
    <definedName name="_3055t121p_5_1" localSheetId="5">#REF!</definedName>
    <definedName name="_3055t121p_5_1" localSheetId="14">#REF!</definedName>
    <definedName name="_3055t121p_5_1">#REF!</definedName>
    <definedName name="_3056t121p_6_1" localSheetId="13">#REF!</definedName>
    <definedName name="_3056t121p_6_1" localSheetId="2">#REF!</definedName>
    <definedName name="_3056t121p_6_1" localSheetId="11">#REF!</definedName>
    <definedName name="_3056t121p_6_1" localSheetId="5">#REF!</definedName>
    <definedName name="_3056t121p_6_1" localSheetId="14">#REF!</definedName>
    <definedName name="_3056t121p_6_1">#REF!</definedName>
    <definedName name="_3057K0.61_6_1" localSheetId="13">#REF!</definedName>
    <definedName name="_3057K0.61_6_1" localSheetId="2">#REF!</definedName>
    <definedName name="_3057K0.61_6_1" localSheetId="11">#REF!</definedName>
    <definedName name="_3057K0.61_6_1" localSheetId="5">#REF!</definedName>
    <definedName name="_3057K0.61_6_1" localSheetId="14">#REF!</definedName>
    <definedName name="_3057K0.61_6_1">#REF!</definedName>
    <definedName name="_3057t121p_8_1" localSheetId="13">#REF!</definedName>
    <definedName name="_3057t121p_8_1" localSheetId="2">#REF!</definedName>
    <definedName name="_3057t121p_8_1" localSheetId="11">#REF!</definedName>
    <definedName name="_3057t121p_8_1" localSheetId="5">#REF!</definedName>
    <definedName name="_3057t121p_8_1" localSheetId="14">#REF!</definedName>
    <definedName name="_3057t121p_8_1">#REF!</definedName>
    <definedName name="_3058t123p_4_1" localSheetId="13">#REF!</definedName>
    <definedName name="_3058t123p_4_1" localSheetId="2">#REF!</definedName>
    <definedName name="_3058t123p_4_1" localSheetId="11">#REF!</definedName>
    <definedName name="_3058t123p_4_1" localSheetId="5">#REF!</definedName>
    <definedName name="_3058t123p_4_1" localSheetId="14">#REF!</definedName>
    <definedName name="_3058t123p_4_1">#REF!</definedName>
    <definedName name="_3059K0.61_8_1" localSheetId="13">#REF!</definedName>
    <definedName name="_3059K0.61_8_1" localSheetId="2">#REF!</definedName>
    <definedName name="_3059K0.61_8_1" localSheetId="11">#REF!</definedName>
    <definedName name="_3059K0.61_8_1" localSheetId="5">#REF!</definedName>
    <definedName name="_3059K0.61_8_1" localSheetId="14">#REF!</definedName>
    <definedName name="_3059K0.61_8_1">#REF!</definedName>
    <definedName name="_3059t123p_5_1" localSheetId="13">#REF!</definedName>
    <definedName name="_3059t123p_5_1" localSheetId="2">#REF!</definedName>
    <definedName name="_3059t123p_5_1" localSheetId="11">#REF!</definedName>
    <definedName name="_3059t123p_5_1" localSheetId="5">#REF!</definedName>
    <definedName name="_3059t123p_5_1" localSheetId="14">#REF!</definedName>
    <definedName name="_3059t123p_5_1">#REF!</definedName>
    <definedName name="_3060t123p_6_1" localSheetId="13">#REF!</definedName>
    <definedName name="_3060t123p_6_1" localSheetId="2">#REF!</definedName>
    <definedName name="_3060t123p_6_1" localSheetId="11">#REF!</definedName>
    <definedName name="_3060t123p_6_1" localSheetId="5">#REF!</definedName>
    <definedName name="_3060t123p_6_1" localSheetId="14">#REF!</definedName>
    <definedName name="_3060t123p_6_1">#REF!</definedName>
    <definedName name="_3061K0.71_4_1" localSheetId="13">#REF!</definedName>
    <definedName name="_3061K0.71_4_1" localSheetId="2">#REF!</definedName>
    <definedName name="_3061K0.71_4_1" localSheetId="11">#REF!</definedName>
    <definedName name="_3061K0.71_4_1" localSheetId="5">#REF!</definedName>
    <definedName name="_3061K0.71_4_1" localSheetId="14">#REF!</definedName>
    <definedName name="_3061K0.71_4_1">#REF!</definedName>
    <definedName name="_3061t123p_8_1" localSheetId="13">#REF!</definedName>
    <definedName name="_3061t123p_8_1" localSheetId="2">#REF!</definedName>
    <definedName name="_3061t123p_8_1" localSheetId="11">#REF!</definedName>
    <definedName name="_3061t123p_8_1" localSheetId="5">#REF!</definedName>
    <definedName name="_3061t123p_8_1" localSheetId="14">#REF!</definedName>
    <definedName name="_3061t123p_8_1">#REF!</definedName>
    <definedName name="_3063K0.71_5_1" localSheetId="13">#REF!</definedName>
    <definedName name="_3063K0.71_5_1" localSheetId="2">#REF!</definedName>
    <definedName name="_3063K0.71_5_1" localSheetId="11">#REF!</definedName>
    <definedName name="_3063K0.71_5_1" localSheetId="5">#REF!</definedName>
    <definedName name="_3063K0.71_5_1" localSheetId="14">#REF!</definedName>
    <definedName name="_3063K0.71_5_1">#REF!</definedName>
    <definedName name="_3065K0.71_6_1" localSheetId="13">#REF!</definedName>
    <definedName name="_3065K0.71_6_1" localSheetId="2">#REF!</definedName>
    <definedName name="_3065K0.71_6_1" localSheetId="11">#REF!</definedName>
    <definedName name="_3065K0.71_6_1" localSheetId="5">#REF!</definedName>
    <definedName name="_3065K0.71_6_1" localSheetId="14">#REF!</definedName>
    <definedName name="_3065K0.71_6_1">#REF!</definedName>
    <definedName name="_3067K0.71_8_1" localSheetId="13">#REF!</definedName>
    <definedName name="_3067K0.71_8_1" localSheetId="2">#REF!</definedName>
    <definedName name="_3067K0.71_8_1" localSheetId="11">#REF!</definedName>
    <definedName name="_3067K0.71_8_1" localSheetId="5">#REF!</definedName>
    <definedName name="_3067K0.71_8_1" localSheetId="14">#REF!</definedName>
    <definedName name="_3067K0.71_8_1">#REF!</definedName>
    <definedName name="_3069K1.001_4_1" localSheetId="13">#REF!</definedName>
    <definedName name="_3069K1.001_4_1" localSheetId="2">#REF!</definedName>
    <definedName name="_3069K1.001_4_1" localSheetId="11">#REF!</definedName>
    <definedName name="_3069K1.001_4_1" localSheetId="5">#REF!</definedName>
    <definedName name="_3069K1.001_4_1" localSheetId="14">#REF!</definedName>
    <definedName name="_3069K1.001_4_1">#REF!</definedName>
    <definedName name="_3071K1.001_5_1" localSheetId="13">#REF!</definedName>
    <definedName name="_3071K1.001_5_1" localSheetId="2">#REF!</definedName>
    <definedName name="_3071K1.001_5_1" localSheetId="11">#REF!</definedName>
    <definedName name="_3071K1.001_5_1" localSheetId="5">#REF!</definedName>
    <definedName name="_3071K1.001_5_1" localSheetId="14">#REF!</definedName>
    <definedName name="_3071K1.001_5_1">#REF!</definedName>
    <definedName name="_3073K1.001_6_1" localSheetId="13">#REF!</definedName>
    <definedName name="_3073K1.001_6_1" localSheetId="2">#REF!</definedName>
    <definedName name="_3073K1.001_6_1" localSheetId="11">#REF!</definedName>
    <definedName name="_3073K1.001_6_1" localSheetId="5">#REF!</definedName>
    <definedName name="_3073K1.001_6_1" localSheetId="14">#REF!</definedName>
    <definedName name="_3073K1.001_6_1">#REF!</definedName>
    <definedName name="_3075K1.001_8_1" localSheetId="13">#REF!</definedName>
    <definedName name="_3075K1.001_8_1" localSheetId="2">#REF!</definedName>
    <definedName name="_3075K1.001_8_1" localSheetId="11">#REF!</definedName>
    <definedName name="_3075K1.001_8_1" localSheetId="5">#REF!</definedName>
    <definedName name="_3075K1.001_8_1" localSheetId="14">#REF!</definedName>
    <definedName name="_3075K1.001_8_1">#REF!</definedName>
    <definedName name="_3077K1.021_4_1" localSheetId="13">#REF!</definedName>
    <definedName name="_3077K1.021_4_1" localSheetId="2">#REF!</definedName>
    <definedName name="_3077K1.021_4_1" localSheetId="11">#REF!</definedName>
    <definedName name="_3077K1.021_4_1" localSheetId="5">#REF!</definedName>
    <definedName name="_3077K1.021_4_1" localSheetId="14">#REF!</definedName>
    <definedName name="_3077K1.021_4_1">#REF!</definedName>
    <definedName name="_3079K1.021_5_1" localSheetId="13">#REF!</definedName>
    <definedName name="_3079K1.021_5_1" localSheetId="2">#REF!</definedName>
    <definedName name="_3079K1.021_5_1" localSheetId="11">#REF!</definedName>
    <definedName name="_3079K1.021_5_1" localSheetId="5">#REF!</definedName>
    <definedName name="_3079K1.021_5_1" localSheetId="14">#REF!</definedName>
    <definedName name="_3079K1.021_5_1">#REF!</definedName>
    <definedName name="_3081K1.021_6_1" localSheetId="13">#REF!</definedName>
    <definedName name="_3081K1.021_6_1" localSheetId="2">#REF!</definedName>
    <definedName name="_3081K1.021_6_1" localSheetId="11">#REF!</definedName>
    <definedName name="_3081K1.021_6_1" localSheetId="5">#REF!</definedName>
    <definedName name="_3081K1.021_6_1" localSheetId="14">#REF!</definedName>
    <definedName name="_3081K1.021_6_1">#REF!</definedName>
    <definedName name="_3083K1.021_8_1" localSheetId="13">#REF!</definedName>
    <definedName name="_3083K1.021_8_1" localSheetId="2">#REF!</definedName>
    <definedName name="_3083K1.021_8_1" localSheetId="11">#REF!</definedName>
    <definedName name="_3083K1.021_8_1" localSheetId="5">#REF!</definedName>
    <definedName name="_3083K1.021_8_1" localSheetId="14">#REF!</definedName>
    <definedName name="_3083K1.021_8_1">#REF!</definedName>
    <definedName name="_3085K1.041_4_1" localSheetId="13">#REF!</definedName>
    <definedName name="_3085K1.041_4_1" localSheetId="2">#REF!</definedName>
    <definedName name="_3085K1.041_4_1" localSheetId="11">#REF!</definedName>
    <definedName name="_3085K1.041_4_1" localSheetId="5">#REF!</definedName>
    <definedName name="_3085K1.041_4_1" localSheetId="14">#REF!</definedName>
    <definedName name="_3085K1.041_4_1">#REF!</definedName>
    <definedName name="_3087K1.041_5_1" localSheetId="13">#REF!</definedName>
    <definedName name="_3087K1.041_5_1" localSheetId="2">#REF!</definedName>
    <definedName name="_3087K1.041_5_1" localSheetId="11">#REF!</definedName>
    <definedName name="_3087K1.041_5_1" localSheetId="5">#REF!</definedName>
    <definedName name="_3087K1.041_5_1" localSheetId="14">#REF!</definedName>
    <definedName name="_3087K1.041_5_1">#REF!</definedName>
    <definedName name="_3089K1.041_6_1" localSheetId="13">#REF!</definedName>
    <definedName name="_3089K1.041_6_1" localSheetId="2">#REF!</definedName>
    <definedName name="_3089K1.041_6_1" localSheetId="11">#REF!</definedName>
    <definedName name="_3089K1.041_6_1" localSheetId="5">#REF!</definedName>
    <definedName name="_3089K1.041_6_1" localSheetId="14">#REF!</definedName>
    <definedName name="_3089K1.041_6_1">#REF!</definedName>
    <definedName name="_3090t141p_4_1" localSheetId="13">#REF!</definedName>
    <definedName name="_3090t141p_4_1" localSheetId="2">#REF!</definedName>
    <definedName name="_3090t141p_4_1" localSheetId="11">#REF!</definedName>
    <definedName name="_3090t141p_4_1" localSheetId="5">#REF!</definedName>
    <definedName name="_3090t141p_4_1" localSheetId="14">#REF!</definedName>
    <definedName name="_3090t141p_4_1">#REF!</definedName>
    <definedName name="_3091K1.041_8_1" localSheetId="13">#REF!</definedName>
    <definedName name="_3091K1.041_8_1" localSheetId="2">#REF!</definedName>
    <definedName name="_3091K1.041_8_1" localSheetId="11">#REF!</definedName>
    <definedName name="_3091K1.041_8_1" localSheetId="5">#REF!</definedName>
    <definedName name="_3091K1.041_8_1" localSheetId="14">#REF!</definedName>
    <definedName name="_3091K1.041_8_1">#REF!</definedName>
    <definedName name="_3091t141p_5_1" localSheetId="13">#REF!</definedName>
    <definedName name="_3091t141p_5_1" localSheetId="2">#REF!</definedName>
    <definedName name="_3091t141p_5_1" localSheetId="11">#REF!</definedName>
    <definedName name="_3091t141p_5_1" localSheetId="5">#REF!</definedName>
    <definedName name="_3091t141p_5_1" localSheetId="14">#REF!</definedName>
    <definedName name="_3091t141p_5_1">#REF!</definedName>
    <definedName name="_3092t141p_6_1" localSheetId="13">#REF!</definedName>
    <definedName name="_3092t141p_6_1" localSheetId="2">#REF!</definedName>
    <definedName name="_3092t141p_6_1" localSheetId="11">#REF!</definedName>
    <definedName name="_3092t141p_6_1" localSheetId="5">#REF!</definedName>
    <definedName name="_3092t141p_6_1" localSheetId="14">#REF!</definedName>
    <definedName name="_3092t141p_6_1">#REF!</definedName>
    <definedName name="_3093K1.121_4_1" localSheetId="13">#REF!</definedName>
    <definedName name="_3093K1.121_4_1" localSheetId="2">#REF!</definedName>
    <definedName name="_3093K1.121_4_1" localSheetId="11">#REF!</definedName>
    <definedName name="_3093K1.121_4_1" localSheetId="5">#REF!</definedName>
    <definedName name="_3093K1.121_4_1" localSheetId="14">#REF!</definedName>
    <definedName name="_3093K1.121_4_1">#REF!</definedName>
    <definedName name="_3093t141p_8_1" localSheetId="13">#REF!</definedName>
    <definedName name="_3093t141p_8_1" localSheetId="2">#REF!</definedName>
    <definedName name="_3093t141p_8_1" localSheetId="11">#REF!</definedName>
    <definedName name="_3093t141p_8_1" localSheetId="5">#REF!</definedName>
    <definedName name="_3093t141p_8_1" localSheetId="14">#REF!</definedName>
    <definedName name="_3093t141p_8_1">#REF!</definedName>
    <definedName name="_3094t143p_4_1" localSheetId="13">#REF!</definedName>
    <definedName name="_3094t143p_4_1" localSheetId="2">#REF!</definedName>
    <definedName name="_3094t143p_4_1" localSheetId="11">#REF!</definedName>
    <definedName name="_3094t143p_4_1" localSheetId="5">#REF!</definedName>
    <definedName name="_3094t143p_4_1" localSheetId="14">#REF!</definedName>
    <definedName name="_3094t143p_4_1">#REF!</definedName>
    <definedName name="_3095K1.121_5_1" localSheetId="13">#REF!</definedName>
    <definedName name="_3095K1.121_5_1" localSheetId="2">#REF!</definedName>
    <definedName name="_3095K1.121_5_1" localSheetId="11">#REF!</definedName>
    <definedName name="_3095K1.121_5_1" localSheetId="5">#REF!</definedName>
    <definedName name="_3095K1.121_5_1" localSheetId="14">#REF!</definedName>
    <definedName name="_3095K1.121_5_1">#REF!</definedName>
    <definedName name="_3095t143p_5_1" localSheetId="13">#REF!</definedName>
    <definedName name="_3095t143p_5_1" localSheetId="2">#REF!</definedName>
    <definedName name="_3095t143p_5_1" localSheetId="11">#REF!</definedName>
    <definedName name="_3095t143p_5_1" localSheetId="5">#REF!</definedName>
    <definedName name="_3095t143p_5_1" localSheetId="14">#REF!</definedName>
    <definedName name="_3095t143p_5_1">#REF!</definedName>
    <definedName name="_3096t143p_6_1" localSheetId="13">#REF!</definedName>
    <definedName name="_3096t143p_6_1" localSheetId="2">#REF!</definedName>
    <definedName name="_3096t143p_6_1" localSheetId="11">#REF!</definedName>
    <definedName name="_3096t143p_6_1" localSheetId="5">#REF!</definedName>
    <definedName name="_3096t143p_6_1" localSheetId="14">#REF!</definedName>
    <definedName name="_3096t143p_6_1">#REF!</definedName>
    <definedName name="_3097K1.121_6_1" localSheetId="13">#REF!</definedName>
    <definedName name="_3097K1.121_6_1" localSheetId="2">#REF!</definedName>
    <definedName name="_3097K1.121_6_1" localSheetId="11">#REF!</definedName>
    <definedName name="_3097K1.121_6_1" localSheetId="5">#REF!</definedName>
    <definedName name="_3097K1.121_6_1" localSheetId="14">#REF!</definedName>
    <definedName name="_3097K1.121_6_1">#REF!</definedName>
    <definedName name="_3097t143p_8_1" localSheetId="13">#REF!</definedName>
    <definedName name="_3097t143p_8_1" localSheetId="2">#REF!</definedName>
    <definedName name="_3097t143p_8_1" localSheetId="11">#REF!</definedName>
    <definedName name="_3097t143p_8_1" localSheetId="5">#REF!</definedName>
    <definedName name="_3097t143p_8_1" localSheetId="14">#REF!</definedName>
    <definedName name="_3097t143p_8_1">#REF!</definedName>
    <definedName name="_3099K1.121_8_1" localSheetId="13">#REF!</definedName>
    <definedName name="_3099K1.121_8_1" localSheetId="2">#REF!</definedName>
    <definedName name="_3099K1.121_8_1" localSheetId="11">#REF!</definedName>
    <definedName name="_3099K1.121_8_1" localSheetId="5">#REF!</definedName>
    <definedName name="_3099K1.121_8_1" localSheetId="14">#REF!</definedName>
    <definedName name="_3099K1.121_8_1">#REF!</definedName>
    <definedName name="_30A01DATA_4_1" localSheetId="13">#REF!</definedName>
    <definedName name="_30A01DATA_4_1" localSheetId="2">#REF!</definedName>
    <definedName name="_30A01DATA_4_1" localSheetId="11">#REF!</definedName>
    <definedName name="_30A01DATA_4_1" localSheetId="5">#REF!</definedName>
    <definedName name="_30A01DATA_4_1" localSheetId="14">#REF!</definedName>
    <definedName name="_30A01DATA_4_1">#REF!</definedName>
    <definedName name="_3100K1.441_4_1" localSheetId="13">#REF!</definedName>
    <definedName name="_3100K1.441_4_1" localSheetId="2">#REF!</definedName>
    <definedName name="_3100K1.441_4_1" localSheetId="11">#REF!</definedName>
    <definedName name="_3100K1.441_4_1" localSheetId="5">#REF!</definedName>
    <definedName name="_3100K1.441_4_1" localSheetId="14">#REF!</definedName>
    <definedName name="_3100K1.441_4_1">#REF!</definedName>
    <definedName name="_3101K1.201_4_1" localSheetId="13">#REF!</definedName>
    <definedName name="_3101K1.201_4_1" localSheetId="2">#REF!</definedName>
    <definedName name="_3101K1.201_4_1" localSheetId="11">#REF!</definedName>
    <definedName name="_3101K1.201_4_1" localSheetId="5">#REF!</definedName>
    <definedName name="_3101K1.201_4_1" localSheetId="14">#REF!</definedName>
    <definedName name="_3101K1.201_4_1">#REF!</definedName>
    <definedName name="_3103K1.201_5_1" localSheetId="13">#REF!</definedName>
    <definedName name="_3103K1.201_5_1" localSheetId="2">#REF!</definedName>
    <definedName name="_3103K1.201_5_1" localSheetId="11">#REF!</definedName>
    <definedName name="_3103K1.201_5_1" localSheetId="5">#REF!</definedName>
    <definedName name="_3103K1.201_5_1" localSheetId="14">#REF!</definedName>
    <definedName name="_3103K1.201_5_1">#REF!</definedName>
    <definedName name="_3105K1.201_6_1" localSheetId="13">#REF!</definedName>
    <definedName name="_3105K1.201_6_1" localSheetId="2">#REF!</definedName>
    <definedName name="_3105K1.201_6_1" localSheetId="11">#REF!</definedName>
    <definedName name="_3105K1.201_6_1" localSheetId="5">#REF!</definedName>
    <definedName name="_3105K1.201_6_1" localSheetId="14">#REF!</definedName>
    <definedName name="_3105K1.201_6_1">#REF!</definedName>
    <definedName name="_3107K1.201_8_1" localSheetId="13">#REF!</definedName>
    <definedName name="_3107K1.201_8_1" localSheetId="2">#REF!</definedName>
    <definedName name="_3107K1.201_8_1" localSheetId="11">#REF!</definedName>
    <definedName name="_3107K1.201_8_1" localSheetId="5">#REF!</definedName>
    <definedName name="_3107K1.201_8_1" localSheetId="14">#REF!</definedName>
    <definedName name="_3107K1.201_8_1">#REF!</definedName>
    <definedName name="_3109K1.211_4_1" localSheetId="13">#REF!</definedName>
    <definedName name="_3109K1.211_4_1" localSheetId="2">#REF!</definedName>
    <definedName name="_3109K1.211_4_1" localSheetId="11">#REF!</definedName>
    <definedName name="_3109K1.211_4_1" localSheetId="5">#REF!</definedName>
    <definedName name="_3109K1.211_4_1" localSheetId="14">#REF!</definedName>
    <definedName name="_3109K1.211_4_1">#REF!</definedName>
    <definedName name="_310CS_10_4_1" localSheetId="13">#REF!</definedName>
    <definedName name="_310CS_10_4_1" localSheetId="2">#REF!</definedName>
    <definedName name="_310CS_10_4_1" localSheetId="11">#REF!</definedName>
    <definedName name="_310CS_10_4_1" localSheetId="5">#REF!</definedName>
    <definedName name="_310CS_10_4_1" localSheetId="14">#REF!</definedName>
    <definedName name="_310CS_10_4_1">#REF!</definedName>
    <definedName name="_3110t14nc3p_4_1" localSheetId="13">#REF!</definedName>
    <definedName name="_3110t14nc3p_4_1" localSheetId="2">#REF!</definedName>
    <definedName name="_3110t14nc3p_4_1" localSheetId="11">#REF!</definedName>
    <definedName name="_3110t14nc3p_4_1" localSheetId="5">#REF!</definedName>
    <definedName name="_3110t14nc3p_4_1" localSheetId="14">#REF!</definedName>
    <definedName name="_3110t14nc3p_4_1">#REF!</definedName>
    <definedName name="_3111K1.211_5_1" localSheetId="13">#REF!</definedName>
    <definedName name="_3111K1.211_5_1" localSheetId="2">#REF!</definedName>
    <definedName name="_3111K1.211_5_1" localSheetId="11">#REF!</definedName>
    <definedName name="_3111K1.211_5_1" localSheetId="5">#REF!</definedName>
    <definedName name="_3111K1.211_5_1" localSheetId="14">#REF!</definedName>
    <definedName name="_3111K1.211_5_1">#REF!</definedName>
    <definedName name="_3111t14nc3p_5_1" localSheetId="13">#REF!</definedName>
    <definedName name="_3111t14nc3p_5_1" localSheetId="2">#REF!</definedName>
    <definedName name="_3111t14nc3p_5_1" localSheetId="11">#REF!</definedName>
    <definedName name="_3111t14nc3p_5_1" localSheetId="5">#REF!</definedName>
    <definedName name="_3111t14nc3p_5_1" localSheetId="14">#REF!</definedName>
    <definedName name="_3111t14nc3p_5_1">#REF!</definedName>
    <definedName name="_3112t14nc3p_6_1" localSheetId="13">#REF!</definedName>
    <definedName name="_3112t14nc3p_6_1" localSheetId="2">#REF!</definedName>
    <definedName name="_3112t14nc3p_6_1" localSheetId="11">#REF!</definedName>
    <definedName name="_3112t14nc3p_6_1" localSheetId="5">#REF!</definedName>
    <definedName name="_3112t14nc3p_6_1" localSheetId="14">#REF!</definedName>
    <definedName name="_3112t14nc3p_6_1">#REF!</definedName>
    <definedName name="_3113K1.211_6_1" localSheetId="13">#REF!</definedName>
    <definedName name="_3113K1.211_6_1" localSheetId="2">#REF!</definedName>
    <definedName name="_3113K1.211_6_1" localSheetId="11">#REF!</definedName>
    <definedName name="_3113K1.211_6_1" localSheetId="5">#REF!</definedName>
    <definedName name="_3113K1.211_6_1" localSheetId="14">#REF!</definedName>
    <definedName name="_3113K1.211_6_1">#REF!</definedName>
    <definedName name="_3113t14nc3p_8_1" localSheetId="13">#REF!</definedName>
    <definedName name="_3113t14nc3p_8_1" localSheetId="2">#REF!</definedName>
    <definedName name="_3113t14nc3p_8_1" localSheetId="11">#REF!</definedName>
    <definedName name="_3113t14nc3p_8_1" localSheetId="5">#REF!</definedName>
    <definedName name="_3113t14nc3p_8_1" localSheetId="14">#REF!</definedName>
    <definedName name="_3113t14nc3p_8_1">#REF!</definedName>
    <definedName name="_3115K1.211_8_1" localSheetId="13">#REF!</definedName>
    <definedName name="_3115K1.211_8_1" localSheetId="2">#REF!</definedName>
    <definedName name="_3115K1.211_8_1" localSheetId="11">#REF!</definedName>
    <definedName name="_3115K1.211_8_1" localSheetId="5">#REF!</definedName>
    <definedName name="_3115K1.211_8_1" localSheetId="14">#REF!</definedName>
    <definedName name="_3115K1.211_8_1">#REF!</definedName>
    <definedName name="_3117K1.221_4_1" localSheetId="13">#REF!</definedName>
    <definedName name="_3117K1.221_4_1" localSheetId="2">#REF!</definedName>
    <definedName name="_3117K1.221_4_1" localSheetId="11">#REF!</definedName>
    <definedName name="_3117K1.221_4_1" localSheetId="5">#REF!</definedName>
    <definedName name="_3117K1.221_4_1" localSheetId="14">#REF!</definedName>
    <definedName name="_3117K1.221_4_1">#REF!</definedName>
    <definedName name="_3119K1.221_5_1" localSheetId="13">#REF!</definedName>
    <definedName name="_3119K1.221_5_1" localSheetId="2">#REF!</definedName>
    <definedName name="_3119K1.221_5_1" localSheetId="11">#REF!</definedName>
    <definedName name="_3119K1.221_5_1" localSheetId="5">#REF!</definedName>
    <definedName name="_3119K1.221_5_1" localSheetId="14">#REF!</definedName>
    <definedName name="_3119K1.221_5_1">#REF!</definedName>
    <definedName name="_311CS_10_5_1" localSheetId="13">#REF!</definedName>
    <definedName name="_311CS_10_5_1" localSheetId="2">#REF!</definedName>
    <definedName name="_311CS_10_5_1" localSheetId="11">#REF!</definedName>
    <definedName name="_311CS_10_5_1" localSheetId="5">#REF!</definedName>
    <definedName name="_311CS_10_5_1" localSheetId="14">#REF!</definedName>
    <definedName name="_311CS_10_5_1">#REF!</definedName>
    <definedName name="_3121K1.221_6_1" localSheetId="13">#REF!</definedName>
    <definedName name="_3121K1.221_6_1" localSheetId="2">#REF!</definedName>
    <definedName name="_3121K1.221_6_1" localSheetId="11">#REF!</definedName>
    <definedName name="_3121K1.221_6_1" localSheetId="5">#REF!</definedName>
    <definedName name="_3121K1.221_6_1" localSheetId="14">#REF!</definedName>
    <definedName name="_3121K1.221_6_1">#REF!</definedName>
    <definedName name="_3123K1.221_8_1" localSheetId="13">#REF!</definedName>
    <definedName name="_3123K1.221_8_1" localSheetId="2">#REF!</definedName>
    <definedName name="_3123K1.221_8_1" localSheetId="11">#REF!</definedName>
    <definedName name="_3123K1.221_8_1" localSheetId="5">#REF!</definedName>
    <definedName name="_3123K1.221_8_1" localSheetId="14">#REF!</definedName>
    <definedName name="_3123K1.221_8_1">#REF!</definedName>
    <definedName name="_3125K1.301_4_1" localSheetId="13">#REF!</definedName>
    <definedName name="_3125K1.301_4_1" localSheetId="2">#REF!</definedName>
    <definedName name="_3125K1.301_4_1" localSheetId="11">#REF!</definedName>
    <definedName name="_3125K1.301_4_1" localSheetId="5">#REF!</definedName>
    <definedName name="_3125K1.301_4_1" localSheetId="14">#REF!</definedName>
    <definedName name="_3125K1.301_4_1">#REF!</definedName>
    <definedName name="_3126t14vl3p_4_1" localSheetId="13">#REF!</definedName>
    <definedName name="_3126t14vl3p_4_1" localSheetId="2">#REF!</definedName>
    <definedName name="_3126t14vl3p_4_1" localSheetId="11">#REF!</definedName>
    <definedName name="_3126t14vl3p_4_1" localSheetId="5">#REF!</definedName>
    <definedName name="_3126t14vl3p_4_1" localSheetId="14">#REF!</definedName>
    <definedName name="_3126t14vl3p_4_1">#REF!</definedName>
    <definedName name="_3127K1.301_5_1" localSheetId="13">#REF!</definedName>
    <definedName name="_3127K1.301_5_1" localSheetId="2">#REF!</definedName>
    <definedName name="_3127K1.301_5_1" localSheetId="11">#REF!</definedName>
    <definedName name="_3127K1.301_5_1" localSheetId="5">#REF!</definedName>
    <definedName name="_3127K1.301_5_1" localSheetId="14">#REF!</definedName>
    <definedName name="_3127K1.301_5_1">#REF!</definedName>
    <definedName name="_3127t14vl3p_5_1" localSheetId="13">#REF!</definedName>
    <definedName name="_3127t14vl3p_5_1" localSheetId="2">#REF!</definedName>
    <definedName name="_3127t14vl3p_5_1" localSheetId="11">#REF!</definedName>
    <definedName name="_3127t14vl3p_5_1" localSheetId="5">#REF!</definedName>
    <definedName name="_3127t14vl3p_5_1" localSheetId="14">#REF!</definedName>
    <definedName name="_3127t14vl3p_5_1">#REF!</definedName>
    <definedName name="_3128t14vl3p_6_1" localSheetId="13">#REF!</definedName>
    <definedName name="_3128t14vl3p_6_1" localSheetId="2">#REF!</definedName>
    <definedName name="_3128t14vl3p_6_1" localSheetId="11">#REF!</definedName>
    <definedName name="_3128t14vl3p_6_1" localSheetId="5">#REF!</definedName>
    <definedName name="_3128t14vl3p_6_1" localSheetId="14">#REF!</definedName>
    <definedName name="_3128t14vl3p_6_1">#REF!</definedName>
    <definedName name="_3129K1.301_6_1" localSheetId="13">#REF!</definedName>
    <definedName name="_3129K1.301_6_1" localSheetId="2">#REF!</definedName>
    <definedName name="_3129K1.301_6_1" localSheetId="11">#REF!</definedName>
    <definedName name="_3129K1.301_6_1" localSheetId="5">#REF!</definedName>
    <definedName name="_3129K1.301_6_1" localSheetId="14">#REF!</definedName>
    <definedName name="_3129K1.301_6_1">#REF!</definedName>
    <definedName name="_3129t14vl3p_8_1" localSheetId="13">#REF!</definedName>
    <definedName name="_3129t14vl3p_8_1" localSheetId="2">#REF!</definedName>
    <definedName name="_3129t14vl3p_8_1" localSheetId="11">#REF!</definedName>
    <definedName name="_3129t14vl3p_8_1" localSheetId="5">#REF!</definedName>
    <definedName name="_3129t14vl3p_8_1" localSheetId="14">#REF!</definedName>
    <definedName name="_3129t14vl3p_8_1">#REF!</definedName>
    <definedName name="_312CS_10_6_1" localSheetId="13">#REF!</definedName>
    <definedName name="_312CS_10_6_1" localSheetId="2">#REF!</definedName>
    <definedName name="_312CS_10_6_1" localSheetId="11">#REF!</definedName>
    <definedName name="_312CS_10_6_1" localSheetId="5">#REF!</definedName>
    <definedName name="_312CS_10_6_1" localSheetId="14">#REF!</definedName>
    <definedName name="_312CS_10_6_1">#REF!</definedName>
    <definedName name="_3131K1.301_8_1" localSheetId="13">#REF!</definedName>
    <definedName name="_3131K1.301_8_1" localSheetId="2">#REF!</definedName>
    <definedName name="_3131K1.301_8_1" localSheetId="11">#REF!</definedName>
    <definedName name="_3131K1.301_8_1" localSheetId="5">#REF!</definedName>
    <definedName name="_3131K1.301_8_1" localSheetId="14">#REF!</definedName>
    <definedName name="_3131K1.301_8_1">#REF!</definedName>
    <definedName name="_3133K1.321_4_1" localSheetId="13">#REF!</definedName>
    <definedName name="_3133K1.321_4_1" localSheetId="2">#REF!</definedName>
    <definedName name="_3133K1.321_4_1" localSheetId="11">#REF!</definedName>
    <definedName name="_3133K1.321_4_1" localSheetId="5">#REF!</definedName>
    <definedName name="_3133K1.321_4_1" localSheetId="14">#REF!</definedName>
    <definedName name="_3133K1.321_4_1">#REF!</definedName>
    <definedName name="_3135K1.321_5_1" localSheetId="13">#REF!</definedName>
    <definedName name="_3135K1.321_5_1" localSheetId="2">#REF!</definedName>
    <definedName name="_3135K1.321_5_1" localSheetId="11">#REF!</definedName>
    <definedName name="_3135K1.321_5_1" localSheetId="5">#REF!</definedName>
    <definedName name="_3135K1.321_5_1" localSheetId="14">#REF!</definedName>
    <definedName name="_3135K1.321_5_1">#REF!</definedName>
    <definedName name="_3137K1.321_6_1" localSheetId="13">#REF!</definedName>
    <definedName name="_3137K1.321_6_1" localSheetId="2">#REF!</definedName>
    <definedName name="_3137K1.321_6_1" localSheetId="11">#REF!</definedName>
    <definedName name="_3137K1.321_6_1" localSheetId="5">#REF!</definedName>
    <definedName name="_3137K1.321_6_1" localSheetId="14">#REF!</definedName>
    <definedName name="_3137K1.321_6_1">#REF!</definedName>
    <definedName name="_3139K1.321_8_1" localSheetId="13">#REF!</definedName>
    <definedName name="_3139K1.321_8_1" localSheetId="2">#REF!</definedName>
    <definedName name="_3139K1.321_8_1" localSheetId="11">#REF!</definedName>
    <definedName name="_3139K1.321_8_1" localSheetId="5">#REF!</definedName>
    <definedName name="_3139K1.321_8_1" localSheetId="14">#REF!</definedName>
    <definedName name="_3139K1.321_8_1">#REF!</definedName>
    <definedName name="_313CS_10_8_1" localSheetId="13">#REF!</definedName>
    <definedName name="_313CS_10_8_1" localSheetId="2">#REF!</definedName>
    <definedName name="_313CS_10_8_1" localSheetId="11">#REF!</definedName>
    <definedName name="_313CS_10_8_1" localSheetId="5">#REF!</definedName>
    <definedName name="_313CS_10_8_1" localSheetId="14">#REF!</definedName>
    <definedName name="_313CS_10_8_1">#REF!</definedName>
    <definedName name="_3141K1.331_4_1" localSheetId="13">#REF!</definedName>
    <definedName name="_3141K1.331_4_1" localSheetId="2">#REF!</definedName>
    <definedName name="_3141K1.331_4_1" localSheetId="11">#REF!</definedName>
    <definedName name="_3141K1.331_4_1" localSheetId="5">#REF!</definedName>
    <definedName name="_3141K1.331_4_1" localSheetId="14">#REF!</definedName>
    <definedName name="_3141K1.331_4_1">#REF!</definedName>
    <definedName name="_3143K1.331_5_1" localSheetId="13">#REF!</definedName>
    <definedName name="_3143K1.331_5_1" localSheetId="2">#REF!</definedName>
    <definedName name="_3143K1.331_5_1" localSheetId="11">#REF!</definedName>
    <definedName name="_3143K1.331_5_1" localSheetId="5">#REF!</definedName>
    <definedName name="_3143K1.331_5_1" localSheetId="14">#REF!</definedName>
    <definedName name="_3143K1.331_5_1">#REF!</definedName>
    <definedName name="_3145K1.331_6_1" localSheetId="13">#REF!</definedName>
    <definedName name="_3145K1.331_6_1" localSheetId="2">#REF!</definedName>
    <definedName name="_3145K1.331_6_1" localSheetId="11">#REF!</definedName>
    <definedName name="_3145K1.331_6_1" localSheetId="5">#REF!</definedName>
    <definedName name="_3145K1.331_6_1" localSheetId="14">#REF!</definedName>
    <definedName name="_3145K1.331_6_1">#REF!</definedName>
    <definedName name="_3147K1.331_8_1" localSheetId="13">#REF!</definedName>
    <definedName name="_3147K1.331_8_1" localSheetId="2">#REF!</definedName>
    <definedName name="_3147K1.331_8_1" localSheetId="11">#REF!</definedName>
    <definedName name="_3147K1.331_8_1" localSheetId="5">#REF!</definedName>
    <definedName name="_3147K1.331_8_1" localSheetId="14">#REF!</definedName>
    <definedName name="_3147K1.331_8_1">#REF!</definedName>
    <definedName name="_3149K1.341_4_1" localSheetId="13">#REF!</definedName>
    <definedName name="_3149K1.341_4_1" localSheetId="2">#REF!</definedName>
    <definedName name="_3149K1.341_4_1" localSheetId="11">#REF!</definedName>
    <definedName name="_3149K1.341_4_1" localSheetId="5">#REF!</definedName>
    <definedName name="_3149K1.341_4_1" localSheetId="14">#REF!</definedName>
    <definedName name="_3149K1.341_4_1">#REF!</definedName>
    <definedName name="_314CS_100_4_1" localSheetId="13">#REF!</definedName>
    <definedName name="_314CS_100_4_1" localSheetId="2">#REF!</definedName>
    <definedName name="_314CS_100_4_1" localSheetId="11">#REF!</definedName>
    <definedName name="_314CS_100_4_1" localSheetId="5">#REF!</definedName>
    <definedName name="_314CS_100_4_1" localSheetId="14">#REF!</definedName>
    <definedName name="_314CS_100_4_1">#REF!</definedName>
    <definedName name="_3151K1.341_5_1" localSheetId="13">#REF!</definedName>
    <definedName name="_3151K1.341_5_1" localSheetId="2">#REF!</definedName>
    <definedName name="_3151K1.341_5_1" localSheetId="11">#REF!</definedName>
    <definedName name="_3151K1.341_5_1" localSheetId="5">#REF!</definedName>
    <definedName name="_3151K1.341_5_1" localSheetId="14">#REF!</definedName>
    <definedName name="_3151K1.341_5_1">#REF!</definedName>
    <definedName name="_3153K1.341_6_1" localSheetId="13">#REF!</definedName>
    <definedName name="_3153K1.341_6_1" localSheetId="2">#REF!</definedName>
    <definedName name="_3153K1.341_6_1" localSheetId="11">#REF!</definedName>
    <definedName name="_3153K1.341_6_1" localSheetId="5">#REF!</definedName>
    <definedName name="_3153K1.341_6_1" localSheetId="14">#REF!</definedName>
    <definedName name="_3153K1.341_6_1">#REF!</definedName>
    <definedName name="_3155K1.341_8_1" localSheetId="13">#REF!</definedName>
    <definedName name="_3155K1.341_8_1" localSheetId="2">#REF!</definedName>
    <definedName name="_3155K1.341_8_1" localSheetId="11">#REF!</definedName>
    <definedName name="_3155K1.341_8_1" localSheetId="5">#REF!</definedName>
    <definedName name="_3155K1.341_8_1" localSheetId="14">#REF!</definedName>
    <definedName name="_3155K1.341_8_1">#REF!</definedName>
    <definedName name="_3157K1.401_4_1" localSheetId="13">#REF!</definedName>
    <definedName name="_3157K1.401_4_1" localSheetId="2">#REF!</definedName>
    <definedName name="_3157K1.401_4_1" localSheetId="11">#REF!</definedName>
    <definedName name="_3157K1.401_4_1" localSheetId="5">#REF!</definedName>
    <definedName name="_3157K1.401_4_1" localSheetId="14">#REF!</definedName>
    <definedName name="_3157K1.401_4_1">#REF!</definedName>
    <definedName name="_3159K1.401_5_1" localSheetId="13">#REF!</definedName>
    <definedName name="_3159K1.401_5_1" localSheetId="2">#REF!</definedName>
    <definedName name="_3159K1.401_5_1" localSheetId="11">#REF!</definedName>
    <definedName name="_3159K1.401_5_1" localSheetId="5">#REF!</definedName>
    <definedName name="_3159K1.401_5_1" localSheetId="14">#REF!</definedName>
    <definedName name="_3159K1.401_5_1">#REF!</definedName>
    <definedName name="_315CS_100_5_1" localSheetId="13">#REF!</definedName>
    <definedName name="_315CS_100_5_1" localSheetId="2">#REF!</definedName>
    <definedName name="_315CS_100_5_1" localSheetId="11">#REF!</definedName>
    <definedName name="_315CS_100_5_1" localSheetId="5">#REF!</definedName>
    <definedName name="_315CS_100_5_1" localSheetId="14">#REF!</definedName>
    <definedName name="_315CS_100_5_1">#REF!</definedName>
    <definedName name="_3161K1.401_6_1" localSheetId="13">#REF!</definedName>
    <definedName name="_3161K1.401_6_1" localSheetId="2">#REF!</definedName>
    <definedName name="_3161K1.401_6_1" localSheetId="11">#REF!</definedName>
    <definedName name="_3161K1.401_6_1" localSheetId="5">#REF!</definedName>
    <definedName name="_3161K1.401_6_1" localSheetId="14">#REF!</definedName>
    <definedName name="_3161K1.401_6_1">#REF!</definedName>
    <definedName name="_3163K1.401_8_1" localSheetId="13">#REF!</definedName>
    <definedName name="_3163K1.401_8_1" localSheetId="2">#REF!</definedName>
    <definedName name="_3163K1.401_8_1" localSheetId="11">#REF!</definedName>
    <definedName name="_3163K1.401_8_1" localSheetId="5">#REF!</definedName>
    <definedName name="_3163K1.401_8_1" localSheetId="14">#REF!</definedName>
    <definedName name="_3163K1.401_8_1">#REF!</definedName>
    <definedName name="_3165K1.411_4_1" localSheetId="13">#REF!</definedName>
    <definedName name="_3165K1.411_4_1" localSheetId="2">#REF!</definedName>
    <definedName name="_3165K1.411_4_1" localSheetId="11">#REF!</definedName>
    <definedName name="_3165K1.411_4_1" localSheetId="5">#REF!</definedName>
    <definedName name="_3165K1.411_4_1" localSheetId="14">#REF!</definedName>
    <definedName name="_3165K1.411_4_1">#REF!</definedName>
    <definedName name="_3166tadao_4_1" localSheetId="13">#REF!</definedName>
    <definedName name="_3166tadao_4_1" localSheetId="2">#REF!</definedName>
    <definedName name="_3166tadao_4_1" localSheetId="11">#REF!</definedName>
    <definedName name="_3166tadao_4_1" localSheetId="5">#REF!</definedName>
    <definedName name="_3166tadao_4_1" localSheetId="14">#REF!</definedName>
    <definedName name="_3166tadao_4_1">#REF!</definedName>
    <definedName name="_3167K1.411_5_1" localSheetId="13">#REF!</definedName>
    <definedName name="_3167K1.411_5_1" localSheetId="2">#REF!</definedName>
    <definedName name="_3167K1.411_5_1" localSheetId="11">#REF!</definedName>
    <definedName name="_3167K1.411_5_1" localSheetId="5">#REF!</definedName>
    <definedName name="_3167K1.411_5_1" localSheetId="14">#REF!</definedName>
    <definedName name="_3167K1.411_5_1">#REF!</definedName>
    <definedName name="_3167tadao_5_1" localSheetId="13">#REF!</definedName>
    <definedName name="_3167tadao_5_1" localSheetId="2">#REF!</definedName>
    <definedName name="_3167tadao_5_1" localSheetId="11">#REF!</definedName>
    <definedName name="_3167tadao_5_1" localSheetId="5">#REF!</definedName>
    <definedName name="_3167tadao_5_1" localSheetId="14">#REF!</definedName>
    <definedName name="_3167tadao_5_1">#REF!</definedName>
    <definedName name="_3168tadao_6_1" localSheetId="13">#REF!</definedName>
    <definedName name="_3168tadao_6_1" localSheetId="2">#REF!</definedName>
    <definedName name="_3168tadao_6_1" localSheetId="11">#REF!</definedName>
    <definedName name="_3168tadao_6_1" localSheetId="5">#REF!</definedName>
    <definedName name="_3168tadao_6_1" localSheetId="14">#REF!</definedName>
    <definedName name="_3168tadao_6_1">#REF!</definedName>
    <definedName name="_3169K1.411_6_1" localSheetId="13">#REF!</definedName>
    <definedName name="_3169K1.411_6_1" localSheetId="2">#REF!</definedName>
    <definedName name="_3169K1.411_6_1" localSheetId="11">#REF!</definedName>
    <definedName name="_3169K1.411_6_1" localSheetId="5">#REF!</definedName>
    <definedName name="_3169K1.411_6_1" localSheetId="14">#REF!</definedName>
    <definedName name="_3169K1.411_6_1">#REF!</definedName>
    <definedName name="_3169tadao_8_1" localSheetId="13">#REF!</definedName>
    <definedName name="_3169tadao_8_1" localSheetId="2">#REF!</definedName>
    <definedName name="_3169tadao_8_1" localSheetId="11">#REF!</definedName>
    <definedName name="_3169tadao_8_1" localSheetId="5">#REF!</definedName>
    <definedName name="_3169tadao_8_1" localSheetId="14">#REF!</definedName>
    <definedName name="_3169tadao_8_1">#REF!</definedName>
    <definedName name="_316CS_100_6_1" localSheetId="13">#REF!</definedName>
    <definedName name="_316CS_100_6_1" localSheetId="2">#REF!</definedName>
    <definedName name="_316CS_100_6_1" localSheetId="11">#REF!</definedName>
    <definedName name="_316CS_100_6_1" localSheetId="5">#REF!</definedName>
    <definedName name="_316CS_100_6_1" localSheetId="14">#REF!</definedName>
    <definedName name="_316CS_100_6_1">#REF!</definedName>
    <definedName name="_3170Tai_trong_4_1" localSheetId="13">#REF!</definedName>
    <definedName name="_3170Tai_trong_4_1" localSheetId="2">#REF!</definedName>
    <definedName name="_3170Tai_trong_4_1" localSheetId="11">#REF!</definedName>
    <definedName name="_3170Tai_trong_4_1" localSheetId="5">#REF!</definedName>
    <definedName name="_3170Tai_trong_4_1" localSheetId="14">#REF!</definedName>
    <definedName name="_3170Tai_trong_4_1">#REF!</definedName>
    <definedName name="_3171K1.411_8_1" localSheetId="13">#REF!</definedName>
    <definedName name="_3171K1.411_8_1" localSheetId="2">#REF!</definedName>
    <definedName name="_3171K1.411_8_1" localSheetId="11">#REF!</definedName>
    <definedName name="_3171K1.411_8_1" localSheetId="5">#REF!</definedName>
    <definedName name="_3171K1.411_8_1" localSheetId="14">#REF!</definedName>
    <definedName name="_3171K1.411_8_1">#REF!</definedName>
    <definedName name="_3171Tai_trong_5_1" localSheetId="13">#REF!</definedName>
    <definedName name="_3171Tai_trong_5_1" localSheetId="2">#REF!</definedName>
    <definedName name="_3171Tai_trong_5_1" localSheetId="11">#REF!</definedName>
    <definedName name="_3171Tai_trong_5_1" localSheetId="5">#REF!</definedName>
    <definedName name="_3171Tai_trong_5_1" localSheetId="14">#REF!</definedName>
    <definedName name="_3171Tai_trong_5_1">#REF!</definedName>
    <definedName name="_3172Tai_trong_6_1" localSheetId="13">#REF!</definedName>
    <definedName name="_3172Tai_trong_6_1" localSheetId="2">#REF!</definedName>
    <definedName name="_3172Tai_trong_6_1" localSheetId="11">#REF!</definedName>
    <definedName name="_3172Tai_trong_6_1" localSheetId="5">#REF!</definedName>
    <definedName name="_3172Tai_trong_6_1" localSheetId="14">#REF!</definedName>
    <definedName name="_3172Tai_trong_6_1">#REF!</definedName>
    <definedName name="_3173K1.421_4_1" localSheetId="13">#REF!</definedName>
    <definedName name="_3173K1.421_4_1" localSheetId="2">#REF!</definedName>
    <definedName name="_3173K1.421_4_1" localSheetId="11">#REF!</definedName>
    <definedName name="_3173K1.421_4_1" localSheetId="5">#REF!</definedName>
    <definedName name="_3173K1.421_4_1" localSheetId="14">#REF!</definedName>
    <definedName name="_3173K1.421_4_1">#REF!</definedName>
    <definedName name="_3173Tai_trong_8_1" localSheetId="13">#REF!</definedName>
    <definedName name="_3173Tai_trong_8_1" localSheetId="2">#REF!</definedName>
    <definedName name="_3173Tai_trong_8_1" localSheetId="11">#REF!</definedName>
    <definedName name="_3173Tai_trong_8_1" localSheetId="5">#REF!</definedName>
    <definedName name="_3173Tai_trong_8_1" localSheetId="14">#REF!</definedName>
    <definedName name="_3173Tai_trong_8_1">#REF!</definedName>
    <definedName name="_3175K1.421_5_1" localSheetId="13">#REF!</definedName>
    <definedName name="_3175K1.421_5_1" localSheetId="2">#REF!</definedName>
    <definedName name="_3175K1.421_5_1" localSheetId="11">#REF!</definedName>
    <definedName name="_3175K1.421_5_1" localSheetId="5">#REF!</definedName>
    <definedName name="_3175K1.421_5_1" localSheetId="14">#REF!</definedName>
    <definedName name="_3175K1.421_5_1">#REF!</definedName>
    <definedName name="_3177K1.421_6_1" localSheetId="13">#REF!</definedName>
    <definedName name="_3177K1.421_6_1" localSheetId="2">#REF!</definedName>
    <definedName name="_3177K1.421_6_1" localSheetId="11">#REF!</definedName>
    <definedName name="_3177K1.421_6_1" localSheetId="5">#REF!</definedName>
    <definedName name="_3177K1.421_6_1" localSheetId="14">#REF!</definedName>
    <definedName name="_3177K1.421_6_1">#REF!</definedName>
    <definedName name="_3178TBA_4_1" localSheetId="13">#REF!</definedName>
    <definedName name="_3178TBA_4_1" localSheetId="2">#REF!</definedName>
    <definedName name="_3178TBA_4_1" localSheetId="11">#REF!</definedName>
    <definedName name="_3178TBA_4_1" localSheetId="5">#REF!</definedName>
    <definedName name="_3178TBA_4_1" localSheetId="14">#REF!</definedName>
    <definedName name="_3178TBA_4_1">#REF!</definedName>
    <definedName name="_3179K1.421_8_1" localSheetId="13">#REF!</definedName>
    <definedName name="_3179K1.421_8_1" localSheetId="2">#REF!</definedName>
    <definedName name="_3179K1.421_8_1" localSheetId="11">#REF!</definedName>
    <definedName name="_3179K1.421_8_1" localSheetId="5">#REF!</definedName>
    <definedName name="_3179K1.421_8_1" localSheetId="14">#REF!</definedName>
    <definedName name="_3179K1.421_8_1">#REF!</definedName>
    <definedName name="_3179TBA_5_1" localSheetId="13">#REF!</definedName>
    <definedName name="_3179TBA_5_1" localSheetId="2">#REF!</definedName>
    <definedName name="_3179TBA_5_1" localSheetId="11">#REF!</definedName>
    <definedName name="_3179TBA_5_1" localSheetId="5">#REF!</definedName>
    <definedName name="_3179TBA_5_1" localSheetId="14">#REF!</definedName>
    <definedName name="_3179TBA_5_1">#REF!</definedName>
    <definedName name="_317blong_4_1" localSheetId="13">#REF!</definedName>
    <definedName name="_317blong_4_1" localSheetId="2">#REF!</definedName>
    <definedName name="_317blong_4_1" localSheetId="11">#REF!</definedName>
    <definedName name="_317blong_4_1" localSheetId="5">#REF!</definedName>
    <definedName name="_317blong_4_1" localSheetId="14">#REF!</definedName>
    <definedName name="_317blong_4_1">#REF!</definedName>
    <definedName name="_317CS_100_8_1" localSheetId="13">#REF!</definedName>
    <definedName name="_317CS_100_8_1" localSheetId="2">#REF!</definedName>
    <definedName name="_317CS_100_8_1" localSheetId="11">#REF!</definedName>
    <definedName name="_317CS_100_8_1" localSheetId="5">#REF!</definedName>
    <definedName name="_317CS_100_8_1" localSheetId="14">#REF!</definedName>
    <definedName name="_317CS_100_8_1">#REF!</definedName>
    <definedName name="_3180TBA_6_1" localSheetId="13">#REF!</definedName>
    <definedName name="_3180TBA_6_1" localSheetId="2">#REF!</definedName>
    <definedName name="_3180TBA_6_1" localSheetId="11">#REF!</definedName>
    <definedName name="_3180TBA_6_1" localSheetId="5">#REF!</definedName>
    <definedName name="_3180TBA_6_1" localSheetId="14">#REF!</definedName>
    <definedName name="_3180TBA_6_1">#REF!</definedName>
    <definedName name="_3181K1.431_4_1" localSheetId="13">#REF!</definedName>
    <definedName name="_3181K1.431_4_1" localSheetId="2">#REF!</definedName>
    <definedName name="_3181K1.431_4_1" localSheetId="11">#REF!</definedName>
    <definedName name="_3181K1.431_4_1" localSheetId="5">#REF!</definedName>
    <definedName name="_3181K1.431_4_1" localSheetId="14">#REF!</definedName>
    <definedName name="_3181K1.431_4_1">#REF!</definedName>
    <definedName name="_3181TBA_8_1" localSheetId="13">#REF!</definedName>
    <definedName name="_3181TBA_8_1" localSheetId="2">#REF!</definedName>
    <definedName name="_3181TBA_8_1" localSheetId="11">#REF!</definedName>
    <definedName name="_3181TBA_8_1" localSheetId="5">#REF!</definedName>
    <definedName name="_3181TBA_8_1" localSheetId="14">#REF!</definedName>
    <definedName name="_3181TBA_8_1">#REF!</definedName>
    <definedName name="_3183K1.431_5_1" localSheetId="13">#REF!</definedName>
    <definedName name="_3183K1.431_5_1" localSheetId="2">#REF!</definedName>
    <definedName name="_3183K1.431_5_1" localSheetId="11">#REF!</definedName>
    <definedName name="_3183K1.431_5_1" localSheetId="5">#REF!</definedName>
    <definedName name="_3183K1.431_5_1" localSheetId="14">#REF!</definedName>
    <definedName name="_3183K1.431_5_1">#REF!</definedName>
    <definedName name="_3185K1.431_6_1" localSheetId="13">#REF!</definedName>
    <definedName name="_3185K1.431_6_1" localSheetId="2">#REF!</definedName>
    <definedName name="_3185K1.431_6_1" localSheetId="11">#REF!</definedName>
    <definedName name="_3185K1.431_6_1" localSheetId="5">#REF!</definedName>
    <definedName name="_3185K1.431_6_1" localSheetId="14">#REF!</definedName>
    <definedName name="_3185K1.431_6_1">#REF!</definedName>
    <definedName name="_3187K1.431_8_1" localSheetId="13">#REF!</definedName>
    <definedName name="_3187K1.431_8_1" localSheetId="2">#REF!</definedName>
    <definedName name="_3187K1.431_8_1" localSheetId="11">#REF!</definedName>
    <definedName name="_3187K1.431_8_1" localSheetId="5">#REF!</definedName>
    <definedName name="_3187K1.431_8_1" localSheetId="14">#REF!</definedName>
    <definedName name="_3187K1.431_8_1">#REF!</definedName>
    <definedName name="_3189K1.441_4_1" localSheetId="13">#REF!</definedName>
    <definedName name="_3189K1.441_4_1" localSheetId="2">#REF!</definedName>
    <definedName name="_3189K1.441_4_1" localSheetId="11">#REF!</definedName>
    <definedName name="_3189K1.441_4_1" localSheetId="5">#REF!</definedName>
    <definedName name="_3189K1.441_4_1" localSheetId="14">#REF!</definedName>
    <definedName name="_3189K1.441_4_1">#REF!</definedName>
    <definedName name="_318blong_5_1" localSheetId="13">#REF!</definedName>
    <definedName name="_318blong_5_1" localSheetId="2">#REF!</definedName>
    <definedName name="_318blong_5_1" localSheetId="11">#REF!</definedName>
    <definedName name="_318blong_5_1" localSheetId="5">#REF!</definedName>
    <definedName name="_318blong_5_1" localSheetId="14">#REF!</definedName>
    <definedName name="_318blong_5_1">#REF!</definedName>
    <definedName name="_318CS_10S_4_1" localSheetId="13">#REF!</definedName>
    <definedName name="_318CS_10S_4_1" localSheetId="2">#REF!</definedName>
    <definedName name="_318CS_10S_4_1" localSheetId="11">#REF!</definedName>
    <definedName name="_318CS_10S_4_1" localSheetId="5">#REF!</definedName>
    <definedName name="_318CS_10S_4_1" localSheetId="14">#REF!</definedName>
    <definedName name="_318CS_10S_4_1">#REF!</definedName>
    <definedName name="_3191K1.441_5_1" localSheetId="13">#REF!</definedName>
    <definedName name="_3191K1.441_5_1" localSheetId="2">#REF!</definedName>
    <definedName name="_3191K1.441_5_1" localSheetId="11">#REF!</definedName>
    <definedName name="_3191K1.441_5_1" localSheetId="5">#REF!</definedName>
    <definedName name="_3191K1.441_5_1" localSheetId="14">#REF!</definedName>
    <definedName name="_3191K1.441_5_1">#REF!</definedName>
    <definedName name="_3193K1.441_6_1" localSheetId="13">#REF!</definedName>
    <definedName name="_3193K1.441_6_1" localSheetId="2">#REF!</definedName>
    <definedName name="_3193K1.441_6_1" localSheetId="11">#REF!</definedName>
    <definedName name="_3193K1.441_6_1" localSheetId="5">#REF!</definedName>
    <definedName name="_3193K1.441_6_1" localSheetId="14">#REF!</definedName>
    <definedName name="_3193K1.441_6_1">#REF!</definedName>
    <definedName name="_3194TC_4_1" localSheetId="13">#REF!</definedName>
    <definedName name="_3194TC_4_1" localSheetId="2">#REF!</definedName>
    <definedName name="_3194TC_4_1" localSheetId="11">#REF!</definedName>
    <definedName name="_3194TC_4_1" localSheetId="5">#REF!</definedName>
    <definedName name="_3194TC_4_1" localSheetId="14">#REF!</definedName>
    <definedName name="_3194TC_4_1">#REF!</definedName>
    <definedName name="_3195K1.441_8_1" localSheetId="13">#REF!</definedName>
    <definedName name="_3195K1.441_8_1" localSheetId="2">#REF!</definedName>
    <definedName name="_3195K1.441_8_1" localSheetId="11">#REF!</definedName>
    <definedName name="_3195K1.441_8_1" localSheetId="5">#REF!</definedName>
    <definedName name="_3195K1.441_8_1" localSheetId="14">#REF!</definedName>
    <definedName name="_3195K1.441_8_1">#REF!</definedName>
    <definedName name="_3195TC_5_1" localSheetId="13">#REF!</definedName>
    <definedName name="_3195TC_5_1" localSheetId="2">#REF!</definedName>
    <definedName name="_3195TC_5_1" localSheetId="11">#REF!</definedName>
    <definedName name="_3195TC_5_1" localSheetId="5">#REF!</definedName>
    <definedName name="_3195TC_5_1" localSheetId="14">#REF!</definedName>
    <definedName name="_3195TC_5_1">#REF!</definedName>
    <definedName name="_3196TC_6_1" localSheetId="13">#REF!</definedName>
    <definedName name="_3196TC_6_1" localSheetId="2">#REF!</definedName>
    <definedName name="_3196TC_6_1" localSheetId="11">#REF!</definedName>
    <definedName name="_3196TC_6_1" localSheetId="5">#REF!</definedName>
    <definedName name="_3196TC_6_1" localSheetId="14">#REF!</definedName>
    <definedName name="_3196TC_6_1">#REF!</definedName>
    <definedName name="_3197K2.001_4_1" localSheetId="13">#REF!</definedName>
    <definedName name="_3197K2.001_4_1" localSheetId="2">#REF!</definedName>
    <definedName name="_3197K2.001_4_1" localSheetId="11">#REF!</definedName>
    <definedName name="_3197K2.001_4_1" localSheetId="5">#REF!</definedName>
    <definedName name="_3197K2.001_4_1" localSheetId="14">#REF!</definedName>
    <definedName name="_3197K2.001_4_1">#REF!</definedName>
    <definedName name="_3197TC_8_1" localSheetId="13">#REF!</definedName>
    <definedName name="_3197TC_8_1" localSheetId="2">#REF!</definedName>
    <definedName name="_3197TC_8_1" localSheetId="11">#REF!</definedName>
    <definedName name="_3197TC_8_1" localSheetId="5">#REF!</definedName>
    <definedName name="_3197TC_8_1" localSheetId="14">#REF!</definedName>
    <definedName name="_3197TC_8_1">#REF!</definedName>
    <definedName name="_3198TC_NHANH1_4_1" localSheetId="13">#REF!</definedName>
    <definedName name="_3198TC_NHANH1_4_1" localSheetId="2">#REF!</definedName>
    <definedName name="_3198TC_NHANH1_4_1" localSheetId="11">#REF!</definedName>
    <definedName name="_3198TC_NHANH1_4_1" localSheetId="5">#REF!</definedName>
    <definedName name="_3198TC_NHANH1_4_1" localSheetId="14">#REF!</definedName>
    <definedName name="_3198TC_NHANH1_4_1">#REF!</definedName>
    <definedName name="_3199K2.001_5_1" localSheetId="13">#REF!</definedName>
    <definedName name="_3199K2.001_5_1" localSheetId="2">#REF!</definedName>
    <definedName name="_3199K2.001_5_1" localSheetId="11">#REF!</definedName>
    <definedName name="_3199K2.001_5_1" localSheetId="5">#REF!</definedName>
    <definedName name="_3199K2.001_5_1" localSheetId="14">#REF!</definedName>
    <definedName name="_3199K2.001_5_1">#REF!</definedName>
    <definedName name="_3199TC_NHANH1_5_1" localSheetId="13">#REF!</definedName>
    <definedName name="_3199TC_NHANH1_5_1" localSheetId="2">#REF!</definedName>
    <definedName name="_3199TC_NHANH1_5_1" localSheetId="11">#REF!</definedName>
    <definedName name="_3199TC_NHANH1_5_1" localSheetId="5">#REF!</definedName>
    <definedName name="_3199TC_NHANH1_5_1" localSheetId="14">#REF!</definedName>
    <definedName name="_3199TC_NHANH1_5_1">#REF!</definedName>
    <definedName name="_319blong_6_1" localSheetId="13">#REF!</definedName>
    <definedName name="_319blong_6_1" localSheetId="2">#REF!</definedName>
    <definedName name="_319blong_6_1" localSheetId="11">#REF!</definedName>
    <definedName name="_319blong_6_1" localSheetId="5">#REF!</definedName>
    <definedName name="_319blong_6_1" localSheetId="14">#REF!</definedName>
    <definedName name="_319blong_6_1">#REF!</definedName>
    <definedName name="_319CS_10S_5_1" localSheetId="13">#REF!</definedName>
    <definedName name="_319CS_10S_5_1" localSheetId="2">#REF!</definedName>
    <definedName name="_319CS_10S_5_1" localSheetId="11">#REF!</definedName>
    <definedName name="_319CS_10S_5_1" localSheetId="5">#REF!</definedName>
    <definedName name="_319CS_10S_5_1" localSheetId="14">#REF!</definedName>
    <definedName name="_319CS_10S_5_1">#REF!</definedName>
    <definedName name="_31A01DATA_5_1" localSheetId="13">#REF!</definedName>
    <definedName name="_31A01DATA_5_1" localSheetId="2">#REF!</definedName>
    <definedName name="_31A01DATA_5_1" localSheetId="11">#REF!</definedName>
    <definedName name="_31A01DATA_5_1" localSheetId="5">#REF!</definedName>
    <definedName name="_31A01DATA_5_1" localSheetId="14">#REF!</definedName>
    <definedName name="_31A01DATA_5_1">#REF!</definedName>
    <definedName name="_3200TC_NHANH1_6_1" localSheetId="13">#REF!</definedName>
    <definedName name="_3200TC_NHANH1_6_1" localSheetId="2">#REF!</definedName>
    <definedName name="_3200TC_NHANH1_6_1" localSheetId="11">#REF!</definedName>
    <definedName name="_3200TC_NHANH1_6_1" localSheetId="5">#REF!</definedName>
    <definedName name="_3200TC_NHANH1_6_1" localSheetId="14">#REF!</definedName>
    <definedName name="_3200TC_NHANH1_6_1">#REF!</definedName>
    <definedName name="_3201K2.001_6_1" localSheetId="13">#REF!</definedName>
    <definedName name="_3201K2.001_6_1" localSheetId="2">#REF!</definedName>
    <definedName name="_3201K2.001_6_1" localSheetId="11">#REF!</definedName>
    <definedName name="_3201K2.001_6_1" localSheetId="5">#REF!</definedName>
    <definedName name="_3201K2.001_6_1" localSheetId="14">#REF!</definedName>
    <definedName name="_3201K2.001_6_1">#REF!</definedName>
    <definedName name="_3201TC_NHANH1_8_1" localSheetId="13">#REF!</definedName>
    <definedName name="_3201TC_NHANH1_8_1" localSheetId="2">#REF!</definedName>
    <definedName name="_3201TC_NHANH1_8_1" localSheetId="11">#REF!</definedName>
    <definedName name="_3201TC_NHANH1_8_1" localSheetId="5">#REF!</definedName>
    <definedName name="_3201TC_NHANH1_8_1" localSheetId="14">#REF!</definedName>
    <definedName name="_3201TC_NHANH1_8_1">#REF!</definedName>
    <definedName name="_3203K2.001_8_1" localSheetId="13">#REF!</definedName>
    <definedName name="_3203K2.001_8_1" localSheetId="2">#REF!</definedName>
    <definedName name="_3203K2.001_8_1" localSheetId="11">#REF!</definedName>
    <definedName name="_3203K2.001_8_1" localSheetId="5">#REF!</definedName>
    <definedName name="_3203K2.001_8_1" localSheetId="14">#REF!</definedName>
    <definedName name="_3203K2.001_8_1">#REF!</definedName>
    <definedName name="_3205K2.011_4_1" localSheetId="13">#REF!</definedName>
    <definedName name="_3205K2.011_4_1" localSheetId="2">#REF!</definedName>
    <definedName name="_3205K2.011_4_1" localSheetId="11">#REF!</definedName>
    <definedName name="_3205K2.011_4_1" localSheetId="5">#REF!</definedName>
    <definedName name="_3205K2.011_4_1" localSheetId="14">#REF!</definedName>
    <definedName name="_3205K2.011_4_1">#REF!</definedName>
    <definedName name="_3206tct5_4_1" localSheetId="13">#REF!</definedName>
    <definedName name="_3206tct5_4_1" localSheetId="2">#REF!</definedName>
    <definedName name="_3206tct5_4_1" localSheetId="11">#REF!</definedName>
    <definedName name="_3206tct5_4_1" localSheetId="5">#REF!</definedName>
    <definedName name="_3206tct5_4_1" localSheetId="14">#REF!</definedName>
    <definedName name="_3206tct5_4_1">#REF!</definedName>
    <definedName name="_3207K2.011_5_1" localSheetId="13">#REF!</definedName>
    <definedName name="_3207K2.011_5_1" localSheetId="2">#REF!</definedName>
    <definedName name="_3207K2.011_5_1" localSheetId="11">#REF!</definedName>
    <definedName name="_3207K2.011_5_1" localSheetId="5">#REF!</definedName>
    <definedName name="_3207K2.011_5_1" localSheetId="14">#REF!</definedName>
    <definedName name="_3207K2.011_5_1">#REF!</definedName>
    <definedName name="_3207tct5_5_1" localSheetId="13">#REF!</definedName>
    <definedName name="_3207tct5_5_1" localSheetId="2">#REF!</definedName>
    <definedName name="_3207tct5_5_1" localSheetId="11">#REF!</definedName>
    <definedName name="_3207tct5_5_1" localSheetId="5">#REF!</definedName>
    <definedName name="_3207tct5_5_1" localSheetId="14">#REF!</definedName>
    <definedName name="_3207tct5_5_1">#REF!</definedName>
    <definedName name="_3208tct5_6_1" localSheetId="13">#REF!</definedName>
    <definedName name="_3208tct5_6_1" localSheetId="2">#REF!</definedName>
    <definedName name="_3208tct5_6_1" localSheetId="11">#REF!</definedName>
    <definedName name="_3208tct5_6_1" localSheetId="5">#REF!</definedName>
    <definedName name="_3208tct5_6_1" localSheetId="14">#REF!</definedName>
    <definedName name="_3208tct5_6_1">#REF!</definedName>
    <definedName name="_3209K2.011_6_1" localSheetId="13">#REF!</definedName>
    <definedName name="_3209K2.011_6_1" localSheetId="2">#REF!</definedName>
    <definedName name="_3209K2.011_6_1" localSheetId="11">#REF!</definedName>
    <definedName name="_3209K2.011_6_1" localSheetId="5">#REF!</definedName>
    <definedName name="_3209K2.011_6_1" localSheetId="14">#REF!</definedName>
    <definedName name="_3209K2.011_6_1">#REF!</definedName>
    <definedName name="_3209tct5_8_1" localSheetId="13">#REF!</definedName>
    <definedName name="_3209tct5_8_1" localSheetId="2">#REF!</definedName>
    <definedName name="_3209tct5_8_1" localSheetId="11">#REF!</definedName>
    <definedName name="_3209tct5_8_1" localSheetId="5">#REF!</definedName>
    <definedName name="_3209tct5_8_1" localSheetId="14">#REF!</definedName>
    <definedName name="_3209tct5_8_1">#REF!</definedName>
    <definedName name="_320blong_8_1" localSheetId="13">#REF!</definedName>
    <definedName name="_320blong_8_1" localSheetId="2">#REF!</definedName>
    <definedName name="_320blong_8_1" localSheetId="11">#REF!</definedName>
    <definedName name="_320blong_8_1" localSheetId="5">#REF!</definedName>
    <definedName name="_320blong_8_1" localSheetId="14">#REF!</definedName>
    <definedName name="_320blong_8_1">#REF!</definedName>
    <definedName name="_320CS_10S_6_1" localSheetId="13">#REF!</definedName>
    <definedName name="_320CS_10S_6_1" localSheetId="2">#REF!</definedName>
    <definedName name="_320CS_10S_6_1" localSheetId="11">#REF!</definedName>
    <definedName name="_320CS_10S_6_1" localSheetId="5">#REF!</definedName>
    <definedName name="_320CS_10S_6_1" localSheetId="14">#REF!</definedName>
    <definedName name="_320CS_10S_6_1">#REF!</definedName>
    <definedName name="_3211K2.011_8_1" localSheetId="13">#REF!</definedName>
    <definedName name="_3211K2.011_8_1" localSheetId="2">#REF!</definedName>
    <definedName name="_3211K2.011_8_1" localSheetId="11">#REF!</definedName>
    <definedName name="_3211K2.011_8_1" localSheetId="5">#REF!</definedName>
    <definedName name="_3211K2.011_8_1" localSheetId="14">#REF!</definedName>
    <definedName name="_3211K2.011_8_1">#REF!</definedName>
    <definedName name="_3213K2.021_4_1" localSheetId="13">#REF!</definedName>
    <definedName name="_3213K2.021_4_1" localSheetId="2">#REF!</definedName>
    <definedName name="_3213K2.021_4_1" localSheetId="11">#REF!</definedName>
    <definedName name="_3213K2.021_4_1" localSheetId="5">#REF!</definedName>
    <definedName name="_3213K2.021_4_1" localSheetId="14">#REF!</definedName>
    <definedName name="_3213K2.021_4_1">#REF!</definedName>
    <definedName name="_3215K2.021_5_1" localSheetId="13">#REF!</definedName>
    <definedName name="_3215K2.021_5_1" localSheetId="2">#REF!</definedName>
    <definedName name="_3215K2.021_5_1" localSheetId="11">#REF!</definedName>
    <definedName name="_3215K2.021_5_1" localSheetId="5">#REF!</definedName>
    <definedName name="_3215K2.021_5_1" localSheetId="14">#REF!</definedName>
    <definedName name="_3215K2.021_5_1">#REF!</definedName>
    <definedName name="_3217K2.021_6_1" localSheetId="13">#REF!</definedName>
    <definedName name="_3217K2.021_6_1" localSheetId="2">#REF!</definedName>
    <definedName name="_3217K2.021_6_1" localSheetId="11">#REF!</definedName>
    <definedName name="_3217K2.021_6_1" localSheetId="5">#REF!</definedName>
    <definedName name="_3217K2.021_6_1" localSheetId="14">#REF!</definedName>
    <definedName name="_3217K2.021_6_1">#REF!</definedName>
    <definedName name="_3219K2.021_8_1" localSheetId="13">#REF!</definedName>
    <definedName name="_3219K2.021_8_1" localSheetId="2">#REF!</definedName>
    <definedName name="_3219K2.021_8_1" localSheetId="11">#REF!</definedName>
    <definedName name="_3219K2.021_8_1" localSheetId="5">#REF!</definedName>
    <definedName name="_3219K2.021_8_1" localSheetId="14">#REF!</definedName>
    <definedName name="_3219K2.021_8_1">#REF!</definedName>
    <definedName name="_321botda_4_1" localSheetId="13">#REF!</definedName>
    <definedName name="_321botda_4_1" localSheetId="2">#REF!</definedName>
    <definedName name="_321botda_4_1" localSheetId="11">#REF!</definedName>
    <definedName name="_321botda_4_1" localSheetId="5">#REF!</definedName>
    <definedName name="_321botda_4_1" localSheetId="14">#REF!</definedName>
    <definedName name="_321botda_4_1">#REF!</definedName>
    <definedName name="_321CS_10S_8_1" localSheetId="13">#REF!</definedName>
    <definedName name="_321CS_10S_8_1" localSheetId="2">#REF!</definedName>
    <definedName name="_321CS_10S_8_1" localSheetId="11">#REF!</definedName>
    <definedName name="_321CS_10S_8_1" localSheetId="5">#REF!</definedName>
    <definedName name="_321CS_10S_8_1" localSheetId="14">#REF!</definedName>
    <definedName name="_321CS_10S_8_1">#REF!</definedName>
    <definedName name="_3221K2.031_4_1" localSheetId="13">#REF!</definedName>
    <definedName name="_3221K2.031_4_1" localSheetId="2">#REF!</definedName>
    <definedName name="_3221K2.031_4_1" localSheetId="11">#REF!</definedName>
    <definedName name="_3221K2.031_4_1" localSheetId="5">#REF!</definedName>
    <definedName name="_3221K2.031_4_1" localSheetId="14">#REF!</definedName>
    <definedName name="_3221K2.031_4_1">#REF!</definedName>
    <definedName name="_3223K2.031_5_1" localSheetId="13">#REF!</definedName>
    <definedName name="_3223K2.031_5_1" localSheetId="2">#REF!</definedName>
    <definedName name="_3223K2.031_5_1" localSheetId="11">#REF!</definedName>
    <definedName name="_3223K2.031_5_1" localSheetId="5">#REF!</definedName>
    <definedName name="_3223K2.031_5_1" localSheetId="14">#REF!</definedName>
    <definedName name="_3223K2.031_5_1">#REF!</definedName>
    <definedName name="_3225K2.031_6_1" localSheetId="13">#REF!</definedName>
    <definedName name="_3225K2.031_6_1" localSheetId="2">#REF!</definedName>
    <definedName name="_3225K2.031_6_1" localSheetId="11">#REF!</definedName>
    <definedName name="_3225K2.031_6_1" localSheetId="5">#REF!</definedName>
    <definedName name="_3225K2.031_6_1" localSheetId="14">#REF!</definedName>
    <definedName name="_3225K2.031_6_1">#REF!</definedName>
    <definedName name="_3227K2.031_8_1" localSheetId="13">#REF!</definedName>
    <definedName name="_3227K2.031_8_1" localSheetId="2">#REF!</definedName>
    <definedName name="_3227K2.031_8_1" localSheetId="11">#REF!</definedName>
    <definedName name="_3227K2.031_8_1" localSheetId="5">#REF!</definedName>
    <definedName name="_3227K2.031_8_1" localSheetId="14">#REF!</definedName>
    <definedName name="_3227K2.031_8_1">#REF!</definedName>
    <definedName name="_3229K2.041_4_1" localSheetId="13">#REF!</definedName>
    <definedName name="_3229K2.041_4_1" localSheetId="2">#REF!</definedName>
    <definedName name="_3229K2.041_4_1" localSheetId="11">#REF!</definedName>
    <definedName name="_3229K2.041_4_1" localSheetId="5">#REF!</definedName>
    <definedName name="_3229K2.041_4_1" localSheetId="14">#REF!</definedName>
    <definedName name="_3229K2.041_4_1">#REF!</definedName>
    <definedName name="_322botda_5_1" localSheetId="13">#REF!</definedName>
    <definedName name="_322botda_5_1" localSheetId="2">#REF!</definedName>
    <definedName name="_322botda_5_1" localSheetId="11">#REF!</definedName>
    <definedName name="_322botda_5_1" localSheetId="5">#REF!</definedName>
    <definedName name="_322botda_5_1" localSheetId="14">#REF!</definedName>
    <definedName name="_322botda_5_1">#REF!</definedName>
    <definedName name="_322CS_120_4_1" localSheetId="13">#REF!</definedName>
    <definedName name="_322CS_120_4_1" localSheetId="2">#REF!</definedName>
    <definedName name="_322CS_120_4_1" localSheetId="11">#REF!</definedName>
    <definedName name="_322CS_120_4_1" localSheetId="5">#REF!</definedName>
    <definedName name="_322CS_120_4_1" localSheetId="14">#REF!</definedName>
    <definedName name="_322CS_120_4_1">#REF!</definedName>
    <definedName name="_3231K2.041_5_1" localSheetId="13">#REF!</definedName>
    <definedName name="_3231K2.041_5_1" localSheetId="2">#REF!</definedName>
    <definedName name="_3231K2.041_5_1" localSheetId="11">#REF!</definedName>
    <definedName name="_3231K2.041_5_1" localSheetId="5">#REF!</definedName>
    <definedName name="_3231K2.041_5_1" localSheetId="14">#REF!</definedName>
    <definedName name="_3231K2.041_5_1">#REF!</definedName>
    <definedName name="_3233K2.041_6_1" localSheetId="13">#REF!</definedName>
    <definedName name="_3233K2.041_6_1" localSheetId="2">#REF!</definedName>
    <definedName name="_3233K2.041_6_1" localSheetId="11">#REF!</definedName>
    <definedName name="_3233K2.041_6_1" localSheetId="5">#REF!</definedName>
    <definedName name="_3233K2.041_6_1" localSheetId="14">#REF!</definedName>
    <definedName name="_3233K2.041_6_1">#REF!</definedName>
    <definedName name="_3234td1p_4_1" localSheetId="13">#REF!</definedName>
    <definedName name="_3234td1p_4_1" localSheetId="2">#REF!</definedName>
    <definedName name="_3234td1p_4_1" localSheetId="11">#REF!</definedName>
    <definedName name="_3234td1p_4_1" localSheetId="5">#REF!</definedName>
    <definedName name="_3234td1p_4_1" localSheetId="14">#REF!</definedName>
    <definedName name="_3234td1p_4_1">#REF!</definedName>
    <definedName name="_3235K2.041_8_1" localSheetId="13">#REF!</definedName>
    <definedName name="_3235K2.041_8_1" localSheetId="2">#REF!</definedName>
    <definedName name="_3235K2.041_8_1" localSheetId="11">#REF!</definedName>
    <definedName name="_3235K2.041_8_1" localSheetId="5">#REF!</definedName>
    <definedName name="_3235K2.041_8_1" localSheetId="14">#REF!</definedName>
    <definedName name="_3235K2.041_8_1">#REF!</definedName>
    <definedName name="_3235td1p_5_1" localSheetId="13">#REF!</definedName>
    <definedName name="_3235td1p_5_1" localSheetId="2">#REF!</definedName>
    <definedName name="_3235td1p_5_1" localSheetId="11">#REF!</definedName>
    <definedName name="_3235td1p_5_1" localSheetId="5">#REF!</definedName>
    <definedName name="_3235td1p_5_1" localSheetId="14">#REF!</definedName>
    <definedName name="_3235td1p_5_1">#REF!</definedName>
    <definedName name="_3236td1p_6_1" localSheetId="13">#REF!</definedName>
    <definedName name="_3236td1p_6_1" localSheetId="2">#REF!</definedName>
    <definedName name="_3236td1p_6_1" localSheetId="11">#REF!</definedName>
    <definedName name="_3236td1p_6_1" localSheetId="5">#REF!</definedName>
    <definedName name="_3236td1p_6_1" localSheetId="14">#REF!</definedName>
    <definedName name="_3236td1p_6_1">#REF!</definedName>
    <definedName name="_3237K2.101_4_1" localSheetId="13">#REF!</definedName>
    <definedName name="_3237K2.101_4_1" localSheetId="2">#REF!</definedName>
    <definedName name="_3237K2.101_4_1" localSheetId="11">#REF!</definedName>
    <definedName name="_3237K2.101_4_1" localSheetId="5">#REF!</definedName>
    <definedName name="_3237K2.101_4_1" localSheetId="14">#REF!</definedName>
    <definedName name="_3237K2.101_4_1">#REF!</definedName>
    <definedName name="_3237td1p_8_1" localSheetId="13">#REF!</definedName>
    <definedName name="_3237td1p_8_1" localSheetId="2">#REF!</definedName>
    <definedName name="_3237td1p_8_1" localSheetId="11">#REF!</definedName>
    <definedName name="_3237td1p_8_1" localSheetId="5">#REF!</definedName>
    <definedName name="_3237td1p_8_1" localSheetId="14">#REF!</definedName>
    <definedName name="_3237td1p_8_1">#REF!</definedName>
    <definedName name="_3239K2.101_5_1" localSheetId="13">#REF!</definedName>
    <definedName name="_3239K2.101_5_1" localSheetId="2">#REF!</definedName>
    <definedName name="_3239K2.101_5_1" localSheetId="11">#REF!</definedName>
    <definedName name="_3239K2.101_5_1" localSheetId="5">#REF!</definedName>
    <definedName name="_3239K2.101_5_1" localSheetId="14">#REF!</definedName>
    <definedName name="_3239K2.101_5_1">#REF!</definedName>
    <definedName name="_323botda_6_1" localSheetId="13">#REF!</definedName>
    <definedName name="_323botda_6_1" localSheetId="2">#REF!</definedName>
    <definedName name="_323botda_6_1" localSheetId="11">#REF!</definedName>
    <definedName name="_323botda_6_1" localSheetId="5">#REF!</definedName>
    <definedName name="_323botda_6_1" localSheetId="14">#REF!</definedName>
    <definedName name="_323botda_6_1">#REF!</definedName>
    <definedName name="_323CS_120_5_1" localSheetId="13">#REF!</definedName>
    <definedName name="_323CS_120_5_1" localSheetId="2">#REF!</definedName>
    <definedName name="_323CS_120_5_1" localSheetId="11">#REF!</definedName>
    <definedName name="_323CS_120_5_1" localSheetId="5">#REF!</definedName>
    <definedName name="_323CS_120_5_1" localSheetId="14">#REF!</definedName>
    <definedName name="_323CS_120_5_1">#REF!</definedName>
    <definedName name="_3241K2.101_6_1" localSheetId="13">#REF!</definedName>
    <definedName name="_3241K2.101_6_1" localSheetId="2">#REF!</definedName>
    <definedName name="_3241K2.101_6_1" localSheetId="11">#REF!</definedName>
    <definedName name="_3241K2.101_6_1" localSheetId="5">#REF!</definedName>
    <definedName name="_3241K2.101_6_1" localSheetId="14">#REF!</definedName>
    <definedName name="_3241K2.101_6_1">#REF!</definedName>
    <definedName name="_3243K2.101_8_1" localSheetId="13">#REF!</definedName>
    <definedName name="_3243K2.101_8_1" localSheetId="2">#REF!</definedName>
    <definedName name="_3243K2.101_8_1" localSheetId="11">#REF!</definedName>
    <definedName name="_3243K2.101_8_1" localSheetId="5">#REF!</definedName>
    <definedName name="_3243K2.101_8_1" localSheetId="14">#REF!</definedName>
    <definedName name="_3243K2.101_8_1">#REF!</definedName>
    <definedName name="_3245K2.111_4_1" localSheetId="13">#REF!</definedName>
    <definedName name="_3245K2.111_4_1" localSheetId="2">#REF!</definedName>
    <definedName name="_3245K2.111_4_1" localSheetId="11">#REF!</definedName>
    <definedName name="_3245K2.111_4_1" localSheetId="5">#REF!</definedName>
    <definedName name="_3245K2.111_4_1" localSheetId="14">#REF!</definedName>
    <definedName name="_3245K2.111_4_1">#REF!</definedName>
    <definedName name="_3246td3p_4_1" localSheetId="13">#REF!</definedName>
    <definedName name="_3246td3p_4_1" localSheetId="2">#REF!</definedName>
    <definedName name="_3246td3p_4_1" localSheetId="11">#REF!</definedName>
    <definedName name="_3246td3p_4_1" localSheetId="5">#REF!</definedName>
    <definedName name="_3246td3p_4_1" localSheetId="14">#REF!</definedName>
    <definedName name="_3246td3p_4_1">#REF!</definedName>
    <definedName name="_3247K2.111_5_1" localSheetId="13">#REF!</definedName>
    <definedName name="_3247K2.111_5_1" localSheetId="2">#REF!</definedName>
    <definedName name="_3247K2.111_5_1" localSheetId="11">#REF!</definedName>
    <definedName name="_3247K2.111_5_1" localSheetId="5">#REF!</definedName>
    <definedName name="_3247K2.111_5_1" localSheetId="14">#REF!</definedName>
    <definedName name="_3247K2.111_5_1">#REF!</definedName>
    <definedName name="_3247td3p_5_1" localSheetId="13">#REF!</definedName>
    <definedName name="_3247td3p_5_1" localSheetId="2">#REF!</definedName>
    <definedName name="_3247td3p_5_1" localSheetId="11">#REF!</definedName>
    <definedName name="_3247td3p_5_1" localSheetId="5">#REF!</definedName>
    <definedName name="_3247td3p_5_1" localSheetId="14">#REF!</definedName>
    <definedName name="_3247td3p_5_1">#REF!</definedName>
    <definedName name="_3248td3p_6_1" localSheetId="13">#REF!</definedName>
    <definedName name="_3248td3p_6_1" localSheetId="2">#REF!</definedName>
    <definedName name="_3248td3p_6_1" localSheetId="11">#REF!</definedName>
    <definedName name="_3248td3p_6_1" localSheetId="5">#REF!</definedName>
    <definedName name="_3248td3p_6_1" localSheetId="14">#REF!</definedName>
    <definedName name="_3248td3p_6_1">#REF!</definedName>
    <definedName name="_3249K2.111_6_1" localSheetId="13">#REF!</definedName>
    <definedName name="_3249K2.111_6_1" localSheetId="2">#REF!</definedName>
    <definedName name="_3249K2.111_6_1" localSheetId="11">#REF!</definedName>
    <definedName name="_3249K2.111_6_1" localSheetId="5">#REF!</definedName>
    <definedName name="_3249K2.111_6_1" localSheetId="14">#REF!</definedName>
    <definedName name="_3249K2.111_6_1">#REF!</definedName>
    <definedName name="_3249td3p_8_1" localSheetId="13">#REF!</definedName>
    <definedName name="_3249td3p_8_1" localSheetId="2">#REF!</definedName>
    <definedName name="_3249td3p_8_1" localSheetId="11">#REF!</definedName>
    <definedName name="_3249td3p_8_1" localSheetId="5">#REF!</definedName>
    <definedName name="_3249td3p_8_1" localSheetId="14">#REF!</definedName>
    <definedName name="_3249td3p_8_1">#REF!</definedName>
    <definedName name="_324botda_8_1" localSheetId="13">#REF!</definedName>
    <definedName name="_324botda_8_1" localSheetId="2">#REF!</definedName>
    <definedName name="_324botda_8_1" localSheetId="11">#REF!</definedName>
    <definedName name="_324botda_8_1" localSheetId="5">#REF!</definedName>
    <definedName name="_324botda_8_1" localSheetId="14">#REF!</definedName>
    <definedName name="_324botda_8_1">#REF!</definedName>
    <definedName name="_324CS_120_6_1" localSheetId="13">#REF!</definedName>
    <definedName name="_324CS_120_6_1" localSheetId="2">#REF!</definedName>
    <definedName name="_324CS_120_6_1" localSheetId="11">#REF!</definedName>
    <definedName name="_324CS_120_6_1" localSheetId="5">#REF!</definedName>
    <definedName name="_324CS_120_6_1" localSheetId="14">#REF!</definedName>
    <definedName name="_324CS_120_6_1">#REF!</definedName>
    <definedName name="_3251K2.111_8_1" localSheetId="13">#REF!</definedName>
    <definedName name="_3251K2.111_8_1" localSheetId="2">#REF!</definedName>
    <definedName name="_3251K2.111_8_1" localSheetId="11">#REF!</definedName>
    <definedName name="_3251K2.111_8_1" localSheetId="5">#REF!</definedName>
    <definedName name="_3251K2.111_8_1" localSheetId="14">#REF!</definedName>
    <definedName name="_3251K2.111_8_1">#REF!</definedName>
    <definedName name="_3253K2.121_4_1" localSheetId="13">#REF!</definedName>
    <definedName name="_3253K2.121_4_1" localSheetId="2">#REF!</definedName>
    <definedName name="_3253K2.121_4_1" localSheetId="11">#REF!</definedName>
    <definedName name="_3253K2.121_4_1" localSheetId="5">#REF!</definedName>
    <definedName name="_3253K2.121_4_1" localSheetId="14">#REF!</definedName>
    <definedName name="_3253K2.121_4_1">#REF!</definedName>
    <definedName name="_3255K2.121_5_1" localSheetId="13">#REF!</definedName>
    <definedName name="_3255K2.121_5_1" localSheetId="2">#REF!</definedName>
    <definedName name="_3255K2.121_5_1" localSheetId="11">#REF!</definedName>
    <definedName name="_3255K2.121_5_1" localSheetId="5">#REF!</definedName>
    <definedName name="_3255K2.121_5_1" localSheetId="14">#REF!</definedName>
    <definedName name="_3255K2.121_5_1">#REF!</definedName>
    <definedName name="_3257K2.121_6_1" localSheetId="13">#REF!</definedName>
    <definedName name="_3257K2.121_6_1" localSheetId="2">#REF!</definedName>
    <definedName name="_3257K2.121_6_1" localSheetId="11">#REF!</definedName>
    <definedName name="_3257K2.121_6_1" localSheetId="5">#REF!</definedName>
    <definedName name="_3257K2.121_6_1" localSheetId="14">#REF!</definedName>
    <definedName name="_3257K2.121_6_1">#REF!</definedName>
    <definedName name="_3259K2.121_8_1" localSheetId="13">#REF!</definedName>
    <definedName name="_3259K2.121_8_1" localSheetId="2">#REF!</definedName>
    <definedName name="_3259K2.121_8_1" localSheetId="11">#REF!</definedName>
    <definedName name="_3259K2.121_8_1" localSheetId="5">#REF!</definedName>
    <definedName name="_3259K2.121_8_1" localSheetId="14">#REF!</definedName>
    <definedName name="_3259K2.121_8_1">#REF!</definedName>
    <definedName name="_325CS_120_8_1" localSheetId="13">#REF!</definedName>
    <definedName name="_325CS_120_8_1" localSheetId="2">#REF!</definedName>
    <definedName name="_325CS_120_8_1" localSheetId="11">#REF!</definedName>
    <definedName name="_325CS_120_8_1" localSheetId="5">#REF!</definedName>
    <definedName name="_325CS_120_8_1" localSheetId="14">#REF!</definedName>
    <definedName name="_325CS_120_8_1">#REF!</definedName>
    <definedName name="_3261K2.131_4_1" localSheetId="13">#REF!</definedName>
    <definedName name="_3261K2.131_4_1" localSheetId="2">#REF!</definedName>
    <definedName name="_3261K2.131_4_1" localSheetId="11">#REF!</definedName>
    <definedName name="_3261K2.131_4_1" localSheetId="5">#REF!</definedName>
    <definedName name="_3261K2.131_4_1" localSheetId="14">#REF!</definedName>
    <definedName name="_3261K2.131_4_1">#REF!</definedName>
    <definedName name="_3263K2.131_5_1" localSheetId="13">#REF!</definedName>
    <definedName name="_3263K2.131_5_1" localSheetId="2">#REF!</definedName>
    <definedName name="_3263K2.131_5_1" localSheetId="11">#REF!</definedName>
    <definedName name="_3263K2.131_5_1" localSheetId="5">#REF!</definedName>
    <definedName name="_3263K2.131_5_1" localSheetId="14">#REF!</definedName>
    <definedName name="_3263K2.131_5_1">#REF!</definedName>
    <definedName name="_3265K2.131_6_1" localSheetId="13">#REF!</definedName>
    <definedName name="_3265K2.131_6_1" localSheetId="2">#REF!</definedName>
    <definedName name="_3265K2.131_6_1" localSheetId="11">#REF!</definedName>
    <definedName name="_3265K2.131_6_1" localSheetId="5">#REF!</definedName>
    <definedName name="_3265K2.131_6_1" localSheetId="14">#REF!</definedName>
    <definedName name="_3265K2.131_6_1">#REF!</definedName>
    <definedName name="_3267K2.131_8_1" localSheetId="13">#REF!</definedName>
    <definedName name="_3267K2.131_8_1" localSheetId="2">#REF!</definedName>
    <definedName name="_3267K2.131_8_1" localSheetId="11">#REF!</definedName>
    <definedName name="_3267K2.131_8_1" localSheetId="5">#REF!</definedName>
    <definedName name="_3267K2.131_8_1" localSheetId="14">#REF!</definedName>
    <definedName name="_3267K2.131_8_1">#REF!</definedName>
    <definedName name="_3269K2.141_4_1" localSheetId="13">#REF!</definedName>
    <definedName name="_3269K2.141_4_1" localSheetId="2">#REF!</definedName>
    <definedName name="_3269K2.141_4_1" localSheetId="11">#REF!</definedName>
    <definedName name="_3269K2.141_4_1" localSheetId="5">#REF!</definedName>
    <definedName name="_3269K2.141_4_1" localSheetId="14">#REF!</definedName>
    <definedName name="_3269K2.141_4_1">#REF!</definedName>
    <definedName name="_326bt_4_1" localSheetId="13">#REF!</definedName>
    <definedName name="_326bt_4_1" localSheetId="2">#REF!</definedName>
    <definedName name="_326bt_4_1" localSheetId="11">#REF!</definedName>
    <definedName name="_326bt_4_1" localSheetId="5">#REF!</definedName>
    <definedName name="_326bt_4_1" localSheetId="14">#REF!</definedName>
    <definedName name="_326bt_4_1">#REF!</definedName>
    <definedName name="_326CS_140_4_1" localSheetId="13">#REF!</definedName>
    <definedName name="_326CS_140_4_1" localSheetId="2">#REF!</definedName>
    <definedName name="_326CS_140_4_1" localSheetId="11">#REF!</definedName>
    <definedName name="_326CS_140_4_1" localSheetId="5">#REF!</definedName>
    <definedName name="_326CS_140_4_1" localSheetId="14">#REF!</definedName>
    <definedName name="_326CS_140_4_1">#REF!</definedName>
    <definedName name="_3271K2.141_5_1" localSheetId="13">#REF!</definedName>
    <definedName name="_3271K2.141_5_1" localSheetId="2">#REF!</definedName>
    <definedName name="_3271K2.141_5_1" localSheetId="11">#REF!</definedName>
    <definedName name="_3271K2.141_5_1" localSheetId="5">#REF!</definedName>
    <definedName name="_3271K2.141_5_1" localSheetId="14">#REF!</definedName>
    <definedName name="_3271K2.141_5_1">#REF!</definedName>
    <definedName name="_3273K2.141_6_1" localSheetId="13">#REF!</definedName>
    <definedName name="_3273K2.141_6_1" localSheetId="2">#REF!</definedName>
    <definedName name="_3273K2.141_6_1" localSheetId="11">#REF!</definedName>
    <definedName name="_3273K2.141_6_1" localSheetId="5">#REF!</definedName>
    <definedName name="_3273K2.141_6_1" localSheetId="14">#REF!</definedName>
    <definedName name="_3273K2.141_6_1">#REF!</definedName>
    <definedName name="_3274tdnc1p_4_1" localSheetId="13">#REF!</definedName>
    <definedName name="_3274tdnc1p_4_1" localSheetId="2">#REF!</definedName>
    <definedName name="_3274tdnc1p_4_1" localSheetId="11">#REF!</definedName>
    <definedName name="_3274tdnc1p_4_1" localSheetId="5">#REF!</definedName>
    <definedName name="_3274tdnc1p_4_1" localSheetId="14">#REF!</definedName>
    <definedName name="_3274tdnc1p_4_1">#REF!</definedName>
    <definedName name="_3275K2.141_8_1" localSheetId="13">#REF!</definedName>
    <definedName name="_3275K2.141_8_1" localSheetId="2">#REF!</definedName>
    <definedName name="_3275K2.141_8_1" localSheetId="11">#REF!</definedName>
    <definedName name="_3275K2.141_8_1" localSheetId="5">#REF!</definedName>
    <definedName name="_3275K2.141_8_1" localSheetId="14">#REF!</definedName>
    <definedName name="_3275K2.141_8_1">#REF!</definedName>
    <definedName name="_3275tdnc1p_5_1" localSheetId="13">#REF!</definedName>
    <definedName name="_3275tdnc1p_5_1" localSheetId="2">#REF!</definedName>
    <definedName name="_3275tdnc1p_5_1" localSheetId="11">#REF!</definedName>
    <definedName name="_3275tdnc1p_5_1" localSheetId="5">#REF!</definedName>
    <definedName name="_3275tdnc1p_5_1" localSheetId="14">#REF!</definedName>
    <definedName name="_3275tdnc1p_5_1">#REF!</definedName>
    <definedName name="_3276tdnc1p_6_1" localSheetId="13">#REF!</definedName>
    <definedName name="_3276tdnc1p_6_1" localSheetId="2">#REF!</definedName>
    <definedName name="_3276tdnc1p_6_1" localSheetId="11">#REF!</definedName>
    <definedName name="_3276tdnc1p_6_1" localSheetId="5">#REF!</definedName>
    <definedName name="_3276tdnc1p_6_1" localSheetId="14">#REF!</definedName>
    <definedName name="_3276tdnc1p_6_1">#REF!</definedName>
    <definedName name="_3277K2.201_4_1" localSheetId="13">#REF!</definedName>
    <definedName name="_3277K2.201_4_1" localSheetId="2">#REF!</definedName>
    <definedName name="_3277K2.201_4_1" localSheetId="11">#REF!</definedName>
    <definedName name="_3277K2.201_4_1" localSheetId="5">#REF!</definedName>
    <definedName name="_3277K2.201_4_1" localSheetId="14">#REF!</definedName>
    <definedName name="_3277K2.201_4_1">#REF!</definedName>
    <definedName name="_3277tdnc1p_8_1" localSheetId="13">#REF!</definedName>
    <definedName name="_3277tdnc1p_8_1" localSheetId="2">#REF!</definedName>
    <definedName name="_3277tdnc1p_8_1" localSheetId="11">#REF!</definedName>
    <definedName name="_3277tdnc1p_8_1" localSheetId="5">#REF!</definedName>
    <definedName name="_3277tdnc1p_8_1" localSheetId="14">#REF!</definedName>
    <definedName name="_3277tdnc1p_8_1">#REF!</definedName>
    <definedName name="_3279K2.201_5_1" localSheetId="13">#REF!</definedName>
    <definedName name="_3279K2.201_5_1" localSheetId="2">#REF!</definedName>
    <definedName name="_3279K2.201_5_1" localSheetId="11">#REF!</definedName>
    <definedName name="_3279K2.201_5_1" localSheetId="5">#REF!</definedName>
    <definedName name="_3279K2.201_5_1" localSheetId="14">#REF!</definedName>
    <definedName name="_3279K2.201_5_1">#REF!</definedName>
    <definedName name="_327CS_140_5_1" localSheetId="13">#REF!</definedName>
    <definedName name="_327CS_140_5_1" localSheetId="2">#REF!</definedName>
    <definedName name="_327CS_140_5_1" localSheetId="11">#REF!</definedName>
    <definedName name="_327CS_140_5_1" localSheetId="5">#REF!</definedName>
    <definedName name="_327CS_140_5_1" localSheetId="14">#REF!</definedName>
    <definedName name="_327CS_140_5_1">#REF!</definedName>
    <definedName name="_3281K2.201_6_1" localSheetId="13">#REF!</definedName>
    <definedName name="_3281K2.201_6_1" localSheetId="2">#REF!</definedName>
    <definedName name="_3281K2.201_6_1" localSheetId="11">#REF!</definedName>
    <definedName name="_3281K2.201_6_1" localSheetId="5">#REF!</definedName>
    <definedName name="_3281K2.201_6_1" localSheetId="14">#REF!</definedName>
    <definedName name="_3281K2.201_6_1">#REF!</definedName>
    <definedName name="_3282tdo_4_1" localSheetId="13">#REF!</definedName>
    <definedName name="_3282tdo_4_1" localSheetId="2">#REF!</definedName>
    <definedName name="_3282tdo_4_1" localSheetId="11">#REF!</definedName>
    <definedName name="_3282tdo_4_1" localSheetId="5">#REF!</definedName>
    <definedName name="_3282tdo_4_1" localSheetId="14">#REF!</definedName>
    <definedName name="_3282tdo_4_1">#REF!</definedName>
    <definedName name="_3283K2.201_8_1" localSheetId="13">#REF!</definedName>
    <definedName name="_3283K2.201_8_1" localSheetId="2">#REF!</definedName>
    <definedName name="_3283K2.201_8_1" localSheetId="11">#REF!</definedName>
    <definedName name="_3283K2.201_8_1" localSheetId="5">#REF!</definedName>
    <definedName name="_3283K2.201_8_1" localSheetId="14">#REF!</definedName>
    <definedName name="_3283K2.201_8_1">#REF!</definedName>
    <definedName name="_3283tdo_5_1" localSheetId="13">#REF!</definedName>
    <definedName name="_3283tdo_5_1" localSheetId="2">#REF!</definedName>
    <definedName name="_3283tdo_5_1" localSheetId="11">#REF!</definedName>
    <definedName name="_3283tdo_5_1" localSheetId="5">#REF!</definedName>
    <definedName name="_3283tdo_5_1" localSheetId="14">#REF!</definedName>
    <definedName name="_3283tdo_5_1">#REF!</definedName>
    <definedName name="_3284tdo_6_1" localSheetId="13">#REF!</definedName>
    <definedName name="_3284tdo_6_1" localSheetId="2">#REF!</definedName>
    <definedName name="_3284tdo_6_1" localSheetId="11">#REF!</definedName>
    <definedName name="_3284tdo_6_1" localSheetId="5">#REF!</definedName>
    <definedName name="_3284tdo_6_1" localSheetId="14">#REF!</definedName>
    <definedName name="_3284tdo_6_1">#REF!</definedName>
    <definedName name="_3285K2.211_4_1" localSheetId="13">#REF!</definedName>
    <definedName name="_3285K2.211_4_1" localSheetId="2">#REF!</definedName>
    <definedName name="_3285K2.211_4_1" localSheetId="11">#REF!</definedName>
    <definedName name="_3285K2.211_4_1" localSheetId="5">#REF!</definedName>
    <definedName name="_3285K2.211_4_1" localSheetId="14">#REF!</definedName>
    <definedName name="_3285K2.211_4_1">#REF!</definedName>
    <definedName name="_3285tdo_8_1" localSheetId="13">#REF!</definedName>
    <definedName name="_3285tdo_8_1" localSheetId="2">#REF!</definedName>
    <definedName name="_3285tdo_8_1" localSheetId="11">#REF!</definedName>
    <definedName name="_3285tdo_8_1" localSheetId="5">#REF!</definedName>
    <definedName name="_3285tdo_8_1" localSheetId="14">#REF!</definedName>
    <definedName name="_3285tdo_8_1">#REF!</definedName>
    <definedName name="_3287K2.211_5_1" localSheetId="13">#REF!</definedName>
    <definedName name="_3287K2.211_5_1" localSheetId="2">#REF!</definedName>
    <definedName name="_3287K2.211_5_1" localSheetId="11">#REF!</definedName>
    <definedName name="_3287K2.211_5_1" localSheetId="5">#REF!</definedName>
    <definedName name="_3287K2.211_5_1" localSheetId="14">#REF!</definedName>
    <definedName name="_3287K2.211_5_1">#REF!</definedName>
    <definedName name="_3289K2.211_6_1" localSheetId="13">#REF!</definedName>
    <definedName name="_3289K2.211_6_1" localSheetId="2">#REF!</definedName>
    <definedName name="_3289K2.211_6_1" localSheetId="11">#REF!</definedName>
    <definedName name="_3289K2.211_6_1" localSheetId="5">#REF!</definedName>
    <definedName name="_3289K2.211_6_1" localSheetId="14">#REF!</definedName>
    <definedName name="_3289K2.211_6_1">#REF!</definedName>
    <definedName name="_328bt_5_1" localSheetId="13">#REF!</definedName>
    <definedName name="_328bt_5_1" localSheetId="2">#REF!</definedName>
    <definedName name="_328bt_5_1" localSheetId="11">#REF!</definedName>
    <definedName name="_328bt_5_1" localSheetId="5">#REF!</definedName>
    <definedName name="_328bt_5_1" localSheetId="14">#REF!</definedName>
    <definedName name="_328bt_5_1">#REF!</definedName>
    <definedName name="_328CS_140_6_1" localSheetId="13">#REF!</definedName>
    <definedName name="_328CS_140_6_1" localSheetId="2">#REF!</definedName>
    <definedName name="_328CS_140_6_1" localSheetId="11">#REF!</definedName>
    <definedName name="_328CS_140_6_1" localSheetId="5">#REF!</definedName>
    <definedName name="_328CS_140_6_1" localSheetId="14">#REF!</definedName>
    <definedName name="_328CS_140_6_1">#REF!</definedName>
    <definedName name="_3290tdvl1p_4_1" localSheetId="13">#REF!</definedName>
    <definedName name="_3290tdvl1p_4_1" localSheetId="2">#REF!</definedName>
    <definedName name="_3290tdvl1p_4_1" localSheetId="11">#REF!</definedName>
    <definedName name="_3290tdvl1p_4_1" localSheetId="5">#REF!</definedName>
    <definedName name="_3290tdvl1p_4_1" localSheetId="14">#REF!</definedName>
    <definedName name="_3290tdvl1p_4_1">#REF!</definedName>
    <definedName name="_3291K2.211_8_1" localSheetId="13">#REF!</definedName>
    <definedName name="_3291K2.211_8_1" localSheetId="2">#REF!</definedName>
    <definedName name="_3291K2.211_8_1" localSheetId="11">#REF!</definedName>
    <definedName name="_3291K2.211_8_1" localSheetId="5">#REF!</definedName>
    <definedName name="_3291K2.211_8_1" localSheetId="14">#REF!</definedName>
    <definedName name="_3291K2.211_8_1">#REF!</definedName>
    <definedName name="_3291tdvl1p_5_1" localSheetId="13">#REF!</definedName>
    <definedName name="_3291tdvl1p_5_1" localSheetId="2">#REF!</definedName>
    <definedName name="_3291tdvl1p_5_1" localSheetId="11">#REF!</definedName>
    <definedName name="_3291tdvl1p_5_1" localSheetId="5">#REF!</definedName>
    <definedName name="_3291tdvl1p_5_1" localSheetId="14">#REF!</definedName>
    <definedName name="_3291tdvl1p_5_1">#REF!</definedName>
    <definedName name="_3292tdvl1p_6_1" localSheetId="13">#REF!</definedName>
    <definedName name="_3292tdvl1p_6_1" localSheetId="2">#REF!</definedName>
    <definedName name="_3292tdvl1p_6_1" localSheetId="11">#REF!</definedName>
    <definedName name="_3292tdvl1p_6_1" localSheetId="5">#REF!</definedName>
    <definedName name="_3292tdvl1p_6_1" localSheetId="14">#REF!</definedName>
    <definedName name="_3292tdvl1p_6_1">#REF!</definedName>
    <definedName name="_3293K2.221_4_1" localSheetId="13">#REF!</definedName>
    <definedName name="_3293K2.221_4_1" localSheetId="2">#REF!</definedName>
    <definedName name="_3293K2.221_4_1" localSheetId="11">#REF!</definedName>
    <definedName name="_3293K2.221_4_1" localSheetId="5">#REF!</definedName>
    <definedName name="_3293K2.221_4_1" localSheetId="14">#REF!</definedName>
    <definedName name="_3293K2.221_4_1">#REF!</definedName>
    <definedName name="_3293tdvl1p_8_1" localSheetId="13">#REF!</definedName>
    <definedName name="_3293tdvl1p_8_1" localSheetId="2">#REF!</definedName>
    <definedName name="_3293tdvl1p_8_1" localSheetId="11">#REF!</definedName>
    <definedName name="_3293tdvl1p_8_1" localSheetId="5">#REF!</definedName>
    <definedName name="_3293tdvl1p_8_1" localSheetId="14">#REF!</definedName>
    <definedName name="_3293tdvl1p_8_1">#REF!</definedName>
    <definedName name="_3295K2.221_5_1" localSheetId="13">#REF!</definedName>
    <definedName name="_3295K2.221_5_1" localSheetId="2">#REF!</definedName>
    <definedName name="_3295K2.221_5_1" localSheetId="11">#REF!</definedName>
    <definedName name="_3295K2.221_5_1" localSheetId="5">#REF!</definedName>
    <definedName name="_3295K2.221_5_1" localSheetId="14">#REF!</definedName>
    <definedName name="_3295K2.221_5_1">#REF!</definedName>
    <definedName name="_3297K2.221_6_1" localSheetId="13">#REF!</definedName>
    <definedName name="_3297K2.221_6_1" localSheetId="2">#REF!</definedName>
    <definedName name="_3297K2.221_6_1" localSheetId="11">#REF!</definedName>
    <definedName name="_3297K2.221_6_1" localSheetId="5">#REF!</definedName>
    <definedName name="_3297K2.221_6_1" localSheetId="14">#REF!</definedName>
    <definedName name="_3297K2.221_6_1">#REF!</definedName>
    <definedName name="_3298temp_4_1" localSheetId="13">#REF!</definedName>
    <definedName name="_3298temp_4_1" localSheetId="2">#REF!</definedName>
    <definedName name="_3298temp_4_1" localSheetId="11">#REF!</definedName>
    <definedName name="_3298temp_4_1" localSheetId="5">#REF!</definedName>
    <definedName name="_3298temp_4_1" localSheetId="14">#REF!</definedName>
    <definedName name="_3298temp_4_1">#REF!</definedName>
    <definedName name="_3299K2.221_8_1" localSheetId="13">#REF!</definedName>
    <definedName name="_3299K2.221_8_1" localSheetId="2">#REF!</definedName>
    <definedName name="_3299K2.221_8_1" localSheetId="11">#REF!</definedName>
    <definedName name="_3299K2.221_8_1" localSheetId="5">#REF!</definedName>
    <definedName name="_3299K2.221_8_1" localSheetId="14">#REF!</definedName>
    <definedName name="_3299K2.221_8_1">#REF!</definedName>
    <definedName name="_3299temp_5_1" localSheetId="13">#REF!</definedName>
    <definedName name="_3299temp_5_1" localSheetId="2">#REF!</definedName>
    <definedName name="_3299temp_5_1" localSheetId="11">#REF!</definedName>
    <definedName name="_3299temp_5_1" localSheetId="5">#REF!</definedName>
    <definedName name="_3299temp_5_1" localSheetId="14">#REF!</definedName>
    <definedName name="_3299temp_5_1">#REF!</definedName>
    <definedName name="_329CS_140_8_1" localSheetId="13">#REF!</definedName>
    <definedName name="_329CS_140_8_1" localSheetId="2">#REF!</definedName>
    <definedName name="_329CS_140_8_1" localSheetId="11">#REF!</definedName>
    <definedName name="_329CS_140_8_1" localSheetId="5">#REF!</definedName>
    <definedName name="_329CS_140_8_1" localSheetId="14">#REF!</definedName>
    <definedName name="_329CS_140_8_1">#REF!</definedName>
    <definedName name="_32A01CODE_4_1" localSheetId="13">#REF!</definedName>
    <definedName name="_32A01CODE_4_1" localSheetId="2">#REF!</definedName>
    <definedName name="_32A01CODE_4_1" localSheetId="11">#REF!</definedName>
    <definedName name="_32A01CODE_4_1" localSheetId="5">#REF!</definedName>
    <definedName name="_32A01CODE_4_1" localSheetId="14">#REF!</definedName>
    <definedName name="_32A01CODE_4_1">#REF!</definedName>
    <definedName name="_32A01DATA_6_1" localSheetId="13">#REF!</definedName>
    <definedName name="_32A01DATA_6_1" localSheetId="2">#REF!</definedName>
    <definedName name="_32A01DATA_6_1" localSheetId="11">#REF!</definedName>
    <definedName name="_32A01DATA_6_1" localSheetId="5">#REF!</definedName>
    <definedName name="_32A01DATA_6_1" localSheetId="14">#REF!</definedName>
    <definedName name="_32A01DATA_6_1">#REF!</definedName>
    <definedName name="_3300temp_6_1" localSheetId="13">#REF!</definedName>
    <definedName name="_3300temp_6_1" localSheetId="2">#REF!</definedName>
    <definedName name="_3300temp_6_1" localSheetId="11">#REF!</definedName>
    <definedName name="_3300temp_6_1" localSheetId="5">#REF!</definedName>
    <definedName name="_3300temp_6_1" localSheetId="14">#REF!</definedName>
    <definedName name="_3300temp_6_1">#REF!</definedName>
    <definedName name="_3301K2.231_4_1" localSheetId="13">#REF!</definedName>
    <definedName name="_3301K2.231_4_1" localSheetId="2">#REF!</definedName>
    <definedName name="_3301K2.231_4_1" localSheetId="11">#REF!</definedName>
    <definedName name="_3301K2.231_4_1" localSheetId="5">#REF!</definedName>
    <definedName name="_3301K2.231_4_1" localSheetId="14">#REF!</definedName>
    <definedName name="_3301K2.231_4_1">#REF!</definedName>
    <definedName name="_3301temp_8_1" localSheetId="13">#REF!</definedName>
    <definedName name="_3301temp_8_1" localSheetId="2">#REF!</definedName>
    <definedName name="_3301temp_8_1" localSheetId="11">#REF!</definedName>
    <definedName name="_3301temp_8_1" localSheetId="5">#REF!</definedName>
    <definedName name="_3301temp_8_1" localSheetId="14">#REF!</definedName>
    <definedName name="_3301temp_8_1">#REF!</definedName>
    <definedName name="_3302Temp_Br_4_1" localSheetId="13">#REF!</definedName>
    <definedName name="_3302Temp_Br_4_1" localSheetId="2">#REF!</definedName>
    <definedName name="_3302Temp_Br_4_1" localSheetId="11">#REF!</definedName>
    <definedName name="_3302Temp_Br_4_1" localSheetId="5">#REF!</definedName>
    <definedName name="_3302Temp_Br_4_1" localSheetId="14">#REF!</definedName>
    <definedName name="_3302Temp_Br_4_1">#REF!</definedName>
    <definedName name="_3303K2.231_5_1" localSheetId="13">#REF!</definedName>
    <definedName name="_3303K2.231_5_1" localSheetId="2">#REF!</definedName>
    <definedName name="_3303K2.231_5_1" localSheetId="11">#REF!</definedName>
    <definedName name="_3303K2.231_5_1" localSheetId="5">#REF!</definedName>
    <definedName name="_3303K2.231_5_1" localSheetId="14">#REF!</definedName>
    <definedName name="_3303K2.231_5_1">#REF!</definedName>
    <definedName name="_3303Temp_Br_5_1" localSheetId="13">#REF!</definedName>
    <definedName name="_3303Temp_Br_5_1" localSheetId="2">#REF!</definedName>
    <definedName name="_3303Temp_Br_5_1" localSheetId="11">#REF!</definedName>
    <definedName name="_3303Temp_Br_5_1" localSheetId="5">#REF!</definedName>
    <definedName name="_3303Temp_Br_5_1" localSheetId="14">#REF!</definedName>
    <definedName name="_3303Temp_Br_5_1">#REF!</definedName>
    <definedName name="_3304Temp_Br_6_1" localSheetId="13">#REF!</definedName>
    <definedName name="_3304Temp_Br_6_1" localSheetId="2">#REF!</definedName>
    <definedName name="_3304Temp_Br_6_1" localSheetId="11">#REF!</definedName>
    <definedName name="_3304Temp_Br_6_1" localSheetId="5">#REF!</definedName>
    <definedName name="_3304Temp_Br_6_1" localSheetId="14">#REF!</definedName>
    <definedName name="_3304Temp_Br_6_1">#REF!</definedName>
    <definedName name="_3305K2.231_6_1" localSheetId="13">#REF!</definedName>
    <definedName name="_3305K2.231_6_1" localSheetId="2">#REF!</definedName>
    <definedName name="_3305K2.231_6_1" localSheetId="11">#REF!</definedName>
    <definedName name="_3305K2.231_6_1" localSheetId="5">#REF!</definedName>
    <definedName name="_3305K2.231_6_1" localSheetId="14">#REF!</definedName>
    <definedName name="_3305K2.231_6_1">#REF!</definedName>
    <definedName name="_3305Temp_Br_8_1" localSheetId="13">#REF!</definedName>
    <definedName name="_3305Temp_Br_8_1" localSheetId="2">#REF!</definedName>
    <definedName name="_3305Temp_Br_8_1" localSheetId="11">#REF!</definedName>
    <definedName name="_3305Temp_Br_8_1" localSheetId="5">#REF!</definedName>
    <definedName name="_3305Temp_Br_8_1" localSheetId="14">#REF!</definedName>
    <definedName name="_3305Temp_Br_8_1">#REF!</definedName>
    <definedName name="_3306TEMPBR_4_1" localSheetId="13">#REF!</definedName>
    <definedName name="_3306TEMPBR_4_1" localSheetId="2">#REF!</definedName>
    <definedName name="_3306TEMPBR_4_1" localSheetId="11">#REF!</definedName>
    <definedName name="_3306TEMPBR_4_1" localSheetId="5">#REF!</definedName>
    <definedName name="_3306TEMPBR_4_1" localSheetId="14">#REF!</definedName>
    <definedName name="_3306TEMPBR_4_1">#REF!</definedName>
    <definedName name="_3307K2.231_8_1" localSheetId="13">#REF!</definedName>
    <definedName name="_3307K2.231_8_1" localSheetId="2">#REF!</definedName>
    <definedName name="_3307K2.231_8_1" localSheetId="11">#REF!</definedName>
    <definedName name="_3307K2.231_8_1" localSheetId="5">#REF!</definedName>
    <definedName name="_3307K2.231_8_1" localSheetId="14">#REF!</definedName>
    <definedName name="_3307K2.231_8_1">#REF!</definedName>
    <definedName name="_3307TEMPBR_5_1" localSheetId="13">#REF!</definedName>
    <definedName name="_3307TEMPBR_5_1" localSheetId="2">#REF!</definedName>
    <definedName name="_3307TEMPBR_5_1" localSheetId="11">#REF!</definedName>
    <definedName name="_3307TEMPBR_5_1" localSheetId="5">#REF!</definedName>
    <definedName name="_3307TEMPBR_5_1" localSheetId="14">#REF!</definedName>
    <definedName name="_3307TEMPBR_5_1">#REF!</definedName>
    <definedName name="_3308TEMPBR_6_1" localSheetId="13">#REF!</definedName>
    <definedName name="_3308TEMPBR_6_1" localSheetId="2">#REF!</definedName>
    <definedName name="_3308TEMPBR_6_1" localSheetId="11">#REF!</definedName>
    <definedName name="_3308TEMPBR_6_1" localSheetId="5">#REF!</definedName>
    <definedName name="_3308TEMPBR_6_1" localSheetId="14">#REF!</definedName>
    <definedName name="_3308TEMPBR_6_1">#REF!</definedName>
    <definedName name="_3309K2.241_4_1" localSheetId="13">#REF!</definedName>
    <definedName name="_3309K2.241_4_1" localSheetId="2">#REF!</definedName>
    <definedName name="_3309K2.241_4_1" localSheetId="11">#REF!</definedName>
    <definedName name="_3309K2.241_4_1" localSheetId="5">#REF!</definedName>
    <definedName name="_3309K2.241_4_1" localSheetId="14">#REF!</definedName>
    <definedName name="_3309K2.241_4_1">#REF!</definedName>
    <definedName name="_3309TEMPBR_8_1" localSheetId="13">#REF!</definedName>
    <definedName name="_3309TEMPBR_8_1" localSheetId="2">#REF!</definedName>
    <definedName name="_3309TEMPBR_8_1" localSheetId="11">#REF!</definedName>
    <definedName name="_3309TEMPBR_8_1" localSheetId="5">#REF!</definedName>
    <definedName name="_3309TEMPBR_8_1" localSheetId="14">#REF!</definedName>
    <definedName name="_3309TEMPBR_8_1">#REF!</definedName>
    <definedName name="_330bt_6_1" localSheetId="13">#REF!</definedName>
    <definedName name="_330bt_6_1" localSheetId="2">#REF!</definedName>
    <definedName name="_330bt_6_1" localSheetId="11">#REF!</definedName>
    <definedName name="_330bt_6_1" localSheetId="5">#REF!</definedName>
    <definedName name="_330bt_6_1" localSheetId="14">#REF!</definedName>
    <definedName name="_330bt_6_1">#REF!</definedName>
    <definedName name="_330CS_160_4_1" localSheetId="13">#REF!</definedName>
    <definedName name="_330CS_160_4_1" localSheetId="2">#REF!</definedName>
    <definedName name="_330CS_160_4_1" localSheetId="11">#REF!</definedName>
    <definedName name="_330CS_160_4_1" localSheetId="5">#REF!</definedName>
    <definedName name="_330CS_160_4_1" localSheetId="14">#REF!</definedName>
    <definedName name="_330CS_160_4_1">#REF!</definedName>
    <definedName name="_3310tenvung_4_1" localSheetId="13">#REF!</definedName>
    <definedName name="_3310tenvung_4_1" localSheetId="2">#REF!</definedName>
    <definedName name="_3310tenvung_4_1" localSheetId="11">#REF!</definedName>
    <definedName name="_3310tenvung_4_1" localSheetId="5">#REF!</definedName>
    <definedName name="_3310tenvung_4_1" localSheetId="14">#REF!</definedName>
    <definedName name="_3310tenvung_4_1">#REF!</definedName>
    <definedName name="_3311K2.241_5_1" localSheetId="13">#REF!</definedName>
    <definedName name="_3311K2.241_5_1" localSheetId="2">#REF!</definedName>
    <definedName name="_3311K2.241_5_1" localSheetId="11">#REF!</definedName>
    <definedName name="_3311K2.241_5_1" localSheetId="5">#REF!</definedName>
    <definedName name="_3311K2.241_5_1" localSheetId="14">#REF!</definedName>
    <definedName name="_3311K2.241_5_1">#REF!</definedName>
    <definedName name="_3311tenvung_5_1" localSheetId="13">#REF!</definedName>
    <definedName name="_3311tenvung_5_1" localSheetId="2">#REF!</definedName>
    <definedName name="_3311tenvung_5_1" localSheetId="11">#REF!</definedName>
    <definedName name="_3311tenvung_5_1" localSheetId="5">#REF!</definedName>
    <definedName name="_3311tenvung_5_1" localSheetId="14">#REF!</definedName>
    <definedName name="_3311tenvung_5_1">#REF!</definedName>
    <definedName name="_3312tenvung_6_1" localSheetId="13">#REF!</definedName>
    <definedName name="_3312tenvung_6_1" localSheetId="2">#REF!</definedName>
    <definedName name="_3312tenvung_6_1" localSheetId="11">#REF!</definedName>
    <definedName name="_3312tenvung_6_1" localSheetId="5">#REF!</definedName>
    <definedName name="_3312tenvung_6_1" localSheetId="14">#REF!</definedName>
    <definedName name="_3312tenvung_6_1">#REF!</definedName>
    <definedName name="_3313K2.241_6_1" localSheetId="13">#REF!</definedName>
    <definedName name="_3313K2.241_6_1" localSheetId="2">#REF!</definedName>
    <definedName name="_3313K2.241_6_1" localSheetId="11">#REF!</definedName>
    <definedName name="_3313K2.241_6_1" localSheetId="5">#REF!</definedName>
    <definedName name="_3313K2.241_6_1" localSheetId="14">#REF!</definedName>
    <definedName name="_3313K2.241_6_1">#REF!</definedName>
    <definedName name="_3313tenvung_8_1" localSheetId="13">#REF!</definedName>
    <definedName name="_3313tenvung_8_1" localSheetId="2">#REF!</definedName>
    <definedName name="_3313tenvung_8_1" localSheetId="11">#REF!</definedName>
    <definedName name="_3313tenvung_8_1" localSheetId="5">#REF!</definedName>
    <definedName name="_3313tenvung_8_1" localSheetId="14">#REF!</definedName>
    <definedName name="_3313tenvung_8_1">#REF!</definedName>
    <definedName name="_3314TG_4_1" localSheetId="13">#REF!</definedName>
    <definedName name="_3314TG_4_1" localSheetId="2">#REF!</definedName>
    <definedName name="_3314TG_4_1" localSheetId="11">#REF!</definedName>
    <definedName name="_3314TG_4_1" localSheetId="5">#REF!</definedName>
    <definedName name="_3314TG_4_1" localSheetId="14">#REF!</definedName>
    <definedName name="_3314TG_4_1">#REF!</definedName>
    <definedName name="_3315K2.241_8_1" localSheetId="13">#REF!</definedName>
    <definedName name="_3315K2.241_8_1" localSheetId="2">#REF!</definedName>
    <definedName name="_3315K2.241_8_1" localSheetId="11">#REF!</definedName>
    <definedName name="_3315K2.241_8_1" localSheetId="5">#REF!</definedName>
    <definedName name="_3315K2.241_8_1" localSheetId="14">#REF!</definedName>
    <definedName name="_3315K2.241_8_1">#REF!</definedName>
    <definedName name="_3315TG_5_1" localSheetId="13">#REF!</definedName>
    <definedName name="_3315TG_5_1" localSheetId="2">#REF!</definedName>
    <definedName name="_3315TG_5_1" localSheetId="11">#REF!</definedName>
    <definedName name="_3315TG_5_1" localSheetId="5">#REF!</definedName>
    <definedName name="_3315TG_5_1" localSheetId="14">#REF!</definedName>
    <definedName name="_3315TG_5_1">#REF!</definedName>
    <definedName name="_3316TG_6_1" localSheetId="13">#REF!</definedName>
    <definedName name="_3316TG_6_1" localSheetId="2">#REF!</definedName>
    <definedName name="_3316TG_6_1" localSheetId="11">#REF!</definedName>
    <definedName name="_3316TG_6_1" localSheetId="5">#REF!</definedName>
    <definedName name="_3316TG_6_1" localSheetId="14">#REF!</definedName>
    <definedName name="_3316TG_6_1">#REF!</definedName>
    <definedName name="_3317K2.301_4_1" localSheetId="13">#REF!</definedName>
    <definedName name="_3317K2.301_4_1" localSheetId="2">#REF!</definedName>
    <definedName name="_3317K2.301_4_1" localSheetId="11">#REF!</definedName>
    <definedName name="_3317K2.301_4_1" localSheetId="5">#REF!</definedName>
    <definedName name="_3317K2.301_4_1" localSheetId="14">#REF!</definedName>
    <definedName name="_3317K2.301_4_1">#REF!</definedName>
    <definedName name="_3317TG_8_1" localSheetId="13">#REF!</definedName>
    <definedName name="_3317TG_8_1" localSheetId="2">#REF!</definedName>
    <definedName name="_3317TG_8_1" localSheetId="11">#REF!</definedName>
    <definedName name="_3317TG_8_1" localSheetId="5">#REF!</definedName>
    <definedName name="_3317TG_8_1" localSheetId="14">#REF!</definedName>
    <definedName name="_3317TG_8_1">#REF!</definedName>
    <definedName name="_3318tg427_4_1" localSheetId="13">#REF!</definedName>
    <definedName name="_3318tg427_4_1" localSheetId="2">#REF!</definedName>
    <definedName name="_3318tg427_4_1" localSheetId="11">#REF!</definedName>
    <definedName name="_3318tg427_4_1" localSheetId="5">#REF!</definedName>
    <definedName name="_3318tg427_4_1" localSheetId="14">#REF!</definedName>
    <definedName name="_3318tg427_4_1">#REF!</definedName>
    <definedName name="_3319K2.301_5_1" localSheetId="13">#REF!</definedName>
    <definedName name="_3319K2.301_5_1" localSheetId="2">#REF!</definedName>
    <definedName name="_3319K2.301_5_1" localSheetId="11">#REF!</definedName>
    <definedName name="_3319K2.301_5_1" localSheetId="5">#REF!</definedName>
    <definedName name="_3319K2.301_5_1" localSheetId="14">#REF!</definedName>
    <definedName name="_3319K2.301_5_1">#REF!</definedName>
    <definedName name="_3319tg427_5_1" localSheetId="13">#REF!</definedName>
    <definedName name="_3319tg427_5_1" localSheetId="2">#REF!</definedName>
    <definedName name="_3319tg427_5_1" localSheetId="11">#REF!</definedName>
    <definedName name="_3319tg427_5_1" localSheetId="5">#REF!</definedName>
    <definedName name="_3319tg427_5_1" localSheetId="14">#REF!</definedName>
    <definedName name="_3319tg427_5_1">#REF!</definedName>
    <definedName name="_331CS_160_5_1" localSheetId="13">#REF!</definedName>
    <definedName name="_331CS_160_5_1" localSheetId="2">#REF!</definedName>
    <definedName name="_331CS_160_5_1" localSheetId="11">#REF!</definedName>
    <definedName name="_331CS_160_5_1" localSheetId="5">#REF!</definedName>
    <definedName name="_331CS_160_5_1" localSheetId="14">#REF!</definedName>
    <definedName name="_331CS_160_5_1">#REF!</definedName>
    <definedName name="_3320tg427_6_1" localSheetId="13">#REF!</definedName>
    <definedName name="_3320tg427_6_1" localSheetId="2">#REF!</definedName>
    <definedName name="_3320tg427_6_1" localSheetId="11">#REF!</definedName>
    <definedName name="_3320tg427_6_1" localSheetId="5">#REF!</definedName>
    <definedName name="_3320tg427_6_1" localSheetId="14">#REF!</definedName>
    <definedName name="_3320tg427_6_1">#REF!</definedName>
    <definedName name="_3321K2.301_6_1" localSheetId="13">#REF!</definedName>
    <definedName name="_3321K2.301_6_1" localSheetId="2">#REF!</definedName>
    <definedName name="_3321K2.301_6_1" localSheetId="11">#REF!</definedName>
    <definedName name="_3321K2.301_6_1" localSheetId="5">#REF!</definedName>
    <definedName name="_3321K2.301_6_1" localSheetId="14">#REF!</definedName>
    <definedName name="_3321K2.301_6_1">#REF!</definedName>
    <definedName name="_3321tg427_8_1" localSheetId="13">#REF!</definedName>
    <definedName name="_3321tg427_8_1" localSheetId="2">#REF!</definedName>
    <definedName name="_3321tg427_8_1" localSheetId="11">#REF!</definedName>
    <definedName name="_3321tg427_8_1" localSheetId="5">#REF!</definedName>
    <definedName name="_3321tg427_8_1" localSheetId="14">#REF!</definedName>
    <definedName name="_3321tg427_8_1">#REF!</definedName>
    <definedName name="_3322th_4_1" localSheetId="13">#REF!</definedName>
    <definedName name="_3322th_4_1" localSheetId="2">#REF!</definedName>
    <definedName name="_3322th_4_1" localSheetId="11">#REF!</definedName>
    <definedName name="_3322th_4_1" localSheetId="5">#REF!</definedName>
    <definedName name="_3322th_4_1" localSheetId="14">#REF!</definedName>
    <definedName name="_3322th_4_1">#REF!</definedName>
    <definedName name="_3323K2.301_8_1" localSheetId="13">#REF!</definedName>
    <definedName name="_3323K2.301_8_1" localSheetId="2">#REF!</definedName>
    <definedName name="_3323K2.301_8_1" localSheetId="11">#REF!</definedName>
    <definedName name="_3323K2.301_8_1" localSheetId="5">#REF!</definedName>
    <definedName name="_3323K2.301_8_1" localSheetId="14">#REF!</definedName>
    <definedName name="_3323K2.301_8_1">#REF!</definedName>
    <definedName name="_3323th_5_1" localSheetId="13">#REF!</definedName>
    <definedName name="_3323th_5_1" localSheetId="2">#REF!</definedName>
    <definedName name="_3323th_5_1" localSheetId="11">#REF!</definedName>
    <definedName name="_3323th_5_1" localSheetId="5">#REF!</definedName>
    <definedName name="_3323th_5_1" localSheetId="14">#REF!</definedName>
    <definedName name="_3323th_5_1">#REF!</definedName>
    <definedName name="_3324th_6_1" localSheetId="13">#REF!</definedName>
    <definedName name="_3324th_6_1" localSheetId="2">#REF!</definedName>
    <definedName name="_3324th_6_1" localSheetId="11">#REF!</definedName>
    <definedName name="_3324th_6_1" localSheetId="5">#REF!</definedName>
    <definedName name="_3324th_6_1" localSheetId="14">#REF!</definedName>
    <definedName name="_3324th_6_1">#REF!</definedName>
    <definedName name="_3325K2.321_4_1" localSheetId="13">#REF!</definedName>
    <definedName name="_3325K2.321_4_1" localSheetId="2">#REF!</definedName>
    <definedName name="_3325K2.321_4_1" localSheetId="11">#REF!</definedName>
    <definedName name="_3325K2.321_4_1" localSheetId="5">#REF!</definedName>
    <definedName name="_3325K2.321_4_1" localSheetId="14">#REF!</definedName>
    <definedName name="_3325K2.321_4_1">#REF!</definedName>
    <definedName name="_3325th_8_1" localSheetId="13">#REF!</definedName>
    <definedName name="_3325th_8_1" localSheetId="2">#REF!</definedName>
    <definedName name="_3325th_8_1" localSheetId="11">#REF!</definedName>
    <definedName name="_3325th_8_1" localSheetId="5">#REF!</definedName>
    <definedName name="_3325th_8_1" localSheetId="14">#REF!</definedName>
    <definedName name="_3325th_8_1">#REF!</definedName>
    <definedName name="_3327K2.321_5_1" localSheetId="13">#REF!</definedName>
    <definedName name="_3327K2.321_5_1" localSheetId="2">#REF!</definedName>
    <definedName name="_3327K2.321_5_1" localSheetId="11">#REF!</definedName>
    <definedName name="_3327K2.321_5_1" localSheetId="5">#REF!</definedName>
    <definedName name="_3327K2.321_5_1" localSheetId="14">#REF!</definedName>
    <definedName name="_3327K2.321_5_1">#REF!</definedName>
    <definedName name="_3329K2.321_6_1" localSheetId="13">#REF!</definedName>
    <definedName name="_3329K2.321_6_1" localSheetId="2">#REF!</definedName>
    <definedName name="_3329K2.321_6_1" localSheetId="11">#REF!</definedName>
    <definedName name="_3329K2.321_6_1" localSheetId="5">#REF!</definedName>
    <definedName name="_3329K2.321_6_1" localSheetId="14">#REF!</definedName>
    <definedName name="_3329K2.321_6_1">#REF!</definedName>
    <definedName name="_332bt_8_1" localSheetId="13">#REF!</definedName>
    <definedName name="_332bt_8_1" localSheetId="2">#REF!</definedName>
    <definedName name="_332bt_8_1" localSheetId="11">#REF!</definedName>
    <definedName name="_332bt_8_1" localSheetId="5">#REF!</definedName>
    <definedName name="_332bt_8_1" localSheetId="14">#REF!</definedName>
    <definedName name="_332bt_8_1">#REF!</definedName>
    <definedName name="_332CS_160_6_1" localSheetId="13">#REF!</definedName>
    <definedName name="_332CS_160_6_1" localSheetId="2">#REF!</definedName>
    <definedName name="_332CS_160_6_1" localSheetId="11">#REF!</definedName>
    <definedName name="_332CS_160_6_1" localSheetId="5">#REF!</definedName>
    <definedName name="_332CS_160_6_1" localSheetId="14">#REF!</definedName>
    <definedName name="_332CS_160_6_1">#REF!</definedName>
    <definedName name="_3331K2.321_8_1" localSheetId="13">#REF!</definedName>
    <definedName name="_3331K2.321_8_1" localSheetId="2">#REF!</definedName>
    <definedName name="_3331K2.321_8_1" localSheetId="11">#REF!</definedName>
    <definedName name="_3331K2.321_8_1" localSheetId="5">#REF!</definedName>
    <definedName name="_3331K2.321_8_1" localSheetId="14">#REF!</definedName>
    <definedName name="_3331K2.321_8_1">#REF!</definedName>
    <definedName name="_3333K2.341_4_1" localSheetId="13">#REF!</definedName>
    <definedName name="_3333K2.341_4_1" localSheetId="2">#REF!</definedName>
    <definedName name="_3333K2.341_4_1" localSheetId="11">#REF!</definedName>
    <definedName name="_3333K2.341_4_1" localSheetId="5">#REF!</definedName>
    <definedName name="_3333K2.341_4_1" localSheetId="14">#REF!</definedName>
    <definedName name="_3333K2.341_4_1">#REF!</definedName>
    <definedName name="_3334ThanhXuan110_4_1" localSheetId="13">#REF!</definedName>
    <definedName name="_3334ThanhXuan110_4_1" localSheetId="2">#REF!</definedName>
    <definedName name="_3334ThanhXuan110_4_1" localSheetId="11">#REF!</definedName>
    <definedName name="_3334ThanhXuan110_4_1" localSheetId="5">#REF!</definedName>
    <definedName name="_3334ThanhXuan110_4_1" localSheetId="14">#REF!</definedName>
    <definedName name="_3334ThanhXuan110_4_1">#REF!</definedName>
    <definedName name="_3335K2.341_5_1" localSheetId="13">#REF!</definedName>
    <definedName name="_3335K2.341_5_1" localSheetId="2">#REF!</definedName>
    <definedName name="_3335K2.341_5_1" localSheetId="11">#REF!</definedName>
    <definedName name="_3335K2.341_5_1" localSheetId="5">#REF!</definedName>
    <definedName name="_3335K2.341_5_1" localSheetId="14">#REF!</definedName>
    <definedName name="_3335K2.341_5_1">#REF!</definedName>
    <definedName name="_3335ThanhXuan110_5_1" localSheetId="13">#REF!</definedName>
    <definedName name="_3335ThanhXuan110_5_1" localSheetId="2">#REF!</definedName>
    <definedName name="_3335ThanhXuan110_5_1" localSheetId="11">#REF!</definedName>
    <definedName name="_3335ThanhXuan110_5_1" localSheetId="5">#REF!</definedName>
    <definedName name="_3335ThanhXuan110_5_1" localSheetId="14">#REF!</definedName>
    <definedName name="_3335ThanhXuan110_5_1">#REF!</definedName>
    <definedName name="_3336ThanhXuan110_5_2" localSheetId="13">#REF!</definedName>
    <definedName name="_3336ThanhXuan110_5_2" localSheetId="2">#REF!</definedName>
    <definedName name="_3336ThanhXuan110_5_2" localSheetId="11">#REF!</definedName>
    <definedName name="_3336ThanhXuan110_5_2" localSheetId="5">#REF!</definedName>
    <definedName name="_3336ThanhXuan110_5_2" localSheetId="14">#REF!</definedName>
    <definedName name="_3336ThanhXuan110_5_2">#REF!</definedName>
    <definedName name="_3337K2.341_6_1" localSheetId="13">#REF!</definedName>
    <definedName name="_3337K2.341_6_1" localSheetId="2">#REF!</definedName>
    <definedName name="_3337K2.341_6_1" localSheetId="11">#REF!</definedName>
    <definedName name="_3337K2.341_6_1" localSheetId="5">#REF!</definedName>
    <definedName name="_3337K2.341_6_1" localSheetId="14">#REF!</definedName>
    <definedName name="_3337K2.341_6_1">#REF!</definedName>
    <definedName name="_3337ThanhXuan110_6_1" localSheetId="13">#REF!</definedName>
    <definedName name="_3337ThanhXuan110_6_1" localSheetId="2">#REF!</definedName>
    <definedName name="_3337ThanhXuan110_6_1" localSheetId="11">#REF!</definedName>
    <definedName name="_3337ThanhXuan110_6_1" localSheetId="5">#REF!</definedName>
    <definedName name="_3337ThanhXuan110_6_1" localSheetId="14">#REF!</definedName>
    <definedName name="_3337ThanhXuan110_6_1">#REF!</definedName>
    <definedName name="_3338ThanhXuan110_8_1" localSheetId="13">#REF!</definedName>
    <definedName name="_3338ThanhXuan110_8_1" localSheetId="2">#REF!</definedName>
    <definedName name="_3338ThanhXuan110_8_1" localSheetId="11">#REF!</definedName>
    <definedName name="_3338ThanhXuan110_8_1" localSheetId="5">#REF!</definedName>
    <definedName name="_3338ThanhXuan110_8_1" localSheetId="14">#REF!</definedName>
    <definedName name="_3338ThanhXuan110_8_1">#REF!</definedName>
    <definedName name="_3339K2.341_8_1" localSheetId="13">#REF!</definedName>
    <definedName name="_3339K2.341_8_1" localSheetId="2">#REF!</definedName>
    <definedName name="_3339K2.341_8_1" localSheetId="11">#REF!</definedName>
    <definedName name="_3339K2.341_8_1" localSheetId="5">#REF!</definedName>
    <definedName name="_3339K2.341_8_1" localSheetId="14">#REF!</definedName>
    <definedName name="_3339K2.341_8_1">#REF!</definedName>
    <definedName name="_3339ThaoCauCu_4_1" localSheetId="13">#REF!</definedName>
    <definedName name="_3339ThaoCauCu_4_1" localSheetId="2">#REF!</definedName>
    <definedName name="_3339ThaoCauCu_4_1" localSheetId="11">#REF!</definedName>
    <definedName name="_3339ThaoCauCu_4_1" localSheetId="5">#REF!</definedName>
    <definedName name="_3339ThaoCauCu_4_1" localSheetId="14">#REF!</definedName>
    <definedName name="_3339ThaoCauCu_4_1">#REF!</definedName>
    <definedName name="_333C__4_1" localSheetId="13">#REF!</definedName>
    <definedName name="_333C__4_1" localSheetId="2">#REF!</definedName>
    <definedName name="_333C__4_1" localSheetId="11">#REF!</definedName>
    <definedName name="_333C__4_1" localSheetId="5">#REF!</definedName>
    <definedName name="_333C__4_1" localSheetId="14">#REF!</definedName>
    <definedName name="_333C__4_1">#REF!</definedName>
    <definedName name="_333CS_160_8_1" localSheetId="13">#REF!</definedName>
    <definedName name="_333CS_160_8_1" localSheetId="2">#REF!</definedName>
    <definedName name="_333CS_160_8_1" localSheetId="11">#REF!</definedName>
    <definedName name="_333CS_160_8_1" localSheetId="5">#REF!</definedName>
    <definedName name="_333CS_160_8_1" localSheetId="14">#REF!</definedName>
    <definedName name="_333CS_160_8_1">#REF!</definedName>
    <definedName name="_3340ThaoCauCu_5_1" localSheetId="13">#REF!</definedName>
    <definedName name="_3340ThaoCauCu_5_1" localSheetId="2">#REF!</definedName>
    <definedName name="_3340ThaoCauCu_5_1" localSheetId="11">#REF!</definedName>
    <definedName name="_3340ThaoCauCu_5_1" localSheetId="5">#REF!</definedName>
    <definedName name="_3340ThaoCauCu_5_1" localSheetId="14">#REF!</definedName>
    <definedName name="_3340ThaoCauCu_5_1">#REF!</definedName>
    <definedName name="_3341K2.400_4_1" localSheetId="13">#REF!</definedName>
    <definedName name="_3341K2.400_4_1" localSheetId="2">#REF!</definedName>
    <definedName name="_3341K2.400_4_1" localSheetId="11">#REF!</definedName>
    <definedName name="_3341K2.400_4_1" localSheetId="5">#REF!</definedName>
    <definedName name="_3341K2.400_4_1" localSheetId="14">#REF!</definedName>
    <definedName name="_3341K2.400_4_1">#REF!</definedName>
    <definedName name="_3341ThaoCauCu_6_1" localSheetId="13">#REF!</definedName>
    <definedName name="_3341ThaoCauCu_6_1" localSheetId="2">#REF!</definedName>
    <definedName name="_3341ThaoCauCu_6_1" localSheetId="11">#REF!</definedName>
    <definedName name="_3341ThaoCauCu_6_1" localSheetId="5">#REF!</definedName>
    <definedName name="_3341ThaoCauCu_6_1" localSheetId="14">#REF!</definedName>
    <definedName name="_3341ThaoCauCu_6_1">#REF!</definedName>
    <definedName name="_3342ThaoCauCu_8_1" localSheetId="13">#REF!</definedName>
    <definedName name="_3342ThaoCauCu_8_1" localSheetId="2">#REF!</definedName>
    <definedName name="_3342ThaoCauCu_8_1" localSheetId="11">#REF!</definedName>
    <definedName name="_3342ThaoCauCu_8_1" localSheetId="5">#REF!</definedName>
    <definedName name="_3342ThaoCauCu_8_1" localSheetId="14">#REF!</definedName>
    <definedName name="_3342ThaoCauCu_8_1">#REF!</definedName>
    <definedName name="_3343K2.400_5_1" localSheetId="13">#REF!</definedName>
    <definedName name="_3343K2.400_5_1" localSheetId="2">#REF!</definedName>
    <definedName name="_3343K2.400_5_1" localSheetId="11">#REF!</definedName>
    <definedName name="_3343K2.400_5_1" localSheetId="5">#REF!</definedName>
    <definedName name="_3343K2.400_5_1" localSheetId="14">#REF!</definedName>
    <definedName name="_3343K2.400_5_1">#REF!</definedName>
    <definedName name="_3343THDS_4_1" localSheetId="13">#REF!</definedName>
    <definedName name="_3343THDS_4_1" localSheetId="2">#REF!</definedName>
    <definedName name="_3343THDS_4_1" localSheetId="11">#REF!</definedName>
    <definedName name="_3343THDS_4_1" localSheetId="5">#REF!</definedName>
    <definedName name="_3343THDS_4_1" localSheetId="14">#REF!</definedName>
    <definedName name="_3343THDS_4_1">#REF!</definedName>
    <definedName name="_3344THDS_5_1" localSheetId="13">#REF!</definedName>
    <definedName name="_3344THDS_5_1" localSheetId="2">#REF!</definedName>
    <definedName name="_3344THDS_5_1" localSheetId="11">#REF!</definedName>
    <definedName name="_3344THDS_5_1" localSheetId="5">#REF!</definedName>
    <definedName name="_3344THDS_5_1" localSheetId="14">#REF!</definedName>
    <definedName name="_3344THDS_5_1">#REF!</definedName>
    <definedName name="_3345K2.400_6_1" localSheetId="13">#REF!</definedName>
    <definedName name="_3345K2.400_6_1" localSheetId="2">#REF!</definedName>
    <definedName name="_3345K2.400_6_1" localSheetId="11">#REF!</definedName>
    <definedName name="_3345K2.400_6_1" localSheetId="5">#REF!</definedName>
    <definedName name="_3345K2.400_6_1" localSheetId="14">#REF!</definedName>
    <definedName name="_3345K2.400_6_1">#REF!</definedName>
    <definedName name="_3345THDS_6_1" localSheetId="13">#REF!</definedName>
    <definedName name="_3345THDS_6_1" localSheetId="2">#REF!</definedName>
    <definedName name="_3345THDS_6_1" localSheetId="11">#REF!</definedName>
    <definedName name="_3345THDS_6_1" localSheetId="5">#REF!</definedName>
    <definedName name="_3345THDS_6_1" localSheetId="14">#REF!</definedName>
    <definedName name="_3345THDS_6_1">#REF!</definedName>
    <definedName name="_3346THDS_8_1" localSheetId="13">#REF!</definedName>
    <definedName name="_3346THDS_8_1" localSheetId="2">#REF!</definedName>
    <definedName name="_3346THDS_8_1" localSheetId="11">#REF!</definedName>
    <definedName name="_3346THDS_8_1" localSheetId="5">#REF!</definedName>
    <definedName name="_3346THDS_8_1" localSheetId="14">#REF!</definedName>
    <definedName name="_3346THDS_8_1">#REF!</definedName>
    <definedName name="_3347K2.400_8_1" localSheetId="13">#REF!</definedName>
    <definedName name="_3347K2.400_8_1" localSheetId="2">#REF!</definedName>
    <definedName name="_3347K2.400_8_1" localSheetId="11">#REF!</definedName>
    <definedName name="_3347K2.400_8_1" localSheetId="5">#REF!</definedName>
    <definedName name="_3347K2.400_8_1" localSheetId="14">#REF!</definedName>
    <definedName name="_3347K2.400_8_1">#REF!</definedName>
    <definedName name="_3347thep2025_4_1" localSheetId="13">#REF!</definedName>
    <definedName name="_3347thep2025_4_1" localSheetId="2">#REF!</definedName>
    <definedName name="_3347thep2025_4_1" localSheetId="11">#REF!</definedName>
    <definedName name="_3347thep2025_4_1" localSheetId="5">#REF!</definedName>
    <definedName name="_3347thep2025_4_1" localSheetId="14">#REF!</definedName>
    <definedName name="_3347thep2025_4_1">#REF!</definedName>
    <definedName name="_3348thep2025_5_1" localSheetId="13">#REF!</definedName>
    <definedName name="_3348thep2025_5_1" localSheetId="2">#REF!</definedName>
    <definedName name="_3348thep2025_5_1" localSheetId="11">#REF!</definedName>
    <definedName name="_3348thep2025_5_1" localSheetId="5">#REF!</definedName>
    <definedName name="_3348thep2025_5_1" localSheetId="14">#REF!</definedName>
    <definedName name="_3348thep2025_5_1">#REF!</definedName>
    <definedName name="_3349K2.420_4_1" localSheetId="13">#REF!</definedName>
    <definedName name="_3349K2.420_4_1" localSheetId="2">#REF!</definedName>
    <definedName name="_3349K2.420_4_1" localSheetId="11">#REF!</definedName>
    <definedName name="_3349K2.420_4_1" localSheetId="5">#REF!</definedName>
    <definedName name="_3349K2.420_4_1" localSheetId="14">#REF!</definedName>
    <definedName name="_3349K2.420_4_1">#REF!</definedName>
    <definedName name="_3349thep2025_6_1" localSheetId="13">#REF!</definedName>
    <definedName name="_3349thep2025_6_1" localSheetId="2">#REF!</definedName>
    <definedName name="_3349thep2025_6_1" localSheetId="11">#REF!</definedName>
    <definedName name="_3349thep2025_6_1" localSheetId="5">#REF!</definedName>
    <definedName name="_3349thep2025_6_1" localSheetId="14">#REF!</definedName>
    <definedName name="_3349thep2025_6_1">#REF!</definedName>
    <definedName name="_334C__5_1" localSheetId="13">#REF!</definedName>
    <definedName name="_334C__5_1" localSheetId="2">#REF!</definedName>
    <definedName name="_334C__5_1" localSheetId="11">#REF!</definedName>
    <definedName name="_334C__5_1" localSheetId="5">#REF!</definedName>
    <definedName name="_334C__5_1" localSheetId="14">#REF!</definedName>
    <definedName name="_334C__5_1">#REF!</definedName>
    <definedName name="_334CS_20_4_1" localSheetId="13">#REF!</definedName>
    <definedName name="_334CS_20_4_1" localSheetId="2">#REF!</definedName>
    <definedName name="_334CS_20_4_1" localSheetId="11">#REF!</definedName>
    <definedName name="_334CS_20_4_1" localSheetId="5">#REF!</definedName>
    <definedName name="_334CS_20_4_1" localSheetId="14">#REF!</definedName>
    <definedName name="_334CS_20_4_1">#REF!</definedName>
    <definedName name="_3350thep2025_8_1" localSheetId="13">#REF!</definedName>
    <definedName name="_3350thep2025_8_1" localSheetId="2">#REF!</definedName>
    <definedName name="_3350thep2025_8_1" localSheetId="11">#REF!</definedName>
    <definedName name="_3350thep2025_8_1" localSheetId="5">#REF!</definedName>
    <definedName name="_3350thep2025_8_1" localSheetId="14">#REF!</definedName>
    <definedName name="_3350thep2025_8_1">#REF!</definedName>
    <definedName name="_3351K2.420_5_1" localSheetId="13">#REF!</definedName>
    <definedName name="_3351K2.420_5_1" localSheetId="2">#REF!</definedName>
    <definedName name="_3351K2.420_5_1" localSheetId="11">#REF!</definedName>
    <definedName name="_3351K2.420_5_1" localSheetId="5">#REF!</definedName>
    <definedName name="_3351K2.420_5_1" localSheetId="14">#REF!</definedName>
    <definedName name="_3351K2.420_5_1">#REF!</definedName>
    <definedName name="_3351thep8_4_1" localSheetId="13">#REF!</definedName>
    <definedName name="_3351thep8_4_1" localSheetId="2">#REF!</definedName>
    <definedName name="_3351thep8_4_1" localSheetId="11">#REF!</definedName>
    <definedName name="_3351thep8_4_1" localSheetId="5">#REF!</definedName>
    <definedName name="_3351thep8_4_1" localSheetId="14">#REF!</definedName>
    <definedName name="_3351thep8_4_1">#REF!</definedName>
    <definedName name="_3352thep8_5_1" localSheetId="13">#REF!</definedName>
    <definedName name="_3352thep8_5_1" localSheetId="2">#REF!</definedName>
    <definedName name="_3352thep8_5_1" localSheetId="11">#REF!</definedName>
    <definedName name="_3352thep8_5_1" localSheetId="5">#REF!</definedName>
    <definedName name="_3352thep8_5_1" localSheetId="14">#REF!</definedName>
    <definedName name="_3352thep8_5_1">#REF!</definedName>
    <definedName name="_3353K2.420_6_1" localSheetId="13">#REF!</definedName>
    <definedName name="_3353K2.420_6_1" localSheetId="2">#REF!</definedName>
    <definedName name="_3353K2.420_6_1" localSheetId="11">#REF!</definedName>
    <definedName name="_3353K2.420_6_1" localSheetId="5">#REF!</definedName>
    <definedName name="_3353K2.420_6_1" localSheetId="14">#REF!</definedName>
    <definedName name="_3353K2.420_6_1">#REF!</definedName>
    <definedName name="_3353thep8_6_1" localSheetId="13">#REF!</definedName>
    <definedName name="_3353thep8_6_1" localSheetId="2">#REF!</definedName>
    <definedName name="_3353thep8_6_1" localSheetId="11">#REF!</definedName>
    <definedName name="_3353thep8_6_1" localSheetId="5">#REF!</definedName>
    <definedName name="_3353thep8_6_1" localSheetId="14">#REF!</definedName>
    <definedName name="_3353thep8_6_1">#REF!</definedName>
    <definedName name="_3354thep8_8_1" localSheetId="13">#REF!</definedName>
    <definedName name="_3354thep8_8_1" localSheetId="2">#REF!</definedName>
    <definedName name="_3354thep8_8_1" localSheetId="11">#REF!</definedName>
    <definedName name="_3354thep8_8_1" localSheetId="5">#REF!</definedName>
    <definedName name="_3354thep8_8_1" localSheetId="14">#REF!</definedName>
    <definedName name="_3354thep8_8_1">#REF!</definedName>
    <definedName name="_3355K2.420_8_1" localSheetId="13">#REF!</definedName>
    <definedName name="_3355K2.420_8_1" localSheetId="2">#REF!</definedName>
    <definedName name="_3355K2.420_8_1" localSheetId="11">#REF!</definedName>
    <definedName name="_3355K2.420_8_1" localSheetId="5">#REF!</definedName>
    <definedName name="_3355K2.420_8_1" localSheetId="14">#REF!</definedName>
    <definedName name="_3355K2.420_8_1">#REF!</definedName>
    <definedName name="_3355thepban_4_1" localSheetId="13">#REF!</definedName>
    <definedName name="_3355thepban_4_1" localSheetId="2">#REF!</definedName>
    <definedName name="_3355thepban_4_1" localSheetId="11">#REF!</definedName>
    <definedName name="_3355thepban_4_1" localSheetId="5">#REF!</definedName>
    <definedName name="_3355thepban_4_1" localSheetId="14">#REF!</definedName>
    <definedName name="_3355thepban_4_1">#REF!</definedName>
    <definedName name="_3356thepban_5_1" localSheetId="13">#REF!</definedName>
    <definedName name="_3356thepban_5_1" localSheetId="2">#REF!</definedName>
    <definedName name="_3356thepban_5_1" localSheetId="11">#REF!</definedName>
    <definedName name="_3356thepban_5_1" localSheetId="5">#REF!</definedName>
    <definedName name="_3356thepban_5_1" localSheetId="14">#REF!</definedName>
    <definedName name="_3356thepban_5_1">#REF!</definedName>
    <definedName name="_3357K2.440_4_1" localSheetId="13">#REF!</definedName>
    <definedName name="_3357K2.440_4_1" localSheetId="2">#REF!</definedName>
    <definedName name="_3357K2.440_4_1" localSheetId="11">#REF!</definedName>
    <definedName name="_3357K2.440_4_1" localSheetId="5">#REF!</definedName>
    <definedName name="_3357K2.440_4_1" localSheetId="14">#REF!</definedName>
    <definedName name="_3357K2.440_4_1">#REF!</definedName>
    <definedName name="_3357thepban_6_1" localSheetId="13">#REF!</definedName>
    <definedName name="_3357thepban_6_1" localSheetId="2">#REF!</definedName>
    <definedName name="_3357thepban_6_1" localSheetId="11">#REF!</definedName>
    <definedName name="_3357thepban_6_1" localSheetId="5">#REF!</definedName>
    <definedName name="_3357thepban_6_1" localSheetId="14">#REF!</definedName>
    <definedName name="_3357thepban_6_1">#REF!</definedName>
    <definedName name="_3358thepban_8_1" localSheetId="13">#REF!</definedName>
    <definedName name="_3358thepban_8_1" localSheetId="2">#REF!</definedName>
    <definedName name="_3358thepban_8_1" localSheetId="11">#REF!</definedName>
    <definedName name="_3358thepban_8_1" localSheetId="5">#REF!</definedName>
    <definedName name="_3358thepban_8_1" localSheetId="14">#REF!</definedName>
    <definedName name="_3358thepban_8_1">#REF!</definedName>
    <definedName name="_3359K2.440_5_1" localSheetId="13">#REF!</definedName>
    <definedName name="_3359K2.440_5_1" localSheetId="2">#REF!</definedName>
    <definedName name="_3359K2.440_5_1" localSheetId="11">#REF!</definedName>
    <definedName name="_3359K2.440_5_1" localSheetId="5">#REF!</definedName>
    <definedName name="_3359K2.440_5_1" localSheetId="14">#REF!</definedName>
    <definedName name="_3359K2.440_5_1">#REF!</definedName>
    <definedName name="_3359thht_4_1" localSheetId="13">#REF!</definedName>
    <definedName name="_3359thht_4_1" localSheetId="2">#REF!</definedName>
    <definedName name="_3359thht_4_1" localSheetId="11">#REF!</definedName>
    <definedName name="_3359thht_4_1" localSheetId="5">#REF!</definedName>
    <definedName name="_3359thht_4_1" localSheetId="14">#REF!</definedName>
    <definedName name="_3359thht_4_1">#REF!</definedName>
    <definedName name="_335C__5_2" localSheetId="13">#REF!</definedName>
    <definedName name="_335C__5_2" localSheetId="2">#REF!</definedName>
    <definedName name="_335C__5_2" localSheetId="11">#REF!</definedName>
    <definedName name="_335C__5_2" localSheetId="5">#REF!</definedName>
    <definedName name="_335C__5_2" localSheetId="14">#REF!</definedName>
    <definedName name="_335C__5_2">#REF!</definedName>
    <definedName name="_335CS_20_5_1" localSheetId="13">#REF!</definedName>
    <definedName name="_335CS_20_5_1" localSheetId="2">#REF!</definedName>
    <definedName name="_335CS_20_5_1" localSheetId="11">#REF!</definedName>
    <definedName name="_335CS_20_5_1" localSheetId="5">#REF!</definedName>
    <definedName name="_335CS_20_5_1" localSheetId="14">#REF!</definedName>
    <definedName name="_335CS_20_5_1">#REF!</definedName>
    <definedName name="_3360thht_5_1" localSheetId="13">#REF!</definedName>
    <definedName name="_3360thht_5_1" localSheetId="2">#REF!</definedName>
    <definedName name="_3360thht_5_1" localSheetId="11">#REF!</definedName>
    <definedName name="_3360thht_5_1" localSheetId="5">#REF!</definedName>
    <definedName name="_3360thht_5_1" localSheetId="14">#REF!</definedName>
    <definedName name="_3360thht_5_1">#REF!</definedName>
    <definedName name="_3361K2.440_6_1" localSheetId="13">#REF!</definedName>
    <definedName name="_3361K2.440_6_1" localSheetId="2">#REF!</definedName>
    <definedName name="_3361K2.440_6_1" localSheetId="11">#REF!</definedName>
    <definedName name="_3361K2.440_6_1" localSheetId="5">#REF!</definedName>
    <definedName name="_3361K2.440_6_1" localSheetId="14">#REF!</definedName>
    <definedName name="_3361K2.440_6_1">#REF!</definedName>
    <definedName name="_3361thht_6_1" localSheetId="13">#REF!</definedName>
    <definedName name="_3361thht_6_1" localSheetId="2">#REF!</definedName>
    <definedName name="_3361thht_6_1" localSheetId="11">#REF!</definedName>
    <definedName name="_3361thht_6_1" localSheetId="5">#REF!</definedName>
    <definedName name="_3361thht_6_1" localSheetId="14">#REF!</definedName>
    <definedName name="_3361thht_6_1">#REF!</definedName>
    <definedName name="_3362thht_8_1" localSheetId="13">#REF!</definedName>
    <definedName name="_3362thht_8_1" localSheetId="2">#REF!</definedName>
    <definedName name="_3362thht_8_1" localSheetId="11">#REF!</definedName>
    <definedName name="_3362thht_8_1" localSheetId="5">#REF!</definedName>
    <definedName name="_3362thht_8_1" localSheetId="14">#REF!</definedName>
    <definedName name="_3362thht_8_1">#REF!</definedName>
    <definedName name="_3363K2.440_8_1" localSheetId="13">#REF!</definedName>
    <definedName name="_3363K2.440_8_1" localSheetId="2">#REF!</definedName>
    <definedName name="_3363K2.440_8_1" localSheetId="11">#REF!</definedName>
    <definedName name="_3363K2.440_8_1" localSheetId="5">#REF!</definedName>
    <definedName name="_3363K2.440_8_1" localSheetId="14">#REF!</definedName>
    <definedName name="_3363K2.440_8_1">#REF!</definedName>
    <definedName name="_3363THI_4_1" localSheetId="13">#REF!</definedName>
    <definedName name="_3363THI_4_1" localSheetId="2">#REF!</definedName>
    <definedName name="_3363THI_4_1" localSheetId="11">#REF!</definedName>
    <definedName name="_3363THI_4_1" localSheetId="5">#REF!</definedName>
    <definedName name="_3363THI_4_1" localSheetId="14">#REF!</definedName>
    <definedName name="_3363THI_4_1">#REF!</definedName>
    <definedName name="_3364THI_5_1" localSheetId="13">#REF!</definedName>
    <definedName name="_3364THI_5_1" localSheetId="2">#REF!</definedName>
    <definedName name="_3364THI_5_1" localSheetId="11">#REF!</definedName>
    <definedName name="_3364THI_5_1" localSheetId="5">#REF!</definedName>
    <definedName name="_3364THI_5_1" localSheetId="14">#REF!</definedName>
    <definedName name="_3364THI_5_1">#REF!</definedName>
    <definedName name="_3365K2.500_4_1" localSheetId="13">#REF!</definedName>
    <definedName name="_3365K2.500_4_1" localSheetId="2">#REF!</definedName>
    <definedName name="_3365K2.500_4_1" localSheetId="11">#REF!</definedName>
    <definedName name="_3365K2.500_4_1" localSheetId="5">#REF!</definedName>
    <definedName name="_3365K2.500_4_1" localSheetId="14">#REF!</definedName>
    <definedName name="_3365K2.500_4_1">#REF!</definedName>
    <definedName name="_3365THI_6_1" localSheetId="13">#REF!</definedName>
    <definedName name="_3365THI_6_1" localSheetId="2">#REF!</definedName>
    <definedName name="_3365THI_6_1" localSheetId="11">#REF!</definedName>
    <definedName name="_3365THI_6_1" localSheetId="5">#REF!</definedName>
    <definedName name="_3365THI_6_1" localSheetId="14">#REF!</definedName>
    <definedName name="_3365THI_6_1">#REF!</definedName>
    <definedName name="_3366THI_8_1" localSheetId="13">#REF!</definedName>
    <definedName name="_3366THI_8_1" localSheetId="2">#REF!</definedName>
    <definedName name="_3366THI_8_1" localSheetId="11">#REF!</definedName>
    <definedName name="_3366THI_8_1" localSheetId="5">#REF!</definedName>
    <definedName name="_3366THI_8_1" localSheetId="14">#REF!</definedName>
    <definedName name="_3366THI_8_1">#REF!</definedName>
    <definedName name="_3367K2.500_5_1" localSheetId="13">#REF!</definedName>
    <definedName name="_3367K2.500_5_1" localSheetId="2">#REF!</definedName>
    <definedName name="_3367K2.500_5_1" localSheetId="11">#REF!</definedName>
    <definedName name="_3367K2.500_5_1" localSheetId="5">#REF!</definedName>
    <definedName name="_3367K2.500_5_1" localSheetId="14">#REF!</definedName>
    <definedName name="_3367K2.500_5_1">#REF!</definedName>
    <definedName name="_3367thinh_4_1" localSheetId="13">#REF!</definedName>
    <definedName name="_3367thinh_4_1" localSheetId="2">#REF!</definedName>
    <definedName name="_3367thinh_4_1" localSheetId="11">#REF!</definedName>
    <definedName name="_3367thinh_4_1" localSheetId="5">#REF!</definedName>
    <definedName name="_3367thinh_4_1" localSheetId="14">#REF!</definedName>
    <definedName name="_3367thinh_4_1">#REF!</definedName>
    <definedName name="_3368thinh_5_1" localSheetId="13">#REF!</definedName>
    <definedName name="_3368thinh_5_1" localSheetId="2">#REF!</definedName>
    <definedName name="_3368thinh_5_1" localSheetId="11">#REF!</definedName>
    <definedName name="_3368thinh_5_1" localSheetId="5">#REF!</definedName>
    <definedName name="_3368thinh_5_1" localSheetId="14">#REF!</definedName>
    <definedName name="_3368thinh_5_1">#REF!</definedName>
    <definedName name="_3369K2.500_6_1" localSheetId="13">#REF!</definedName>
    <definedName name="_3369K2.500_6_1" localSheetId="2">#REF!</definedName>
    <definedName name="_3369K2.500_6_1" localSheetId="11">#REF!</definedName>
    <definedName name="_3369K2.500_6_1" localSheetId="5">#REF!</definedName>
    <definedName name="_3369K2.500_6_1" localSheetId="14">#REF!</definedName>
    <definedName name="_3369K2.500_6_1">#REF!</definedName>
    <definedName name="_3369thinh_6_1" localSheetId="13">#REF!</definedName>
    <definedName name="_3369thinh_6_1" localSheetId="2">#REF!</definedName>
    <definedName name="_3369thinh_6_1" localSheetId="11">#REF!</definedName>
    <definedName name="_3369thinh_6_1" localSheetId="5">#REF!</definedName>
    <definedName name="_3369thinh_6_1" localSheetId="14">#REF!</definedName>
    <definedName name="_3369thinh_6_1">#REF!</definedName>
    <definedName name="_336C__6_1" localSheetId="13">#REF!</definedName>
    <definedName name="_336C__6_1" localSheetId="2">#REF!</definedName>
    <definedName name="_336C__6_1" localSheetId="11">#REF!</definedName>
    <definedName name="_336C__6_1" localSheetId="5">#REF!</definedName>
    <definedName name="_336C__6_1" localSheetId="14">#REF!</definedName>
    <definedName name="_336C__6_1">#REF!</definedName>
    <definedName name="_336CS_20_6_1" localSheetId="13">#REF!</definedName>
    <definedName name="_336CS_20_6_1" localSheetId="2">#REF!</definedName>
    <definedName name="_336CS_20_6_1" localSheetId="11">#REF!</definedName>
    <definedName name="_336CS_20_6_1" localSheetId="5">#REF!</definedName>
    <definedName name="_336CS_20_6_1" localSheetId="14">#REF!</definedName>
    <definedName name="_336CS_20_6_1">#REF!</definedName>
    <definedName name="_3370thinh_8_1" localSheetId="13">#REF!</definedName>
    <definedName name="_3370thinh_8_1" localSheetId="2">#REF!</definedName>
    <definedName name="_3370thinh_8_1" localSheetId="11">#REF!</definedName>
    <definedName name="_3370thinh_8_1" localSheetId="5">#REF!</definedName>
    <definedName name="_3370thinh_8_1" localSheetId="14">#REF!</definedName>
    <definedName name="_3370thinh_8_1">#REF!</definedName>
    <definedName name="_3371K2.500_8_1" localSheetId="13">#REF!</definedName>
    <definedName name="_3371K2.500_8_1" localSheetId="2">#REF!</definedName>
    <definedName name="_3371K2.500_8_1" localSheetId="11">#REF!</definedName>
    <definedName name="_3371K2.500_8_1" localSheetId="5">#REF!</definedName>
    <definedName name="_3371K2.500_8_1" localSheetId="14">#REF!</definedName>
    <definedName name="_3371K2.500_8_1">#REF!</definedName>
    <definedName name="_3371THK_4_1" localSheetId="13">#REF!</definedName>
    <definedName name="_3371THK_4_1" localSheetId="2">#REF!</definedName>
    <definedName name="_3371THK_4_1" localSheetId="11">#REF!</definedName>
    <definedName name="_3371THK_4_1" localSheetId="5">#REF!</definedName>
    <definedName name="_3371THK_4_1" localSheetId="14">#REF!</definedName>
    <definedName name="_3371THK_4_1">#REF!</definedName>
    <definedName name="_3372THK_5_1" localSheetId="13">#REF!</definedName>
    <definedName name="_3372THK_5_1" localSheetId="2">#REF!</definedName>
    <definedName name="_3372THK_5_1" localSheetId="11">#REF!</definedName>
    <definedName name="_3372THK_5_1" localSheetId="5">#REF!</definedName>
    <definedName name="_3372THK_5_1" localSheetId="14">#REF!</definedName>
    <definedName name="_3372THK_5_1">#REF!</definedName>
    <definedName name="_3373K2.520_4_1" localSheetId="13">#REF!</definedName>
    <definedName name="_3373K2.520_4_1" localSheetId="2">#REF!</definedName>
    <definedName name="_3373K2.520_4_1" localSheetId="11">#REF!</definedName>
    <definedName name="_3373K2.520_4_1" localSheetId="5">#REF!</definedName>
    <definedName name="_3373K2.520_4_1" localSheetId="14">#REF!</definedName>
    <definedName name="_3373K2.520_4_1">#REF!</definedName>
    <definedName name="_3373THK_5_2" localSheetId="13">#REF!</definedName>
    <definedName name="_3373THK_5_2" localSheetId="2">#REF!</definedName>
    <definedName name="_3373THK_5_2" localSheetId="11">#REF!</definedName>
    <definedName name="_3373THK_5_2" localSheetId="5">#REF!</definedName>
    <definedName name="_3373THK_5_2" localSheetId="14">#REF!</definedName>
    <definedName name="_3373THK_5_2">#REF!</definedName>
    <definedName name="_3374THK_6_1" localSheetId="13">#REF!</definedName>
    <definedName name="_3374THK_6_1" localSheetId="2">#REF!</definedName>
    <definedName name="_3374THK_6_1" localSheetId="11">#REF!</definedName>
    <definedName name="_3374THK_6_1" localSheetId="5">#REF!</definedName>
    <definedName name="_3374THK_6_1" localSheetId="14">#REF!</definedName>
    <definedName name="_3374THK_6_1">#REF!</definedName>
    <definedName name="_3375K2.520_5_1" localSheetId="13">#REF!</definedName>
    <definedName name="_3375K2.520_5_1" localSheetId="2">#REF!</definedName>
    <definedName name="_3375K2.520_5_1" localSheetId="11">#REF!</definedName>
    <definedName name="_3375K2.520_5_1" localSheetId="5">#REF!</definedName>
    <definedName name="_3375K2.520_5_1" localSheetId="14">#REF!</definedName>
    <definedName name="_3375K2.520_5_1">#REF!</definedName>
    <definedName name="_3375THK_8_1" localSheetId="13">#REF!</definedName>
    <definedName name="_3375THK_8_1" localSheetId="2">#REF!</definedName>
    <definedName name="_3375THK_8_1" localSheetId="11">#REF!</definedName>
    <definedName name="_3375THK_8_1" localSheetId="5">#REF!</definedName>
    <definedName name="_3375THK_8_1" localSheetId="14">#REF!</definedName>
    <definedName name="_3375THK_8_1">#REF!</definedName>
    <definedName name="_3377K2.520_6_1" localSheetId="13">#REF!</definedName>
    <definedName name="_3377K2.520_6_1" localSheetId="2">#REF!</definedName>
    <definedName name="_3377K2.520_6_1" localSheetId="11">#REF!</definedName>
    <definedName name="_3377K2.520_6_1" localSheetId="5">#REF!</definedName>
    <definedName name="_3377K2.520_6_1" localSheetId="14">#REF!</definedName>
    <definedName name="_3377K2.520_6_1">#REF!</definedName>
    <definedName name="_3379K2.520_8_1" localSheetId="13">#REF!</definedName>
    <definedName name="_3379K2.520_8_1" localSheetId="2">#REF!</definedName>
    <definedName name="_3379K2.520_8_1" localSheetId="11">#REF!</definedName>
    <definedName name="_3379K2.520_8_1" localSheetId="5">#REF!</definedName>
    <definedName name="_3379K2.520_8_1" localSheetId="14">#REF!</definedName>
    <definedName name="_3379K2.520_8_1">#REF!</definedName>
    <definedName name="_337C__8_1" localSheetId="13">#REF!</definedName>
    <definedName name="_337C__8_1" localSheetId="2">#REF!</definedName>
    <definedName name="_337C__8_1" localSheetId="11">#REF!</definedName>
    <definedName name="_337C__8_1" localSheetId="5">#REF!</definedName>
    <definedName name="_337C__8_1" localSheetId="14">#REF!</definedName>
    <definedName name="_337C__8_1">#REF!</definedName>
    <definedName name="_337CS_20_8_1" localSheetId="13">#REF!</definedName>
    <definedName name="_337CS_20_8_1" localSheetId="2">#REF!</definedName>
    <definedName name="_337CS_20_8_1" localSheetId="11">#REF!</definedName>
    <definedName name="_337CS_20_8_1" localSheetId="5">#REF!</definedName>
    <definedName name="_337CS_20_8_1" localSheetId="14">#REF!</definedName>
    <definedName name="_337CS_20_8_1">#REF!</definedName>
    <definedName name="_3380thkp3_4_1" localSheetId="13">#REF!</definedName>
    <definedName name="_3380thkp3_4_1" localSheetId="2">#REF!</definedName>
    <definedName name="_3380thkp3_4_1" localSheetId="11">#REF!</definedName>
    <definedName name="_3380thkp3_4_1" localSheetId="5">#REF!</definedName>
    <definedName name="_3380thkp3_4_1" localSheetId="14">#REF!</definedName>
    <definedName name="_3380thkp3_4_1">#REF!</definedName>
    <definedName name="_3381K2.540_4_1" localSheetId="13">#REF!</definedName>
    <definedName name="_3381K2.540_4_1" localSheetId="2">#REF!</definedName>
    <definedName name="_3381K2.540_4_1" localSheetId="11">#REF!</definedName>
    <definedName name="_3381K2.540_4_1" localSheetId="5">#REF!</definedName>
    <definedName name="_3381K2.540_4_1" localSheetId="14">#REF!</definedName>
    <definedName name="_3381K2.540_4_1">#REF!</definedName>
    <definedName name="_3381thkp3_5_1" localSheetId="13">#REF!</definedName>
    <definedName name="_3381thkp3_5_1" localSheetId="2">#REF!</definedName>
    <definedName name="_3381thkp3_5_1" localSheetId="11">#REF!</definedName>
    <definedName name="_3381thkp3_5_1" localSheetId="5">#REF!</definedName>
    <definedName name="_3381thkp3_5_1" localSheetId="14">#REF!</definedName>
    <definedName name="_3381thkp3_5_1">#REF!</definedName>
    <definedName name="_3382thkp3_6_1" localSheetId="13">#REF!</definedName>
    <definedName name="_3382thkp3_6_1" localSheetId="2">#REF!</definedName>
    <definedName name="_3382thkp3_6_1" localSheetId="11">#REF!</definedName>
    <definedName name="_3382thkp3_6_1" localSheetId="5">#REF!</definedName>
    <definedName name="_3382thkp3_6_1" localSheetId="14">#REF!</definedName>
    <definedName name="_3382thkp3_6_1">#REF!</definedName>
    <definedName name="_3383K2.540_5_1" localSheetId="13">#REF!</definedName>
    <definedName name="_3383K2.540_5_1" localSheetId="2">#REF!</definedName>
    <definedName name="_3383K2.540_5_1" localSheetId="11">#REF!</definedName>
    <definedName name="_3383K2.540_5_1" localSheetId="5">#REF!</definedName>
    <definedName name="_3383K2.540_5_1" localSheetId="14">#REF!</definedName>
    <definedName name="_3383K2.540_5_1">#REF!</definedName>
    <definedName name="_3383thkp3_8_1" localSheetId="13">#REF!</definedName>
    <definedName name="_3383thkp3_8_1" localSheetId="2">#REF!</definedName>
    <definedName name="_3383thkp3_8_1" localSheetId="11">#REF!</definedName>
    <definedName name="_3383thkp3_8_1" localSheetId="5">#REF!</definedName>
    <definedName name="_3383thkp3_8_1" localSheetId="14">#REF!</definedName>
    <definedName name="_3383thkp3_8_1">#REF!</definedName>
    <definedName name="_3384THop2_4_1" localSheetId="13">#REF!</definedName>
    <definedName name="_3384THop2_4_1" localSheetId="2">#REF!</definedName>
    <definedName name="_3384THop2_4_1" localSheetId="11">#REF!</definedName>
    <definedName name="_3384THop2_4_1" localSheetId="5">#REF!</definedName>
    <definedName name="_3384THop2_4_1" localSheetId="14">#REF!</definedName>
    <definedName name="_3384THop2_4_1">#REF!</definedName>
    <definedName name="_3385K2.540_6_1" localSheetId="13">#REF!</definedName>
    <definedName name="_3385K2.540_6_1" localSheetId="2">#REF!</definedName>
    <definedName name="_3385K2.540_6_1" localSheetId="11">#REF!</definedName>
    <definedName name="_3385K2.540_6_1" localSheetId="5">#REF!</definedName>
    <definedName name="_3385K2.540_6_1" localSheetId="14">#REF!</definedName>
    <definedName name="_3385K2.540_6_1">#REF!</definedName>
    <definedName name="_3385THop2_5_1" localSheetId="13">#REF!</definedName>
    <definedName name="_3385THop2_5_1" localSheetId="2">#REF!</definedName>
    <definedName name="_3385THop2_5_1" localSheetId="11">#REF!</definedName>
    <definedName name="_3385THop2_5_1" localSheetId="5">#REF!</definedName>
    <definedName name="_3385THop2_5_1" localSheetId="14">#REF!</definedName>
    <definedName name="_3385THop2_5_1">#REF!</definedName>
    <definedName name="_3386THop2_6_1" localSheetId="13">#REF!</definedName>
    <definedName name="_3386THop2_6_1" localSheetId="2">#REF!</definedName>
    <definedName name="_3386THop2_6_1" localSheetId="11">#REF!</definedName>
    <definedName name="_3386THop2_6_1" localSheetId="5">#REF!</definedName>
    <definedName name="_3386THop2_6_1" localSheetId="14">#REF!</definedName>
    <definedName name="_3386THop2_6_1">#REF!</definedName>
    <definedName name="_3387K2.540_8_1" localSheetId="13">#REF!</definedName>
    <definedName name="_3387K2.540_8_1" localSheetId="2">#REF!</definedName>
    <definedName name="_3387K2.540_8_1" localSheetId="11">#REF!</definedName>
    <definedName name="_3387K2.540_8_1" localSheetId="5">#REF!</definedName>
    <definedName name="_3387K2.540_8_1" localSheetId="14">#REF!</definedName>
    <definedName name="_3387K2.540_8_1">#REF!</definedName>
    <definedName name="_3387THop2_8_1" localSheetId="13">#REF!</definedName>
    <definedName name="_3387THop2_8_1" localSheetId="2">#REF!</definedName>
    <definedName name="_3387THop2_8_1" localSheetId="11">#REF!</definedName>
    <definedName name="_3387THop2_8_1" localSheetId="5">#REF!</definedName>
    <definedName name="_3387THop2_8_1" localSheetId="14">#REF!</definedName>
    <definedName name="_3387THop2_8_1">#REF!</definedName>
    <definedName name="_3388THToanBo_4_1" localSheetId="13">#REF!</definedName>
    <definedName name="_3388THToanBo_4_1" localSheetId="2">#REF!</definedName>
    <definedName name="_3388THToanBo_4_1" localSheetId="11">#REF!</definedName>
    <definedName name="_3388THToanBo_4_1" localSheetId="5">#REF!</definedName>
    <definedName name="_3388THToanBo_4_1" localSheetId="14">#REF!</definedName>
    <definedName name="_3388THToanBo_4_1">#REF!</definedName>
    <definedName name="_3389THToanBo_5_1" localSheetId="13">#REF!</definedName>
    <definedName name="_3389THToanBo_5_1" localSheetId="2">#REF!</definedName>
    <definedName name="_3389THToanBo_5_1" localSheetId="11">#REF!</definedName>
    <definedName name="_3389THToanBo_5_1" localSheetId="5">#REF!</definedName>
    <definedName name="_3389THToanBo_5_1" localSheetId="14">#REF!</definedName>
    <definedName name="_3389THToanBo_5_1">#REF!</definedName>
    <definedName name="_338CABLE2_4_1" localSheetId="13">#REF!</definedName>
    <definedName name="_338CABLE2_4_1" localSheetId="2">#REF!</definedName>
    <definedName name="_338CABLE2_4_1" localSheetId="11">#REF!</definedName>
    <definedName name="_338CABLE2_4_1" localSheetId="5">#REF!</definedName>
    <definedName name="_338CABLE2_4_1" localSheetId="14">#REF!</definedName>
    <definedName name="_338CABLE2_4_1">#REF!</definedName>
    <definedName name="_338CS_30_4_1" localSheetId="13">#REF!</definedName>
    <definedName name="_338CS_30_4_1" localSheetId="2">#REF!</definedName>
    <definedName name="_338CS_30_4_1" localSheetId="11">#REF!</definedName>
    <definedName name="_338CS_30_4_1" localSheetId="5">#REF!</definedName>
    <definedName name="_338CS_30_4_1" localSheetId="14">#REF!</definedName>
    <definedName name="_338CS_30_4_1">#REF!</definedName>
    <definedName name="_3390THToanBo_6_1" localSheetId="13">#REF!</definedName>
    <definedName name="_3390THToanBo_6_1" localSheetId="2">#REF!</definedName>
    <definedName name="_3390THToanBo_6_1" localSheetId="11">#REF!</definedName>
    <definedName name="_3390THToanBo_6_1" localSheetId="5">#REF!</definedName>
    <definedName name="_3390THToanBo_6_1" localSheetId="14">#REF!</definedName>
    <definedName name="_3390THToanBo_6_1">#REF!</definedName>
    <definedName name="_3391THToanBo_8_1" localSheetId="13">#REF!</definedName>
    <definedName name="_3391THToanBo_8_1" localSheetId="2">#REF!</definedName>
    <definedName name="_3391THToanBo_8_1" localSheetId="11">#REF!</definedName>
    <definedName name="_3391THToanBo_8_1" localSheetId="5">#REF!</definedName>
    <definedName name="_3391THToanBo_8_1" localSheetId="14">#REF!</definedName>
    <definedName name="_3391THToanBo_8_1">#REF!</definedName>
    <definedName name="_3392THtoanbo2_4_1" localSheetId="13">#REF!</definedName>
    <definedName name="_3392THtoanbo2_4_1" localSheetId="2">#REF!</definedName>
    <definedName name="_3392THtoanbo2_4_1" localSheetId="11">#REF!</definedName>
    <definedName name="_3392THtoanbo2_4_1" localSheetId="5">#REF!</definedName>
    <definedName name="_3392THtoanbo2_4_1" localSheetId="14">#REF!</definedName>
    <definedName name="_3392THtoanbo2_4_1">#REF!</definedName>
    <definedName name="_3393THtoanbo2_5_1" localSheetId="13">#REF!</definedName>
    <definedName name="_3393THtoanbo2_5_1" localSheetId="2">#REF!</definedName>
    <definedName name="_3393THtoanbo2_5_1" localSheetId="11">#REF!</definedName>
    <definedName name="_3393THtoanbo2_5_1" localSheetId="5">#REF!</definedName>
    <definedName name="_3393THtoanbo2_5_1" localSheetId="14">#REF!</definedName>
    <definedName name="_3393THtoanbo2_5_1">#REF!</definedName>
    <definedName name="_3394THtoanbo2_6_1" localSheetId="13">#REF!</definedName>
    <definedName name="_3394THtoanbo2_6_1" localSheetId="2">#REF!</definedName>
    <definedName name="_3394THtoanbo2_6_1" localSheetId="11">#REF!</definedName>
    <definedName name="_3394THtoanbo2_6_1" localSheetId="5">#REF!</definedName>
    <definedName name="_3394THtoanbo2_6_1" localSheetId="14">#REF!</definedName>
    <definedName name="_3394THtoanbo2_6_1">#REF!</definedName>
    <definedName name="_3395THtoanbo2_8_1" localSheetId="13">#REF!</definedName>
    <definedName name="_3395THtoanbo2_8_1" localSheetId="2">#REF!</definedName>
    <definedName name="_3395THtoanbo2_8_1" localSheetId="11">#REF!</definedName>
    <definedName name="_3395THtoanbo2_8_1" localSheetId="5">#REF!</definedName>
    <definedName name="_3395THtoanbo2_8_1" localSheetId="14">#REF!</definedName>
    <definedName name="_3395THtoanbo2_8_1">#REF!</definedName>
    <definedName name="_3396thucthanh_4_1" localSheetId="13">#REF!</definedName>
    <definedName name="_3396thucthanh_4_1" localSheetId="2">#REF!</definedName>
    <definedName name="_3396thucthanh_4_1" localSheetId="11">#REF!</definedName>
    <definedName name="_3396thucthanh_4_1" localSheetId="5">#REF!</definedName>
    <definedName name="_3396thucthanh_4_1" localSheetId="14">#REF!</definedName>
    <definedName name="_3396thucthanh_4_1">#REF!</definedName>
    <definedName name="_3397K3.210_4_1" localSheetId="13">#REF!</definedName>
    <definedName name="_3397K3.210_4_1" localSheetId="2">#REF!</definedName>
    <definedName name="_3397K3.210_4_1" localSheetId="11">#REF!</definedName>
    <definedName name="_3397K3.210_4_1" localSheetId="5">#REF!</definedName>
    <definedName name="_3397K3.210_4_1" localSheetId="14">#REF!</definedName>
    <definedName name="_3397K3.210_4_1">#REF!</definedName>
    <definedName name="_3397thucthanh_5_1" localSheetId="13">#REF!</definedName>
    <definedName name="_3397thucthanh_5_1" localSheetId="2">#REF!</definedName>
    <definedName name="_3397thucthanh_5_1" localSheetId="11">#REF!</definedName>
    <definedName name="_3397thucthanh_5_1" localSheetId="5">#REF!</definedName>
    <definedName name="_3397thucthanh_5_1" localSheetId="14">#REF!</definedName>
    <definedName name="_3397thucthanh_5_1">#REF!</definedName>
    <definedName name="_3398thucthanh_6_1" localSheetId="13">#REF!</definedName>
    <definedName name="_3398thucthanh_6_1" localSheetId="2">#REF!</definedName>
    <definedName name="_3398thucthanh_6_1" localSheetId="11">#REF!</definedName>
    <definedName name="_3398thucthanh_6_1" localSheetId="5">#REF!</definedName>
    <definedName name="_3398thucthanh_6_1" localSheetId="14">#REF!</definedName>
    <definedName name="_3398thucthanh_6_1">#REF!</definedName>
    <definedName name="_3399K3.210_5_1" localSheetId="13">#REF!</definedName>
    <definedName name="_3399K3.210_5_1" localSheetId="2">#REF!</definedName>
    <definedName name="_3399K3.210_5_1" localSheetId="11">#REF!</definedName>
    <definedName name="_3399K3.210_5_1" localSheetId="5">#REF!</definedName>
    <definedName name="_3399K3.210_5_1" localSheetId="14">#REF!</definedName>
    <definedName name="_3399K3.210_5_1">#REF!</definedName>
    <definedName name="_3399thucthanh_8_1" localSheetId="13">#REF!</definedName>
    <definedName name="_3399thucthanh_8_1" localSheetId="2">#REF!</definedName>
    <definedName name="_3399thucthanh_8_1" localSheetId="11">#REF!</definedName>
    <definedName name="_3399thucthanh_8_1" localSheetId="5">#REF!</definedName>
    <definedName name="_3399thucthanh_8_1" localSheetId="14">#REF!</definedName>
    <definedName name="_3399thucthanh_8_1">#REF!</definedName>
    <definedName name="_339CABLE2_5_1" localSheetId="13">#REF!</definedName>
    <definedName name="_339CABLE2_5_1" localSheetId="2">#REF!</definedName>
    <definedName name="_339CABLE2_5_1" localSheetId="11">#REF!</definedName>
    <definedName name="_339CABLE2_5_1" localSheetId="5">#REF!</definedName>
    <definedName name="_339CABLE2_5_1" localSheetId="14">#REF!</definedName>
    <definedName name="_339CABLE2_5_1">#REF!</definedName>
    <definedName name="_339CS_30_5_1" localSheetId="13">#REF!</definedName>
    <definedName name="_339CS_30_5_1" localSheetId="2">#REF!</definedName>
    <definedName name="_339CS_30_5_1" localSheetId="11">#REF!</definedName>
    <definedName name="_339CS_30_5_1" localSheetId="5">#REF!</definedName>
    <definedName name="_339CS_30_5_1" localSheetId="14">#REF!</definedName>
    <definedName name="_339CS_30_5_1">#REF!</definedName>
    <definedName name="_33A01DATA_8_1" localSheetId="13">#REF!</definedName>
    <definedName name="_33A01DATA_8_1" localSheetId="2">#REF!</definedName>
    <definedName name="_33A01DATA_8_1" localSheetId="11">#REF!</definedName>
    <definedName name="_33A01DATA_8_1" localSheetId="5">#REF!</definedName>
    <definedName name="_33A01DATA_8_1" localSheetId="14">#REF!</definedName>
    <definedName name="_33A01DATA_8_1">#REF!</definedName>
    <definedName name="_34_z_1" localSheetId="13">#REF!</definedName>
    <definedName name="_34_z_1" localSheetId="2">#REF!</definedName>
    <definedName name="_34_z_1" localSheetId="11">#REF!</definedName>
    <definedName name="_34_z_1" localSheetId="5">#REF!</definedName>
    <definedName name="_34_z_1" localSheetId="14">#REF!</definedName>
    <definedName name="_34_z_1">#REF!</definedName>
    <definedName name="_3400Tien_4_1" localSheetId="13">#REF!</definedName>
    <definedName name="_3400Tien_4_1" localSheetId="2">#REF!</definedName>
    <definedName name="_3400Tien_4_1" localSheetId="11">#REF!</definedName>
    <definedName name="_3400Tien_4_1" localSheetId="5">#REF!</definedName>
    <definedName name="_3400Tien_4_1" localSheetId="14">#REF!</definedName>
    <definedName name="_3400Tien_4_1">#REF!</definedName>
    <definedName name="_3401K3.210_6_1" localSheetId="13">#REF!</definedName>
    <definedName name="_3401K3.210_6_1" localSheetId="2">#REF!</definedName>
    <definedName name="_3401K3.210_6_1" localSheetId="11">#REF!</definedName>
    <definedName name="_3401K3.210_6_1" localSheetId="5">#REF!</definedName>
    <definedName name="_3401K3.210_6_1" localSheetId="14">#REF!</definedName>
    <definedName name="_3401K3.210_6_1">#REF!</definedName>
    <definedName name="_3401Tien_5_1" localSheetId="13">#REF!</definedName>
    <definedName name="_3401Tien_5_1" localSheetId="2">#REF!</definedName>
    <definedName name="_3401Tien_5_1" localSheetId="11">#REF!</definedName>
    <definedName name="_3401Tien_5_1" localSheetId="5">#REF!</definedName>
    <definedName name="_3401Tien_5_1" localSheetId="14">#REF!</definedName>
    <definedName name="_3401Tien_5_1">#REF!</definedName>
    <definedName name="_3402Tien_6_1" localSheetId="13">#REF!</definedName>
    <definedName name="_3402Tien_6_1" localSheetId="2">#REF!</definedName>
    <definedName name="_3402Tien_6_1" localSheetId="11">#REF!</definedName>
    <definedName name="_3402Tien_6_1" localSheetId="5">#REF!</definedName>
    <definedName name="_3402Tien_6_1" localSheetId="14">#REF!</definedName>
    <definedName name="_3402Tien_6_1">#REF!</definedName>
    <definedName name="_3403K3.210_8_1" localSheetId="13">#REF!</definedName>
    <definedName name="_3403K3.210_8_1" localSheetId="2">#REF!</definedName>
    <definedName name="_3403K3.210_8_1" localSheetId="11">#REF!</definedName>
    <definedName name="_3403K3.210_8_1" localSheetId="5">#REF!</definedName>
    <definedName name="_3403K3.210_8_1" localSheetId="14">#REF!</definedName>
    <definedName name="_3403K3.210_8_1">#REF!</definedName>
    <definedName name="_3403Tien_8_1" localSheetId="13">#REF!</definedName>
    <definedName name="_3403Tien_8_1" localSheetId="2">#REF!</definedName>
    <definedName name="_3403Tien_8_1" localSheetId="11">#REF!</definedName>
    <definedName name="_3403Tien_8_1" localSheetId="5">#REF!</definedName>
    <definedName name="_3403Tien_8_1" localSheetId="14">#REF!</definedName>
    <definedName name="_3403Tien_8_1">#REF!</definedName>
    <definedName name="_3404tim_xuat_hien_4_1" localSheetId="13">#REF!</definedName>
    <definedName name="_3404tim_xuat_hien_4_1" localSheetId="2">#REF!</definedName>
    <definedName name="_3404tim_xuat_hien_4_1" localSheetId="11">#REF!</definedName>
    <definedName name="_3404tim_xuat_hien_4_1" localSheetId="5">#REF!</definedName>
    <definedName name="_3404tim_xuat_hien_4_1" localSheetId="14">#REF!</definedName>
    <definedName name="_3404tim_xuat_hien_4_1">#REF!</definedName>
    <definedName name="_3405K3.220_4_1" localSheetId="13">#REF!</definedName>
    <definedName name="_3405K3.220_4_1" localSheetId="2">#REF!</definedName>
    <definedName name="_3405K3.220_4_1" localSheetId="11">#REF!</definedName>
    <definedName name="_3405K3.220_4_1" localSheetId="5">#REF!</definedName>
    <definedName name="_3405K3.220_4_1" localSheetId="14">#REF!</definedName>
    <definedName name="_3405K3.220_4_1">#REF!</definedName>
    <definedName name="_3405tim_xuat_hien_5_1" localSheetId="13">#REF!</definedName>
    <definedName name="_3405tim_xuat_hien_5_1" localSheetId="2">#REF!</definedName>
    <definedName name="_3405tim_xuat_hien_5_1" localSheetId="11">#REF!</definedName>
    <definedName name="_3405tim_xuat_hien_5_1" localSheetId="5">#REF!</definedName>
    <definedName name="_3405tim_xuat_hien_5_1" localSheetId="14">#REF!</definedName>
    <definedName name="_3405tim_xuat_hien_5_1">#REF!</definedName>
    <definedName name="_3406tim_xuat_hien_6_1" localSheetId="13">#REF!</definedName>
    <definedName name="_3406tim_xuat_hien_6_1" localSheetId="2">#REF!</definedName>
    <definedName name="_3406tim_xuat_hien_6_1" localSheetId="11">#REF!</definedName>
    <definedName name="_3406tim_xuat_hien_6_1" localSheetId="5">#REF!</definedName>
    <definedName name="_3406tim_xuat_hien_6_1" localSheetId="14">#REF!</definedName>
    <definedName name="_3406tim_xuat_hien_6_1">#REF!</definedName>
    <definedName name="_3407K3.220_5_1" localSheetId="13">#REF!</definedName>
    <definedName name="_3407K3.220_5_1" localSheetId="2">#REF!</definedName>
    <definedName name="_3407K3.220_5_1" localSheetId="11">#REF!</definedName>
    <definedName name="_3407K3.220_5_1" localSheetId="5">#REF!</definedName>
    <definedName name="_3407K3.220_5_1" localSheetId="14">#REF!</definedName>
    <definedName name="_3407K3.220_5_1">#REF!</definedName>
    <definedName name="_3407tim_xuat_hien_8_1" localSheetId="13">#REF!</definedName>
    <definedName name="_3407tim_xuat_hien_8_1" localSheetId="2">#REF!</definedName>
    <definedName name="_3407tim_xuat_hien_8_1" localSheetId="11">#REF!</definedName>
    <definedName name="_3407tim_xuat_hien_8_1" localSheetId="5">#REF!</definedName>
    <definedName name="_3407tim_xuat_hien_8_1" localSheetId="14">#REF!</definedName>
    <definedName name="_3407tim_xuat_hien_8_1">#REF!</definedName>
    <definedName name="_3408TITAN_4_1" localSheetId="13">#REF!</definedName>
    <definedName name="_3408TITAN_4_1" localSheetId="2">#REF!</definedName>
    <definedName name="_3408TITAN_4_1" localSheetId="11">#REF!</definedName>
    <definedName name="_3408TITAN_4_1" localSheetId="5">#REF!</definedName>
    <definedName name="_3408TITAN_4_1" localSheetId="14">#REF!</definedName>
    <definedName name="_3408TITAN_4_1">#REF!</definedName>
    <definedName name="_3409K3.220_6_1" localSheetId="13">#REF!</definedName>
    <definedName name="_3409K3.220_6_1" localSheetId="2">#REF!</definedName>
    <definedName name="_3409K3.220_6_1" localSheetId="11">#REF!</definedName>
    <definedName name="_3409K3.220_6_1" localSheetId="5">#REF!</definedName>
    <definedName name="_3409K3.220_6_1" localSheetId="14">#REF!</definedName>
    <definedName name="_3409K3.220_6_1">#REF!</definedName>
    <definedName name="_3409TITAN_5_1" localSheetId="13">#REF!</definedName>
    <definedName name="_3409TITAN_5_1" localSheetId="2">#REF!</definedName>
    <definedName name="_3409TITAN_5_1" localSheetId="11">#REF!</definedName>
    <definedName name="_3409TITAN_5_1" localSheetId="5">#REF!</definedName>
    <definedName name="_3409TITAN_5_1" localSheetId="14">#REF!</definedName>
    <definedName name="_3409TITAN_5_1">#REF!</definedName>
    <definedName name="_340CABLE2_5_2" localSheetId="13">#REF!</definedName>
    <definedName name="_340CABLE2_5_2" localSheetId="2">#REF!</definedName>
    <definedName name="_340CABLE2_5_2" localSheetId="11">#REF!</definedName>
    <definedName name="_340CABLE2_5_2" localSheetId="5">#REF!</definedName>
    <definedName name="_340CABLE2_5_2" localSheetId="14">#REF!</definedName>
    <definedName name="_340CABLE2_5_2">#REF!</definedName>
    <definedName name="_340CS_30_6_1" localSheetId="13">#REF!</definedName>
    <definedName name="_340CS_30_6_1" localSheetId="2">#REF!</definedName>
    <definedName name="_340CS_30_6_1" localSheetId="11">#REF!</definedName>
    <definedName name="_340CS_30_6_1" localSheetId="5">#REF!</definedName>
    <definedName name="_340CS_30_6_1" localSheetId="14">#REF!</definedName>
    <definedName name="_340CS_30_6_1">#REF!</definedName>
    <definedName name="_3410TITAN_6_1" localSheetId="13">#REF!</definedName>
    <definedName name="_3410TITAN_6_1" localSheetId="2">#REF!</definedName>
    <definedName name="_3410TITAN_6_1" localSheetId="11">#REF!</definedName>
    <definedName name="_3410TITAN_6_1" localSheetId="5">#REF!</definedName>
    <definedName name="_3410TITAN_6_1" localSheetId="14">#REF!</definedName>
    <definedName name="_3410TITAN_6_1">#REF!</definedName>
    <definedName name="_3411K3.220_8_1" localSheetId="13">#REF!</definedName>
    <definedName name="_3411K3.220_8_1" localSheetId="2">#REF!</definedName>
    <definedName name="_3411K3.220_8_1" localSheetId="11">#REF!</definedName>
    <definedName name="_3411K3.220_8_1" localSheetId="5">#REF!</definedName>
    <definedName name="_3411K3.220_8_1" localSheetId="14">#REF!</definedName>
    <definedName name="_3411K3.220_8_1">#REF!</definedName>
    <definedName name="_3411TITAN_8_1" localSheetId="13">#REF!</definedName>
    <definedName name="_3411TITAN_8_1" localSheetId="2">#REF!</definedName>
    <definedName name="_3411TITAN_8_1" localSheetId="11">#REF!</definedName>
    <definedName name="_3411TITAN_8_1" localSheetId="5">#REF!</definedName>
    <definedName name="_3411TITAN_8_1" localSheetId="14">#REF!</definedName>
    <definedName name="_3411TITAN_8_1">#REF!</definedName>
    <definedName name="_3412TK_4_1" localSheetId="13">#REF!</definedName>
    <definedName name="_3412TK_4_1" localSheetId="2">#REF!</definedName>
    <definedName name="_3412TK_4_1" localSheetId="11">#REF!</definedName>
    <definedName name="_3412TK_4_1" localSheetId="5">#REF!</definedName>
    <definedName name="_3412TK_4_1" localSheetId="14">#REF!</definedName>
    <definedName name="_3412TK_4_1">#REF!</definedName>
    <definedName name="_3413K3.230_4_1" localSheetId="13">#REF!</definedName>
    <definedName name="_3413K3.230_4_1" localSheetId="2">#REF!</definedName>
    <definedName name="_3413K3.230_4_1" localSheetId="11">#REF!</definedName>
    <definedName name="_3413K3.230_4_1" localSheetId="5">#REF!</definedName>
    <definedName name="_3413K3.230_4_1" localSheetId="14">#REF!</definedName>
    <definedName name="_3413K3.230_4_1">#REF!</definedName>
    <definedName name="_3413TK_5_1" localSheetId="13">#REF!</definedName>
    <definedName name="_3413TK_5_1" localSheetId="2">#REF!</definedName>
    <definedName name="_3413TK_5_1" localSheetId="11">#REF!</definedName>
    <definedName name="_3413TK_5_1" localSheetId="5">#REF!</definedName>
    <definedName name="_3413TK_5_1" localSheetId="14">#REF!</definedName>
    <definedName name="_3413TK_5_1">#REF!</definedName>
    <definedName name="_3414TK_6_1" localSheetId="13">#REF!</definedName>
    <definedName name="_3414TK_6_1" localSheetId="2">#REF!</definedName>
    <definedName name="_3414TK_6_1" localSheetId="11">#REF!</definedName>
    <definedName name="_3414TK_6_1" localSheetId="5">#REF!</definedName>
    <definedName name="_3414TK_6_1" localSheetId="14">#REF!</definedName>
    <definedName name="_3414TK_6_1">#REF!</definedName>
    <definedName name="_3415K3.230_5_1" localSheetId="13">#REF!</definedName>
    <definedName name="_3415K3.230_5_1" localSheetId="2">#REF!</definedName>
    <definedName name="_3415K3.230_5_1" localSheetId="11">#REF!</definedName>
    <definedName name="_3415K3.230_5_1" localSheetId="5">#REF!</definedName>
    <definedName name="_3415K3.230_5_1" localSheetId="14">#REF!</definedName>
    <definedName name="_3415K3.230_5_1">#REF!</definedName>
    <definedName name="_3415TK_8_1" localSheetId="13">#REF!</definedName>
    <definedName name="_3415TK_8_1" localSheetId="2">#REF!</definedName>
    <definedName name="_3415TK_8_1" localSheetId="11">#REF!</definedName>
    <definedName name="_3415TK_8_1" localSheetId="5">#REF!</definedName>
    <definedName name="_3415TK_8_1" localSheetId="14">#REF!</definedName>
    <definedName name="_3415TK_8_1">#REF!</definedName>
    <definedName name="_3416TkCto_4_1" localSheetId="13">#REF!</definedName>
    <definedName name="_3416TkCto_4_1" localSheetId="2">#REF!</definedName>
    <definedName name="_3416TkCto_4_1" localSheetId="11">#REF!</definedName>
    <definedName name="_3416TkCto_4_1" localSheetId="5">#REF!</definedName>
    <definedName name="_3416TkCto_4_1" localSheetId="14">#REF!</definedName>
    <definedName name="_3416TkCto_4_1">#REF!</definedName>
    <definedName name="_3417K3.230_6_1" localSheetId="13">#REF!</definedName>
    <definedName name="_3417K3.230_6_1" localSheetId="2">#REF!</definedName>
    <definedName name="_3417K3.230_6_1" localSheetId="11">#REF!</definedName>
    <definedName name="_3417K3.230_6_1" localSheetId="5">#REF!</definedName>
    <definedName name="_3417K3.230_6_1" localSheetId="14">#REF!</definedName>
    <definedName name="_3417K3.230_6_1">#REF!</definedName>
    <definedName name="_3417TkCto_5_1" localSheetId="13">#REF!</definedName>
    <definedName name="_3417TkCto_5_1" localSheetId="2">#REF!</definedName>
    <definedName name="_3417TkCto_5_1" localSheetId="11">#REF!</definedName>
    <definedName name="_3417TkCto_5_1" localSheetId="5">#REF!</definedName>
    <definedName name="_3417TkCto_5_1" localSheetId="14">#REF!</definedName>
    <definedName name="_3417TkCto_5_1">#REF!</definedName>
    <definedName name="_3418TkCto_6_1" localSheetId="13">#REF!</definedName>
    <definedName name="_3418TkCto_6_1" localSheetId="2">#REF!</definedName>
    <definedName name="_3418TkCto_6_1" localSheetId="11">#REF!</definedName>
    <definedName name="_3418TkCto_6_1" localSheetId="5">#REF!</definedName>
    <definedName name="_3418TkCto_6_1" localSheetId="14">#REF!</definedName>
    <definedName name="_3418TkCto_6_1">#REF!</definedName>
    <definedName name="_3419K3.230_8_1" localSheetId="13">#REF!</definedName>
    <definedName name="_3419K3.230_8_1" localSheetId="2">#REF!</definedName>
    <definedName name="_3419K3.230_8_1" localSheetId="11">#REF!</definedName>
    <definedName name="_3419K3.230_8_1" localSheetId="5">#REF!</definedName>
    <definedName name="_3419K3.230_8_1" localSheetId="14">#REF!</definedName>
    <definedName name="_3419K3.230_8_1">#REF!</definedName>
    <definedName name="_3419TkCto_8_1" localSheetId="13">#REF!</definedName>
    <definedName name="_3419TkCto_8_1" localSheetId="2">#REF!</definedName>
    <definedName name="_3419TkCto_8_1" localSheetId="11">#REF!</definedName>
    <definedName name="_3419TkCto_8_1" localSheetId="5">#REF!</definedName>
    <definedName name="_3419TkCto_8_1" localSheetId="14">#REF!</definedName>
    <definedName name="_3419TkCto_8_1">#REF!</definedName>
    <definedName name="_341CABLE2_6_1" localSheetId="13">#REF!</definedName>
    <definedName name="_341CABLE2_6_1" localSheetId="2">#REF!</definedName>
    <definedName name="_341CABLE2_6_1" localSheetId="11">#REF!</definedName>
    <definedName name="_341CABLE2_6_1" localSheetId="5">#REF!</definedName>
    <definedName name="_341CABLE2_6_1" localSheetId="14">#REF!</definedName>
    <definedName name="_341CABLE2_6_1">#REF!</definedName>
    <definedName name="_341CS_30_8_1" localSheetId="13">#REF!</definedName>
    <definedName name="_341CS_30_8_1" localSheetId="2">#REF!</definedName>
    <definedName name="_341CS_30_8_1" localSheetId="11">#REF!</definedName>
    <definedName name="_341CS_30_8_1" localSheetId="5">#REF!</definedName>
    <definedName name="_341CS_30_8_1" localSheetId="14">#REF!</definedName>
    <definedName name="_341CS_30_8_1">#REF!</definedName>
    <definedName name="_3420TL_4_1" localSheetId="13">#REF!</definedName>
    <definedName name="_3420TL_4_1" localSheetId="2">#REF!</definedName>
    <definedName name="_3420TL_4_1" localSheetId="11">#REF!</definedName>
    <definedName name="_3420TL_4_1" localSheetId="5">#REF!</definedName>
    <definedName name="_3420TL_4_1" localSheetId="14">#REF!</definedName>
    <definedName name="_3420TL_4_1">#REF!</definedName>
    <definedName name="_3421K3.310_4_1" localSheetId="13">#REF!</definedName>
    <definedName name="_3421K3.310_4_1" localSheetId="2">#REF!</definedName>
    <definedName name="_3421K3.310_4_1" localSheetId="11">#REF!</definedName>
    <definedName name="_3421K3.310_4_1" localSheetId="5">#REF!</definedName>
    <definedName name="_3421K3.310_4_1" localSheetId="14">#REF!</definedName>
    <definedName name="_3421K3.310_4_1">#REF!</definedName>
    <definedName name="_3421TL_5_1" localSheetId="13">#REF!</definedName>
    <definedName name="_3421TL_5_1" localSheetId="2">#REF!</definedName>
    <definedName name="_3421TL_5_1" localSheetId="11">#REF!</definedName>
    <definedName name="_3421TL_5_1" localSheetId="5">#REF!</definedName>
    <definedName name="_3421TL_5_1" localSheetId="14">#REF!</definedName>
    <definedName name="_3421TL_5_1">#REF!</definedName>
    <definedName name="_3422TL_6_1" localSheetId="13">#REF!</definedName>
    <definedName name="_3422TL_6_1" localSheetId="2">#REF!</definedName>
    <definedName name="_3422TL_6_1" localSheetId="11">#REF!</definedName>
    <definedName name="_3422TL_6_1" localSheetId="5">#REF!</definedName>
    <definedName name="_3422TL_6_1" localSheetId="14">#REF!</definedName>
    <definedName name="_3422TL_6_1">#REF!</definedName>
    <definedName name="_3423K3.310_5_1" localSheetId="13">#REF!</definedName>
    <definedName name="_3423K3.310_5_1" localSheetId="2">#REF!</definedName>
    <definedName name="_3423K3.310_5_1" localSheetId="11">#REF!</definedName>
    <definedName name="_3423K3.310_5_1" localSheetId="5">#REF!</definedName>
    <definedName name="_3423K3.310_5_1" localSheetId="14">#REF!</definedName>
    <definedName name="_3423K3.310_5_1">#REF!</definedName>
    <definedName name="_3423TL_8_1" localSheetId="13">#REF!</definedName>
    <definedName name="_3423TL_8_1" localSheetId="2">#REF!</definedName>
    <definedName name="_3423TL_8_1" localSheetId="11">#REF!</definedName>
    <definedName name="_3423TL_8_1" localSheetId="5">#REF!</definedName>
    <definedName name="_3423TL_8_1" localSheetId="14">#REF!</definedName>
    <definedName name="_3423TL_8_1">#REF!</definedName>
    <definedName name="_3424TL3_4_1" localSheetId="13">#REF!</definedName>
    <definedName name="_3424TL3_4_1" localSheetId="2">#REF!</definedName>
    <definedName name="_3424TL3_4_1" localSheetId="11">#REF!</definedName>
    <definedName name="_3424TL3_4_1" localSheetId="5">#REF!</definedName>
    <definedName name="_3424TL3_4_1" localSheetId="14">#REF!</definedName>
    <definedName name="_3424TL3_4_1">#REF!</definedName>
    <definedName name="_3425K3.310_6_1" localSheetId="13">#REF!</definedName>
    <definedName name="_3425K3.310_6_1" localSheetId="2">#REF!</definedName>
    <definedName name="_3425K3.310_6_1" localSheetId="11">#REF!</definedName>
    <definedName name="_3425K3.310_6_1" localSheetId="5">#REF!</definedName>
    <definedName name="_3425K3.310_6_1" localSheetId="14">#REF!</definedName>
    <definedName name="_3425K3.310_6_1">#REF!</definedName>
    <definedName name="_3425TL3_5_1" localSheetId="13">#REF!</definedName>
    <definedName name="_3425TL3_5_1" localSheetId="2">#REF!</definedName>
    <definedName name="_3425TL3_5_1" localSheetId="11">#REF!</definedName>
    <definedName name="_3425TL3_5_1" localSheetId="5">#REF!</definedName>
    <definedName name="_3425TL3_5_1" localSheetId="14">#REF!</definedName>
    <definedName name="_3425TL3_5_1">#REF!</definedName>
    <definedName name="_3426TL3_6_1" localSheetId="13">#REF!</definedName>
    <definedName name="_3426TL3_6_1" localSheetId="2">#REF!</definedName>
    <definedName name="_3426TL3_6_1" localSheetId="11">#REF!</definedName>
    <definedName name="_3426TL3_6_1" localSheetId="5">#REF!</definedName>
    <definedName name="_3426TL3_6_1" localSheetId="14">#REF!</definedName>
    <definedName name="_3426TL3_6_1">#REF!</definedName>
    <definedName name="_3427K3.310_8_1" localSheetId="13">#REF!</definedName>
    <definedName name="_3427K3.310_8_1" localSheetId="2">#REF!</definedName>
    <definedName name="_3427K3.310_8_1" localSheetId="11">#REF!</definedName>
    <definedName name="_3427K3.310_8_1" localSheetId="5">#REF!</definedName>
    <definedName name="_3427K3.310_8_1" localSheetId="14">#REF!</definedName>
    <definedName name="_3427K3.310_8_1">#REF!</definedName>
    <definedName name="_3427TL3_8_1" localSheetId="13">#REF!</definedName>
    <definedName name="_3427TL3_8_1" localSheetId="2">#REF!</definedName>
    <definedName name="_3427TL3_8_1" localSheetId="11">#REF!</definedName>
    <definedName name="_3427TL3_8_1" localSheetId="5">#REF!</definedName>
    <definedName name="_3427TL3_8_1" localSheetId="14">#REF!</definedName>
    <definedName name="_3427TL3_8_1">#REF!</definedName>
    <definedName name="_3429K3.320_4_1" localSheetId="13">#REF!</definedName>
    <definedName name="_3429K3.320_4_1" localSheetId="2">#REF!</definedName>
    <definedName name="_3429K3.320_4_1" localSheetId="11">#REF!</definedName>
    <definedName name="_3429K3.320_4_1" localSheetId="5">#REF!</definedName>
    <definedName name="_3429K3.320_4_1" localSheetId="14">#REF!</definedName>
    <definedName name="_3429K3.320_4_1">#REF!</definedName>
    <definedName name="_342CABLE2_8_1" localSheetId="13">#REF!</definedName>
    <definedName name="_342CABLE2_8_1" localSheetId="2">#REF!</definedName>
    <definedName name="_342CABLE2_8_1" localSheetId="11">#REF!</definedName>
    <definedName name="_342CABLE2_8_1" localSheetId="5">#REF!</definedName>
    <definedName name="_342CABLE2_8_1" localSheetId="14">#REF!</definedName>
    <definedName name="_342CABLE2_8_1">#REF!</definedName>
    <definedName name="_342CS_40_4_1" localSheetId="13">#REF!</definedName>
    <definedName name="_342CS_40_4_1" localSheetId="2">#REF!</definedName>
    <definedName name="_342CS_40_4_1" localSheetId="11">#REF!</definedName>
    <definedName name="_342CS_40_4_1" localSheetId="5">#REF!</definedName>
    <definedName name="_342CS_40_4_1" localSheetId="14">#REF!</definedName>
    <definedName name="_342CS_40_4_1">#REF!</definedName>
    <definedName name="_3431K3.320_5_1" localSheetId="13">#REF!</definedName>
    <definedName name="_3431K3.320_5_1" localSheetId="2">#REF!</definedName>
    <definedName name="_3431K3.320_5_1" localSheetId="11">#REF!</definedName>
    <definedName name="_3431K3.320_5_1" localSheetId="5">#REF!</definedName>
    <definedName name="_3431K3.320_5_1" localSheetId="14">#REF!</definedName>
    <definedName name="_3431K3.320_5_1">#REF!</definedName>
    <definedName name="_3433K3.320_6_1" localSheetId="13">#REF!</definedName>
    <definedName name="_3433K3.320_6_1" localSheetId="2">#REF!</definedName>
    <definedName name="_3433K3.320_6_1" localSheetId="11">#REF!</definedName>
    <definedName name="_3433K3.320_6_1" localSheetId="5">#REF!</definedName>
    <definedName name="_3433K3.320_6_1" localSheetId="14">#REF!</definedName>
    <definedName name="_3433K3.320_6_1">#REF!</definedName>
    <definedName name="_3435K3.320_8_1" localSheetId="13">#REF!</definedName>
    <definedName name="_3435K3.320_8_1" localSheetId="2">#REF!</definedName>
    <definedName name="_3435K3.320_8_1" localSheetId="11">#REF!</definedName>
    <definedName name="_3435K3.320_8_1" localSheetId="5">#REF!</definedName>
    <definedName name="_3435K3.320_8_1" localSheetId="14">#REF!</definedName>
    <definedName name="_3435K3.320_8_1">#REF!</definedName>
    <definedName name="_3437K3.330_4_1" localSheetId="13">#REF!</definedName>
    <definedName name="_3437K3.330_4_1" localSheetId="2">#REF!</definedName>
    <definedName name="_3437K3.330_4_1" localSheetId="11">#REF!</definedName>
    <definedName name="_3437K3.330_4_1" localSheetId="5">#REF!</definedName>
    <definedName name="_3437K3.330_4_1" localSheetId="14">#REF!</definedName>
    <definedName name="_3437K3.330_4_1">#REF!</definedName>
    <definedName name="_3439K3.330_5_1" localSheetId="13">#REF!</definedName>
    <definedName name="_3439K3.330_5_1" localSheetId="2">#REF!</definedName>
    <definedName name="_3439K3.330_5_1" localSheetId="11">#REF!</definedName>
    <definedName name="_3439K3.330_5_1" localSheetId="5">#REF!</definedName>
    <definedName name="_3439K3.330_5_1" localSheetId="14">#REF!</definedName>
    <definedName name="_3439K3.330_5_1">#REF!</definedName>
    <definedName name="_343CS_40_5_1" localSheetId="13">#REF!</definedName>
    <definedName name="_343CS_40_5_1" localSheetId="2">#REF!</definedName>
    <definedName name="_343CS_40_5_1" localSheetId="11">#REF!</definedName>
    <definedName name="_343CS_40_5_1" localSheetId="5">#REF!</definedName>
    <definedName name="_343CS_40_5_1" localSheetId="14">#REF!</definedName>
    <definedName name="_343CS_40_5_1">#REF!</definedName>
    <definedName name="_3441K3.330_6_1" localSheetId="13">#REF!</definedName>
    <definedName name="_3441K3.330_6_1" localSheetId="2">#REF!</definedName>
    <definedName name="_3441K3.330_6_1" localSheetId="11">#REF!</definedName>
    <definedName name="_3441K3.330_6_1" localSheetId="5">#REF!</definedName>
    <definedName name="_3441K3.330_6_1" localSheetId="14">#REF!</definedName>
    <definedName name="_3441K3.330_6_1">#REF!</definedName>
    <definedName name="_3443K3.330_8_1" localSheetId="13">#REF!</definedName>
    <definedName name="_3443K3.330_8_1" localSheetId="2">#REF!</definedName>
    <definedName name="_3443K3.330_8_1" localSheetId="11">#REF!</definedName>
    <definedName name="_3443K3.330_8_1" localSheetId="5">#REF!</definedName>
    <definedName name="_3443K3.330_8_1" localSheetId="14">#REF!</definedName>
    <definedName name="_3443K3.330_8_1">#REF!</definedName>
    <definedName name="_3445K3.410_4_1" localSheetId="13">#REF!</definedName>
    <definedName name="_3445K3.410_4_1" localSheetId="2">#REF!</definedName>
    <definedName name="_3445K3.410_4_1" localSheetId="11">#REF!</definedName>
    <definedName name="_3445K3.410_4_1" localSheetId="5">#REF!</definedName>
    <definedName name="_3445K3.410_4_1" localSheetId="14">#REF!</definedName>
    <definedName name="_3445K3.410_4_1">#REF!</definedName>
    <definedName name="_3447K3.410_5_1" localSheetId="13">#REF!</definedName>
    <definedName name="_3447K3.410_5_1" localSheetId="2">#REF!</definedName>
    <definedName name="_3447K3.410_5_1" localSheetId="11">#REF!</definedName>
    <definedName name="_3447K3.410_5_1" localSheetId="5">#REF!</definedName>
    <definedName name="_3447K3.410_5_1" localSheetId="14">#REF!</definedName>
    <definedName name="_3447K3.410_5_1">#REF!</definedName>
    <definedName name="_3449K3.410_6_1" localSheetId="13">#REF!</definedName>
    <definedName name="_3449K3.410_6_1" localSheetId="2">#REF!</definedName>
    <definedName name="_3449K3.410_6_1" localSheetId="11">#REF!</definedName>
    <definedName name="_3449K3.410_6_1" localSheetId="5">#REF!</definedName>
    <definedName name="_3449K3.410_6_1" localSheetId="14">#REF!</definedName>
    <definedName name="_3449K3.410_6_1">#REF!</definedName>
    <definedName name="_344CS_40_6_1" localSheetId="13">#REF!</definedName>
    <definedName name="_344CS_40_6_1" localSheetId="2">#REF!</definedName>
    <definedName name="_344CS_40_6_1" localSheetId="11">#REF!</definedName>
    <definedName name="_344CS_40_6_1" localSheetId="5">#REF!</definedName>
    <definedName name="_344CS_40_6_1" localSheetId="14">#REF!</definedName>
    <definedName name="_344CS_40_6_1">#REF!</definedName>
    <definedName name="_3451K3.410_8_1" localSheetId="13">#REF!</definedName>
    <definedName name="_3451K3.410_8_1" localSheetId="2">#REF!</definedName>
    <definedName name="_3451K3.410_8_1" localSheetId="11">#REF!</definedName>
    <definedName name="_3451K3.410_8_1" localSheetId="5">#REF!</definedName>
    <definedName name="_3451K3.410_8_1" localSheetId="14">#REF!</definedName>
    <definedName name="_3451K3.410_8_1">#REF!</definedName>
    <definedName name="_3453K3.430_4_1" localSheetId="13">#REF!</definedName>
    <definedName name="_3453K3.430_4_1" localSheetId="2">#REF!</definedName>
    <definedName name="_3453K3.430_4_1" localSheetId="11">#REF!</definedName>
    <definedName name="_3453K3.430_4_1" localSheetId="5">#REF!</definedName>
    <definedName name="_3453K3.430_4_1" localSheetId="14">#REF!</definedName>
    <definedName name="_3453K3.430_4_1">#REF!</definedName>
    <definedName name="_3455K3.430_5_1" localSheetId="13">#REF!</definedName>
    <definedName name="_3455K3.430_5_1" localSheetId="2">#REF!</definedName>
    <definedName name="_3455K3.430_5_1" localSheetId="11">#REF!</definedName>
    <definedName name="_3455K3.430_5_1" localSheetId="5">#REF!</definedName>
    <definedName name="_3455K3.430_5_1" localSheetId="14">#REF!</definedName>
    <definedName name="_3455K3.430_5_1">#REF!</definedName>
    <definedName name="_3457K3.430_6_1" localSheetId="13">#REF!</definedName>
    <definedName name="_3457K3.430_6_1" localSheetId="2">#REF!</definedName>
    <definedName name="_3457K3.430_6_1" localSheetId="11">#REF!</definedName>
    <definedName name="_3457K3.430_6_1" localSheetId="5">#REF!</definedName>
    <definedName name="_3457K3.430_6_1" localSheetId="14">#REF!</definedName>
    <definedName name="_3457K3.430_6_1">#REF!</definedName>
    <definedName name="_3459K3.430_8_1" localSheetId="13">#REF!</definedName>
    <definedName name="_3459K3.430_8_1" localSheetId="2">#REF!</definedName>
    <definedName name="_3459K3.430_8_1" localSheetId="11">#REF!</definedName>
    <definedName name="_3459K3.430_8_1" localSheetId="5">#REF!</definedName>
    <definedName name="_3459K3.430_8_1" localSheetId="14">#REF!</definedName>
    <definedName name="_3459K3.430_8_1">#REF!</definedName>
    <definedName name="_345CS_40_8_1" localSheetId="13">#REF!</definedName>
    <definedName name="_345CS_40_8_1" localSheetId="2">#REF!</definedName>
    <definedName name="_345CS_40_8_1" localSheetId="11">#REF!</definedName>
    <definedName name="_345CS_40_8_1" localSheetId="5">#REF!</definedName>
    <definedName name="_345CS_40_8_1" localSheetId="14">#REF!</definedName>
    <definedName name="_345CS_40_8_1">#REF!</definedName>
    <definedName name="_3461K3.450_4_1" localSheetId="13">#REF!</definedName>
    <definedName name="_3461K3.450_4_1" localSheetId="2">#REF!</definedName>
    <definedName name="_3461K3.450_4_1" localSheetId="11">#REF!</definedName>
    <definedName name="_3461K3.450_4_1" localSheetId="5">#REF!</definedName>
    <definedName name="_3461K3.450_4_1" localSheetId="14">#REF!</definedName>
    <definedName name="_3461K3.450_4_1">#REF!</definedName>
    <definedName name="_3463K3.450_5_1" localSheetId="13">#REF!</definedName>
    <definedName name="_3463K3.450_5_1" localSheetId="2">#REF!</definedName>
    <definedName name="_3463K3.450_5_1" localSheetId="11">#REF!</definedName>
    <definedName name="_3463K3.450_5_1" localSheetId="5">#REF!</definedName>
    <definedName name="_3463K3.450_5_1" localSheetId="14">#REF!</definedName>
    <definedName name="_3463K3.450_5_1">#REF!</definedName>
    <definedName name="_3464ton_4_1" localSheetId="13">#REF!</definedName>
    <definedName name="_3464ton_4_1" localSheetId="2">#REF!</definedName>
    <definedName name="_3464ton_4_1" localSheetId="11">#REF!</definedName>
    <definedName name="_3464ton_4_1" localSheetId="5">#REF!</definedName>
    <definedName name="_3464ton_4_1" localSheetId="14">#REF!</definedName>
    <definedName name="_3464ton_4_1">#REF!</definedName>
    <definedName name="_3465K3.450_6_1" localSheetId="13">#REF!</definedName>
    <definedName name="_3465K3.450_6_1" localSheetId="2">#REF!</definedName>
    <definedName name="_3465K3.450_6_1" localSheetId="11">#REF!</definedName>
    <definedName name="_3465K3.450_6_1" localSheetId="5">#REF!</definedName>
    <definedName name="_3465K3.450_6_1" localSheetId="14">#REF!</definedName>
    <definedName name="_3465K3.450_6_1">#REF!</definedName>
    <definedName name="_3465ton_5_1" localSheetId="13">#REF!</definedName>
    <definedName name="_3465ton_5_1" localSheetId="2">#REF!</definedName>
    <definedName name="_3465ton_5_1" localSheetId="11">#REF!</definedName>
    <definedName name="_3465ton_5_1" localSheetId="5">#REF!</definedName>
    <definedName name="_3465ton_5_1" localSheetId="14">#REF!</definedName>
    <definedName name="_3465ton_5_1">#REF!</definedName>
    <definedName name="_3466ton_6_1" localSheetId="13">#REF!</definedName>
    <definedName name="_3466ton_6_1" localSheetId="2">#REF!</definedName>
    <definedName name="_3466ton_6_1" localSheetId="11">#REF!</definedName>
    <definedName name="_3466ton_6_1" localSheetId="5">#REF!</definedName>
    <definedName name="_3466ton_6_1" localSheetId="14">#REF!</definedName>
    <definedName name="_3466ton_6_1">#REF!</definedName>
    <definedName name="_3467K3.450_8_1" localSheetId="13">#REF!</definedName>
    <definedName name="_3467K3.450_8_1" localSheetId="2">#REF!</definedName>
    <definedName name="_3467K3.450_8_1" localSheetId="11">#REF!</definedName>
    <definedName name="_3467K3.450_8_1" localSheetId="5">#REF!</definedName>
    <definedName name="_3467K3.450_8_1" localSheetId="14">#REF!</definedName>
    <definedName name="_3467K3.450_8_1">#REF!</definedName>
    <definedName name="_3467ton_8_1" localSheetId="13">#REF!</definedName>
    <definedName name="_3467ton_8_1" localSheetId="2">#REF!</definedName>
    <definedName name="_3467ton_8_1" localSheetId="11">#REF!</definedName>
    <definedName name="_3467ton_8_1" localSheetId="5">#REF!</definedName>
    <definedName name="_3467ton_8_1" localSheetId="14">#REF!</definedName>
    <definedName name="_3467ton_8_1">#REF!</definedName>
    <definedName name="_3468totb_4_1" localSheetId="13">#REF!</definedName>
    <definedName name="_3468totb_4_1" localSheetId="2">#REF!</definedName>
    <definedName name="_3468totb_4_1" localSheetId="11">#REF!</definedName>
    <definedName name="_3468totb_4_1" localSheetId="5">#REF!</definedName>
    <definedName name="_3468totb_4_1" localSheetId="14">#REF!</definedName>
    <definedName name="_3468totb_4_1">#REF!</definedName>
    <definedName name="_3469K4.010_4_1" localSheetId="13">#REF!</definedName>
    <definedName name="_3469K4.010_4_1" localSheetId="2">#REF!</definedName>
    <definedName name="_3469K4.010_4_1" localSheetId="11">#REF!</definedName>
    <definedName name="_3469K4.010_4_1" localSheetId="5">#REF!</definedName>
    <definedName name="_3469K4.010_4_1" localSheetId="14">#REF!</definedName>
    <definedName name="_3469K4.010_4_1">#REF!</definedName>
    <definedName name="_3469totb_5_1" localSheetId="13">#REF!</definedName>
    <definedName name="_3469totb_5_1" localSheetId="2">#REF!</definedName>
    <definedName name="_3469totb_5_1" localSheetId="11">#REF!</definedName>
    <definedName name="_3469totb_5_1" localSheetId="5">#REF!</definedName>
    <definedName name="_3469totb_5_1" localSheetId="14">#REF!</definedName>
    <definedName name="_3469totb_5_1">#REF!</definedName>
    <definedName name="_346CS_40S_4_1" localSheetId="13">#REF!</definedName>
    <definedName name="_346CS_40S_4_1" localSheetId="2">#REF!</definedName>
    <definedName name="_346CS_40S_4_1" localSheetId="11">#REF!</definedName>
    <definedName name="_346CS_40S_4_1" localSheetId="5">#REF!</definedName>
    <definedName name="_346CS_40S_4_1" localSheetId="14">#REF!</definedName>
    <definedName name="_346CS_40S_4_1">#REF!</definedName>
    <definedName name="_3470totb_6_1" localSheetId="13">#REF!</definedName>
    <definedName name="_3470totb_6_1" localSheetId="2">#REF!</definedName>
    <definedName name="_3470totb_6_1" localSheetId="11">#REF!</definedName>
    <definedName name="_3470totb_6_1" localSheetId="5">#REF!</definedName>
    <definedName name="_3470totb_6_1" localSheetId="14">#REF!</definedName>
    <definedName name="_3470totb_6_1">#REF!</definedName>
    <definedName name="_3471K4.010_5_1" localSheetId="13">#REF!</definedName>
    <definedName name="_3471K4.010_5_1" localSheetId="2">#REF!</definedName>
    <definedName name="_3471K4.010_5_1" localSheetId="11">#REF!</definedName>
    <definedName name="_3471K4.010_5_1" localSheetId="5">#REF!</definedName>
    <definedName name="_3471K4.010_5_1" localSheetId="14">#REF!</definedName>
    <definedName name="_3471K4.010_5_1">#REF!</definedName>
    <definedName name="_3471totb_8_1" localSheetId="13">#REF!</definedName>
    <definedName name="_3471totb_8_1" localSheetId="2">#REF!</definedName>
    <definedName name="_3471totb_8_1" localSheetId="11">#REF!</definedName>
    <definedName name="_3471totb_8_1" localSheetId="5">#REF!</definedName>
    <definedName name="_3471totb_8_1" localSheetId="14">#REF!</definedName>
    <definedName name="_3471totb_8_1">#REF!</definedName>
    <definedName name="_3472totb1_4_1" localSheetId="13">#REF!</definedName>
    <definedName name="_3472totb1_4_1" localSheetId="2">#REF!</definedName>
    <definedName name="_3472totb1_4_1" localSheetId="11">#REF!</definedName>
    <definedName name="_3472totb1_4_1" localSheetId="5">#REF!</definedName>
    <definedName name="_3472totb1_4_1" localSheetId="14">#REF!</definedName>
    <definedName name="_3472totb1_4_1">#REF!</definedName>
    <definedName name="_3473K4.010_6_1" localSheetId="13">#REF!</definedName>
    <definedName name="_3473K4.010_6_1" localSheetId="2">#REF!</definedName>
    <definedName name="_3473K4.010_6_1" localSheetId="11">#REF!</definedName>
    <definedName name="_3473K4.010_6_1" localSheetId="5">#REF!</definedName>
    <definedName name="_3473K4.010_6_1" localSheetId="14">#REF!</definedName>
    <definedName name="_3473K4.010_6_1">#REF!</definedName>
    <definedName name="_3473totb1_5_1" localSheetId="13">#REF!</definedName>
    <definedName name="_3473totb1_5_1" localSheetId="2">#REF!</definedName>
    <definedName name="_3473totb1_5_1" localSheetId="11">#REF!</definedName>
    <definedName name="_3473totb1_5_1" localSheetId="5">#REF!</definedName>
    <definedName name="_3473totb1_5_1" localSheetId="14">#REF!</definedName>
    <definedName name="_3473totb1_5_1">#REF!</definedName>
    <definedName name="_3474totb1_6_1" localSheetId="13">#REF!</definedName>
    <definedName name="_3474totb1_6_1" localSheetId="2">#REF!</definedName>
    <definedName name="_3474totb1_6_1" localSheetId="11">#REF!</definedName>
    <definedName name="_3474totb1_6_1" localSheetId="5">#REF!</definedName>
    <definedName name="_3474totb1_6_1" localSheetId="14">#REF!</definedName>
    <definedName name="_3474totb1_6_1">#REF!</definedName>
    <definedName name="_3475K4.010_8_1" localSheetId="13">#REF!</definedName>
    <definedName name="_3475K4.010_8_1" localSheetId="2">#REF!</definedName>
    <definedName name="_3475K4.010_8_1" localSheetId="11">#REF!</definedName>
    <definedName name="_3475K4.010_8_1" localSheetId="5">#REF!</definedName>
    <definedName name="_3475K4.010_8_1" localSheetId="14">#REF!</definedName>
    <definedName name="_3475K4.010_8_1">#REF!</definedName>
    <definedName name="_3475totb1_8_1" localSheetId="13">#REF!</definedName>
    <definedName name="_3475totb1_8_1" localSheetId="2">#REF!</definedName>
    <definedName name="_3475totb1_8_1" localSheetId="11">#REF!</definedName>
    <definedName name="_3475totb1_8_1" localSheetId="5">#REF!</definedName>
    <definedName name="_3475totb1_8_1" localSheetId="14">#REF!</definedName>
    <definedName name="_3475totb1_8_1">#REF!</definedName>
    <definedName name="_3476totb2_4_1" localSheetId="13">#REF!</definedName>
    <definedName name="_3476totb2_4_1" localSheetId="2">#REF!</definedName>
    <definedName name="_3476totb2_4_1" localSheetId="11">#REF!</definedName>
    <definedName name="_3476totb2_4_1" localSheetId="5">#REF!</definedName>
    <definedName name="_3476totb2_4_1" localSheetId="14">#REF!</definedName>
    <definedName name="_3476totb2_4_1">#REF!</definedName>
    <definedName name="_3477K4.020_4_1" localSheetId="13">#REF!</definedName>
    <definedName name="_3477K4.020_4_1" localSheetId="2">#REF!</definedName>
    <definedName name="_3477K4.020_4_1" localSheetId="11">#REF!</definedName>
    <definedName name="_3477K4.020_4_1" localSheetId="5">#REF!</definedName>
    <definedName name="_3477K4.020_4_1" localSheetId="14">#REF!</definedName>
    <definedName name="_3477K4.020_4_1">#REF!</definedName>
    <definedName name="_3477totb2_5_1" localSheetId="13">#REF!</definedName>
    <definedName name="_3477totb2_5_1" localSheetId="2">#REF!</definedName>
    <definedName name="_3477totb2_5_1" localSheetId="11">#REF!</definedName>
    <definedName name="_3477totb2_5_1" localSheetId="5">#REF!</definedName>
    <definedName name="_3477totb2_5_1" localSheetId="14">#REF!</definedName>
    <definedName name="_3477totb2_5_1">#REF!</definedName>
    <definedName name="_3478totb2_6_1" localSheetId="13">#REF!</definedName>
    <definedName name="_3478totb2_6_1" localSheetId="2">#REF!</definedName>
    <definedName name="_3478totb2_6_1" localSheetId="11">#REF!</definedName>
    <definedName name="_3478totb2_6_1" localSheetId="5">#REF!</definedName>
    <definedName name="_3478totb2_6_1" localSheetId="14">#REF!</definedName>
    <definedName name="_3478totb2_6_1">#REF!</definedName>
    <definedName name="_3479K4.020_5_1" localSheetId="13">#REF!</definedName>
    <definedName name="_3479K4.020_5_1" localSheetId="2">#REF!</definedName>
    <definedName name="_3479K4.020_5_1" localSheetId="11">#REF!</definedName>
    <definedName name="_3479K4.020_5_1" localSheetId="5">#REF!</definedName>
    <definedName name="_3479K4.020_5_1" localSheetId="14">#REF!</definedName>
    <definedName name="_3479K4.020_5_1">#REF!</definedName>
    <definedName name="_3479totb2_8_1" localSheetId="13">#REF!</definedName>
    <definedName name="_3479totb2_8_1" localSheetId="2">#REF!</definedName>
    <definedName name="_3479totb2_8_1" localSheetId="11">#REF!</definedName>
    <definedName name="_3479totb2_8_1" localSheetId="5">#REF!</definedName>
    <definedName name="_3479totb2_8_1" localSheetId="14">#REF!</definedName>
    <definedName name="_3479totb2_8_1">#REF!</definedName>
    <definedName name="_347CS_40S_5_1" localSheetId="13">#REF!</definedName>
    <definedName name="_347CS_40S_5_1" localSheetId="2">#REF!</definedName>
    <definedName name="_347CS_40S_5_1" localSheetId="11">#REF!</definedName>
    <definedName name="_347CS_40S_5_1" localSheetId="5">#REF!</definedName>
    <definedName name="_347CS_40S_5_1" localSheetId="14">#REF!</definedName>
    <definedName name="_347CS_40S_5_1">#REF!</definedName>
    <definedName name="_3480totb3_4_1" localSheetId="13">#REF!</definedName>
    <definedName name="_3480totb3_4_1" localSheetId="2">#REF!</definedName>
    <definedName name="_3480totb3_4_1" localSheetId="11">#REF!</definedName>
    <definedName name="_3480totb3_4_1" localSheetId="5">#REF!</definedName>
    <definedName name="_3480totb3_4_1" localSheetId="14">#REF!</definedName>
    <definedName name="_3480totb3_4_1">#REF!</definedName>
    <definedName name="_3481K4.020_6_1" localSheetId="13">#REF!</definedName>
    <definedName name="_3481K4.020_6_1" localSheetId="2">#REF!</definedName>
    <definedName name="_3481K4.020_6_1" localSheetId="11">#REF!</definedName>
    <definedName name="_3481K4.020_6_1" localSheetId="5">#REF!</definedName>
    <definedName name="_3481K4.020_6_1" localSheetId="14">#REF!</definedName>
    <definedName name="_3481K4.020_6_1">#REF!</definedName>
    <definedName name="_3481totb3_5_1" localSheetId="13">#REF!</definedName>
    <definedName name="_3481totb3_5_1" localSheetId="2">#REF!</definedName>
    <definedName name="_3481totb3_5_1" localSheetId="11">#REF!</definedName>
    <definedName name="_3481totb3_5_1" localSheetId="5">#REF!</definedName>
    <definedName name="_3481totb3_5_1" localSheetId="14">#REF!</definedName>
    <definedName name="_3481totb3_5_1">#REF!</definedName>
    <definedName name="_3482totb3_6_1" localSheetId="13">#REF!</definedName>
    <definedName name="_3482totb3_6_1" localSheetId="2">#REF!</definedName>
    <definedName name="_3482totb3_6_1" localSheetId="11">#REF!</definedName>
    <definedName name="_3482totb3_6_1" localSheetId="5">#REF!</definedName>
    <definedName name="_3482totb3_6_1" localSheetId="14">#REF!</definedName>
    <definedName name="_3482totb3_6_1">#REF!</definedName>
    <definedName name="_3483K4.020_8_1" localSheetId="13">#REF!</definedName>
    <definedName name="_3483K4.020_8_1" localSheetId="2">#REF!</definedName>
    <definedName name="_3483K4.020_8_1" localSheetId="11">#REF!</definedName>
    <definedName name="_3483K4.020_8_1" localSheetId="5">#REF!</definedName>
    <definedName name="_3483K4.020_8_1" localSheetId="14">#REF!</definedName>
    <definedName name="_3483K4.020_8_1">#REF!</definedName>
    <definedName name="_3483totb3_8_1" localSheetId="13">#REF!</definedName>
    <definedName name="_3483totb3_8_1" localSheetId="2">#REF!</definedName>
    <definedName name="_3483totb3_8_1" localSheetId="11">#REF!</definedName>
    <definedName name="_3483totb3_8_1" localSheetId="5">#REF!</definedName>
    <definedName name="_3483totb3_8_1" localSheetId="14">#REF!</definedName>
    <definedName name="_3483totb3_8_1">#REF!</definedName>
    <definedName name="_3484totb4_4_1" localSheetId="13">#REF!</definedName>
    <definedName name="_3484totb4_4_1" localSheetId="2">#REF!</definedName>
    <definedName name="_3484totb4_4_1" localSheetId="11">#REF!</definedName>
    <definedName name="_3484totb4_4_1" localSheetId="5">#REF!</definedName>
    <definedName name="_3484totb4_4_1" localSheetId="14">#REF!</definedName>
    <definedName name="_3484totb4_4_1">#REF!</definedName>
    <definedName name="_3485K4.110_4_1" localSheetId="13">#REF!</definedName>
    <definedName name="_3485K4.110_4_1" localSheetId="2">#REF!</definedName>
    <definedName name="_3485K4.110_4_1" localSheetId="11">#REF!</definedName>
    <definedName name="_3485K4.110_4_1" localSheetId="5">#REF!</definedName>
    <definedName name="_3485K4.110_4_1" localSheetId="14">#REF!</definedName>
    <definedName name="_3485K4.110_4_1">#REF!</definedName>
    <definedName name="_3485totb4_5_1" localSheetId="13">#REF!</definedName>
    <definedName name="_3485totb4_5_1" localSheetId="2">#REF!</definedName>
    <definedName name="_3485totb4_5_1" localSheetId="11">#REF!</definedName>
    <definedName name="_3485totb4_5_1" localSheetId="5">#REF!</definedName>
    <definedName name="_3485totb4_5_1" localSheetId="14">#REF!</definedName>
    <definedName name="_3485totb4_5_1">#REF!</definedName>
    <definedName name="_3486totb4_6_1" localSheetId="13">#REF!</definedName>
    <definedName name="_3486totb4_6_1" localSheetId="2">#REF!</definedName>
    <definedName name="_3486totb4_6_1" localSheetId="11">#REF!</definedName>
    <definedName name="_3486totb4_6_1" localSheetId="5">#REF!</definedName>
    <definedName name="_3486totb4_6_1" localSheetId="14">#REF!</definedName>
    <definedName name="_3486totb4_6_1">#REF!</definedName>
    <definedName name="_3487K4.110_5_1" localSheetId="13">#REF!</definedName>
    <definedName name="_3487K4.110_5_1" localSheetId="2">#REF!</definedName>
    <definedName name="_3487K4.110_5_1" localSheetId="11">#REF!</definedName>
    <definedName name="_3487K4.110_5_1" localSheetId="5">#REF!</definedName>
    <definedName name="_3487K4.110_5_1" localSheetId="14">#REF!</definedName>
    <definedName name="_3487K4.110_5_1">#REF!</definedName>
    <definedName name="_3487totb4_8_1" localSheetId="13">#REF!</definedName>
    <definedName name="_3487totb4_8_1" localSheetId="2">#REF!</definedName>
    <definedName name="_3487totb4_8_1" localSheetId="11">#REF!</definedName>
    <definedName name="_3487totb4_8_1" localSheetId="5">#REF!</definedName>
    <definedName name="_3487totb4_8_1" localSheetId="14">#REF!</definedName>
    <definedName name="_3487totb4_8_1">#REF!</definedName>
    <definedName name="_3488totb5_4_1" localSheetId="13">#REF!</definedName>
    <definedName name="_3488totb5_4_1" localSheetId="2">#REF!</definedName>
    <definedName name="_3488totb5_4_1" localSheetId="11">#REF!</definedName>
    <definedName name="_3488totb5_4_1" localSheetId="5">#REF!</definedName>
    <definedName name="_3488totb5_4_1" localSheetId="14">#REF!</definedName>
    <definedName name="_3488totb5_4_1">#REF!</definedName>
    <definedName name="_3489K4.110_6_1" localSheetId="13">#REF!</definedName>
    <definedName name="_3489K4.110_6_1" localSheetId="2">#REF!</definedName>
    <definedName name="_3489K4.110_6_1" localSheetId="11">#REF!</definedName>
    <definedName name="_3489K4.110_6_1" localSheetId="5">#REF!</definedName>
    <definedName name="_3489K4.110_6_1" localSheetId="14">#REF!</definedName>
    <definedName name="_3489K4.110_6_1">#REF!</definedName>
    <definedName name="_3489totb5_5_1" localSheetId="13">#REF!</definedName>
    <definedName name="_3489totb5_5_1" localSheetId="2">#REF!</definedName>
    <definedName name="_3489totb5_5_1" localSheetId="11">#REF!</definedName>
    <definedName name="_3489totb5_5_1" localSheetId="5">#REF!</definedName>
    <definedName name="_3489totb5_5_1" localSheetId="14">#REF!</definedName>
    <definedName name="_3489totb5_5_1">#REF!</definedName>
    <definedName name="_348CS_40S_6_1" localSheetId="13">#REF!</definedName>
    <definedName name="_348CS_40S_6_1" localSheetId="2">#REF!</definedName>
    <definedName name="_348CS_40S_6_1" localSheetId="11">#REF!</definedName>
    <definedName name="_348CS_40S_6_1" localSheetId="5">#REF!</definedName>
    <definedName name="_348CS_40S_6_1" localSheetId="14">#REF!</definedName>
    <definedName name="_348CS_40S_6_1">#REF!</definedName>
    <definedName name="_3490totb5_6_1" localSheetId="13">#REF!</definedName>
    <definedName name="_3490totb5_6_1" localSheetId="2">#REF!</definedName>
    <definedName name="_3490totb5_6_1" localSheetId="11">#REF!</definedName>
    <definedName name="_3490totb5_6_1" localSheetId="5">#REF!</definedName>
    <definedName name="_3490totb5_6_1" localSheetId="14">#REF!</definedName>
    <definedName name="_3490totb5_6_1">#REF!</definedName>
    <definedName name="_3491K4.110_8_1" localSheetId="13">#REF!</definedName>
    <definedName name="_3491K4.110_8_1" localSheetId="2">#REF!</definedName>
    <definedName name="_3491K4.110_8_1" localSheetId="11">#REF!</definedName>
    <definedName name="_3491K4.110_8_1" localSheetId="5">#REF!</definedName>
    <definedName name="_3491K4.110_8_1" localSheetId="14">#REF!</definedName>
    <definedName name="_3491K4.110_8_1">#REF!</definedName>
    <definedName name="_3491totb5_8_1" localSheetId="13">#REF!</definedName>
    <definedName name="_3491totb5_8_1" localSheetId="2">#REF!</definedName>
    <definedName name="_3491totb5_8_1" localSheetId="11">#REF!</definedName>
    <definedName name="_3491totb5_8_1" localSheetId="5">#REF!</definedName>
    <definedName name="_3491totb5_8_1" localSheetId="14">#REF!</definedName>
    <definedName name="_3491totb5_8_1">#REF!</definedName>
    <definedName name="_3492totb6_4_1" localSheetId="13">#REF!</definedName>
    <definedName name="_3492totb6_4_1" localSheetId="2">#REF!</definedName>
    <definedName name="_3492totb6_4_1" localSheetId="11">#REF!</definedName>
    <definedName name="_3492totb6_4_1" localSheetId="5">#REF!</definedName>
    <definedName name="_3492totb6_4_1" localSheetId="14">#REF!</definedName>
    <definedName name="_3492totb6_4_1">#REF!</definedName>
    <definedName name="_3493K4.120_4_1" localSheetId="13">#REF!</definedName>
    <definedName name="_3493K4.120_4_1" localSheetId="2">#REF!</definedName>
    <definedName name="_3493K4.120_4_1" localSheetId="11">#REF!</definedName>
    <definedName name="_3493K4.120_4_1" localSheetId="5">#REF!</definedName>
    <definedName name="_3493K4.120_4_1" localSheetId="14">#REF!</definedName>
    <definedName name="_3493K4.120_4_1">#REF!</definedName>
    <definedName name="_3493totb6_5_1" localSheetId="13">#REF!</definedName>
    <definedName name="_3493totb6_5_1" localSheetId="2">#REF!</definedName>
    <definedName name="_3493totb6_5_1" localSheetId="11">#REF!</definedName>
    <definedName name="_3493totb6_5_1" localSheetId="5">#REF!</definedName>
    <definedName name="_3493totb6_5_1" localSheetId="14">#REF!</definedName>
    <definedName name="_3493totb6_5_1">#REF!</definedName>
    <definedName name="_3494totb6_6_1" localSheetId="13">#REF!</definedName>
    <definedName name="_3494totb6_6_1" localSheetId="2">#REF!</definedName>
    <definedName name="_3494totb6_6_1" localSheetId="11">#REF!</definedName>
    <definedName name="_3494totb6_6_1" localSheetId="5">#REF!</definedName>
    <definedName name="_3494totb6_6_1" localSheetId="14">#REF!</definedName>
    <definedName name="_3494totb6_6_1">#REF!</definedName>
    <definedName name="_3495K4.120_5_1" localSheetId="13">#REF!</definedName>
    <definedName name="_3495K4.120_5_1" localSheetId="2">#REF!</definedName>
    <definedName name="_3495K4.120_5_1" localSheetId="11">#REF!</definedName>
    <definedName name="_3495K4.120_5_1" localSheetId="5">#REF!</definedName>
    <definedName name="_3495K4.120_5_1" localSheetId="14">#REF!</definedName>
    <definedName name="_3495K4.120_5_1">#REF!</definedName>
    <definedName name="_3495totb6_8_1" localSheetId="13">#REF!</definedName>
    <definedName name="_3495totb6_8_1" localSheetId="2">#REF!</definedName>
    <definedName name="_3495totb6_8_1" localSheetId="11">#REF!</definedName>
    <definedName name="_3495totb6_8_1" localSheetId="5">#REF!</definedName>
    <definedName name="_3495totb6_8_1" localSheetId="14">#REF!</definedName>
    <definedName name="_3495totb6_8_1">#REF!</definedName>
    <definedName name="_3496TPLRP_4_1" localSheetId="13">#REF!</definedName>
    <definedName name="_3496TPLRP_4_1" localSheetId="2">#REF!</definedName>
    <definedName name="_3496TPLRP_4_1" localSheetId="11">#REF!</definedName>
    <definedName name="_3496TPLRP_4_1" localSheetId="5">#REF!</definedName>
    <definedName name="_3496TPLRP_4_1" localSheetId="14">#REF!</definedName>
    <definedName name="_3496TPLRP_4_1">#REF!</definedName>
    <definedName name="_3497K4.120_6_1" localSheetId="13">#REF!</definedName>
    <definedName name="_3497K4.120_6_1" localSheetId="2">#REF!</definedName>
    <definedName name="_3497K4.120_6_1" localSheetId="11">#REF!</definedName>
    <definedName name="_3497K4.120_6_1" localSheetId="5">#REF!</definedName>
    <definedName name="_3497K4.120_6_1" localSheetId="14">#REF!</definedName>
    <definedName name="_3497K4.120_6_1">#REF!</definedName>
    <definedName name="_3497TPLRP_5_1" localSheetId="13">#REF!</definedName>
    <definedName name="_3497TPLRP_5_1" localSheetId="2">#REF!</definedName>
    <definedName name="_3497TPLRP_5_1" localSheetId="11">#REF!</definedName>
    <definedName name="_3497TPLRP_5_1" localSheetId="5">#REF!</definedName>
    <definedName name="_3497TPLRP_5_1" localSheetId="14">#REF!</definedName>
    <definedName name="_3497TPLRP_5_1">#REF!</definedName>
    <definedName name="_3498TPLRP_6_1" localSheetId="13">#REF!</definedName>
    <definedName name="_3498TPLRP_6_1" localSheetId="2">#REF!</definedName>
    <definedName name="_3498TPLRP_6_1" localSheetId="11">#REF!</definedName>
    <definedName name="_3498TPLRP_6_1" localSheetId="5">#REF!</definedName>
    <definedName name="_3498TPLRP_6_1" localSheetId="14">#REF!</definedName>
    <definedName name="_3498TPLRP_6_1">#REF!</definedName>
    <definedName name="_3499K4.120_8_1" localSheetId="13">#REF!</definedName>
    <definedName name="_3499K4.120_8_1" localSheetId="2">#REF!</definedName>
    <definedName name="_3499K4.120_8_1" localSheetId="11">#REF!</definedName>
    <definedName name="_3499K4.120_8_1" localSheetId="5">#REF!</definedName>
    <definedName name="_3499K4.120_8_1" localSheetId="14">#REF!</definedName>
    <definedName name="_3499K4.120_8_1">#REF!</definedName>
    <definedName name="_3499TPLRP_8_1" localSheetId="13">#REF!</definedName>
    <definedName name="_3499TPLRP_8_1" localSheetId="2">#REF!</definedName>
    <definedName name="_3499TPLRP_8_1" localSheetId="11">#REF!</definedName>
    <definedName name="_3499TPLRP_8_1" localSheetId="5">#REF!</definedName>
    <definedName name="_3499TPLRP_8_1" localSheetId="14">#REF!</definedName>
    <definedName name="_3499TPLRP_8_1">#REF!</definedName>
    <definedName name="_349CS_40S_8_1" localSheetId="13">#REF!</definedName>
    <definedName name="_349CS_40S_8_1" localSheetId="2">#REF!</definedName>
    <definedName name="_349CS_40S_8_1" localSheetId="11">#REF!</definedName>
    <definedName name="_349CS_40S_8_1" localSheetId="5">#REF!</definedName>
    <definedName name="_349CS_40S_8_1" localSheetId="14">#REF!</definedName>
    <definedName name="_349CS_40S_8_1">#REF!</definedName>
    <definedName name="_34A01CODE_5_1" localSheetId="13">#REF!</definedName>
    <definedName name="_34A01CODE_5_1" localSheetId="2">#REF!</definedName>
    <definedName name="_34A01CODE_5_1" localSheetId="11">#REF!</definedName>
    <definedName name="_34A01CODE_5_1" localSheetId="5">#REF!</definedName>
    <definedName name="_34A01CODE_5_1" localSheetId="14">#REF!</definedName>
    <definedName name="_34A01CODE_5_1">#REF!</definedName>
    <definedName name="_34a277Print_Titles_4_1" localSheetId="13">#REF!</definedName>
    <definedName name="_34a277Print_Titles_4_1" localSheetId="2">#REF!</definedName>
    <definedName name="_34a277Print_Titles_4_1" localSheetId="11">#REF!</definedName>
    <definedName name="_34a277Print_Titles_4_1" localSheetId="5">#REF!</definedName>
    <definedName name="_34a277Print_Titles_4_1" localSheetId="14">#REF!</definedName>
    <definedName name="_34a277Print_Titles_4_1">#REF!</definedName>
    <definedName name="_3501K4.210_4_1" localSheetId="13">#REF!</definedName>
    <definedName name="_3501K4.210_4_1" localSheetId="2">#REF!</definedName>
    <definedName name="_3501K4.210_4_1" localSheetId="11">#REF!</definedName>
    <definedName name="_3501K4.210_4_1" localSheetId="5">#REF!</definedName>
    <definedName name="_3501K4.210_4_1" localSheetId="14">#REF!</definedName>
    <definedName name="_3501K4.210_4_1">#REF!</definedName>
    <definedName name="_3503K4.210_5_1" localSheetId="13">#REF!</definedName>
    <definedName name="_3503K4.210_5_1" localSheetId="2">#REF!</definedName>
    <definedName name="_3503K4.210_5_1" localSheetId="11">#REF!</definedName>
    <definedName name="_3503K4.210_5_1" localSheetId="5">#REF!</definedName>
    <definedName name="_3503K4.210_5_1" localSheetId="14">#REF!</definedName>
    <definedName name="_3503K4.210_5_1">#REF!</definedName>
    <definedName name="_3505K4.210_6_1" localSheetId="13">#REF!</definedName>
    <definedName name="_3505K4.210_6_1" localSheetId="2">#REF!</definedName>
    <definedName name="_3505K4.210_6_1" localSheetId="11">#REF!</definedName>
    <definedName name="_3505K4.210_6_1" localSheetId="5">#REF!</definedName>
    <definedName name="_3505K4.210_6_1" localSheetId="14">#REF!</definedName>
    <definedName name="_3505K4.210_6_1">#REF!</definedName>
    <definedName name="_3507K4.210_8_1" localSheetId="13">#REF!</definedName>
    <definedName name="_3507K4.210_8_1" localSheetId="2">#REF!</definedName>
    <definedName name="_3507K4.210_8_1" localSheetId="11">#REF!</definedName>
    <definedName name="_3507K4.210_8_1" localSheetId="5">#REF!</definedName>
    <definedName name="_3507K4.210_8_1" localSheetId="14">#REF!</definedName>
    <definedName name="_3507K4.210_8_1">#REF!</definedName>
    <definedName name="_3509K4.220_4_1" localSheetId="13">#REF!</definedName>
    <definedName name="_3509K4.220_4_1" localSheetId="2">#REF!</definedName>
    <definedName name="_3509K4.220_4_1" localSheetId="11">#REF!</definedName>
    <definedName name="_3509K4.220_4_1" localSheetId="5">#REF!</definedName>
    <definedName name="_3509K4.220_4_1" localSheetId="14">#REF!</definedName>
    <definedName name="_3509K4.220_4_1">#REF!</definedName>
    <definedName name="_350CS_5S_4_1" localSheetId="13">#REF!</definedName>
    <definedName name="_350CS_5S_4_1" localSheetId="2">#REF!</definedName>
    <definedName name="_350CS_5S_4_1" localSheetId="11">#REF!</definedName>
    <definedName name="_350CS_5S_4_1" localSheetId="5">#REF!</definedName>
    <definedName name="_350CS_5S_4_1" localSheetId="14">#REF!</definedName>
    <definedName name="_350CS_5S_4_1">#REF!</definedName>
    <definedName name="_3511K4.220_5_1" localSheetId="13">#REF!</definedName>
    <definedName name="_3511K4.220_5_1" localSheetId="2">#REF!</definedName>
    <definedName name="_3511K4.220_5_1" localSheetId="11">#REF!</definedName>
    <definedName name="_3511K4.220_5_1" localSheetId="5">#REF!</definedName>
    <definedName name="_3511K4.220_5_1" localSheetId="14">#REF!</definedName>
    <definedName name="_3511K4.220_5_1">#REF!</definedName>
    <definedName name="_3513K4.220_6_1" localSheetId="13">#REF!</definedName>
    <definedName name="_3513K4.220_6_1" localSheetId="2">#REF!</definedName>
    <definedName name="_3513K4.220_6_1" localSheetId="11">#REF!</definedName>
    <definedName name="_3513K4.220_6_1" localSheetId="5">#REF!</definedName>
    <definedName name="_3513K4.220_6_1" localSheetId="14">#REF!</definedName>
    <definedName name="_3513K4.220_6_1">#REF!</definedName>
    <definedName name="_3515K4.220_8_1" localSheetId="13">#REF!</definedName>
    <definedName name="_3515K4.220_8_1" localSheetId="2">#REF!</definedName>
    <definedName name="_3515K4.220_8_1" localSheetId="11">#REF!</definedName>
    <definedName name="_3515K4.220_8_1" localSheetId="5">#REF!</definedName>
    <definedName name="_3515K4.220_8_1" localSheetId="14">#REF!</definedName>
    <definedName name="_3515K4.220_8_1">#REF!</definedName>
    <definedName name="_3517K4.230_4_1" localSheetId="13">#REF!</definedName>
    <definedName name="_3517K4.230_4_1" localSheetId="2">#REF!</definedName>
    <definedName name="_3517K4.230_4_1" localSheetId="11">#REF!</definedName>
    <definedName name="_3517K4.230_4_1" localSheetId="5">#REF!</definedName>
    <definedName name="_3517K4.230_4_1" localSheetId="14">#REF!</definedName>
    <definedName name="_3517K4.230_4_1">#REF!</definedName>
    <definedName name="_3519K4.230_5_1" localSheetId="13">#REF!</definedName>
    <definedName name="_3519K4.230_5_1" localSheetId="2">#REF!</definedName>
    <definedName name="_3519K4.230_5_1" localSheetId="11">#REF!</definedName>
    <definedName name="_3519K4.230_5_1" localSheetId="5">#REF!</definedName>
    <definedName name="_3519K4.230_5_1" localSheetId="14">#REF!</definedName>
    <definedName name="_3519K4.230_5_1">#REF!</definedName>
    <definedName name="_351capphoi_4_1" localSheetId="13">#REF!</definedName>
    <definedName name="_351capphoi_4_1" localSheetId="2">#REF!</definedName>
    <definedName name="_351capphoi_4_1" localSheetId="11">#REF!</definedName>
    <definedName name="_351capphoi_4_1" localSheetId="5">#REF!</definedName>
    <definedName name="_351capphoi_4_1" localSheetId="14">#REF!</definedName>
    <definedName name="_351capphoi_4_1">#REF!</definedName>
    <definedName name="_351CS_5S_5_1" localSheetId="13">#REF!</definedName>
    <definedName name="_351CS_5S_5_1" localSheetId="2">#REF!</definedName>
    <definedName name="_351CS_5S_5_1" localSheetId="11">#REF!</definedName>
    <definedName name="_351CS_5S_5_1" localSheetId="5">#REF!</definedName>
    <definedName name="_351CS_5S_5_1" localSheetId="14">#REF!</definedName>
    <definedName name="_351CS_5S_5_1">#REF!</definedName>
    <definedName name="_3521K4.230_6_1" localSheetId="13">#REF!</definedName>
    <definedName name="_3521K4.230_6_1" localSheetId="2">#REF!</definedName>
    <definedName name="_3521K4.230_6_1" localSheetId="11">#REF!</definedName>
    <definedName name="_3521K4.230_6_1" localSheetId="5">#REF!</definedName>
    <definedName name="_3521K4.230_6_1" localSheetId="14">#REF!</definedName>
    <definedName name="_3521K4.230_6_1">#REF!</definedName>
    <definedName name="_3523K4.230_8_1" localSheetId="13">#REF!</definedName>
    <definedName name="_3523K4.230_8_1" localSheetId="2">#REF!</definedName>
    <definedName name="_3523K4.230_8_1" localSheetId="11">#REF!</definedName>
    <definedName name="_3523K4.230_8_1" localSheetId="5">#REF!</definedName>
    <definedName name="_3523K4.230_8_1" localSheetId="14">#REF!</definedName>
    <definedName name="_3523K4.230_8_1">#REF!</definedName>
    <definedName name="_3524Tra_DM_su_dung_4_1" localSheetId="13">#REF!</definedName>
    <definedName name="_3524Tra_DM_su_dung_4_1" localSheetId="2">#REF!</definedName>
    <definedName name="_3524Tra_DM_su_dung_4_1" localSheetId="11">#REF!</definedName>
    <definedName name="_3524Tra_DM_su_dung_4_1" localSheetId="5">#REF!</definedName>
    <definedName name="_3524Tra_DM_su_dung_4_1" localSheetId="14">#REF!</definedName>
    <definedName name="_3524Tra_DM_su_dung_4_1">#REF!</definedName>
    <definedName name="_3525K4.240_4_1" localSheetId="13">#REF!</definedName>
    <definedName name="_3525K4.240_4_1" localSheetId="2">#REF!</definedName>
    <definedName name="_3525K4.240_4_1" localSheetId="11">#REF!</definedName>
    <definedName name="_3525K4.240_4_1" localSheetId="5">#REF!</definedName>
    <definedName name="_3525K4.240_4_1" localSheetId="14">#REF!</definedName>
    <definedName name="_3525K4.240_4_1">#REF!</definedName>
    <definedName name="_3525Tra_DM_su_dung_5_1" localSheetId="13">#REF!</definedName>
    <definedName name="_3525Tra_DM_su_dung_5_1" localSheetId="2">#REF!</definedName>
    <definedName name="_3525Tra_DM_su_dung_5_1" localSheetId="11">#REF!</definedName>
    <definedName name="_3525Tra_DM_su_dung_5_1" localSheetId="5">#REF!</definedName>
    <definedName name="_3525Tra_DM_su_dung_5_1" localSheetId="14">#REF!</definedName>
    <definedName name="_3525Tra_DM_su_dung_5_1">#REF!</definedName>
    <definedName name="_3526Tra_DM_su_dung_6_1" localSheetId="13">#REF!</definedName>
    <definedName name="_3526Tra_DM_su_dung_6_1" localSheetId="2">#REF!</definedName>
    <definedName name="_3526Tra_DM_su_dung_6_1" localSheetId="11">#REF!</definedName>
    <definedName name="_3526Tra_DM_su_dung_6_1" localSheetId="5">#REF!</definedName>
    <definedName name="_3526Tra_DM_su_dung_6_1" localSheetId="14">#REF!</definedName>
    <definedName name="_3526Tra_DM_su_dung_6_1">#REF!</definedName>
    <definedName name="_3527K4.240_5_1" localSheetId="13">#REF!</definedName>
    <definedName name="_3527K4.240_5_1" localSheetId="2">#REF!</definedName>
    <definedName name="_3527K4.240_5_1" localSheetId="11">#REF!</definedName>
    <definedName name="_3527K4.240_5_1" localSheetId="5">#REF!</definedName>
    <definedName name="_3527K4.240_5_1" localSheetId="14">#REF!</definedName>
    <definedName name="_3527K4.240_5_1">#REF!</definedName>
    <definedName name="_3527Tra_DM_su_dung_8_1" localSheetId="13">#REF!</definedName>
    <definedName name="_3527Tra_DM_su_dung_8_1" localSheetId="2">#REF!</definedName>
    <definedName name="_3527Tra_DM_su_dung_8_1" localSheetId="11">#REF!</definedName>
    <definedName name="_3527Tra_DM_su_dung_8_1" localSheetId="5">#REF!</definedName>
    <definedName name="_3527Tra_DM_su_dung_8_1" localSheetId="14">#REF!</definedName>
    <definedName name="_3527Tra_DM_su_dung_8_1">#REF!</definedName>
    <definedName name="_3528Tra_DTCT_4_1" localSheetId="13">#REF!</definedName>
    <definedName name="_3528Tra_DTCT_4_1" localSheetId="2">#REF!</definedName>
    <definedName name="_3528Tra_DTCT_4_1" localSheetId="11">#REF!</definedName>
    <definedName name="_3528Tra_DTCT_4_1" localSheetId="5">#REF!</definedName>
    <definedName name="_3528Tra_DTCT_4_1" localSheetId="14">#REF!</definedName>
    <definedName name="_3528Tra_DTCT_4_1">#REF!</definedName>
    <definedName name="_3529K4.240_6_1" localSheetId="13">#REF!</definedName>
    <definedName name="_3529K4.240_6_1" localSheetId="2">#REF!</definedName>
    <definedName name="_3529K4.240_6_1" localSheetId="11">#REF!</definedName>
    <definedName name="_3529K4.240_6_1" localSheetId="5">#REF!</definedName>
    <definedName name="_3529K4.240_6_1" localSheetId="14">#REF!</definedName>
    <definedName name="_3529K4.240_6_1">#REF!</definedName>
    <definedName name="_3529Tra_DTCT_5_1" localSheetId="13">#REF!</definedName>
    <definedName name="_3529Tra_DTCT_5_1" localSheetId="2">#REF!</definedName>
    <definedName name="_3529Tra_DTCT_5_1" localSheetId="11">#REF!</definedName>
    <definedName name="_3529Tra_DTCT_5_1" localSheetId="5">#REF!</definedName>
    <definedName name="_3529Tra_DTCT_5_1" localSheetId="14">#REF!</definedName>
    <definedName name="_3529Tra_DTCT_5_1">#REF!</definedName>
    <definedName name="_352capphoi_5_1" localSheetId="13">#REF!</definedName>
    <definedName name="_352capphoi_5_1" localSheetId="2">#REF!</definedName>
    <definedName name="_352capphoi_5_1" localSheetId="11">#REF!</definedName>
    <definedName name="_352capphoi_5_1" localSheetId="5">#REF!</definedName>
    <definedName name="_352capphoi_5_1" localSheetId="14">#REF!</definedName>
    <definedName name="_352capphoi_5_1">#REF!</definedName>
    <definedName name="_352CS_5S_6_1" localSheetId="13">#REF!</definedName>
    <definedName name="_352CS_5S_6_1" localSheetId="2">#REF!</definedName>
    <definedName name="_352CS_5S_6_1" localSheetId="11">#REF!</definedName>
    <definedName name="_352CS_5S_6_1" localSheetId="5">#REF!</definedName>
    <definedName name="_352CS_5S_6_1" localSheetId="14">#REF!</definedName>
    <definedName name="_352CS_5S_6_1">#REF!</definedName>
    <definedName name="_3530Tra_DTCT_6_1" localSheetId="13">#REF!</definedName>
    <definedName name="_3530Tra_DTCT_6_1" localSheetId="2">#REF!</definedName>
    <definedName name="_3530Tra_DTCT_6_1" localSheetId="11">#REF!</definedName>
    <definedName name="_3530Tra_DTCT_6_1" localSheetId="5">#REF!</definedName>
    <definedName name="_3530Tra_DTCT_6_1" localSheetId="14">#REF!</definedName>
    <definedName name="_3530Tra_DTCT_6_1">#REF!</definedName>
    <definedName name="_3531K4.240_8_1" localSheetId="13">#REF!</definedName>
    <definedName name="_3531K4.240_8_1" localSheetId="2">#REF!</definedName>
    <definedName name="_3531K4.240_8_1" localSheetId="11">#REF!</definedName>
    <definedName name="_3531K4.240_8_1" localSheetId="5">#REF!</definedName>
    <definedName name="_3531K4.240_8_1" localSheetId="14">#REF!</definedName>
    <definedName name="_3531K4.240_8_1">#REF!</definedName>
    <definedName name="_3531Tra_DTCT_8_1" localSheetId="13">#REF!</definedName>
    <definedName name="_3531Tra_DTCT_8_1" localSheetId="2">#REF!</definedName>
    <definedName name="_3531Tra_DTCT_8_1" localSheetId="11">#REF!</definedName>
    <definedName name="_3531Tra_DTCT_8_1" localSheetId="5">#REF!</definedName>
    <definedName name="_3531Tra_DTCT_8_1" localSheetId="14">#REF!</definedName>
    <definedName name="_3531Tra_DTCT_8_1">#REF!</definedName>
    <definedName name="_3532kdien_4_1" localSheetId="13">#REF!</definedName>
    <definedName name="_3532kdien_4_1" localSheetId="2">#REF!</definedName>
    <definedName name="_3532kdien_4_1" localSheetId="11">#REF!</definedName>
    <definedName name="_3532kdien_4_1" localSheetId="5">#REF!</definedName>
    <definedName name="_3532kdien_4_1" localSheetId="14">#REF!</definedName>
    <definedName name="_3532kdien_4_1">#REF!</definedName>
    <definedName name="_3532Tra_tim_hang_mucPT_trung_4_1" localSheetId="13">#REF!</definedName>
    <definedName name="_3532Tra_tim_hang_mucPT_trung_4_1" localSheetId="2">#REF!</definedName>
    <definedName name="_3532Tra_tim_hang_mucPT_trung_4_1" localSheetId="11">#REF!</definedName>
    <definedName name="_3532Tra_tim_hang_mucPT_trung_4_1" localSheetId="5">#REF!</definedName>
    <definedName name="_3532Tra_tim_hang_mucPT_trung_4_1" localSheetId="14">#REF!</definedName>
    <definedName name="_3532Tra_tim_hang_mucPT_trung_4_1">#REF!</definedName>
    <definedName name="_3533kdien_5_1" localSheetId="13">#REF!</definedName>
    <definedName name="_3533kdien_5_1" localSheetId="2">#REF!</definedName>
    <definedName name="_3533kdien_5_1" localSheetId="11">#REF!</definedName>
    <definedName name="_3533kdien_5_1" localSheetId="5">#REF!</definedName>
    <definedName name="_3533kdien_5_1" localSheetId="14">#REF!</definedName>
    <definedName name="_3533kdien_5_1">#REF!</definedName>
    <definedName name="_3533Tra_tim_hang_mucPT_trung_5_1" localSheetId="13">#REF!</definedName>
    <definedName name="_3533Tra_tim_hang_mucPT_trung_5_1" localSheetId="2">#REF!</definedName>
    <definedName name="_3533Tra_tim_hang_mucPT_trung_5_1" localSheetId="11">#REF!</definedName>
    <definedName name="_3533Tra_tim_hang_mucPT_trung_5_1" localSheetId="5">#REF!</definedName>
    <definedName name="_3533Tra_tim_hang_mucPT_trung_5_1" localSheetId="14">#REF!</definedName>
    <definedName name="_3533Tra_tim_hang_mucPT_trung_5_1">#REF!</definedName>
    <definedName name="_3534kdien_6_1" localSheetId="13">#REF!</definedName>
    <definedName name="_3534kdien_6_1" localSheetId="2">#REF!</definedName>
    <definedName name="_3534kdien_6_1" localSheetId="11">#REF!</definedName>
    <definedName name="_3534kdien_6_1" localSheetId="5">#REF!</definedName>
    <definedName name="_3534kdien_6_1" localSheetId="14">#REF!</definedName>
    <definedName name="_3534kdien_6_1">#REF!</definedName>
    <definedName name="_3534Tra_tim_hang_mucPT_trung_6_1" localSheetId="13">#REF!</definedName>
    <definedName name="_3534Tra_tim_hang_mucPT_trung_6_1" localSheetId="2">#REF!</definedName>
    <definedName name="_3534Tra_tim_hang_mucPT_trung_6_1" localSheetId="11">#REF!</definedName>
    <definedName name="_3534Tra_tim_hang_mucPT_trung_6_1" localSheetId="5">#REF!</definedName>
    <definedName name="_3534Tra_tim_hang_mucPT_trung_6_1" localSheetId="14">#REF!</definedName>
    <definedName name="_3534Tra_tim_hang_mucPT_trung_6_1">#REF!</definedName>
    <definedName name="_3535kdien_8_1" localSheetId="13">#REF!</definedName>
    <definedName name="_3535kdien_8_1" localSheetId="2">#REF!</definedName>
    <definedName name="_3535kdien_8_1" localSheetId="11">#REF!</definedName>
    <definedName name="_3535kdien_8_1" localSheetId="5">#REF!</definedName>
    <definedName name="_3535kdien_8_1" localSheetId="14">#REF!</definedName>
    <definedName name="_3535kdien_8_1">#REF!</definedName>
    <definedName name="_3535Tra_tim_hang_mucPT_trung_8_1" localSheetId="13">#REF!</definedName>
    <definedName name="_3535Tra_tim_hang_mucPT_trung_8_1" localSheetId="2">#REF!</definedName>
    <definedName name="_3535Tra_tim_hang_mucPT_trung_8_1" localSheetId="11">#REF!</definedName>
    <definedName name="_3535Tra_tim_hang_mucPT_trung_8_1" localSheetId="5">#REF!</definedName>
    <definedName name="_3535Tra_tim_hang_mucPT_trung_8_1" localSheetId="14">#REF!</definedName>
    <definedName name="_3535Tra_tim_hang_mucPT_trung_8_1">#REF!</definedName>
    <definedName name="_3536Kiem_tra_trung_ten_4_1" localSheetId="13">#REF!</definedName>
    <definedName name="_3536Kiem_tra_trung_ten_4_1" localSheetId="2">#REF!</definedName>
    <definedName name="_3536Kiem_tra_trung_ten_4_1" localSheetId="11">#REF!</definedName>
    <definedName name="_3536Kiem_tra_trung_ten_4_1" localSheetId="5">#REF!</definedName>
    <definedName name="_3536Kiem_tra_trung_ten_4_1" localSheetId="14">#REF!</definedName>
    <definedName name="_3536Kiem_tra_trung_ten_4_1">#REF!</definedName>
    <definedName name="_3536TRA_VAT_LIEU_4_1" localSheetId="13">#REF!</definedName>
    <definedName name="_3536TRA_VAT_LIEU_4_1" localSheetId="2">#REF!</definedName>
    <definedName name="_3536TRA_VAT_LIEU_4_1" localSheetId="11">#REF!</definedName>
    <definedName name="_3536TRA_VAT_LIEU_4_1" localSheetId="5">#REF!</definedName>
    <definedName name="_3536TRA_VAT_LIEU_4_1" localSheetId="14">#REF!</definedName>
    <definedName name="_3536TRA_VAT_LIEU_4_1">#REF!</definedName>
    <definedName name="_3537Kiem_tra_trung_ten_5_1" localSheetId="13">#REF!</definedName>
    <definedName name="_3537Kiem_tra_trung_ten_5_1" localSheetId="2">#REF!</definedName>
    <definedName name="_3537Kiem_tra_trung_ten_5_1" localSheetId="11">#REF!</definedName>
    <definedName name="_3537Kiem_tra_trung_ten_5_1" localSheetId="5">#REF!</definedName>
    <definedName name="_3537Kiem_tra_trung_ten_5_1" localSheetId="14">#REF!</definedName>
    <definedName name="_3537Kiem_tra_trung_ten_5_1">#REF!</definedName>
    <definedName name="_3537TRA_VAT_LIEU_5_1" localSheetId="13">#REF!</definedName>
    <definedName name="_3537TRA_VAT_LIEU_5_1" localSheetId="2">#REF!</definedName>
    <definedName name="_3537TRA_VAT_LIEU_5_1" localSheetId="11">#REF!</definedName>
    <definedName name="_3537TRA_VAT_LIEU_5_1" localSheetId="5">#REF!</definedName>
    <definedName name="_3537TRA_VAT_LIEU_5_1" localSheetId="14">#REF!</definedName>
    <definedName name="_3537TRA_VAT_LIEU_5_1">#REF!</definedName>
    <definedName name="_3538Kiem_tra_trung_ten_6_1" localSheetId="13">#REF!</definedName>
    <definedName name="_3538Kiem_tra_trung_ten_6_1" localSheetId="2">#REF!</definedName>
    <definedName name="_3538Kiem_tra_trung_ten_6_1" localSheetId="11">#REF!</definedName>
    <definedName name="_3538Kiem_tra_trung_ten_6_1" localSheetId="5">#REF!</definedName>
    <definedName name="_3538Kiem_tra_trung_ten_6_1" localSheetId="14">#REF!</definedName>
    <definedName name="_3538Kiem_tra_trung_ten_6_1">#REF!</definedName>
    <definedName name="_3538TRA_VAT_LIEU_6_1" localSheetId="13">#REF!</definedName>
    <definedName name="_3538TRA_VAT_LIEU_6_1" localSheetId="2">#REF!</definedName>
    <definedName name="_3538TRA_VAT_LIEU_6_1" localSheetId="11">#REF!</definedName>
    <definedName name="_3538TRA_VAT_LIEU_6_1" localSheetId="5">#REF!</definedName>
    <definedName name="_3538TRA_VAT_LIEU_6_1" localSheetId="14">#REF!</definedName>
    <definedName name="_3538TRA_VAT_LIEU_6_1">#REF!</definedName>
    <definedName name="_3539Kiem_tra_trung_ten_8_1" localSheetId="13">#REF!</definedName>
    <definedName name="_3539Kiem_tra_trung_ten_8_1" localSheetId="2">#REF!</definedName>
    <definedName name="_3539Kiem_tra_trung_ten_8_1" localSheetId="11">#REF!</definedName>
    <definedName name="_3539Kiem_tra_trung_ten_8_1" localSheetId="5">#REF!</definedName>
    <definedName name="_3539Kiem_tra_trung_ten_8_1" localSheetId="14">#REF!</definedName>
    <definedName name="_3539Kiem_tra_trung_ten_8_1">#REF!</definedName>
    <definedName name="_3539TRA_VAT_LIEU_8_1" localSheetId="13">#REF!</definedName>
    <definedName name="_3539TRA_VAT_LIEU_8_1" localSheetId="2">#REF!</definedName>
    <definedName name="_3539TRA_VAT_LIEU_8_1" localSheetId="11">#REF!</definedName>
    <definedName name="_3539TRA_VAT_LIEU_8_1" localSheetId="5">#REF!</definedName>
    <definedName name="_3539TRA_VAT_LIEU_8_1" localSheetId="14">#REF!</definedName>
    <definedName name="_3539TRA_VAT_LIEU_8_1">#REF!</definedName>
    <definedName name="_353capphoi_6_1" localSheetId="13">#REF!</definedName>
    <definedName name="_353capphoi_6_1" localSheetId="2">#REF!</definedName>
    <definedName name="_353capphoi_6_1" localSheetId="11">#REF!</definedName>
    <definedName name="_353capphoi_6_1" localSheetId="5">#REF!</definedName>
    <definedName name="_353capphoi_6_1" localSheetId="14">#REF!</definedName>
    <definedName name="_353capphoi_6_1">#REF!</definedName>
    <definedName name="_353CS_5S_8_1" localSheetId="13">#REF!</definedName>
    <definedName name="_353CS_5S_8_1" localSheetId="2">#REF!</definedName>
    <definedName name="_353CS_5S_8_1" localSheetId="11">#REF!</definedName>
    <definedName name="_353CS_5S_8_1" localSheetId="5">#REF!</definedName>
    <definedName name="_353CS_5S_8_1" localSheetId="14">#REF!</definedName>
    <definedName name="_353CS_5S_8_1">#REF!</definedName>
    <definedName name="_3540tra_vat_lieu1_4_1" localSheetId="13">#REF!</definedName>
    <definedName name="_3540tra_vat_lieu1_4_1" localSheetId="2">#REF!</definedName>
    <definedName name="_3540tra_vat_lieu1_4_1" localSheetId="11">#REF!</definedName>
    <definedName name="_3540tra_vat_lieu1_4_1" localSheetId="5">#REF!</definedName>
    <definedName name="_3540tra_vat_lieu1_4_1" localSheetId="14">#REF!</definedName>
    <definedName name="_3540tra_vat_lieu1_4_1">#REF!</definedName>
    <definedName name="_3541KKE_Sheet10_List_4_1" localSheetId="13">#REF!</definedName>
    <definedName name="_3541KKE_Sheet10_List_4_1" localSheetId="2">#REF!</definedName>
    <definedName name="_3541KKE_Sheet10_List_4_1" localSheetId="11">#REF!</definedName>
    <definedName name="_3541KKE_Sheet10_List_4_1" localSheetId="5">#REF!</definedName>
    <definedName name="_3541KKE_Sheet10_List_4_1" localSheetId="14">#REF!</definedName>
    <definedName name="_3541KKE_Sheet10_List_4_1">#REF!</definedName>
    <definedName name="_3541tra_vat_lieu1_5_1" localSheetId="13">#REF!</definedName>
    <definedName name="_3541tra_vat_lieu1_5_1" localSheetId="2">#REF!</definedName>
    <definedName name="_3541tra_vat_lieu1_5_1" localSheetId="11">#REF!</definedName>
    <definedName name="_3541tra_vat_lieu1_5_1" localSheetId="5">#REF!</definedName>
    <definedName name="_3541tra_vat_lieu1_5_1" localSheetId="14">#REF!</definedName>
    <definedName name="_3541tra_vat_lieu1_5_1">#REF!</definedName>
    <definedName name="_3542tra_vat_lieu1_6_1" localSheetId="13">#REF!</definedName>
    <definedName name="_3542tra_vat_lieu1_6_1" localSheetId="2">#REF!</definedName>
    <definedName name="_3542tra_vat_lieu1_6_1" localSheetId="11">#REF!</definedName>
    <definedName name="_3542tra_vat_lieu1_6_1" localSheetId="5">#REF!</definedName>
    <definedName name="_3542tra_vat_lieu1_6_1" localSheetId="14">#REF!</definedName>
    <definedName name="_3542tra_vat_lieu1_6_1">#REF!</definedName>
    <definedName name="_3543KKE_Sheet10_List_5_1" localSheetId="13">#REF!</definedName>
    <definedName name="_3543KKE_Sheet10_List_5_1" localSheetId="2">#REF!</definedName>
    <definedName name="_3543KKE_Sheet10_List_5_1" localSheetId="11">#REF!</definedName>
    <definedName name="_3543KKE_Sheet10_List_5_1" localSheetId="5">#REF!</definedName>
    <definedName name="_3543KKE_Sheet10_List_5_1" localSheetId="14">#REF!</definedName>
    <definedName name="_3543KKE_Sheet10_List_5_1">#REF!</definedName>
    <definedName name="_3543tra_vat_lieu1_8_1" localSheetId="13">#REF!</definedName>
    <definedName name="_3543tra_vat_lieu1_8_1" localSheetId="2">#REF!</definedName>
    <definedName name="_3543tra_vat_lieu1_8_1" localSheetId="11">#REF!</definedName>
    <definedName name="_3543tra_vat_lieu1_8_1" localSheetId="5">#REF!</definedName>
    <definedName name="_3543tra_vat_lieu1_8_1" localSheetId="14">#REF!</definedName>
    <definedName name="_3543tra_vat_lieu1_8_1">#REF!</definedName>
    <definedName name="_3545KKE_Sheet10_List_6_1" localSheetId="13">#REF!</definedName>
    <definedName name="_3545KKE_Sheet10_List_6_1" localSheetId="2">#REF!</definedName>
    <definedName name="_3545KKE_Sheet10_List_6_1" localSheetId="11">#REF!</definedName>
    <definedName name="_3545KKE_Sheet10_List_6_1" localSheetId="5">#REF!</definedName>
    <definedName name="_3545KKE_Sheet10_List_6_1" localSheetId="14">#REF!</definedName>
    <definedName name="_3545KKE_Sheet10_List_6_1">#REF!</definedName>
    <definedName name="_3547KKE_Sheet10_List_8_1" localSheetId="13">#REF!</definedName>
    <definedName name="_3547KKE_Sheet10_List_8_1" localSheetId="2">#REF!</definedName>
    <definedName name="_3547KKE_Sheet10_List_8_1" localSheetId="11">#REF!</definedName>
    <definedName name="_3547KKE_Sheet10_List_8_1" localSheetId="5">#REF!</definedName>
    <definedName name="_3547KKE_Sheet10_List_8_1" localSheetId="14">#REF!</definedName>
    <definedName name="_3547KKE_Sheet10_List_8_1">#REF!</definedName>
    <definedName name="_3548TRA_VL_4_1" localSheetId="13">#REF!</definedName>
    <definedName name="_3548TRA_VL_4_1" localSheetId="2">#REF!</definedName>
    <definedName name="_3548TRA_VL_4_1" localSheetId="11">#REF!</definedName>
    <definedName name="_3548TRA_VL_4_1" localSheetId="5">#REF!</definedName>
    <definedName name="_3548TRA_VL_4_1" localSheetId="14">#REF!</definedName>
    <definedName name="_3548TRA_VL_4_1">#REF!</definedName>
    <definedName name="_3549TRA_VL_5_1" localSheetId="13">#REF!</definedName>
    <definedName name="_3549TRA_VL_5_1" localSheetId="2">#REF!</definedName>
    <definedName name="_3549TRA_VL_5_1" localSheetId="11">#REF!</definedName>
    <definedName name="_3549TRA_VL_5_1" localSheetId="5">#REF!</definedName>
    <definedName name="_3549TRA_VL_5_1" localSheetId="14">#REF!</definedName>
    <definedName name="_3549TRA_VL_5_1">#REF!</definedName>
    <definedName name="_354capphoi_8_1" localSheetId="13">#REF!</definedName>
    <definedName name="_354capphoi_8_1" localSheetId="2">#REF!</definedName>
    <definedName name="_354capphoi_8_1" localSheetId="11">#REF!</definedName>
    <definedName name="_354capphoi_8_1" localSheetId="5">#REF!</definedName>
    <definedName name="_354capphoi_8_1" localSheetId="14">#REF!</definedName>
    <definedName name="_354capphoi_8_1">#REF!</definedName>
    <definedName name="_354CS_60_4_1" localSheetId="13">#REF!</definedName>
    <definedName name="_354CS_60_4_1" localSheetId="2">#REF!</definedName>
    <definedName name="_354CS_60_4_1" localSheetId="11">#REF!</definedName>
    <definedName name="_354CS_60_4_1" localSheetId="5">#REF!</definedName>
    <definedName name="_354CS_60_4_1" localSheetId="14">#REF!</definedName>
    <definedName name="_354CS_60_4_1">#REF!</definedName>
    <definedName name="_3550TRA_VL_6_1" localSheetId="13">#REF!</definedName>
    <definedName name="_3550TRA_VL_6_1" localSheetId="2">#REF!</definedName>
    <definedName name="_3550TRA_VL_6_1" localSheetId="11">#REF!</definedName>
    <definedName name="_3550TRA_VL_6_1" localSheetId="5">#REF!</definedName>
    <definedName name="_3550TRA_VL_6_1" localSheetId="14">#REF!</definedName>
    <definedName name="_3550TRA_VL_6_1">#REF!</definedName>
    <definedName name="_3551TRA_VL_8_1" localSheetId="13">#REF!</definedName>
    <definedName name="_3551TRA_VL_8_1" localSheetId="2">#REF!</definedName>
    <definedName name="_3551TRA_VL_8_1" localSheetId="11">#REF!</definedName>
    <definedName name="_3551TRA_VL_8_1" localSheetId="5">#REF!</definedName>
    <definedName name="_3551TRA_VL_8_1" localSheetId="14">#REF!</definedName>
    <definedName name="_3551TRA_VL_8_1">#REF!</definedName>
    <definedName name="_3552tra_vl1_4_1" localSheetId="13">#REF!</definedName>
    <definedName name="_3552tra_vl1_4_1" localSheetId="2">#REF!</definedName>
    <definedName name="_3552tra_vl1_4_1" localSheetId="11">#REF!</definedName>
    <definedName name="_3552tra_vl1_4_1" localSheetId="5">#REF!</definedName>
    <definedName name="_3552tra_vl1_4_1" localSheetId="14">#REF!</definedName>
    <definedName name="_3552tra_vl1_4_1">#REF!</definedName>
    <definedName name="_3553tra_vl1_5_1" localSheetId="13">#REF!</definedName>
    <definedName name="_3553tra_vl1_5_1" localSheetId="2">#REF!</definedName>
    <definedName name="_3553tra_vl1_5_1" localSheetId="11">#REF!</definedName>
    <definedName name="_3553tra_vl1_5_1" localSheetId="5">#REF!</definedName>
    <definedName name="_3553tra_vl1_5_1" localSheetId="14">#REF!</definedName>
    <definedName name="_3553tra_vl1_5_1">#REF!</definedName>
    <definedName name="_3554tra_vl1_6_1" localSheetId="13">#REF!</definedName>
    <definedName name="_3554tra_vl1_6_1" localSheetId="2">#REF!</definedName>
    <definedName name="_3554tra_vl1_6_1" localSheetId="11">#REF!</definedName>
    <definedName name="_3554tra_vl1_6_1" localSheetId="5">#REF!</definedName>
    <definedName name="_3554tra_vl1_6_1" localSheetId="14">#REF!</definedName>
    <definedName name="_3554tra_vl1_6_1">#REF!</definedName>
    <definedName name="_3555tra_vl1_8_1" localSheetId="13">#REF!</definedName>
    <definedName name="_3555tra_vl1_8_1" localSheetId="2">#REF!</definedName>
    <definedName name="_3555tra_vl1_8_1" localSheetId="11">#REF!</definedName>
    <definedName name="_3555tra_vl1_8_1" localSheetId="5">#REF!</definedName>
    <definedName name="_3555tra_vl1_8_1" localSheetId="14">#REF!</definedName>
    <definedName name="_3555tra_vl1_8_1">#REF!</definedName>
    <definedName name="_355cat_4_1" localSheetId="13">#REF!</definedName>
    <definedName name="_355cat_4_1" localSheetId="2">#REF!</definedName>
    <definedName name="_355cat_4_1" localSheetId="11">#REF!</definedName>
    <definedName name="_355cat_4_1" localSheetId="5">#REF!</definedName>
    <definedName name="_355cat_4_1" localSheetId="14">#REF!</definedName>
    <definedName name="_355cat_4_1">#REF!</definedName>
    <definedName name="_355CS_60_5_1" localSheetId="13">#REF!</definedName>
    <definedName name="_355CS_60_5_1" localSheetId="2">#REF!</definedName>
    <definedName name="_355CS_60_5_1" localSheetId="11">#REF!</definedName>
    <definedName name="_355CS_60_5_1" localSheetId="5">#REF!</definedName>
    <definedName name="_355CS_60_5_1" localSheetId="14">#REF!</definedName>
    <definedName name="_355CS_60_5_1">#REF!</definedName>
    <definedName name="_3564TRANSFORMER_4_1" localSheetId="13">#REF!</definedName>
    <definedName name="_3564TRANSFORMER_4_1" localSheetId="2">#REF!</definedName>
    <definedName name="_3564TRANSFORMER_4_1" localSheetId="11">#REF!</definedName>
    <definedName name="_3564TRANSFORMER_4_1" localSheetId="5">#REF!</definedName>
    <definedName name="_3564TRANSFORMER_4_1" localSheetId="14">#REF!</definedName>
    <definedName name="_3564TRANSFORMER_4_1">#REF!</definedName>
    <definedName name="_3565TRANSFORMER_5_1" localSheetId="13">#REF!</definedName>
    <definedName name="_3565TRANSFORMER_5_1" localSheetId="2">#REF!</definedName>
    <definedName name="_3565TRANSFORMER_5_1" localSheetId="11">#REF!</definedName>
    <definedName name="_3565TRANSFORMER_5_1" localSheetId="5">#REF!</definedName>
    <definedName name="_3565TRANSFORMER_5_1" localSheetId="14">#REF!</definedName>
    <definedName name="_3565TRANSFORMER_5_1">#REF!</definedName>
    <definedName name="_3566TRANSFORMER_5_2" localSheetId="13">#REF!</definedName>
    <definedName name="_3566TRANSFORMER_5_2" localSheetId="2">#REF!</definedName>
    <definedName name="_3566TRANSFORMER_5_2" localSheetId="11">#REF!</definedName>
    <definedName name="_3566TRANSFORMER_5_2" localSheetId="5">#REF!</definedName>
    <definedName name="_3566TRANSFORMER_5_2" localSheetId="14">#REF!</definedName>
    <definedName name="_3566TRANSFORMER_5_2">#REF!</definedName>
    <definedName name="_3567TRANSFORMER_6_1" localSheetId="13">#REF!</definedName>
    <definedName name="_3567TRANSFORMER_6_1" localSheetId="2">#REF!</definedName>
    <definedName name="_3567TRANSFORMER_6_1" localSheetId="11">#REF!</definedName>
    <definedName name="_3567TRANSFORMER_6_1" localSheetId="5">#REF!</definedName>
    <definedName name="_3567TRANSFORMER_6_1" localSheetId="14">#REF!</definedName>
    <definedName name="_3567TRANSFORMER_6_1">#REF!</definedName>
    <definedName name="_3568TRANSFORMER_8_1" localSheetId="13">#REF!</definedName>
    <definedName name="_3568TRANSFORMER_8_1" localSheetId="2">#REF!</definedName>
    <definedName name="_3568TRANSFORMER_8_1" localSheetId="11">#REF!</definedName>
    <definedName name="_3568TRANSFORMER_8_1" localSheetId="5">#REF!</definedName>
    <definedName name="_3568TRANSFORMER_8_1" localSheetId="14">#REF!</definedName>
    <definedName name="_3568TRANSFORMER_8_1">#REF!</definedName>
    <definedName name="_3569TRAVL_4_1" localSheetId="13">#REF!</definedName>
    <definedName name="_3569TRAVL_4_1" localSheetId="2">#REF!</definedName>
    <definedName name="_3569TRAVL_4_1" localSheetId="11">#REF!</definedName>
    <definedName name="_3569TRAVL_4_1" localSheetId="5">#REF!</definedName>
    <definedName name="_3569TRAVL_4_1" localSheetId="14">#REF!</definedName>
    <definedName name="_3569TRAVL_4_1">#REF!</definedName>
    <definedName name="_356cat_5_1" localSheetId="13">#REF!</definedName>
    <definedName name="_356cat_5_1" localSheetId="2">#REF!</definedName>
    <definedName name="_356cat_5_1" localSheetId="11">#REF!</definedName>
    <definedName name="_356cat_5_1" localSheetId="5">#REF!</definedName>
    <definedName name="_356cat_5_1" localSheetId="14">#REF!</definedName>
    <definedName name="_356cat_5_1">#REF!</definedName>
    <definedName name="_356CS_60_6_1" localSheetId="13">#REF!</definedName>
    <definedName name="_356CS_60_6_1" localSheetId="2">#REF!</definedName>
    <definedName name="_356CS_60_6_1" localSheetId="11">#REF!</definedName>
    <definedName name="_356CS_60_6_1" localSheetId="5">#REF!</definedName>
    <definedName name="_356CS_60_6_1" localSheetId="14">#REF!</definedName>
    <definedName name="_356CS_60_6_1">#REF!</definedName>
    <definedName name="_3570TRAVL_5_1" localSheetId="13">#REF!</definedName>
    <definedName name="_3570TRAVL_5_1" localSheetId="2">#REF!</definedName>
    <definedName name="_3570TRAVL_5_1" localSheetId="11">#REF!</definedName>
    <definedName name="_3570TRAVL_5_1" localSheetId="5">#REF!</definedName>
    <definedName name="_3570TRAVL_5_1" localSheetId="14">#REF!</definedName>
    <definedName name="_3570TRAVL_5_1">#REF!</definedName>
    <definedName name="_3571TRAVL_6_1" localSheetId="13">#REF!</definedName>
    <definedName name="_3571TRAVL_6_1" localSheetId="2">#REF!</definedName>
    <definedName name="_3571TRAVL_6_1" localSheetId="11">#REF!</definedName>
    <definedName name="_3571TRAVL_6_1" localSheetId="5">#REF!</definedName>
    <definedName name="_3571TRAVL_6_1" localSheetId="14">#REF!</definedName>
    <definedName name="_3571TRAVL_6_1">#REF!</definedName>
    <definedName name="_3572Lmk_4_1" localSheetId="13">#REF!</definedName>
    <definedName name="_3572Lmk_4_1" localSheetId="2">#REF!</definedName>
    <definedName name="_3572Lmk_4_1" localSheetId="11">#REF!</definedName>
    <definedName name="_3572Lmk_4_1" localSheetId="5">#REF!</definedName>
    <definedName name="_3572Lmk_4_1" localSheetId="14">#REF!</definedName>
    <definedName name="_3572Lmk_4_1">#REF!</definedName>
    <definedName name="_3572TRAVL_8_1" localSheetId="13">#REF!</definedName>
    <definedName name="_3572TRAVL_8_1" localSheetId="2">#REF!</definedName>
    <definedName name="_3572TRAVL_8_1" localSheetId="11">#REF!</definedName>
    <definedName name="_3572TRAVL_8_1" localSheetId="5">#REF!</definedName>
    <definedName name="_3572TRAVL_8_1" localSheetId="14">#REF!</definedName>
    <definedName name="_3572TRAVL_8_1">#REF!</definedName>
    <definedName name="_3573Lmk_5_1" localSheetId="13">#REF!</definedName>
    <definedName name="_3573Lmk_5_1" localSheetId="2">#REF!</definedName>
    <definedName name="_3573Lmk_5_1" localSheetId="11">#REF!</definedName>
    <definedName name="_3573Lmk_5_1" localSheetId="5">#REF!</definedName>
    <definedName name="_3573Lmk_5_1" localSheetId="14">#REF!</definedName>
    <definedName name="_3573Lmk_5_1">#REF!</definedName>
    <definedName name="_3574Lmk_6_1" localSheetId="13">#REF!</definedName>
    <definedName name="_3574Lmk_6_1" localSheetId="2">#REF!</definedName>
    <definedName name="_3574Lmk_6_1" localSheetId="11">#REF!</definedName>
    <definedName name="_3574Lmk_6_1" localSheetId="5">#REF!</definedName>
    <definedName name="_3574Lmk_6_1" localSheetId="14">#REF!</definedName>
    <definedName name="_3574Lmk_6_1">#REF!</definedName>
    <definedName name="_3575Lmk_8_1" localSheetId="13">#REF!</definedName>
    <definedName name="_3575Lmk_8_1" localSheetId="2">#REF!</definedName>
    <definedName name="_3575Lmk_8_1" localSheetId="11">#REF!</definedName>
    <definedName name="_3575Lmk_8_1" localSheetId="5">#REF!</definedName>
    <definedName name="_3575Lmk_8_1" localSheetId="14">#REF!</definedName>
    <definedName name="_3575Lmk_8_1">#REF!</definedName>
    <definedName name="_3576ltre_4_1" localSheetId="13">#REF!</definedName>
    <definedName name="_3576ltre_4_1" localSheetId="2">#REF!</definedName>
    <definedName name="_3576ltre_4_1" localSheetId="11">#REF!</definedName>
    <definedName name="_3576ltre_4_1" localSheetId="5">#REF!</definedName>
    <definedName name="_3576ltre_4_1" localSheetId="14">#REF!</definedName>
    <definedName name="_3576ltre_4_1">#REF!</definedName>
    <definedName name="_3577ltre_5_1" localSheetId="13">#REF!</definedName>
    <definedName name="_3577ltre_5_1" localSheetId="2">#REF!</definedName>
    <definedName name="_3577ltre_5_1" localSheetId="11">#REF!</definedName>
    <definedName name="_3577ltre_5_1" localSheetId="5">#REF!</definedName>
    <definedName name="_3577ltre_5_1" localSheetId="14">#REF!</definedName>
    <definedName name="_3577ltre_5_1">#REF!</definedName>
    <definedName name="_3578ltre_6_1" localSheetId="13">#REF!</definedName>
    <definedName name="_3578ltre_6_1" localSheetId="2">#REF!</definedName>
    <definedName name="_3578ltre_6_1" localSheetId="11">#REF!</definedName>
    <definedName name="_3578ltre_6_1" localSheetId="5">#REF!</definedName>
    <definedName name="_3578ltre_6_1" localSheetId="14">#REF!</definedName>
    <definedName name="_3578ltre_6_1">#REF!</definedName>
    <definedName name="_3579ltre_8_1" localSheetId="13">#REF!</definedName>
    <definedName name="_3579ltre_8_1" localSheetId="2">#REF!</definedName>
    <definedName name="_3579ltre_8_1" localSheetId="11">#REF!</definedName>
    <definedName name="_3579ltre_8_1" localSheetId="5">#REF!</definedName>
    <definedName name="_3579ltre_8_1" localSheetId="14">#REF!</definedName>
    <definedName name="_3579ltre_8_1">#REF!</definedName>
    <definedName name="_357cat_6_1" localSheetId="13">#REF!</definedName>
    <definedName name="_357cat_6_1" localSheetId="2">#REF!</definedName>
    <definedName name="_357cat_6_1" localSheetId="11">#REF!</definedName>
    <definedName name="_357cat_6_1" localSheetId="5">#REF!</definedName>
    <definedName name="_357cat_6_1" localSheetId="14">#REF!</definedName>
    <definedName name="_357cat_6_1">#REF!</definedName>
    <definedName name="_357CS_60_8_1" localSheetId="13">#REF!</definedName>
    <definedName name="_357CS_60_8_1" localSheetId="2">#REF!</definedName>
    <definedName name="_357CS_60_8_1" localSheetId="11">#REF!</definedName>
    <definedName name="_357CS_60_8_1" localSheetId="5">#REF!</definedName>
    <definedName name="_357CS_60_8_1" localSheetId="14">#REF!</definedName>
    <definedName name="_357CS_60_8_1">#REF!</definedName>
    <definedName name="_3581m_4_1" localSheetId="13">#REF!</definedName>
    <definedName name="_3581m_4_1" localSheetId="2">#REF!</definedName>
    <definedName name="_3581m_4_1" localSheetId="11">#REF!</definedName>
    <definedName name="_3581m_4_1" localSheetId="5">#REF!</definedName>
    <definedName name="_3581m_4_1" localSheetId="14">#REF!</definedName>
    <definedName name="_3581m_4_1">#REF!</definedName>
    <definedName name="_3581ts_4_1" localSheetId="13">#REF!</definedName>
    <definedName name="_3581ts_4_1" localSheetId="2">#REF!</definedName>
    <definedName name="_3581ts_4_1" localSheetId="11">#REF!</definedName>
    <definedName name="_3581ts_4_1" localSheetId="5">#REF!</definedName>
    <definedName name="_3581ts_4_1" localSheetId="14">#REF!</definedName>
    <definedName name="_3581ts_4_1">#REF!</definedName>
    <definedName name="_3582ts_5_1" localSheetId="13">#REF!</definedName>
    <definedName name="_3582ts_5_1" localSheetId="2">#REF!</definedName>
    <definedName name="_3582ts_5_1" localSheetId="11">#REF!</definedName>
    <definedName name="_3582ts_5_1" localSheetId="5">#REF!</definedName>
    <definedName name="_3582ts_5_1" localSheetId="14">#REF!</definedName>
    <definedName name="_3582ts_5_1">#REF!</definedName>
    <definedName name="_3583ts_6_1" localSheetId="13">#REF!</definedName>
    <definedName name="_3583ts_6_1" localSheetId="2">#REF!</definedName>
    <definedName name="_3583ts_6_1" localSheetId="11">#REF!</definedName>
    <definedName name="_3583ts_6_1" localSheetId="5">#REF!</definedName>
    <definedName name="_3583ts_6_1" localSheetId="14">#REF!</definedName>
    <definedName name="_3583ts_6_1">#REF!</definedName>
    <definedName name="_3584ts_8_1" localSheetId="13">#REF!</definedName>
    <definedName name="_3584ts_8_1" localSheetId="2">#REF!</definedName>
    <definedName name="_3584ts_8_1" localSheetId="11">#REF!</definedName>
    <definedName name="_3584ts_8_1" localSheetId="5">#REF!</definedName>
    <definedName name="_3584ts_8_1" localSheetId="14">#REF!</definedName>
    <definedName name="_3584ts_8_1">#REF!</definedName>
    <definedName name="_3585m_5_1" localSheetId="13">#REF!</definedName>
    <definedName name="_3585m_5_1" localSheetId="2">#REF!</definedName>
    <definedName name="_3585m_5_1" localSheetId="11">#REF!</definedName>
    <definedName name="_3585m_5_1" localSheetId="5">#REF!</definedName>
    <definedName name="_3585m_5_1" localSheetId="14">#REF!</definedName>
    <definedName name="_3585m_5_1">#REF!</definedName>
    <definedName name="_3585tsI_4_1" localSheetId="13">#REF!</definedName>
    <definedName name="_3585tsI_4_1" localSheetId="2">#REF!</definedName>
    <definedName name="_3585tsI_4_1" localSheetId="11">#REF!</definedName>
    <definedName name="_3585tsI_4_1" localSheetId="5">#REF!</definedName>
    <definedName name="_3585tsI_4_1" localSheetId="14">#REF!</definedName>
    <definedName name="_3585tsI_4_1">#REF!</definedName>
    <definedName name="_3586tsI_5_1" localSheetId="13">#REF!</definedName>
    <definedName name="_3586tsI_5_1" localSheetId="2">#REF!</definedName>
    <definedName name="_3586tsI_5_1" localSheetId="11">#REF!</definedName>
    <definedName name="_3586tsI_5_1" localSheetId="5">#REF!</definedName>
    <definedName name="_3586tsI_5_1" localSheetId="14">#REF!</definedName>
    <definedName name="_3586tsI_5_1">#REF!</definedName>
    <definedName name="_3587m_5_2" localSheetId="13">#REF!</definedName>
    <definedName name="_3587m_5_2" localSheetId="2">#REF!</definedName>
    <definedName name="_3587m_5_2" localSheetId="11">#REF!</definedName>
    <definedName name="_3587m_5_2" localSheetId="5">#REF!</definedName>
    <definedName name="_3587m_5_2" localSheetId="14">#REF!</definedName>
    <definedName name="_3587m_5_2">#REF!</definedName>
    <definedName name="_3587tsI_6_1" localSheetId="13">#REF!</definedName>
    <definedName name="_3587tsI_6_1" localSheetId="2">#REF!</definedName>
    <definedName name="_3587tsI_6_1" localSheetId="11">#REF!</definedName>
    <definedName name="_3587tsI_6_1" localSheetId="5">#REF!</definedName>
    <definedName name="_3587tsI_6_1" localSheetId="14">#REF!</definedName>
    <definedName name="_3587tsI_6_1">#REF!</definedName>
    <definedName name="_3588tsI_8_1" localSheetId="13">#REF!</definedName>
    <definedName name="_3588tsI_8_1" localSheetId="2">#REF!</definedName>
    <definedName name="_3588tsI_8_1" localSheetId="11">#REF!</definedName>
    <definedName name="_3588tsI_8_1" localSheetId="5">#REF!</definedName>
    <definedName name="_3588tsI_8_1" localSheetId="14">#REF!</definedName>
    <definedName name="_3588tsI_8_1">#REF!</definedName>
    <definedName name="_3589m_6_1" localSheetId="13">#REF!</definedName>
    <definedName name="_3589m_6_1" localSheetId="2">#REF!</definedName>
    <definedName name="_3589m_6_1" localSheetId="11">#REF!</definedName>
    <definedName name="_3589m_6_1" localSheetId="5">#REF!</definedName>
    <definedName name="_3589m_6_1" localSheetId="14">#REF!</definedName>
    <definedName name="_3589m_6_1">#REF!</definedName>
    <definedName name="_358cat_8_1" localSheetId="13">#REF!</definedName>
    <definedName name="_358cat_8_1" localSheetId="2">#REF!</definedName>
    <definedName name="_358cat_8_1" localSheetId="11">#REF!</definedName>
    <definedName name="_358cat_8_1" localSheetId="5">#REF!</definedName>
    <definedName name="_358cat_8_1" localSheetId="14">#REF!</definedName>
    <definedName name="_358cat_8_1">#REF!</definedName>
    <definedName name="_358CS_80_4_1" localSheetId="13">#REF!</definedName>
    <definedName name="_358CS_80_4_1" localSheetId="2">#REF!</definedName>
    <definedName name="_358CS_80_4_1" localSheetId="11">#REF!</definedName>
    <definedName name="_358CS_80_4_1" localSheetId="5">#REF!</definedName>
    <definedName name="_358CS_80_4_1" localSheetId="14">#REF!</definedName>
    <definedName name="_358CS_80_4_1">#REF!</definedName>
    <definedName name="_3591m_8_1" localSheetId="13">#REF!</definedName>
    <definedName name="_3591m_8_1" localSheetId="2">#REF!</definedName>
    <definedName name="_3591m_8_1" localSheetId="11">#REF!</definedName>
    <definedName name="_3591m_8_1" localSheetId="5">#REF!</definedName>
    <definedName name="_3591m_8_1" localSheetId="14">#REF!</definedName>
    <definedName name="_3591m_8_1">#REF!</definedName>
    <definedName name="_359CS_80_5_1" localSheetId="13">#REF!</definedName>
    <definedName name="_359CS_80_5_1" localSheetId="2">#REF!</definedName>
    <definedName name="_359CS_80_5_1" localSheetId="11">#REF!</definedName>
    <definedName name="_359CS_80_5_1" localSheetId="5">#REF!</definedName>
    <definedName name="_359CS_80_5_1" localSheetId="14">#REF!</definedName>
    <definedName name="_359CS_80_5_1">#REF!</definedName>
    <definedName name="_35a277Print_Titles_5_1" localSheetId="13">#REF!</definedName>
    <definedName name="_35a277Print_Titles_5_1" localSheetId="2">#REF!</definedName>
    <definedName name="_35a277Print_Titles_5_1" localSheetId="11">#REF!</definedName>
    <definedName name="_35a277Print_Titles_5_1" localSheetId="5">#REF!</definedName>
    <definedName name="_35a277Print_Titles_5_1" localSheetId="14">#REF!</definedName>
    <definedName name="_35a277Print_Titles_5_1">#REF!</definedName>
    <definedName name="_3605ttam_4_1" localSheetId="13">#REF!</definedName>
    <definedName name="_3605ttam_4_1" localSheetId="2">#REF!</definedName>
    <definedName name="_3605ttam_4_1" localSheetId="11">#REF!</definedName>
    <definedName name="_3605ttam_4_1" localSheetId="5">#REF!</definedName>
    <definedName name="_3605ttam_4_1" localSheetId="14">#REF!</definedName>
    <definedName name="_3605ttam_4_1">#REF!</definedName>
    <definedName name="_3606ttam_5_1" localSheetId="13">#REF!</definedName>
    <definedName name="_3606ttam_5_1" localSheetId="2">#REF!</definedName>
    <definedName name="_3606ttam_5_1" localSheetId="11">#REF!</definedName>
    <definedName name="_3606ttam_5_1" localSheetId="5">#REF!</definedName>
    <definedName name="_3606ttam_5_1" localSheetId="14">#REF!</definedName>
    <definedName name="_3606ttam_5_1">#REF!</definedName>
    <definedName name="_3607ttam_6_1" localSheetId="13">#REF!</definedName>
    <definedName name="_3607ttam_6_1" localSheetId="2">#REF!</definedName>
    <definedName name="_3607ttam_6_1" localSheetId="11">#REF!</definedName>
    <definedName name="_3607ttam_6_1" localSheetId="5">#REF!</definedName>
    <definedName name="_3607ttam_6_1" localSheetId="14">#REF!</definedName>
    <definedName name="_3607ttam_6_1">#REF!</definedName>
    <definedName name="_3608M10aa1p_4_1" localSheetId="13">#REF!</definedName>
    <definedName name="_3608M10aa1p_4_1" localSheetId="2">#REF!</definedName>
    <definedName name="_3608M10aa1p_4_1" localSheetId="11">#REF!</definedName>
    <definedName name="_3608M10aa1p_4_1" localSheetId="5">#REF!</definedName>
    <definedName name="_3608M10aa1p_4_1" localSheetId="14">#REF!</definedName>
    <definedName name="_3608M10aa1p_4_1">#REF!</definedName>
    <definedName name="_3608ttam_8_1" localSheetId="13">#REF!</definedName>
    <definedName name="_3608ttam_8_1" localSheetId="2">#REF!</definedName>
    <definedName name="_3608ttam_8_1" localSheetId="11">#REF!</definedName>
    <definedName name="_3608ttam_8_1" localSheetId="5">#REF!</definedName>
    <definedName name="_3608ttam_8_1" localSheetId="14">#REF!</definedName>
    <definedName name="_3608ttam_8_1">#REF!</definedName>
    <definedName name="_3609M10aa1p_5_1" localSheetId="13">#REF!</definedName>
    <definedName name="_3609M10aa1p_5_1" localSheetId="2">#REF!</definedName>
    <definedName name="_3609M10aa1p_5_1" localSheetId="11">#REF!</definedName>
    <definedName name="_3609M10aa1p_5_1" localSheetId="5">#REF!</definedName>
    <definedName name="_3609M10aa1p_5_1" localSheetId="14">#REF!</definedName>
    <definedName name="_3609M10aa1p_5_1">#REF!</definedName>
    <definedName name="_3609ttao_4_1" localSheetId="13">#REF!</definedName>
    <definedName name="_3609ttao_4_1" localSheetId="2">#REF!</definedName>
    <definedName name="_3609ttao_4_1" localSheetId="11">#REF!</definedName>
    <definedName name="_3609ttao_4_1" localSheetId="5">#REF!</definedName>
    <definedName name="_3609ttao_4_1" localSheetId="14">#REF!</definedName>
    <definedName name="_3609ttao_4_1">#REF!</definedName>
    <definedName name="_360catvang_4_1" localSheetId="13">#REF!</definedName>
    <definedName name="_360catvang_4_1" localSheetId="2">#REF!</definedName>
    <definedName name="_360catvang_4_1" localSheetId="11">#REF!</definedName>
    <definedName name="_360catvang_4_1" localSheetId="5">#REF!</definedName>
    <definedName name="_360catvang_4_1" localSheetId="14">#REF!</definedName>
    <definedName name="_360catvang_4_1">#REF!</definedName>
    <definedName name="_360CS_80_6_1" localSheetId="13">#REF!</definedName>
    <definedName name="_360CS_80_6_1" localSheetId="2">#REF!</definedName>
    <definedName name="_360CS_80_6_1" localSheetId="11">#REF!</definedName>
    <definedName name="_360CS_80_6_1" localSheetId="5">#REF!</definedName>
    <definedName name="_360CS_80_6_1" localSheetId="14">#REF!</definedName>
    <definedName name="_360CS_80_6_1">#REF!</definedName>
    <definedName name="_3610M10aa1p_6_1" localSheetId="13">#REF!</definedName>
    <definedName name="_3610M10aa1p_6_1" localSheetId="2">#REF!</definedName>
    <definedName name="_3610M10aa1p_6_1" localSheetId="11">#REF!</definedName>
    <definedName name="_3610M10aa1p_6_1" localSheetId="5">#REF!</definedName>
    <definedName name="_3610M10aa1p_6_1" localSheetId="14">#REF!</definedName>
    <definedName name="_3610M10aa1p_6_1">#REF!</definedName>
    <definedName name="_3610ttao_5_1" localSheetId="13">#REF!</definedName>
    <definedName name="_3610ttao_5_1" localSheetId="2">#REF!</definedName>
    <definedName name="_3610ttao_5_1" localSheetId="11">#REF!</definedName>
    <definedName name="_3610ttao_5_1" localSheetId="5">#REF!</definedName>
    <definedName name="_3610ttao_5_1" localSheetId="14">#REF!</definedName>
    <definedName name="_3610ttao_5_1">#REF!</definedName>
    <definedName name="_3611M10aa1p_8_1" localSheetId="13">#REF!</definedName>
    <definedName name="_3611M10aa1p_8_1" localSheetId="2">#REF!</definedName>
    <definedName name="_3611M10aa1p_8_1" localSheetId="11">#REF!</definedName>
    <definedName name="_3611M10aa1p_8_1" localSheetId="5">#REF!</definedName>
    <definedName name="_3611M10aa1p_8_1" localSheetId="14">#REF!</definedName>
    <definedName name="_3611M10aa1p_8_1">#REF!</definedName>
    <definedName name="_3611ttao_6_1" localSheetId="13">#REF!</definedName>
    <definedName name="_3611ttao_6_1" localSheetId="2">#REF!</definedName>
    <definedName name="_3611ttao_6_1" localSheetId="11">#REF!</definedName>
    <definedName name="_3611ttao_6_1" localSheetId="5">#REF!</definedName>
    <definedName name="_3611ttao_6_1" localSheetId="14">#REF!</definedName>
    <definedName name="_3611ttao_6_1">#REF!</definedName>
    <definedName name="_3612ttao_8_1" localSheetId="13">#REF!</definedName>
    <definedName name="_3612ttao_8_1" localSheetId="2">#REF!</definedName>
    <definedName name="_3612ttao_8_1" localSheetId="11">#REF!</definedName>
    <definedName name="_3612ttao_8_1" localSheetId="5">#REF!</definedName>
    <definedName name="_3612ttao_8_1" localSheetId="14">#REF!</definedName>
    <definedName name="_3612ttao_8_1">#REF!</definedName>
    <definedName name="_3613ttronmk_4_1" localSheetId="13">#REF!</definedName>
    <definedName name="_3613ttronmk_4_1" localSheetId="2">#REF!</definedName>
    <definedName name="_3613ttronmk_4_1" localSheetId="11">#REF!</definedName>
    <definedName name="_3613ttronmk_4_1" localSheetId="5">#REF!</definedName>
    <definedName name="_3613ttronmk_4_1" localSheetId="14">#REF!</definedName>
    <definedName name="_3613ttronmk_4_1">#REF!</definedName>
    <definedName name="_3614ttronmk_5_1" localSheetId="13">#REF!</definedName>
    <definedName name="_3614ttronmk_5_1" localSheetId="2">#REF!</definedName>
    <definedName name="_3614ttronmk_5_1" localSheetId="11">#REF!</definedName>
    <definedName name="_3614ttronmk_5_1" localSheetId="5">#REF!</definedName>
    <definedName name="_3614ttronmk_5_1" localSheetId="14">#REF!</definedName>
    <definedName name="_3614ttronmk_5_1">#REF!</definedName>
    <definedName name="_3615ttronmk_6_1" localSheetId="13">#REF!</definedName>
    <definedName name="_3615ttronmk_6_1" localSheetId="2">#REF!</definedName>
    <definedName name="_3615ttronmk_6_1" localSheetId="11">#REF!</definedName>
    <definedName name="_3615ttronmk_6_1" localSheetId="5">#REF!</definedName>
    <definedName name="_3615ttronmk_6_1" localSheetId="14">#REF!</definedName>
    <definedName name="_3615ttronmk_6_1">#REF!</definedName>
    <definedName name="_3616ttronmk_8_1" localSheetId="13">#REF!</definedName>
    <definedName name="_3616ttronmk_8_1" localSheetId="2">#REF!</definedName>
    <definedName name="_3616ttronmk_8_1" localSheetId="11">#REF!</definedName>
    <definedName name="_3616ttronmk_8_1" localSheetId="5">#REF!</definedName>
    <definedName name="_3616ttronmk_8_1" localSheetId="14">#REF!</definedName>
    <definedName name="_3616ttronmk_8_1">#REF!</definedName>
    <definedName name="_3617tttt_4_1" localSheetId="13">#REF!</definedName>
    <definedName name="_3617tttt_4_1" localSheetId="2">#REF!</definedName>
    <definedName name="_3617tttt_4_1" localSheetId="11">#REF!</definedName>
    <definedName name="_3617tttt_4_1" localSheetId="5">#REF!</definedName>
    <definedName name="_3617tttt_4_1" localSheetId="14">#REF!</definedName>
    <definedName name="_3617tttt_4_1">#REF!</definedName>
    <definedName name="_3618tttt_5_1" localSheetId="13">#REF!</definedName>
    <definedName name="_3618tttt_5_1" localSheetId="2">#REF!</definedName>
    <definedName name="_3618tttt_5_1" localSheetId="11">#REF!</definedName>
    <definedName name="_3618tttt_5_1" localSheetId="5">#REF!</definedName>
    <definedName name="_3618tttt_5_1" localSheetId="14">#REF!</definedName>
    <definedName name="_3618tttt_5_1">#REF!</definedName>
    <definedName name="_3619tttt_6_1" localSheetId="13">#REF!</definedName>
    <definedName name="_3619tttt_6_1" localSheetId="2">#REF!</definedName>
    <definedName name="_3619tttt_6_1" localSheetId="11">#REF!</definedName>
    <definedName name="_3619tttt_6_1" localSheetId="5">#REF!</definedName>
    <definedName name="_3619tttt_6_1" localSheetId="14">#REF!</definedName>
    <definedName name="_3619tttt_6_1">#REF!</definedName>
    <definedName name="_361CS_80_8_1" localSheetId="13">#REF!</definedName>
    <definedName name="_361CS_80_8_1" localSheetId="2">#REF!</definedName>
    <definedName name="_361CS_80_8_1" localSheetId="11">#REF!</definedName>
    <definedName name="_361CS_80_8_1" localSheetId="5">#REF!</definedName>
    <definedName name="_361CS_80_8_1" localSheetId="14">#REF!</definedName>
    <definedName name="_361CS_80_8_1">#REF!</definedName>
    <definedName name="_3620tttt_8_1" localSheetId="13">#REF!</definedName>
    <definedName name="_3620tttt_8_1" localSheetId="2">#REF!</definedName>
    <definedName name="_3620tttt_8_1" localSheetId="11">#REF!</definedName>
    <definedName name="_3620tttt_8_1" localSheetId="5">#REF!</definedName>
    <definedName name="_3620tttt_8_1" localSheetId="14">#REF!</definedName>
    <definedName name="_3620tttt_8_1">#REF!</definedName>
    <definedName name="_3621TuVan_4_1" localSheetId="13">#REF!</definedName>
    <definedName name="_3621TuVan_4_1" localSheetId="2">#REF!</definedName>
    <definedName name="_3621TuVan_4_1" localSheetId="11">#REF!</definedName>
    <definedName name="_3621TuVan_4_1" localSheetId="5">#REF!</definedName>
    <definedName name="_3621TuVan_4_1" localSheetId="14">#REF!</definedName>
    <definedName name="_3621TuVan_4_1">#REF!</definedName>
    <definedName name="_3622TuVan_5_1" localSheetId="13">#REF!</definedName>
    <definedName name="_3622TuVan_5_1" localSheetId="2">#REF!</definedName>
    <definedName name="_3622TuVan_5_1" localSheetId="11">#REF!</definedName>
    <definedName name="_3622TuVan_5_1" localSheetId="5">#REF!</definedName>
    <definedName name="_3622TuVan_5_1" localSheetId="14">#REF!</definedName>
    <definedName name="_3622TuVan_5_1">#REF!</definedName>
    <definedName name="_3623TuVan_6_1" localSheetId="13">#REF!</definedName>
    <definedName name="_3623TuVan_6_1" localSheetId="2">#REF!</definedName>
    <definedName name="_3623TuVan_6_1" localSheetId="11">#REF!</definedName>
    <definedName name="_3623TuVan_6_1" localSheetId="5">#REF!</definedName>
    <definedName name="_3623TuVan_6_1" localSheetId="14">#REF!</definedName>
    <definedName name="_3623TuVan_6_1">#REF!</definedName>
    <definedName name="_3624TuVan_8_1" localSheetId="13">#REF!</definedName>
    <definedName name="_3624TuVan_8_1" localSheetId="2">#REF!</definedName>
    <definedName name="_3624TuVan_8_1" localSheetId="11">#REF!</definedName>
    <definedName name="_3624TuVan_8_1" localSheetId="5">#REF!</definedName>
    <definedName name="_3624TuVan_8_1" localSheetId="14">#REF!</definedName>
    <definedName name="_3624TuVan_8_1">#REF!</definedName>
    <definedName name="_3625tv75nc_4_1" localSheetId="13">#REF!</definedName>
    <definedName name="_3625tv75nc_4_1" localSheetId="2">#REF!</definedName>
    <definedName name="_3625tv75nc_4_1" localSheetId="11">#REF!</definedName>
    <definedName name="_3625tv75nc_4_1" localSheetId="5">#REF!</definedName>
    <definedName name="_3625tv75nc_4_1" localSheetId="14">#REF!</definedName>
    <definedName name="_3625tv75nc_4_1">#REF!</definedName>
    <definedName name="_3626tv75nc_5_1" localSheetId="13">#REF!</definedName>
    <definedName name="_3626tv75nc_5_1" localSheetId="2">#REF!</definedName>
    <definedName name="_3626tv75nc_5_1" localSheetId="11">#REF!</definedName>
    <definedName name="_3626tv75nc_5_1" localSheetId="5">#REF!</definedName>
    <definedName name="_3626tv75nc_5_1" localSheetId="14">#REF!</definedName>
    <definedName name="_3626tv75nc_5_1">#REF!</definedName>
    <definedName name="_3627tv75nc_6_1" localSheetId="13">#REF!</definedName>
    <definedName name="_3627tv75nc_6_1" localSheetId="2">#REF!</definedName>
    <definedName name="_3627tv75nc_6_1" localSheetId="11">#REF!</definedName>
    <definedName name="_3627tv75nc_6_1" localSheetId="5">#REF!</definedName>
    <definedName name="_3627tv75nc_6_1" localSheetId="14">#REF!</definedName>
    <definedName name="_3627tv75nc_6_1">#REF!</definedName>
    <definedName name="_3628tv75nc_8_1" localSheetId="13">#REF!</definedName>
    <definedName name="_3628tv75nc_8_1" localSheetId="2">#REF!</definedName>
    <definedName name="_3628tv75nc_8_1" localSheetId="11">#REF!</definedName>
    <definedName name="_3628tv75nc_8_1" localSheetId="5">#REF!</definedName>
    <definedName name="_3628tv75nc_8_1" localSheetId="14">#REF!</definedName>
    <definedName name="_3628tv75nc_8_1">#REF!</definedName>
    <definedName name="_3629tv75vl_4_1" localSheetId="13">#REF!</definedName>
    <definedName name="_3629tv75vl_4_1" localSheetId="2">#REF!</definedName>
    <definedName name="_3629tv75vl_4_1" localSheetId="11">#REF!</definedName>
    <definedName name="_3629tv75vl_4_1" localSheetId="5">#REF!</definedName>
    <definedName name="_3629tv75vl_4_1" localSheetId="14">#REF!</definedName>
    <definedName name="_3629tv75vl_4_1">#REF!</definedName>
    <definedName name="_362catvang_5_1" localSheetId="13">#REF!</definedName>
    <definedName name="_362catvang_5_1" localSheetId="2">#REF!</definedName>
    <definedName name="_362catvang_5_1" localSheetId="11">#REF!</definedName>
    <definedName name="_362catvang_5_1" localSheetId="5">#REF!</definedName>
    <definedName name="_362catvang_5_1" localSheetId="14">#REF!</definedName>
    <definedName name="_362catvang_5_1">#REF!</definedName>
    <definedName name="_362CS_80S_4_1" localSheetId="13">#REF!</definedName>
    <definedName name="_362CS_80S_4_1" localSheetId="2">#REF!</definedName>
    <definedName name="_362CS_80S_4_1" localSheetId="11">#REF!</definedName>
    <definedName name="_362CS_80S_4_1" localSheetId="5">#REF!</definedName>
    <definedName name="_362CS_80S_4_1" localSheetId="14">#REF!</definedName>
    <definedName name="_362CS_80S_4_1">#REF!</definedName>
    <definedName name="_3630tv75vl_5_1" localSheetId="13">#REF!</definedName>
    <definedName name="_3630tv75vl_5_1" localSheetId="2">#REF!</definedName>
    <definedName name="_3630tv75vl_5_1" localSheetId="11">#REF!</definedName>
    <definedName name="_3630tv75vl_5_1" localSheetId="5">#REF!</definedName>
    <definedName name="_3630tv75vl_5_1" localSheetId="14">#REF!</definedName>
    <definedName name="_3630tv75vl_5_1">#REF!</definedName>
    <definedName name="_3631tv75vl_6_1" localSheetId="13">#REF!</definedName>
    <definedName name="_3631tv75vl_6_1" localSheetId="2">#REF!</definedName>
    <definedName name="_3631tv75vl_6_1" localSheetId="11">#REF!</definedName>
    <definedName name="_3631tv75vl_6_1" localSheetId="5">#REF!</definedName>
    <definedName name="_3631tv75vl_6_1" localSheetId="14">#REF!</definedName>
    <definedName name="_3631tv75vl_6_1">#REF!</definedName>
    <definedName name="_3632tv75vl_8_1" localSheetId="13">#REF!</definedName>
    <definedName name="_3632tv75vl_8_1" localSheetId="2">#REF!</definedName>
    <definedName name="_3632tv75vl_8_1" localSheetId="11">#REF!</definedName>
    <definedName name="_3632tv75vl_8_1" localSheetId="5">#REF!</definedName>
    <definedName name="_3632tv75vl_8_1" localSheetId="14">#REF!</definedName>
    <definedName name="_3632tv75vl_8_1">#REF!</definedName>
    <definedName name="_363CS_80S_5_1" localSheetId="13">#REF!</definedName>
    <definedName name="_363CS_80S_5_1" localSheetId="2">#REF!</definedName>
    <definedName name="_363CS_80S_5_1" localSheetId="11">#REF!</definedName>
    <definedName name="_363CS_80S_5_1" localSheetId="5">#REF!</definedName>
    <definedName name="_363CS_80S_5_1" localSheetId="14">#REF!</definedName>
    <definedName name="_363CS_80S_5_1">#REF!</definedName>
    <definedName name="_364catvang_6_1" localSheetId="13">#REF!</definedName>
    <definedName name="_364catvang_6_1" localSheetId="2">#REF!</definedName>
    <definedName name="_364catvang_6_1" localSheetId="11">#REF!</definedName>
    <definedName name="_364catvang_6_1" localSheetId="5">#REF!</definedName>
    <definedName name="_364catvang_6_1" localSheetId="14">#REF!</definedName>
    <definedName name="_364catvang_6_1">#REF!</definedName>
    <definedName name="_364CS_80S_6_1" localSheetId="13">#REF!</definedName>
    <definedName name="_364CS_80S_6_1" localSheetId="2">#REF!</definedName>
    <definedName name="_364CS_80S_6_1" localSheetId="11">#REF!</definedName>
    <definedName name="_364CS_80S_6_1" localSheetId="5">#REF!</definedName>
    <definedName name="_364CS_80S_6_1" localSheetId="14">#REF!</definedName>
    <definedName name="_364CS_80S_6_1">#REF!</definedName>
    <definedName name="_365CS_80S_8_1" localSheetId="13">#REF!</definedName>
    <definedName name="_365CS_80S_8_1" localSheetId="2">#REF!</definedName>
    <definedName name="_365CS_80S_8_1" localSheetId="11">#REF!</definedName>
    <definedName name="_365CS_80S_8_1" localSheetId="5">#REF!</definedName>
    <definedName name="_365CS_80S_8_1" localSheetId="14">#REF!</definedName>
    <definedName name="_365CS_80S_8_1">#REF!</definedName>
    <definedName name="_366catvang_8_1" localSheetId="13">#REF!</definedName>
    <definedName name="_366catvang_8_1" localSheetId="2">#REF!</definedName>
    <definedName name="_366catvang_8_1" localSheetId="11">#REF!</definedName>
    <definedName name="_366catvang_8_1" localSheetId="5">#REF!</definedName>
    <definedName name="_366catvang_8_1" localSheetId="14">#REF!</definedName>
    <definedName name="_366catvang_8_1">#REF!</definedName>
    <definedName name="_366CS_STD_4_1" localSheetId="13">#REF!</definedName>
    <definedName name="_366CS_STD_4_1" localSheetId="2">#REF!</definedName>
    <definedName name="_366CS_STD_4_1" localSheetId="11">#REF!</definedName>
    <definedName name="_366CS_STD_4_1" localSheetId="5">#REF!</definedName>
    <definedName name="_366CS_STD_4_1" localSheetId="14">#REF!</definedName>
    <definedName name="_366CS_STD_4_1">#REF!</definedName>
    <definedName name="_367cau_4_1" localSheetId="13">#REF!</definedName>
    <definedName name="_367cau_4_1" localSheetId="2">#REF!</definedName>
    <definedName name="_367cau_4_1" localSheetId="11">#REF!</definedName>
    <definedName name="_367cau_4_1" localSheetId="5">#REF!</definedName>
    <definedName name="_367cau_4_1" localSheetId="14">#REF!</definedName>
    <definedName name="_367cau_4_1">#REF!</definedName>
    <definedName name="_367CS_STD_5_1" localSheetId="13">#REF!</definedName>
    <definedName name="_367CS_STD_5_1" localSheetId="2">#REF!</definedName>
    <definedName name="_367CS_STD_5_1" localSheetId="11">#REF!</definedName>
    <definedName name="_367CS_STD_5_1" localSheetId="5">#REF!</definedName>
    <definedName name="_367CS_STD_5_1" localSheetId="14">#REF!</definedName>
    <definedName name="_367CS_STD_5_1">#REF!</definedName>
    <definedName name="_3681ty_le_BTN_4_1" localSheetId="13">#REF!</definedName>
    <definedName name="_3681ty_le_BTN_4_1" localSheetId="2">#REF!</definedName>
    <definedName name="_3681ty_le_BTN_4_1" localSheetId="11">#REF!</definedName>
    <definedName name="_3681ty_le_BTN_4_1" localSheetId="5">#REF!</definedName>
    <definedName name="_3681ty_le_BTN_4_1" localSheetId="14">#REF!</definedName>
    <definedName name="_3681ty_le_BTN_4_1">#REF!</definedName>
    <definedName name="_3682ty_le_BTN_5_1" localSheetId="13">#REF!</definedName>
    <definedName name="_3682ty_le_BTN_5_1" localSheetId="2">#REF!</definedName>
    <definedName name="_3682ty_le_BTN_5_1" localSheetId="11">#REF!</definedName>
    <definedName name="_3682ty_le_BTN_5_1" localSheetId="5">#REF!</definedName>
    <definedName name="_3682ty_le_BTN_5_1" localSheetId="14">#REF!</definedName>
    <definedName name="_3682ty_le_BTN_5_1">#REF!</definedName>
    <definedName name="_3683ty_le_BTN_6_1" localSheetId="13">#REF!</definedName>
    <definedName name="_3683ty_le_BTN_6_1" localSheetId="2">#REF!</definedName>
    <definedName name="_3683ty_le_BTN_6_1" localSheetId="11">#REF!</definedName>
    <definedName name="_3683ty_le_BTN_6_1" localSheetId="5">#REF!</definedName>
    <definedName name="_3683ty_le_BTN_6_1" localSheetId="14">#REF!</definedName>
    <definedName name="_3683ty_le_BTN_6_1">#REF!</definedName>
    <definedName name="_3684ty_le_BTN_8_1" localSheetId="13">#REF!</definedName>
    <definedName name="_3684ty_le_BTN_8_1" localSheetId="2">#REF!</definedName>
    <definedName name="_3684ty_le_BTN_8_1" localSheetId="11">#REF!</definedName>
    <definedName name="_3684ty_le_BTN_8_1" localSheetId="5">#REF!</definedName>
    <definedName name="_3684ty_le_BTN_8_1" localSheetId="14">#REF!</definedName>
    <definedName name="_3684ty_le_BTN_8_1">#REF!</definedName>
    <definedName name="_3685Type_1_4_1" localSheetId="13">#REF!</definedName>
    <definedName name="_3685Type_1_4_1" localSheetId="2">#REF!</definedName>
    <definedName name="_3685Type_1_4_1" localSheetId="11">#REF!</definedName>
    <definedName name="_3685Type_1_4_1" localSheetId="5">#REF!</definedName>
    <definedName name="_3685Type_1_4_1" localSheetId="14">#REF!</definedName>
    <definedName name="_3685Type_1_4_1">#REF!</definedName>
    <definedName name="_3686Type_1_5_1" localSheetId="13">#REF!</definedName>
    <definedName name="_3686Type_1_5_1" localSheetId="2">#REF!</definedName>
    <definedName name="_3686Type_1_5_1" localSheetId="11">#REF!</definedName>
    <definedName name="_3686Type_1_5_1" localSheetId="5">#REF!</definedName>
    <definedName name="_3686Type_1_5_1" localSheetId="14">#REF!</definedName>
    <definedName name="_3686Type_1_5_1">#REF!</definedName>
    <definedName name="_3687Type_1_6_1" localSheetId="13">#REF!</definedName>
    <definedName name="_3687Type_1_6_1" localSheetId="2">#REF!</definedName>
    <definedName name="_3687Type_1_6_1" localSheetId="11">#REF!</definedName>
    <definedName name="_3687Type_1_6_1" localSheetId="5">#REF!</definedName>
    <definedName name="_3687Type_1_6_1" localSheetId="14">#REF!</definedName>
    <definedName name="_3687Type_1_6_1">#REF!</definedName>
    <definedName name="_3688Type_1_8_1" localSheetId="13">#REF!</definedName>
    <definedName name="_3688Type_1_8_1" localSheetId="2">#REF!</definedName>
    <definedName name="_3688Type_1_8_1" localSheetId="11">#REF!</definedName>
    <definedName name="_3688Type_1_8_1" localSheetId="5">#REF!</definedName>
    <definedName name="_3688Type_1_8_1" localSheetId="14">#REF!</definedName>
    <definedName name="_3688Type_1_8_1">#REF!</definedName>
    <definedName name="_3689Type_2_4_1" localSheetId="13">#REF!</definedName>
    <definedName name="_3689Type_2_4_1" localSheetId="2">#REF!</definedName>
    <definedName name="_3689Type_2_4_1" localSheetId="11">#REF!</definedName>
    <definedName name="_3689Type_2_4_1" localSheetId="5">#REF!</definedName>
    <definedName name="_3689Type_2_4_1" localSheetId="14">#REF!</definedName>
    <definedName name="_3689Type_2_4_1">#REF!</definedName>
    <definedName name="_368cau_5_1" localSheetId="13">#REF!</definedName>
    <definedName name="_368cau_5_1" localSheetId="2">#REF!</definedName>
    <definedName name="_368cau_5_1" localSheetId="11">#REF!</definedName>
    <definedName name="_368cau_5_1" localSheetId="5">#REF!</definedName>
    <definedName name="_368cau_5_1" localSheetId="14">#REF!</definedName>
    <definedName name="_368cau_5_1">#REF!</definedName>
    <definedName name="_368CS_STD_6_1" localSheetId="13">#REF!</definedName>
    <definedName name="_368CS_STD_6_1" localSheetId="2">#REF!</definedName>
    <definedName name="_368CS_STD_6_1" localSheetId="11">#REF!</definedName>
    <definedName name="_368CS_STD_6_1" localSheetId="5">#REF!</definedName>
    <definedName name="_368CS_STD_6_1" localSheetId="14">#REF!</definedName>
    <definedName name="_368CS_STD_6_1">#REF!</definedName>
    <definedName name="_3690Type_2_5_1" localSheetId="13">#REF!</definedName>
    <definedName name="_3690Type_2_5_1" localSheetId="2">#REF!</definedName>
    <definedName name="_3690Type_2_5_1" localSheetId="11">#REF!</definedName>
    <definedName name="_3690Type_2_5_1" localSheetId="5">#REF!</definedName>
    <definedName name="_3690Type_2_5_1" localSheetId="14">#REF!</definedName>
    <definedName name="_3690Type_2_5_1">#REF!</definedName>
    <definedName name="_3691Type_2_6_1" localSheetId="13">#REF!</definedName>
    <definedName name="_3691Type_2_6_1" localSheetId="2">#REF!</definedName>
    <definedName name="_3691Type_2_6_1" localSheetId="11">#REF!</definedName>
    <definedName name="_3691Type_2_6_1" localSheetId="5">#REF!</definedName>
    <definedName name="_3691Type_2_6_1" localSheetId="14">#REF!</definedName>
    <definedName name="_3691Type_2_6_1">#REF!</definedName>
    <definedName name="_3692Type_2_8_1" localSheetId="13">#REF!</definedName>
    <definedName name="_3692Type_2_8_1" localSheetId="2">#REF!</definedName>
    <definedName name="_3692Type_2_8_1" localSheetId="11">#REF!</definedName>
    <definedName name="_3692Type_2_8_1" localSheetId="5">#REF!</definedName>
    <definedName name="_3692Type_2_8_1" localSheetId="14">#REF!</definedName>
    <definedName name="_3692Type_2_8_1">#REF!</definedName>
    <definedName name="_3693tz593_4_1" localSheetId="13">#REF!</definedName>
    <definedName name="_3693tz593_4_1" localSheetId="2">#REF!</definedName>
    <definedName name="_3693tz593_4_1" localSheetId="11">#REF!</definedName>
    <definedName name="_3693tz593_4_1" localSheetId="5">#REF!</definedName>
    <definedName name="_3693tz593_4_1" localSheetId="14">#REF!</definedName>
    <definedName name="_3693tz593_4_1">#REF!</definedName>
    <definedName name="_3694tz593_5_1" localSheetId="13">#REF!</definedName>
    <definedName name="_3694tz593_5_1" localSheetId="2">#REF!</definedName>
    <definedName name="_3694tz593_5_1" localSheetId="11">#REF!</definedName>
    <definedName name="_3694tz593_5_1" localSheetId="5">#REF!</definedName>
    <definedName name="_3694tz593_5_1" localSheetId="14">#REF!</definedName>
    <definedName name="_3694tz593_5_1">#REF!</definedName>
    <definedName name="_3695tz593_6_1" localSheetId="13">#REF!</definedName>
    <definedName name="_3695tz593_6_1" localSheetId="2">#REF!</definedName>
    <definedName name="_3695tz593_6_1" localSheetId="11">#REF!</definedName>
    <definedName name="_3695tz593_6_1" localSheetId="5">#REF!</definedName>
    <definedName name="_3695tz593_6_1" localSheetId="14">#REF!</definedName>
    <definedName name="_3695tz593_6_1">#REF!</definedName>
    <definedName name="_3696tz593_8_1" localSheetId="13">#REF!</definedName>
    <definedName name="_3696tz593_8_1" localSheetId="2">#REF!</definedName>
    <definedName name="_3696tz593_8_1" localSheetId="11">#REF!</definedName>
    <definedName name="_3696tz593_8_1" localSheetId="5">#REF!</definedName>
    <definedName name="_3696tz593_8_1" localSheetId="14">#REF!</definedName>
    <definedName name="_3696tz593_8_1">#REF!</definedName>
    <definedName name="_3697u_4_1" localSheetId="13">#REF!</definedName>
    <definedName name="_3697u_4_1" localSheetId="2">#REF!</definedName>
    <definedName name="_3697u_4_1" localSheetId="11">#REF!</definedName>
    <definedName name="_3697u_4_1" localSheetId="5">#REF!</definedName>
    <definedName name="_3697u_4_1" localSheetId="14">#REF!</definedName>
    <definedName name="_3697u_4_1">#REF!</definedName>
    <definedName name="_3698u_5_1" localSheetId="13">#REF!</definedName>
    <definedName name="_3698u_5_1" localSheetId="2">#REF!</definedName>
    <definedName name="_3698u_5_1" localSheetId="11">#REF!</definedName>
    <definedName name="_3698u_5_1" localSheetId="5">#REF!</definedName>
    <definedName name="_3698u_5_1" localSheetId="14">#REF!</definedName>
    <definedName name="_3698u_5_1">#REF!</definedName>
    <definedName name="_3699u_6_1" localSheetId="13">#REF!</definedName>
    <definedName name="_3699u_6_1" localSheetId="2">#REF!</definedName>
    <definedName name="_3699u_6_1" localSheetId="11">#REF!</definedName>
    <definedName name="_3699u_6_1" localSheetId="5">#REF!</definedName>
    <definedName name="_3699u_6_1" localSheetId="14">#REF!</definedName>
    <definedName name="_3699u_6_1">#REF!</definedName>
    <definedName name="_369cau_6_1" localSheetId="13">#REF!</definedName>
    <definedName name="_369cau_6_1" localSheetId="2">#REF!</definedName>
    <definedName name="_369cau_6_1" localSheetId="11">#REF!</definedName>
    <definedName name="_369cau_6_1" localSheetId="5">#REF!</definedName>
    <definedName name="_369cau_6_1" localSheetId="14">#REF!</definedName>
    <definedName name="_369cau_6_1">#REF!</definedName>
    <definedName name="_369CS_STD_8_1" localSheetId="13">#REF!</definedName>
    <definedName name="_369CS_STD_8_1" localSheetId="2">#REF!</definedName>
    <definedName name="_369CS_STD_8_1" localSheetId="11">#REF!</definedName>
    <definedName name="_369CS_STD_8_1" localSheetId="5">#REF!</definedName>
    <definedName name="_369CS_STD_8_1" localSheetId="14">#REF!</definedName>
    <definedName name="_369CS_STD_8_1">#REF!</definedName>
    <definedName name="_36a277Print_Titles_6_1" localSheetId="13">#REF!</definedName>
    <definedName name="_36a277Print_Titles_6_1" localSheetId="2">#REF!</definedName>
    <definedName name="_36a277Print_Titles_6_1" localSheetId="11">#REF!</definedName>
    <definedName name="_36a277Print_Titles_6_1" localSheetId="5">#REF!</definedName>
    <definedName name="_36a277Print_Titles_6_1" localSheetId="14">#REF!</definedName>
    <definedName name="_36a277Print_Titles_6_1">#REF!</definedName>
    <definedName name="_3700MakeIt_4_1">NA()</definedName>
    <definedName name="_3700u_8_1" localSheetId="13">#REF!</definedName>
    <definedName name="_3700u_8_1" localSheetId="2">#REF!</definedName>
    <definedName name="_3700u_8_1" localSheetId="11">#REF!</definedName>
    <definedName name="_3700u_8_1" localSheetId="5">#REF!</definedName>
    <definedName name="_3700u_8_1" localSheetId="14">#REF!</definedName>
    <definedName name="_3700u_8_1">#REF!</definedName>
    <definedName name="_3701MakeIt_5_1">NA()</definedName>
    <definedName name="_3701U_tien_4_1" localSheetId="13">#REF!</definedName>
    <definedName name="_3701U_tien_4_1" localSheetId="2">#REF!</definedName>
    <definedName name="_3701U_tien_4_1" localSheetId="11">#REF!</definedName>
    <definedName name="_3701U_tien_4_1" localSheetId="5">#REF!</definedName>
    <definedName name="_3701U_tien_4_1" localSheetId="14">#REF!</definedName>
    <definedName name="_3701U_tien_4_1">#REF!</definedName>
    <definedName name="_3702MakeIt_6_1">NA()</definedName>
    <definedName name="_3702U_tien_5_1" localSheetId="13">#REF!</definedName>
    <definedName name="_3702U_tien_5_1" localSheetId="2">#REF!</definedName>
    <definedName name="_3702U_tien_5_1" localSheetId="11">#REF!</definedName>
    <definedName name="_3702U_tien_5_1" localSheetId="5">#REF!</definedName>
    <definedName name="_3702U_tien_5_1" localSheetId="14">#REF!</definedName>
    <definedName name="_3702U_tien_5_1">#REF!</definedName>
    <definedName name="_3703MakeIt_8_1">NA()</definedName>
    <definedName name="_3703U_tien_6_1" localSheetId="13">#REF!</definedName>
    <definedName name="_3703U_tien_6_1" localSheetId="2">#REF!</definedName>
    <definedName name="_3703U_tien_6_1" localSheetId="11">#REF!</definedName>
    <definedName name="_3703U_tien_6_1" localSheetId="5">#REF!</definedName>
    <definedName name="_3703U_tien_6_1" localSheetId="14">#REF!</definedName>
    <definedName name="_3703U_tien_6_1">#REF!</definedName>
    <definedName name="_3704U_tien_8_1" localSheetId="13">#REF!</definedName>
    <definedName name="_3704U_tien_8_1" localSheetId="2">#REF!</definedName>
    <definedName name="_3704U_tien_8_1" localSheetId="11">#REF!</definedName>
    <definedName name="_3704U_tien_8_1" localSheetId="5">#REF!</definedName>
    <definedName name="_3704U_tien_8_1" localSheetId="14">#REF!</definedName>
    <definedName name="_3704U_tien_8_1">#REF!</definedName>
    <definedName name="_3705ui_4_1" localSheetId="13">#REF!</definedName>
    <definedName name="_3705ui_4_1" localSheetId="2">#REF!</definedName>
    <definedName name="_3705ui_4_1" localSheetId="11">#REF!</definedName>
    <definedName name="_3705ui_4_1" localSheetId="5">#REF!</definedName>
    <definedName name="_3705ui_4_1" localSheetId="14">#REF!</definedName>
    <definedName name="_3705ui_4_1">#REF!</definedName>
    <definedName name="_3706ui_5_1" localSheetId="13">#REF!</definedName>
    <definedName name="_3706ui_5_1" localSheetId="2">#REF!</definedName>
    <definedName name="_3706ui_5_1" localSheetId="11">#REF!</definedName>
    <definedName name="_3706ui_5_1" localSheetId="5">#REF!</definedName>
    <definedName name="_3706ui_5_1" localSheetId="14">#REF!</definedName>
    <definedName name="_3706ui_5_1">#REF!</definedName>
    <definedName name="_3707ui_6_1" localSheetId="13">#REF!</definedName>
    <definedName name="_3707ui_6_1" localSheetId="2">#REF!</definedName>
    <definedName name="_3707ui_6_1" localSheetId="11">#REF!</definedName>
    <definedName name="_3707ui_6_1" localSheetId="5">#REF!</definedName>
    <definedName name="_3707ui_6_1" localSheetId="14">#REF!</definedName>
    <definedName name="_3707ui_6_1">#REF!</definedName>
    <definedName name="_3708ui_8_1" localSheetId="13">#REF!</definedName>
    <definedName name="_3708ui_8_1" localSheetId="2">#REF!</definedName>
    <definedName name="_3708ui_8_1" localSheetId="11">#REF!</definedName>
    <definedName name="_3708ui_8_1" localSheetId="5">#REF!</definedName>
    <definedName name="_3708ui_8_1" localSheetId="14">#REF!</definedName>
    <definedName name="_3708ui_8_1">#REF!</definedName>
    <definedName name="_3709UT_1_4_1" localSheetId="13">#REF!</definedName>
    <definedName name="_3709UT_1_4_1" localSheetId="2">#REF!</definedName>
    <definedName name="_3709UT_1_4_1" localSheetId="11">#REF!</definedName>
    <definedName name="_3709UT_1_4_1" localSheetId="5">#REF!</definedName>
    <definedName name="_3709UT_1_4_1" localSheetId="14">#REF!</definedName>
    <definedName name="_3709UT_1_4_1">#REF!</definedName>
    <definedName name="_370cau_8_1" localSheetId="13">#REF!</definedName>
    <definedName name="_370cau_8_1" localSheetId="2">#REF!</definedName>
    <definedName name="_370cau_8_1" localSheetId="11">#REF!</definedName>
    <definedName name="_370cau_8_1" localSheetId="5">#REF!</definedName>
    <definedName name="_370cau_8_1" localSheetId="14">#REF!</definedName>
    <definedName name="_370cau_8_1">#REF!</definedName>
    <definedName name="_370CS_XS_4_1" localSheetId="13">#REF!</definedName>
    <definedName name="_370CS_XS_4_1" localSheetId="2">#REF!</definedName>
    <definedName name="_370CS_XS_4_1" localSheetId="11">#REF!</definedName>
    <definedName name="_370CS_XS_4_1" localSheetId="5">#REF!</definedName>
    <definedName name="_370CS_XS_4_1" localSheetId="14">#REF!</definedName>
    <definedName name="_370CS_XS_4_1">#REF!</definedName>
    <definedName name="_3710UT_1_5_1" localSheetId="13">#REF!</definedName>
    <definedName name="_3710UT_1_5_1" localSheetId="2">#REF!</definedName>
    <definedName name="_3710UT_1_5_1" localSheetId="11">#REF!</definedName>
    <definedName name="_3710UT_1_5_1" localSheetId="5">#REF!</definedName>
    <definedName name="_3710UT_1_5_1" localSheetId="14">#REF!</definedName>
    <definedName name="_3710UT_1_5_1">#REF!</definedName>
    <definedName name="_3711UT_1_6_1" localSheetId="13">#REF!</definedName>
    <definedName name="_3711UT_1_6_1" localSheetId="2">#REF!</definedName>
    <definedName name="_3711UT_1_6_1" localSheetId="11">#REF!</definedName>
    <definedName name="_3711UT_1_6_1" localSheetId="5">#REF!</definedName>
    <definedName name="_3711UT_1_6_1" localSheetId="14">#REF!</definedName>
    <definedName name="_3711UT_1_6_1">#REF!</definedName>
    <definedName name="_3712UT_1_8_1" localSheetId="13">#REF!</definedName>
    <definedName name="_3712UT_1_8_1" localSheetId="2">#REF!</definedName>
    <definedName name="_3712UT_1_8_1" localSheetId="11">#REF!</definedName>
    <definedName name="_3712UT_1_8_1" localSheetId="5">#REF!</definedName>
    <definedName name="_3712UT_1_8_1" localSheetId="14">#REF!</definedName>
    <definedName name="_3712UT_1_8_1">#REF!</definedName>
    <definedName name="_3713ut_4_1" localSheetId="13">#REF!</definedName>
    <definedName name="_3713ut_4_1" localSheetId="2">#REF!</definedName>
    <definedName name="_3713ut_4_1" localSheetId="11">#REF!</definedName>
    <definedName name="_3713ut_4_1" localSheetId="5">#REF!</definedName>
    <definedName name="_3713ut_4_1" localSheetId="14">#REF!</definedName>
    <definedName name="_3713ut_4_1">#REF!</definedName>
    <definedName name="_3714ut_5_1" localSheetId="13">#REF!</definedName>
    <definedName name="_3714ut_5_1" localSheetId="2">#REF!</definedName>
    <definedName name="_3714ut_5_1" localSheetId="11">#REF!</definedName>
    <definedName name="_3714ut_5_1" localSheetId="5">#REF!</definedName>
    <definedName name="_3714ut_5_1" localSheetId="14">#REF!</definedName>
    <definedName name="_3714ut_5_1">#REF!</definedName>
    <definedName name="_3715ut_6_1" localSheetId="13">#REF!</definedName>
    <definedName name="_3715ut_6_1" localSheetId="2">#REF!</definedName>
    <definedName name="_3715ut_6_1" localSheetId="11">#REF!</definedName>
    <definedName name="_3715ut_6_1" localSheetId="5">#REF!</definedName>
    <definedName name="_3715ut_6_1" localSheetId="14">#REF!</definedName>
    <definedName name="_3715ut_6_1">#REF!</definedName>
    <definedName name="_3716ut_8_1" localSheetId="13">#REF!</definedName>
    <definedName name="_3716ut_8_1" localSheetId="2">#REF!</definedName>
    <definedName name="_3716ut_8_1" localSheetId="11">#REF!</definedName>
    <definedName name="_3716ut_8_1" localSheetId="5">#REF!</definedName>
    <definedName name="_3716ut_8_1" localSheetId="14">#REF!</definedName>
    <definedName name="_3716ut_8_1">#REF!</definedName>
    <definedName name="_3717UT1_373_4_1" localSheetId="13">#REF!</definedName>
    <definedName name="_3717UT1_373_4_1" localSheetId="2">#REF!</definedName>
    <definedName name="_3717UT1_373_4_1" localSheetId="11">#REF!</definedName>
    <definedName name="_3717UT1_373_4_1" localSheetId="5">#REF!</definedName>
    <definedName name="_3717UT1_373_4_1" localSheetId="14">#REF!</definedName>
    <definedName name="_3717UT1_373_4_1">#REF!</definedName>
    <definedName name="_3718UT1_373_5_1" localSheetId="13">#REF!</definedName>
    <definedName name="_3718UT1_373_5_1" localSheetId="2">#REF!</definedName>
    <definedName name="_3718UT1_373_5_1" localSheetId="11">#REF!</definedName>
    <definedName name="_3718UT1_373_5_1" localSheetId="5">#REF!</definedName>
    <definedName name="_3718UT1_373_5_1" localSheetId="14">#REF!</definedName>
    <definedName name="_3718UT1_373_5_1">#REF!</definedName>
    <definedName name="_3719UT1_373_6_1" localSheetId="13">#REF!</definedName>
    <definedName name="_3719UT1_373_6_1" localSheetId="2">#REF!</definedName>
    <definedName name="_3719UT1_373_6_1" localSheetId="11">#REF!</definedName>
    <definedName name="_3719UT1_373_6_1" localSheetId="5">#REF!</definedName>
    <definedName name="_3719UT1_373_6_1" localSheetId="14">#REF!</definedName>
    <definedName name="_3719UT1_373_6_1">#REF!</definedName>
    <definedName name="_371cd_4_1" localSheetId="13">#REF!</definedName>
    <definedName name="_371cd_4_1" localSheetId="2">#REF!</definedName>
    <definedName name="_371cd_4_1" localSheetId="11">#REF!</definedName>
    <definedName name="_371cd_4_1" localSheetId="5">#REF!</definedName>
    <definedName name="_371cd_4_1" localSheetId="14">#REF!</definedName>
    <definedName name="_371cd_4_1">#REF!</definedName>
    <definedName name="_371CS_XS_5_1" localSheetId="13">#REF!</definedName>
    <definedName name="_371CS_XS_5_1" localSheetId="2">#REF!</definedName>
    <definedName name="_371CS_XS_5_1" localSheetId="11">#REF!</definedName>
    <definedName name="_371CS_XS_5_1" localSheetId="5">#REF!</definedName>
    <definedName name="_371CS_XS_5_1" localSheetId="14">#REF!</definedName>
    <definedName name="_371CS_XS_5_1">#REF!</definedName>
    <definedName name="_3720UT1_373_8_1" localSheetId="13">#REF!</definedName>
    <definedName name="_3720UT1_373_8_1" localSheetId="2">#REF!</definedName>
    <definedName name="_3720UT1_373_8_1" localSheetId="11">#REF!</definedName>
    <definedName name="_3720UT1_373_8_1" localSheetId="5">#REF!</definedName>
    <definedName name="_3720UT1_373_8_1" localSheetId="14">#REF!</definedName>
    <definedName name="_3720UT1_373_8_1">#REF!</definedName>
    <definedName name="_3721UT2_4_1" localSheetId="13">#REF!</definedName>
    <definedName name="_3721UT2_4_1" localSheetId="2">#REF!</definedName>
    <definedName name="_3721UT2_4_1" localSheetId="11">#REF!</definedName>
    <definedName name="_3721UT2_4_1" localSheetId="5">#REF!</definedName>
    <definedName name="_3721UT2_4_1" localSheetId="14">#REF!</definedName>
    <definedName name="_3721UT2_4_1">#REF!</definedName>
    <definedName name="_3722UT2_5_1" localSheetId="13">#REF!</definedName>
    <definedName name="_3722UT2_5_1" localSheetId="2">#REF!</definedName>
    <definedName name="_3722UT2_5_1" localSheetId="11">#REF!</definedName>
    <definedName name="_3722UT2_5_1" localSheetId="5">#REF!</definedName>
    <definedName name="_3722UT2_5_1" localSheetId="14">#REF!</definedName>
    <definedName name="_3722UT2_5_1">#REF!</definedName>
    <definedName name="_3723UT2_6_1" localSheetId="13">#REF!</definedName>
    <definedName name="_3723UT2_6_1" localSheetId="2">#REF!</definedName>
    <definedName name="_3723UT2_6_1" localSheetId="11">#REF!</definedName>
    <definedName name="_3723UT2_6_1" localSheetId="5">#REF!</definedName>
    <definedName name="_3723UT2_6_1" localSheetId="14">#REF!</definedName>
    <definedName name="_3723UT2_6_1">#REF!</definedName>
    <definedName name="_3724UT2_8_1" localSheetId="13">#REF!</definedName>
    <definedName name="_3724UT2_8_1" localSheetId="2">#REF!</definedName>
    <definedName name="_3724UT2_8_1" localSheetId="11">#REF!</definedName>
    <definedName name="_3724UT2_8_1" localSheetId="5">#REF!</definedName>
    <definedName name="_3724UT2_8_1" localSheetId="14">#REF!</definedName>
    <definedName name="_3724UT2_8_1">#REF!</definedName>
    <definedName name="_3725V.1_4_1" localSheetId="13">#REF!</definedName>
    <definedName name="_3725V.1_4_1" localSheetId="2">#REF!</definedName>
    <definedName name="_3725V.1_4_1" localSheetId="11">#REF!</definedName>
    <definedName name="_3725V.1_4_1" localSheetId="5">#REF!</definedName>
    <definedName name="_3725V.1_4_1" localSheetId="14">#REF!</definedName>
    <definedName name="_3725V.1_4_1">#REF!</definedName>
    <definedName name="_3726V.1_5_1" localSheetId="13">#REF!</definedName>
    <definedName name="_3726V.1_5_1" localSheetId="2">#REF!</definedName>
    <definedName name="_3726V.1_5_1" localSheetId="11">#REF!</definedName>
    <definedName name="_3726V.1_5_1" localSheetId="5">#REF!</definedName>
    <definedName name="_3726V.1_5_1" localSheetId="14">#REF!</definedName>
    <definedName name="_3726V.1_5_1">#REF!</definedName>
    <definedName name="_3727V.1_6_1" localSheetId="13">#REF!</definedName>
    <definedName name="_3727V.1_6_1" localSheetId="2">#REF!</definedName>
    <definedName name="_3727V.1_6_1" localSheetId="11">#REF!</definedName>
    <definedName name="_3727V.1_6_1" localSheetId="5">#REF!</definedName>
    <definedName name="_3727V.1_6_1" localSheetId="14">#REF!</definedName>
    <definedName name="_3727V.1_6_1">#REF!</definedName>
    <definedName name="_3728V.1_8_1" localSheetId="13">#REF!</definedName>
    <definedName name="_3728V.1_8_1" localSheetId="2">#REF!</definedName>
    <definedName name="_3728V.1_8_1" localSheetId="11">#REF!</definedName>
    <definedName name="_3728V.1_8_1" localSheetId="5">#REF!</definedName>
    <definedName name="_3728V.1_8_1" localSheetId="14">#REF!</definedName>
    <definedName name="_3728V.1_8_1">#REF!</definedName>
    <definedName name="_3729V.10_4_1" localSheetId="13">#REF!</definedName>
    <definedName name="_3729V.10_4_1" localSheetId="2">#REF!</definedName>
    <definedName name="_3729V.10_4_1" localSheetId="11">#REF!</definedName>
    <definedName name="_3729V.10_4_1" localSheetId="5">#REF!</definedName>
    <definedName name="_3729V.10_4_1" localSheetId="14">#REF!</definedName>
    <definedName name="_3729V.10_4_1">#REF!</definedName>
    <definedName name="_372cd_5_1" localSheetId="13">#REF!</definedName>
    <definedName name="_372cd_5_1" localSheetId="2">#REF!</definedName>
    <definedName name="_372cd_5_1" localSheetId="11">#REF!</definedName>
    <definedName name="_372cd_5_1" localSheetId="5">#REF!</definedName>
    <definedName name="_372cd_5_1" localSheetId="14">#REF!</definedName>
    <definedName name="_372cd_5_1">#REF!</definedName>
    <definedName name="_372CS_XS_6_1" localSheetId="13">#REF!</definedName>
    <definedName name="_372CS_XS_6_1" localSheetId="2">#REF!</definedName>
    <definedName name="_372CS_XS_6_1" localSheetId="11">#REF!</definedName>
    <definedName name="_372CS_XS_6_1" localSheetId="5">#REF!</definedName>
    <definedName name="_372CS_XS_6_1" localSheetId="14">#REF!</definedName>
    <definedName name="_372CS_XS_6_1">#REF!</definedName>
    <definedName name="_3730V.10_5_1" localSheetId="13">#REF!</definedName>
    <definedName name="_3730V.10_5_1" localSheetId="2">#REF!</definedName>
    <definedName name="_3730V.10_5_1" localSheetId="11">#REF!</definedName>
    <definedName name="_3730V.10_5_1" localSheetId="5">#REF!</definedName>
    <definedName name="_3730V.10_5_1" localSheetId="14">#REF!</definedName>
    <definedName name="_3730V.10_5_1">#REF!</definedName>
    <definedName name="_3731V.10_6_1" localSheetId="13">#REF!</definedName>
    <definedName name="_3731V.10_6_1" localSheetId="2">#REF!</definedName>
    <definedName name="_3731V.10_6_1" localSheetId="11">#REF!</definedName>
    <definedName name="_3731V.10_6_1" localSheetId="5">#REF!</definedName>
    <definedName name="_3731V.10_6_1" localSheetId="14">#REF!</definedName>
    <definedName name="_3731V.10_6_1">#REF!</definedName>
    <definedName name="_3732M12bb1p_4_1" localSheetId="13">#REF!</definedName>
    <definedName name="_3732M12bb1p_4_1" localSheetId="2">#REF!</definedName>
    <definedName name="_3732M12bb1p_4_1" localSheetId="11">#REF!</definedName>
    <definedName name="_3732M12bb1p_4_1" localSheetId="5">#REF!</definedName>
    <definedName name="_3732M12bb1p_4_1" localSheetId="14">#REF!</definedName>
    <definedName name="_3732M12bb1p_4_1">#REF!</definedName>
    <definedName name="_3732V.10_8_1" localSheetId="13">#REF!</definedName>
    <definedName name="_3732V.10_8_1" localSheetId="2">#REF!</definedName>
    <definedName name="_3732V.10_8_1" localSheetId="11">#REF!</definedName>
    <definedName name="_3732V.10_8_1" localSheetId="5">#REF!</definedName>
    <definedName name="_3732V.10_8_1" localSheetId="14">#REF!</definedName>
    <definedName name="_3732V.10_8_1">#REF!</definedName>
    <definedName name="_3733M12bb1p_5_1" localSheetId="13">#REF!</definedName>
    <definedName name="_3733M12bb1p_5_1" localSheetId="2">#REF!</definedName>
    <definedName name="_3733M12bb1p_5_1" localSheetId="11">#REF!</definedName>
    <definedName name="_3733M12bb1p_5_1" localSheetId="5">#REF!</definedName>
    <definedName name="_3733M12bb1p_5_1" localSheetId="14">#REF!</definedName>
    <definedName name="_3733M12bb1p_5_1">#REF!</definedName>
    <definedName name="_3733V.11_4_1" localSheetId="13">#REF!</definedName>
    <definedName name="_3733V.11_4_1" localSheetId="2">#REF!</definedName>
    <definedName name="_3733V.11_4_1" localSheetId="11">#REF!</definedName>
    <definedName name="_3733V.11_4_1" localSheetId="5">#REF!</definedName>
    <definedName name="_3733V.11_4_1" localSheetId="14">#REF!</definedName>
    <definedName name="_3733V.11_4_1">#REF!</definedName>
    <definedName name="_3734M12bb1p_6_1" localSheetId="13">#REF!</definedName>
    <definedName name="_3734M12bb1p_6_1" localSheetId="2">#REF!</definedName>
    <definedName name="_3734M12bb1p_6_1" localSheetId="11">#REF!</definedName>
    <definedName name="_3734M12bb1p_6_1" localSheetId="5">#REF!</definedName>
    <definedName name="_3734M12bb1p_6_1" localSheetId="14">#REF!</definedName>
    <definedName name="_3734M12bb1p_6_1">#REF!</definedName>
    <definedName name="_3734V.11_5_1" localSheetId="13">#REF!</definedName>
    <definedName name="_3734V.11_5_1" localSheetId="2">#REF!</definedName>
    <definedName name="_3734V.11_5_1" localSheetId="11">#REF!</definedName>
    <definedName name="_3734V.11_5_1" localSheetId="5">#REF!</definedName>
    <definedName name="_3734V.11_5_1" localSheetId="14">#REF!</definedName>
    <definedName name="_3734V.11_5_1">#REF!</definedName>
    <definedName name="_3735M12bb1p_8_1" localSheetId="13">#REF!</definedName>
    <definedName name="_3735M12bb1p_8_1" localSheetId="2">#REF!</definedName>
    <definedName name="_3735M12bb1p_8_1" localSheetId="11">#REF!</definedName>
    <definedName name="_3735M12bb1p_8_1" localSheetId="5">#REF!</definedName>
    <definedName name="_3735M12bb1p_8_1" localSheetId="14">#REF!</definedName>
    <definedName name="_3735M12bb1p_8_1">#REF!</definedName>
    <definedName name="_3735V.11_6_1" localSheetId="13">#REF!</definedName>
    <definedName name="_3735V.11_6_1" localSheetId="2">#REF!</definedName>
    <definedName name="_3735V.11_6_1" localSheetId="11">#REF!</definedName>
    <definedName name="_3735V.11_6_1" localSheetId="5">#REF!</definedName>
    <definedName name="_3735V.11_6_1" localSheetId="14">#REF!</definedName>
    <definedName name="_3735V.11_6_1">#REF!</definedName>
    <definedName name="_3736V.11_8_1" localSheetId="13">#REF!</definedName>
    <definedName name="_3736V.11_8_1" localSheetId="2">#REF!</definedName>
    <definedName name="_3736V.11_8_1" localSheetId="11">#REF!</definedName>
    <definedName name="_3736V.11_8_1" localSheetId="5">#REF!</definedName>
    <definedName name="_3736V.11_8_1" localSheetId="14">#REF!</definedName>
    <definedName name="_3736V.11_8_1">#REF!</definedName>
    <definedName name="_3737V.12_4_1" localSheetId="13">#REF!</definedName>
    <definedName name="_3737V.12_4_1" localSheetId="2">#REF!</definedName>
    <definedName name="_3737V.12_4_1" localSheetId="11">#REF!</definedName>
    <definedName name="_3737V.12_4_1" localSheetId="5">#REF!</definedName>
    <definedName name="_3737V.12_4_1" localSheetId="14">#REF!</definedName>
    <definedName name="_3737V.12_4_1">#REF!</definedName>
    <definedName name="_3738V.12_5_1" localSheetId="13">#REF!</definedName>
    <definedName name="_3738V.12_5_1" localSheetId="2">#REF!</definedName>
    <definedName name="_3738V.12_5_1" localSheetId="11">#REF!</definedName>
    <definedName name="_3738V.12_5_1" localSheetId="5">#REF!</definedName>
    <definedName name="_3738V.12_5_1" localSheetId="14">#REF!</definedName>
    <definedName name="_3738V.12_5_1">#REF!</definedName>
    <definedName name="_3739V.12_6_1" localSheetId="13">#REF!</definedName>
    <definedName name="_3739V.12_6_1" localSheetId="2">#REF!</definedName>
    <definedName name="_3739V.12_6_1" localSheetId="11">#REF!</definedName>
    <definedName name="_3739V.12_6_1" localSheetId="5">#REF!</definedName>
    <definedName name="_3739V.12_6_1" localSheetId="14">#REF!</definedName>
    <definedName name="_3739V.12_6_1">#REF!</definedName>
    <definedName name="_373cd_6_1" localSheetId="13">#REF!</definedName>
    <definedName name="_373cd_6_1" localSheetId="2">#REF!</definedName>
    <definedName name="_373cd_6_1" localSheetId="11">#REF!</definedName>
    <definedName name="_373cd_6_1" localSheetId="5">#REF!</definedName>
    <definedName name="_373cd_6_1" localSheetId="14">#REF!</definedName>
    <definedName name="_373cd_6_1">#REF!</definedName>
    <definedName name="_373CS_XS_8_1" localSheetId="13">#REF!</definedName>
    <definedName name="_373CS_XS_8_1" localSheetId="2">#REF!</definedName>
    <definedName name="_373CS_XS_8_1" localSheetId="11">#REF!</definedName>
    <definedName name="_373CS_XS_8_1" localSheetId="5">#REF!</definedName>
    <definedName name="_373CS_XS_8_1" localSheetId="14">#REF!</definedName>
    <definedName name="_373CS_XS_8_1">#REF!</definedName>
    <definedName name="_3740V.12_8_1" localSheetId="13">#REF!</definedName>
    <definedName name="_3740V.12_8_1" localSheetId="2">#REF!</definedName>
    <definedName name="_3740V.12_8_1" localSheetId="11">#REF!</definedName>
    <definedName name="_3740V.12_8_1" localSheetId="5">#REF!</definedName>
    <definedName name="_3740V.12_8_1" localSheetId="14">#REF!</definedName>
    <definedName name="_3740V.12_8_1">#REF!</definedName>
    <definedName name="_3741V.13_4_1" localSheetId="13">#REF!</definedName>
    <definedName name="_3741V.13_4_1" localSheetId="2">#REF!</definedName>
    <definedName name="_3741V.13_4_1" localSheetId="11">#REF!</definedName>
    <definedName name="_3741V.13_4_1" localSheetId="5">#REF!</definedName>
    <definedName name="_3741V.13_4_1" localSheetId="14">#REF!</definedName>
    <definedName name="_3741V.13_4_1">#REF!</definedName>
    <definedName name="_3742V.13_5_1" localSheetId="13">#REF!</definedName>
    <definedName name="_3742V.13_5_1" localSheetId="2">#REF!</definedName>
    <definedName name="_3742V.13_5_1" localSheetId="11">#REF!</definedName>
    <definedName name="_3742V.13_5_1" localSheetId="5">#REF!</definedName>
    <definedName name="_3742V.13_5_1" localSheetId="14">#REF!</definedName>
    <definedName name="_3742V.13_5_1">#REF!</definedName>
    <definedName name="_3743V.13_6_1" localSheetId="13">#REF!</definedName>
    <definedName name="_3743V.13_6_1" localSheetId="2">#REF!</definedName>
    <definedName name="_3743V.13_6_1" localSheetId="11">#REF!</definedName>
    <definedName name="_3743V.13_6_1" localSheetId="5">#REF!</definedName>
    <definedName name="_3743V.13_6_1" localSheetId="14">#REF!</definedName>
    <definedName name="_3743V.13_6_1">#REF!</definedName>
    <definedName name="_3744V.13_8_1" localSheetId="13">#REF!</definedName>
    <definedName name="_3744V.13_8_1" localSheetId="2">#REF!</definedName>
    <definedName name="_3744V.13_8_1" localSheetId="11">#REF!</definedName>
    <definedName name="_3744V.13_8_1" localSheetId="5">#REF!</definedName>
    <definedName name="_3744V.13_8_1" localSheetId="14">#REF!</definedName>
    <definedName name="_3744V.13_8_1">#REF!</definedName>
    <definedName name="_3745V.14_4_1" localSheetId="13">#REF!</definedName>
    <definedName name="_3745V.14_4_1" localSheetId="2">#REF!</definedName>
    <definedName name="_3745V.14_4_1" localSheetId="11">#REF!</definedName>
    <definedName name="_3745V.14_4_1" localSheetId="5">#REF!</definedName>
    <definedName name="_3745V.14_4_1" localSheetId="14">#REF!</definedName>
    <definedName name="_3745V.14_4_1">#REF!</definedName>
    <definedName name="_3746V.14_5_1" localSheetId="13">#REF!</definedName>
    <definedName name="_3746V.14_5_1" localSheetId="2">#REF!</definedName>
    <definedName name="_3746V.14_5_1" localSheetId="11">#REF!</definedName>
    <definedName name="_3746V.14_5_1" localSheetId="5">#REF!</definedName>
    <definedName name="_3746V.14_5_1" localSheetId="14">#REF!</definedName>
    <definedName name="_3746V.14_5_1">#REF!</definedName>
    <definedName name="_3747V.14_6_1" localSheetId="13">#REF!</definedName>
    <definedName name="_3747V.14_6_1" localSheetId="2">#REF!</definedName>
    <definedName name="_3747V.14_6_1" localSheetId="11">#REF!</definedName>
    <definedName name="_3747V.14_6_1" localSheetId="5">#REF!</definedName>
    <definedName name="_3747V.14_6_1" localSheetId="14">#REF!</definedName>
    <definedName name="_3747V.14_6_1">#REF!</definedName>
    <definedName name="_3748V.14_8_1" localSheetId="13">#REF!</definedName>
    <definedName name="_3748V.14_8_1" localSheetId="2">#REF!</definedName>
    <definedName name="_3748V.14_8_1" localSheetId="11">#REF!</definedName>
    <definedName name="_3748V.14_8_1" localSheetId="5">#REF!</definedName>
    <definedName name="_3748V.14_8_1" localSheetId="14">#REF!</definedName>
    <definedName name="_3748V.14_8_1">#REF!</definedName>
    <definedName name="_3749V.15_4_1" localSheetId="13">#REF!</definedName>
    <definedName name="_3749V.15_4_1" localSheetId="2">#REF!</definedName>
    <definedName name="_3749V.15_4_1" localSheetId="11">#REF!</definedName>
    <definedName name="_3749V.15_4_1" localSheetId="5">#REF!</definedName>
    <definedName name="_3749V.15_4_1" localSheetId="14">#REF!</definedName>
    <definedName name="_3749V.15_4_1">#REF!</definedName>
    <definedName name="_374cd_8_1" localSheetId="13">#REF!</definedName>
    <definedName name="_374cd_8_1" localSheetId="2">#REF!</definedName>
    <definedName name="_374cd_8_1" localSheetId="11">#REF!</definedName>
    <definedName name="_374cd_8_1" localSheetId="5">#REF!</definedName>
    <definedName name="_374cd_8_1" localSheetId="14">#REF!</definedName>
    <definedName name="_374cd_8_1">#REF!</definedName>
    <definedName name="_374CS_XXS_4_1" localSheetId="13">#REF!</definedName>
    <definedName name="_374CS_XXS_4_1" localSheetId="2">#REF!</definedName>
    <definedName name="_374CS_XXS_4_1" localSheetId="11">#REF!</definedName>
    <definedName name="_374CS_XXS_4_1" localSheetId="5">#REF!</definedName>
    <definedName name="_374CS_XXS_4_1" localSheetId="14">#REF!</definedName>
    <definedName name="_374CS_XXS_4_1">#REF!</definedName>
    <definedName name="_3750V.15_5_1" localSheetId="13">#REF!</definedName>
    <definedName name="_3750V.15_5_1" localSheetId="2">#REF!</definedName>
    <definedName name="_3750V.15_5_1" localSheetId="11">#REF!</definedName>
    <definedName name="_3750V.15_5_1" localSheetId="5">#REF!</definedName>
    <definedName name="_3750V.15_5_1" localSheetId="14">#REF!</definedName>
    <definedName name="_3750V.15_5_1">#REF!</definedName>
    <definedName name="_3751V.15_6_1" localSheetId="13">#REF!</definedName>
    <definedName name="_3751V.15_6_1" localSheetId="2">#REF!</definedName>
    <definedName name="_3751V.15_6_1" localSheetId="11">#REF!</definedName>
    <definedName name="_3751V.15_6_1" localSheetId="5">#REF!</definedName>
    <definedName name="_3751V.15_6_1" localSheetId="14">#REF!</definedName>
    <definedName name="_3751V.15_6_1">#REF!</definedName>
    <definedName name="_3752V.15_8_1" localSheetId="13">#REF!</definedName>
    <definedName name="_3752V.15_8_1" localSheetId="2">#REF!</definedName>
    <definedName name="_3752V.15_8_1" localSheetId="11">#REF!</definedName>
    <definedName name="_3752V.15_8_1" localSheetId="5">#REF!</definedName>
    <definedName name="_3752V.15_8_1" localSheetId="14">#REF!</definedName>
    <definedName name="_3752V.15_8_1">#REF!</definedName>
    <definedName name="_3753V.16_4_1" localSheetId="13">#REF!</definedName>
    <definedName name="_3753V.16_4_1" localSheetId="2">#REF!</definedName>
    <definedName name="_3753V.16_4_1" localSheetId="11">#REF!</definedName>
    <definedName name="_3753V.16_4_1" localSheetId="5">#REF!</definedName>
    <definedName name="_3753V.16_4_1" localSheetId="14">#REF!</definedName>
    <definedName name="_3753V.16_4_1">#REF!</definedName>
    <definedName name="_3754V.16_5_1" localSheetId="13">#REF!</definedName>
    <definedName name="_3754V.16_5_1" localSheetId="2">#REF!</definedName>
    <definedName name="_3754V.16_5_1" localSheetId="11">#REF!</definedName>
    <definedName name="_3754V.16_5_1" localSheetId="5">#REF!</definedName>
    <definedName name="_3754V.16_5_1" localSheetId="14">#REF!</definedName>
    <definedName name="_3754V.16_5_1">#REF!</definedName>
    <definedName name="_3755V.16_6_1" localSheetId="13">#REF!</definedName>
    <definedName name="_3755V.16_6_1" localSheetId="2">#REF!</definedName>
    <definedName name="_3755V.16_6_1" localSheetId="11">#REF!</definedName>
    <definedName name="_3755V.16_6_1" localSheetId="5">#REF!</definedName>
    <definedName name="_3755V.16_6_1" localSheetId="14">#REF!</definedName>
    <definedName name="_3755V.16_6_1">#REF!</definedName>
    <definedName name="_3756V.16_8_1" localSheetId="13">#REF!</definedName>
    <definedName name="_3756V.16_8_1" localSheetId="2">#REF!</definedName>
    <definedName name="_3756V.16_8_1" localSheetId="11">#REF!</definedName>
    <definedName name="_3756V.16_8_1" localSheetId="5">#REF!</definedName>
    <definedName name="_3756V.16_8_1" localSheetId="14">#REF!</definedName>
    <definedName name="_3756V.16_8_1">#REF!</definedName>
    <definedName name="_3757V.17_4_1" localSheetId="13">#REF!</definedName>
    <definedName name="_3757V.17_4_1" localSheetId="2">#REF!</definedName>
    <definedName name="_3757V.17_4_1" localSheetId="11">#REF!</definedName>
    <definedName name="_3757V.17_4_1" localSheetId="5">#REF!</definedName>
    <definedName name="_3757V.17_4_1" localSheetId="14">#REF!</definedName>
    <definedName name="_3757V.17_4_1">#REF!</definedName>
    <definedName name="_3758V.17_5_1" localSheetId="13">#REF!</definedName>
    <definedName name="_3758V.17_5_1" localSheetId="2">#REF!</definedName>
    <definedName name="_3758V.17_5_1" localSheetId="11">#REF!</definedName>
    <definedName name="_3758V.17_5_1" localSheetId="5">#REF!</definedName>
    <definedName name="_3758V.17_5_1" localSheetId="14">#REF!</definedName>
    <definedName name="_3758V.17_5_1">#REF!</definedName>
    <definedName name="_3759V.17_6_1" localSheetId="13">#REF!</definedName>
    <definedName name="_3759V.17_6_1" localSheetId="2">#REF!</definedName>
    <definedName name="_3759V.17_6_1" localSheetId="11">#REF!</definedName>
    <definedName name="_3759V.17_6_1" localSheetId="5">#REF!</definedName>
    <definedName name="_3759V.17_6_1" localSheetId="14">#REF!</definedName>
    <definedName name="_3759V.17_6_1">#REF!</definedName>
    <definedName name="_375CS_XXS_5_1" localSheetId="13">#REF!</definedName>
    <definedName name="_375CS_XXS_5_1" localSheetId="2">#REF!</definedName>
    <definedName name="_375CS_XXS_5_1" localSheetId="11">#REF!</definedName>
    <definedName name="_375CS_XXS_5_1" localSheetId="5">#REF!</definedName>
    <definedName name="_375CS_XXS_5_1" localSheetId="14">#REF!</definedName>
    <definedName name="_375CS_XXS_5_1">#REF!</definedName>
    <definedName name="_3760V.17_8_1" localSheetId="13">#REF!</definedName>
    <definedName name="_3760V.17_8_1" localSheetId="2">#REF!</definedName>
    <definedName name="_3760V.17_8_1" localSheetId="11">#REF!</definedName>
    <definedName name="_3760V.17_8_1" localSheetId="5">#REF!</definedName>
    <definedName name="_3760V.17_8_1" localSheetId="14">#REF!</definedName>
    <definedName name="_3760V.17_8_1">#REF!</definedName>
    <definedName name="_3761V.18_4_1" localSheetId="13">#REF!</definedName>
    <definedName name="_3761V.18_4_1" localSheetId="2">#REF!</definedName>
    <definedName name="_3761V.18_4_1" localSheetId="11">#REF!</definedName>
    <definedName name="_3761V.18_4_1" localSheetId="5">#REF!</definedName>
    <definedName name="_3761V.18_4_1" localSheetId="14">#REF!</definedName>
    <definedName name="_3761V.18_4_1">#REF!</definedName>
    <definedName name="_3762V.18_5_1" localSheetId="13">#REF!</definedName>
    <definedName name="_3762V.18_5_1" localSheetId="2">#REF!</definedName>
    <definedName name="_3762V.18_5_1" localSheetId="11">#REF!</definedName>
    <definedName name="_3762V.18_5_1" localSheetId="5">#REF!</definedName>
    <definedName name="_3762V.18_5_1" localSheetId="14">#REF!</definedName>
    <definedName name="_3762V.18_5_1">#REF!</definedName>
    <definedName name="_3763V.18_6_1" localSheetId="13">#REF!</definedName>
    <definedName name="_3763V.18_6_1" localSheetId="2">#REF!</definedName>
    <definedName name="_3763V.18_6_1" localSheetId="11">#REF!</definedName>
    <definedName name="_3763V.18_6_1" localSheetId="5">#REF!</definedName>
    <definedName name="_3763V.18_6_1" localSheetId="14">#REF!</definedName>
    <definedName name="_3763V.18_6_1">#REF!</definedName>
    <definedName name="_3764V.18_8_1" localSheetId="13">#REF!</definedName>
    <definedName name="_3764V.18_8_1" localSheetId="2">#REF!</definedName>
    <definedName name="_3764V.18_8_1" localSheetId="11">#REF!</definedName>
    <definedName name="_3764V.18_8_1" localSheetId="5">#REF!</definedName>
    <definedName name="_3764V.18_8_1" localSheetId="14">#REF!</definedName>
    <definedName name="_3764V.18_8_1">#REF!</definedName>
    <definedName name="_3765V.2_4_1" localSheetId="13">#REF!</definedName>
    <definedName name="_3765V.2_4_1" localSheetId="2">#REF!</definedName>
    <definedName name="_3765V.2_4_1" localSheetId="11">#REF!</definedName>
    <definedName name="_3765V.2_4_1" localSheetId="5">#REF!</definedName>
    <definedName name="_3765V.2_4_1" localSheetId="14">#REF!</definedName>
    <definedName name="_3765V.2_4_1">#REF!</definedName>
    <definedName name="_3766V.2_5_1" localSheetId="13">#REF!</definedName>
    <definedName name="_3766V.2_5_1" localSheetId="2">#REF!</definedName>
    <definedName name="_3766V.2_5_1" localSheetId="11">#REF!</definedName>
    <definedName name="_3766V.2_5_1" localSheetId="5">#REF!</definedName>
    <definedName name="_3766V.2_5_1" localSheetId="14">#REF!</definedName>
    <definedName name="_3766V.2_5_1">#REF!</definedName>
    <definedName name="_3767V.2_6_1" localSheetId="13">#REF!</definedName>
    <definedName name="_3767V.2_6_1" localSheetId="2">#REF!</definedName>
    <definedName name="_3767V.2_6_1" localSheetId="11">#REF!</definedName>
    <definedName name="_3767V.2_6_1" localSheetId="5">#REF!</definedName>
    <definedName name="_3767V.2_6_1" localSheetId="14">#REF!</definedName>
    <definedName name="_3767V.2_6_1">#REF!</definedName>
    <definedName name="_3768V.2_8_1" localSheetId="13">#REF!</definedName>
    <definedName name="_3768V.2_8_1" localSheetId="2">#REF!</definedName>
    <definedName name="_3768V.2_8_1" localSheetId="11">#REF!</definedName>
    <definedName name="_3768V.2_8_1" localSheetId="5">#REF!</definedName>
    <definedName name="_3768V.2_8_1" localSheetId="14">#REF!</definedName>
    <definedName name="_3768V.2_8_1">#REF!</definedName>
    <definedName name="_3769M12cbnc_4_1" localSheetId="13">#REF!</definedName>
    <definedName name="_3769M12cbnc_4_1" localSheetId="2">#REF!</definedName>
    <definedName name="_3769M12cbnc_4_1" localSheetId="11">#REF!</definedName>
    <definedName name="_3769M12cbnc_4_1" localSheetId="5">#REF!</definedName>
    <definedName name="_3769M12cbnc_4_1" localSheetId="14">#REF!</definedName>
    <definedName name="_3769M12cbnc_4_1">#REF!</definedName>
    <definedName name="_3769V.3_4_1" localSheetId="13">#REF!</definedName>
    <definedName name="_3769V.3_4_1" localSheetId="2">#REF!</definedName>
    <definedName name="_3769V.3_4_1" localSheetId="11">#REF!</definedName>
    <definedName name="_3769V.3_4_1" localSheetId="5">#REF!</definedName>
    <definedName name="_3769V.3_4_1" localSheetId="14">#REF!</definedName>
    <definedName name="_3769V.3_4_1">#REF!</definedName>
    <definedName name="_376CS_XXS_6_1" localSheetId="13">#REF!</definedName>
    <definedName name="_376CS_XXS_6_1" localSheetId="2">#REF!</definedName>
    <definedName name="_376CS_XXS_6_1" localSheetId="11">#REF!</definedName>
    <definedName name="_376CS_XXS_6_1" localSheetId="5">#REF!</definedName>
    <definedName name="_376CS_XXS_6_1" localSheetId="14">#REF!</definedName>
    <definedName name="_376CS_XXS_6_1">#REF!</definedName>
    <definedName name="_3770V.3_5_1" localSheetId="13">#REF!</definedName>
    <definedName name="_3770V.3_5_1" localSheetId="2">#REF!</definedName>
    <definedName name="_3770V.3_5_1" localSheetId="11">#REF!</definedName>
    <definedName name="_3770V.3_5_1" localSheetId="5">#REF!</definedName>
    <definedName name="_3770V.3_5_1" localSheetId="14">#REF!</definedName>
    <definedName name="_3770V.3_5_1">#REF!</definedName>
    <definedName name="_3771M12cbnc_5_1" localSheetId="13">#REF!</definedName>
    <definedName name="_3771M12cbnc_5_1" localSheetId="2">#REF!</definedName>
    <definedName name="_3771M12cbnc_5_1" localSheetId="11">#REF!</definedName>
    <definedName name="_3771M12cbnc_5_1" localSheetId="5">#REF!</definedName>
    <definedName name="_3771M12cbnc_5_1" localSheetId="14">#REF!</definedName>
    <definedName name="_3771M12cbnc_5_1">#REF!</definedName>
    <definedName name="_3771V.3_6_1" localSheetId="13">#REF!</definedName>
    <definedName name="_3771V.3_6_1" localSheetId="2">#REF!</definedName>
    <definedName name="_3771V.3_6_1" localSheetId="11">#REF!</definedName>
    <definedName name="_3771V.3_6_1" localSheetId="5">#REF!</definedName>
    <definedName name="_3771V.3_6_1" localSheetId="14">#REF!</definedName>
    <definedName name="_3771V.3_6_1">#REF!</definedName>
    <definedName name="_3772V.3_8_1" localSheetId="13">#REF!</definedName>
    <definedName name="_3772V.3_8_1" localSheetId="2">#REF!</definedName>
    <definedName name="_3772V.3_8_1" localSheetId="11">#REF!</definedName>
    <definedName name="_3772V.3_8_1" localSheetId="5">#REF!</definedName>
    <definedName name="_3772V.3_8_1" localSheetId="14">#REF!</definedName>
    <definedName name="_3772V.3_8_1">#REF!</definedName>
    <definedName name="_3773M12cbnc_6_1" localSheetId="13">#REF!</definedName>
    <definedName name="_3773M12cbnc_6_1" localSheetId="2">#REF!</definedName>
    <definedName name="_3773M12cbnc_6_1" localSheetId="11">#REF!</definedName>
    <definedName name="_3773M12cbnc_6_1" localSheetId="5">#REF!</definedName>
    <definedName name="_3773M12cbnc_6_1" localSheetId="14">#REF!</definedName>
    <definedName name="_3773M12cbnc_6_1">#REF!</definedName>
    <definedName name="_3773V.4_4_1" localSheetId="13">#REF!</definedName>
    <definedName name="_3773V.4_4_1" localSheetId="2">#REF!</definedName>
    <definedName name="_3773V.4_4_1" localSheetId="11">#REF!</definedName>
    <definedName name="_3773V.4_4_1" localSheetId="5">#REF!</definedName>
    <definedName name="_3773V.4_4_1" localSheetId="14">#REF!</definedName>
    <definedName name="_3773V.4_4_1">#REF!</definedName>
    <definedName name="_3774V.4_5_1" localSheetId="13">#REF!</definedName>
    <definedName name="_3774V.4_5_1" localSheetId="2">#REF!</definedName>
    <definedName name="_3774V.4_5_1" localSheetId="11">#REF!</definedName>
    <definedName name="_3774V.4_5_1" localSheetId="5">#REF!</definedName>
    <definedName name="_3774V.4_5_1" localSheetId="14">#REF!</definedName>
    <definedName name="_3774V.4_5_1">#REF!</definedName>
    <definedName name="_3775M12cbnc_8_1" localSheetId="13">#REF!</definedName>
    <definedName name="_3775M12cbnc_8_1" localSheetId="2">#REF!</definedName>
    <definedName name="_3775M12cbnc_8_1" localSheetId="11">#REF!</definedName>
    <definedName name="_3775M12cbnc_8_1" localSheetId="5">#REF!</definedName>
    <definedName name="_3775M12cbnc_8_1" localSheetId="14">#REF!</definedName>
    <definedName name="_3775M12cbnc_8_1">#REF!</definedName>
    <definedName name="_3775V.4_6_1" localSheetId="13">#REF!</definedName>
    <definedName name="_3775V.4_6_1" localSheetId="2">#REF!</definedName>
    <definedName name="_3775V.4_6_1" localSheetId="11">#REF!</definedName>
    <definedName name="_3775V.4_6_1" localSheetId="5">#REF!</definedName>
    <definedName name="_3775V.4_6_1" localSheetId="14">#REF!</definedName>
    <definedName name="_3775V.4_6_1">#REF!</definedName>
    <definedName name="_3776V.4_8_1" localSheetId="13">#REF!</definedName>
    <definedName name="_3776V.4_8_1" localSheetId="2">#REF!</definedName>
    <definedName name="_3776V.4_8_1" localSheetId="11">#REF!</definedName>
    <definedName name="_3776V.4_8_1" localSheetId="5">#REF!</definedName>
    <definedName name="_3776V.4_8_1" localSheetId="14">#REF!</definedName>
    <definedName name="_3776V.4_8_1">#REF!</definedName>
    <definedName name="_3777M12cbvl_4_1" localSheetId="13">#REF!</definedName>
    <definedName name="_3777M12cbvl_4_1" localSheetId="2">#REF!</definedName>
    <definedName name="_3777M12cbvl_4_1" localSheetId="11">#REF!</definedName>
    <definedName name="_3777M12cbvl_4_1" localSheetId="5">#REF!</definedName>
    <definedName name="_3777M12cbvl_4_1" localSheetId="14">#REF!</definedName>
    <definedName name="_3777M12cbvl_4_1">#REF!</definedName>
    <definedName name="_3777V.5_4_1" localSheetId="13">#REF!</definedName>
    <definedName name="_3777V.5_4_1" localSheetId="2">#REF!</definedName>
    <definedName name="_3777V.5_4_1" localSheetId="11">#REF!</definedName>
    <definedName name="_3777V.5_4_1" localSheetId="5">#REF!</definedName>
    <definedName name="_3777V.5_4_1" localSheetId="14">#REF!</definedName>
    <definedName name="_3777V.5_4_1">#REF!</definedName>
    <definedName name="_3778V.5_5_1" localSheetId="13">#REF!</definedName>
    <definedName name="_3778V.5_5_1" localSheetId="2">#REF!</definedName>
    <definedName name="_3778V.5_5_1" localSheetId="11">#REF!</definedName>
    <definedName name="_3778V.5_5_1" localSheetId="5">#REF!</definedName>
    <definedName name="_3778V.5_5_1" localSheetId="14">#REF!</definedName>
    <definedName name="_3778V.5_5_1">#REF!</definedName>
    <definedName name="_3779M12cbvl_5_1" localSheetId="13">#REF!</definedName>
    <definedName name="_3779M12cbvl_5_1" localSheetId="2">#REF!</definedName>
    <definedName name="_3779M12cbvl_5_1" localSheetId="11">#REF!</definedName>
    <definedName name="_3779M12cbvl_5_1" localSheetId="5">#REF!</definedName>
    <definedName name="_3779M12cbvl_5_1" localSheetId="14">#REF!</definedName>
    <definedName name="_3779M12cbvl_5_1">#REF!</definedName>
    <definedName name="_3779V.5_6_1" localSheetId="13">#REF!</definedName>
    <definedName name="_3779V.5_6_1" localSheetId="2">#REF!</definedName>
    <definedName name="_3779V.5_6_1" localSheetId="11">#REF!</definedName>
    <definedName name="_3779V.5_6_1" localSheetId="5">#REF!</definedName>
    <definedName name="_3779V.5_6_1" localSheetId="14">#REF!</definedName>
    <definedName name="_3779V.5_6_1">#REF!</definedName>
    <definedName name="_377CS_XXS_8_1" localSheetId="13">#REF!</definedName>
    <definedName name="_377CS_XXS_8_1" localSheetId="2">#REF!</definedName>
    <definedName name="_377CS_XXS_8_1" localSheetId="11">#REF!</definedName>
    <definedName name="_377CS_XXS_8_1" localSheetId="5">#REF!</definedName>
    <definedName name="_377CS_XXS_8_1" localSheetId="14">#REF!</definedName>
    <definedName name="_377CS_XXS_8_1">#REF!</definedName>
    <definedName name="_3780V.5_8_1" localSheetId="13">#REF!</definedName>
    <definedName name="_3780V.5_8_1" localSheetId="2">#REF!</definedName>
    <definedName name="_3780V.5_8_1" localSheetId="11">#REF!</definedName>
    <definedName name="_3780V.5_8_1" localSheetId="5">#REF!</definedName>
    <definedName name="_3780V.5_8_1" localSheetId="14">#REF!</definedName>
    <definedName name="_3780V.5_8_1">#REF!</definedName>
    <definedName name="_3781M12cbvl_6_1" localSheetId="13">#REF!</definedName>
    <definedName name="_3781M12cbvl_6_1" localSheetId="2">#REF!</definedName>
    <definedName name="_3781M12cbvl_6_1" localSheetId="11">#REF!</definedName>
    <definedName name="_3781M12cbvl_6_1" localSheetId="5">#REF!</definedName>
    <definedName name="_3781M12cbvl_6_1" localSheetId="14">#REF!</definedName>
    <definedName name="_3781M12cbvl_6_1">#REF!</definedName>
    <definedName name="_3781V.6_4_1" localSheetId="13">#REF!</definedName>
    <definedName name="_3781V.6_4_1" localSheetId="2">#REF!</definedName>
    <definedName name="_3781V.6_4_1" localSheetId="11">#REF!</definedName>
    <definedName name="_3781V.6_4_1" localSheetId="5">#REF!</definedName>
    <definedName name="_3781V.6_4_1" localSheetId="14">#REF!</definedName>
    <definedName name="_3781V.6_4_1">#REF!</definedName>
    <definedName name="_3782V.6_5_1" localSheetId="13">#REF!</definedName>
    <definedName name="_3782V.6_5_1" localSheetId="2">#REF!</definedName>
    <definedName name="_3782V.6_5_1" localSheetId="11">#REF!</definedName>
    <definedName name="_3782V.6_5_1" localSheetId="5">#REF!</definedName>
    <definedName name="_3782V.6_5_1" localSheetId="14">#REF!</definedName>
    <definedName name="_3782V.6_5_1">#REF!</definedName>
    <definedName name="_3783M12cbvl_8_1" localSheetId="13">#REF!</definedName>
    <definedName name="_3783M12cbvl_8_1" localSheetId="2">#REF!</definedName>
    <definedName name="_3783M12cbvl_8_1" localSheetId="11">#REF!</definedName>
    <definedName name="_3783M12cbvl_8_1" localSheetId="5">#REF!</definedName>
    <definedName name="_3783M12cbvl_8_1" localSheetId="14">#REF!</definedName>
    <definedName name="_3783M12cbvl_8_1">#REF!</definedName>
    <definedName name="_3783V.6_6_1" localSheetId="13">#REF!</definedName>
    <definedName name="_3783V.6_6_1" localSheetId="2">#REF!</definedName>
    <definedName name="_3783V.6_6_1" localSheetId="11">#REF!</definedName>
    <definedName name="_3783V.6_6_1" localSheetId="5">#REF!</definedName>
    <definedName name="_3783V.6_6_1" localSheetId="14">#REF!</definedName>
    <definedName name="_3783V.6_6_1">#REF!</definedName>
    <definedName name="_3784V.6_8_1" localSheetId="13">#REF!</definedName>
    <definedName name="_3784V.6_8_1" localSheetId="2">#REF!</definedName>
    <definedName name="_3784V.6_8_1" localSheetId="11">#REF!</definedName>
    <definedName name="_3784V.6_8_1" localSheetId="5">#REF!</definedName>
    <definedName name="_3784V.6_8_1" localSheetId="14">#REF!</definedName>
    <definedName name="_3784V.6_8_1">#REF!</definedName>
    <definedName name="_3785Morning_5_1">NA()</definedName>
    <definedName name="_3785V.7_4_1" localSheetId="13">#REF!</definedName>
    <definedName name="_3785V.7_4_1" localSheetId="2">#REF!</definedName>
    <definedName name="_3785V.7_4_1" localSheetId="11">#REF!</definedName>
    <definedName name="_3785V.7_4_1" localSheetId="5">#REF!</definedName>
    <definedName name="_3785V.7_4_1" localSheetId="14">#REF!</definedName>
    <definedName name="_3785V.7_4_1">#REF!</definedName>
    <definedName name="_3786Morning_6_1">NA()</definedName>
    <definedName name="_3786V.7_5_1" localSheetId="13">#REF!</definedName>
    <definedName name="_3786V.7_5_1" localSheetId="2">#REF!</definedName>
    <definedName name="_3786V.7_5_1" localSheetId="11">#REF!</definedName>
    <definedName name="_3786V.7_5_1" localSheetId="5">#REF!</definedName>
    <definedName name="_3786V.7_5_1" localSheetId="14">#REF!</definedName>
    <definedName name="_3786V.7_5_1">#REF!</definedName>
    <definedName name="_3787Morning_8_1">NA()</definedName>
    <definedName name="_3787V.7_6_1" localSheetId="13">#REF!</definedName>
    <definedName name="_3787V.7_6_1" localSheetId="2">#REF!</definedName>
    <definedName name="_3787V.7_6_1" localSheetId="11">#REF!</definedName>
    <definedName name="_3787V.7_6_1" localSheetId="5">#REF!</definedName>
    <definedName name="_3787V.7_6_1" localSheetId="14">#REF!</definedName>
    <definedName name="_3787V.7_6_1">#REF!</definedName>
    <definedName name="_3788V.7_8_1" localSheetId="13">#REF!</definedName>
    <definedName name="_3788V.7_8_1" localSheetId="2">#REF!</definedName>
    <definedName name="_3788V.7_8_1" localSheetId="11">#REF!</definedName>
    <definedName name="_3788V.7_8_1" localSheetId="5">#REF!</definedName>
    <definedName name="_3788V.7_8_1" localSheetId="14">#REF!</definedName>
    <definedName name="_3788V.7_8_1">#REF!</definedName>
    <definedName name="_3789V.8_4_1" localSheetId="13">#REF!</definedName>
    <definedName name="_3789V.8_4_1" localSheetId="2">#REF!</definedName>
    <definedName name="_3789V.8_4_1" localSheetId="11">#REF!</definedName>
    <definedName name="_3789V.8_4_1" localSheetId="5">#REF!</definedName>
    <definedName name="_3789V.8_4_1" localSheetId="14">#REF!</definedName>
    <definedName name="_3789V.8_4_1">#REF!</definedName>
    <definedName name="_3790V.8_5_1" localSheetId="13">#REF!</definedName>
    <definedName name="_3790V.8_5_1" localSheetId="2">#REF!</definedName>
    <definedName name="_3790V.8_5_1" localSheetId="11">#REF!</definedName>
    <definedName name="_3790V.8_5_1" localSheetId="5">#REF!</definedName>
    <definedName name="_3790V.8_5_1" localSheetId="14">#REF!</definedName>
    <definedName name="_3790V.8_5_1">#REF!</definedName>
    <definedName name="_3791V.8_6_1" localSheetId="13">#REF!</definedName>
    <definedName name="_3791V.8_6_1" localSheetId="2">#REF!</definedName>
    <definedName name="_3791V.8_6_1" localSheetId="11">#REF!</definedName>
    <definedName name="_3791V.8_6_1" localSheetId="5">#REF!</definedName>
    <definedName name="_3791V.8_6_1" localSheetId="14">#REF!</definedName>
    <definedName name="_3791V.8_6_1">#REF!</definedName>
    <definedName name="_3792V.8_8_1" localSheetId="13">#REF!</definedName>
    <definedName name="_3792V.8_8_1" localSheetId="2">#REF!</definedName>
    <definedName name="_3792V.8_8_1" localSheetId="11">#REF!</definedName>
    <definedName name="_3792V.8_8_1" localSheetId="5">#REF!</definedName>
    <definedName name="_3792V.8_8_1" localSheetId="14">#REF!</definedName>
    <definedName name="_3792V.8_8_1">#REF!</definedName>
    <definedName name="_3793V.9_4_1" localSheetId="13">#REF!</definedName>
    <definedName name="_3793V.9_4_1" localSheetId="2">#REF!</definedName>
    <definedName name="_3793V.9_4_1" localSheetId="11">#REF!</definedName>
    <definedName name="_3793V.9_4_1" localSheetId="5">#REF!</definedName>
    <definedName name="_3793V.9_4_1" localSheetId="14">#REF!</definedName>
    <definedName name="_3793V.9_4_1">#REF!</definedName>
    <definedName name="_3794V.9_5_1" localSheetId="13">#REF!</definedName>
    <definedName name="_3794V.9_5_1" localSheetId="2">#REF!</definedName>
    <definedName name="_3794V.9_5_1" localSheetId="11">#REF!</definedName>
    <definedName name="_3794V.9_5_1" localSheetId="5">#REF!</definedName>
    <definedName name="_3794V.9_5_1" localSheetId="14">#REF!</definedName>
    <definedName name="_3794V.9_5_1">#REF!</definedName>
    <definedName name="_3795V.9_6_1" localSheetId="13">#REF!</definedName>
    <definedName name="_3795V.9_6_1" localSheetId="2">#REF!</definedName>
    <definedName name="_3795V.9_6_1" localSheetId="11">#REF!</definedName>
    <definedName name="_3795V.9_6_1" localSheetId="5">#REF!</definedName>
    <definedName name="_3795V.9_6_1" localSheetId="14">#REF!</definedName>
    <definedName name="_3795V.9_6_1">#REF!</definedName>
    <definedName name="_3796V.9_8_1" localSheetId="13">#REF!</definedName>
    <definedName name="_3796V.9_8_1" localSheetId="2">#REF!</definedName>
    <definedName name="_3796V.9_8_1" localSheetId="11">#REF!</definedName>
    <definedName name="_3796V.9_8_1" localSheetId="5">#REF!</definedName>
    <definedName name="_3796V.9_8_1" localSheetId="14">#REF!</definedName>
    <definedName name="_3796V.9_8_1">#REF!</definedName>
    <definedName name="_3797VanChuyenDam_4_1" localSheetId="13">#REF!</definedName>
    <definedName name="_3797VanChuyenDam_4_1" localSheetId="2">#REF!</definedName>
    <definedName name="_3797VanChuyenDam_4_1" localSheetId="11">#REF!</definedName>
    <definedName name="_3797VanChuyenDam_4_1" localSheetId="5">#REF!</definedName>
    <definedName name="_3797VanChuyenDam_4_1" localSheetId="14">#REF!</definedName>
    <definedName name="_3797VanChuyenDam_4_1">#REF!</definedName>
    <definedName name="_3798VanChuyenDam_5_1" localSheetId="13">#REF!</definedName>
    <definedName name="_3798VanChuyenDam_5_1" localSheetId="2">#REF!</definedName>
    <definedName name="_3798VanChuyenDam_5_1" localSheetId="11">#REF!</definedName>
    <definedName name="_3798VanChuyenDam_5_1" localSheetId="5">#REF!</definedName>
    <definedName name="_3798VanChuyenDam_5_1" localSheetId="14">#REF!</definedName>
    <definedName name="_3798VanChuyenDam_5_1">#REF!</definedName>
    <definedName name="_3799VanChuyenDam_6_1" localSheetId="13">#REF!</definedName>
    <definedName name="_3799VanChuyenDam_6_1" localSheetId="2">#REF!</definedName>
    <definedName name="_3799VanChuyenDam_6_1" localSheetId="11">#REF!</definedName>
    <definedName name="_3799VanChuyenDam_6_1" localSheetId="5">#REF!</definedName>
    <definedName name="_3799VanChuyenDam_6_1" localSheetId="14">#REF!</definedName>
    <definedName name="_3799VanChuyenDam_6_1">#REF!</definedName>
    <definedName name="_37a277Print_Titles_8_1" localSheetId="13">#REF!</definedName>
    <definedName name="_37a277Print_Titles_8_1" localSheetId="2">#REF!</definedName>
    <definedName name="_37a277Print_Titles_8_1" localSheetId="11">#REF!</definedName>
    <definedName name="_37a277Print_Titles_8_1" localSheetId="5">#REF!</definedName>
    <definedName name="_37a277Print_Titles_8_1" localSheetId="14">#REF!</definedName>
    <definedName name="_37a277Print_Titles_8_1">#REF!</definedName>
    <definedName name="_38_0ten_" localSheetId="13" hidden="1">#REF!</definedName>
    <definedName name="_38_0ten_" localSheetId="2" hidden="1">#REF!</definedName>
    <definedName name="_38_0ten_" localSheetId="11" hidden="1">#REF!</definedName>
    <definedName name="_38_0ten_" localSheetId="5" hidden="1">#REF!</definedName>
    <definedName name="_38_0ten_" localSheetId="14" hidden="1">#REF!</definedName>
    <definedName name="_38_0ten_" hidden="1">#REF!</definedName>
    <definedName name="_3800M14bb1p_4_1" localSheetId="13">#REF!</definedName>
    <definedName name="_3800M14bb1p_4_1" localSheetId="2">#REF!</definedName>
    <definedName name="_3800M14bb1p_4_1" localSheetId="11">#REF!</definedName>
    <definedName name="_3800M14bb1p_4_1" localSheetId="5">#REF!</definedName>
    <definedName name="_3800M14bb1p_4_1" localSheetId="14">#REF!</definedName>
    <definedName name="_3800M14bb1p_4_1">#REF!</definedName>
    <definedName name="_3800VanChuyenDam_8_1" localSheetId="13">#REF!</definedName>
    <definedName name="_3800VanChuyenDam_8_1" localSheetId="2">#REF!</definedName>
    <definedName name="_3800VanChuyenDam_8_1" localSheetId="11">#REF!</definedName>
    <definedName name="_3800VanChuyenDam_8_1" localSheetId="5">#REF!</definedName>
    <definedName name="_3800VanChuyenDam_8_1" localSheetId="14">#REF!</definedName>
    <definedName name="_3800VanChuyenDam_8_1">#REF!</definedName>
    <definedName name="_3801M14bb1p_5_1" localSheetId="13">#REF!</definedName>
    <definedName name="_3801M14bb1p_5_1" localSheetId="2">#REF!</definedName>
    <definedName name="_3801M14bb1p_5_1" localSheetId="11">#REF!</definedName>
    <definedName name="_3801M14bb1p_5_1" localSheetId="5">#REF!</definedName>
    <definedName name="_3801M14bb1p_5_1" localSheetId="14">#REF!</definedName>
    <definedName name="_3801M14bb1p_5_1">#REF!</definedName>
    <definedName name="_3801vankhuon_4_1" localSheetId="13">#REF!</definedName>
    <definedName name="_3801vankhuon_4_1" localSheetId="2">#REF!</definedName>
    <definedName name="_3801vankhuon_4_1" localSheetId="11">#REF!</definedName>
    <definedName name="_3801vankhuon_4_1" localSheetId="5">#REF!</definedName>
    <definedName name="_3801vankhuon_4_1" localSheetId="14">#REF!</definedName>
    <definedName name="_3801vankhuon_4_1">#REF!</definedName>
    <definedName name="_3802M14bb1p_6_1" localSheetId="13">#REF!</definedName>
    <definedName name="_3802M14bb1p_6_1" localSheetId="2">#REF!</definedName>
    <definedName name="_3802M14bb1p_6_1" localSheetId="11">#REF!</definedName>
    <definedName name="_3802M14bb1p_6_1" localSheetId="5">#REF!</definedName>
    <definedName name="_3802M14bb1p_6_1" localSheetId="14">#REF!</definedName>
    <definedName name="_3802M14bb1p_6_1">#REF!</definedName>
    <definedName name="_3802vankhuon_5_1" localSheetId="13">#REF!</definedName>
    <definedName name="_3802vankhuon_5_1" localSheetId="2">#REF!</definedName>
    <definedName name="_3802vankhuon_5_1" localSheetId="11">#REF!</definedName>
    <definedName name="_3802vankhuon_5_1" localSheetId="5">#REF!</definedName>
    <definedName name="_3802vankhuon_5_1" localSheetId="14">#REF!</definedName>
    <definedName name="_3802vankhuon_5_1">#REF!</definedName>
    <definedName name="_3803M14bb1p_8_1" localSheetId="13">#REF!</definedName>
    <definedName name="_3803M14bb1p_8_1" localSheetId="2">#REF!</definedName>
    <definedName name="_3803M14bb1p_8_1" localSheetId="11">#REF!</definedName>
    <definedName name="_3803M14bb1p_8_1" localSheetId="5">#REF!</definedName>
    <definedName name="_3803M14bb1p_8_1" localSheetId="14">#REF!</definedName>
    <definedName name="_3803M14bb1p_8_1">#REF!</definedName>
    <definedName name="_3803vankhuon_6_1" localSheetId="13">#REF!</definedName>
    <definedName name="_3803vankhuon_6_1" localSheetId="2">#REF!</definedName>
    <definedName name="_3803vankhuon_6_1" localSheetId="11">#REF!</definedName>
    <definedName name="_3803vankhuon_6_1" localSheetId="5">#REF!</definedName>
    <definedName name="_3803vankhuon_6_1" localSheetId="14">#REF!</definedName>
    <definedName name="_3803vankhuon_6_1">#REF!</definedName>
    <definedName name="_3804vankhuon_8_1" localSheetId="13">#REF!</definedName>
    <definedName name="_3804vankhuon_8_1" localSheetId="2">#REF!</definedName>
    <definedName name="_3804vankhuon_8_1" localSheetId="11">#REF!</definedName>
    <definedName name="_3804vankhuon_8_1" localSheetId="5">#REF!</definedName>
    <definedName name="_3804vankhuon_8_1" localSheetId="14">#REF!</definedName>
    <definedName name="_3804vankhuon_8_1">#REF!</definedName>
    <definedName name="_3809VCHT_4_1" localSheetId="13">#REF!</definedName>
    <definedName name="_3809VCHT_4_1" localSheetId="2">#REF!</definedName>
    <definedName name="_3809VCHT_4_1" localSheetId="11">#REF!</definedName>
    <definedName name="_3809VCHT_4_1" localSheetId="5">#REF!</definedName>
    <definedName name="_3809VCHT_4_1" localSheetId="14">#REF!</definedName>
    <definedName name="_3809VCHT_4_1">#REF!</definedName>
    <definedName name="_3810VCHT_5_1" localSheetId="13">#REF!</definedName>
    <definedName name="_3810VCHT_5_1" localSheetId="2">#REF!</definedName>
    <definedName name="_3810VCHT_5_1" localSheetId="11">#REF!</definedName>
    <definedName name="_3810VCHT_5_1" localSheetId="5">#REF!</definedName>
    <definedName name="_3810VCHT_5_1" localSheetId="14">#REF!</definedName>
    <definedName name="_3810VCHT_5_1">#REF!</definedName>
    <definedName name="_3811VCHT_6_1" localSheetId="13">#REF!</definedName>
    <definedName name="_3811VCHT_6_1" localSheetId="2">#REF!</definedName>
    <definedName name="_3811VCHT_6_1" localSheetId="11">#REF!</definedName>
    <definedName name="_3811VCHT_6_1" localSheetId="5">#REF!</definedName>
    <definedName name="_3811VCHT_6_1" localSheetId="14">#REF!</definedName>
    <definedName name="_3811VCHT_6_1">#REF!</definedName>
    <definedName name="_3812VCHT_8_1" localSheetId="13">#REF!</definedName>
    <definedName name="_3812VCHT_8_1" localSheetId="2">#REF!</definedName>
    <definedName name="_3812VCHT_8_1" localSheetId="11">#REF!</definedName>
    <definedName name="_3812VCHT_8_1" localSheetId="5">#REF!</definedName>
    <definedName name="_3812VCHT_8_1" localSheetId="14">#REF!</definedName>
    <definedName name="_3812VCHT_8_1">#REF!</definedName>
    <definedName name="_3821vd_4_1" localSheetId="13">#REF!</definedName>
    <definedName name="_3821vd_4_1" localSheetId="2">#REF!</definedName>
    <definedName name="_3821vd_4_1" localSheetId="11">#REF!</definedName>
    <definedName name="_3821vd_4_1" localSheetId="5">#REF!</definedName>
    <definedName name="_3821vd_4_1" localSheetId="14">#REF!</definedName>
    <definedName name="_3821vd_4_1">#REF!</definedName>
    <definedName name="_3822vd_5_1" localSheetId="13">#REF!</definedName>
    <definedName name="_3822vd_5_1" localSheetId="2">#REF!</definedName>
    <definedName name="_3822vd_5_1" localSheetId="11">#REF!</definedName>
    <definedName name="_3822vd_5_1" localSheetId="5">#REF!</definedName>
    <definedName name="_3822vd_5_1" localSheetId="14">#REF!</definedName>
    <definedName name="_3822vd_5_1">#REF!</definedName>
    <definedName name="_3823vd_6_1" localSheetId="13">#REF!</definedName>
    <definedName name="_3823vd_6_1" localSheetId="2">#REF!</definedName>
    <definedName name="_3823vd_6_1" localSheetId="11">#REF!</definedName>
    <definedName name="_3823vd_6_1" localSheetId="5">#REF!</definedName>
    <definedName name="_3823vd_6_1" localSheetId="14">#REF!</definedName>
    <definedName name="_3823vd_6_1">#REF!</definedName>
    <definedName name="_3824vd_8_1" localSheetId="13">#REF!</definedName>
    <definedName name="_3824vd_8_1" localSheetId="2">#REF!</definedName>
    <definedName name="_3824vd_8_1" localSheetId="11">#REF!</definedName>
    <definedName name="_3824vd_8_1" localSheetId="5">#REF!</definedName>
    <definedName name="_3824vd_8_1" localSheetId="14">#REF!</definedName>
    <definedName name="_3824vd_8_1">#REF!</definedName>
    <definedName name="_3829vkds_4_1" localSheetId="13">#REF!</definedName>
    <definedName name="_3829vkds_4_1" localSheetId="2">#REF!</definedName>
    <definedName name="_3829vkds_4_1" localSheetId="11">#REF!</definedName>
    <definedName name="_3829vkds_4_1" localSheetId="5">#REF!</definedName>
    <definedName name="_3829vkds_4_1" localSheetId="14">#REF!</definedName>
    <definedName name="_3829vkds_4_1">#REF!</definedName>
    <definedName name="_3830vkds_5_1" localSheetId="13">#REF!</definedName>
    <definedName name="_3830vkds_5_1" localSheetId="2">#REF!</definedName>
    <definedName name="_3830vkds_5_1" localSheetId="11">#REF!</definedName>
    <definedName name="_3830vkds_5_1" localSheetId="5">#REF!</definedName>
    <definedName name="_3830vkds_5_1" localSheetId="14">#REF!</definedName>
    <definedName name="_3830vkds_5_1">#REF!</definedName>
    <definedName name="_3831vkds_6_1" localSheetId="13">#REF!</definedName>
    <definedName name="_3831vkds_6_1" localSheetId="2">#REF!</definedName>
    <definedName name="_3831vkds_6_1" localSheetId="11">#REF!</definedName>
    <definedName name="_3831vkds_6_1" localSheetId="5">#REF!</definedName>
    <definedName name="_3831vkds_6_1" localSheetId="14">#REF!</definedName>
    <definedName name="_3831vkds_6_1">#REF!</definedName>
    <definedName name="_3832vkds_8_1" localSheetId="13">#REF!</definedName>
    <definedName name="_3832vkds_8_1" localSheetId="2">#REF!</definedName>
    <definedName name="_3832vkds_8_1" localSheetId="11">#REF!</definedName>
    <definedName name="_3832vkds_8_1" localSheetId="5">#REF!</definedName>
    <definedName name="_3832vkds_8_1" localSheetId="14">#REF!</definedName>
    <definedName name="_3832vkds_8_1">#REF!</definedName>
    <definedName name="_3833vktc_4_1" localSheetId="13">#REF!</definedName>
    <definedName name="_3833vktc_4_1" localSheetId="2">#REF!</definedName>
    <definedName name="_3833vktc_4_1" localSheetId="11">#REF!</definedName>
    <definedName name="_3833vktc_4_1" localSheetId="5">#REF!</definedName>
    <definedName name="_3833vktc_4_1" localSheetId="14">#REF!</definedName>
    <definedName name="_3833vktc_4_1">#REF!</definedName>
    <definedName name="_3834vktc_5_1" localSheetId="13">#REF!</definedName>
    <definedName name="_3834vktc_5_1" localSheetId="2">#REF!</definedName>
    <definedName name="_3834vktc_5_1" localSheetId="11">#REF!</definedName>
    <definedName name="_3834vktc_5_1" localSheetId="5">#REF!</definedName>
    <definedName name="_3834vktc_5_1" localSheetId="14">#REF!</definedName>
    <definedName name="_3834vktc_5_1">#REF!</definedName>
    <definedName name="_3835vktc_6_1" localSheetId="13">#REF!</definedName>
    <definedName name="_3835vktc_6_1" localSheetId="2">#REF!</definedName>
    <definedName name="_3835vktc_6_1" localSheetId="11">#REF!</definedName>
    <definedName name="_3835vktc_6_1" localSheetId="5">#REF!</definedName>
    <definedName name="_3835vktc_6_1" localSheetId="14">#REF!</definedName>
    <definedName name="_3835vktc_6_1">#REF!</definedName>
    <definedName name="_3836vktc_8_1" localSheetId="13">#REF!</definedName>
    <definedName name="_3836vktc_8_1" localSheetId="2">#REF!</definedName>
    <definedName name="_3836vktc_8_1" localSheetId="11">#REF!</definedName>
    <definedName name="_3836vktc_8_1" localSheetId="5">#REF!</definedName>
    <definedName name="_3836vktc_8_1" localSheetId="14">#REF!</definedName>
    <definedName name="_3836vktc_8_1">#REF!</definedName>
    <definedName name="_3837VL_4_1" localSheetId="13">#REF!</definedName>
    <definedName name="_3837VL_4_1" localSheetId="2">#REF!</definedName>
    <definedName name="_3837VL_4_1" localSheetId="11">#REF!</definedName>
    <definedName name="_3837VL_4_1" localSheetId="5">#REF!</definedName>
    <definedName name="_3837VL_4_1" localSheetId="14">#REF!</definedName>
    <definedName name="_3837VL_4_1">#REF!</definedName>
    <definedName name="_3838VL_5_1" localSheetId="13">#REF!</definedName>
    <definedName name="_3838VL_5_1" localSheetId="2">#REF!</definedName>
    <definedName name="_3838VL_5_1" localSheetId="11">#REF!</definedName>
    <definedName name="_3838VL_5_1" localSheetId="5">#REF!</definedName>
    <definedName name="_3838VL_5_1" localSheetId="14">#REF!</definedName>
    <definedName name="_3838VL_5_1">#REF!</definedName>
    <definedName name="_3839VL_6_1" localSheetId="13">#REF!</definedName>
    <definedName name="_3839VL_6_1" localSheetId="2">#REF!</definedName>
    <definedName name="_3839VL_6_1" localSheetId="11">#REF!</definedName>
    <definedName name="_3839VL_6_1" localSheetId="5">#REF!</definedName>
    <definedName name="_3839VL_6_1" localSheetId="14">#REF!</definedName>
    <definedName name="_3839VL_6_1">#REF!</definedName>
    <definedName name="_3840VL_8_1" localSheetId="13">#REF!</definedName>
    <definedName name="_3840VL_8_1" localSheetId="2">#REF!</definedName>
    <definedName name="_3840VL_8_1" localSheetId="11">#REF!</definedName>
    <definedName name="_3840VL_8_1" localSheetId="5">#REF!</definedName>
    <definedName name="_3840VL_8_1" localSheetId="14">#REF!</definedName>
    <definedName name="_3840VL_8_1">#REF!</definedName>
    <definedName name="_3841VL100_4_1" localSheetId="13">#REF!</definedName>
    <definedName name="_3841VL100_4_1" localSheetId="2">#REF!</definedName>
    <definedName name="_3841VL100_4_1" localSheetId="11">#REF!</definedName>
    <definedName name="_3841VL100_4_1" localSheetId="5">#REF!</definedName>
    <definedName name="_3841VL100_4_1" localSheetId="14">#REF!</definedName>
    <definedName name="_3841VL100_4_1">#REF!</definedName>
    <definedName name="_3842VL100_5_1" localSheetId="13">#REF!</definedName>
    <definedName name="_3842VL100_5_1" localSheetId="2">#REF!</definedName>
    <definedName name="_3842VL100_5_1" localSheetId="11">#REF!</definedName>
    <definedName name="_3842VL100_5_1" localSheetId="5">#REF!</definedName>
    <definedName name="_3842VL100_5_1" localSheetId="14">#REF!</definedName>
    <definedName name="_3842VL100_5_1">#REF!</definedName>
    <definedName name="_3843VL100_6_1" localSheetId="13">#REF!</definedName>
    <definedName name="_3843VL100_6_1" localSheetId="2">#REF!</definedName>
    <definedName name="_3843VL100_6_1" localSheetId="11">#REF!</definedName>
    <definedName name="_3843VL100_6_1" localSheetId="5">#REF!</definedName>
    <definedName name="_3843VL100_6_1" localSheetId="14">#REF!</definedName>
    <definedName name="_3843VL100_6_1">#REF!</definedName>
    <definedName name="_3844VL100_8_1" localSheetId="13">#REF!</definedName>
    <definedName name="_3844VL100_8_1" localSheetId="2">#REF!</definedName>
    <definedName name="_3844VL100_8_1" localSheetId="11">#REF!</definedName>
    <definedName name="_3844VL100_8_1" localSheetId="5">#REF!</definedName>
    <definedName name="_3844VL100_8_1" localSheetId="14">#REF!</definedName>
    <definedName name="_3844VL100_8_1">#REF!</definedName>
    <definedName name="_3845m8aanc_4_1" localSheetId="13">#REF!</definedName>
    <definedName name="_3845m8aanc_4_1" localSheetId="2">#REF!</definedName>
    <definedName name="_3845m8aanc_4_1" localSheetId="11">#REF!</definedName>
    <definedName name="_3845m8aanc_4_1" localSheetId="5">#REF!</definedName>
    <definedName name="_3845m8aanc_4_1" localSheetId="14">#REF!</definedName>
    <definedName name="_3845m8aanc_4_1">#REF!</definedName>
    <definedName name="_3845VL200_4_1" localSheetId="13">#REF!</definedName>
    <definedName name="_3845VL200_4_1" localSheetId="2">#REF!</definedName>
    <definedName name="_3845VL200_4_1" localSheetId="11">#REF!</definedName>
    <definedName name="_3845VL200_4_1" localSheetId="5">#REF!</definedName>
    <definedName name="_3845VL200_4_1" localSheetId="14">#REF!</definedName>
    <definedName name="_3845VL200_4_1">#REF!</definedName>
    <definedName name="_3846VL200_5_1" localSheetId="13">#REF!</definedName>
    <definedName name="_3846VL200_5_1" localSheetId="2">#REF!</definedName>
    <definedName name="_3846VL200_5_1" localSheetId="11">#REF!</definedName>
    <definedName name="_3846VL200_5_1" localSheetId="5">#REF!</definedName>
    <definedName name="_3846VL200_5_1" localSheetId="14">#REF!</definedName>
    <definedName name="_3846VL200_5_1">#REF!</definedName>
    <definedName name="_3847m8aanc_5_1" localSheetId="13">#REF!</definedName>
    <definedName name="_3847m8aanc_5_1" localSheetId="2">#REF!</definedName>
    <definedName name="_3847m8aanc_5_1" localSheetId="11">#REF!</definedName>
    <definedName name="_3847m8aanc_5_1" localSheetId="5">#REF!</definedName>
    <definedName name="_3847m8aanc_5_1" localSheetId="14">#REF!</definedName>
    <definedName name="_3847m8aanc_5_1">#REF!</definedName>
    <definedName name="_3847VL200_6_1" localSheetId="13">#REF!</definedName>
    <definedName name="_3847VL200_6_1" localSheetId="2">#REF!</definedName>
    <definedName name="_3847VL200_6_1" localSheetId="11">#REF!</definedName>
    <definedName name="_3847VL200_6_1" localSheetId="5">#REF!</definedName>
    <definedName name="_3847VL200_6_1" localSheetId="14">#REF!</definedName>
    <definedName name="_3847VL200_6_1">#REF!</definedName>
    <definedName name="_3848VL200_8_1" localSheetId="13">#REF!</definedName>
    <definedName name="_3848VL200_8_1" localSheetId="2">#REF!</definedName>
    <definedName name="_3848VL200_8_1" localSheetId="11">#REF!</definedName>
    <definedName name="_3848VL200_8_1" localSheetId="5">#REF!</definedName>
    <definedName name="_3848VL200_8_1" localSheetId="14">#REF!</definedName>
    <definedName name="_3848VL200_8_1">#REF!</definedName>
    <definedName name="_3849m8aanc_6_1" localSheetId="13">#REF!</definedName>
    <definedName name="_3849m8aanc_6_1" localSheetId="2">#REF!</definedName>
    <definedName name="_3849m8aanc_6_1" localSheetId="11">#REF!</definedName>
    <definedName name="_3849m8aanc_6_1" localSheetId="5">#REF!</definedName>
    <definedName name="_3849m8aanc_6_1" localSheetId="14">#REF!</definedName>
    <definedName name="_3849m8aanc_6_1">#REF!</definedName>
    <definedName name="_3849VL250_4_1" localSheetId="13">#REF!</definedName>
    <definedName name="_3849VL250_4_1" localSheetId="2">#REF!</definedName>
    <definedName name="_3849VL250_4_1" localSheetId="11">#REF!</definedName>
    <definedName name="_3849VL250_4_1" localSheetId="5">#REF!</definedName>
    <definedName name="_3849VL250_4_1" localSheetId="14">#REF!</definedName>
    <definedName name="_3849VL250_4_1">#REF!</definedName>
    <definedName name="_3850VL250_5_1" localSheetId="13">#REF!</definedName>
    <definedName name="_3850VL250_5_1" localSheetId="2">#REF!</definedName>
    <definedName name="_3850VL250_5_1" localSheetId="11">#REF!</definedName>
    <definedName name="_3850VL250_5_1" localSheetId="5">#REF!</definedName>
    <definedName name="_3850VL250_5_1" localSheetId="14">#REF!</definedName>
    <definedName name="_3850VL250_5_1">#REF!</definedName>
    <definedName name="_3851m8aanc_8_1" localSheetId="13">#REF!</definedName>
    <definedName name="_3851m8aanc_8_1" localSheetId="2">#REF!</definedName>
    <definedName name="_3851m8aanc_8_1" localSheetId="11">#REF!</definedName>
    <definedName name="_3851m8aanc_8_1" localSheetId="5">#REF!</definedName>
    <definedName name="_3851m8aanc_8_1" localSheetId="14">#REF!</definedName>
    <definedName name="_3851m8aanc_8_1">#REF!</definedName>
    <definedName name="_3851VL250_6_1" localSheetId="13">#REF!</definedName>
    <definedName name="_3851VL250_6_1" localSheetId="2">#REF!</definedName>
    <definedName name="_3851VL250_6_1" localSheetId="11">#REF!</definedName>
    <definedName name="_3851VL250_6_1" localSheetId="5">#REF!</definedName>
    <definedName name="_3851VL250_6_1" localSheetId="14">#REF!</definedName>
    <definedName name="_3851VL250_6_1">#REF!</definedName>
    <definedName name="_3852m8aavl_4_1" localSheetId="13">#REF!</definedName>
    <definedName name="_3852m8aavl_4_1" localSheetId="2">#REF!</definedName>
    <definedName name="_3852m8aavl_4_1" localSheetId="11">#REF!</definedName>
    <definedName name="_3852m8aavl_4_1" localSheetId="5">#REF!</definedName>
    <definedName name="_3852m8aavl_4_1" localSheetId="14">#REF!</definedName>
    <definedName name="_3852m8aavl_4_1">#REF!</definedName>
    <definedName name="_3852VL250_8_1" localSheetId="13">#REF!</definedName>
    <definedName name="_3852VL250_8_1" localSheetId="2">#REF!</definedName>
    <definedName name="_3852VL250_8_1" localSheetId="11">#REF!</definedName>
    <definedName name="_3852VL250_8_1" localSheetId="5">#REF!</definedName>
    <definedName name="_3852VL250_8_1" localSheetId="14">#REF!</definedName>
    <definedName name="_3852VL250_8_1">#REF!</definedName>
    <definedName name="_3853m8aavl_5_1" localSheetId="13">#REF!</definedName>
    <definedName name="_3853m8aavl_5_1" localSheetId="2">#REF!</definedName>
    <definedName name="_3853m8aavl_5_1" localSheetId="11">#REF!</definedName>
    <definedName name="_3853m8aavl_5_1" localSheetId="5">#REF!</definedName>
    <definedName name="_3853m8aavl_5_1" localSheetId="14">#REF!</definedName>
    <definedName name="_3853m8aavl_5_1">#REF!</definedName>
    <definedName name="_3853vl3p_4_1" localSheetId="13">#REF!</definedName>
    <definedName name="_3853vl3p_4_1" localSheetId="2">#REF!</definedName>
    <definedName name="_3853vl3p_4_1" localSheetId="11">#REF!</definedName>
    <definedName name="_3853vl3p_4_1" localSheetId="5">#REF!</definedName>
    <definedName name="_3853vl3p_4_1" localSheetId="14">#REF!</definedName>
    <definedName name="_3853vl3p_4_1">#REF!</definedName>
    <definedName name="_3854m8aavl_6_1" localSheetId="13">#REF!</definedName>
    <definedName name="_3854m8aavl_6_1" localSheetId="2">#REF!</definedName>
    <definedName name="_3854m8aavl_6_1" localSheetId="11">#REF!</definedName>
    <definedName name="_3854m8aavl_6_1" localSheetId="5">#REF!</definedName>
    <definedName name="_3854m8aavl_6_1" localSheetId="14">#REF!</definedName>
    <definedName name="_3854m8aavl_6_1">#REF!</definedName>
    <definedName name="_3854vl3p_5_1" localSheetId="13">#REF!</definedName>
    <definedName name="_3854vl3p_5_1" localSheetId="2">#REF!</definedName>
    <definedName name="_3854vl3p_5_1" localSheetId="11">#REF!</definedName>
    <definedName name="_3854vl3p_5_1" localSheetId="5">#REF!</definedName>
    <definedName name="_3854vl3p_5_1" localSheetId="14">#REF!</definedName>
    <definedName name="_3854vl3p_5_1">#REF!</definedName>
    <definedName name="_3855m8aavl_8_1" localSheetId="13">#REF!</definedName>
    <definedName name="_3855m8aavl_8_1" localSheetId="2">#REF!</definedName>
    <definedName name="_3855m8aavl_8_1" localSheetId="11">#REF!</definedName>
    <definedName name="_3855m8aavl_8_1" localSheetId="5">#REF!</definedName>
    <definedName name="_3855m8aavl_8_1" localSheetId="14">#REF!</definedName>
    <definedName name="_3855m8aavl_8_1">#REF!</definedName>
    <definedName name="_3855vl3p_6_1" localSheetId="13">#REF!</definedName>
    <definedName name="_3855vl3p_6_1" localSheetId="2">#REF!</definedName>
    <definedName name="_3855vl3p_6_1" localSheetId="11">#REF!</definedName>
    <definedName name="_3855vl3p_6_1" localSheetId="5">#REF!</definedName>
    <definedName name="_3855vl3p_6_1" localSheetId="14">#REF!</definedName>
    <definedName name="_3855vl3p_6_1">#REF!</definedName>
    <definedName name="_3856vl3p_8_1" localSheetId="13">#REF!</definedName>
    <definedName name="_3856vl3p_8_1" localSheetId="2">#REF!</definedName>
    <definedName name="_3856vl3p_8_1" localSheetId="11">#REF!</definedName>
    <definedName name="_3856vl3p_8_1" localSheetId="5">#REF!</definedName>
    <definedName name="_3856vl3p_8_1" localSheetId="14">#REF!</definedName>
    <definedName name="_3856vl3p_8_1">#REF!</definedName>
    <definedName name="_3865vxuan_4_1" localSheetId="13">#REF!</definedName>
    <definedName name="_3865vxuan_4_1" localSheetId="2">#REF!</definedName>
    <definedName name="_3865vxuan_4_1" localSheetId="11">#REF!</definedName>
    <definedName name="_3865vxuan_4_1" localSheetId="5">#REF!</definedName>
    <definedName name="_3865vxuan_4_1" localSheetId="14">#REF!</definedName>
    <definedName name="_3865vxuan_4_1">#REF!</definedName>
    <definedName name="_3866vxuan_5_1" localSheetId="13">#REF!</definedName>
    <definedName name="_3866vxuan_5_1" localSheetId="2">#REF!</definedName>
    <definedName name="_3866vxuan_5_1" localSheetId="11">#REF!</definedName>
    <definedName name="_3866vxuan_5_1" localSheetId="5">#REF!</definedName>
    <definedName name="_3866vxuan_5_1" localSheetId="14">#REF!</definedName>
    <definedName name="_3866vxuan_5_1">#REF!</definedName>
    <definedName name="_3867vxuan_6_1" localSheetId="13">#REF!</definedName>
    <definedName name="_3867vxuan_6_1" localSheetId="2">#REF!</definedName>
    <definedName name="_3867vxuan_6_1" localSheetId="11">#REF!</definedName>
    <definedName name="_3867vxuan_6_1" localSheetId="5">#REF!</definedName>
    <definedName name="_3867vxuan_6_1" localSheetId="14">#REF!</definedName>
    <definedName name="_3867vxuan_6_1">#REF!</definedName>
    <definedName name="_3868vxuan_8_1" localSheetId="13">#REF!</definedName>
    <definedName name="_3868vxuan_8_1" localSheetId="2">#REF!</definedName>
    <definedName name="_3868vxuan_8_1" localSheetId="11">#REF!</definedName>
    <definedName name="_3868vxuan_8_1" localSheetId="5">#REF!</definedName>
    <definedName name="_3868vxuan_8_1" localSheetId="14">#REF!</definedName>
    <definedName name="_3868vxuan_8_1">#REF!</definedName>
    <definedName name="_386CU_LY_4_1" localSheetId="13">#REF!</definedName>
    <definedName name="_386CU_LY_4_1" localSheetId="2">#REF!</definedName>
    <definedName name="_386CU_LY_4_1" localSheetId="11">#REF!</definedName>
    <definedName name="_386CU_LY_4_1" localSheetId="5">#REF!</definedName>
    <definedName name="_386CU_LY_4_1" localSheetId="14">#REF!</definedName>
    <definedName name="_386CU_LY_4_1">#REF!</definedName>
    <definedName name="_387CU_LY_5_1" localSheetId="13">#REF!</definedName>
    <definedName name="_387CU_LY_5_1" localSheetId="2">#REF!</definedName>
    <definedName name="_387CU_LY_5_1" localSheetId="11">#REF!</definedName>
    <definedName name="_387CU_LY_5_1" localSheetId="5">#REF!</definedName>
    <definedName name="_387CU_LY_5_1" localSheetId="14">#REF!</definedName>
    <definedName name="_387CU_LY_5_1">#REF!</definedName>
    <definedName name="_3880MAC46_4_1" localSheetId="13">#REF!</definedName>
    <definedName name="_3880MAC46_4_1" localSheetId="2">#REF!</definedName>
    <definedName name="_3880MAC46_4_1" localSheetId="11">#REF!</definedName>
    <definedName name="_3880MAC46_4_1" localSheetId="5">#REF!</definedName>
    <definedName name="_3880MAC46_4_1" localSheetId="14">#REF!</definedName>
    <definedName name="_3880MAC46_4_1">#REF!</definedName>
    <definedName name="_3881MAC46_5_1" localSheetId="13">#REF!</definedName>
    <definedName name="_3881MAC46_5_1" localSheetId="2">#REF!</definedName>
    <definedName name="_3881MAC46_5_1" localSheetId="11">#REF!</definedName>
    <definedName name="_3881MAC46_5_1" localSheetId="5">#REF!</definedName>
    <definedName name="_3881MAC46_5_1" localSheetId="14">#REF!</definedName>
    <definedName name="_3881MAC46_5_1">#REF!</definedName>
    <definedName name="_3882MAC46_6_1" localSheetId="13">#REF!</definedName>
    <definedName name="_3882MAC46_6_1" localSheetId="2">#REF!</definedName>
    <definedName name="_3882MAC46_6_1" localSheetId="11">#REF!</definedName>
    <definedName name="_3882MAC46_6_1" localSheetId="5">#REF!</definedName>
    <definedName name="_3882MAC46_6_1" localSheetId="14">#REF!</definedName>
    <definedName name="_3882MAC46_6_1">#REF!</definedName>
    <definedName name="_3883MAC46_8_1" localSheetId="13">#REF!</definedName>
    <definedName name="_3883MAC46_8_1" localSheetId="2">#REF!</definedName>
    <definedName name="_3883MAC46_8_1" localSheetId="11">#REF!</definedName>
    <definedName name="_3883MAC46_8_1" localSheetId="5">#REF!</definedName>
    <definedName name="_3883MAC46_8_1" localSheetId="14">#REF!</definedName>
    <definedName name="_3883MAC46_8_1">#REF!</definedName>
    <definedName name="_3884MAJ_CON_EQP_4_1" localSheetId="13">#REF!</definedName>
    <definedName name="_3884MAJ_CON_EQP_4_1" localSheetId="2">#REF!</definedName>
    <definedName name="_3884MAJ_CON_EQP_4_1" localSheetId="11">#REF!</definedName>
    <definedName name="_3884MAJ_CON_EQP_4_1" localSheetId="5">#REF!</definedName>
    <definedName name="_3884MAJ_CON_EQP_4_1" localSheetId="14">#REF!</definedName>
    <definedName name="_3884MAJ_CON_EQP_4_1">#REF!</definedName>
    <definedName name="_3885MAJ_CON_EQP_5_1" localSheetId="13">#REF!</definedName>
    <definedName name="_3885MAJ_CON_EQP_5_1" localSheetId="2">#REF!</definedName>
    <definedName name="_3885MAJ_CON_EQP_5_1" localSheetId="11">#REF!</definedName>
    <definedName name="_3885MAJ_CON_EQP_5_1" localSheetId="5">#REF!</definedName>
    <definedName name="_3885MAJ_CON_EQP_5_1" localSheetId="14">#REF!</definedName>
    <definedName name="_3885MAJ_CON_EQP_5_1">#REF!</definedName>
    <definedName name="_3886MAJ_CON_EQP_5_2" localSheetId="13">#REF!</definedName>
    <definedName name="_3886MAJ_CON_EQP_5_2" localSheetId="2">#REF!</definedName>
    <definedName name="_3886MAJ_CON_EQP_5_2" localSheetId="11">#REF!</definedName>
    <definedName name="_3886MAJ_CON_EQP_5_2" localSheetId="5">#REF!</definedName>
    <definedName name="_3886MAJ_CON_EQP_5_2" localSheetId="14">#REF!</definedName>
    <definedName name="_3886MAJ_CON_EQP_5_2">#REF!</definedName>
    <definedName name="_3887MAJ_CON_EQP_6_1" localSheetId="13">#REF!</definedName>
    <definedName name="_3887MAJ_CON_EQP_6_1" localSheetId="2">#REF!</definedName>
    <definedName name="_3887MAJ_CON_EQP_6_1" localSheetId="11">#REF!</definedName>
    <definedName name="_3887MAJ_CON_EQP_6_1" localSheetId="5">#REF!</definedName>
    <definedName name="_3887MAJ_CON_EQP_6_1" localSheetId="14">#REF!</definedName>
    <definedName name="_3887MAJ_CON_EQP_6_1">#REF!</definedName>
    <definedName name="_3888MAJ_CON_EQP_8_1" localSheetId="13">#REF!</definedName>
    <definedName name="_3888MAJ_CON_EQP_8_1" localSheetId="2">#REF!</definedName>
    <definedName name="_3888MAJ_CON_EQP_8_1" localSheetId="11">#REF!</definedName>
    <definedName name="_3888MAJ_CON_EQP_8_1" localSheetId="5">#REF!</definedName>
    <definedName name="_3888MAJ_CON_EQP_8_1" localSheetId="14">#REF!</definedName>
    <definedName name="_3888MAJ_CON_EQP_8_1">#REF!</definedName>
    <definedName name="_3889MakeIt_4_1">NA()</definedName>
    <definedName name="_388CU_LY_6_1" localSheetId="13">#REF!</definedName>
    <definedName name="_388CU_LY_6_1" localSheetId="2">#REF!</definedName>
    <definedName name="_388CU_LY_6_1" localSheetId="11">#REF!</definedName>
    <definedName name="_388CU_LY_6_1" localSheetId="5">#REF!</definedName>
    <definedName name="_388CU_LY_6_1" localSheetId="14">#REF!</definedName>
    <definedName name="_388CU_LY_6_1">#REF!</definedName>
    <definedName name="_3890MakeIt_5_1">NA()</definedName>
    <definedName name="_3891MakeIt_6_1">NA()</definedName>
    <definedName name="_3892MakeIt_8_1">NA()</definedName>
    <definedName name="_3894MAT_4_1" localSheetId="13">#REF!</definedName>
    <definedName name="_3894MAT_4_1" localSheetId="2">#REF!</definedName>
    <definedName name="_3894MAT_4_1" localSheetId="11">#REF!</definedName>
    <definedName name="_3894MAT_4_1" localSheetId="5">#REF!</definedName>
    <definedName name="_3894MAT_4_1" localSheetId="14">#REF!</definedName>
    <definedName name="_3894MAT_4_1">#REF!</definedName>
    <definedName name="_3896MAT_5_1" localSheetId="13">#REF!</definedName>
    <definedName name="_3896MAT_5_1" localSheetId="2">#REF!</definedName>
    <definedName name="_3896MAT_5_1" localSheetId="11">#REF!</definedName>
    <definedName name="_3896MAT_5_1" localSheetId="5">#REF!</definedName>
    <definedName name="_3896MAT_5_1" localSheetId="14">#REF!</definedName>
    <definedName name="_3896MAT_5_1">#REF!</definedName>
    <definedName name="_3898MAT_6_1" localSheetId="13">#REF!</definedName>
    <definedName name="_3898MAT_6_1" localSheetId="2">#REF!</definedName>
    <definedName name="_3898MAT_6_1" localSheetId="11">#REF!</definedName>
    <definedName name="_3898MAT_6_1" localSheetId="5">#REF!</definedName>
    <definedName name="_3898MAT_6_1" localSheetId="14">#REF!</definedName>
    <definedName name="_3898MAT_6_1">#REF!</definedName>
    <definedName name="_389CU_LY_8_1" localSheetId="13">#REF!</definedName>
    <definedName name="_389CU_LY_8_1" localSheetId="2">#REF!</definedName>
    <definedName name="_389CU_LY_8_1" localSheetId="11">#REF!</definedName>
    <definedName name="_389CU_LY_8_1" localSheetId="5">#REF!</definedName>
    <definedName name="_389CU_LY_8_1" localSheetId="14">#REF!</definedName>
    <definedName name="_389CU_LY_8_1">#REF!</definedName>
    <definedName name="_38A65700_4_1" localSheetId="13">#REF!</definedName>
    <definedName name="_38A65700_4_1" localSheetId="2">#REF!</definedName>
    <definedName name="_38A65700_4_1" localSheetId="11">#REF!</definedName>
    <definedName name="_38A65700_4_1" localSheetId="5">#REF!</definedName>
    <definedName name="_38A65700_4_1" localSheetId="14">#REF!</definedName>
    <definedName name="_38A65700_4_1">#REF!</definedName>
    <definedName name="_3900MAT_8_1" localSheetId="13">#REF!</definedName>
    <definedName name="_3900MAT_8_1" localSheetId="2">#REF!</definedName>
    <definedName name="_3900MAT_8_1" localSheetId="11">#REF!</definedName>
    <definedName name="_3900MAT_8_1" localSheetId="5">#REF!</definedName>
    <definedName name="_3900MAT_8_1" localSheetId="14">#REF!</definedName>
    <definedName name="_3900MAT_8_1">#REF!</definedName>
    <definedName name="_3901matit_4_1" localSheetId="13">#REF!</definedName>
    <definedName name="_3901matit_4_1" localSheetId="2">#REF!</definedName>
    <definedName name="_3901matit_4_1" localSheetId="11">#REF!</definedName>
    <definedName name="_3901matit_4_1" localSheetId="5">#REF!</definedName>
    <definedName name="_3901matit_4_1" localSheetId="14">#REF!</definedName>
    <definedName name="_3901matit_4_1">#REF!</definedName>
    <definedName name="_3902matit_5_1" localSheetId="13">#REF!</definedName>
    <definedName name="_3902matit_5_1" localSheetId="2">#REF!</definedName>
    <definedName name="_3902matit_5_1" localSheetId="11">#REF!</definedName>
    <definedName name="_3902matit_5_1" localSheetId="5">#REF!</definedName>
    <definedName name="_3902matit_5_1" localSheetId="14">#REF!</definedName>
    <definedName name="_3902matit_5_1">#REF!</definedName>
    <definedName name="_3903matit_6_1" localSheetId="13">#REF!</definedName>
    <definedName name="_3903matit_6_1" localSheetId="2">#REF!</definedName>
    <definedName name="_3903matit_6_1" localSheetId="11">#REF!</definedName>
    <definedName name="_3903matit_6_1" localSheetId="5">#REF!</definedName>
    <definedName name="_3903matit_6_1" localSheetId="14">#REF!</definedName>
    <definedName name="_3903matit_6_1">#REF!</definedName>
    <definedName name="_3904matit_8_1" localSheetId="13">#REF!</definedName>
    <definedName name="_3904matit_8_1" localSheetId="2">#REF!</definedName>
    <definedName name="_3904matit_8_1" localSheetId="11">#REF!</definedName>
    <definedName name="_3904matit_8_1" localSheetId="5">#REF!</definedName>
    <definedName name="_3904matit_8_1" localSheetId="14">#REF!</definedName>
    <definedName name="_3904matit_8_1">#REF!</definedName>
    <definedName name="_3905Mba1p_4_1" localSheetId="13">#REF!</definedName>
    <definedName name="_3905Mba1p_4_1" localSheetId="2">#REF!</definedName>
    <definedName name="_3905Mba1p_4_1" localSheetId="11">#REF!</definedName>
    <definedName name="_3905Mba1p_4_1" localSheetId="5">#REF!</definedName>
    <definedName name="_3905Mba1p_4_1" localSheetId="14">#REF!</definedName>
    <definedName name="_3905Mba1p_4_1">#REF!</definedName>
    <definedName name="_3906Mba1p_5_1" localSheetId="13">#REF!</definedName>
    <definedName name="_3906Mba1p_5_1" localSheetId="2">#REF!</definedName>
    <definedName name="_3906Mba1p_5_1" localSheetId="11">#REF!</definedName>
    <definedName name="_3906Mba1p_5_1" localSheetId="5">#REF!</definedName>
    <definedName name="_3906Mba1p_5_1" localSheetId="14">#REF!</definedName>
    <definedName name="_3906Mba1p_5_1">#REF!</definedName>
    <definedName name="_3907Mba1p_6_1" localSheetId="13">#REF!</definedName>
    <definedName name="_3907Mba1p_6_1" localSheetId="2">#REF!</definedName>
    <definedName name="_3907Mba1p_6_1" localSheetId="11">#REF!</definedName>
    <definedName name="_3907Mba1p_6_1" localSheetId="5">#REF!</definedName>
    <definedName name="_3907Mba1p_6_1" localSheetId="14">#REF!</definedName>
    <definedName name="_3907Mba1p_6_1">#REF!</definedName>
    <definedName name="_3908Mba1p_8_1" localSheetId="13">#REF!</definedName>
    <definedName name="_3908Mba1p_8_1" localSheetId="2">#REF!</definedName>
    <definedName name="_3908Mba1p_8_1" localSheetId="11">#REF!</definedName>
    <definedName name="_3908Mba1p_8_1" localSheetId="5">#REF!</definedName>
    <definedName name="_3908Mba1p_8_1" localSheetId="14">#REF!</definedName>
    <definedName name="_3908Mba1p_8_1">#REF!</definedName>
    <definedName name="_3909Mba3p_4_1" localSheetId="13">#REF!</definedName>
    <definedName name="_3909Mba3p_4_1" localSheetId="2">#REF!</definedName>
    <definedName name="_3909Mba3p_4_1" localSheetId="11">#REF!</definedName>
    <definedName name="_3909Mba3p_4_1" localSheetId="5">#REF!</definedName>
    <definedName name="_3909Mba3p_4_1" localSheetId="14">#REF!</definedName>
    <definedName name="_3909Mba3p_4_1">#REF!</definedName>
    <definedName name="_390cu_ly1_4_1" localSheetId="13">#REF!</definedName>
    <definedName name="_390cu_ly1_4_1" localSheetId="2">#REF!</definedName>
    <definedName name="_390cu_ly1_4_1" localSheetId="11">#REF!</definedName>
    <definedName name="_390cu_ly1_4_1" localSheetId="5">#REF!</definedName>
    <definedName name="_390cu_ly1_4_1" localSheetId="14">#REF!</definedName>
    <definedName name="_390cu_ly1_4_1">#REF!</definedName>
    <definedName name="_3910Mba3p_5_1" localSheetId="13">#REF!</definedName>
    <definedName name="_3910Mba3p_5_1" localSheetId="2">#REF!</definedName>
    <definedName name="_3910Mba3p_5_1" localSheetId="11">#REF!</definedName>
    <definedName name="_3910Mba3p_5_1" localSheetId="5">#REF!</definedName>
    <definedName name="_3910Mba3p_5_1" localSheetId="14">#REF!</definedName>
    <definedName name="_3910Mba3p_5_1">#REF!</definedName>
    <definedName name="_3911Mba3p_6_1" localSheetId="13">#REF!</definedName>
    <definedName name="_3911Mba3p_6_1" localSheetId="2">#REF!</definedName>
    <definedName name="_3911Mba3p_6_1" localSheetId="11">#REF!</definedName>
    <definedName name="_3911Mba3p_6_1" localSheetId="5">#REF!</definedName>
    <definedName name="_3911Mba3p_6_1" localSheetId="14">#REF!</definedName>
    <definedName name="_3911Mba3p_6_1">#REF!</definedName>
    <definedName name="_3912Mba3p_8_1" localSheetId="13">#REF!</definedName>
    <definedName name="_3912Mba3p_8_1" localSheetId="2">#REF!</definedName>
    <definedName name="_3912Mba3p_8_1" localSheetId="11">#REF!</definedName>
    <definedName name="_3912Mba3p_8_1" localSheetId="5">#REF!</definedName>
    <definedName name="_3912Mba3p_8_1" localSheetId="14">#REF!</definedName>
    <definedName name="_3912Mba3p_8_1">#REF!</definedName>
    <definedName name="_3913Mbb3p_4_1" localSheetId="13">#REF!</definedName>
    <definedName name="_3913Mbb3p_4_1" localSheetId="2">#REF!</definedName>
    <definedName name="_3913Mbb3p_4_1" localSheetId="11">#REF!</definedName>
    <definedName name="_3913Mbb3p_4_1" localSheetId="5">#REF!</definedName>
    <definedName name="_3913Mbb3p_4_1" localSheetId="14">#REF!</definedName>
    <definedName name="_3913Mbb3p_4_1">#REF!</definedName>
    <definedName name="_3914Mbb3p_5_1" localSheetId="13">#REF!</definedName>
    <definedName name="_3914Mbb3p_5_1" localSheetId="2">#REF!</definedName>
    <definedName name="_3914Mbb3p_5_1" localSheetId="11">#REF!</definedName>
    <definedName name="_3914Mbb3p_5_1" localSheetId="5">#REF!</definedName>
    <definedName name="_3914Mbb3p_5_1" localSheetId="14">#REF!</definedName>
    <definedName name="_3914Mbb3p_5_1">#REF!</definedName>
    <definedName name="_3915Mbb3p_6_1" localSheetId="13">#REF!</definedName>
    <definedName name="_3915Mbb3p_6_1" localSheetId="2">#REF!</definedName>
    <definedName name="_3915Mbb3p_6_1" localSheetId="11">#REF!</definedName>
    <definedName name="_3915Mbb3p_6_1" localSheetId="5">#REF!</definedName>
    <definedName name="_3915Mbb3p_6_1" localSheetId="14">#REF!</definedName>
    <definedName name="_3915Mbb3p_6_1">#REF!</definedName>
    <definedName name="_3916Mbb3p_8_1" localSheetId="13">#REF!</definedName>
    <definedName name="_3916Mbb3p_8_1" localSheetId="2">#REF!</definedName>
    <definedName name="_3916Mbb3p_8_1" localSheetId="11">#REF!</definedName>
    <definedName name="_3916Mbb3p_8_1" localSheetId="5">#REF!</definedName>
    <definedName name="_3916Mbb3p_8_1" localSheetId="14">#REF!</definedName>
    <definedName name="_3916Mbb3p_8_1">#REF!</definedName>
    <definedName name="_3917Mbn1p_4_1" localSheetId="13">#REF!</definedName>
    <definedName name="_3917Mbn1p_4_1" localSheetId="2">#REF!</definedName>
    <definedName name="_3917Mbn1p_4_1" localSheetId="11">#REF!</definedName>
    <definedName name="_3917Mbn1p_4_1" localSheetId="5">#REF!</definedName>
    <definedName name="_3917Mbn1p_4_1" localSheetId="14">#REF!</definedName>
    <definedName name="_3917Mbn1p_4_1">#REF!</definedName>
    <definedName name="_3918Mbn1p_5_1" localSheetId="13">#REF!</definedName>
    <definedName name="_3918Mbn1p_5_1" localSheetId="2">#REF!</definedName>
    <definedName name="_3918Mbn1p_5_1" localSheetId="11">#REF!</definedName>
    <definedName name="_3918Mbn1p_5_1" localSheetId="5">#REF!</definedName>
    <definedName name="_3918Mbn1p_5_1" localSheetId="14">#REF!</definedName>
    <definedName name="_3918Mbn1p_5_1">#REF!</definedName>
    <definedName name="_3919Mbn1p_6_1" localSheetId="13">#REF!</definedName>
    <definedName name="_3919Mbn1p_6_1" localSheetId="2">#REF!</definedName>
    <definedName name="_3919Mbn1p_6_1" localSheetId="11">#REF!</definedName>
    <definedName name="_3919Mbn1p_6_1" localSheetId="5">#REF!</definedName>
    <definedName name="_3919Mbn1p_6_1" localSheetId="14">#REF!</definedName>
    <definedName name="_3919Mbn1p_6_1">#REF!</definedName>
    <definedName name="_391cu_ly1_5_1" localSheetId="13">#REF!</definedName>
    <definedName name="_391cu_ly1_5_1" localSheetId="2">#REF!</definedName>
    <definedName name="_391cu_ly1_5_1" localSheetId="11">#REF!</definedName>
    <definedName name="_391cu_ly1_5_1" localSheetId="5">#REF!</definedName>
    <definedName name="_391cu_ly1_5_1" localSheetId="14">#REF!</definedName>
    <definedName name="_391cu_ly1_5_1">#REF!</definedName>
    <definedName name="_3920Mbn1p_8_1" localSheetId="13">#REF!</definedName>
    <definedName name="_3920Mbn1p_8_1" localSheetId="2">#REF!</definedName>
    <definedName name="_3920Mbn1p_8_1" localSheetId="11">#REF!</definedName>
    <definedName name="_3920Mbn1p_8_1" localSheetId="5">#REF!</definedName>
    <definedName name="_3920Mbn1p_8_1" localSheetId="14">#REF!</definedName>
    <definedName name="_3920Mbn1p_8_1">#REF!</definedName>
    <definedName name="_392cu_ly1_6_1" localSheetId="13">#REF!</definedName>
    <definedName name="_392cu_ly1_6_1" localSheetId="2">#REF!</definedName>
    <definedName name="_392cu_ly1_6_1" localSheetId="11">#REF!</definedName>
    <definedName name="_392cu_ly1_6_1" localSheetId="5">#REF!</definedName>
    <definedName name="_392cu_ly1_6_1" localSheetId="14">#REF!</definedName>
    <definedName name="_392cu_ly1_6_1">#REF!</definedName>
    <definedName name="_3937me_4_1" localSheetId="13">#REF!</definedName>
    <definedName name="_3937me_4_1" localSheetId="2">#REF!</definedName>
    <definedName name="_3937me_4_1" localSheetId="11">#REF!</definedName>
    <definedName name="_3937me_4_1" localSheetId="5">#REF!</definedName>
    <definedName name="_3937me_4_1" localSheetId="14">#REF!</definedName>
    <definedName name="_3937me_4_1">#REF!</definedName>
    <definedName name="_3938me_5_1" localSheetId="13">#REF!</definedName>
    <definedName name="_3938me_5_1" localSheetId="2">#REF!</definedName>
    <definedName name="_3938me_5_1" localSheetId="11">#REF!</definedName>
    <definedName name="_3938me_5_1" localSheetId="5">#REF!</definedName>
    <definedName name="_3938me_5_1" localSheetId="14">#REF!</definedName>
    <definedName name="_3938me_5_1">#REF!</definedName>
    <definedName name="_3939me_6_1" localSheetId="13">#REF!</definedName>
    <definedName name="_3939me_6_1" localSheetId="2">#REF!</definedName>
    <definedName name="_3939me_6_1" localSheetId="11">#REF!</definedName>
    <definedName name="_3939me_6_1" localSheetId="5">#REF!</definedName>
    <definedName name="_3939me_6_1" localSheetId="14">#REF!</definedName>
    <definedName name="_3939me_6_1">#REF!</definedName>
    <definedName name="_393cu_ly1_8_1" localSheetId="13">#REF!</definedName>
    <definedName name="_393cu_ly1_8_1" localSheetId="2">#REF!</definedName>
    <definedName name="_393cu_ly1_8_1" localSheetId="11">#REF!</definedName>
    <definedName name="_393cu_ly1_8_1" localSheetId="5">#REF!</definedName>
    <definedName name="_393cu_ly1_8_1" localSheetId="14">#REF!</definedName>
    <definedName name="_393cu_ly1_8_1">#REF!</definedName>
    <definedName name="_3940me_8_1" localSheetId="13">#REF!</definedName>
    <definedName name="_3940me_8_1" localSheetId="2">#REF!</definedName>
    <definedName name="_3940me_8_1" localSheetId="11">#REF!</definedName>
    <definedName name="_3940me_8_1" localSheetId="5">#REF!</definedName>
    <definedName name="_3940me_8_1" localSheetId="14">#REF!</definedName>
    <definedName name="_3940me_8_1">#REF!</definedName>
    <definedName name="_3942MF_4_1" localSheetId="13">#REF!</definedName>
    <definedName name="_3942MF_4_1" localSheetId="2">#REF!</definedName>
    <definedName name="_3942MF_4_1" localSheetId="11">#REF!</definedName>
    <definedName name="_3942MF_4_1" localSheetId="5">#REF!</definedName>
    <definedName name="_3942MF_4_1" localSheetId="14">#REF!</definedName>
    <definedName name="_3942MF_4_1">#REF!</definedName>
    <definedName name="_3944MF_5_1" localSheetId="13">#REF!</definedName>
    <definedName name="_3944MF_5_1" localSheetId="2">#REF!</definedName>
    <definedName name="_3944MF_5_1" localSheetId="11">#REF!</definedName>
    <definedName name="_3944MF_5_1" localSheetId="5">#REF!</definedName>
    <definedName name="_3944MF_5_1" localSheetId="14">#REF!</definedName>
    <definedName name="_3944MF_5_1">#REF!</definedName>
    <definedName name="_3946MF_6_1" localSheetId="13">#REF!</definedName>
    <definedName name="_3946MF_6_1" localSheetId="2">#REF!</definedName>
    <definedName name="_3946MF_6_1" localSheetId="11">#REF!</definedName>
    <definedName name="_3946MF_6_1" localSheetId="5">#REF!</definedName>
    <definedName name="_3946MF_6_1" localSheetId="14">#REF!</definedName>
    <definedName name="_3946MF_6_1">#REF!</definedName>
    <definedName name="_3948MF_8_1" localSheetId="13">#REF!</definedName>
    <definedName name="_3948MF_8_1" localSheetId="2">#REF!</definedName>
    <definedName name="_3948MF_8_1" localSheetId="11">#REF!</definedName>
    <definedName name="_3948MF_8_1" localSheetId="5">#REF!</definedName>
    <definedName name="_3948MF_8_1" localSheetId="14">#REF!</definedName>
    <definedName name="_3948MF_8_1">#REF!</definedName>
    <definedName name="_3949MG_A_4_1" localSheetId="13">#REF!</definedName>
    <definedName name="_3949MG_A_4_1" localSheetId="2">#REF!</definedName>
    <definedName name="_3949MG_A_4_1" localSheetId="11">#REF!</definedName>
    <definedName name="_3949MG_A_4_1" localSheetId="5">#REF!</definedName>
    <definedName name="_3949MG_A_4_1" localSheetId="14">#REF!</definedName>
    <definedName name="_3949MG_A_4_1">#REF!</definedName>
    <definedName name="_3950MG_A_5_1" localSheetId="13">#REF!</definedName>
    <definedName name="_3950MG_A_5_1" localSheetId="2">#REF!</definedName>
    <definedName name="_3950MG_A_5_1" localSheetId="11">#REF!</definedName>
    <definedName name="_3950MG_A_5_1" localSheetId="5">#REF!</definedName>
    <definedName name="_3950MG_A_5_1" localSheetId="14">#REF!</definedName>
    <definedName name="_3950MG_A_5_1">#REF!</definedName>
    <definedName name="_3951MG_A_6_1" localSheetId="13">#REF!</definedName>
    <definedName name="_3951MG_A_6_1" localSheetId="2">#REF!</definedName>
    <definedName name="_3951MG_A_6_1" localSheetId="11">#REF!</definedName>
    <definedName name="_3951MG_A_6_1" localSheetId="5">#REF!</definedName>
    <definedName name="_3951MG_A_6_1" localSheetId="14">#REF!</definedName>
    <definedName name="_3951MG_A_6_1">#REF!</definedName>
    <definedName name="_3952MG_A_8_1" localSheetId="13">#REF!</definedName>
    <definedName name="_3952MG_A_8_1" localSheetId="2">#REF!</definedName>
    <definedName name="_3952MG_A_8_1" localSheetId="11">#REF!</definedName>
    <definedName name="_3952MG_A_8_1" localSheetId="5">#REF!</definedName>
    <definedName name="_3952MG_A_8_1" localSheetId="14">#REF!</definedName>
    <definedName name="_3952MG_A_8_1">#REF!</definedName>
    <definedName name="_3953Morning_4_1">NA()</definedName>
    <definedName name="_3954Morning_5_1">NA()</definedName>
    <definedName name="_3955Morning_6_1">NA()</definedName>
    <definedName name="_3956Morning_8_1">NA()</definedName>
    <definedName name="_3957Morong_4_1" localSheetId="13">#REF!</definedName>
    <definedName name="_3957Morong_4_1" localSheetId="2">#REF!</definedName>
    <definedName name="_3957Morong_4_1" localSheetId="11">#REF!</definedName>
    <definedName name="_3957Morong_4_1" localSheetId="5">#REF!</definedName>
    <definedName name="_3957Morong_4_1" localSheetId="14">#REF!</definedName>
    <definedName name="_3957Morong_4_1">#REF!</definedName>
    <definedName name="_3958Morong_5_1" localSheetId="13">#REF!</definedName>
    <definedName name="_3958Morong_5_1" localSheetId="2">#REF!</definedName>
    <definedName name="_3958Morong_5_1" localSheetId="11">#REF!</definedName>
    <definedName name="_3958Morong_5_1" localSheetId="5">#REF!</definedName>
    <definedName name="_3958Morong_5_1" localSheetId="14">#REF!</definedName>
    <definedName name="_3958Morong_5_1">#REF!</definedName>
    <definedName name="_3959Morong_6_1" localSheetId="13">#REF!</definedName>
    <definedName name="_3959Morong_6_1" localSheetId="2">#REF!</definedName>
    <definedName name="_3959Morong_6_1" localSheetId="11">#REF!</definedName>
    <definedName name="_3959Morong_6_1" localSheetId="5">#REF!</definedName>
    <definedName name="_3959Morong_6_1" localSheetId="14">#REF!</definedName>
    <definedName name="_3959Morong_6_1">#REF!</definedName>
    <definedName name="_3960Morong_8_1" localSheetId="13">#REF!</definedName>
    <definedName name="_3960Morong_8_1" localSheetId="2">#REF!</definedName>
    <definedName name="_3960Morong_8_1" localSheetId="11">#REF!</definedName>
    <definedName name="_3960Morong_8_1" localSheetId="5">#REF!</definedName>
    <definedName name="_3960Morong_8_1" localSheetId="14">#REF!</definedName>
    <definedName name="_3960Morong_8_1">#REF!</definedName>
    <definedName name="_3961Morong4054_85_4_1" localSheetId="13">#REF!</definedName>
    <definedName name="_3961Morong4054_85_4_1" localSheetId="2">#REF!</definedName>
    <definedName name="_3961Morong4054_85_4_1" localSheetId="11">#REF!</definedName>
    <definedName name="_3961Morong4054_85_4_1" localSheetId="5">#REF!</definedName>
    <definedName name="_3961Morong4054_85_4_1" localSheetId="14">#REF!</definedName>
    <definedName name="_3961Morong4054_85_4_1">#REF!</definedName>
    <definedName name="_3962Morong4054_85_5_1" localSheetId="13">#REF!</definedName>
    <definedName name="_3962Morong4054_85_5_1" localSheetId="2">#REF!</definedName>
    <definedName name="_3962Morong4054_85_5_1" localSheetId="11">#REF!</definedName>
    <definedName name="_3962Morong4054_85_5_1" localSheetId="5">#REF!</definedName>
    <definedName name="_3962Morong4054_85_5_1" localSheetId="14">#REF!</definedName>
    <definedName name="_3962Morong4054_85_5_1">#REF!</definedName>
    <definedName name="_3963Morong4054_85_6_1" localSheetId="13">#REF!</definedName>
    <definedName name="_3963Morong4054_85_6_1" localSheetId="2">#REF!</definedName>
    <definedName name="_3963Morong4054_85_6_1" localSheetId="11">#REF!</definedName>
    <definedName name="_3963Morong4054_85_6_1" localSheetId="5">#REF!</definedName>
    <definedName name="_3963Morong4054_85_6_1" localSheetId="14">#REF!</definedName>
    <definedName name="_3963Morong4054_85_6_1">#REF!</definedName>
    <definedName name="_3964Morong4054_85_8_1" localSheetId="13">#REF!</definedName>
    <definedName name="_3964Morong4054_85_8_1" localSheetId="2">#REF!</definedName>
    <definedName name="_3964Morong4054_85_8_1" localSheetId="11">#REF!</definedName>
    <definedName name="_3964Morong4054_85_8_1" localSheetId="5">#REF!</definedName>
    <definedName name="_3964Morong4054_85_8_1" localSheetId="14">#REF!</definedName>
    <definedName name="_3964Morong4054_85_8_1">#REF!</definedName>
    <definedName name="_3998n_4_1" localSheetId="13">#REF!</definedName>
    <definedName name="_3998n_4_1" localSheetId="2">#REF!</definedName>
    <definedName name="_3998n_4_1" localSheetId="11">#REF!</definedName>
    <definedName name="_3998n_4_1" localSheetId="5">#REF!</definedName>
    <definedName name="_3998n_4_1" localSheetId="14">#REF!</definedName>
    <definedName name="_3998n_4_1">#REF!</definedName>
    <definedName name="_39A65700_5_1" localSheetId="13">#REF!</definedName>
    <definedName name="_39A65700_5_1" localSheetId="2">#REF!</definedName>
    <definedName name="_39A65700_5_1" localSheetId="11">#REF!</definedName>
    <definedName name="_39A65700_5_1" localSheetId="5">#REF!</definedName>
    <definedName name="_39A65700_5_1" localSheetId="14">#REF!</definedName>
    <definedName name="_39A65700_5_1">#REF!</definedName>
    <definedName name="_3N" localSheetId="13">#REF!</definedName>
    <definedName name="_3N" localSheetId="2">#REF!</definedName>
    <definedName name="_3N" localSheetId="11">#REF!</definedName>
    <definedName name="_3N" localSheetId="5">#REF!</definedName>
    <definedName name="_3N" localSheetId="14">#REF!</definedName>
    <definedName name="_3N">#REF!</definedName>
    <definedName name="_4">#N/A</definedName>
    <definedName name="_4_??????1">#N/A</definedName>
    <definedName name="_4_??????3" localSheetId="9">#N/A</definedName>
    <definedName name="_4_??????3" localSheetId="8">#N/A</definedName>
    <definedName name="_4_??????3" localSheetId="10">NKTC!_____________may3</definedName>
    <definedName name="_4_??????3" localSheetId="13">#N/A</definedName>
    <definedName name="_4_??????3" localSheetId="2">NKTC!_____________may3</definedName>
    <definedName name="_4_??????3" localSheetId="11">NKTC!_____________may3</definedName>
    <definedName name="_4_??????3" localSheetId="5">NKTC!_____________may3</definedName>
    <definedName name="_4_??????3" localSheetId="14">#N/A</definedName>
    <definedName name="_4_??????3">NKTC!_____________may3</definedName>
    <definedName name="_4_0xoa_" localSheetId="13" hidden="1">#REF!</definedName>
    <definedName name="_4_0xoa_" localSheetId="2" hidden="1">#REF!</definedName>
    <definedName name="_4_0xoa_" localSheetId="11" hidden="1">#REF!</definedName>
    <definedName name="_4_0xoa_" localSheetId="5" hidden="1">#REF!</definedName>
    <definedName name="_4_0xoa_" localSheetId="14" hidden="1">#REF!</definedName>
    <definedName name="_4_0xoa_" hidden="1">#REF!</definedName>
    <definedName name="_40_0xoa_" localSheetId="13" hidden="1">#REF!</definedName>
    <definedName name="_40_0xoa_" localSheetId="2" hidden="1">#REF!</definedName>
    <definedName name="_40_0xoa_" localSheetId="11" hidden="1">#REF!</definedName>
    <definedName name="_40_0xoa_" localSheetId="5" hidden="1">#REF!</definedName>
    <definedName name="_40_0xoa_" localSheetId="14" hidden="1">#REF!</definedName>
    <definedName name="_40_0xoa_" hidden="1">#REF!</definedName>
    <definedName name="_4000n_5_1" localSheetId="13">#REF!</definedName>
    <definedName name="_4000n_5_1" localSheetId="2">#REF!</definedName>
    <definedName name="_4000n_5_1" localSheetId="11">#REF!</definedName>
    <definedName name="_4000n_5_1" localSheetId="5">#REF!</definedName>
    <definedName name="_4000n_5_1" localSheetId="14">#REF!</definedName>
    <definedName name="_4000n_5_1">#REF!</definedName>
    <definedName name="_4002n_6_1" localSheetId="13">#REF!</definedName>
    <definedName name="_4002n_6_1" localSheetId="2">#REF!</definedName>
    <definedName name="_4002n_6_1" localSheetId="11">#REF!</definedName>
    <definedName name="_4002n_6_1" localSheetId="5">#REF!</definedName>
    <definedName name="_4002n_6_1" localSheetId="14">#REF!</definedName>
    <definedName name="_4002n_6_1">#REF!</definedName>
    <definedName name="_4004n_8_1" localSheetId="13">#REF!</definedName>
    <definedName name="_4004n_8_1" localSheetId="2">#REF!</definedName>
    <definedName name="_4004n_8_1" localSheetId="11">#REF!</definedName>
    <definedName name="_4004n_8_1" localSheetId="5">#REF!</definedName>
    <definedName name="_4004n_8_1" localSheetId="14">#REF!</definedName>
    <definedName name="_4004n_8_1">#REF!</definedName>
    <definedName name="_4006n1pig_4_1" localSheetId="13">#REF!</definedName>
    <definedName name="_4006n1pig_4_1" localSheetId="2">#REF!</definedName>
    <definedName name="_4006n1pig_4_1" localSheetId="11">#REF!</definedName>
    <definedName name="_4006n1pig_4_1" localSheetId="5">#REF!</definedName>
    <definedName name="_4006n1pig_4_1" localSheetId="14">#REF!</definedName>
    <definedName name="_4006n1pig_4_1">#REF!</definedName>
    <definedName name="_4008n1pig_5_1" localSheetId="13">#REF!</definedName>
    <definedName name="_4008n1pig_5_1" localSheetId="2">#REF!</definedName>
    <definedName name="_4008n1pig_5_1" localSheetId="11">#REF!</definedName>
    <definedName name="_4008n1pig_5_1" localSheetId="5">#REF!</definedName>
    <definedName name="_4008n1pig_5_1" localSheetId="14">#REF!</definedName>
    <definedName name="_4008n1pig_5_1">#REF!</definedName>
    <definedName name="_4010n1pig_6_1" localSheetId="13">#REF!</definedName>
    <definedName name="_4010n1pig_6_1" localSheetId="2">#REF!</definedName>
    <definedName name="_4010n1pig_6_1" localSheetId="11">#REF!</definedName>
    <definedName name="_4010n1pig_6_1" localSheetId="5">#REF!</definedName>
    <definedName name="_4010n1pig_6_1" localSheetId="14">#REF!</definedName>
    <definedName name="_4010n1pig_6_1">#REF!</definedName>
    <definedName name="_4012n1pig_8_1" localSheetId="13">#REF!</definedName>
    <definedName name="_4012n1pig_8_1" localSheetId="2">#REF!</definedName>
    <definedName name="_4012n1pig_8_1" localSheetId="11">#REF!</definedName>
    <definedName name="_4012n1pig_8_1" localSheetId="5">#REF!</definedName>
    <definedName name="_4012n1pig_8_1" localSheetId="14">#REF!</definedName>
    <definedName name="_4012n1pig_8_1">#REF!</definedName>
    <definedName name="_4030n1pind_4_1" localSheetId="13">#REF!</definedName>
    <definedName name="_4030n1pind_4_1" localSheetId="2">#REF!</definedName>
    <definedName name="_4030n1pind_4_1" localSheetId="11">#REF!</definedName>
    <definedName name="_4030n1pind_4_1" localSheetId="5">#REF!</definedName>
    <definedName name="_4030n1pind_4_1" localSheetId="14">#REF!</definedName>
    <definedName name="_4030n1pind_4_1">#REF!</definedName>
    <definedName name="_4032n1pind_5_1" localSheetId="13">#REF!</definedName>
    <definedName name="_4032n1pind_5_1" localSheetId="2">#REF!</definedName>
    <definedName name="_4032n1pind_5_1" localSheetId="11">#REF!</definedName>
    <definedName name="_4032n1pind_5_1" localSheetId="5">#REF!</definedName>
    <definedName name="_4032n1pind_5_1" localSheetId="14">#REF!</definedName>
    <definedName name="_4032n1pind_5_1">#REF!</definedName>
    <definedName name="_4034n1pind_6_1" localSheetId="13">#REF!</definedName>
    <definedName name="_4034n1pind_6_1" localSheetId="2">#REF!</definedName>
    <definedName name="_4034n1pind_6_1" localSheetId="11">#REF!</definedName>
    <definedName name="_4034n1pind_6_1" localSheetId="5">#REF!</definedName>
    <definedName name="_4034n1pind_6_1" localSheetId="14">#REF!</definedName>
    <definedName name="_4034n1pind_6_1">#REF!</definedName>
    <definedName name="_4036n1pind_8_1" localSheetId="13">#REF!</definedName>
    <definedName name="_4036n1pind_8_1" localSheetId="2">#REF!</definedName>
    <definedName name="_4036n1pind_8_1" localSheetId="11">#REF!</definedName>
    <definedName name="_4036n1pind_8_1" localSheetId="5">#REF!</definedName>
    <definedName name="_4036n1pind_8_1" localSheetId="14">#REF!</definedName>
    <definedName name="_4036n1pind_8_1">#REF!</definedName>
    <definedName name="_4054n1pint_4_1" localSheetId="13">#REF!</definedName>
    <definedName name="_4054n1pint_4_1" localSheetId="2">#REF!</definedName>
    <definedName name="_4054n1pint_4_1" localSheetId="11">#REF!</definedName>
    <definedName name="_4054n1pint_4_1" localSheetId="5">#REF!</definedName>
    <definedName name="_4054n1pint_4_1" localSheetId="14">#REF!</definedName>
    <definedName name="_4054n1pint_4_1">#REF!</definedName>
    <definedName name="_4056n1pint_5_1" localSheetId="13">#REF!</definedName>
    <definedName name="_4056n1pint_5_1" localSheetId="2">#REF!</definedName>
    <definedName name="_4056n1pint_5_1" localSheetId="11">#REF!</definedName>
    <definedName name="_4056n1pint_5_1" localSheetId="5">#REF!</definedName>
    <definedName name="_4056n1pint_5_1" localSheetId="14">#REF!</definedName>
    <definedName name="_4056n1pint_5_1">#REF!</definedName>
    <definedName name="_4058n1pint_6_1" localSheetId="13">#REF!</definedName>
    <definedName name="_4058n1pint_6_1" localSheetId="2">#REF!</definedName>
    <definedName name="_4058n1pint_6_1" localSheetId="11">#REF!</definedName>
    <definedName name="_4058n1pint_6_1" localSheetId="5">#REF!</definedName>
    <definedName name="_4058n1pint_6_1" localSheetId="14">#REF!</definedName>
    <definedName name="_4058n1pint_6_1">#REF!</definedName>
    <definedName name="_4060n1pint_8_1" localSheetId="13">#REF!</definedName>
    <definedName name="_4060n1pint_8_1" localSheetId="2">#REF!</definedName>
    <definedName name="_4060n1pint_8_1" localSheetId="11">#REF!</definedName>
    <definedName name="_4060n1pint_8_1" localSheetId="5">#REF!</definedName>
    <definedName name="_4060n1pint_8_1" localSheetId="14">#REF!</definedName>
    <definedName name="_4060n1pint_8_1">#REF!</definedName>
    <definedName name="_4078n1ping_4_1" localSheetId="13">#REF!</definedName>
    <definedName name="_4078n1ping_4_1" localSheetId="2">#REF!</definedName>
    <definedName name="_4078n1ping_4_1" localSheetId="11">#REF!</definedName>
    <definedName name="_4078n1ping_4_1" localSheetId="5">#REF!</definedName>
    <definedName name="_4078n1ping_4_1" localSheetId="14">#REF!</definedName>
    <definedName name="_4078n1ping_4_1">#REF!</definedName>
    <definedName name="_4080n1ping_5_1" localSheetId="13">#REF!</definedName>
    <definedName name="_4080n1ping_5_1" localSheetId="2">#REF!</definedName>
    <definedName name="_4080n1ping_5_1" localSheetId="11">#REF!</definedName>
    <definedName name="_4080n1ping_5_1" localSheetId="5">#REF!</definedName>
    <definedName name="_4080n1ping_5_1" localSheetId="14">#REF!</definedName>
    <definedName name="_4080n1ping_5_1">#REF!</definedName>
    <definedName name="_4082n1ping_6_1" localSheetId="13">#REF!</definedName>
    <definedName name="_4082n1ping_6_1" localSheetId="2">#REF!</definedName>
    <definedName name="_4082n1ping_6_1" localSheetId="11">#REF!</definedName>
    <definedName name="_4082n1ping_6_1" localSheetId="5">#REF!</definedName>
    <definedName name="_4082n1ping_6_1" localSheetId="14">#REF!</definedName>
    <definedName name="_4082n1ping_6_1">#REF!</definedName>
    <definedName name="_4084n1ping_8_1" localSheetId="13">#REF!</definedName>
    <definedName name="_4084n1ping_8_1" localSheetId="2">#REF!</definedName>
    <definedName name="_4084n1ping_8_1" localSheetId="11">#REF!</definedName>
    <definedName name="_4084n1ping_8_1" localSheetId="5">#REF!</definedName>
    <definedName name="_4084n1ping_8_1" localSheetId="14">#REF!</definedName>
    <definedName name="_4084n1ping_8_1">#REF!</definedName>
    <definedName name="_40x4">5100</definedName>
    <definedName name="_4100NHot_8_1" localSheetId="13">#REF!</definedName>
    <definedName name="_4100NHot_8_1" localSheetId="2">#REF!</definedName>
    <definedName name="_4100NHot_8_1" localSheetId="11">#REF!</definedName>
    <definedName name="_4100NHot_8_1" localSheetId="5">#REF!</definedName>
    <definedName name="_4100NHot_8_1" localSheetId="14">#REF!</definedName>
    <definedName name="_4100NHot_8_1">#REF!</definedName>
    <definedName name="_413565">"hdong+Sheet1!$A$2:$J$24263!$A$13374"</definedName>
    <definedName name="_4149nc151_4_1" localSheetId="13">#REF!</definedName>
    <definedName name="_4149nc151_4_1" localSheetId="2">#REF!</definedName>
    <definedName name="_4149nc151_4_1" localSheetId="11">#REF!</definedName>
    <definedName name="_4149nc151_4_1" localSheetId="5">#REF!</definedName>
    <definedName name="_4149nc151_4_1" localSheetId="14">#REF!</definedName>
    <definedName name="_4149nc151_4_1">#REF!</definedName>
    <definedName name="_4150nc151_5_1" localSheetId="13">#REF!</definedName>
    <definedName name="_4150nc151_5_1" localSheetId="2">#REF!</definedName>
    <definedName name="_4150nc151_5_1" localSheetId="11">#REF!</definedName>
    <definedName name="_4150nc151_5_1" localSheetId="5">#REF!</definedName>
    <definedName name="_4150nc151_5_1" localSheetId="14">#REF!</definedName>
    <definedName name="_4150nc151_5_1">#REF!</definedName>
    <definedName name="_4151nc151_6_1" localSheetId="13">#REF!</definedName>
    <definedName name="_4151nc151_6_1" localSheetId="2">#REF!</definedName>
    <definedName name="_4151nc151_6_1" localSheetId="11">#REF!</definedName>
    <definedName name="_4151nc151_6_1" localSheetId="5">#REF!</definedName>
    <definedName name="_4151nc151_6_1" localSheetId="14">#REF!</definedName>
    <definedName name="_4151nc151_6_1">#REF!</definedName>
    <definedName name="_4152nc151_8_1" localSheetId="13">#REF!</definedName>
    <definedName name="_4152nc151_8_1" localSheetId="2">#REF!</definedName>
    <definedName name="_4152nc151_8_1" localSheetId="11">#REF!</definedName>
    <definedName name="_4152nc151_8_1" localSheetId="5">#REF!</definedName>
    <definedName name="_4152nc151_8_1" localSheetId="14">#REF!</definedName>
    <definedName name="_4152nc151_8_1">#REF!</definedName>
    <definedName name="_4186nc3p_4_1" localSheetId="13">#REF!</definedName>
    <definedName name="_4186nc3p_4_1" localSheetId="2">#REF!</definedName>
    <definedName name="_4186nc3p_4_1" localSheetId="11">#REF!</definedName>
    <definedName name="_4186nc3p_4_1" localSheetId="5">#REF!</definedName>
    <definedName name="_4186nc3p_4_1" localSheetId="14">#REF!</definedName>
    <definedName name="_4186nc3p_4_1">#REF!</definedName>
    <definedName name="_4188nc3p_5_1" localSheetId="13">#REF!</definedName>
    <definedName name="_4188nc3p_5_1" localSheetId="2">#REF!</definedName>
    <definedName name="_4188nc3p_5_1" localSheetId="11">#REF!</definedName>
    <definedName name="_4188nc3p_5_1" localSheetId="5">#REF!</definedName>
    <definedName name="_4188nc3p_5_1" localSheetId="14">#REF!</definedName>
    <definedName name="_4188nc3p_5_1">#REF!</definedName>
    <definedName name="_418cuoc_vc_4_1" localSheetId="13">#REF!</definedName>
    <definedName name="_418cuoc_vc_4_1" localSheetId="2">#REF!</definedName>
    <definedName name="_418cuoc_vc_4_1" localSheetId="11">#REF!</definedName>
    <definedName name="_418cuoc_vc_4_1" localSheetId="5">#REF!</definedName>
    <definedName name="_418cuoc_vc_4_1" localSheetId="14">#REF!</definedName>
    <definedName name="_418cuoc_vc_4_1">#REF!</definedName>
    <definedName name="_4190nc3p_6_1" localSheetId="13">#REF!</definedName>
    <definedName name="_4190nc3p_6_1" localSheetId="2">#REF!</definedName>
    <definedName name="_4190nc3p_6_1" localSheetId="11">#REF!</definedName>
    <definedName name="_4190nc3p_6_1" localSheetId="5">#REF!</definedName>
    <definedName name="_4190nc3p_6_1" localSheetId="14">#REF!</definedName>
    <definedName name="_4190nc3p_6_1">#REF!</definedName>
    <definedName name="_4192nc3p_8_1" localSheetId="13">#REF!</definedName>
    <definedName name="_4192nc3p_8_1" localSheetId="2">#REF!</definedName>
    <definedName name="_4192nc3p_8_1" localSheetId="11">#REF!</definedName>
    <definedName name="_4192nc3p_8_1" localSheetId="5">#REF!</definedName>
    <definedName name="_4192nc3p_8_1" localSheetId="14">#REF!</definedName>
    <definedName name="_4192nc3p_8_1">#REF!</definedName>
    <definedName name="_4194NCBD100_4_1" localSheetId="13">#REF!</definedName>
    <definedName name="_4194NCBD100_4_1" localSheetId="2">#REF!</definedName>
    <definedName name="_4194NCBD100_4_1" localSheetId="11">#REF!</definedName>
    <definedName name="_4194NCBD100_4_1" localSheetId="5">#REF!</definedName>
    <definedName name="_4194NCBD100_4_1" localSheetId="14">#REF!</definedName>
    <definedName name="_4194NCBD100_4_1">#REF!</definedName>
    <definedName name="_4196NCBD100_5_1" localSheetId="13">#REF!</definedName>
    <definedName name="_4196NCBD100_5_1" localSheetId="2">#REF!</definedName>
    <definedName name="_4196NCBD100_5_1" localSheetId="11">#REF!</definedName>
    <definedName name="_4196NCBD100_5_1" localSheetId="5">#REF!</definedName>
    <definedName name="_4196NCBD100_5_1" localSheetId="14">#REF!</definedName>
    <definedName name="_4196NCBD100_5_1">#REF!</definedName>
    <definedName name="_4198NCBD100_6_1" localSheetId="13">#REF!</definedName>
    <definedName name="_4198NCBD100_6_1" localSheetId="2">#REF!</definedName>
    <definedName name="_4198NCBD100_6_1" localSheetId="11">#REF!</definedName>
    <definedName name="_4198NCBD100_6_1" localSheetId="5">#REF!</definedName>
    <definedName name="_4198NCBD100_6_1" localSheetId="14">#REF!</definedName>
    <definedName name="_4198NCBD100_6_1">#REF!</definedName>
    <definedName name="_419cuoc_vc_5_1" localSheetId="13">#REF!</definedName>
    <definedName name="_419cuoc_vc_5_1" localSheetId="2">#REF!</definedName>
    <definedName name="_419cuoc_vc_5_1" localSheetId="11">#REF!</definedName>
    <definedName name="_419cuoc_vc_5_1" localSheetId="5">#REF!</definedName>
    <definedName name="_419cuoc_vc_5_1" localSheetId="14">#REF!</definedName>
    <definedName name="_419cuoc_vc_5_1">#REF!</definedName>
    <definedName name="_41A0__">#N/A</definedName>
    <definedName name="_41A65700_6_1" localSheetId="13">#REF!</definedName>
    <definedName name="_41A65700_6_1" localSheetId="2">#REF!</definedName>
    <definedName name="_41A65700_6_1" localSheetId="11">#REF!</definedName>
    <definedName name="_41A65700_6_1" localSheetId="5">#REF!</definedName>
    <definedName name="_41A65700_6_1" localSheetId="14">#REF!</definedName>
    <definedName name="_41A65700_6_1">#REF!</definedName>
    <definedName name="_4200NCBD100_8_1" localSheetId="13">#REF!</definedName>
    <definedName name="_4200NCBD100_8_1" localSheetId="2">#REF!</definedName>
    <definedName name="_4200NCBD100_8_1" localSheetId="11">#REF!</definedName>
    <definedName name="_4200NCBD100_8_1" localSheetId="5">#REF!</definedName>
    <definedName name="_4200NCBD100_8_1" localSheetId="14">#REF!</definedName>
    <definedName name="_4200NCBD100_8_1">#REF!</definedName>
    <definedName name="_4202NCBD200_4_1" localSheetId="13">#REF!</definedName>
    <definedName name="_4202NCBD200_4_1" localSheetId="2">#REF!</definedName>
    <definedName name="_4202NCBD200_4_1" localSheetId="11">#REF!</definedName>
    <definedName name="_4202NCBD200_4_1" localSheetId="5">#REF!</definedName>
    <definedName name="_4202NCBD200_4_1" localSheetId="14">#REF!</definedName>
    <definedName name="_4202NCBD200_4_1">#REF!</definedName>
    <definedName name="_4204NCBD200_5_1" localSheetId="13">#REF!</definedName>
    <definedName name="_4204NCBD200_5_1" localSheetId="2">#REF!</definedName>
    <definedName name="_4204NCBD200_5_1" localSheetId="11">#REF!</definedName>
    <definedName name="_4204NCBD200_5_1" localSheetId="5">#REF!</definedName>
    <definedName name="_4204NCBD200_5_1" localSheetId="14">#REF!</definedName>
    <definedName name="_4204NCBD200_5_1">#REF!</definedName>
    <definedName name="_4206NCBD200_6_1" localSheetId="13">#REF!</definedName>
    <definedName name="_4206NCBD200_6_1" localSheetId="2">#REF!</definedName>
    <definedName name="_4206NCBD200_6_1" localSheetId="11">#REF!</definedName>
    <definedName name="_4206NCBD200_6_1" localSheetId="5">#REF!</definedName>
    <definedName name="_4206NCBD200_6_1" localSheetId="14">#REF!</definedName>
    <definedName name="_4206NCBD200_6_1">#REF!</definedName>
    <definedName name="_4208NCBD200_8_1" localSheetId="13">#REF!</definedName>
    <definedName name="_4208NCBD200_8_1" localSheetId="2">#REF!</definedName>
    <definedName name="_4208NCBD200_8_1" localSheetId="11">#REF!</definedName>
    <definedName name="_4208NCBD200_8_1" localSheetId="5">#REF!</definedName>
    <definedName name="_4208NCBD200_8_1" localSheetId="14">#REF!</definedName>
    <definedName name="_4208NCBD200_8_1">#REF!</definedName>
    <definedName name="_420cuoc_vc_6_1" localSheetId="13">#REF!</definedName>
    <definedName name="_420cuoc_vc_6_1" localSheetId="2">#REF!</definedName>
    <definedName name="_420cuoc_vc_6_1" localSheetId="11">#REF!</definedName>
    <definedName name="_420cuoc_vc_6_1" localSheetId="5">#REF!</definedName>
    <definedName name="_420cuoc_vc_6_1" localSheetId="14">#REF!</definedName>
    <definedName name="_420cuoc_vc_6_1">#REF!</definedName>
    <definedName name="_4210NCBD250_4_1" localSheetId="13">#REF!</definedName>
    <definedName name="_4210NCBD250_4_1" localSheetId="2">#REF!</definedName>
    <definedName name="_4210NCBD250_4_1" localSheetId="11">#REF!</definedName>
    <definedName name="_4210NCBD250_4_1" localSheetId="5">#REF!</definedName>
    <definedName name="_4210NCBD250_4_1" localSheetId="14">#REF!</definedName>
    <definedName name="_4210NCBD250_4_1">#REF!</definedName>
    <definedName name="_4212NCBD250_5_1" localSheetId="13">#REF!</definedName>
    <definedName name="_4212NCBD250_5_1" localSheetId="2">#REF!</definedName>
    <definedName name="_4212NCBD250_5_1" localSheetId="11">#REF!</definedName>
    <definedName name="_4212NCBD250_5_1" localSheetId="5">#REF!</definedName>
    <definedName name="_4212NCBD250_5_1" localSheetId="14">#REF!</definedName>
    <definedName name="_4212NCBD250_5_1">#REF!</definedName>
    <definedName name="_4214NCBD250_6_1" localSheetId="13">#REF!</definedName>
    <definedName name="_4214NCBD250_6_1" localSheetId="2">#REF!</definedName>
    <definedName name="_4214NCBD250_6_1" localSheetId="11">#REF!</definedName>
    <definedName name="_4214NCBD250_6_1" localSheetId="5">#REF!</definedName>
    <definedName name="_4214NCBD250_6_1" localSheetId="14">#REF!</definedName>
    <definedName name="_4214NCBD250_6_1">#REF!</definedName>
    <definedName name="_4216NCBD250_8_1" localSheetId="13">#REF!</definedName>
    <definedName name="_4216NCBD250_8_1" localSheetId="2">#REF!</definedName>
    <definedName name="_4216NCBD250_8_1" localSheetId="11">#REF!</definedName>
    <definedName name="_4216NCBD250_8_1" localSheetId="5">#REF!</definedName>
    <definedName name="_4216NCBD250_8_1" localSheetId="14">#REF!</definedName>
    <definedName name="_4216NCBD250_8_1">#REF!</definedName>
    <definedName name="_4218NCL100_4_1" localSheetId="13">#REF!</definedName>
    <definedName name="_4218NCL100_4_1" localSheetId="2">#REF!</definedName>
    <definedName name="_4218NCL100_4_1" localSheetId="11">#REF!</definedName>
    <definedName name="_4218NCL100_4_1" localSheetId="5">#REF!</definedName>
    <definedName name="_4218NCL100_4_1" localSheetId="14">#REF!</definedName>
    <definedName name="_4218NCL100_4_1">#REF!</definedName>
    <definedName name="_421cuoc_vc_8_1" localSheetId="13">#REF!</definedName>
    <definedName name="_421cuoc_vc_8_1" localSheetId="2">#REF!</definedName>
    <definedName name="_421cuoc_vc_8_1" localSheetId="11">#REF!</definedName>
    <definedName name="_421cuoc_vc_8_1" localSheetId="5">#REF!</definedName>
    <definedName name="_421cuoc_vc_8_1" localSheetId="14">#REF!</definedName>
    <definedName name="_421cuoc_vc_8_1">#REF!</definedName>
    <definedName name="_4220NCL100_5_1" localSheetId="13">#REF!</definedName>
    <definedName name="_4220NCL100_5_1" localSheetId="2">#REF!</definedName>
    <definedName name="_4220NCL100_5_1" localSheetId="11">#REF!</definedName>
    <definedName name="_4220NCL100_5_1" localSheetId="5">#REF!</definedName>
    <definedName name="_4220NCL100_5_1" localSheetId="14">#REF!</definedName>
    <definedName name="_4220NCL100_5_1">#REF!</definedName>
    <definedName name="_4222NCL100_6_1" localSheetId="13">#REF!</definedName>
    <definedName name="_4222NCL100_6_1" localSheetId="2">#REF!</definedName>
    <definedName name="_4222NCL100_6_1" localSheetId="11">#REF!</definedName>
    <definedName name="_4222NCL100_6_1" localSheetId="5">#REF!</definedName>
    <definedName name="_4222NCL100_6_1" localSheetId="14">#REF!</definedName>
    <definedName name="_4222NCL100_6_1">#REF!</definedName>
    <definedName name="_4224NCL100_8_1" localSheetId="13">#REF!</definedName>
    <definedName name="_4224NCL100_8_1" localSheetId="2">#REF!</definedName>
    <definedName name="_4224NCL100_8_1" localSheetId="11">#REF!</definedName>
    <definedName name="_4224NCL100_8_1" localSheetId="5">#REF!</definedName>
    <definedName name="_4224NCL100_8_1" localSheetId="14">#REF!</definedName>
    <definedName name="_4224NCL100_8_1">#REF!</definedName>
    <definedName name="_4226NCL200_4_1" localSheetId="13">#REF!</definedName>
    <definedName name="_4226NCL200_4_1" localSheetId="2">#REF!</definedName>
    <definedName name="_4226NCL200_4_1" localSheetId="11">#REF!</definedName>
    <definedName name="_4226NCL200_4_1" localSheetId="5">#REF!</definedName>
    <definedName name="_4226NCL200_4_1" localSheetId="14">#REF!</definedName>
    <definedName name="_4226NCL200_4_1">#REF!</definedName>
    <definedName name="_4228NCL200_5_1" localSheetId="13">#REF!</definedName>
    <definedName name="_4228NCL200_5_1" localSheetId="2">#REF!</definedName>
    <definedName name="_4228NCL200_5_1" localSheetId="11">#REF!</definedName>
    <definedName name="_4228NCL200_5_1" localSheetId="5">#REF!</definedName>
    <definedName name="_4228NCL200_5_1" localSheetId="14">#REF!</definedName>
    <definedName name="_4228NCL200_5_1">#REF!</definedName>
    <definedName name="_422cuoc_vc1_4_1" localSheetId="13">#REF!</definedName>
    <definedName name="_422cuoc_vc1_4_1" localSheetId="2">#REF!</definedName>
    <definedName name="_422cuoc_vc1_4_1" localSheetId="11">#REF!</definedName>
    <definedName name="_422cuoc_vc1_4_1" localSheetId="5">#REF!</definedName>
    <definedName name="_422cuoc_vc1_4_1" localSheetId="14">#REF!</definedName>
    <definedName name="_422cuoc_vc1_4_1">#REF!</definedName>
    <definedName name="_4230NCL200_6_1" localSheetId="13">#REF!</definedName>
    <definedName name="_4230NCL200_6_1" localSheetId="2">#REF!</definedName>
    <definedName name="_4230NCL200_6_1" localSheetId="11">#REF!</definedName>
    <definedName name="_4230NCL200_6_1" localSheetId="5">#REF!</definedName>
    <definedName name="_4230NCL200_6_1" localSheetId="14">#REF!</definedName>
    <definedName name="_4230NCL200_6_1">#REF!</definedName>
    <definedName name="_4232NCL200_8_1" localSheetId="13">#REF!</definedName>
    <definedName name="_4232NCL200_8_1" localSheetId="2">#REF!</definedName>
    <definedName name="_4232NCL200_8_1" localSheetId="11">#REF!</definedName>
    <definedName name="_4232NCL200_8_1" localSheetId="5">#REF!</definedName>
    <definedName name="_4232NCL200_8_1" localSheetId="14">#REF!</definedName>
    <definedName name="_4232NCL200_8_1">#REF!</definedName>
    <definedName name="_4234NCL250_4_1" localSheetId="13">#REF!</definedName>
    <definedName name="_4234NCL250_4_1" localSheetId="2">#REF!</definedName>
    <definedName name="_4234NCL250_4_1" localSheetId="11">#REF!</definedName>
    <definedName name="_4234NCL250_4_1" localSheetId="5">#REF!</definedName>
    <definedName name="_4234NCL250_4_1" localSheetId="14">#REF!</definedName>
    <definedName name="_4234NCL250_4_1">#REF!</definedName>
    <definedName name="_4236NCL250_5_1" localSheetId="13">#REF!</definedName>
    <definedName name="_4236NCL250_5_1" localSheetId="2">#REF!</definedName>
    <definedName name="_4236NCL250_5_1" localSheetId="11">#REF!</definedName>
    <definedName name="_4236NCL250_5_1" localSheetId="5">#REF!</definedName>
    <definedName name="_4236NCL250_5_1" localSheetId="14">#REF!</definedName>
    <definedName name="_4236NCL250_5_1">#REF!</definedName>
    <definedName name="_4238NCL250_6_1" localSheetId="13">#REF!</definedName>
    <definedName name="_4238NCL250_6_1" localSheetId="2">#REF!</definedName>
    <definedName name="_4238NCL250_6_1" localSheetId="11">#REF!</definedName>
    <definedName name="_4238NCL250_6_1" localSheetId="5">#REF!</definedName>
    <definedName name="_4238NCL250_6_1" localSheetId="14">#REF!</definedName>
    <definedName name="_4238NCL250_6_1">#REF!</definedName>
    <definedName name="_423cuoc_vc1_5_1" localSheetId="13">#REF!</definedName>
    <definedName name="_423cuoc_vc1_5_1" localSheetId="2">#REF!</definedName>
    <definedName name="_423cuoc_vc1_5_1" localSheetId="11">#REF!</definedName>
    <definedName name="_423cuoc_vc1_5_1" localSheetId="5">#REF!</definedName>
    <definedName name="_423cuoc_vc1_5_1" localSheetId="14">#REF!</definedName>
    <definedName name="_423cuoc_vc1_5_1">#REF!</definedName>
    <definedName name="_4240NCL250_8_1" localSheetId="13">#REF!</definedName>
    <definedName name="_4240NCL250_8_1" localSheetId="2">#REF!</definedName>
    <definedName name="_4240NCL250_8_1" localSheetId="11">#REF!</definedName>
    <definedName name="_4240NCL250_8_1" localSheetId="5">#REF!</definedName>
    <definedName name="_4240NCL250_8_1" localSheetId="14">#REF!</definedName>
    <definedName name="_4240NCL250_8_1">#REF!</definedName>
    <definedName name="_4247NET_1_4_1" localSheetId="13">#REF!</definedName>
    <definedName name="_4247NET_1_4_1" localSheetId="2">#REF!</definedName>
    <definedName name="_4247NET_1_4_1" localSheetId="11">#REF!</definedName>
    <definedName name="_4247NET_1_4_1" localSheetId="5">#REF!</definedName>
    <definedName name="_4247NET_1_4_1" localSheetId="14">#REF!</definedName>
    <definedName name="_4247NET_1_4_1">#REF!</definedName>
    <definedName name="_4248NET_1_5_1" localSheetId="13">#REF!</definedName>
    <definedName name="_4248NET_1_5_1" localSheetId="2">#REF!</definedName>
    <definedName name="_4248NET_1_5_1" localSheetId="11">#REF!</definedName>
    <definedName name="_4248NET_1_5_1" localSheetId="5">#REF!</definedName>
    <definedName name="_4248NET_1_5_1" localSheetId="14">#REF!</definedName>
    <definedName name="_4248NET_1_5_1">#REF!</definedName>
    <definedName name="_4249NET_1_5_2" localSheetId="13">#REF!</definedName>
    <definedName name="_4249NET_1_5_2" localSheetId="2">#REF!</definedName>
    <definedName name="_4249NET_1_5_2" localSheetId="11">#REF!</definedName>
    <definedName name="_4249NET_1_5_2" localSheetId="5">#REF!</definedName>
    <definedName name="_4249NET_1_5_2" localSheetId="14">#REF!</definedName>
    <definedName name="_4249NET_1_5_2">#REF!</definedName>
    <definedName name="_424cuoc_vc1_6_1" localSheetId="13">#REF!</definedName>
    <definedName name="_424cuoc_vc1_6_1" localSheetId="2">#REF!</definedName>
    <definedName name="_424cuoc_vc1_6_1" localSheetId="11">#REF!</definedName>
    <definedName name="_424cuoc_vc1_6_1" localSheetId="5">#REF!</definedName>
    <definedName name="_424cuoc_vc1_6_1" localSheetId="14">#REF!</definedName>
    <definedName name="_424cuoc_vc1_6_1">#REF!</definedName>
    <definedName name="_4250NET_1_6_1" localSheetId="13">#REF!</definedName>
    <definedName name="_4250NET_1_6_1" localSheetId="2">#REF!</definedName>
    <definedName name="_4250NET_1_6_1" localSheetId="11">#REF!</definedName>
    <definedName name="_4250NET_1_6_1" localSheetId="5">#REF!</definedName>
    <definedName name="_4250NET_1_6_1" localSheetId="14">#REF!</definedName>
    <definedName name="_4250NET_1_6_1">#REF!</definedName>
    <definedName name="_4251NET_1_8_1" localSheetId="13">#REF!</definedName>
    <definedName name="_4251NET_1_8_1" localSheetId="2">#REF!</definedName>
    <definedName name="_4251NET_1_8_1" localSheetId="11">#REF!</definedName>
    <definedName name="_4251NET_1_8_1" localSheetId="5">#REF!</definedName>
    <definedName name="_4251NET_1_8_1" localSheetId="14">#REF!</definedName>
    <definedName name="_4251NET_1_8_1">#REF!</definedName>
    <definedName name="_4252NET_4_1" localSheetId="13">#REF!</definedName>
    <definedName name="_4252NET_4_1" localSheetId="2">#REF!</definedName>
    <definedName name="_4252NET_4_1" localSheetId="11">#REF!</definedName>
    <definedName name="_4252NET_4_1" localSheetId="5">#REF!</definedName>
    <definedName name="_4252NET_4_1" localSheetId="14">#REF!</definedName>
    <definedName name="_4252NET_4_1">#REF!</definedName>
    <definedName name="_4253NET_5_1" localSheetId="13">#REF!</definedName>
    <definedName name="_4253NET_5_1" localSheetId="2">#REF!</definedName>
    <definedName name="_4253NET_5_1" localSheetId="11">#REF!</definedName>
    <definedName name="_4253NET_5_1" localSheetId="5">#REF!</definedName>
    <definedName name="_4253NET_5_1" localSheetId="14">#REF!</definedName>
    <definedName name="_4253NET_5_1">#REF!</definedName>
    <definedName name="_4254NET_5_2" localSheetId="13">#REF!</definedName>
    <definedName name="_4254NET_5_2" localSheetId="2">#REF!</definedName>
    <definedName name="_4254NET_5_2" localSheetId="11">#REF!</definedName>
    <definedName name="_4254NET_5_2" localSheetId="5">#REF!</definedName>
    <definedName name="_4254NET_5_2" localSheetId="14">#REF!</definedName>
    <definedName name="_4254NET_5_2">#REF!</definedName>
    <definedName name="_4255NET_6_1" localSheetId="13">#REF!</definedName>
    <definedName name="_4255NET_6_1" localSheetId="2">#REF!</definedName>
    <definedName name="_4255NET_6_1" localSheetId="11">#REF!</definedName>
    <definedName name="_4255NET_6_1" localSheetId="5">#REF!</definedName>
    <definedName name="_4255NET_6_1" localSheetId="14">#REF!</definedName>
    <definedName name="_4255NET_6_1">#REF!</definedName>
    <definedName name="_4256NET_8_1" localSheetId="13">#REF!</definedName>
    <definedName name="_4256NET_8_1" localSheetId="2">#REF!</definedName>
    <definedName name="_4256NET_8_1" localSheetId="11">#REF!</definedName>
    <definedName name="_4256NET_8_1" localSheetId="5">#REF!</definedName>
    <definedName name="_4256NET_8_1" localSheetId="14">#REF!</definedName>
    <definedName name="_4256NET_8_1">#REF!</definedName>
    <definedName name="_4257NET_ANA_1_4_1" localSheetId="13">#REF!</definedName>
    <definedName name="_4257NET_ANA_1_4_1" localSheetId="2">#REF!</definedName>
    <definedName name="_4257NET_ANA_1_4_1" localSheetId="11">#REF!</definedName>
    <definedName name="_4257NET_ANA_1_4_1" localSheetId="5">#REF!</definedName>
    <definedName name="_4257NET_ANA_1_4_1" localSheetId="14">#REF!</definedName>
    <definedName name="_4257NET_ANA_1_4_1">#REF!</definedName>
    <definedName name="_4258NET_ANA_1_5_1" localSheetId="13">#REF!</definedName>
    <definedName name="_4258NET_ANA_1_5_1" localSheetId="2">#REF!</definedName>
    <definedName name="_4258NET_ANA_1_5_1" localSheetId="11">#REF!</definedName>
    <definedName name="_4258NET_ANA_1_5_1" localSheetId="5">#REF!</definedName>
    <definedName name="_4258NET_ANA_1_5_1" localSheetId="14">#REF!</definedName>
    <definedName name="_4258NET_ANA_1_5_1">#REF!</definedName>
    <definedName name="_4259NET_ANA_1_5_2" localSheetId="13">#REF!</definedName>
    <definedName name="_4259NET_ANA_1_5_2" localSheetId="2">#REF!</definedName>
    <definedName name="_4259NET_ANA_1_5_2" localSheetId="11">#REF!</definedName>
    <definedName name="_4259NET_ANA_1_5_2" localSheetId="5">#REF!</definedName>
    <definedName name="_4259NET_ANA_1_5_2" localSheetId="14">#REF!</definedName>
    <definedName name="_4259NET_ANA_1_5_2">#REF!</definedName>
    <definedName name="_425cuoc_vc1_8_1" localSheetId="13">#REF!</definedName>
    <definedName name="_425cuoc_vc1_8_1" localSheetId="2">#REF!</definedName>
    <definedName name="_425cuoc_vc1_8_1" localSheetId="11">#REF!</definedName>
    <definedName name="_425cuoc_vc1_8_1" localSheetId="5">#REF!</definedName>
    <definedName name="_425cuoc_vc1_8_1" localSheetId="14">#REF!</definedName>
    <definedName name="_425cuoc_vc1_8_1">#REF!</definedName>
    <definedName name="_4260NET_ANA_1_6_1" localSheetId="13">#REF!</definedName>
    <definedName name="_4260NET_ANA_1_6_1" localSheetId="2">#REF!</definedName>
    <definedName name="_4260NET_ANA_1_6_1" localSheetId="11">#REF!</definedName>
    <definedName name="_4260NET_ANA_1_6_1" localSheetId="5">#REF!</definedName>
    <definedName name="_4260NET_ANA_1_6_1" localSheetId="14">#REF!</definedName>
    <definedName name="_4260NET_ANA_1_6_1">#REF!</definedName>
    <definedName name="_4261NET_ANA_1_8_1" localSheetId="13">#REF!</definedName>
    <definedName name="_4261NET_ANA_1_8_1" localSheetId="2">#REF!</definedName>
    <definedName name="_4261NET_ANA_1_8_1" localSheetId="11">#REF!</definedName>
    <definedName name="_4261NET_ANA_1_8_1" localSheetId="5">#REF!</definedName>
    <definedName name="_4261NET_ANA_1_8_1" localSheetId="14">#REF!</definedName>
    <definedName name="_4261NET_ANA_1_8_1">#REF!</definedName>
    <definedName name="_4262NET_ANA_2_4_1" localSheetId="13">#REF!</definedName>
    <definedName name="_4262NET_ANA_2_4_1" localSheetId="2">#REF!</definedName>
    <definedName name="_4262NET_ANA_2_4_1" localSheetId="11">#REF!</definedName>
    <definedName name="_4262NET_ANA_2_4_1" localSheetId="5">#REF!</definedName>
    <definedName name="_4262NET_ANA_2_4_1" localSheetId="14">#REF!</definedName>
    <definedName name="_4262NET_ANA_2_4_1">#REF!</definedName>
    <definedName name="_4263NET_ANA_2_5_1" localSheetId="13">#REF!</definedName>
    <definedName name="_4263NET_ANA_2_5_1" localSheetId="2">#REF!</definedName>
    <definedName name="_4263NET_ANA_2_5_1" localSheetId="11">#REF!</definedName>
    <definedName name="_4263NET_ANA_2_5_1" localSheetId="5">#REF!</definedName>
    <definedName name="_4263NET_ANA_2_5_1" localSheetId="14">#REF!</definedName>
    <definedName name="_4263NET_ANA_2_5_1">#REF!</definedName>
    <definedName name="_4264NET_ANA_2_5_2" localSheetId="13">#REF!</definedName>
    <definedName name="_4264NET_ANA_2_5_2" localSheetId="2">#REF!</definedName>
    <definedName name="_4264NET_ANA_2_5_2" localSheetId="11">#REF!</definedName>
    <definedName name="_4264NET_ANA_2_5_2" localSheetId="5">#REF!</definedName>
    <definedName name="_4264NET_ANA_2_5_2" localSheetId="14">#REF!</definedName>
    <definedName name="_4264NET_ANA_2_5_2">#REF!</definedName>
    <definedName name="_4265NET_ANA_2_6_1" localSheetId="13">#REF!</definedName>
    <definedName name="_4265NET_ANA_2_6_1" localSheetId="2">#REF!</definedName>
    <definedName name="_4265NET_ANA_2_6_1" localSheetId="11">#REF!</definedName>
    <definedName name="_4265NET_ANA_2_6_1" localSheetId="5">#REF!</definedName>
    <definedName name="_4265NET_ANA_2_6_1" localSheetId="14">#REF!</definedName>
    <definedName name="_4265NET_ANA_2_6_1">#REF!</definedName>
    <definedName name="_4266NET_ANA_2_8_1" localSheetId="13">#REF!</definedName>
    <definedName name="_4266NET_ANA_2_8_1" localSheetId="2">#REF!</definedName>
    <definedName name="_4266NET_ANA_2_8_1" localSheetId="11">#REF!</definedName>
    <definedName name="_4266NET_ANA_2_8_1" localSheetId="5">#REF!</definedName>
    <definedName name="_4266NET_ANA_2_8_1" localSheetId="14">#REF!</definedName>
    <definedName name="_4266NET_ANA_2_8_1">#REF!</definedName>
    <definedName name="_4267NET_ANA_4_1" localSheetId="13">#REF!</definedName>
    <definedName name="_4267NET_ANA_4_1" localSheetId="2">#REF!</definedName>
    <definedName name="_4267NET_ANA_4_1" localSheetId="11">#REF!</definedName>
    <definedName name="_4267NET_ANA_4_1" localSheetId="5">#REF!</definedName>
    <definedName name="_4267NET_ANA_4_1" localSheetId="14">#REF!</definedName>
    <definedName name="_4267NET_ANA_4_1">#REF!</definedName>
    <definedName name="_4268NET_ANA_5_1" localSheetId="13">#REF!</definedName>
    <definedName name="_4268NET_ANA_5_1" localSheetId="2">#REF!</definedName>
    <definedName name="_4268NET_ANA_5_1" localSheetId="11">#REF!</definedName>
    <definedName name="_4268NET_ANA_5_1" localSheetId="5">#REF!</definedName>
    <definedName name="_4268NET_ANA_5_1" localSheetId="14">#REF!</definedName>
    <definedName name="_4268NET_ANA_5_1">#REF!</definedName>
    <definedName name="_4269NET_ANA_5_2" localSheetId="13">#REF!</definedName>
    <definedName name="_4269NET_ANA_5_2" localSheetId="2">#REF!</definedName>
    <definedName name="_4269NET_ANA_5_2" localSheetId="11">#REF!</definedName>
    <definedName name="_4269NET_ANA_5_2" localSheetId="5">#REF!</definedName>
    <definedName name="_4269NET_ANA_5_2" localSheetId="14">#REF!</definedName>
    <definedName name="_4269NET_ANA_5_2">#REF!</definedName>
    <definedName name="_4270NET_ANA_6_1" localSheetId="13">#REF!</definedName>
    <definedName name="_4270NET_ANA_6_1" localSheetId="2">#REF!</definedName>
    <definedName name="_4270NET_ANA_6_1" localSheetId="11">#REF!</definedName>
    <definedName name="_4270NET_ANA_6_1" localSheetId="5">#REF!</definedName>
    <definedName name="_4270NET_ANA_6_1" localSheetId="14">#REF!</definedName>
    <definedName name="_4270NET_ANA_6_1">#REF!</definedName>
    <definedName name="_4271NET_ANA_8_1" localSheetId="13">#REF!</definedName>
    <definedName name="_4271NET_ANA_8_1" localSheetId="2">#REF!</definedName>
    <definedName name="_4271NET_ANA_8_1" localSheetId="11">#REF!</definedName>
    <definedName name="_4271NET_ANA_8_1" localSheetId="5">#REF!</definedName>
    <definedName name="_4271NET_ANA_8_1" localSheetId="14">#REF!</definedName>
    <definedName name="_4271NET_ANA_8_1">#REF!</definedName>
    <definedName name="_4272NET2_4_1" localSheetId="13">#REF!</definedName>
    <definedName name="_4272NET2_4_1" localSheetId="2">#REF!</definedName>
    <definedName name="_4272NET2_4_1" localSheetId="11">#REF!</definedName>
    <definedName name="_4272NET2_4_1" localSheetId="5">#REF!</definedName>
    <definedName name="_4272NET2_4_1" localSheetId="14">#REF!</definedName>
    <definedName name="_4272NET2_4_1">#REF!</definedName>
    <definedName name="_4273NET2_5_1" localSheetId="13">#REF!</definedName>
    <definedName name="_4273NET2_5_1" localSheetId="2">#REF!</definedName>
    <definedName name="_4273NET2_5_1" localSheetId="11">#REF!</definedName>
    <definedName name="_4273NET2_5_1" localSheetId="5">#REF!</definedName>
    <definedName name="_4273NET2_5_1" localSheetId="14">#REF!</definedName>
    <definedName name="_4273NET2_5_1">#REF!</definedName>
    <definedName name="_4274NET2_5_2" localSheetId="13">#REF!</definedName>
    <definedName name="_4274NET2_5_2" localSheetId="2">#REF!</definedName>
    <definedName name="_4274NET2_5_2" localSheetId="11">#REF!</definedName>
    <definedName name="_4274NET2_5_2" localSheetId="5">#REF!</definedName>
    <definedName name="_4274NET2_5_2" localSheetId="14">#REF!</definedName>
    <definedName name="_4274NET2_5_2">#REF!</definedName>
    <definedName name="_4275NET2_6_1" localSheetId="13">#REF!</definedName>
    <definedName name="_4275NET2_6_1" localSheetId="2">#REF!</definedName>
    <definedName name="_4275NET2_6_1" localSheetId="11">#REF!</definedName>
    <definedName name="_4275NET2_6_1" localSheetId="5">#REF!</definedName>
    <definedName name="_4275NET2_6_1" localSheetId="14">#REF!</definedName>
    <definedName name="_4275NET2_6_1">#REF!</definedName>
    <definedName name="_4276NET2_8_1" localSheetId="13">#REF!</definedName>
    <definedName name="_4276NET2_8_1" localSheetId="2">#REF!</definedName>
    <definedName name="_4276NET2_8_1" localSheetId="11">#REF!</definedName>
    <definedName name="_4276NET2_8_1" localSheetId="5">#REF!</definedName>
    <definedName name="_4276NET2_8_1" localSheetId="14">#REF!</definedName>
    <definedName name="_4276NET2_8_1">#REF!</definedName>
    <definedName name="_4278nig_4_1" localSheetId="13">#REF!</definedName>
    <definedName name="_4278nig_4_1" localSheetId="2">#REF!</definedName>
    <definedName name="_4278nig_4_1" localSheetId="11">#REF!</definedName>
    <definedName name="_4278nig_4_1" localSheetId="5">#REF!</definedName>
    <definedName name="_4278nig_4_1" localSheetId="14">#REF!</definedName>
    <definedName name="_4278nig_4_1">#REF!</definedName>
    <definedName name="_4280nig_5_1" localSheetId="13">#REF!</definedName>
    <definedName name="_4280nig_5_1" localSheetId="2">#REF!</definedName>
    <definedName name="_4280nig_5_1" localSheetId="11">#REF!</definedName>
    <definedName name="_4280nig_5_1" localSheetId="5">#REF!</definedName>
    <definedName name="_4280nig_5_1" localSheetId="14">#REF!</definedName>
    <definedName name="_4280nig_5_1">#REF!</definedName>
    <definedName name="_4282nig_6_1" localSheetId="13">#REF!</definedName>
    <definedName name="_4282nig_6_1" localSheetId="2">#REF!</definedName>
    <definedName name="_4282nig_6_1" localSheetId="11">#REF!</definedName>
    <definedName name="_4282nig_6_1" localSheetId="5">#REF!</definedName>
    <definedName name="_4282nig_6_1" localSheetId="14">#REF!</definedName>
    <definedName name="_4282nig_6_1">#REF!</definedName>
    <definedName name="_4284nig_8_1" localSheetId="13">#REF!</definedName>
    <definedName name="_4284nig_8_1" localSheetId="2">#REF!</definedName>
    <definedName name="_4284nig_8_1" localSheetId="11">#REF!</definedName>
    <definedName name="_4284nig_8_1" localSheetId="5">#REF!</definedName>
    <definedName name="_4284nig_8_1" localSheetId="14">#REF!</definedName>
    <definedName name="_4284nig_8_1">#REF!</definedName>
    <definedName name="_4285nig1p_4_1" localSheetId="13">#REF!</definedName>
    <definedName name="_4285nig1p_4_1" localSheetId="2">#REF!</definedName>
    <definedName name="_4285nig1p_4_1" localSheetId="11">#REF!</definedName>
    <definedName name="_4285nig1p_4_1" localSheetId="5">#REF!</definedName>
    <definedName name="_4285nig1p_4_1" localSheetId="14">#REF!</definedName>
    <definedName name="_4285nig1p_4_1">#REF!</definedName>
    <definedName name="_4286nig1p_5_1" localSheetId="13">#REF!</definedName>
    <definedName name="_4286nig1p_5_1" localSheetId="2">#REF!</definedName>
    <definedName name="_4286nig1p_5_1" localSheetId="11">#REF!</definedName>
    <definedName name="_4286nig1p_5_1" localSheetId="5">#REF!</definedName>
    <definedName name="_4286nig1p_5_1" localSheetId="14">#REF!</definedName>
    <definedName name="_4286nig1p_5_1">#REF!</definedName>
    <definedName name="_4287nig1p_6_1" localSheetId="13">#REF!</definedName>
    <definedName name="_4287nig1p_6_1" localSheetId="2">#REF!</definedName>
    <definedName name="_4287nig1p_6_1" localSheetId="11">#REF!</definedName>
    <definedName name="_4287nig1p_6_1" localSheetId="5">#REF!</definedName>
    <definedName name="_4287nig1p_6_1" localSheetId="14">#REF!</definedName>
    <definedName name="_4287nig1p_6_1">#REF!</definedName>
    <definedName name="_4288nig1p_8_1" localSheetId="13">#REF!</definedName>
    <definedName name="_4288nig1p_8_1" localSheetId="2">#REF!</definedName>
    <definedName name="_4288nig1p_8_1" localSheetId="11">#REF!</definedName>
    <definedName name="_4288nig1p_8_1" localSheetId="5">#REF!</definedName>
    <definedName name="_4288nig1p_8_1" localSheetId="14">#REF!</definedName>
    <definedName name="_4288nig1p_8_1">#REF!</definedName>
    <definedName name="_4289nig3p_4_1" localSheetId="13">#REF!</definedName>
    <definedName name="_4289nig3p_4_1" localSheetId="2">#REF!</definedName>
    <definedName name="_4289nig3p_4_1" localSheetId="11">#REF!</definedName>
    <definedName name="_4289nig3p_4_1" localSheetId="5">#REF!</definedName>
    <definedName name="_4289nig3p_4_1" localSheetId="14">#REF!</definedName>
    <definedName name="_4289nig3p_4_1">#REF!</definedName>
    <definedName name="_4290nig3p_5_1" localSheetId="13">#REF!</definedName>
    <definedName name="_4290nig3p_5_1" localSheetId="2">#REF!</definedName>
    <definedName name="_4290nig3p_5_1" localSheetId="11">#REF!</definedName>
    <definedName name="_4290nig3p_5_1" localSheetId="5">#REF!</definedName>
    <definedName name="_4290nig3p_5_1" localSheetId="14">#REF!</definedName>
    <definedName name="_4290nig3p_5_1">#REF!</definedName>
    <definedName name="_4291nig3p_6_1" localSheetId="13">#REF!</definedName>
    <definedName name="_4291nig3p_6_1" localSheetId="2">#REF!</definedName>
    <definedName name="_4291nig3p_6_1" localSheetId="11">#REF!</definedName>
    <definedName name="_4291nig3p_6_1" localSheetId="5">#REF!</definedName>
    <definedName name="_4291nig3p_6_1" localSheetId="14">#REF!</definedName>
    <definedName name="_4291nig3p_6_1">#REF!</definedName>
    <definedName name="_4292nig3p_8_1" localSheetId="13">#REF!</definedName>
    <definedName name="_4292nig3p_8_1" localSheetId="2">#REF!</definedName>
    <definedName name="_4292nig3p_8_1" localSheetId="11">#REF!</definedName>
    <definedName name="_4292nig3p_8_1" localSheetId="5">#REF!</definedName>
    <definedName name="_4292nig3p_8_1" localSheetId="14">#REF!</definedName>
    <definedName name="_4292nig3p_8_1">#REF!</definedName>
    <definedName name="_4293nignc1p_4_1" localSheetId="13">#REF!</definedName>
    <definedName name="_4293nignc1p_4_1" localSheetId="2">#REF!</definedName>
    <definedName name="_4293nignc1p_4_1" localSheetId="11">#REF!</definedName>
    <definedName name="_4293nignc1p_4_1" localSheetId="5">#REF!</definedName>
    <definedName name="_4293nignc1p_4_1" localSheetId="14">#REF!</definedName>
    <definedName name="_4293nignc1p_4_1">#REF!</definedName>
    <definedName name="_4294nignc1p_5_1" localSheetId="13">#REF!</definedName>
    <definedName name="_4294nignc1p_5_1" localSheetId="2">#REF!</definedName>
    <definedName name="_4294nignc1p_5_1" localSheetId="11">#REF!</definedName>
    <definedName name="_4294nignc1p_5_1" localSheetId="5">#REF!</definedName>
    <definedName name="_4294nignc1p_5_1" localSheetId="14">#REF!</definedName>
    <definedName name="_4294nignc1p_5_1">#REF!</definedName>
    <definedName name="_4295nignc1p_6_1" localSheetId="13">#REF!</definedName>
    <definedName name="_4295nignc1p_6_1" localSheetId="2">#REF!</definedName>
    <definedName name="_4295nignc1p_6_1" localSheetId="11">#REF!</definedName>
    <definedName name="_4295nignc1p_6_1" localSheetId="5">#REF!</definedName>
    <definedName name="_4295nignc1p_6_1" localSheetId="14">#REF!</definedName>
    <definedName name="_4295nignc1p_6_1">#REF!</definedName>
    <definedName name="_4296nignc1p_8_1" localSheetId="13">#REF!</definedName>
    <definedName name="_4296nignc1p_8_1" localSheetId="2">#REF!</definedName>
    <definedName name="_4296nignc1p_8_1" localSheetId="11">#REF!</definedName>
    <definedName name="_4296nignc1p_8_1" localSheetId="5">#REF!</definedName>
    <definedName name="_4296nignc1p_8_1" localSheetId="14">#REF!</definedName>
    <definedName name="_4296nignc1p_8_1">#REF!</definedName>
    <definedName name="_42A65700_8_1" localSheetId="13">#REF!</definedName>
    <definedName name="_42A65700_8_1" localSheetId="2">#REF!</definedName>
    <definedName name="_42A65700_8_1" localSheetId="11">#REF!</definedName>
    <definedName name="_42A65700_8_1" localSheetId="5">#REF!</definedName>
    <definedName name="_42A65700_8_1" localSheetId="14">#REF!</definedName>
    <definedName name="_42A65700_8_1">#REF!</definedName>
    <definedName name="_4300nindnc1p_5_1" localSheetId="13">#REF!</definedName>
    <definedName name="_4300nindnc1p_5_1" localSheetId="2">#REF!</definedName>
    <definedName name="_4300nindnc1p_5_1" localSheetId="11">#REF!</definedName>
    <definedName name="_4300nindnc1p_5_1" localSheetId="5">#REF!</definedName>
    <definedName name="_4300nindnc1p_5_1" localSheetId="14">#REF!</definedName>
    <definedName name="_4300nindnc1p_5_1">#REF!</definedName>
    <definedName name="_4301nigvl1p_4_1" localSheetId="13">#REF!</definedName>
    <definedName name="_4301nigvl1p_4_1" localSheetId="2">#REF!</definedName>
    <definedName name="_4301nigvl1p_4_1" localSheetId="11">#REF!</definedName>
    <definedName name="_4301nigvl1p_4_1" localSheetId="5">#REF!</definedName>
    <definedName name="_4301nigvl1p_4_1" localSheetId="14">#REF!</definedName>
    <definedName name="_4301nigvl1p_4_1">#REF!</definedName>
    <definedName name="_4302nigvl1p_5_1" localSheetId="13">#REF!</definedName>
    <definedName name="_4302nigvl1p_5_1" localSheetId="2">#REF!</definedName>
    <definedName name="_4302nigvl1p_5_1" localSheetId="11">#REF!</definedName>
    <definedName name="_4302nigvl1p_5_1" localSheetId="5">#REF!</definedName>
    <definedName name="_4302nigvl1p_5_1" localSheetId="14">#REF!</definedName>
    <definedName name="_4302nigvl1p_5_1">#REF!</definedName>
    <definedName name="_4303nigvl1p_6_1" localSheetId="13">#REF!</definedName>
    <definedName name="_4303nigvl1p_6_1" localSheetId="2">#REF!</definedName>
    <definedName name="_4303nigvl1p_6_1" localSheetId="11">#REF!</definedName>
    <definedName name="_4303nigvl1p_6_1" localSheetId="5">#REF!</definedName>
    <definedName name="_4303nigvl1p_6_1" localSheetId="14">#REF!</definedName>
    <definedName name="_4303nigvl1p_6_1">#REF!</definedName>
    <definedName name="_4304nigvl1p_8_1" localSheetId="13">#REF!</definedName>
    <definedName name="_4304nigvl1p_8_1" localSheetId="2">#REF!</definedName>
    <definedName name="_4304nigvl1p_8_1" localSheetId="11">#REF!</definedName>
    <definedName name="_4304nigvl1p_8_1" localSheetId="5">#REF!</definedName>
    <definedName name="_4304nigvl1p_8_1" localSheetId="14">#REF!</definedName>
    <definedName name="_4304nigvl1p_8_1">#REF!</definedName>
    <definedName name="_4310nin_4_1" localSheetId="13">#REF!</definedName>
    <definedName name="_4310nin_4_1" localSheetId="2">#REF!</definedName>
    <definedName name="_4310nin_4_1" localSheetId="11">#REF!</definedName>
    <definedName name="_4310nin_4_1" localSheetId="5">#REF!</definedName>
    <definedName name="_4310nin_4_1" localSheetId="14">#REF!</definedName>
    <definedName name="_4310nin_4_1">#REF!</definedName>
    <definedName name="_4312nin_5_1" localSheetId="13">#REF!</definedName>
    <definedName name="_4312nin_5_1" localSheetId="2">#REF!</definedName>
    <definedName name="_4312nin_5_1" localSheetId="11">#REF!</definedName>
    <definedName name="_4312nin_5_1" localSheetId="5">#REF!</definedName>
    <definedName name="_4312nin_5_1" localSheetId="14">#REF!</definedName>
    <definedName name="_4312nin_5_1">#REF!</definedName>
    <definedName name="_4314nin_6_1" localSheetId="13">#REF!</definedName>
    <definedName name="_4314nin_6_1" localSheetId="2">#REF!</definedName>
    <definedName name="_4314nin_6_1" localSheetId="11">#REF!</definedName>
    <definedName name="_4314nin_6_1" localSheetId="5">#REF!</definedName>
    <definedName name="_4314nin_6_1" localSheetId="14">#REF!</definedName>
    <definedName name="_4314nin_6_1">#REF!</definedName>
    <definedName name="_4316nin_8_1" localSheetId="13">#REF!</definedName>
    <definedName name="_4316nin_8_1" localSheetId="2">#REF!</definedName>
    <definedName name="_4316nin_8_1" localSheetId="11">#REF!</definedName>
    <definedName name="_4316nin_8_1" localSheetId="5">#REF!</definedName>
    <definedName name="_4316nin_8_1" localSheetId="14">#REF!</definedName>
    <definedName name="_4316nin_8_1">#REF!</definedName>
    <definedName name="_4318nin14nc3p_4_1" localSheetId="13">#REF!</definedName>
    <definedName name="_4318nin14nc3p_4_1" localSheetId="2">#REF!</definedName>
    <definedName name="_4318nin14nc3p_4_1" localSheetId="11">#REF!</definedName>
    <definedName name="_4318nin14nc3p_4_1" localSheetId="5">#REF!</definedName>
    <definedName name="_4318nin14nc3p_4_1" localSheetId="14">#REF!</definedName>
    <definedName name="_4318nin14nc3p_4_1">#REF!</definedName>
    <definedName name="_4320nin14nc3p_5_1" localSheetId="13">#REF!</definedName>
    <definedName name="_4320nin14nc3p_5_1" localSheetId="2">#REF!</definedName>
    <definedName name="_4320nin14nc3p_5_1" localSheetId="11">#REF!</definedName>
    <definedName name="_4320nin14nc3p_5_1" localSheetId="5">#REF!</definedName>
    <definedName name="_4320nin14nc3p_5_1" localSheetId="14">#REF!</definedName>
    <definedName name="_4320nin14nc3p_5_1">#REF!</definedName>
    <definedName name="_4322nin14nc3p_6_1" localSheetId="13">#REF!</definedName>
    <definedName name="_4322nin14nc3p_6_1" localSheetId="2">#REF!</definedName>
    <definedName name="_4322nin14nc3p_6_1" localSheetId="11">#REF!</definedName>
    <definedName name="_4322nin14nc3p_6_1" localSheetId="5">#REF!</definedName>
    <definedName name="_4322nin14nc3p_6_1" localSheetId="14">#REF!</definedName>
    <definedName name="_4322nin14nc3p_6_1">#REF!</definedName>
    <definedName name="_4324nin14nc3p_8_1" localSheetId="13">#REF!</definedName>
    <definedName name="_4324nin14nc3p_8_1" localSheetId="2">#REF!</definedName>
    <definedName name="_4324nin14nc3p_8_1" localSheetId="11">#REF!</definedName>
    <definedName name="_4324nin14nc3p_8_1" localSheetId="5">#REF!</definedName>
    <definedName name="_4324nin14nc3p_8_1" localSheetId="14">#REF!</definedName>
    <definedName name="_4324nin14nc3p_8_1">#REF!</definedName>
    <definedName name="_4326nin14vl3p_4_1" localSheetId="13">#REF!</definedName>
    <definedName name="_4326nin14vl3p_4_1" localSheetId="2">#REF!</definedName>
    <definedName name="_4326nin14vl3p_4_1" localSheetId="11">#REF!</definedName>
    <definedName name="_4326nin14vl3p_4_1" localSheetId="5">#REF!</definedName>
    <definedName name="_4326nin14vl3p_4_1" localSheetId="14">#REF!</definedName>
    <definedName name="_4326nin14vl3p_4_1">#REF!</definedName>
    <definedName name="_4328nin14vl3p_5_1" localSheetId="13">#REF!</definedName>
    <definedName name="_4328nin14vl3p_5_1" localSheetId="2">#REF!</definedName>
    <definedName name="_4328nin14vl3p_5_1" localSheetId="11">#REF!</definedName>
    <definedName name="_4328nin14vl3p_5_1" localSheetId="5">#REF!</definedName>
    <definedName name="_4328nin14vl3p_5_1" localSheetId="14">#REF!</definedName>
    <definedName name="_4328nin14vl3p_5_1">#REF!</definedName>
    <definedName name="_4330nin14vl3p_6_1" localSheetId="13">#REF!</definedName>
    <definedName name="_4330nin14vl3p_6_1" localSheetId="2">#REF!</definedName>
    <definedName name="_4330nin14vl3p_6_1" localSheetId="11">#REF!</definedName>
    <definedName name="_4330nin14vl3p_6_1" localSheetId="5">#REF!</definedName>
    <definedName name="_4330nin14vl3p_6_1" localSheetId="14">#REF!</definedName>
    <definedName name="_4330nin14vl3p_6_1">#REF!</definedName>
    <definedName name="_4332nin14vl3p_8_1" localSheetId="13">#REF!</definedName>
    <definedName name="_4332nin14vl3p_8_1" localSheetId="2">#REF!</definedName>
    <definedName name="_4332nin14vl3p_8_1" localSheetId="11">#REF!</definedName>
    <definedName name="_4332nin14vl3p_8_1" localSheetId="5">#REF!</definedName>
    <definedName name="_4332nin14vl3p_8_1" localSheetId="14">#REF!</definedName>
    <definedName name="_4332nin14vl3p_8_1">#REF!</definedName>
    <definedName name="_4334nin190_4_1" localSheetId="13">#REF!</definedName>
    <definedName name="_4334nin190_4_1" localSheetId="2">#REF!</definedName>
    <definedName name="_4334nin190_4_1" localSheetId="11">#REF!</definedName>
    <definedName name="_4334nin190_4_1" localSheetId="5">#REF!</definedName>
    <definedName name="_4334nin190_4_1" localSheetId="14">#REF!</definedName>
    <definedName name="_4334nin190_4_1">#REF!</definedName>
    <definedName name="_4336nin190_5_1" localSheetId="13">#REF!</definedName>
    <definedName name="_4336nin190_5_1" localSheetId="2">#REF!</definedName>
    <definedName name="_4336nin190_5_1" localSheetId="11">#REF!</definedName>
    <definedName name="_4336nin190_5_1" localSheetId="5">#REF!</definedName>
    <definedName name="_4336nin190_5_1" localSheetId="14">#REF!</definedName>
    <definedName name="_4336nin190_5_1">#REF!</definedName>
    <definedName name="_4338nin190_6_1" localSheetId="13">#REF!</definedName>
    <definedName name="_4338nin190_6_1" localSheetId="2">#REF!</definedName>
    <definedName name="_4338nin190_6_1" localSheetId="11">#REF!</definedName>
    <definedName name="_4338nin190_6_1" localSheetId="5">#REF!</definedName>
    <definedName name="_4338nin190_6_1" localSheetId="14">#REF!</definedName>
    <definedName name="_4338nin190_6_1">#REF!</definedName>
    <definedName name="_4340nin190_8_1" localSheetId="13">#REF!</definedName>
    <definedName name="_4340nin190_8_1" localSheetId="2">#REF!</definedName>
    <definedName name="_4340nin190_8_1" localSheetId="11">#REF!</definedName>
    <definedName name="_4340nin190_8_1" localSheetId="5">#REF!</definedName>
    <definedName name="_4340nin190_8_1" localSheetId="14">#REF!</definedName>
    <definedName name="_4340nin190_8_1">#REF!</definedName>
    <definedName name="_4341nin1903p_4_1" localSheetId="13">#REF!</definedName>
    <definedName name="_4341nin1903p_4_1" localSheetId="2">#REF!</definedName>
    <definedName name="_4341nin1903p_4_1" localSheetId="11">#REF!</definedName>
    <definedName name="_4341nin1903p_4_1" localSheetId="5">#REF!</definedName>
    <definedName name="_4341nin1903p_4_1" localSheetId="14">#REF!</definedName>
    <definedName name="_4341nin1903p_4_1">#REF!</definedName>
    <definedName name="_4342nin1903p_5_1" localSheetId="13">#REF!</definedName>
    <definedName name="_4342nin1903p_5_1" localSheetId="2">#REF!</definedName>
    <definedName name="_4342nin1903p_5_1" localSheetId="11">#REF!</definedName>
    <definedName name="_4342nin1903p_5_1" localSheetId="5">#REF!</definedName>
    <definedName name="_4342nin1903p_5_1" localSheetId="14">#REF!</definedName>
    <definedName name="_4342nin1903p_5_1">#REF!</definedName>
    <definedName name="_4343nin1903p_6_1" localSheetId="13">#REF!</definedName>
    <definedName name="_4343nin1903p_6_1" localSheetId="2">#REF!</definedName>
    <definedName name="_4343nin1903p_6_1" localSheetId="11">#REF!</definedName>
    <definedName name="_4343nin1903p_6_1" localSheetId="5">#REF!</definedName>
    <definedName name="_4343nin1903p_6_1" localSheetId="14">#REF!</definedName>
    <definedName name="_4343nin1903p_6_1">#REF!</definedName>
    <definedName name="_4344nin1903p_8_1" localSheetId="13">#REF!</definedName>
    <definedName name="_4344nin1903p_8_1" localSheetId="2">#REF!</definedName>
    <definedName name="_4344nin1903p_8_1" localSheetId="11">#REF!</definedName>
    <definedName name="_4344nin1903p_8_1" localSheetId="5">#REF!</definedName>
    <definedName name="_4344nin1903p_8_1" localSheetId="14">#REF!</definedName>
    <definedName name="_4344nin1903p_8_1">#REF!</definedName>
    <definedName name="_4354nin190nc3p_4_1" localSheetId="13">#REF!</definedName>
    <definedName name="_4354nin190nc3p_4_1" localSheetId="2">#REF!</definedName>
    <definedName name="_4354nin190nc3p_4_1" localSheetId="11">#REF!</definedName>
    <definedName name="_4354nin190nc3p_4_1" localSheetId="5">#REF!</definedName>
    <definedName name="_4354nin190nc3p_4_1" localSheetId="14">#REF!</definedName>
    <definedName name="_4354nin190nc3p_4_1">#REF!</definedName>
    <definedName name="_4356nin190nc3p_5_1" localSheetId="13">#REF!</definedName>
    <definedName name="_4356nin190nc3p_5_1" localSheetId="2">#REF!</definedName>
    <definedName name="_4356nin190nc3p_5_1" localSheetId="11">#REF!</definedName>
    <definedName name="_4356nin190nc3p_5_1" localSheetId="5">#REF!</definedName>
    <definedName name="_4356nin190nc3p_5_1" localSheetId="14">#REF!</definedName>
    <definedName name="_4356nin190nc3p_5_1">#REF!</definedName>
    <definedName name="_4358nin190nc3p_6_1" localSheetId="13">#REF!</definedName>
    <definedName name="_4358nin190nc3p_6_1" localSheetId="2">#REF!</definedName>
    <definedName name="_4358nin190nc3p_6_1" localSheetId="11">#REF!</definedName>
    <definedName name="_4358nin190nc3p_6_1" localSheetId="5">#REF!</definedName>
    <definedName name="_4358nin190nc3p_6_1" localSheetId="14">#REF!</definedName>
    <definedName name="_4358nin190nc3p_6_1">#REF!</definedName>
    <definedName name="_435CLVL_4_1" localSheetId="13">#REF!</definedName>
    <definedName name="_435CLVL_4_1" localSheetId="2">#REF!</definedName>
    <definedName name="_435CLVL_4_1" localSheetId="11">#REF!</definedName>
    <definedName name="_435CLVL_4_1" localSheetId="5">#REF!</definedName>
    <definedName name="_435CLVL_4_1" localSheetId="14">#REF!</definedName>
    <definedName name="_435CLVL_4_1">#REF!</definedName>
    <definedName name="_4360nin190nc3p_8_1" localSheetId="13">#REF!</definedName>
    <definedName name="_4360nin190nc3p_8_1" localSheetId="2">#REF!</definedName>
    <definedName name="_4360nin190nc3p_8_1" localSheetId="11">#REF!</definedName>
    <definedName name="_4360nin190nc3p_8_1" localSheetId="5">#REF!</definedName>
    <definedName name="_4360nin190nc3p_8_1" localSheetId="14">#REF!</definedName>
    <definedName name="_4360nin190nc3p_8_1">#REF!</definedName>
    <definedName name="_436CLVL_5_1" localSheetId="13">#REF!</definedName>
    <definedName name="_436CLVL_5_1" localSheetId="2">#REF!</definedName>
    <definedName name="_436CLVL_5_1" localSheetId="11">#REF!</definedName>
    <definedName name="_436CLVL_5_1" localSheetId="5">#REF!</definedName>
    <definedName name="_436CLVL_5_1" localSheetId="14">#REF!</definedName>
    <definedName name="_436CLVL_5_1">#REF!</definedName>
    <definedName name="_4370nin190vl3p_4_1" localSheetId="13">#REF!</definedName>
    <definedName name="_4370nin190vl3p_4_1" localSheetId="2">#REF!</definedName>
    <definedName name="_4370nin190vl3p_4_1" localSheetId="11">#REF!</definedName>
    <definedName name="_4370nin190vl3p_4_1" localSheetId="5">#REF!</definedName>
    <definedName name="_4370nin190vl3p_4_1" localSheetId="14">#REF!</definedName>
    <definedName name="_4370nin190vl3p_4_1">#REF!</definedName>
    <definedName name="_4372nin190vl3p_5_1" localSheetId="13">#REF!</definedName>
    <definedName name="_4372nin190vl3p_5_1" localSheetId="2">#REF!</definedName>
    <definedName name="_4372nin190vl3p_5_1" localSheetId="11">#REF!</definedName>
    <definedName name="_4372nin190vl3p_5_1" localSheetId="5">#REF!</definedName>
    <definedName name="_4372nin190vl3p_5_1" localSheetId="14">#REF!</definedName>
    <definedName name="_4372nin190vl3p_5_1">#REF!</definedName>
    <definedName name="_4374nin190vl3p_6_1" localSheetId="13">#REF!</definedName>
    <definedName name="_4374nin190vl3p_6_1" localSheetId="2">#REF!</definedName>
    <definedName name="_4374nin190vl3p_6_1" localSheetId="11">#REF!</definedName>
    <definedName name="_4374nin190vl3p_6_1" localSheetId="5">#REF!</definedName>
    <definedName name="_4374nin190vl3p_6_1" localSheetId="14">#REF!</definedName>
    <definedName name="_4374nin190vl3p_6_1">#REF!</definedName>
    <definedName name="_4376nin190vl3p_8_1" localSheetId="13">#REF!</definedName>
    <definedName name="_4376nin190vl3p_8_1" localSheetId="2">#REF!</definedName>
    <definedName name="_4376nin190vl3p_8_1" localSheetId="11">#REF!</definedName>
    <definedName name="_4376nin190vl3p_8_1" localSheetId="5">#REF!</definedName>
    <definedName name="_4376nin190vl3p_8_1" localSheetId="14">#REF!</definedName>
    <definedName name="_4376nin190vl3p_8_1">#REF!</definedName>
    <definedName name="_437CLVL_6_1" localSheetId="13">#REF!</definedName>
    <definedName name="_437CLVL_6_1" localSheetId="2">#REF!</definedName>
    <definedName name="_437CLVL_6_1" localSheetId="11">#REF!</definedName>
    <definedName name="_437CLVL_6_1" localSheetId="5">#REF!</definedName>
    <definedName name="_437CLVL_6_1" localSheetId="14">#REF!</definedName>
    <definedName name="_437CLVL_6_1">#REF!</definedName>
    <definedName name="_438CLVL_8_1" localSheetId="13">#REF!</definedName>
    <definedName name="_438CLVL_8_1" localSheetId="2">#REF!</definedName>
    <definedName name="_438CLVL_8_1" localSheetId="11">#REF!</definedName>
    <definedName name="_438CLVL_8_1" localSheetId="5">#REF!</definedName>
    <definedName name="_438CLVL_8_1" localSheetId="14">#REF!</definedName>
    <definedName name="_438CLVL_8_1">#REF!</definedName>
    <definedName name="_4393nin2903p_4_1" localSheetId="13">#REF!</definedName>
    <definedName name="_4393nin2903p_4_1" localSheetId="2">#REF!</definedName>
    <definedName name="_4393nin2903p_4_1" localSheetId="11">#REF!</definedName>
    <definedName name="_4393nin2903p_4_1" localSheetId="5">#REF!</definedName>
    <definedName name="_4393nin2903p_4_1" localSheetId="14">#REF!</definedName>
    <definedName name="_4393nin2903p_4_1">#REF!</definedName>
    <definedName name="_4394nin2903p_5_1" localSheetId="13">#REF!</definedName>
    <definedName name="_4394nin2903p_5_1" localSheetId="2">#REF!</definedName>
    <definedName name="_4394nin2903p_5_1" localSheetId="11">#REF!</definedName>
    <definedName name="_4394nin2903p_5_1" localSheetId="5">#REF!</definedName>
    <definedName name="_4394nin2903p_5_1" localSheetId="14">#REF!</definedName>
    <definedName name="_4394nin2903p_5_1">#REF!</definedName>
    <definedName name="_4395nin2903p_6_1" localSheetId="13">#REF!</definedName>
    <definedName name="_4395nin2903p_6_1" localSheetId="2">#REF!</definedName>
    <definedName name="_4395nin2903p_6_1" localSheetId="11">#REF!</definedName>
    <definedName name="_4395nin2903p_6_1" localSheetId="5">#REF!</definedName>
    <definedName name="_4395nin2903p_6_1" localSheetId="14">#REF!</definedName>
    <definedName name="_4395nin2903p_6_1">#REF!</definedName>
    <definedName name="_4396nin2903p_8_1" localSheetId="13">#REF!</definedName>
    <definedName name="_4396nin2903p_8_1" localSheetId="2">#REF!</definedName>
    <definedName name="_4396nin2903p_8_1" localSheetId="11">#REF!</definedName>
    <definedName name="_4396nin2903p_8_1" localSheetId="5">#REF!</definedName>
    <definedName name="_4396nin2903p_8_1" localSheetId="14">#REF!</definedName>
    <definedName name="_4396nin2903p_8_1">#REF!</definedName>
    <definedName name="_4398nin290nc3p_4_1" localSheetId="13">#REF!</definedName>
    <definedName name="_4398nin290nc3p_4_1" localSheetId="2">#REF!</definedName>
    <definedName name="_4398nin290nc3p_4_1" localSheetId="11">#REF!</definedName>
    <definedName name="_4398nin290nc3p_4_1" localSheetId="5">#REF!</definedName>
    <definedName name="_4398nin290nc3p_4_1" localSheetId="14">#REF!</definedName>
    <definedName name="_4398nin290nc3p_4_1">#REF!</definedName>
    <definedName name="_43A01CAT_4_1" localSheetId="13">#REF!</definedName>
    <definedName name="_43A01CAT_4_1" localSheetId="2">#REF!</definedName>
    <definedName name="_43A01CAT_4_1" localSheetId="11">#REF!</definedName>
    <definedName name="_43A01CAT_4_1" localSheetId="5">#REF!</definedName>
    <definedName name="_43A01CAT_4_1" localSheetId="14">#REF!</definedName>
    <definedName name="_43A01CAT_4_1">#REF!</definedName>
    <definedName name="_43A65800_4_1" localSheetId="13">#REF!</definedName>
    <definedName name="_43A65800_4_1" localSheetId="2">#REF!</definedName>
    <definedName name="_43A65800_4_1" localSheetId="11">#REF!</definedName>
    <definedName name="_43A65800_4_1" localSheetId="5">#REF!</definedName>
    <definedName name="_43A65800_4_1" localSheetId="14">#REF!</definedName>
    <definedName name="_43A65800_4_1">#REF!</definedName>
    <definedName name="_4400nin290nc3p_5_1" localSheetId="13">#REF!</definedName>
    <definedName name="_4400nin290nc3p_5_1" localSheetId="2">#REF!</definedName>
    <definedName name="_4400nin290nc3p_5_1" localSheetId="11">#REF!</definedName>
    <definedName name="_4400nin290nc3p_5_1" localSheetId="5">#REF!</definedName>
    <definedName name="_4400nin290nc3p_5_1" localSheetId="14">#REF!</definedName>
    <definedName name="_4400nin290nc3p_5_1">#REF!</definedName>
    <definedName name="_4402nin290nc3p_6_1" localSheetId="13">#REF!</definedName>
    <definedName name="_4402nin290nc3p_6_1" localSheetId="2">#REF!</definedName>
    <definedName name="_4402nin290nc3p_6_1" localSheetId="11">#REF!</definedName>
    <definedName name="_4402nin290nc3p_6_1" localSheetId="5">#REF!</definedName>
    <definedName name="_4402nin290nc3p_6_1" localSheetId="14">#REF!</definedName>
    <definedName name="_4402nin290nc3p_6_1">#REF!</definedName>
    <definedName name="_4404nin290nc3p_8_1" localSheetId="13">#REF!</definedName>
    <definedName name="_4404nin290nc3p_8_1" localSheetId="2">#REF!</definedName>
    <definedName name="_4404nin290nc3p_8_1" localSheetId="11">#REF!</definedName>
    <definedName name="_4404nin290nc3p_8_1" localSheetId="5">#REF!</definedName>
    <definedName name="_4404nin290nc3p_8_1" localSheetId="14">#REF!</definedName>
    <definedName name="_4404nin290nc3p_8_1">#REF!</definedName>
    <definedName name="_4406nin290vl3p_4_1" localSheetId="13">#REF!</definedName>
    <definedName name="_4406nin290vl3p_4_1" localSheetId="2">#REF!</definedName>
    <definedName name="_4406nin290vl3p_4_1" localSheetId="11">#REF!</definedName>
    <definedName name="_4406nin290vl3p_4_1" localSheetId="5">#REF!</definedName>
    <definedName name="_4406nin290vl3p_4_1" localSheetId="14">#REF!</definedName>
    <definedName name="_4406nin290vl3p_4_1">#REF!</definedName>
    <definedName name="_4408nin290vl3p_5_1" localSheetId="13">#REF!</definedName>
    <definedName name="_4408nin290vl3p_5_1" localSheetId="2">#REF!</definedName>
    <definedName name="_4408nin290vl3p_5_1" localSheetId="11">#REF!</definedName>
    <definedName name="_4408nin290vl3p_5_1" localSheetId="5">#REF!</definedName>
    <definedName name="_4408nin290vl3p_5_1" localSheetId="14">#REF!</definedName>
    <definedName name="_4408nin290vl3p_5_1">#REF!</definedName>
    <definedName name="_4410nin290vl3p_6_1" localSheetId="13">#REF!</definedName>
    <definedName name="_4410nin290vl3p_6_1" localSheetId="2">#REF!</definedName>
    <definedName name="_4410nin290vl3p_6_1" localSheetId="11">#REF!</definedName>
    <definedName name="_4410nin290vl3p_6_1" localSheetId="5">#REF!</definedName>
    <definedName name="_4410nin290vl3p_6_1" localSheetId="14">#REF!</definedName>
    <definedName name="_4410nin290vl3p_6_1">#REF!</definedName>
    <definedName name="_4412nin290vl3p_8_1" localSheetId="13">#REF!</definedName>
    <definedName name="_4412nin290vl3p_8_1" localSheetId="2">#REF!</definedName>
    <definedName name="_4412nin290vl3p_8_1" localSheetId="11">#REF!</definedName>
    <definedName name="_4412nin290vl3p_8_1" localSheetId="5">#REF!</definedName>
    <definedName name="_4412nin290vl3p_8_1" localSheetId="14">#REF!</definedName>
    <definedName name="_4412nin290vl3p_8_1">#REF!</definedName>
    <definedName name="_4413nin3p_4_1" localSheetId="13">#REF!</definedName>
    <definedName name="_4413nin3p_4_1" localSheetId="2">#REF!</definedName>
    <definedName name="_4413nin3p_4_1" localSheetId="11">#REF!</definedName>
    <definedName name="_4413nin3p_4_1" localSheetId="5">#REF!</definedName>
    <definedName name="_4413nin3p_4_1" localSheetId="14">#REF!</definedName>
    <definedName name="_4413nin3p_4_1">#REF!</definedName>
    <definedName name="_4414nin3p_5_1" localSheetId="13">#REF!</definedName>
    <definedName name="_4414nin3p_5_1" localSheetId="2">#REF!</definedName>
    <definedName name="_4414nin3p_5_1" localSheetId="11">#REF!</definedName>
    <definedName name="_4414nin3p_5_1" localSheetId="5">#REF!</definedName>
    <definedName name="_4414nin3p_5_1" localSheetId="14">#REF!</definedName>
    <definedName name="_4414nin3p_5_1">#REF!</definedName>
    <definedName name="_4415nin3p_6_1" localSheetId="13">#REF!</definedName>
    <definedName name="_4415nin3p_6_1" localSheetId="2">#REF!</definedName>
    <definedName name="_4415nin3p_6_1" localSheetId="11">#REF!</definedName>
    <definedName name="_4415nin3p_6_1" localSheetId="5">#REF!</definedName>
    <definedName name="_4415nin3p_6_1" localSheetId="14">#REF!</definedName>
    <definedName name="_4415nin3p_6_1">#REF!</definedName>
    <definedName name="_4416nin3p_8_1" localSheetId="13">#REF!</definedName>
    <definedName name="_4416nin3p_8_1" localSheetId="2">#REF!</definedName>
    <definedName name="_4416nin3p_8_1" localSheetId="11">#REF!</definedName>
    <definedName name="_4416nin3p_8_1" localSheetId="5">#REF!</definedName>
    <definedName name="_4416nin3p_8_1" localSheetId="14">#REF!</definedName>
    <definedName name="_4416nin3p_8_1">#REF!</definedName>
    <definedName name="_4418nind_4_1" localSheetId="13">#REF!</definedName>
    <definedName name="_4418nind_4_1" localSheetId="2">#REF!</definedName>
    <definedName name="_4418nind_4_1" localSheetId="11">#REF!</definedName>
    <definedName name="_4418nind_4_1" localSheetId="5">#REF!</definedName>
    <definedName name="_4418nind_4_1" localSheetId="14">#REF!</definedName>
    <definedName name="_4418nind_4_1">#REF!</definedName>
    <definedName name="_4420nind_5_1" localSheetId="13">#REF!</definedName>
    <definedName name="_4420nind_5_1" localSheetId="2">#REF!</definedName>
    <definedName name="_4420nind_5_1" localSheetId="11">#REF!</definedName>
    <definedName name="_4420nind_5_1" localSheetId="5">#REF!</definedName>
    <definedName name="_4420nind_5_1" localSheetId="14">#REF!</definedName>
    <definedName name="_4420nind_5_1">#REF!</definedName>
    <definedName name="_4422nind_6_1" localSheetId="13">#REF!</definedName>
    <definedName name="_4422nind_6_1" localSheetId="2">#REF!</definedName>
    <definedName name="_4422nind_6_1" localSheetId="11">#REF!</definedName>
    <definedName name="_4422nind_6_1" localSheetId="5">#REF!</definedName>
    <definedName name="_4422nind_6_1" localSheetId="14">#REF!</definedName>
    <definedName name="_4422nind_6_1">#REF!</definedName>
    <definedName name="_4424nind_8_1" localSheetId="13">#REF!</definedName>
    <definedName name="_4424nind_8_1" localSheetId="2">#REF!</definedName>
    <definedName name="_4424nind_8_1" localSheetId="11">#REF!</definedName>
    <definedName name="_4424nind_8_1" localSheetId="5">#REF!</definedName>
    <definedName name="_4424nind_8_1" localSheetId="14">#REF!</definedName>
    <definedName name="_4424nind_8_1">#REF!</definedName>
    <definedName name="_4425nind1p_4_1" localSheetId="13">#REF!</definedName>
    <definedName name="_4425nind1p_4_1" localSheetId="2">#REF!</definedName>
    <definedName name="_4425nind1p_4_1" localSheetId="11">#REF!</definedName>
    <definedName name="_4425nind1p_4_1" localSheetId="5">#REF!</definedName>
    <definedName name="_4425nind1p_4_1" localSheetId="14">#REF!</definedName>
    <definedName name="_4425nind1p_4_1">#REF!</definedName>
    <definedName name="_4426nind1p_5_1" localSheetId="13">#REF!</definedName>
    <definedName name="_4426nind1p_5_1" localSheetId="2">#REF!</definedName>
    <definedName name="_4426nind1p_5_1" localSheetId="11">#REF!</definedName>
    <definedName name="_4426nind1p_5_1" localSheetId="5">#REF!</definedName>
    <definedName name="_4426nind1p_5_1" localSheetId="14">#REF!</definedName>
    <definedName name="_4426nind1p_5_1">#REF!</definedName>
    <definedName name="_4427nind1p_6_1" localSheetId="13">#REF!</definedName>
    <definedName name="_4427nind1p_6_1" localSheetId="2">#REF!</definedName>
    <definedName name="_4427nind1p_6_1" localSheetId="11">#REF!</definedName>
    <definedName name="_4427nind1p_6_1" localSheetId="5">#REF!</definedName>
    <definedName name="_4427nind1p_6_1" localSheetId="14">#REF!</definedName>
    <definedName name="_4427nind1p_6_1">#REF!</definedName>
    <definedName name="_4428nind1p_8_1" localSheetId="13">#REF!</definedName>
    <definedName name="_4428nind1p_8_1" localSheetId="2">#REF!</definedName>
    <definedName name="_4428nind1p_8_1" localSheetId="11">#REF!</definedName>
    <definedName name="_4428nind1p_8_1" localSheetId="5">#REF!</definedName>
    <definedName name="_4428nind1p_8_1" localSheetId="14">#REF!</definedName>
    <definedName name="_4428nind1p_8_1">#REF!</definedName>
    <definedName name="_4429nind3p_4_1" localSheetId="13">#REF!</definedName>
    <definedName name="_4429nind3p_4_1" localSheetId="2">#REF!</definedName>
    <definedName name="_4429nind3p_4_1" localSheetId="11">#REF!</definedName>
    <definedName name="_4429nind3p_4_1" localSheetId="5">#REF!</definedName>
    <definedName name="_4429nind3p_4_1" localSheetId="14">#REF!</definedName>
    <definedName name="_4429nind3p_4_1">#REF!</definedName>
    <definedName name="_4430nind3p_5_1" localSheetId="13">#REF!</definedName>
    <definedName name="_4430nind3p_5_1" localSheetId="2">#REF!</definedName>
    <definedName name="_4430nind3p_5_1" localSheetId="11">#REF!</definedName>
    <definedName name="_4430nind3p_5_1" localSheetId="5">#REF!</definedName>
    <definedName name="_4430nind3p_5_1" localSheetId="14">#REF!</definedName>
    <definedName name="_4430nind3p_5_1">#REF!</definedName>
    <definedName name="_4431nind3p_6_1" localSheetId="13">#REF!</definedName>
    <definedName name="_4431nind3p_6_1" localSheetId="2">#REF!</definedName>
    <definedName name="_4431nind3p_6_1" localSheetId="11">#REF!</definedName>
    <definedName name="_4431nind3p_6_1" localSheetId="5">#REF!</definedName>
    <definedName name="_4431nind3p_6_1" localSheetId="14">#REF!</definedName>
    <definedName name="_4431nind3p_6_1">#REF!</definedName>
    <definedName name="_4432nind3p_8_1" localSheetId="13">#REF!</definedName>
    <definedName name="_4432nind3p_8_1" localSheetId="2">#REF!</definedName>
    <definedName name="_4432nind3p_8_1" localSheetId="11">#REF!</definedName>
    <definedName name="_4432nind3p_8_1" localSheetId="5">#REF!</definedName>
    <definedName name="_4432nind3p_8_1" localSheetId="14">#REF!</definedName>
    <definedName name="_4432nind3p_8_1">#REF!</definedName>
    <definedName name="_4441nindnc1p_4_1" localSheetId="13">#REF!</definedName>
    <definedName name="_4441nindnc1p_4_1" localSheetId="2">#REF!</definedName>
    <definedName name="_4441nindnc1p_4_1" localSheetId="11">#REF!</definedName>
    <definedName name="_4441nindnc1p_4_1" localSheetId="5">#REF!</definedName>
    <definedName name="_4441nindnc1p_4_1" localSheetId="14">#REF!</definedName>
    <definedName name="_4441nindnc1p_4_1">#REF!</definedName>
    <definedName name="_4442nindnc1p_5_1" localSheetId="13">#REF!</definedName>
    <definedName name="_4442nindnc1p_5_1" localSheetId="2">#REF!</definedName>
    <definedName name="_4442nindnc1p_5_1" localSheetId="11">#REF!</definedName>
    <definedName name="_4442nindnc1p_5_1" localSheetId="5">#REF!</definedName>
    <definedName name="_4442nindnc1p_5_1" localSheetId="14">#REF!</definedName>
    <definedName name="_4442nindnc1p_5_1">#REF!</definedName>
    <definedName name="_4443nindnc1p_6_1" localSheetId="13">#REF!</definedName>
    <definedName name="_4443nindnc1p_6_1" localSheetId="2">#REF!</definedName>
    <definedName name="_4443nindnc1p_6_1" localSheetId="11">#REF!</definedName>
    <definedName name="_4443nindnc1p_6_1" localSheetId="5">#REF!</definedName>
    <definedName name="_4443nindnc1p_6_1" localSheetId="14">#REF!</definedName>
    <definedName name="_4443nindnc1p_6_1">#REF!</definedName>
    <definedName name="_4444nindnc1p_8_1" localSheetId="13">#REF!</definedName>
    <definedName name="_4444nindnc1p_8_1" localSheetId="2">#REF!</definedName>
    <definedName name="_4444nindnc1p_8_1" localSheetId="11">#REF!</definedName>
    <definedName name="_4444nindnc1p_8_1" localSheetId="5">#REF!</definedName>
    <definedName name="_4444nindnc1p_8_1" localSheetId="14">#REF!</definedName>
    <definedName name="_4444nindnc1p_8_1">#REF!</definedName>
    <definedName name="_4446nindnc3p_4_1" localSheetId="13">#REF!</definedName>
    <definedName name="_4446nindnc3p_4_1" localSheetId="2">#REF!</definedName>
    <definedName name="_4446nindnc3p_4_1" localSheetId="11">#REF!</definedName>
    <definedName name="_4446nindnc3p_4_1" localSheetId="5">#REF!</definedName>
    <definedName name="_4446nindnc3p_4_1" localSheetId="14">#REF!</definedName>
    <definedName name="_4446nindnc3p_4_1">#REF!</definedName>
    <definedName name="_4448nindnc3p_5_1" localSheetId="13">#REF!</definedName>
    <definedName name="_4448nindnc3p_5_1" localSheetId="2">#REF!</definedName>
    <definedName name="_4448nindnc3p_5_1" localSheetId="11">#REF!</definedName>
    <definedName name="_4448nindnc3p_5_1" localSheetId="5">#REF!</definedName>
    <definedName name="_4448nindnc3p_5_1" localSheetId="14">#REF!</definedName>
    <definedName name="_4448nindnc3p_5_1">#REF!</definedName>
    <definedName name="_444COAT_4_1" localSheetId="13">#REF!</definedName>
    <definedName name="_444COAT_4_1" localSheetId="2">#REF!</definedName>
    <definedName name="_444COAT_4_1" localSheetId="11">#REF!</definedName>
    <definedName name="_444COAT_4_1" localSheetId="5">#REF!</definedName>
    <definedName name="_444COAT_4_1" localSheetId="14">#REF!</definedName>
    <definedName name="_444COAT_4_1">#REF!</definedName>
    <definedName name="_4450nindnc3p_6_1" localSheetId="13">#REF!</definedName>
    <definedName name="_4450nindnc3p_6_1" localSheetId="2">#REF!</definedName>
    <definedName name="_4450nindnc3p_6_1" localSheetId="11">#REF!</definedName>
    <definedName name="_4450nindnc3p_6_1" localSheetId="5">#REF!</definedName>
    <definedName name="_4450nindnc3p_6_1" localSheetId="14">#REF!</definedName>
    <definedName name="_4450nindnc3p_6_1">#REF!</definedName>
    <definedName name="_4452nindnc3p_8_1" localSheetId="13">#REF!</definedName>
    <definedName name="_4452nindnc3p_8_1" localSheetId="2">#REF!</definedName>
    <definedName name="_4452nindnc3p_8_1" localSheetId="11">#REF!</definedName>
    <definedName name="_4452nindnc3p_8_1" localSheetId="5">#REF!</definedName>
    <definedName name="_4452nindnc3p_8_1" localSheetId="14">#REF!</definedName>
    <definedName name="_4452nindnc3p_8_1">#REF!</definedName>
    <definedName name="_4461nindvl1p_4_1" localSheetId="13">#REF!</definedName>
    <definedName name="_4461nindvl1p_4_1" localSheetId="2">#REF!</definedName>
    <definedName name="_4461nindvl1p_4_1" localSheetId="11">#REF!</definedName>
    <definedName name="_4461nindvl1p_4_1" localSheetId="5">#REF!</definedName>
    <definedName name="_4461nindvl1p_4_1" localSheetId="14">#REF!</definedName>
    <definedName name="_4461nindvl1p_4_1">#REF!</definedName>
    <definedName name="_4462nindvl1p_5_1" localSheetId="13">#REF!</definedName>
    <definedName name="_4462nindvl1p_5_1" localSheetId="2">#REF!</definedName>
    <definedName name="_4462nindvl1p_5_1" localSheetId="11">#REF!</definedName>
    <definedName name="_4462nindvl1p_5_1" localSheetId="5">#REF!</definedName>
    <definedName name="_4462nindvl1p_5_1" localSheetId="14">#REF!</definedName>
    <definedName name="_4462nindvl1p_5_1">#REF!</definedName>
    <definedName name="_4463nindvl1p_6_1" localSheetId="13">#REF!</definedName>
    <definedName name="_4463nindvl1p_6_1" localSheetId="2">#REF!</definedName>
    <definedName name="_4463nindvl1p_6_1" localSheetId="11">#REF!</definedName>
    <definedName name="_4463nindvl1p_6_1" localSheetId="5">#REF!</definedName>
    <definedName name="_4463nindvl1p_6_1" localSheetId="14">#REF!</definedName>
    <definedName name="_4463nindvl1p_6_1">#REF!</definedName>
    <definedName name="_4464nindvl1p_8_1" localSheetId="13">#REF!</definedName>
    <definedName name="_4464nindvl1p_8_1" localSheetId="2">#REF!</definedName>
    <definedName name="_4464nindvl1p_8_1" localSheetId="11">#REF!</definedName>
    <definedName name="_4464nindvl1p_8_1" localSheetId="5">#REF!</definedName>
    <definedName name="_4464nindvl1p_8_1" localSheetId="14">#REF!</definedName>
    <definedName name="_4464nindvl1p_8_1">#REF!</definedName>
    <definedName name="_4466nindvl3p_4_1" localSheetId="13">#REF!</definedName>
    <definedName name="_4466nindvl3p_4_1" localSheetId="2">#REF!</definedName>
    <definedName name="_4466nindvl3p_4_1" localSheetId="11">#REF!</definedName>
    <definedName name="_4466nindvl3p_4_1" localSheetId="5">#REF!</definedName>
    <definedName name="_4466nindvl3p_4_1" localSheetId="14">#REF!</definedName>
    <definedName name="_4466nindvl3p_4_1">#REF!</definedName>
    <definedName name="_4468nindvl3p_5_1" localSheetId="13">#REF!</definedName>
    <definedName name="_4468nindvl3p_5_1" localSheetId="2">#REF!</definedName>
    <definedName name="_4468nindvl3p_5_1" localSheetId="11">#REF!</definedName>
    <definedName name="_4468nindvl3p_5_1" localSheetId="5">#REF!</definedName>
    <definedName name="_4468nindvl3p_5_1" localSheetId="14">#REF!</definedName>
    <definedName name="_4468nindvl3p_5_1">#REF!</definedName>
    <definedName name="_446COAT_5_1" localSheetId="13">#REF!</definedName>
    <definedName name="_446COAT_5_1" localSheetId="2">#REF!</definedName>
    <definedName name="_446COAT_5_1" localSheetId="11">#REF!</definedName>
    <definedName name="_446COAT_5_1" localSheetId="5">#REF!</definedName>
    <definedName name="_446COAT_5_1" localSheetId="14">#REF!</definedName>
    <definedName name="_446COAT_5_1">#REF!</definedName>
    <definedName name="_4470nindvl3p_6_1" localSheetId="13">#REF!</definedName>
    <definedName name="_4470nindvl3p_6_1" localSheetId="2">#REF!</definedName>
    <definedName name="_4470nindvl3p_6_1" localSheetId="11">#REF!</definedName>
    <definedName name="_4470nindvl3p_6_1" localSheetId="5">#REF!</definedName>
    <definedName name="_4470nindvl3p_6_1" localSheetId="14">#REF!</definedName>
    <definedName name="_4470nindvl3p_6_1">#REF!</definedName>
    <definedName name="_4472nindvl3p_8_1" localSheetId="13">#REF!</definedName>
    <definedName name="_4472nindvl3p_8_1" localSheetId="2">#REF!</definedName>
    <definedName name="_4472nindvl3p_8_1" localSheetId="11">#REF!</definedName>
    <definedName name="_4472nindvl3p_8_1" localSheetId="5">#REF!</definedName>
    <definedName name="_4472nindvl3p_8_1" localSheetId="14">#REF!</definedName>
    <definedName name="_4472nindvl3p_8_1">#REF!</definedName>
    <definedName name="_4482ninnc3p_4_1" localSheetId="13">#REF!</definedName>
    <definedName name="_4482ninnc3p_4_1" localSheetId="2">#REF!</definedName>
    <definedName name="_4482ninnc3p_4_1" localSheetId="11">#REF!</definedName>
    <definedName name="_4482ninnc3p_4_1" localSheetId="5">#REF!</definedName>
    <definedName name="_4482ninnc3p_4_1" localSheetId="14">#REF!</definedName>
    <definedName name="_4482ninnc3p_4_1">#REF!</definedName>
    <definedName name="_4484ninnc3p_5_1" localSheetId="13">#REF!</definedName>
    <definedName name="_4484ninnc3p_5_1" localSheetId="2">#REF!</definedName>
    <definedName name="_4484ninnc3p_5_1" localSheetId="11">#REF!</definedName>
    <definedName name="_4484ninnc3p_5_1" localSheetId="5">#REF!</definedName>
    <definedName name="_4484ninnc3p_5_1" localSheetId="14">#REF!</definedName>
    <definedName name="_4484ninnc3p_5_1">#REF!</definedName>
    <definedName name="_4486ninnc3p_6_1" localSheetId="13">#REF!</definedName>
    <definedName name="_4486ninnc3p_6_1" localSheetId="2">#REF!</definedName>
    <definedName name="_4486ninnc3p_6_1" localSheetId="11">#REF!</definedName>
    <definedName name="_4486ninnc3p_6_1" localSheetId="5">#REF!</definedName>
    <definedName name="_4486ninnc3p_6_1" localSheetId="14">#REF!</definedName>
    <definedName name="_4486ninnc3p_6_1">#REF!</definedName>
    <definedName name="_4488ninnc3p_8_1" localSheetId="13">#REF!</definedName>
    <definedName name="_4488ninnc3p_8_1" localSheetId="2">#REF!</definedName>
    <definedName name="_4488ninnc3p_8_1" localSheetId="11">#REF!</definedName>
    <definedName name="_4488ninnc3p_8_1" localSheetId="5">#REF!</definedName>
    <definedName name="_4488ninnc3p_8_1" localSheetId="14">#REF!</definedName>
    <definedName name="_4488ninnc3p_8_1">#REF!</definedName>
    <definedName name="_4489nint1p_4_1" localSheetId="13">#REF!</definedName>
    <definedName name="_4489nint1p_4_1" localSheetId="2">#REF!</definedName>
    <definedName name="_4489nint1p_4_1" localSheetId="11">#REF!</definedName>
    <definedName name="_4489nint1p_4_1" localSheetId="5">#REF!</definedName>
    <definedName name="_4489nint1p_4_1" localSheetId="14">#REF!</definedName>
    <definedName name="_4489nint1p_4_1">#REF!</definedName>
    <definedName name="_448COAT_6_1" localSheetId="13">#REF!</definedName>
    <definedName name="_448COAT_6_1" localSheetId="2">#REF!</definedName>
    <definedName name="_448COAT_6_1" localSheetId="11">#REF!</definedName>
    <definedName name="_448COAT_6_1" localSheetId="5">#REF!</definedName>
    <definedName name="_448COAT_6_1" localSheetId="14">#REF!</definedName>
    <definedName name="_448COAT_6_1">#REF!</definedName>
    <definedName name="_4490nint1p_5_1" localSheetId="13">#REF!</definedName>
    <definedName name="_4490nint1p_5_1" localSheetId="2">#REF!</definedName>
    <definedName name="_4490nint1p_5_1" localSheetId="11">#REF!</definedName>
    <definedName name="_4490nint1p_5_1" localSheetId="5">#REF!</definedName>
    <definedName name="_4490nint1p_5_1" localSheetId="14">#REF!</definedName>
    <definedName name="_4490nint1p_5_1">#REF!</definedName>
    <definedName name="_4491nint1p_6_1" localSheetId="13">#REF!</definedName>
    <definedName name="_4491nint1p_6_1" localSheetId="2">#REF!</definedName>
    <definedName name="_4491nint1p_6_1" localSheetId="11">#REF!</definedName>
    <definedName name="_4491nint1p_6_1" localSheetId="5">#REF!</definedName>
    <definedName name="_4491nint1p_6_1" localSheetId="14">#REF!</definedName>
    <definedName name="_4491nint1p_6_1">#REF!</definedName>
    <definedName name="_4492nint1p_8_1" localSheetId="13">#REF!</definedName>
    <definedName name="_4492nint1p_8_1" localSheetId="2">#REF!</definedName>
    <definedName name="_4492nint1p_8_1" localSheetId="11">#REF!</definedName>
    <definedName name="_4492nint1p_8_1" localSheetId="5">#REF!</definedName>
    <definedName name="_4492nint1p_8_1" localSheetId="14">#REF!</definedName>
    <definedName name="_4492nint1p_8_1">#REF!</definedName>
    <definedName name="_4493nintnc1p_4_1" localSheetId="13">#REF!</definedName>
    <definedName name="_4493nintnc1p_4_1" localSheetId="2">#REF!</definedName>
    <definedName name="_4493nintnc1p_4_1" localSheetId="11">#REF!</definedName>
    <definedName name="_4493nintnc1p_4_1" localSheetId="5">#REF!</definedName>
    <definedName name="_4493nintnc1p_4_1" localSheetId="14">#REF!</definedName>
    <definedName name="_4493nintnc1p_4_1">#REF!</definedName>
    <definedName name="_4494nintnc1p_5_1" localSheetId="13">#REF!</definedName>
    <definedName name="_4494nintnc1p_5_1" localSheetId="2">#REF!</definedName>
    <definedName name="_4494nintnc1p_5_1" localSheetId="11">#REF!</definedName>
    <definedName name="_4494nintnc1p_5_1" localSheetId="5">#REF!</definedName>
    <definedName name="_4494nintnc1p_5_1" localSheetId="14">#REF!</definedName>
    <definedName name="_4494nintnc1p_5_1">#REF!</definedName>
    <definedName name="_4495nintnc1p_6_1" localSheetId="13">#REF!</definedName>
    <definedName name="_4495nintnc1p_6_1" localSheetId="2">#REF!</definedName>
    <definedName name="_4495nintnc1p_6_1" localSheetId="11">#REF!</definedName>
    <definedName name="_4495nintnc1p_6_1" localSheetId="5">#REF!</definedName>
    <definedName name="_4495nintnc1p_6_1" localSheetId="14">#REF!</definedName>
    <definedName name="_4495nintnc1p_6_1">#REF!</definedName>
    <definedName name="_4496nintnc1p_8_1" localSheetId="13">#REF!</definedName>
    <definedName name="_4496nintnc1p_8_1" localSheetId="2">#REF!</definedName>
    <definedName name="_4496nintnc1p_8_1" localSheetId="11">#REF!</definedName>
    <definedName name="_4496nintnc1p_8_1" localSheetId="5">#REF!</definedName>
    <definedName name="_4496nintnc1p_8_1" localSheetId="14">#REF!</definedName>
    <definedName name="_4496nintnc1p_8_1">#REF!</definedName>
    <definedName name="_4497nintvl1p_4_1" localSheetId="13">#REF!</definedName>
    <definedName name="_4497nintvl1p_4_1" localSheetId="2">#REF!</definedName>
    <definedName name="_4497nintvl1p_4_1" localSheetId="11">#REF!</definedName>
    <definedName name="_4497nintvl1p_4_1" localSheetId="5">#REF!</definedName>
    <definedName name="_4497nintvl1p_4_1" localSheetId="14">#REF!</definedName>
    <definedName name="_4497nintvl1p_4_1">#REF!</definedName>
    <definedName name="_4498nintvl1p_5_1" localSheetId="13">#REF!</definedName>
    <definedName name="_4498nintvl1p_5_1" localSheetId="2">#REF!</definedName>
    <definedName name="_4498nintvl1p_5_1" localSheetId="11">#REF!</definedName>
    <definedName name="_4498nintvl1p_5_1" localSheetId="5">#REF!</definedName>
    <definedName name="_4498nintvl1p_5_1" localSheetId="14">#REF!</definedName>
    <definedName name="_4498nintvl1p_5_1">#REF!</definedName>
    <definedName name="_4499nintvl1p_6_1" localSheetId="13">#REF!</definedName>
    <definedName name="_4499nintvl1p_6_1" localSheetId="2">#REF!</definedName>
    <definedName name="_4499nintvl1p_6_1" localSheetId="11">#REF!</definedName>
    <definedName name="_4499nintvl1p_6_1" localSheetId="5">#REF!</definedName>
    <definedName name="_4499nintvl1p_6_1" localSheetId="14">#REF!</definedName>
    <definedName name="_4499nintvl1p_6_1">#REF!</definedName>
    <definedName name="_44A65800_5_1" localSheetId="13">#REF!</definedName>
    <definedName name="_44A65800_5_1" localSheetId="2">#REF!</definedName>
    <definedName name="_44A65800_5_1" localSheetId="11">#REF!</definedName>
    <definedName name="_44A65800_5_1" localSheetId="5">#REF!</definedName>
    <definedName name="_44A65800_5_1" localSheetId="14">#REF!</definedName>
    <definedName name="_44A65800_5_1">#REF!</definedName>
    <definedName name="_4500nintvl1p_8_1" localSheetId="13">#REF!</definedName>
    <definedName name="_4500nintvl1p_8_1" localSheetId="2">#REF!</definedName>
    <definedName name="_4500nintvl1p_8_1" localSheetId="11">#REF!</definedName>
    <definedName name="_4500nintvl1p_8_1" localSheetId="5">#REF!</definedName>
    <definedName name="_4500nintvl1p_8_1" localSheetId="14">#REF!</definedName>
    <definedName name="_4500nintvl1p_8_1">#REF!</definedName>
    <definedName name="_4500nn1p_8_1" localSheetId="13">#REF!</definedName>
    <definedName name="_4500nn1p_8_1" localSheetId="2">#REF!</definedName>
    <definedName name="_4500nn1p_8_1" localSheetId="11">#REF!</definedName>
    <definedName name="_4500nn1p_8_1" localSheetId="5">#REF!</definedName>
    <definedName name="_4500nn1p_8_1" localSheetId="14">#REF!</definedName>
    <definedName name="_4500nn1p_8_1">#REF!</definedName>
    <definedName name="_450COAT_8_1" localSheetId="13">#REF!</definedName>
    <definedName name="_450COAT_8_1" localSheetId="2">#REF!</definedName>
    <definedName name="_450COAT_8_1" localSheetId="11">#REF!</definedName>
    <definedName name="_450COAT_8_1" localSheetId="5">#REF!</definedName>
    <definedName name="_450COAT_8_1" localSheetId="14">#REF!</definedName>
    <definedName name="_450COAT_8_1">#REF!</definedName>
    <definedName name="_4510ninvl3p_4_1" localSheetId="13">#REF!</definedName>
    <definedName name="_4510ninvl3p_4_1" localSheetId="2">#REF!</definedName>
    <definedName name="_4510ninvl3p_4_1" localSheetId="11">#REF!</definedName>
    <definedName name="_4510ninvl3p_4_1" localSheetId="5">#REF!</definedName>
    <definedName name="_4510ninvl3p_4_1" localSheetId="14">#REF!</definedName>
    <definedName name="_4510ninvl3p_4_1">#REF!</definedName>
    <definedName name="_4512ninvl3p_5_1" localSheetId="13">#REF!</definedName>
    <definedName name="_4512ninvl3p_5_1" localSheetId="2">#REF!</definedName>
    <definedName name="_4512ninvl3p_5_1" localSheetId="11">#REF!</definedName>
    <definedName name="_4512ninvl3p_5_1" localSheetId="5">#REF!</definedName>
    <definedName name="_4512ninvl3p_5_1" localSheetId="14">#REF!</definedName>
    <definedName name="_4512ninvl3p_5_1">#REF!</definedName>
    <definedName name="_4514ninvl3p_6_1" localSheetId="13">#REF!</definedName>
    <definedName name="_4514ninvl3p_6_1" localSheetId="2">#REF!</definedName>
    <definedName name="_4514ninvl3p_6_1" localSheetId="11">#REF!</definedName>
    <definedName name="_4514ninvl3p_6_1" localSheetId="5">#REF!</definedName>
    <definedName name="_4514ninvl3p_6_1" localSheetId="14">#REF!</definedName>
    <definedName name="_4514ninvl3p_6_1">#REF!</definedName>
    <definedName name="_4516ninvl3p_8_1" localSheetId="13">#REF!</definedName>
    <definedName name="_4516ninvl3p_8_1" localSheetId="2">#REF!</definedName>
    <definedName name="_4516ninvl3p_8_1" localSheetId="11">#REF!</definedName>
    <definedName name="_4516ninvl3p_8_1" localSheetId="5">#REF!</definedName>
    <definedName name="_4516ninvl3p_8_1" localSheetId="14">#REF!</definedName>
    <definedName name="_4516ninvl3p_8_1">#REF!</definedName>
    <definedName name="_4517ning1p_4_1" localSheetId="13">#REF!</definedName>
    <definedName name="_4517ning1p_4_1" localSheetId="2">#REF!</definedName>
    <definedName name="_4517ning1p_4_1" localSheetId="11">#REF!</definedName>
    <definedName name="_4517ning1p_4_1" localSheetId="5">#REF!</definedName>
    <definedName name="_4517ning1p_4_1" localSheetId="14">#REF!</definedName>
    <definedName name="_4517ning1p_4_1">#REF!</definedName>
    <definedName name="_4518ning1p_5_1" localSheetId="13">#REF!</definedName>
    <definedName name="_4518ning1p_5_1" localSheetId="2">#REF!</definedName>
    <definedName name="_4518ning1p_5_1" localSheetId="11">#REF!</definedName>
    <definedName name="_4518ning1p_5_1" localSheetId="5">#REF!</definedName>
    <definedName name="_4518ning1p_5_1" localSheetId="14">#REF!</definedName>
    <definedName name="_4518ning1p_5_1">#REF!</definedName>
    <definedName name="_4519ning1p_6_1" localSheetId="13">#REF!</definedName>
    <definedName name="_4519ning1p_6_1" localSheetId="2">#REF!</definedName>
    <definedName name="_4519ning1p_6_1" localSheetId="11">#REF!</definedName>
    <definedName name="_4519ning1p_6_1" localSheetId="5">#REF!</definedName>
    <definedName name="_4519ning1p_6_1" localSheetId="14">#REF!</definedName>
    <definedName name="_4519ning1p_6_1">#REF!</definedName>
    <definedName name="_451COMMON_4_1" localSheetId="13">#REF!</definedName>
    <definedName name="_451COMMON_4_1" localSheetId="2">#REF!</definedName>
    <definedName name="_451COMMON_4_1" localSheetId="11">#REF!</definedName>
    <definedName name="_451COMMON_4_1" localSheetId="5">#REF!</definedName>
    <definedName name="_451COMMON_4_1" localSheetId="14">#REF!</definedName>
    <definedName name="_451COMMON_4_1">#REF!</definedName>
    <definedName name="_451D1x49_4_1" localSheetId="13">#REF!</definedName>
    <definedName name="_451D1x49_4_1" localSheetId="2">#REF!</definedName>
    <definedName name="_451D1x49_4_1" localSheetId="11">#REF!</definedName>
    <definedName name="_451D1x49_4_1" localSheetId="5">#REF!</definedName>
    <definedName name="_451D1x49_4_1" localSheetId="14">#REF!</definedName>
    <definedName name="_451D1x49_4_1">#REF!</definedName>
    <definedName name="_4520ning1p_8_1" localSheetId="13">#REF!</definedName>
    <definedName name="_4520ning1p_8_1" localSheetId="2">#REF!</definedName>
    <definedName name="_4520ning1p_8_1" localSheetId="11">#REF!</definedName>
    <definedName name="_4520ning1p_8_1" localSheetId="5">#REF!</definedName>
    <definedName name="_4520ning1p_8_1" localSheetId="14">#REF!</definedName>
    <definedName name="_4520ning1p_8_1">#REF!</definedName>
    <definedName name="_4521ningnc1p_4_1" localSheetId="13">#REF!</definedName>
    <definedName name="_4521ningnc1p_4_1" localSheetId="2">#REF!</definedName>
    <definedName name="_4521ningnc1p_4_1" localSheetId="11">#REF!</definedName>
    <definedName name="_4521ningnc1p_4_1" localSheetId="5">#REF!</definedName>
    <definedName name="_4521ningnc1p_4_1" localSheetId="14">#REF!</definedName>
    <definedName name="_4521ningnc1p_4_1">#REF!</definedName>
    <definedName name="_4522ningnc1p_5_1" localSheetId="13">#REF!</definedName>
    <definedName name="_4522ningnc1p_5_1" localSheetId="2">#REF!</definedName>
    <definedName name="_4522ningnc1p_5_1" localSheetId="11">#REF!</definedName>
    <definedName name="_4522ningnc1p_5_1" localSheetId="5">#REF!</definedName>
    <definedName name="_4522ningnc1p_5_1" localSheetId="14">#REF!</definedName>
    <definedName name="_4522ningnc1p_5_1">#REF!</definedName>
    <definedName name="_4523ningnc1p_6_1" localSheetId="13">#REF!</definedName>
    <definedName name="_4523ningnc1p_6_1" localSheetId="2">#REF!</definedName>
    <definedName name="_4523ningnc1p_6_1" localSheetId="11">#REF!</definedName>
    <definedName name="_4523ningnc1p_6_1" localSheetId="5">#REF!</definedName>
    <definedName name="_4523ningnc1p_6_1" localSheetId="14">#REF!</definedName>
    <definedName name="_4523ningnc1p_6_1">#REF!</definedName>
    <definedName name="_4524ningnc1p_8_1" localSheetId="13">#REF!</definedName>
    <definedName name="_4524ningnc1p_8_1" localSheetId="2">#REF!</definedName>
    <definedName name="_4524ningnc1p_8_1" localSheetId="11">#REF!</definedName>
    <definedName name="_4524ningnc1p_8_1" localSheetId="5">#REF!</definedName>
    <definedName name="_4524ningnc1p_8_1" localSheetId="14">#REF!</definedName>
    <definedName name="_4524ningnc1p_8_1">#REF!</definedName>
    <definedName name="_4525ningvl1p_4_1" localSheetId="13">#REF!</definedName>
    <definedName name="_4525ningvl1p_4_1" localSheetId="2">#REF!</definedName>
    <definedName name="_4525ningvl1p_4_1" localSheetId="11">#REF!</definedName>
    <definedName name="_4525ningvl1p_4_1" localSheetId="5">#REF!</definedName>
    <definedName name="_4525ningvl1p_4_1" localSheetId="14">#REF!</definedName>
    <definedName name="_4525ningvl1p_4_1">#REF!</definedName>
    <definedName name="_4526ningvl1p_5_1" localSheetId="13">#REF!</definedName>
    <definedName name="_4526ningvl1p_5_1" localSheetId="2">#REF!</definedName>
    <definedName name="_4526ningvl1p_5_1" localSheetId="11">#REF!</definedName>
    <definedName name="_4526ningvl1p_5_1" localSheetId="5">#REF!</definedName>
    <definedName name="_4526ningvl1p_5_1" localSheetId="14">#REF!</definedName>
    <definedName name="_4526ningvl1p_5_1">#REF!</definedName>
    <definedName name="_4527ningvl1p_6_1" localSheetId="13">#REF!</definedName>
    <definedName name="_4527ningvl1p_6_1" localSheetId="2">#REF!</definedName>
    <definedName name="_4527ningvl1p_6_1" localSheetId="11">#REF!</definedName>
    <definedName name="_4527ningvl1p_6_1" localSheetId="5">#REF!</definedName>
    <definedName name="_4527ningvl1p_6_1" localSheetId="14">#REF!</definedName>
    <definedName name="_4527ningvl1p_6_1">#REF!</definedName>
    <definedName name="_4528ningvl1p_8_1" localSheetId="13">#REF!</definedName>
    <definedName name="_4528ningvl1p_8_1" localSheetId="2">#REF!</definedName>
    <definedName name="_4528ningvl1p_8_1" localSheetId="11">#REF!</definedName>
    <definedName name="_4528ningvl1p_8_1" localSheetId="5">#REF!</definedName>
    <definedName name="_4528ningvl1p_8_1" localSheetId="14">#REF!</definedName>
    <definedName name="_4528ningvl1p_8_1">#REF!</definedName>
    <definedName name="_452COMMON_5_1" localSheetId="13">#REF!</definedName>
    <definedName name="_452COMMON_5_1" localSheetId="2">#REF!</definedName>
    <definedName name="_452COMMON_5_1" localSheetId="11">#REF!</definedName>
    <definedName name="_452COMMON_5_1" localSheetId="5">#REF!</definedName>
    <definedName name="_452COMMON_5_1" localSheetId="14">#REF!</definedName>
    <definedName name="_452COMMON_5_1">#REF!</definedName>
    <definedName name="_452D1x49_5_1" localSheetId="13">#REF!</definedName>
    <definedName name="_452D1x49_5_1" localSheetId="2">#REF!</definedName>
    <definedName name="_452D1x49_5_1" localSheetId="11">#REF!</definedName>
    <definedName name="_452D1x49_5_1" localSheetId="5">#REF!</definedName>
    <definedName name="_452D1x49_5_1" localSheetId="14">#REF!</definedName>
    <definedName name="_452D1x49_5_1">#REF!</definedName>
    <definedName name="_4530nl_4_1" localSheetId="13">#REF!</definedName>
    <definedName name="_4530nl_4_1" localSheetId="2">#REF!</definedName>
    <definedName name="_4530nl_4_1" localSheetId="11">#REF!</definedName>
    <definedName name="_4530nl_4_1" localSheetId="5">#REF!</definedName>
    <definedName name="_4530nl_4_1" localSheetId="14">#REF!</definedName>
    <definedName name="_4530nl_4_1">#REF!</definedName>
    <definedName name="_4532nl_5_1" localSheetId="13">#REF!</definedName>
    <definedName name="_4532nl_5_1" localSheetId="2">#REF!</definedName>
    <definedName name="_4532nl_5_1" localSheetId="11">#REF!</definedName>
    <definedName name="_4532nl_5_1" localSheetId="5">#REF!</definedName>
    <definedName name="_4532nl_5_1" localSheetId="14">#REF!</definedName>
    <definedName name="_4532nl_5_1">#REF!</definedName>
    <definedName name="_4534nl_6_1" localSheetId="13">#REF!</definedName>
    <definedName name="_4534nl_6_1" localSheetId="2">#REF!</definedName>
    <definedName name="_4534nl_6_1" localSheetId="11">#REF!</definedName>
    <definedName name="_4534nl_6_1" localSheetId="5">#REF!</definedName>
    <definedName name="_4534nl_6_1" localSheetId="14">#REF!</definedName>
    <definedName name="_4534nl_6_1">#REF!</definedName>
    <definedName name="_4536nl_8_1" localSheetId="13">#REF!</definedName>
    <definedName name="_4536nl_8_1" localSheetId="2">#REF!</definedName>
    <definedName name="_4536nl_8_1" localSheetId="11">#REF!</definedName>
    <definedName name="_4536nl_8_1" localSheetId="5">#REF!</definedName>
    <definedName name="_4536nl_8_1" localSheetId="14">#REF!</definedName>
    <definedName name="_4536nl_8_1">#REF!</definedName>
    <definedName name="_453COMMON_5_2" localSheetId="13">#REF!</definedName>
    <definedName name="_453COMMON_5_2" localSheetId="2">#REF!</definedName>
    <definedName name="_453COMMON_5_2" localSheetId="11">#REF!</definedName>
    <definedName name="_453COMMON_5_2" localSheetId="5">#REF!</definedName>
    <definedName name="_453COMMON_5_2" localSheetId="14">#REF!</definedName>
    <definedName name="_453COMMON_5_2">#REF!</definedName>
    <definedName name="_454COMMON_6_1" localSheetId="13">#REF!</definedName>
    <definedName name="_454COMMON_6_1" localSheetId="2">#REF!</definedName>
    <definedName name="_454COMMON_6_1" localSheetId="11">#REF!</definedName>
    <definedName name="_454COMMON_6_1" localSheetId="5">#REF!</definedName>
    <definedName name="_454COMMON_6_1" localSheetId="14">#REF!</definedName>
    <definedName name="_454COMMON_6_1">#REF!</definedName>
    <definedName name="_454D1x49_6_1" localSheetId="13">#REF!</definedName>
    <definedName name="_454D1x49_6_1" localSheetId="2">#REF!</definedName>
    <definedName name="_454D1x49_6_1" localSheetId="11">#REF!</definedName>
    <definedName name="_454D1x49_6_1" localSheetId="5">#REF!</definedName>
    <definedName name="_454D1x49_6_1" localSheetId="14">#REF!</definedName>
    <definedName name="_454D1x49_6_1">#REF!</definedName>
    <definedName name="_4554nl1p_4_1" localSheetId="13">#REF!</definedName>
    <definedName name="_4554nl1p_4_1" localSheetId="2">#REF!</definedName>
    <definedName name="_4554nl1p_4_1" localSheetId="11">#REF!</definedName>
    <definedName name="_4554nl1p_4_1" localSheetId="5">#REF!</definedName>
    <definedName name="_4554nl1p_4_1" localSheetId="14">#REF!</definedName>
    <definedName name="_4554nl1p_4_1">#REF!</definedName>
    <definedName name="_4556nl1p_5_1" localSheetId="13">#REF!</definedName>
    <definedName name="_4556nl1p_5_1" localSheetId="2">#REF!</definedName>
    <definedName name="_4556nl1p_5_1" localSheetId="11">#REF!</definedName>
    <definedName name="_4556nl1p_5_1" localSheetId="5">#REF!</definedName>
    <definedName name="_4556nl1p_5_1" localSheetId="14">#REF!</definedName>
    <definedName name="_4556nl1p_5_1">#REF!</definedName>
    <definedName name="_4558nl1p_6_1" localSheetId="13">#REF!</definedName>
    <definedName name="_4558nl1p_6_1" localSheetId="2">#REF!</definedName>
    <definedName name="_4558nl1p_6_1" localSheetId="11">#REF!</definedName>
    <definedName name="_4558nl1p_6_1" localSheetId="5">#REF!</definedName>
    <definedName name="_4558nl1p_6_1" localSheetId="14">#REF!</definedName>
    <definedName name="_4558nl1p_6_1">#REF!</definedName>
    <definedName name="_455COMMON_8_1" localSheetId="13">#REF!</definedName>
    <definedName name="_455COMMON_8_1" localSheetId="2">#REF!</definedName>
    <definedName name="_455COMMON_8_1" localSheetId="11">#REF!</definedName>
    <definedName name="_455COMMON_8_1" localSheetId="5">#REF!</definedName>
    <definedName name="_455COMMON_8_1" localSheetId="14">#REF!</definedName>
    <definedName name="_455COMMON_8_1">#REF!</definedName>
    <definedName name="_455D1x49_8_1" localSheetId="13">#REF!</definedName>
    <definedName name="_455D1x49_8_1" localSheetId="2">#REF!</definedName>
    <definedName name="_455D1x49_8_1" localSheetId="11">#REF!</definedName>
    <definedName name="_455D1x49_8_1" localSheetId="5">#REF!</definedName>
    <definedName name="_455D1x49_8_1" localSheetId="14">#REF!</definedName>
    <definedName name="_455D1x49_8_1">#REF!</definedName>
    <definedName name="_4560nl1p_8_1" localSheetId="13">#REF!</definedName>
    <definedName name="_4560nl1p_8_1" localSheetId="2">#REF!</definedName>
    <definedName name="_4560nl1p_8_1" localSheetId="11">#REF!</definedName>
    <definedName name="_4560nl1p_8_1" localSheetId="5">#REF!</definedName>
    <definedName name="_4560nl1p_8_1" localSheetId="14">#REF!</definedName>
    <definedName name="_4560nl1p_8_1">#REF!</definedName>
    <definedName name="_4561nl3p_4_1" localSheetId="13">#REF!</definedName>
    <definedName name="_4561nl3p_4_1" localSheetId="2">#REF!</definedName>
    <definedName name="_4561nl3p_4_1" localSheetId="11">#REF!</definedName>
    <definedName name="_4561nl3p_4_1" localSheetId="5">#REF!</definedName>
    <definedName name="_4561nl3p_4_1" localSheetId="14">#REF!</definedName>
    <definedName name="_4561nl3p_4_1">#REF!</definedName>
    <definedName name="_4562nl3p_5_1" localSheetId="13">#REF!</definedName>
    <definedName name="_4562nl3p_5_1" localSheetId="2">#REF!</definedName>
    <definedName name="_4562nl3p_5_1" localSheetId="11">#REF!</definedName>
    <definedName name="_4562nl3p_5_1" localSheetId="5">#REF!</definedName>
    <definedName name="_4562nl3p_5_1" localSheetId="14">#REF!</definedName>
    <definedName name="_4562nl3p_5_1">#REF!</definedName>
    <definedName name="_4563nl3p_6_1" localSheetId="13">#REF!</definedName>
    <definedName name="_4563nl3p_6_1" localSheetId="2">#REF!</definedName>
    <definedName name="_4563nl3p_6_1" localSheetId="11">#REF!</definedName>
    <definedName name="_4563nl3p_6_1" localSheetId="5">#REF!</definedName>
    <definedName name="_4563nl3p_6_1" localSheetId="14">#REF!</definedName>
    <definedName name="_4563nl3p_6_1">#REF!</definedName>
    <definedName name="_4564nl3p_8_1" localSheetId="13">#REF!</definedName>
    <definedName name="_4564nl3p_8_1" localSheetId="2">#REF!</definedName>
    <definedName name="_4564nl3p_8_1" localSheetId="11">#REF!</definedName>
    <definedName name="_4564nl3p_8_1" localSheetId="5">#REF!</definedName>
    <definedName name="_4564nl3p_8_1" localSheetId="14">#REF!</definedName>
    <definedName name="_4564nl3p_8_1">#REF!</definedName>
    <definedName name="_456D1x49x49_4_1" localSheetId="13">#REF!</definedName>
    <definedName name="_456D1x49x49_4_1" localSheetId="2">#REF!</definedName>
    <definedName name="_456D1x49x49_4_1" localSheetId="11">#REF!</definedName>
    <definedName name="_456D1x49x49_4_1" localSheetId="5">#REF!</definedName>
    <definedName name="_456D1x49x49_4_1" localSheetId="14">#REF!</definedName>
    <definedName name="_456D1x49x49_4_1">#REF!</definedName>
    <definedName name="_457D1x49x49_5_1" localSheetId="13">#REF!</definedName>
    <definedName name="_457D1x49x49_5_1" localSheetId="2">#REF!</definedName>
    <definedName name="_457D1x49x49_5_1" localSheetId="11">#REF!</definedName>
    <definedName name="_457D1x49x49_5_1" localSheetId="5">#REF!</definedName>
    <definedName name="_457D1x49x49_5_1" localSheetId="14">#REF!</definedName>
    <definedName name="_457D1x49x49_5_1">#REF!</definedName>
    <definedName name="_4589nlnc3p_4_1" localSheetId="13">#REF!</definedName>
    <definedName name="_4589nlnc3p_4_1" localSheetId="2">#REF!</definedName>
    <definedName name="_4589nlnc3p_4_1" localSheetId="11">#REF!</definedName>
    <definedName name="_4589nlnc3p_4_1" localSheetId="5">#REF!</definedName>
    <definedName name="_4589nlnc3p_4_1" localSheetId="14">#REF!</definedName>
    <definedName name="_4589nlnc3p_4_1">#REF!</definedName>
    <definedName name="_4590nlnc3p_5_1" localSheetId="13">#REF!</definedName>
    <definedName name="_4590nlnc3p_5_1" localSheetId="2">#REF!</definedName>
    <definedName name="_4590nlnc3p_5_1" localSheetId="11">#REF!</definedName>
    <definedName name="_4590nlnc3p_5_1" localSheetId="5">#REF!</definedName>
    <definedName name="_4590nlnc3p_5_1" localSheetId="14">#REF!</definedName>
    <definedName name="_4590nlnc3p_5_1">#REF!</definedName>
    <definedName name="_4591nlnc3p_6_1" localSheetId="13">#REF!</definedName>
    <definedName name="_4591nlnc3p_6_1" localSheetId="2">#REF!</definedName>
    <definedName name="_4591nlnc3p_6_1" localSheetId="11">#REF!</definedName>
    <definedName name="_4591nlnc3p_6_1" localSheetId="5">#REF!</definedName>
    <definedName name="_4591nlnc3p_6_1" localSheetId="14">#REF!</definedName>
    <definedName name="_4591nlnc3p_6_1">#REF!</definedName>
    <definedName name="_4592nlnc3p_8_1" localSheetId="13">#REF!</definedName>
    <definedName name="_4592nlnc3p_8_1" localSheetId="2">#REF!</definedName>
    <definedName name="_4592nlnc3p_8_1" localSheetId="11">#REF!</definedName>
    <definedName name="_4592nlnc3p_8_1" localSheetId="5">#REF!</definedName>
    <definedName name="_4592nlnc3p_8_1" localSheetId="14">#REF!</definedName>
    <definedName name="_4592nlnc3p_8_1">#REF!</definedName>
    <definedName name="_4593nlnc3pha_4_1" localSheetId="13">#REF!</definedName>
    <definedName name="_4593nlnc3pha_4_1" localSheetId="2">#REF!</definedName>
    <definedName name="_4593nlnc3pha_4_1" localSheetId="11">#REF!</definedName>
    <definedName name="_4593nlnc3pha_4_1" localSheetId="5">#REF!</definedName>
    <definedName name="_4593nlnc3pha_4_1" localSheetId="14">#REF!</definedName>
    <definedName name="_4593nlnc3pha_4_1">#REF!</definedName>
    <definedName name="_4594nlnc3pha_5_1" localSheetId="13">#REF!</definedName>
    <definedName name="_4594nlnc3pha_5_1" localSheetId="2">#REF!</definedName>
    <definedName name="_4594nlnc3pha_5_1" localSheetId="11">#REF!</definedName>
    <definedName name="_4594nlnc3pha_5_1" localSheetId="5">#REF!</definedName>
    <definedName name="_4594nlnc3pha_5_1" localSheetId="14">#REF!</definedName>
    <definedName name="_4594nlnc3pha_5_1">#REF!</definedName>
    <definedName name="_4595nlnc3pha_6_1" localSheetId="13">#REF!</definedName>
    <definedName name="_4595nlnc3pha_6_1" localSheetId="2">#REF!</definedName>
    <definedName name="_4595nlnc3pha_6_1" localSheetId="11">#REF!</definedName>
    <definedName name="_4595nlnc3pha_6_1" localSheetId="5">#REF!</definedName>
    <definedName name="_4595nlnc3pha_6_1" localSheetId="14">#REF!</definedName>
    <definedName name="_4595nlnc3pha_6_1">#REF!</definedName>
    <definedName name="_4596nlnc3pha_8_1" localSheetId="13">#REF!</definedName>
    <definedName name="_4596nlnc3pha_8_1" localSheetId="2">#REF!</definedName>
    <definedName name="_4596nlnc3pha_8_1" localSheetId="11">#REF!</definedName>
    <definedName name="_4596nlnc3pha_8_1" localSheetId="5">#REF!</definedName>
    <definedName name="_4596nlnc3pha_8_1" localSheetId="14">#REF!</definedName>
    <definedName name="_4596nlnc3pha_8_1">#REF!</definedName>
    <definedName name="_4597NLTK1p_4_1" localSheetId="13">#REF!</definedName>
    <definedName name="_4597NLTK1p_4_1" localSheetId="2">#REF!</definedName>
    <definedName name="_4597NLTK1p_4_1" localSheetId="11">#REF!</definedName>
    <definedName name="_4597NLTK1p_4_1" localSheetId="5">#REF!</definedName>
    <definedName name="_4597NLTK1p_4_1" localSheetId="14">#REF!</definedName>
    <definedName name="_4597NLTK1p_4_1">#REF!</definedName>
    <definedName name="_4598NLTK1p_5_1" localSheetId="13">#REF!</definedName>
    <definedName name="_4598NLTK1p_5_1" localSheetId="2">#REF!</definedName>
    <definedName name="_4598NLTK1p_5_1" localSheetId="11">#REF!</definedName>
    <definedName name="_4598NLTK1p_5_1" localSheetId="5">#REF!</definedName>
    <definedName name="_4598NLTK1p_5_1" localSheetId="14">#REF!</definedName>
    <definedName name="_4598NLTK1p_5_1">#REF!</definedName>
    <definedName name="_4599NLTK1p_6_1" localSheetId="13">#REF!</definedName>
    <definedName name="_4599NLTK1p_6_1" localSheetId="2">#REF!</definedName>
    <definedName name="_4599NLTK1p_6_1" localSheetId="11">#REF!</definedName>
    <definedName name="_4599NLTK1p_6_1" localSheetId="5">#REF!</definedName>
    <definedName name="_4599NLTK1p_6_1" localSheetId="14">#REF!</definedName>
    <definedName name="_4599NLTK1p_6_1">#REF!</definedName>
    <definedName name="_459D1x49x49_6_1" localSheetId="13">#REF!</definedName>
    <definedName name="_459D1x49x49_6_1" localSheetId="2">#REF!</definedName>
    <definedName name="_459D1x49x49_6_1" localSheetId="11">#REF!</definedName>
    <definedName name="_459D1x49x49_6_1" localSheetId="5">#REF!</definedName>
    <definedName name="_459D1x49x49_6_1" localSheetId="14">#REF!</definedName>
    <definedName name="_459D1x49x49_6_1">#REF!</definedName>
    <definedName name="_45A01CAT_5_1" localSheetId="13">#REF!</definedName>
    <definedName name="_45A01CAT_5_1" localSheetId="2">#REF!</definedName>
    <definedName name="_45A01CAT_5_1" localSheetId="11">#REF!</definedName>
    <definedName name="_45A01CAT_5_1" localSheetId="5">#REF!</definedName>
    <definedName name="_45A01CAT_5_1" localSheetId="14">#REF!</definedName>
    <definedName name="_45A01CAT_5_1">#REF!</definedName>
    <definedName name="_4600NLTK1p_8_1" localSheetId="13">#REF!</definedName>
    <definedName name="_4600NLTK1p_8_1" localSheetId="2">#REF!</definedName>
    <definedName name="_4600NLTK1p_8_1" localSheetId="11">#REF!</definedName>
    <definedName name="_4600NLTK1p_8_1" localSheetId="5">#REF!</definedName>
    <definedName name="_4600NLTK1p_8_1" localSheetId="14">#REF!</definedName>
    <definedName name="_4600NLTK1p_8_1">#REF!</definedName>
    <definedName name="_4609nlvl3p_4_1" localSheetId="13">#REF!</definedName>
    <definedName name="_4609nlvl3p_4_1" localSheetId="2">#REF!</definedName>
    <definedName name="_4609nlvl3p_4_1" localSheetId="11">#REF!</definedName>
    <definedName name="_4609nlvl3p_4_1" localSheetId="5">#REF!</definedName>
    <definedName name="_4609nlvl3p_4_1" localSheetId="14">#REF!</definedName>
    <definedName name="_4609nlvl3p_4_1">#REF!</definedName>
    <definedName name="_460D1x49x49_8_1" localSheetId="13">#REF!</definedName>
    <definedName name="_460D1x49x49_8_1" localSheetId="2">#REF!</definedName>
    <definedName name="_460D1x49x49_8_1" localSheetId="11">#REF!</definedName>
    <definedName name="_460D1x49x49_8_1" localSheetId="5">#REF!</definedName>
    <definedName name="_460D1x49x49_8_1" localSheetId="14">#REF!</definedName>
    <definedName name="_460D1x49x49_8_1">#REF!</definedName>
    <definedName name="_4610nlvl3p_5_1" localSheetId="13">#REF!</definedName>
    <definedName name="_4610nlvl3p_5_1" localSheetId="2">#REF!</definedName>
    <definedName name="_4610nlvl3p_5_1" localSheetId="11">#REF!</definedName>
    <definedName name="_4610nlvl3p_5_1" localSheetId="5">#REF!</definedName>
    <definedName name="_4610nlvl3p_5_1" localSheetId="14">#REF!</definedName>
    <definedName name="_4610nlvl3p_5_1">#REF!</definedName>
    <definedName name="_4611nlvl3p_6_1" localSheetId="13">#REF!</definedName>
    <definedName name="_4611nlvl3p_6_1" localSheetId="2">#REF!</definedName>
    <definedName name="_4611nlvl3p_6_1" localSheetId="11">#REF!</definedName>
    <definedName name="_4611nlvl3p_6_1" localSheetId="5">#REF!</definedName>
    <definedName name="_4611nlvl3p_6_1" localSheetId="14">#REF!</definedName>
    <definedName name="_4611nlvl3p_6_1">#REF!</definedName>
    <definedName name="_4612nlvl3p_8_1" localSheetId="13">#REF!</definedName>
    <definedName name="_4612nlvl3p_8_1" localSheetId="2">#REF!</definedName>
    <definedName name="_4612nlvl3p_8_1" localSheetId="11">#REF!</definedName>
    <definedName name="_4612nlvl3p_8_1" localSheetId="5">#REF!</definedName>
    <definedName name="_4612nlvl3p_8_1" localSheetId="14">#REF!</definedName>
    <definedName name="_4612nlvl3p_8_1">#REF!</definedName>
    <definedName name="_4614nn_4_1" localSheetId="13">#REF!</definedName>
    <definedName name="_4614nn_4_1" localSheetId="2">#REF!</definedName>
    <definedName name="_4614nn_4_1" localSheetId="11">#REF!</definedName>
    <definedName name="_4614nn_4_1" localSheetId="5">#REF!</definedName>
    <definedName name="_4614nn_4_1" localSheetId="14">#REF!</definedName>
    <definedName name="_4614nn_4_1">#REF!</definedName>
    <definedName name="_4616nn_5_1" localSheetId="13">#REF!</definedName>
    <definedName name="_4616nn_5_1" localSheetId="2">#REF!</definedName>
    <definedName name="_4616nn_5_1" localSheetId="11">#REF!</definedName>
    <definedName name="_4616nn_5_1" localSheetId="5">#REF!</definedName>
    <definedName name="_4616nn_5_1" localSheetId="14">#REF!</definedName>
    <definedName name="_4616nn_5_1">#REF!</definedName>
    <definedName name="_4618nn_6_1" localSheetId="13">#REF!</definedName>
    <definedName name="_4618nn_6_1" localSheetId="2">#REF!</definedName>
    <definedName name="_4618nn_6_1" localSheetId="11">#REF!</definedName>
    <definedName name="_4618nn_6_1" localSheetId="5">#REF!</definedName>
    <definedName name="_4618nn_6_1" localSheetId="14">#REF!</definedName>
    <definedName name="_4618nn_6_1">#REF!</definedName>
    <definedName name="_4620nn_8_1" localSheetId="13">#REF!</definedName>
    <definedName name="_4620nn_8_1" localSheetId="2">#REF!</definedName>
    <definedName name="_4620nn_8_1" localSheetId="11">#REF!</definedName>
    <definedName name="_4620nn_8_1" localSheetId="5">#REF!</definedName>
    <definedName name="_4620nn_8_1" localSheetId="14">#REF!</definedName>
    <definedName name="_4620nn_8_1">#REF!</definedName>
    <definedName name="_4622nn1p_4_1" localSheetId="13">#REF!</definedName>
    <definedName name="_4622nn1p_4_1" localSheetId="2">#REF!</definedName>
    <definedName name="_4622nn1p_4_1" localSheetId="11">#REF!</definedName>
    <definedName name="_4622nn1p_4_1" localSheetId="5">#REF!</definedName>
    <definedName name="_4622nn1p_4_1" localSheetId="14">#REF!</definedName>
    <definedName name="_4622nn1p_4_1">#REF!</definedName>
    <definedName name="_4624nn1p_5_1" localSheetId="13">#REF!</definedName>
    <definedName name="_4624nn1p_5_1" localSheetId="2">#REF!</definedName>
    <definedName name="_4624nn1p_5_1" localSheetId="11">#REF!</definedName>
    <definedName name="_4624nn1p_5_1" localSheetId="5">#REF!</definedName>
    <definedName name="_4624nn1p_5_1" localSheetId="14">#REF!</definedName>
    <definedName name="_4624nn1p_5_1">#REF!</definedName>
    <definedName name="_4626nn1p_6_1" localSheetId="13">#REF!</definedName>
    <definedName name="_4626nn1p_6_1" localSheetId="2">#REF!</definedName>
    <definedName name="_4626nn1p_6_1" localSheetId="11">#REF!</definedName>
    <definedName name="_4626nn1p_6_1" localSheetId="5">#REF!</definedName>
    <definedName name="_4626nn1p_6_1" localSheetId="14">#REF!</definedName>
    <definedName name="_4626nn1p_6_1">#REF!</definedName>
    <definedName name="_4628nn1p_8_1" localSheetId="13">#REF!</definedName>
    <definedName name="_4628nn1p_8_1" localSheetId="2">#REF!</definedName>
    <definedName name="_4628nn1p_8_1" localSheetId="11">#REF!</definedName>
    <definedName name="_4628nn1p_8_1" localSheetId="5">#REF!</definedName>
    <definedName name="_4628nn1p_8_1" localSheetId="14">#REF!</definedName>
    <definedName name="_4628nn1p_8_1">#REF!</definedName>
    <definedName name="_4629nn3p_4_1" localSheetId="13">#REF!</definedName>
    <definedName name="_4629nn3p_4_1" localSheetId="2">#REF!</definedName>
    <definedName name="_4629nn3p_4_1" localSheetId="11">#REF!</definedName>
    <definedName name="_4629nn3p_4_1" localSheetId="5">#REF!</definedName>
    <definedName name="_4629nn3p_4_1" localSheetId="14">#REF!</definedName>
    <definedName name="_4629nn3p_4_1">#REF!</definedName>
    <definedName name="_4630nn3p_5_1" localSheetId="13">#REF!</definedName>
    <definedName name="_4630nn3p_5_1" localSheetId="2">#REF!</definedName>
    <definedName name="_4630nn3p_5_1" localSheetId="11">#REF!</definedName>
    <definedName name="_4630nn3p_5_1" localSheetId="5">#REF!</definedName>
    <definedName name="_4630nn3p_5_1" localSheetId="14">#REF!</definedName>
    <definedName name="_4630nn3p_5_1">#REF!</definedName>
    <definedName name="_4631nn3p_6_1" localSheetId="13">#REF!</definedName>
    <definedName name="_4631nn3p_6_1" localSheetId="2">#REF!</definedName>
    <definedName name="_4631nn3p_6_1" localSheetId="11">#REF!</definedName>
    <definedName name="_4631nn3p_6_1" localSheetId="5">#REF!</definedName>
    <definedName name="_4631nn3p_6_1" localSheetId="14">#REF!</definedName>
    <definedName name="_4631nn3p_6_1">#REF!</definedName>
    <definedName name="_4632nn3p_8_1" localSheetId="13">#REF!</definedName>
    <definedName name="_4632nn3p_8_1" localSheetId="2">#REF!</definedName>
    <definedName name="_4632nn3p_8_1" localSheetId="11">#REF!</definedName>
    <definedName name="_4632nn3p_8_1" localSheetId="5">#REF!</definedName>
    <definedName name="_4632nn3p_8_1" localSheetId="14">#REF!</definedName>
    <definedName name="_4632nn3p_8_1">#REF!</definedName>
    <definedName name="_4642nnnc3p_4_1" localSheetId="13">#REF!</definedName>
    <definedName name="_4642nnnc3p_4_1" localSheetId="2">#REF!</definedName>
    <definedName name="_4642nnnc3p_4_1" localSheetId="11">#REF!</definedName>
    <definedName name="_4642nnnc3p_4_1" localSheetId="5">#REF!</definedName>
    <definedName name="_4642nnnc3p_4_1" localSheetId="14">#REF!</definedName>
    <definedName name="_4642nnnc3p_4_1">#REF!</definedName>
    <definedName name="_4643Poppy_5_1">NA()</definedName>
    <definedName name="_4644nnnc3p_5_1" localSheetId="13">#REF!</definedName>
    <definedName name="_4644nnnc3p_5_1" localSheetId="2">#REF!</definedName>
    <definedName name="_4644nnnc3p_5_1" localSheetId="11">#REF!</definedName>
    <definedName name="_4644nnnc3p_5_1" localSheetId="5">#REF!</definedName>
    <definedName name="_4644nnnc3p_5_1" localSheetId="14">#REF!</definedName>
    <definedName name="_4644nnnc3p_5_1">#REF!</definedName>
    <definedName name="_4644Poppy_6_1">NA()</definedName>
    <definedName name="_4645Poppy_8_1">NA()</definedName>
    <definedName name="_4646nnnc3p_6_1" localSheetId="13">#REF!</definedName>
    <definedName name="_4646nnnc3p_6_1" localSheetId="2">#REF!</definedName>
    <definedName name="_4646nnnc3p_6_1" localSheetId="11">#REF!</definedName>
    <definedName name="_4646nnnc3p_6_1" localSheetId="5">#REF!</definedName>
    <definedName name="_4646nnnc3p_6_1" localSheetId="14">#REF!</definedName>
    <definedName name="_4646nnnc3p_6_1">#REF!</definedName>
    <definedName name="_4648nnnc3p_8_1" localSheetId="13">#REF!</definedName>
    <definedName name="_4648nnnc3p_8_1" localSheetId="2">#REF!</definedName>
    <definedName name="_4648nnnc3p_8_1" localSheetId="11">#REF!</definedName>
    <definedName name="_4648nnnc3p_8_1" localSheetId="5">#REF!</definedName>
    <definedName name="_4648nnnc3p_8_1" localSheetId="14">#REF!</definedName>
    <definedName name="_4648nnnc3p_8_1">#REF!</definedName>
    <definedName name="_464Cot_thep_4_1" localSheetId="13">#REF!</definedName>
    <definedName name="_464Cot_thep_4_1" localSheetId="2">#REF!</definedName>
    <definedName name="_464Cot_thep_4_1" localSheetId="11">#REF!</definedName>
    <definedName name="_464Cot_thep_4_1" localSheetId="5">#REF!</definedName>
    <definedName name="_464Cot_thep_4_1" localSheetId="14">#REF!</definedName>
    <definedName name="_464Cot_thep_4_1">#REF!</definedName>
    <definedName name="_4658nnvl3p_4_1" localSheetId="13">#REF!</definedName>
    <definedName name="_4658nnvl3p_4_1" localSheetId="2">#REF!</definedName>
    <definedName name="_4658nnvl3p_4_1" localSheetId="11">#REF!</definedName>
    <definedName name="_4658nnvl3p_4_1" localSheetId="5">#REF!</definedName>
    <definedName name="_4658nnvl3p_4_1" localSheetId="14">#REF!</definedName>
    <definedName name="_4658nnvl3p_4_1">#REF!</definedName>
    <definedName name="_465Cot_thep_5_1" localSheetId="13">#REF!</definedName>
    <definedName name="_465Cot_thep_5_1" localSheetId="2">#REF!</definedName>
    <definedName name="_465Cot_thep_5_1" localSheetId="11">#REF!</definedName>
    <definedName name="_465Cot_thep_5_1" localSheetId="5">#REF!</definedName>
    <definedName name="_465Cot_thep_5_1" localSheetId="14">#REF!</definedName>
    <definedName name="_465Cot_thep_5_1">#REF!</definedName>
    <definedName name="_4660nnvl3p_5_1" localSheetId="13">#REF!</definedName>
    <definedName name="_4660nnvl3p_5_1" localSheetId="2">#REF!</definedName>
    <definedName name="_4660nnvl3p_5_1" localSheetId="11">#REF!</definedName>
    <definedName name="_4660nnvl3p_5_1" localSheetId="5">#REF!</definedName>
    <definedName name="_4660nnvl3p_5_1" localSheetId="14">#REF!</definedName>
    <definedName name="_4660nnvl3p_5_1">#REF!</definedName>
    <definedName name="_4662nnvl3p_6_1" localSheetId="13">#REF!</definedName>
    <definedName name="_4662nnvl3p_6_1" localSheetId="2">#REF!</definedName>
    <definedName name="_4662nnvl3p_6_1" localSheetId="11">#REF!</definedName>
    <definedName name="_4662nnvl3p_6_1" localSheetId="5">#REF!</definedName>
    <definedName name="_4662nnvl3p_6_1" localSheetId="14">#REF!</definedName>
    <definedName name="_4662nnvl3p_6_1">#REF!</definedName>
    <definedName name="_4664nnvl3p_8_1" localSheetId="13">#REF!</definedName>
    <definedName name="_4664nnvl3p_8_1" localSheetId="2">#REF!</definedName>
    <definedName name="_4664nnvl3p_8_1" localSheetId="11">#REF!</definedName>
    <definedName name="_4664nnvl3p_8_1" localSheetId="5">#REF!</definedName>
    <definedName name="_4664nnvl3p_8_1" localSheetId="14">#REF!</definedName>
    <definedName name="_4664nnvl3p_8_1">#REF!</definedName>
    <definedName name="_4665No_4_1" localSheetId="13">#REF!</definedName>
    <definedName name="_4665No_4_1" localSheetId="2">#REF!</definedName>
    <definedName name="_4665No_4_1" localSheetId="11">#REF!</definedName>
    <definedName name="_4665No_4_1" localSheetId="5">#REF!</definedName>
    <definedName name="_4665No_4_1" localSheetId="14">#REF!</definedName>
    <definedName name="_4665No_4_1">#REF!</definedName>
    <definedName name="_4666No_5_1" localSheetId="13">#REF!</definedName>
    <definedName name="_4666No_5_1" localSheetId="2">#REF!</definedName>
    <definedName name="_4666No_5_1" localSheetId="11">#REF!</definedName>
    <definedName name="_4666No_5_1" localSheetId="5">#REF!</definedName>
    <definedName name="_4666No_5_1" localSheetId="14">#REF!</definedName>
    <definedName name="_4666No_5_1">#REF!</definedName>
    <definedName name="_4667No_6_1" localSheetId="13">#REF!</definedName>
    <definedName name="_4667No_6_1" localSheetId="2">#REF!</definedName>
    <definedName name="_4667No_6_1" localSheetId="11">#REF!</definedName>
    <definedName name="_4667No_6_1" localSheetId="5">#REF!</definedName>
    <definedName name="_4667No_6_1" localSheetId="14">#REF!</definedName>
    <definedName name="_4667No_6_1">#REF!</definedName>
    <definedName name="_4668No_8_1" localSheetId="13">#REF!</definedName>
    <definedName name="_4668No_8_1" localSheetId="2">#REF!</definedName>
    <definedName name="_4668No_8_1" localSheetId="11">#REF!</definedName>
    <definedName name="_4668No_8_1" localSheetId="5">#REF!</definedName>
    <definedName name="_4668No_8_1" localSheetId="14">#REF!</definedName>
    <definedName name="_4668No_8_1">#REF!</definedName>
    <definedName name="_467Cot_thep_6_1" localSheetId="13">#REF!</definedName>
    <definedName name="_467Cot_thep_6_1" localSheetId="2">#REF!</definedName>
    <definedName name="_467Cot_thep_6_1" localSheetId="11">#REF!</definedName>
    <definedName name="_467Cot_thep_6_1" localSheetId="5">#REF!</definedName>
    <definedName name="_467Cot_thep_6_1" localSheetId="14">#REF!</definedName>
    <definedName name="_467Cot_thep_6_1">#REF!</definedName>
    <definedName name="_468Cot_thep_8_1" localSheetId="13">#REF!</definedName>
    <definedName name="_468Cot_thep_8_1" localSheetId="2">#REF!</definedName>
    <definedName name="_468Cot_thep_8_1" localSheetId="11">#REF!</definedName>
    <definedName name="_468Cot_thep_8_1" localSheetId="5">#REF!</definedName>
    <definedName name="_468Cot_thep_8_1" localSheetId="14">#REF!</definedName>
    <definedName name="_468Cot_thep_8_1">#REF!</definedName>
    <definedName name="_4690ngau_4_1" localSheetId="13">#REF!</definedName>
    <definedName name="_4690ngau_4_1" localSheetId="2">#REF!</definedName>
    <definedName name="_4690ngau_4_1" localSheetId="11">#REF!</definedName>
    <definedName name="_4690ngau_4_1" localSheetId="5">#REF!</definedName>
    <definedName name="_4690ngau_4_1" localSheetId="14">#REF!</definedName>
    <definedName name="_4690ngau_4_1">#REF!</definedName>
    <definedName name="_4691ngau_5_1" localSheetId="13">#REF!</definedName>
    <definedName name="_4691ngau_5_1" localSheetId="2">#REF!</definedName>
    <definedName name="_4691ngau_5_1" localSheetId="11">#REF!</definedName>
    <definedName name="_4691ngau_5_1" localSheetId="5">#REF!</definedName>
    <definedName name="_4691ngau_5_1" localSheetId="14">#REF!</definedName>
    <definedName name="_4691ngau_5_1">#REF!</definedName>
    <definedName name="_4692ngau_6_1" localSheetId="13">#REF!</definedName>
    <definedName name="_4692ngau_6_1" localSheetId="2">#REF!</definedName>
    <definedName name="_4692ngau_6_1" localSheetId="11">#REF!</definedName>
    <definedName name="_4692ngau_6_1" localSheetId="5">#REF!</definedName>
    <definedName name="_4692ngau_6_1" localSheetId="14">#REF!</definedName>
    <definedName name="_4692ngau_6_1">#REF!</definedName>
    <definedName name="_4693ngau_8_1" localSheetId="13">#REF!</definedName>
    <definedName name="_4693ngau_8_1" localSheetId="2">#REF!</definedName>
    <definedName name="_4693ngau_8_1" localSheetId="11">#REF!</definedName>
    <definedName name="_4693ngau_8_1" localSheetId="5">#REF!</definedName>
    <definedName name="_4693ngau_8_1" localSheetId="14">#REF!</definedName>
    <definedName name="_4693ngau_8_1">#REF!</definedName>
    <definedName name="_4694NH_4_1" localSheetId="13">#REF!</definedName>
    <definedName name="_4694NH_4_1" localSheetId="2">#REF!</definedName>
    <definedName name="_4694NH_4_1" localSheetId="11">#REF!</definedName>
    <definedName name="_4694NH_4_1" localSheetId="5">#REF!</definedName>
    <definedName name="_4694NH_4_1" localSheetId="14">#REF!</definedName>
    <definedName name="_4694NH_4_1">#REF!</definedName>
    <definedName name="_4695NH_5_1" localSheetId="13">#REF!</definedName>
    <definedName name="_4695NH_5_1" localSheetId="2">#REF!</definedName>
    <definedName name="_4695NH_5_1" localSheetId="11">#REF!</definedName>
    <definedName name="_4695NH_5_1" localSheetId="5">#REF!</definedName>
    <definedName name="_4695NH_5_1" localSheetId="14">#REF!</definedName>
    <definedName name="_4695NH_5_1">#REF!</definedName>
    <definedName name="_4696NH_6_1" localSheetId="13">#REF!</definedName>
    <definedName name="_4696NH_6_1" localSheetId="2">#REF!</definedName>
    <definedName name="_4696NH_6_1" localSheetId="11">#REF!</definedName>
    <definedName name="_4696NH_6_1" localSheetId="5">#REF!</definedName>
    <definedName name="_4696NH_6_1" localSheetId="14">#REF!</definedName>
    <definedName name="_4696NH_6_1">#REF!</definedName>
    <definedName name="_4697NH_8_1" localSheetId="13">#REF!</definedName>
    <definedName name="_4697NH_8_1" localSheetId="2">#REF!</definedName>
    <definedName name="_4697NH_8_1" localSheetId="11">#REF!</definedName>
    <definedName name="_4697NH_8_1" localSheetId="5">#REF!</definedName>
    <definedName name="_4697NH_8_1" localSheetId="14">#REF!</definedName>
    <definedName name="_4697NH_8_1">#REF!</definedName>
    <definedName name="_4699nhn_4_1" localSheetId="13">#REF!</definedName>
    <definedName name="_4699nhn_4_1" localSheetId="2">#REF!</definedName>
    <definedName name="_4699nhn_4_1" localSheetId="11">#REF!</definedName>
    <definedName name="_4699nhn_4_1" localSheetId="5">#REF!</definedName>
    <definedName name="_4699nhn_4_1" localSheetId="14">#REF!</definedName>
    <definedName name="_4699nhn_4_1">#REF!</definedName>
    <definedName name="_469CPC_4_1" localSheetId="13">#REF!</definedName>
    <definedName name="_469CPC_4_1" localSheetId="2">#REF!</definedName>
    <definedName name="_469CPC_4_1" localSheetId="11">#REF!</definedName>
    <definedName name="_469CPC_4_1" localSheetId="5">#REF!</definedName>
    <definedName name="_469CPC_4_1" localSheetId="14">#REF!</definedName>
    <definedName name="_469CPC_4_1">#REF!</definedName>
    <definedName name="_469da05x1_4_1" localSheetId="13">#REF!</definedName>
    <definedName name="_469da05x1_4_1" localSheetId="2">#REF!</definedName>
    <definedName name="_469da05x1_4_1" localSheetId="11">#REF!</definedName>
    <definedName name="_469da05x1_4_1" localSheetId="5">#REF!</definedName>
    <definedName name="_469da05x1_4_1" localSheetId="14">#REF!</definedName>
    <definedName name="_469da05x1_4_1">#REF!</definedName>
    <definedName name="_46A65800_6_1" localSheetId="13">#REF!</definedName>
    <definedName name="_46A65800_6_1" localSheetId="2">#REF!</definedName>
    <definedName name="_46A65800_6_1" localSheetId="11">#REF!</definedName>
    <definedName name="_46A65800_6_1" localSheetId="5">#REF!</definedName>
    <definedName name="_46A65800_6_1" localSheetId="14">#REF!</definedName>
    <definedName name="_46A65800_6_1">#REF!</definedName>
    <definedName name="_4701nhn_5_1" localSheetId="13">#REF!</definedName>
    <definedName name="_4701nhn_5_1" localSheetId="2">#REF!</definedName>
    <definedName name="_4701nhn_5_1" localSheetId="11">#REF!</definedName>
    <definedName name="_4701nhn_5_1" localSheetId="5">#REF!</definedName>
    <definedName name="_4701nhn_5_1" localSheetId="14">#REF!</definedName>
    <definedName name="_4701nhn_5_1">#REF!</definedName>
    <definedName name="_4703nhn_6_1" localSheetId="13">#REF!</definedName>
    <definedName name="_4703nhn_6_1" localSheetId="2">#REF!</definedName>
    <definedName name="_4703nhn_6_1" localSheetId="11">#REF!</definedName>
    <definedName name="_4703nhn_6_1" localSheetId="5">#REF!</definedName>
    <definedName name="_4703nhn_6_1" localSheetId="14">#REF!</definedName>
    <definedName name="_4703nhn_6_1">#REF!</definedName>
    <definedName name="_4705nhn_8_1" localSheetId="13">#REF!</definedName>
    <definedName name="_4705nhn_8_1" localSheetId="2">#REF!</definedName>
    <definedName name="_4705nhn_8_1" localSheetId="11">#REF!</definedName>
    <definedName name="_4705nhn_8_1" localSheetId="5">#REF!</definedName>
    <definedName name="_4705nhn_8_1" localSheetId="14">#REF!</definedName>
    <definedName name="_4705nhn_8_1">#REF!</definedName>
    <definedName name="_470CPC_5_1" localSheetId="13">#REF!</definedName>
    <definedName name="_470CPC_5_1" localSheetId="2">#REF!</definedName>
    <definedName name="_470CPC_5_1" localSheetId="11">#REF!</definedName>
    <definedName name="_470CPC_5_1" localSheetId="5">#REF!</definedName>
    <definedName name="_470CPC_5_1" localSheetId="14">#REF!</definedName>
    <definedName name="_470CPC_5_1">#REF!</definedName>
    <definedName name="_470da05x1_5_1" localSheetId="13">#REF!</definedName>
    <definedName name="_470da05x1_5_1" localSheetId="2">#REF!</definedName>
    <definedName name="_470da05x1_5_1" localSheetId="11">#REF!</definedName>
    <definedName name="_470da05x1_5_1" localSheetId="5">#REF!</definedName>
    <definedName name="_470da05x1_5_1" localSheetId="14">#REF!</definedName>
    <definedName name="_470da05x1_5_1">#REF!</definedName>
    <definedName name="_471CPC_6_1" localSheetId="13">#REF!</definedName>
    <definedName name="_471CPC_6_1" localSheetId="2">#REF!</definedName>
    <definedName name="_471CPC_6_1" localSheetId="11">#REF!</definedName>
    <definedName name="_471CPC_6_1" localSheetId="5">#REF!</definedName>
    <definedName name="_471CPC_6_1" localSheetId="14">#REF!</definedName>
    <definedName name="_471CPC_6_1">#REF!</definedName>
    <definedName name="_471da05x1_6_1" localSheetId="13">#REF!</definedName>
    <definedName name="_471da05x1_6_1" localSheetId="2">#REF!</definedName>
    <definedName name="_471da05x1_6_1" localSheetId="11">#REF!</definedName>
    <definedName name="_471da05x1_6_1" localSheetId="5">#REF!</definedName>
    <definedName name="_471da05x1_6_1" localSheetId="14">#REF!</definedName>
    <definedName name="_471da05x1_6_1">#REF!</definedName>
    <definedName name="_4722NHot_4_1" localSheetId="13">#REF!</definedName>
    <definedName name="_4722NHot_4_1" localSheetId="2">#REF!</definedName>
    <definedName name="_4722NHot_4_1" localSheetId="11">#REF!</definedName>
    <definedName name="_4722NHot_4_1" localSheetId="5">#REF!</definedName>
    <definedName name="_4722NHot_4_1" localSheetId="14">#REF!</definedName>
    <definedName name="_4722NHot_4_1">#REF!</definedName>
    <definedName name="_4723NHot_5_1" localSheetId="13">#REF!</definedName>
    <definedName name="_4723NHot_5_1" localSheetId="2">#REF!</definedName>
    <definedName name="_4723NHot_5_1" localSheetId="11">#REF!</definedName>
    <definedName name="_4723NHot_5_1" localSheetId="5">#REF!</definedName>
    <definedName name="_4723NHot_5_1" localSheetId="14">#REF!</definedName>
    <definedName name="_4723NHot_5_1">#REF!</definedName>
    <definedName name="_4724NHot_6_1" localSheetId="13">#REF!</definedName>
    <definedName name="_4724NHot_6_1" localSheetId="2">#REF!</definedName>
    <definedName name="_4724NHot_6_1" localSheetId="11">#REF!</definedName>
    <definedName name="_4724NHot_6_1" localSheetId="5">#REF!</definedName>
    <definedName name="_4724NHot_6_1" localSheetId="14">#REF!</definedName>
    <definedName name="_4724NHot_6_1">#REF!</definedName>
    <definedName name="_4725NHot_8_1" localSheetId="13">#REF!</definedName>
    <definedName name="_4725NHot_8_1" localSheetId="2">#REF!</definedName>
    <definedName name="_4725NHot_8_1" localSheetId="11">#REF!</definedName>
    <definedName name="_4725NHot_8_1" localSheetId="5">#REF!</definedName>
    <definedName name="_4725NHot_8_1" localSheetId="14">#REF!</definedName>
    <definedName name="_4725NHot_8_1">#REF!</definedName>
    <definedName name="_4726nhua_4_1" localSheetId="13">#REF!</definedName>
    <definedName name="_4726nhua_4_1" localSheetId="2">#REF!</definedName>
    <definedName name="_4726nhua_4_1" localSheetId="11">#REF!</definedName>
    <definedName name="_4726nhua_4_1" localSheetId="5">#REF!</definedName>
    <definedName name="_4726nhua_4_1" localSheetId="14">#REF!</definedName>
    <definedName name="_4726nhua_4_1">#REF!</definedName>
    <definedName name="_4727nhua_5_1" localSheetId="13">#REF!</definedName>
    <definedName name="_4727nhua_5_1" localSheetId="2">#REF!</definedName>
    <definedName name="_4727nhua_5_1" localSheetId="11">#REF!</definedName>
    <definedName name="_4727nhua_5_1" localSheetId="5">#REF!</definedName>
    <definedName name="_4727nhua_5_1" localSheetId="14">#REF!</definedName>
    <definedName name="_4727nhua_5_1">#REF!</definedName>
    <definedName name="_4728nhua_6_1" localSheetId="13">#REF!</definedName>
    <definedName name="_4728nhua_6_1" localSheetId="2">#REF!</definedName>
    <definedName name="_4728nhua_6_1" localSheetId="11">#REF!</definedName>
    <definedName name="_4728nhua_6_1" localSheetId="5">#REF!</definedName>
    <definedName name="_4728nhua_6_1" localSheetId="14">#REF!</definedName>
    <definedName name="_4728nhua_6_1">#REF!</definedName>
    <definedName name="_4729nhua_8_1" localSheetId="13">#REF!</definedName>
    <definedName name="_4729nhua_8_1" localSheetId="2">#REF!</definedName>
    <definedName name="_4729nhua_8_1" localSheetId="11">#REF!</definedName>
    <definedName name="_4729nhua_8_1" localSheetId="5">#REF!</definedName>
    <definedName name="_4729nhua_8_1" localSheetId="14">#REF!</definedName>
    <definedName name="_4729nhua_8_1">#REF!</definedName>
    <definedName name="_472CPC_8_1" localSheetId="13">#REF!</definedName>
    <definedName name="_472CPC_8_1" localSheetId="2">#REF!</definedName>
    <definedName name="_472CPC_8_1" localSheetId="11">#REF!</definedName>
    <definedName name="_472CPC_8_1" localSheetId="5">#REF!</definedName>
    <definedName name="_472CPC_8_1" localSheetId="14">#REF!</definedName>
    <definedName name="_472CPC_8_1">#REF!</definedName>
    <definedName name="_472da05x1_8_1" localSheetId="13">#REF!</definedName>
    <definedName name="_472da05x1_8_1" localSheetId="2">#REF!</definedName>
    <definedName name="_472da05x1_8_1" localSheetId="11">#REF!</definedName>
    <definedName name="_472da05x1_8_1" localSheetId="5">#REF!</definedName>
    <definedName name="_472da05x1_8_1" localSheetId="14">#REF!</definedName>
    <definedName name="_472da05x1_8_1">#REF!</definedName>
    <definedName name="_4730nhuaduong_4_1" localSheetId="13">#REF!</definedName>
    <definedName name="_4730nhuaduong_4_1" localSheetId="2">#REF!</definedName>
    <definedName name="_4730nhuaduong_4_1" localSheetId="11">#REF!</definedName>
    <definedName name="_4730nhuaduong_4_1" localSheetId="5">#REF!</definedName>
    <definedName name="_4730nhuaduong_4_1" localSheetId="14">#REF!</definedName>
    <definedName name="_4730nhuaduong_4_1">#REF!</definedName>
    <definedName name="_4731nhuaduong_5_1" localSheetId="13">#REF!</definedName>
    <definedName name="_4731nhuaduong_5_1" localSheetId="2">#REF!</definedName>
    <definedName name="_4731nhuaduong_5_1" localSheetId="11">#REF!</definedName>
    <definedName name="_4731nhuaduong_5_1" localSheetId="5">#REF!</definedName>
    <definedName name="_4731nhuaduong_5_1" localSheetId="14">#REF!</definedName>
    <definedName name="_4731nhuaduong_5_1">#REF!</definedName>
    <definedName name="_4732nhuaduong_6_1" localSheetId="13">#REF!</definedName>
    <definedName name="_4732nhuaduong_6_1" localSheetId="2">#REF!</definedName>
    <definedName name="_4732nhuaduong_6_1" localSheetId="11">#REF!</definedName>
    <definedName name="_4732nhuaduong_6_1" localSheetId="5">#REF!</definedName>
    <definedName name="_4732nhuaduong_6_1" localSheetId="14">#REF!</definedName>
    <definedName name="_4732nhuaduong_6_1">#REF!</definedName>
    <definedName name="_4733nhuaduong_8_1" localSheetId="13">#REF!</definedName>
    <definedName name="_4733nhuaduong_8_1" localSheetId="2">#REF!</definedName>
    <definedName name="_4733nhuaduong_8_1" localSheetId="11">#REF!</definedName>
    <definedName name="_4733nhuaduong_8_1" localSheetId="5">#REF!</definedName>
    <definedName name="_4733nhuaduong_8_1" localSheetId="14">#REF!</definedName>
    <definedName name="_4733nhuaduong_8_1">#REF!</definedName>
    <definedName name="_4734ong_4_1" localSheetId="13">#REF!</definedName>
    <definedName name="_4734ong_4_1" localSheetId="2">#REF!</definedName>
    <definedName name="_4734ong_4_1" localSheetId="11">#REF!</definedName>
    <definedName name="_4734ong_4_1" localSheetId="5">#REF!</definedName>
    <definedName name="_4734ong_4_1" localSheetId="14">#REF!</definedName>
    <definedName name="_4734ong_4_1">#REF!</definedName>
    <definedName name="_4735ong_5_1" localSheetId="13">#REF!</definedName>
    <definedName name="_4735ong_5_1" localSheetId="2">#REF!</definedName>
    <definedName name="_4735ong_5_1" localSheetId="11">#REF!</definedName>
    <definedName name="_4735ong_5_1" localSheetId="5">#REF!</definedName>
    <definedName name="_4735ong_5_1" localSheetId="14">#REF!</definedName>
    <definedName name="_4735ong_5_1">#REF!</definedName>
    <definedName name="_4736ong_6_1" localSheetId="13">#REF!</definedName>
    <definedName name="_4736ong_6_1" localSheetId="2">#REF!</definedName>
    <definedName name="_4736ong_6_1" localSheetId="11">#REF!</definedName>
    <definedName name="_4736ong_6_1" localSheetId="5">#REF!</definedName>
    <definedName name="_4736ong_6_1" localSheetId="14">#REF!</definedName>
    <definedName name="_4736ong_6_1">#REF!</definedName>
    <definedName name="_4737ong_8_1" localSheetId="13">#REF!</definedName>
    <definedName name="_4737ong_8_1" localSheetId="2">#REF!</definedName>
    <definedName name="_4737ong_8_1" localSheetId="11">#REF!</definedName>
    <definedName name="_4737ong_8_1" localSheetId="5">#REF!</definedName>
    <definedName name="_4737ong_8_1" localSheetId="14">#REF!</definedName>
    <definedName name="_4737ong_8_1">#REF!</definedName>
    <definedName name="_473da1x2_4_1" localSheetId="13">#REF!</definedName>
    <definedName name="_473da1x2_4_1" localSheetId="2">#REF!</definedName>
    <definedName name="_473da1x2_4_1" localSheetId="11">#REF!</definedName>
    <definedName name="_473da1x2_4_1" localSheetId="5">#REF!</definedName>
    <definedName name="_473da1x2_4_1" localSheetId="14">#REF!</definedName>
    <definedName name="_473da1x2_4_1">#REF!</definedName>
    <definedName name="_4747OTHER_PANEL_4_1" localSheetId="13">#REF!</definedName>
    <definedName name="_4747OTHER_PANEL_4_1" localSheetId="2">#REF!</definedName>
    <definedName name="_4747OTHER_PANEL_4_1" localSheetId="11">#REF!</definedName>
    <definedName name="_4747OTHER_PANEL_4_1" localSheetId="5">#REF!</definedName>
    <definedName name="_4747OTHER_PANEL_4_1" localSheetId="14">#REF!</definedName>
    <definedName name="_4747OTHER_PANEL_4_1">#REF!</definedName>
    <definedName name="_4749OTHER_PANEL_5_1" localSheetId="13">#REF!</definedName>
    <definedName name="_4749OTHER_PANEL_5_1" localSheetId="2">#REF!</definedName>
    <definedName name="_4749OTHER_PANEL_5_1" localSheetId="11">#REF!</definedName>
    <definedName name="_4749OTHER_PANEL_5_1" localSheetId="5">#REF!</definedName>
    <definedName name="_4749OTHER_PANEL_5_1" localSheetId="14">#REF!</definedName>
    <definedName name="_4749OTHER_PANEL_5_1">#REF!</definedName>
    <definedName name="_474da1x2_5_1" localSheetId="13">#REF!</definedName>
    <definedName name="_474da1x2_5_1" localSheetId="2">#REF!</definedName>
    <definedName name="_474da1x2_5_1" localSheetId="11">#REF!</definedName>
    <definedName name="_474da1x2_5_1" localSheetId="5">#REF!</definedName>
    <definedName name="_474da1x2_5_1" localSheetId="14">#REF!</definedName>
    <definedName name="_474da1x2_5_1">#REF!</definedName>
    <definedName name="_4751OTHER_PANEL_5_2" localSheetId="13">#REF!</definedName>
    <definedName name="_4751OTHER_PANEL_5_2" localSheetId="2">#REF!</definedName>
    <definedName name="_4751OTHER_PANEL_5_2" localSheetId="11">#REF!</definedName>
    <definedName name="_4751OTHER_PANEL_5_2" localSheetId="5">#REF!</definedName>
    <definedName name="_4751OTHER_PANEL_5_2" localSheetId="14">#REF!</definedName>
    <definedName name="_4751OTHER_PANEL_5_2">#REF!</definedName>
    <definedName name="_4753OTHER_PANEL_6_1" localSheetId="13">#REF!</definedName>
    <definedName name="_4753OTHER_PANEL_6_1" localSheetId="2">#REF!</definedName>
    <definedName name="_4753OTHER_PANEL_6_1" localSheetId="11">#REF!</definedName>
    <definedName name="_4753OTHER_PANEL_6_1" localSheetId="5">#REF!</definedName>
    <definedName name="_4753OTHER_PANEL_6_1" localSheetId="14">#REF!</definedName>
    <definedName name="_4753OTHER_PANEL_6_1">#REF!</definedName>
    <definedName name="_4755OTHER_PANEL_8_1" localSheetId="13">#REF!</definedName>
    <definedName name="_4755OTHER_PANEL_8_1" localSheetId="2">#REF!</definedName>
    <definedName name="_4755OTHER_PANEL_8_1" localSheetId="11">#REF!</definedName>
    <definedName name="_4755OTHER_PANEL_8_1" localSheetId="5">#REF!</definedName>
    <definedName name="_4755OTHER_PANEL_8_1" localSheetId="14">#REF!</definedName>
    <definedName name="_4755OTHER_PANEL_8_1">#REF!</definedName>
    <definedName name="_4756oxy_4_1" localSheetId="13">#REF!</definedName>
    <definedName name="_4756oxy_4_1" localSheetId="2">#REF!</definedName>
    <definedName name="_4756oxy_4_1" localSheetId="11">#REF!</definedName>
    <definedName name="_4756oxy_4_1" localSheetId="5">#REF!</definedName>
    <definedName name="_4756oxy_4_1" localSheetId="14">#REF!</definedName>
    <definedName name="_4756oxy_4_1">#REF!</definedName>
    <definedName name="_4757oxy_5_1" localSheetId="13">#REF!</definedName>
    <definedName name="_4757oxy_5_1" localSheetId="2">#REF!</definedName>
    <definedName name="_4757oxy_5_1" localSheetId="11">#REF!</definedName>
    <definedName name="_4757oxy_5_1" localSheetId="5">#REF!</definedName>
    <definedName name="_4757oxy_5_1" localSheetId="14">#REF!</definedName>
    <definedName name="_4757oxy_5_1">#REF!</definedName>
    <definedName name="_4758oxy_6_1" localSheetId="13">#REF!</definedName>
    <definedName name="_4758oxy_6_1" localSheetId="2">#REF!</definedName>
    <definedName name="_4758oxy_6_1" localSheetId="11">#REF!</definedName>
    <definedName name="_4758oxy_6_1" localSheetId="5">#REF!</definedName>
    <definedName name="_4758oxy_6_1" localSheetId="14">#REF!</definedName>
    <definedName name="_4758oxy_6_1">#REF!</definedName>
    <definedName name="_4759oxy_8_1" localSheetId="13">#REF!</definedName>
    <definedName name="_4759oxy_8_1" localSheetId="2">#REF!</definedName>
    <definedName name="_4759oxy_8_1" localSheetId="11">#REF!</definedName>
    <definedName name="_4759oxy_8_1" localSheetId="5">#REF!</definedName>
    <definedName name="_4759oxy_8_1" localSheetId="14">#REF!</definedName>
    <definedName name="_4759oxy_8_1">#REF!</definedName>
    <definedName name="_475da1x2_6_1" localSheetId="13">#REF!</definedName>
    <definedName name="_475da1x2_6_1" localSheetId="2">#REF!</definedName>
    <definedName name="_475da1x2_6_1" localSheetId="11">#REF!</definedName>
    <definedName name="_475da1x2_6_1" localSheetId="5">#REF!</definedName>
    <definedName name="_475da1x2_6_1" localSheetId="14">#REF!</definedName>
    <definedName name="_475da1x2_6_1">#REF!</definedName>
    <definedName name="_4761P_4_1" localSheetId="13">#REF!</definedName>
    <definedName name="_4761P_4_1" localSheetId="2">#REF!</definedName>
    <definedName name="_4761P_4_1" localSheetId="11">#REF!</definedName>
    <definedName name="_4761P_4_1" localSheetId="5">#REF!</definedName>
    <definedName name="_4761P_4_1" localSheetId="14">#REF!</definedName>
    <definedName name="_4761P_4_1">#REF!</definedName>
    <definedName name="_4763P_5_1" localSheetId="13">#REF!</definedName>
    <definedName name="_4763P_5_1" localSheetId="2">#REF!</definedName>
    <definedName name="_4763P_5_1" localSheetId="11">#REF!</definedName>
    <definedName name="_4763P_5_1" localSheetId="5">#REF!</definedName>
    <definedName name="_4763P_5_1" localSheetId="14">#REF!</definedName>
    <definedName name="_4763P_5_1">#REF!</definedName>
    <definedName name="_4765P_6_1" localSheetId="13">#REF!</definedName>
    <definedName name="_4765P_6_1" localSheetId="2">#REF!</definedName>
    <definedName name="_4765P_6_1" localSheetId="11">#REF!</definedName>
    <definedName name="_4765P_6_1" localSheetId="5">#REF!</definedName>
    <definedName name="_4765P_6_1" localSheetId="14">#REF!</definedName>
    <definedName name="_4765P_6_1">#REF!</definedName>
    <definedName name="_4767P_8_1" localSheetId="13">#REF!</definedName>
    <definedName name="_4767P_8_1" localSheetId="2">#REF!</definedName>
    <definedName name="_4767P_8_1" localSheetId="11">#REF!</definedName>
    <definedName name="_4767P_8_1" localSheetId="5">#REF!</definedName>
    <definedName name="_4767P_8_1" localSheetId="14">#REF!</definedName>
    <definedName name="_4767P_8_1">#REF!</definedName>
    <definedName name="_4768PA_4_1" localSheetId="13">#REF!</definedName>
    <definedName name="_4768PA_4_1" localSheetId="2">#REF!</definedName>
    <definedName name="_4768PA_4_1" localSheetId="11">#REF!</definedName>
    <definedName name="_4768PA_4_1" localSheetId="5">#REF!</definedName>
    <definedName name="_4768PA_4_1" localSheetId="14">#REF!</definedName>
    <definedName name="_4768PA_4_1">#REF!</definedName>
    <definedName name="_4769PA_5_1" localSheetId="13">#REF!</definedName>
    <definedName name="_4769PA_5_1" localSheetId="2">#REF!</definedName>
    <definedName name="_4769PA_5_1" localSheetId="11">#REF!</definedName>
    <definedName name="_4769PA_5_1" localSheetId="5">#REF!</definedName>
    <definedName name="_4769PA_5_1" localSheetId="14">#REF!</definedName>
    <definedName name="_4769PA_5_1">#REF!</definedName>
    <definedName name="_476da1x2_8_1" localSheetId="13">#REF!</definedName>
    <definedName name="_476da1x2_8_1" localSheetId="2">#REF!</definedName>
    <definedName name="_476da1x2_8_1" localSheetId="11">#REF!</definedName>
    <definedName name="_476da1x2_8_1" localSheetId="5">#REF!</definedName>
    <definedName name="_476da1x2_8_1" localSheetId="14">#REF!</definedName>
    <definedName name="_476da1x2_8_1">#REF!</definedName>
    <definedName name="_4770PA_6_1" localSheetId="13">#REF!</definedName>
    <definedName name="_4770PA_6_1" localSheetId="2">#REF!</definedName>
    <definedName name="_4770PA_6_1" localSheetId="11">#REF!</definedName>
    <definedName name="_4770PA_6_1" localSheetId="5">#REF!</definedName>
    <definedName name="_4770PA_6_1" localSheetId="14">#REF!</definedName>
    <definedName name="_4770PA_6_1">#REF!</definedName>
    <definedName name="_4771PA_8_1" localSheetId="13">#REF!</definedName>
    <definedName name="_4771PA_8_1" localSheetId="2">#REF!</definedName>
    <definedName name="_4771PA_8_1" localSheetId="11">#REF!</definedName>
    <definedName name="_4771PA_8_1" localSheetId="5">#REF!</definedName>
    <definedName name="_4771PA_8_1" localSheetId="14">#REF!</definedName>
    <definedName name="_4771PA_8_1">#REF!</definedName>
    <definedName name="_4773PEJM_4_1" localSheetId="13">#REF!</definedName>
    <definedName name="_4773PEJM_4_1" localSheetId="2">#REF!</definedName>
    <definedName name="_4773PEJM_4_1" localSheetId="11">#REF!</definedName>
    <definedName name="_4773PEJM_4_1" localSheetId="5">#REF!</definedName>
    <definedName name="_4773PEJM_4_1" localSheetId="14">#REF!</definedName>
    <definedName name="_4773PEJM_4_1">#REF!</definedName>
    <definedName name="_4775PEJM_5_1" localSheetId="13">#REF!</definedName>
    <definedName name="_4775PEJM_5_1" localSheetId="2">#REF!</definedName>
    <definedName name="_4775PEJM_5_1" localSheetId="11">#REF!</definedName>
    <definedName name="_4775PEJM_5_1" localSheetId="5">#REF!</definedName>
    <definedName name="_4775PEJM_5_1" localSheetId="14">#REF!</definedName>
    <definedName name="_4775PEJM_5_1">#REF!</definedName>
    <definedName name="_4777PEJM_6_1" localSheetId="13">#REF!</definedName>
    <definedName name="_4777PEJM_6_1" localSheetId="2">#REF!</definedName>
    <definedName name="_4777PEJM_6_1" localSheetId="11">#REF!</definedName>
    <definedName name="_4777PEJM_6_1" localSheetId="5">#REF!</definedName>
    <definedName name="_4777PEJM_6_1" localSheetId="14">#REF!</definedName>
    <definedName name="_4777PEJM_6_1">#REF!</definedName>
    <definedName name="_4779PEJM_8_1" localSheetId="13">#REF!</definedName>
    <definedName name="_4779PEJM_8_1" localSheetId="2">#REF!</definedName>
    <definedName name="_4779PEJM_8_1" localSheetId="11">#REF!</definedName>
    <definedName name="_4779PEJM_8_1" localSheetId="5">#REF!</definedName>
    <definedName name="_4779PEJM_8_1" localSheetId="14">#REF!</definedName>
    <definedName name="_4779PEJM_8_1">#REF!</definedName>
    <definedName name="_477da2x1_4_1" localSheetId="13">#REF!</definedName>
    <definedName name="_477da2x1_4_1" localSheetId="2">#REF!</definedName>
    <definedName name="_477da2x1_4_1" localSheetId="11">#REF!</definedName>
    <definedName name="_477da2x1_4_1" localSheetId="5">#REF!</definedName>
    <definedName name="_477da2x1_4_1" localSheetId="14">#REF!</definedName>
    <definedName name="_477da2x1_4_1">#REF!</definedName>
    <definedName name="_4781PF_4_1" localSheetId="13">#REF!</definedName>
    <definedName name="_4781PF_4_1" localSheetId="2">#REF!</definedName>
    <definedName name="_4781PF_4_1" localSheetId="11">#REF!</definedName>
    <definedName name="_4781PF_4_1" localSheetId="5">#REF!</definedName>
    <definedName name="_4781PF_4_1" localSheetId="14">#REF!</definedName>
    <definedName name="_4781PF_4_1">#REF!</definedName>
    <definedName name="_4783PF_5_1" localSheetId="13">#REF!</definedName>
    <definedName name="_4783PF_5_1" localSheetId="2">#REF!</definedName>
    <definedName name="_4783PF_5_1" localSheetId="11">#REF!</definedName>
    <definedName name="_4783PF_5_1" localSheetId="5">#REF!</definedName>
    <definedName name="_4783PF_5_1" localSheetId="14">#REF!</definedName>
    <definedName name="_4783PF_5_1">#REF!</definedName>
    <definedName name="_4785PF_6_1" localSheetId="13">#REF!</definedName>
    <definedName name="_4785PF_6_1" localSheetId="2">#REF!</definedName>
    <definedName name="_4785PF_6_1" localSheetId="11">#REF!</definedName>
    <definedName name="_4785PF_6_1" localSheetId="5">#REF!</definedName>
    <definedName name="_4785PF_6_1" localSheetId="14">#REF!</definedName>
    <definedName name="_4785PF_6_1">#REF!</definedName>
    <definedName name="_4787PF_8_1" localSheetId="13">#REF!</definedName>
    <definedName name="_4787PF_8_1" localSheetId="2">#REF!</definedName>
    <definedName name="_4787PF_8_1" localSheetId="11">#REF!</definedName>
    <definedName name="_4787PF_8_1" localSheetId="5">#REF!</definedName>
    <definedName name="_4787PF_8_1" localSheetId="14">#REF!</definedName>
    <definedName name="_4787PF_8_1">#REF!</definedName>
    <definedName name="_4788pgia_4_1" localSheetId="13">#REF!</definedName>
    <definedName name="_4788pgia_4_1" localSheetId="2">#REF!</definedName>
    <definedName name="_4788pgia_4_1" localSheetId="11">#REF!</definedName>
    <definedName name="_4788pgia_4_1" localSheetId="5">#REF!</definedName>
    <definedName name="_4788pgia_4_1" localSheetId="14">#REF!</definedName>
    <definedName name="_4788pgia_4_1">#REF!</definedName>
    <definedName name="_4789pgia_5_1" localSheetId="13">#REF!</definedName>
    <definedName name="_4789pgia_5_1" localSheetId="2">#REF!</definedName>
    <definedName name="_4789pgia_5_1" localSheetId="11">#REF!</definedName>
    <definedName name="_4789pgia_5_1" localSheetId="5">#REF!</definedName>
    <definedName name="_4789pgia_5_1" localSheetId="14">#REF!</definedName>
    <definedName name="_4789pgia_5_1">#REF!</definedName>
    <definedName name="_478da2x1_5_1" localSheetId="13">#REF!</definedName>
    <definedName name="_478da2x1_5_1" localSheetId="2">#REF!</definedName>
    <definedName name="_478da2x1_5_1" localSheetId="11">#REF!</definedName>
    <definedName name="_478da2x1_5_1" localSheetId="5">#REF!</definedName>
    <definedName name="_478da2x1_5_1" localSheetId="14">#REF!</definedName>
    <definedName name="_478da2x1_5_1">#REF!</definedName>
    <definedName name="_4790pgia_6_1" localSheetId="13">#REF!</definedName>
    <definedName name="_4790pgia_6_1" localSheetId="2">#REF!</definedName>
    <definedName name="_4790pgia_6_1" localSheetId="11">#REF!</definedName>
    <definedName name="_4790pgia_6_1" localSheetId="5">#REF!</definedName>
    <definedName name="_4790pgia_6_1" localSheetId="14">#REF!</definedName>
    <definedName name="_4790pgia_6_1">#REF!</definedName>
    <definedName name="_4791pgia_8_1" localSheetId="13">#REF!</definedName>
    <definedName name="_4791pgia_8_1" localSheetId="2">#REF!</definedName>
    <definedName name="_4791pgia_8_1" localSheetId="11">#REF!</definedName>
    <definedName name="_4791pgia_8_1" localSheetId="5">#REF!</definedName>
    <definedName name="_4791pgia_8_1" localSheetId="14">#REF!</definedName>
    <definedName name="_4791pgia_8_1">#REF!</definedName>
    <definedName name="_4793PL_???___P.B.___REST_P.B._????_4_1" localSheetId="13">#REF!</definedName>
    <definedName name="_4793PL_???___P.B.___REST_P.B._????_4_1" localSheetId="2">#REF!</definedName>
    <definedName name="_4793PL_???___P.B.___REST_P.B._????_4_1" localSheetId="11">#REF!</definedName>
    <definedName name="_4793PL_???___P.B.___REST_P.B._????_4_1" localSheetId="5">#REF!</definedName>
    <definedName name="_4793PL_???___P.B.___REST_P.B._????_4_1" localSheetId="14">#REF!</definedName>
    <definedName name="_4793PL_???___P.B.___REST_P.B._????_4_1">#REF!</definedName>
    <definedName name="_4795PL_???___P.B.___REST_P.B._????_5_1" localSheetId="13">#REF!</definedName>
    <definedName name="_4795PL_???___P.B.___REST_P.B._????_5_1" localSheetId="2">#REF!</definedName>
    <definedName name="_4795PL_???___P.B.___REST_P.B._????_5_1" localSheetId="11">#REF!</definedName>
    <definedName name="_4795PL_???___P.B.___REST_P.B._????_5_1" localSheetId="5">#REF!</definedName>
    <definedName name="_4795PL_???___P.B.___REST_P.B._????_5_1" localSheetId="14">#REF!</definedName>
    <definedName name="_4795PL_???___P.B.___REST_P.B._????_5_1">#REF!</definedName>
    <definedName name="_4797PL_???___P.B.___REST_P.B._????_6_1" localSheetId="13">#REF!</definedName>
    <definedName name="_4797PL_???___P.B.___REST_P.B._????_6_1" localSheetId="2">#REF!</definedName>
    <definedName name="_4797PL_???___P.B.___REST_P.B._????_6_1" localSheetId="11">#REF!</definedName>
    <definedName name="_4797PL_???___P.B.___REST_P.B._????_6_1" localSheetId="5">#REF!</definedName>
    <definedName name="_4797PL_???___P.B.___REST_P.B._????_6_1" localSheetId="14">#REF!</definedName>
    <definedName name="_4797PL_???___P.B.___REST_P.B._????_6_1">#REF!</definedName>
    <definedName name="_4799PL_???___P.B.___REST_P.B._????_8_1" localSheetId="13">#REF!</definedName>
    <definedName name="_4799PL_???___P.B.___REST_P.B._????_8_1" localSheetId="2">#REF!</definedName>
    <definedName name="_4799PL_???___P.B.___REST_P.B._????_8_1" localSheetId="11">#REF!</definedName>
    <definedName name="_4799PL_???___P.B.___REST_P.B._????_8_1" localSheetId="5">#REF!</definedName>
    <definedName name="_4799PL_???___P.B.___REST_P.B._????_8_1" localSheetId="14">#REF!</definedName>
    <definedName name="_4799PL_???___P.B.___REST_P.B._????_8_1">#REF!</definedName>
    <definedName name="_479da2x1_6_1" localSheetId="13">#REF!</definedName>
    <definedName name="_479da2x1_6_1" localSheetId="2">#REF!</definedName>
    <definedName name="_479da2x1_6_1" localSheetId="11">#REF!</definedName>
    <definedName name="_479da2x1_6_1" localSheetId="5">#REF!</definedName>
    <definedName name="_479da2x1_6_1" localSheetId="14">#REF!</definedName>
    <definedName name="_479da2x1_6_1">#REF!</definedName>
    <definedName name="_47A01CAT_6_1" localSheetId="13">#REF!</definedName>
    <definedName name="_47A01CAT_6_1" localSheetId="2">#REF!</definedName>
    <definedName name="_47A01CAT_6_1" localSheetId="11">#REF!</definedName>
    <definedName name="_47A01CAT_6_1" localSheetId="5">#REF!</definedName>
    <definedName name="_47A01CAT_6_1" localSheetId="14">#REF!</definedName>
    <definedName name="_47A01CAT_6_1">#REF!</definedName>
    <definedName name="_47A65800_8_1" localSheetId="13">#REF!</definedName>
    <definedName name="_47A65800_8_1" localSheetId="2">#REF!</definedName>
    <definedName name="_47A65800_8_1" localSheetId="11">#REF!</definedName>
    <definedName name="_47A65800_8_1" localSheetId="5">#REF!</definedName>
    <definedName name="_47A65800_8_1" localSheetId="14">#REF!</definedName>
    <definedName name="_47A65800_8_1">#REF!</definedName>
    <definedName name="_4801PL_指示燈___P.B.___REST_P.B._壓扣開關_4_1" localSheetId="13">#REF!</definedName>
    <definedName name="_4801PL_指示燈___P.B.___REST_P.B._壓扣開關_4_1" localSheetId="2">#REF!</definedName>
    <definedName name="_4801PL_指示燈___P.B.___REST_P.B._壓扣開關_4_1" localSheetId="11">#REF!</definedName>
    <definedName name="_4801PL_指示燈___P.B.___REST_P.B._壓扣開關_4_1" localSheetId="5">#REF!</definedName>
    <definedName name="_4801PL_指示燈___P.B.___REST_P.B._壓扣開關_4_1" localSheetId="14">#REF!</definedName>
    <definedName name="_4801PL_指示燈___P.B.___REST_P.B._壓扣開關_4_1">#REF!</definedName>
    <definedName name="_4803PL_指示燈___P.B.___REST_P.B._壓扣開關_5_1" localSheetId="13">#REF!</definedName>
    <definedName name="_4803PL_指示燈___P.B.___REST_P.B._壓扣開關_5_1" localSheetId="2">#REF!</definedName>
    <definedName name="_4803PL_指示燈___P.B.___REST_P.B._壓扣開關_5_1" localSheetId="11">#REF!</definedName>
    <definedName name="_4803PL_指示燈___P.B.___REST_P.B._壓扣開關_5_1" localSheetId="5">#REF!</definedName>
    <definedName name="_4803PL_指示燈___P.B.___REST_P.B._壓扣開關_5_1" localSheetId="14">#REF!</definedName>
    <definedName name="_4803PL_指示燈___P.B.___REST_P.B._壓扣開關_5_1">#REF!</definedName>
    <definedName name="_4805PL_指示燈___P.B.___REST_P.B._壓扣開關_5_2" localSheetId="13">#REF!</definedName>
    <definedName name="_4805PL_指示燈___P.B.___REST_P.B._壓扣開關_5_2" localSheetId="2">#REF!</definedName>
    <definedName name="_4805PL_指示燈___P.B.___REST_P.B._壓扣開關_5_2" localSheetId="11">#REF!</definedName>
    <definedName name="_4805PL_指示燈___P.B.___REST_P.B._壓扣開關_5_2" localSheetId="5">#REF!</definedName>
    <definedName name="_4805PL_指示燈___P.B.___REST_P.B._壓扣開關_5_2" localSheetId="14">#REF!</definedName>
    <definedName name="_4805PL_指示燈___P.B.___REST_P.B._壓扣開關_5_2">#REF!</definedName>
    <definedName name="_4807PL_指示燈___P.B.___REST_P.B._壓扣開關_6_1" localSheetId="13">#REF!</definedName>
    <definedName name="_4807PL_指示燈___P.B.___REST_P.B._壓扣開關_6_1" localSheetId="2">#REF!</definedName>
    <definedName name="_4807PL_指示燈___P.B.___REST_P.B._壓扣開關_6_1" localSheetId="11">#REF!</definedName>
    <definedName name="_4807PL_指示燈___P.B.___REST_P.B._壓扣開關_6_1" localSheetId="5">#REF!</definedName>
    <definedName name="_4807PL_指示燈___P.B.___REST_P.B._壓扣開關_6_1" localSheetId="14">#REF!</definedName>
    <definedName name="_4807PL_指示燈___P.B.___REST_P.B._壓扣開關_6_1">#REF!</definedName>
    <definedName name="_4809PL_指示燈___P.B.___REST_P.B._壓扣開關_8_1" localSheetId="13">#REF!</definedName>
    <definedName name="_4809PL_指示燈___P.B.___REST_P.B._壓扣開關_8_1" localSheetId="2">#REF!</definedName>
    <definedName name="_4809PL_指示燈___P.B.___REST_P.B._壓扣開關_8_1" localSheetId="11">#REF!</definedName>
    <definedName name="_4809PL_指示燈___P.B.___REST_P.B._壓扣開關_8_1" localSheetId="5">#REF!</definedName>
    <definedName name="_4809PL_指示燈___P.B.___REST_P.B._壓扣開關_8_1" localSheetId="14">#REF!</definedName>
    <definedName name="_4809PL_指示燈___P.B.___REST_P.B._壓扣開關_8_1">#REF!</definedName>
    <definedName name="_480da2x1_8_1" localSheetId="13">#REF!</definedName>
    <definedName name="_480da2x1_8_1" localSheetId="2">#REF!</definedName>
    <definedName name="_480da2x1_8_1" localSheetId="11">#REF!</definedName>
    <definedName name="_480da2x1_8_1" localSheetId="5">#REF!</definedName>
    <definedName name="_480da2x1_8_1" localSheetId="14">#REF!</definedName>
    <definedName name="_480da2x1_8_1">#REF!</definedName>
    <definedName name="_4810Poppy_4_1">NA()</definedName>
    <definedName name="_4811Poppy_5_1">NA()</definedName>
    <definedName name="_4812Poppy_6_1">NA()</definedName>
    <definedName name="_4813Poppy_8_1">NA()</definedName>
    <definedName name="_4814PRICE_4_1" localSheetId="13">#REF!</definedName>
    <definedName name="_4814PRICE_4_1" localSheetId="2">#REF!</definedName>
    <definedName name="_4814PRICE_4_1" localSheetId="11">#REF!</definedName>
    <definedName name="_4814PRICE_4_1" localSheetId="5">#REF!</definedName>
    <definedName name="_4814PRICE_4_1" localSheetId="14">#REF!</definedName>
    <definedName name="_4814PRICE_4_1">#REF!</definedName>
    <definedName name="_4815PRICE_5_1" localSheetId="13">#REF!</definedName>
    <definedName name="_4815PRICE_5_1" localSheetId="2">#REF!</definedName>
    <definedName name="_4815PRICE_5_1" localSheetId="11">#REF!</definedName>
    <definedName name="_4815PRICE_5_1" localSheetId="5">#REF!</definedName>
    <definedName name="_4815PRICE_5_1" localSheetId="14">#REF!</definedName>
    <definedName name="_4815PRICE_5_1">#REF!</definedName>
    <definedName name="_4816PRICE_6_1" localSheetId="13">#REF!</definedName>
    <definedName name="_4816PRICE_6_1" localSheetId="2">#REF!</definedName>
    <definedName name="_4816PRICE_6_1" localSheetId="11">#REF!</definedName>
    <definedName name="_4816PRICE_6_1" localSheetId="5">#REF!</definedName>
    <definedName name="_4816PRICE_6_1" localSheetId="14">#REF!</definedName>
    <definedName name="_4816PRICE_6_1">#REF!</definedName>
    <definedName name="_4817PRICE_8_1" localSheetId="13">#REF!</definedName>
    <definedName name="_4817PRICE_8_1" localSheetId="2">#REF!</definedName>
    <definedName name="_4817PRICE_8_1" localSheetId="11">#REF!</definedName>
    <definedName name="_4817PRICE_8_1" localSheetId="5">#REF!</definedName>
    <definedName name="_4817PRICE_8_1" localSheetId="14">#REF!</definedName>
    <definedName name="_4817PRICE_8_1">#REF!</definedName>
    <definedName name="_4818PRICE1_4_1" localSheetId="13">#REF!</definedName>
    <definedName name="_4818PRICE1_4_1" localSheetId="2">#REF!</definedName>
    <definedName name="_4818PRICE1_4_1" localSheetId="11">#REF!</definedName>
    <definedName name="_4818PRICE1_4_1" localSheetId="5">#REF!</definedName>
    <definedName name="_4818PRICE1_4_1" localSheetId="14">#REF!</definedName>
    <definedName name="_4818PRICE1_4_1">#REF!</definedName>
    <definedName name="_4819PRICE1_5_1" localSheetId="13">#REF!</definedName>
    <definedName name="_4819PRICE1_5_1" localSheetId="2">#REF!</definedName>
    <definedName name="_4819PRICE1_5_1" localSheetId="11">#REF!</definedName>
    <definedName name="_4819PRICE1_5_1" localSheetId="5">#REF!</definedName>
    <definedName name="_4819PRICE1_5_1" localSheetId="14">#REF!</definedName>
    <definedName name="_4819PRICE1_5_1">#REF!</definedName>
    <definedName name="_481CS_10_4_1" localSheetId="13">#REF!</definedName>
    <definedName name="_481CS_10_4_1" localSheetId="2">#REF!</definedName>
    <definedName name="_481CS_10_4_1" localSheetId="11">#REF!</definedName>
    <definedName name="_481CS_10_4_1" localSheetId="5">#REF!</definedName>
    <definedName name="_481CS_10_4_1" localSheetId="14">#REF!</definedName>
    <definedName name="_481CS_10_4_1">#REF!</definedName>
    <definedName name="_481da2x4_4_1" localSheetId="13">#REF!</definedName>
    <definedName name="_481da2x4_4_1" localSheetId="2">#REF!</definedName>
    <definedName name="_481da2x4_4_1" localSheetId="11">#REF!</definedName>
    <definedName name="_481da2x4_4_1" localSheetId="5">#REF!</definedName>
    <definedName name="_481da2x4_4_1" localSheetId="14">#REF!</definedName>
    <definedName name="_481da2x4_4_1">#REF!</definedName>
    <definedName name="_4820PRICE1_6_1" localSheetId="13">#REF!</definedName>
    <definedName name="_4820PRICE1_6_1" localSheetId="2">#REF!</definedName>
    <definedName name="_4820PRICE1_6_1" localSheetId="11">#REF!</definedName>
    <definedName name="_4820PRICE1_6_1" localSheetId="5">#REF!</definedName>
    <definedName name="_4820PRICE1_6_1" localSheetId="14">#REF!</definedName>
    <definedName name="_4820PRICE1_6_1">#REF!</definedName>
    <definedName name="_4821PRICE1_8_1" localSheetId="13">#REF!</definedName>
    <definedName name="_4821PRICE1_8_1" localSheetId="2">#REF!</definedName>
    <definedName name="_4821PRICE1_8_1" localSheetId="11">#REF!</definedName>
    <definedName name="_4821PRICE1_8_1" localSheetId="5">#REF!</definedName>
    <definedName name="_4821PRICE1_8_1" localSheetId="14">#REF!</definedName>
    <definedName name="_4821PRICE1_8_1">#REF!</definedName>
    <definedName name="_4822Print_Area_MI_4_1" localSheetId="13">#REF!</definedName>
    <definedName name="_4822Print_Area_MI_4_1" localSheetId="2">#REF!</definedName>
    <definedName name="_4822Print_Area_MI_4_1" localSheetId="11">#REF!</definedName>
    <definedName name="_4822Print_Area_MI_4_1" localSheetId="5">#REF!</definedName>
    <definedName name="_4822Print_Area_MI_4_1" localSheetId="14">#REF!</definedName>
    <definedName name="_4822Print_Area_MI_4_1">#REF!</definedName>
    <definedName name="_4823Print_Area_MI_5_1" localSheetId="13">#REF!</definedName>
    <definedName name="_4823Print_Area_MI_5_1" localSheetId="2">#REF!</definedName>
    <definedName name="_4823Print_Area_MI_5_1" localSheetId="11">#REF!</definedName>
    <definedName name="_4823Print_Area_MI_5_1" localSheetId="5">#REF!</definedName>
    <definedName name="_4823Print_Area_MI_5_1" localSheetId="14">#REF!</definedName>
    <definedName name="_4823Print_Area_MI_5_1">#REF!</definedName>
    <definedName name="_4825PRINT_AREA_MI_5_2" localSheetId="13">#REF!</definedName>
    <definedName name="_4825PRINT_AREA_MI_5_2" localSheetId="2">#REF!</definedName>
    <definedName name="_4825PRINT_AREA_MI_5_2" localSheetId="11">#REF!</definedName>
    <definedName name="_4825PRINT_AREA_MI_5_2" localSheetId="5">#REF!</definedName>
    <definedName name="_4825PRINT_AREA_MI_5_2" localSheetId="14">#REF!</definedName>
    <definedName name="_4825PRINT_AREA_MI_5_2">#REF!</definedName>
    <definedName name="_4826Print_Area_MI_6_1" localSheetId="13">#REF!</definedName>
    <definedName name="_4826Print_Area_MI_6_1" localSheetId="2">#REF!</definedName>
    <definedName name="_4826Print_Area_MI_6_1" localSheetId="11">#REF!</definedName>
    <definedName name="_4826Print_Area_MI_6_1" localSheetId="5">#REF!</definedName>
    <definedName name="_4826Print_Area_MI_6_1" localSheetId="14">#REF!</definedName>
    <definedName name="_4826Print_Area_MI_6_1">#REF!</definedName>
    <definedName name="_4827Print_Area_MI_8_1" localSheetId="13">#REF!</definedName>
    <definedName name="_4827Print_Area_MI_8_1" localSheetId="2">#REF!</definedName>
    <definedName name="_4827Print_Area_MI_8_1" localSheetId="11">#REF!</definedName>
    <definedName name="_4827Print_Area_MI_8_1" localSheetId="5">#REF!</definedName>
    <definedName name="_4827Print_Area_MI_8_1" localSheetId="14">#REF!</definedName>
    <definedName name="_4827Print_Area_MI_8_1">#REF!</definedName>
    <definedName name="_4828PRINT_TITLES_MI_4_1" localSheetId="13">#REF!</definedName>
    <definedName name="_4828PRINT_TITLES_MI_4_1" localSheetId="2">#REF!</definedName>
    <definedName name="_4828PRINT_TITLES_MI_4_1" localSheetId="11">#REF!</definedName>
    <definedName name="_4828PRINT_TITLES_MI_4_1" localSheetId="5">#REF!</definedName>
    <definedName name="_4828PRINT_TITLES_MI_4_1" localSheetId="14">#REF!</definedName>
    <definedName name="_4828PRINT_TITLES_MI_4_1">#REF!</definedName>
    <definedName name="_4829PRINT_TITLES_MI_5_1" localSheetId="13">#REF!</definedName>
    <definedName name="_4829PRINT_TITLES_MI_5_1" localSheetId="2">#REF!</definedName>
    <definedName name="_4829PRINT_TITLES_MI_5_1" localSheetId="11">#REF!</definedName>
    <definedName name="_4829PRINT_TITLES_MI_5_1" localSheetId="5">#REF!</definedName>
    <definedName name="_4829PRINT_TITLES_MI_5_1" localSheetId="14">#REF!</definedName>
    <definedName name="_4829PRINT_TITLES_MI_5_1">#REF!</definedName>
    <definedName name="_482CS_10_5_1" localSheetId="13">#REF!</definedName>
    <definedName name="_482CS_10_5_1" localSheetId="2">#REF!</definedName>
    <definedName name="_482CS_10_5_1" localSheetId="11">#REF!</definedName>
    <definedName name="_482CS_10_5_1" localSheetId="5">#REF!</definedName>
    <definedName name="_482CS_10_5_1" localSheetId="14">#REF!</definedName>
    <definedName name="_482CS_10_5_1">#REF!</definedName>
    <definedName name="_482da2x4_5_1" localSheetId="13">#REF!</definedName>
    <definedName name="_482da2x4_5_1" localSheetId="2">#REF!</definedName>
    <definedName name="_482da2x4_5_1" localSheetId="11">#REF!</definedName>
    <definedName name="_482da2x4_5_1" localSheetId="5">#REF!</definedName>
    <definedName name="_482da2x4_5_1" localSheetId="14">#REF!</definedName>
    <definedName name="_482da2x4_5_1">#REF!</definedName>
    <definedName name="_4830PRINT_TITLES_MI_5_2" localSheetId="13">#REF!</definedName>
    <definedName name="_4830PRINT_TITLES_MI_5_2" localSheetId="2">#REF!</definedName>
    <definedName name="_4830PRINT_TITLES_MI_5_2" localSheetId="11">#REF!</definedName>
    <definedName name="_4830PRINT_TITLES_MI_5_2" localSheetId="5">#REF!</definedName>
    <definedName name="_4830PRINT_TITLES_MI_5_2" localSheetId="14">#REF!</definedName>
    <definedName name="_4830PRINT_TITLES_MI_5_2">#REF!</definedName>
    <definedName name="_4831PRINT_TITLES_MI_6_1" localSheetId="13">#REF!</definedName>
    <definedName name="_4831PRINT_TITLES_MI_6_1" localSheetId="2">#REF!</definedName>
    <definedName name="_4831PRINT_TITLES_MI_6_1" localSheetId="11">#REF!</definedName>
    <definedName name="_4831PRINT_TITLES_MI_6_1" localSheetId="5">#REF!</definedName>
    <definedName name="_4831PRINT_TITLES_MI_6_1" localSheetId="14">#REF!</definedName>
    <definedName name="_4831PRINT_TITLES_MI_6_1">#REF!</definedName>
    <definedName name="_4832PRINT_TITLES_MI_8_1" localSheetId="13">#REF!</definedName>
    <definedName name="_4832PRINT_TITLES_MI_8_1" localSheetId="2">#REF!</definedName>
    <definedName name="_4832PRINT_TITLES_MI_8_1" localSheetId="11">#REF!</definedName>
    <definedName name="_4832PRINT_TITLES_MI_8_1" localSheetId="5">#REF!</definedName>
    <definedName name="_4832PRINT_TITLES_MI_8_1" localSheetId="14">#REF!</definedName>
    <definedName name="_4832PRINT_TITLES_MI_8_1">#REF!</definedName>
    <definedName name="_4833PRINTA_4_1" localSheetId="13">#REF!</definedName>
    <definedName name="_4833PRINTA_4_1" localSheetId="2">#REF!</definedName>
    <definedName name="_4833PRINTA_4_1" localSheetId="11">#REF!</definedName>
    <definedName name="_4833PRINTA_4_1" localSheetId="5">#REF!</definedName>
    <definedName name="_4833PRINTA_4_1" localSheetId="14">#REF!</definedName>
    <definedName name="_4833PRINTA_4_1">#REF!</definedName>
    <definedName name="_4834PRINTA_5_1" localSheetId="13">#REF!</definedName>
    <definedName name="_4834PRINTA_5_1" localSheetId="2">#REF!</definedName>
    <definedName name="_4834PRINTA_5_1" localSheetId="11">#REF!</definedName>
    <definedName name="_4834PRINTA_5_1" localSheetId="5">#REF!</definedName>
    <definedName name="_4834PRINTA_5_1" localSheetId="14">#REF!</definedName>
    <definedName name="_4834PRINTA_5_1">#REF!</definedName>
    <definedName name="_4835PRINTA_5_2" localSheetId="13">#REF!</definedName>
    <definedName name="_4835PRINTA_5_2" localSheetId="2">#REF!</definedName>
    <definedName name="_4835PRINTA_5_2" localSheetId="11">#REF!</definedName>
    <definedName name="_4835PRINTA_5_2" localSheetId="5">#REF!</definedName>
    <definedName name="_4835PRINTA_5_2" localSheetId="14">#REF!</definedName>
    <definedName name="_4835PRINTA_5_2">#REF!</definedName>
    <definedName name="_4836PRINTA_6_1" localSheetId="13">#REF!</definedName>
    <definedName name="_4836PRINTA_6_1" localSheetId="2">#REF!</definedName>
    <definedName name="_4836PRINTA_6_1" localSheetId="11">#REF!</definedName>
    <definedName name="_4836PRINTA_6_1" localSheetId="5">#REF!</definedName>
    <definedName name="_4836PRINTA_6_1" localSheetId="14">#REF!</definedName>
    <definedName name="_4836PRINTA_6_1">#REF!</definedName>
    <definedName name="_4837PRINTA_8_1" localSheetId="13">#REF!</definedName>
    <definedName name="_4837PRINTA_8_1" localSheetId="2">#REF!</definedName>
    <definedName name="_4837PRINTA_8_1" localSheetId="11">#REF!</definedName>
    <definedName name="_4837PRINTA_8_1" localSheetId="5">#REF!</definedName>
    <definedName name="_4837PRINTA_8_1" localSheetId="14">#REF!</definedName>
    <definedName name="_4837PRINTA_8_1">#REF!</definedName>
    <definedName name="_4838PRINTB_4_1" localSheetId="13">#REF!</definedName>
    <definedName name="_4838PRINTB_4_1" localSheetId="2">#REF!</definedName>
    <definedName name="_4838PRINTB_4_1" localSheetId="11">#REF!</definedName>
    <definedName name="_4838PRINTB_4_1" localSheetId="5">#REF!</definedName>
    <definedName name="_4838PRINTB_4_1" localSheetId="14">#REF!</definedName>
    <definedName name="_4838PRINTB_4_1">#REF!</definedName>
    <definedName name="_4839PRINTB_5_1" localSheetId="13">#REF!</definedName>
    <definedName name="_4839PRINTB_5_1" localSheetId="2">#REF!</definedName>
    <definedName name="_4839PRINTB_5_1" localSheetId="11">#REF!</definedName>
    <definedName name="_4839PRINTB_5_1" localSheetId="5">#REF!</definedName>
    <definedName name="_4839PRINTB_5_1" localSheetId="14">#REF!</definedName>
    <definedName name="_4839PRINTB_5_1">#REF!</definedName>
    <definedName name="_483CS_10_6_1" localSheetId="13">#REF!</definedName>
    <definedName name="_483CS_10_6_1" localSheetId="2">#REF!</definedName>
    <definedName name="_483CS_10_6_1" localSheetId="11">#REF!</definedName>
    <definedName name="_483CS_10_6_1" localSheetId="5">#REF!</definedName>
    <definedName name="_483CS_10_6_1" localSheetId="14">#REF!</definedName>
    <definedName name="_483CS_10_6_1">#REF!</definedName>
    <definedName name="_483da2x4_6_1" localSheetId="13">#REF!</definedName>
    <definedName name="_483da2x4_6_1" localSheetId="2">#REF!</definedName>
    <definedName name="_483da2x4_6_1" localSheetId="11">#REF!</definedName>
    <definedName name="_483da2x4_6_1" localSheetId="5">#REF!</definedName>
    <definedName name="_483da2x4_6_1" localSheetId="14">#REF!</definedName>
    <definedName name="_483da2x4_6_1">#REF!</definedName>
    <definedName name="_4840PRINTB_5_2" localSheetId="13">#REF!</definedName>
    <definedName name="_4840PRINTB_5_2" localSheetId="2">#REF!</definedName>
    <definedName name="_4840PRINTB_5_2" localSheetId="11">#REF!</definedName>
    <definedName name="_4840PRINTB_5_2" localSheetId="5">#REF!</definedName>
    <definedName name="_4840PRINTB_5_2" localSheetId="14">#REF!</definedName>
    <definedName name="_4840PRINTB_5_2">#REF!</definedName>
    <definedName name="_4841PRINTB_6_1" localSheetId="13">#REF!</definedName>
    <definedName name="_4841PRINTB_6_1" localSheetId="2">#REF!</definedName>
    <definedName name="_4841PRINTB_6_1" localSheetId="11">#REF!</definedName>
    <definedName name="_4841PRINTB_6_1" localSheetId="5">#REF!</definedName>
    <definedName name="_4841PRINTB_6_1" localSheetId="14">#REF!</definedName>
    <definedName name="_4841PRINTB_6_1">#REF!</definedName>
    <definedName name="_4842PRINTB_8_1" localSheetId="13">#REF!</definedName>
    <definedName name="_4842PRINTB_8_1" localSheetId="2">#REF!</definedName>
    <definedName name="_4842PRINTB_8_1" localSheetId="11">#REF!</definedName>
    <definedName name="_4842PRINTB_8_1" localSheetId="5">#REF!</definedName>
    <definedName name="_4842PRINTB_8_1" localSheetId="14">#REF!</definedName>
    <definedName name="_4842PRINTB_8_1">#REF!</definedName>
    <definedName name="_4843PRINTC_4_1" localSheetId="13">#REF!</definedName>
    <definedName name="_4843PRINTC_4_1" localSheetId="2">#REF!</definedName>
    <definedName name="_4843PRINTC_4_1" localSheetId="11">#REF!</definedName>
    <definedName name="_4843PRINTC_4_1" localSheetId="5">#REF!</definedName>
    <definedName name="_4843PRINTC_4_1" localSheetId="14">#REF!</definedName>
    <definedName name="_4843PRINTC_4_1">#REF!</definedName>
    <definedName name="_4844PRINTC_5_1" localSheetId="13">#REF!</definedName>
    <definedName name="_4844PRINTC_5_1" localSheetId="2">#REF!</definedName>
    <definedName name="_4844PRINTC_5_1" localSheetId="11">#REF!</definedName>
    <definedName name="_4844PRINTC_5_1" localSheetId="5">#REF!</definedName>
    <definedName name="_4844PRINTC_5_1" localSheetId="14">#REF!</definedName>
    <definedName name="_4844PRINTC_5_1">#REF!</definedName>
    <definedName name="_4845PRINTC_5_2" localSheetId="13">#REF!</definedName>
    <definedName name="_4845PRINTC_5_2" localSheetId="2">#REF!</definedName>
    <definedName name="_4845PRINTC_5_2" localSheetId="11">#REF!</definedName>
    <definedName name="_4845PRINTC_5_2" localSheetId="5">#REF!</definedName>
    <definedName name="_4845PRINTC_5_2" localSheetId="14">#REF!</definedName>
    <definedName name="_4845PRINTC_5_2">#REF!</definedName>
    <definedName name="_4846PRINTC_6_1" localSheetId="13">#REF!</definedName>
    <definedName name="_4846PRINTC_6_1" localSheetId="2">#REF!</definedName>
    <definedName name="_4846PRINTC_6_1" localSheetId="11">#REF!</definedName>
    <definedName name="_4846PRINTC_6_1" localSheetId="5">#REF!</definedName>
    <definedName name="_4846PRINTC_6_1" localSheetId="14">#REF!</definedName>
    <definedName name="_4846PRINTC_6_1">#REF!</definedName>
    <definedName name="_4847PRINTC_8_1" localSheetId="13">#REF!</definedName>
    <definedName name="_4847PRINTC_8_1" localSheetId="2">#REF!</definedName>
    <definedName name="_4847PRINTC_8_1" localSheetId="11">#REF!</definedName>
    <definedName name="_4847PRINTC_8_1" localSheetId="5">#REF!</definedName>
    <definedName name="_4847PRINTC_8_1" localSheetId="14">#REF!</definedName>
    <definedName name="_4847PRINTC_8_1">#REF!</definedName>
    <definedName name="_4848priority_4_1" localSheetId="13">#REF!</definedName>
    <definedName name="_4848priority_4_1" localSheetId="2">#REF!</definedName>
    <definedName name="_4848priority_4_1" localSheetId="11">#REF!</definedName>
    <definedName name="_4848priority_4_1" localSheetId="5">#REF!</definedName>
    <definedName name="_4848priority_4_1" localSheetId="14">#REF!</definedName>
    <definedName name="_4848priority_4_1">#REF!</definedName>
    <definedName name="_4849priority_5_1" localSheetId="13">#REF!</definedName>
    <definedName name="_4849priority_5_1" localSheetId="2">#REF!</definedName>
    <definedName name="_4849priority_5_1" localSheetId="11">#REF!</definedName>
    <definedName name="_4849priority_5_1" localSheetId="5">#REF!</definedName>
    <definedName name="_4849priority_5_1" localSheetId="14">#REF!</definedName>
    <definedName name="_4849priority_5_1">#REF!</definedName>
    <definedName name="_484CS_10_8_1" localSheetId="13">#REF!</definedName>
    <definedName name="_484CS_10_8_1" localSheetId="2">#REF!</definedName>
    <definedName name="_484CS_10_8_1" localSheetId="11">#REF!</definedName>
    <definedName name="_484CS_10_8_1" localSheetId="5">#REF!</definedName>
    <definedName name="_484CS_10_8_1" localSheetId="14">#REF!</definedName>
    <definedName name="_484CS_10_8_1">#REF!</definedName>
    <definedName name="_484da2x4_8_1" localSheetId="13">#REF!</definedName>
    <definedName name="_484da2x4_8_1" localSheetId="2">#REF!</definedName>
    <definedName name="_484da2x4_8_1" localSheetId="11">#REF!</definedName>
    <definedName name="_484da2x4_8_1" localSheetId="5">#REF!</definedName>
    <definedName name="_484da2x4_8_1" localSheetId="14">#REF!</definedName>
    <definedName name="_484da2x4_8_1">#REF!</definedName>
    <definedName name="_4850priority_6_1" localSheetId="13">#REF!</definedName>
    <definedName name="_4850priority_6_1" localSheetId="2">#REF!</definedName>
    <definedName name="_4850priority_6_1" localSheetId="11">#REF!</definedName>
    <definedName name="_4850priority_6_1" localSheetId="5">#REF!</definedName>
    <definedName name="_4850priority_6_1" localSheetId="14">#REF!</definedName>
    <definedName name="_4850priority_6_1">#REF!</definedName>
    <definedName name="_4851priority_8_1" localSheetId="13">#REF!</definedName>
    <definedName name="_4851priority_8_1" localSheetId="2">#REF!</definedName>
    <definedName name="_4851priority_8_1" localSheetId="11">#REF!</definedName>
    <definedName name="_4851priority_8_1" localSheetId="5">#REF!</definedName>
    <definedName name="_4851priority_8_1" localSheetId="14">#REF!</definedName>
    <definedName name="_4851priority_8_1">#REF!</definedName>
    <definedName name="_4852Province_4_1" localSheetId="13">#REF!</definedName>
    <definedName name="_4852Province_4_1" localSheetId="2">#REF!</definedName>
    <definedName name="_4852Province_4_1" localSheetId="11">#REF!</definedName>
    <definedName name="_4852Province_4_1" localSheetId="5">#REF!</definedName>
    <definedName name="_4852Province_4_1" localSheetId="14">#REF!</definedName>
    <definedName name="_4852Province_4_1">#REF!</definedName>
    <definedName name="_4853Province_5_1" localSheetId="13">#REF!</definedName>
    <definedName name="_4853Province_5_1" localSheetId="2">#REF!</definedName>
    <definedName name="_4853Province_5_1" localSheetId="11">#REF!</definedName>
    <definedName name="_4853Province_5_1" localSheetId="5">#REF!</definedName>
    <definedName name="_4853Province_5_1" localSheetId="14">#REF!</definedName>
    <definedName name="_4853Province_5_1">#REF!</definedName>
    <definedName name="_4854Province_6_1" localSheetId="13">#REF!</definedName>
    <definedName name="_4854Province_6_1" localSheetId="2">#REF!</definedName>
    <definedName name="_4854Province_6_1" localSheetId="11">#REF!</definedName>
    <definedName name="_4854Province_6_1" localSheetId="5">#REF!</definedName>
    <definedName name="_4854Province_6_1" localSheetId="14">#REF!</definedName>
    <definedName name="_4854Province_6_1">#REF!</definedName>
    <definedName name="_4855Province_8_1" localSheetId="13">#REF!</definedName>
    <definedName name="_4855Province_8_1" localSheetId="2">#REF!</definedName>
    <definedName name="_4855Province_8_1" localSheetId="11">#REF!</definedName>
    <definedName name="_4855Province_8_1" localSheetId="5">#REF!</definedName>
    <definedName name="_4855Province_8_1" localSheetId="14">#REF!</definedName>
    <definedName name="_4855Province_8_1">#REF!</definedName>
    <definedName name="_4857pt_4_1" localSheetId="13">#REF!</definedName>
    <definedName name="_4857pt_4_1" localSheetId="2">#REF!</definedName>
    <definedName name="_4857pt_4_1" localSheetId="11">#REF!</definedName>
    <definedName name="_4857pt_4_1" localSheetId="5">#REF!</definedName>
    <definedName name="_4857pt_4_1" localSheetId="14">#REF!</definedName>
    <definedName name="_4857pt_4_1">#REF!</definedName>
    <definedName name="_4859pt_5_1" localSheetId="13">#REF!</definedName>
    <definedName name="_4859pt_5_1" localSheetId="2">#REF!</definedName>
    <definedName name="_4859pt_5_1" localSheetId="11">#REF!</definedName>
    <definedName name="_4859pt_5_1" localSheetId="5">#REF!</definedName>
    <definedName name="_4859pt_5_1" localSheetId="14">#REF!</definedName>
    <definedName name="_4859pt_5_1">#REF!</definedName>
    <definedName name="_485CS_100_4_1" localSheetId="13">#REF!</definedName>
    <definedName name="_485CS_100_4_1" localSheetId="2">#REF!</definedName>
    <definedName name="_485CS_100_4_1" localSheetId="11">#REF!</definedName>
    <definedName name="_485CS_100_4_1" localSheetId="5">#REF!</definedName>
    <definedName name="_485CS_100_4_1" localSheetId="14">#REF!</definedName>
    <definedName name="_485CS_100_4_1">#REF!</definedName>
    <definedName name="_485da4x6_4_1" localSheetId="13">#REF!</definedName>
    <definedName name="_485da4x6_4_1" localSheetId="2">#REF!</definedName>
    <definedName name="_485da4x6_4_1" localSheetId="11">#REF!</definedName>
    <definedName name="_485da4x6_4_1" localSheetId="5">#REF!</definedName>
    <definedName name="_485da4x6_4_1" localSheetId="14">#REF!</definedName>
    <definedName name="_485da4x6_4_1">#REF!</definedName>
    <definedName name="_4861pt_6_1" localSheetId="13">#REF!</definedName>
    <definedName name="_4861pt_6_1" localSheetId="2">#REF!</definedName>
    <definedName name="_4861pt_6_1" localSheetId="11">#REF!</definedName>
    <definedName name="_4861pt_6_1" localSheetId="5">#REF!</definedName>
    <definedName name="_4861pt_6_1" localSheetId="14">#REF!</definedName>
    <definedName name="_4861pt_6_1">#REF!</definedName>
    <definedName name="_4863pt_8_1" localSheetId="13">#REF!</definedName>
    <definedName name="_4863pt_8_1" localSheetId="2">#REF!</definedName>
    <definedName name="_4863pt_8_1" localSheetId="11">#REF!</definedName>
    <definedName name="_4863pt_8_1" localSheetId="5">#REF!</definedName>
    <definedName name="_4863pt_8_1" localSheetId="14">#REF!</definedName>
    <definedName name="_4863pt_8_1">#REF!</definedName>
    <definedName name="_4864PT_Duong_4_1" localSheetId="13">#REF!</definedName>
    <definedName name="_4864PT_Duong_4_1" localSheetId="2">#REF!</definedName>
    <definedName name="_4864PT_Duong_4_1" localSheetId="11">#REF!</definedName>
    <definedName name="_4864PT_Duong_4_1" localSheetId="5">#REF!</definedName>
    <definedName name="_4864PT_Duong_4_1" localSheetId="14">#REF!</definedName>
    <definedName name="_4864PT_Duong_4_1">#REF!</definedName>
    <definedName name="_4865PT_Duong_5_1" localSheetId="13">#REF!</definedName>
    <definedName name="_4865PT_Duong_5_1" localSheetId="2">#REF!</definedName>
    <definedName name="_4865PT_Duong_5_1" localSheetId="11">#REF!</definedName>
    <definedName name="_4865PT_Duong_5_1" localSheetId="5">#REF!</definedName>
    <definedName name="_4865PT_Duong_5_1" localSheetId="14">#REF!</definedName>
    <definedName name="_4865PT_Duong_5_1">#REF!</definedName>
    <definedName name="_4866PT_Duong_6_1" localSheetId="13">#REF!</definedName>
    <definedName name="_4866PT_Duong_6_1" localSheetId="2">#REF!</definedName>
    <definedName name="_4866PT_Duong_6_1" localSheetId="11">#REF!</definedName>
    <definedName name="_4866PT_Duong_6_1" localSheetId="5">#REF!</definedName>
    <definedName name="_4866PT_Duong_6_1" localSheetId="14">#REF!</definedName>
    <definedName name="_4866PT_Duong_6_1">#REF!</definedName>
    <definedName name="_4867PT_Duong_8_1" localSheetId="13">#REF!</definedName>
    <definedName name="_4867PT_Duong_8_1" localSheetId="2">#REF!</definedName>
    <definedName name="_4867PT_Duong_8_1" localSheetId="11">#REF!</definedName>
    <definedName name="_4867PT_Duong_8_1" localSheetId="5">#REF!</definedName>
    <definedName name="_4867PT_Duong_8_1" localSheetId="14">#REF!</definedName>
    <definedName name="_4867PT_Duong_8_1">#REF!</definedName>
    <definedName name="_4868ptdg_4_1" localSheetId="13">#REF!</definedName>
    <definedName name="_4868ptdg_4_1" localSheetId="2">#REF!</definedName>
    <definedName name="_4868ptdg_4_1" localSheetId="11">#REF!</definedName>
    <definedName name="_4868ptdg_4_1" localSheetId="5">#REF!</definedName>
    <definedName name="_4868ptdg_4_1" localSheetId="14">#REF!</definedName>
    <definedName name="_4868ptdg_4_1">#REF!</definedName>
    <definedName name="_4869ptdg_5_1" localSheetId="13">#REF!</definedName>
    <definedName name="_4869ptdg_5_1" localSheetId="2">#REF!</definedName>
    <definedName name="_4869ptdg_5_1" localSheetId="11">#REF!</definedName>
    <definedName name="_4869ptdg_5_1" localSheetId="5">#REF!</definedName>
    <definedName name="_4869ptdg_5_1" localSheetId="14">#REF!</definedName>
    <definedName name="_4869ptdg_5_1">#REF!</definedName>
    <definedName name="_486CS_100_5_1" localSheetId="13">#REF!</definedName>
    <definedName name="_486CS_100_5_1" localSheetId="2">#REF!</definedName>
    <definedName name="_486CS_100_5_1" localSheetId="11">#REF!</definedName>
    <definedName name="_486CS_100_5_1" localSheetId="5">#REF!</definedName>
    <definedName name="_486CS_100_5_1" localSheetId="14">#REF!</definedName>
    <definedName name="_486CS_100_5_1">#REF!</definedName>
    <definedName name="_486da4x6_5_1" localSheetId="13">#REF!</definedName>
    <definedName name="_486da4x6_5_1" localSheetId="2">#REF!</definedName>
    <definedName name="_486da4x6_5_1" localSheetId="11">#REF!</definedName>
    <definedName name="_486da4x6_5_1" localSheetId="5">#REF!</definedName>
    <definedName name="_486da4x6_5_1" localSheetId="14">#REF!</definedName>
    <definedName name="_486da4x6_5_1">#REF!</definedName>
    <definedName name="_4870ptdg_6_1" localSheetId="13">#REF!</definedName>
    <definedName name="_4870ptdg_6_1" localSheetId="2">#REF!</definedName>
    <definedName name="_4870ptdg_6_1" localSheetId="11">#REF!</definedName>
    <definedName name="_4870ptdg_6_1" localSheetId="5">#REF!</definedName>
    <definedName name="_4870ptdg_6_1" localSheetId="14">#REF!</definedName>
    <definedName name="_4870ptdg_6_1">#REF!</definedName>
    <definedName name="_4871ptdg_8_1" localSheetId="13">#REF!</definedName>
    <definedName name="_4871ptdg_8_1" localSheetId="2">#REF!</definedName>
    <definedName name="_4871ptdg_8_1" localSheetId="11">#REF!</definedName>
    <definedName name="_4871ptdg_8_1" localSheetId="5">#REF!</definedName>
    <definedName name="_4871ptdg_8_1" localSheetId="14">#REF!</definedName>
    <definedName name="_4871ptdg_8_1">#REF!</definedName>
    <definedName name="_4872PTDG_cau_4_1" localSheetId="13">#REF!</definedName>
    <definedName name="_4872PTDG_cau_4_1" localSheetId="2">#REF!</definedName>
    <definedName name="_4872PTDG_cau_4_1" localSheetId="11">#REF!</definedName>
    <definedName name="_4872PTDG_cau_4_1" localSheetId="5">#REF!</definedName>
    <definedName name="_4872PTDG_cau_4_1" localSheetId="14">#REF!</definedName>
    <definedName name="_4872PTDG_cau_4_1">#REF!</definedName>
    <definedName name="_4873PTDG_cau_5_1" localSheetId="13">#REF!</definedName>
    <definedName name="_4873PTDG_cau_5_1" localSheetId="2">#REF!</definedName>
    <definedName name="_4873PTDG_cau_5_1" localSheetId="11">#REF!</definedName>
    <definedName name="_4873PTDG_cau_5_1" localSheetId="5">#REF!</definedName>
    <definedName name="_4873PTDG_cau_5_1" localSheetId="14">#REF!</definedName>
    <definedName name="_4873PTDG_cau_5_1">#REF!</definedName>
    <definedName name="_4874PTDG_cau_6_1" localSheetId="13">#REF!</definedName>
    <definedName name="_4874PTDG_cau_6_1" localSheetId="2">#REF!</definedName>
    <definedName name="_4874PTDG_cau_6_1" localSheetId="11">#REF!</definedName>
    <definedName name="_4874PTDG_cau_6_1" localSheetId="5">#REF!</definedName>
    <definedName name="_4874PTDG_cau_6_1" localSheetId="14">#REF!</definedName>
    <definedName name="_4874PTDG_cau_6_1">#REF!</definedName>
    <definedName name="_4875PTDG_cau_8_1" localSheetId="13">#REF!</definedName>
    <definedName name="_4875PTDG_cau_8_1" localSheetId="2">#REF!</definedName>
    <definedName name="_4875PTDG_cau_8_1" localSheetId="11">#REF!</definedName>
    <definedName name="_4875PTDG_cau_8_1" localSheetId="5">#REF!</definedName>
    <definedName name="_4875PTDG_cau_8_1" localSheetId="14">#REF!</definedName>
    <definedName name="_4875PTDG_cau_8_1">#REF!</definedName>
    <definedName name="_4876ptdg_cong_4_1" localSheetId="13">#REF!</definedName>
    <definedName name="_4876ptdg_cong_4_1" localSheetId="2">#REF!</definedName>
    <definedName name="_4876ptdg_cong_4_1" localSheetId="11">#REF!</definedName>
    <definedName name="_4876ptdg_cong_4_1" localSheetId="5">#REF!</definedName>
    <definedName name="_4876ptdg_cong_4_1" localSheetId="14">#REF!</definedName>
    <definedName name="_4876ptdg_cong_4_1">#REF!</definedName>
    <definedName name="_4877ptdg_cong_5_1" localSheetId="13">#REF!</definedName>
    <definedName name="_4877ptdg_cong_5_1" localSheetId="2">#REF!</definedName>
    <definedName name="_4877ptdg_cong_5_1" localSheetId="11">#REF!</definedName>
    <definedName name="_4877ptdg_cong_5_1" localSheetId="5">#REF!</definedName>
    <definedName name="_4877ptdg_cong_5_1" localSheetId="14">#REF!</definedName>
    <definedName name="_4877ptdg_cong_5_1">#REF!</definedName>
    <definedName name="_4878ptdg_cong_6_1" localSheetId="13">#REF!</definedName>
    <definedName name="_4878ptdg_cong_6_1" localSheetId="2">#REF!</definedName>
    <definedName name="_4878ptdg_cong_6_1" localSheetId="11">#REF!</definedName>
    <definedName name="_4878ptdg_cong_6_1" localSheetId="5">#REF!</definedName>
    <definedName name="_4878ptdg_cong_6_1" localSheetId="14">#REF!</definedName>
    <definedName name="_4878ptdg_cong_6_1">#REF!</definedName>
    <definedName name="_4879ptdg_cong_8_1" localSheetId="13">#REF!</definedName>
    <definedName name="_4879ptdg_cong_8_1" localSheetId="2">#REF!</definedName>
    <definedName name="_4879ptdg_cong_8_1" localSheetId="11">#REF!</definedName>
    <definedName name="_4879ptdg_cong_8_1" localSheetId="5">#REF!</definedName>
    <definedName name="_4879ptdg_cong_8_1" localSheetId="14">#REF!</definedName>
    <definedName name="_4879ptdg_cong_8_1">#REF!</definedName>
    <definedName name="_487CS_100_6_1" localSheetId="13">#REF!</definedName>
    <definedName name="_487CS_100_6_1" localSheetId="2">#REF!</definedName>
    <definedName name="_487CS_100_6_1" localSheetId="11">#REF!</definedName>
    <definedName name="_487CS_100_6_1" localSheetId="5">#REF!</definedName>
    <definedName name="_487CS_100_6_1" localSheetId="14">#REF!</definedName>
    <definedName name="_487CS_100_6_1">#REF!</definedName>
    <definedName name="_487da4x6_6_1" localSheetId="13">#REF!</definedName>
    <definedName name="_487da4x6_6_1" localSheetId="2">#REF!</definedName>
    <definedName name="_487da4x6_6_1" localSheetId="11">#REF!</definedName>
    <definedName name="_487da4x6_6_1" localSheetId="5">#REF!</definedName>
    <definedName name="_487da4x6_6_1" localSheetId="14">#REF!</definedName>
    <definedName name="_487da4x6_6_1">#REF!</definedName>
    <definedName name="_4880ptdg_duong_4_1" localSheetId="13">#REF!</definedName>
    <definedName name="_4880ptdg_duong_4_1" localSheetId="2">#REF!</definedName>
    <definedName name="_4880ptdg_duong_4_1" localSheetId="11">#REF!</definedName>
    <definedName name="_4880ptdg_duong_4_1" localSheetId="5">#REF!</definedName>
    <definedName name="_4880ptdg_duong_4_1" localSheetId="14">#REF!</definedName>
    <definedName name="_4880ptdg_duong_4_1">#REF!</definedName>
    <definedName name="_4881ptdg_duong_5_1" localSheetId="13">#REF!</definedName>
    <definedName name="_4881ptdg_duong_5_1" localSheetId="2">#REF!</definedName>
    <definedName name="_4881ptdg_duong_5_1" localSheetId="11">#REF!</definedName>
    <definedName name="_4881ptdg_duong_5_1" localSheetId="5">#REF!</definedName>
    <definedName name="_4881ptdg_duong_5_1" localSheetId="14">#REF!</definedName>
    <definedName name="_4881ptdg_duong_5_1">#REF!</definedName>
    <definedName name="_4882ptdg_duong_6_1" localSheetId="13">#REF!</definedName>
    <definedName name="_4882ptdg_duong_6_1" localSheetId="2">#REF!</definedName>
    <definedName name="_4882ptdg_duong_6_1" localSheetId="11">#REF!</definedName>
    <definedName name="_4882ptdg_duong_6_1" localSheetId="5">#REF!</definedName>
    <definedName name="_4882ptdg_duong_6_1" localSheetId="14">#REF!</definedName>
    <definedName name="_4882ptdg_duong_6_1">#REF!</definedName>
    <definedName name="_4883ptdg_duong_8_1" localSheetId="13">#REF!</definedName>
    <definedName name="_4883ptdg_duong_8_1" localSheetId="2">#REF!</definedName>
    <definedName name="_4883ptdg_duong_8_1" localSheetId="11">#REF!</definedName>
    <definedName name="_4883ptdg_duong_8_1" localSheetId="5">#REF!</definedName>
    <definedName name="_4883ptdg_duong_8_1" localSheetId="14">#REF!</definedName>
    <definedName name="_4883ptdg_duong_8_1">#REF!</definedName>
    <definedName name="_4884ptdg_ke_4_1" localSheetId="13">#REF!</definedName>
    <definedName name="_4884ptdg_ke_4_1" localSheetId="2">#REF!</definedName>
    <definedName name="_4884ptdg_ke_4_1" localSheetId="11">#REF!</definedName>
    <definedName name="_4884ptdg_ke_4_1" localSheetId="5">#REF!</definedName>
    <definedName name="_4884ptdg_ke_4_1" localSheetId="14">#REF!</definedName>
    <definedName name="_4884ptdg_ke_4_1">#REF!</definedName>
    <definedName name="_4885ptdg_ke_5_1" localSheetId="13">#REF!</definedName>
    <definedName name="_4885ptdg_ke_5_1" localSheetId="2">#REF!</definedName>
    <definedName name="_4885ptdg_ke_5_1" localSheetId="11">#REF!</definedName>
    <definedName name="_4885ptdg_ke_5_1" localSheetId="5">#REF!</definedName>
    <definedName name="_4885ptdg_ke_5_1" localSheetId="14">#REF!</definedName>
    <definedName name="_4885ptdg_ke_5_1">#REF!</definedName>
    <definedName name="_4886ptdg_ke_6_1" localSheetId="13">#REF!</definedName>
    <definedName name="_4886ptdg_ke_6_1" localSheetId="2">#REF!</definedName>
    <definedName name="_4886ptdg_ke_6_1" localSheetId="11">#REF!</definedName>
    <definedName name="_4886ptdg_ke_6_1" localSheetId="5">#REF!</definedName>
    <definedName name="_4886ptdg_ke_6_1" localSheetId="14">#REF!</definedName>
    <definedName name="_4886ptdg_ke_6_1">#REF!</definedName>
    <definedName name="_4887ptdg_ke_8_1" localSheetId="13">#REF!</definedName>
    <definedName name="_4887ptdg_ke_8_1" localSheetId="2">#REF!</definedName>
    <definedName name="_4887ptdg_ke_8_1" localSheetId="11">#REF!</definedName>
    <definedName name="_4887ptdg_ke_8_1" localSheetId="5">#REF!</definedName>
    <definedName name="_4887ptdg_ke_8_1" localSheetId="14">#REF!</definedName>
    <definedName name="_4887ptdg_ke_8_1">#REF!</definedName>
    <definedName name="_4888ptvt_4_1" localSheetId="13">#REF!</definedName>
    <definedName name="_4888ptvt_4_1" localSheetId="2">#REF!</definedName>
    <definedName name="_4888ptvt_4_1" localSheetId="11">#REF!</definedName>
    <definedName name="_4888ptvt_4_1" localSheetId="5">#REF!</definedName>
    <definedName name="_4888ptvt_4_1" localSheetId="14">#REF!</definedName>
    <definedName name="_4888ptvt_4_1">#REF!</definedName>
    <definedName name="_4889ptvt_5_1" localSheetId="13">#REF!</definedName>
    <definedName name="_4889ptvt_5_1" localSheetId="2">#REF!</definedName>
    <definedName name="_4889ptvt_5_1" localSheetId="11">#REF!</definedName>
    <definedName name="_4889ptvt_5_1" localSheetId="5">#REF!</definedName>
    <definedName name="_4889ptvt_5_1" localSheetId="14">#REF!</definedName>
    <definedName name="_4889ptvt_5_1">#REF!</definedName>
    <definedName name="_488CS_100_8_1" localSheetId="13">#REF!</definedName>
    <definedName name="_488CS_100_8_1" localSheetId="2">#REF!</definedName>
    <definedName name="_488CS_100_8_1" localSheetId="11">#REF!</definedName>
    <definedName name="_488CS_100_8_1" localSheetId="5">#REF!</definedName>
    <definedName name="_488CS_100_8_1" localSheetId="14">#REF!</definedName>
    <definedName name="_488CS_100_8_1">#REF!</definedName>
    <definedName name="_488da4x6_8_1" localSheetId="13">#REF!</definedName>
    <definedName name="_488da4x6_8_1" localSheetId="2">#REF!</definedName>
    <definedName name="_488da4x6_8_1" localSheetId="11">#REF!</definedName>
    <definedName name="_488da4x6_8_1" localSheetId="5">#REF!</definedName>
    <definedName name="_488da4x6_8_1" localSheetId="14">#REF!</definedName>
    <definedName name="_488da4x6_8_1">#REF!</definedName>
    <definedName name="_4890ptvt_6_1" localSheetId="13">#REF!</definedName>
    <definedName name="_4890ptvt_6_1" localSheetId="2">#REF!</definedName>
    <definedName name="_4890ptvt_6_1" localSheetId="11">#REF!</definedName>
    <definedName name="_4890ptvt_6_1" localSheetId="5">#REF!</definedName>
    <definedName name="_4890ptvt_6_1" localSheetId="14">#REF!</definedName>
    <definedName name="_4890ptvt_6_1">#REF!</definedName>
    <definedName name="_4891ptvt_8_1" localSheetId="13">#REF!</definedName>
    <definedName name="_4891ptvt_8_1" localSheetId="2">#REF!</definedName>
    <definedName name="_4891ptvt_8_1" localSheetId="11">#REF!</definedName>
    <definedName name="_4891ptvt_8_1" localSheetId="5">#REF!</definedName>
    <definedName name="_4891ptvt_8_1" localSheetId="14">#REF!</definedName>
    <definedName name="_4891ptvt_8_1">#REF!</definedName>
    <definedName name="_4892qh_4_1" localSheetId="13">#REF!</definedName>
    <definedName name="_4892qh_4_1" localSheetId="2">#REF!</definedName>
    <definedName name="_4892qh_4_1" localSheetId="11">#REF!</definedName>
    <definedName name="_4892qh_4_1" localSheetId="5">#REF!</definedName>
    <definedName name="_4892qh_4_1" localSheetId="14">#REF!</definedName>
    <definedName name="_4892qh_4_1">#REF!</definedName>
    <definedName name="_4893qh_5_1" localSheetId="13">#REF!</definedName>
    <definedName name="_4893qh_5_1" localSheetId="2">#REF!</definedName>
    <definedName name="_4893qh_5_1" localSheetId="11">#REF!</definedName>
    <definedName name="_4893qh_5_1" localSheetId="5">#REF!</definedName>
    <definedName name="_4893qh_5_1" localSheetId="14">#REF!</definedName>
    <definedName name="_4893qh_5_1">#REF!</definedName>
    <definedName name="_4894qh_6_1" localSheetId="13">#REF!</definedName>
    <definedName name="_4894qh_6_1" localSheetId="2">#REF!</definedName>
    <definedName name="_4894qh_6_1" localSheetId="11">#REF!</definedName>
    <definedName name="_4894qh_6_1" localSheetId="5">#REF!</definedName>
    <definedName name="_4894qh_6_1" localSheetId="14">#REF!</definedName>
    <definedName name="_4894qh_6_1">#REF!</definedName>
    <definedName name="_4895qh_8_1" localSheetId="13">#REF!</definedName>
    <definedName name="_4895qh_8_1" localSheetId="2">#REF!</definedName>
    <definedName name="_4895qh_8_1" localSheetId="11">#REF!</definedName>
    <definedName name="_4895qh_8_1" localSheetId="5">#REF!</definedName>
    <definedName name="_4895qh_8_1" localSheetId="14">#REF!</definedName>
    <definedName name="_4895qh_8_1">#REF!</definedName>
    <definedName name="_4897qq_8_1" localSheetId="13">#REF!</definedName>
    <definedName name="_4897qq_8_1" localSheetId="2">#REF!</definedName>
    <definedName name="_4897qq_8_1" localSheetId="11">#REF!</definedName>
    <definedName name="_4897qq_8_1" localSheetId="5">#REF!</definedName>
    <definedName name="_4897qq_8_1" localSheetId="14">#REF!</definedName>
    <definedName name="_4897qq_8_1">#REF!</definedName>
    <definedName name="_4898Quantities_4_1" localSheetId="13">#REF!</definedName>
    <definedName name="_4898Quantities_4_1" localSheetId="2">#REF!</definedName>
    <definedName name="_4898Quantities_4_1" localSheetId="11">#REF!</definedName>
    <definedName name="_4898Quantities_4_1" localSheetId="5">#REF!</definedName>
    <definedName name="_4898Quantities_4_1" localSheetId="14">#REF!</definedName>
    <definedName name="_4898Quantities_4_1">#REF!</definedName>
    <definedName name="_4899Quantities_5_1" localSheetId="13">#REF!</definedName>
    <definedName name="_4899Quantities_5_1" localSheetId="2">#REF!</definedName>
    <definedName name="_4899Quantities_5_1" localSheetId="11">#REF!</definedName>
    <definedName name="_4899Quantities_5_1" localSheetId="5">#REF!</definedName>
    <definedName name="_4899Quantities_5_1" localSheetId="14">#REF!</definedName>
    <definedName name="_4899Quantities_5_1">#REF!</definedName>
    <definedName name="_489CS_10S_4_1" localSheetId="13">#REF!</definedName>
    <definedName name="_489CS_10S_4_1" localSheetId="2">#REF!</definedName>
    <definedName name="_489CS_10S_4_1" localSheetId="11">#REF!</definedName>
    <definedName name="_489CS_10S_4_1" localSheetId="5">#REF!</definedName>
    <definedName name="_489CS_10S_4_1" localSheetId="14">#REF!</definedName>
    <definedName name="_489CS_10S_4_1">#REF!</definedName>
    <definedName name="_489dahoc_4_1" localSheetId="13">#REF!</definedName>
    <definedName name="_489dahoc_4_1" localSheetId="2">#REF!</definedName>
    <definedName name="_489dahoc_4_1" localSheetId="11">#REF!</definedName>
    <definedName name="_489dahoc_4_1" localSheetId="5">#REF!</definedName>
    <definedName name="_489dahoc_4_1" localSheetId="14">#REF!</definedName>
    <definedName name="_489dahoc_4_1">#REF!</definedName>
    <definedName name="_48A66000_4_1" localSheetId="13">#REF!</definedName>
    <definedName name="_48A66000_4_1" localSheetId="2">#REF!</definedName>
    <definedName name="_48A66000_4_1" localSheetId="11">#REF!</definedName>
    <definedName name="_48A66000_4_1" localSheetId="5">#REF!</definedName>
    <definedName name="_48A66000_4_1" localSheetId="14">#REF!</definedName>
    <definedName name="_48A66000_4_1">#REF!</definedName>
    <definedName name="_4900Quantities_6_1" localSheetId="13">#REF!</definedName>
    <definedName name="_4900Quantities_6_1" localSheetId="2">#REF!</definedName>
    <definedName name="_4900Quantities_6_1" localSheetId="11">#REF!</definedName>
    <definedName name="_4900Quantities_6_1" localSheetId="5">#REF!</definedName>
    <definedName name="_4900Quantities_6_1" localSheetId="14">#REF!</definedName>
    <definedName name="_4900Quantities_6_1">#REF!</definedName>
    <definedName name="_4901Quantities_8_1" localSheetId="13">#REF!</definedName>
    <definedName name="_4901Quantities_8_1" localSheetId="2">#REF!</definedName>
    <definedName name="_4901Quantities_8_1" localSheetId="11">#REF!</definedName>
    <definedName name="_4901Quantities_8_1" localSheetId="5">#REF!</definedName>
    <definedName name="_4901Quantities_8_1" localSheetId="14">#REF!</definedName>
    <definedName name="_4901Quantities_8_1">#REF!</definedName>
    <definedName name="_4902quehan_4_1" localSheetId="13">#REF!</definedName>
    <definedName name="_4902quehan_4_1" localSheetId="2">#REF!</definedName>
    <definedName name="_4902quehan_4_1" localSheetId="11">#REF!</definedName>
    <definedName name="_4902quehan_4_1" localSheetId="5">#REF!</definedName>
    <definedName name="_4902quehan_4_1" localSheetId="14">#REF!</definedName>
    <definedName name="_4902quehan_4_1">#REF!</definedName>
    <definedName name="_4903quehan_5_1" localSheetId="13">#REF!</definedName>
    <definedName name="_4903quehan_5_1" localSheetId="2">#REF!</definedName>
    <definedName name="_4903quehan_5_1" localSheetId="11">#REF!</definedName>
    <definedName name="_4903quehan_5_1" localSheetId="5">#REF!</definedName>
    <definedName name="_4903quehan_5_1" localSheetId="14">#REF!</definedName>
    <definedName name="_4903quehan_5_1">#REF!</definedName>
    <definedName name="_4904quehan_6_1" localSheetId="13">#REF!</definedName>
    <definedName name="_4904quehan_6_1" localSheetId="2">#REF!</definedName>
    <definedName name="_4904quehan_6_1" localSheetId="11">#REF!</definedName>
    <definedName name="_4904quehan_6_1" localSheetId="5">#REF!</definedName>
    <definedName name="_4904quehan_6_1" localSheetId="14">#REF!</definedName>
    <definedName name="_4904quehan_6_1">#REF!</definedName>
    <definedName name="_4905quehan_8_1" localSheetId="13">#REF!</definedName>
    <definedName name="_4905quehan_8_1" localSheetId="2">#REF!</definedName>
    <definedName name="_4905quehan_8_1" localSheetId="11">#REF!</definedName>
    <definedName name="_4905quehan_8_1" localSheetId="5">#REF!</definedName>
    <definedName name="_4905quehan_8_1" localSheetId="14">#REF!</definedName>
    <definedName name="_4905quehan_8_1">#REF!</definedName>
    <definedName name="_4906ra11p_4_1" localSheetId="13">#REF!</definedName>
    <definedName name="_4906ra11p_4_1" localSheetId="2">#REF!</definedName>
    <definedName name="_4906ra11p_4_1" localSheetId="11">#REF!</definedName>
    <definedName name="_4906ra11p_4_1" localSheetId="5">#REF!</definedName>
    <definedName name="_4906ra11p_4_1" localSheetId="14">#REF!</definedName>
    <definedName name="_4906ra11p_4_1">#REF!</definedName>
    <definedName name="_4907ra11p_5_1" localSheetId="13">#REF!</definedName>
    <definedName name="_4907ra11p_5_1" localSheetId="2">#REF!</definedName>
    <definedName name="_4907ra11p_5_1" localSheetId="11">#REF!</definedName>
    <definedName name="_4907ra11p_5_1" localSheetId="5">#REF!</definedName>
    <definedName name="_4907ra11p_5_1" localSheetId="14">#REF!</definedName>
    <definedName name="_4907ra11p_5_1">#REF!</definedName>
    <definedName name="_4908ra11p_6_1" localSheetId="13">#REF!</definedName>
    <definedName name="_4908ra11p_6_1" localSheetId="2">#REF!</definedName>
    <definedName name="_4908ra11p_6_1" localSheetId="11">#REF!</definedName>
    <definedName name="_4908ra11p_6_1" localSheetId="5">#REF!</definedName>
    <definedName name="_4908ra11p_6_1" localSheetId="14">#REF!</definedName>
    <definedName name="_4908ra11p_6_1">#REF!</definedName>
    <definedName name="_4909ra11p_8_1" localSheetId="13">#REF!</definedName>
    <definedName name="_4909ra11p_8_1" localSheetId="2">#REF!</definedName>
    <definedName name="_4909ra11p_8_1" localSheetId="11">#REF!</definedName>
    <definedName name="_4909ra11p_8_1" localSheetId="5">#REF!</definedName>
    <definedName name="_4909ra11p_8_1" localSheetId="14">#REF!</definedName>
    <definedName name="_4909ra11p_8_1">#REF!</definedName>
    <definedName name="_490CS_10S_5_1" localSheetId="13">#REF!</definedName>
    <definedName name="_490CS_10S_5_1" localSheetId="2">#REF!</definedName>
    <definedName name="_490CS_10S_5_1" localSheetId="11">#REF!</definedName>
    <definedName name="_490CS_10S_5_1" localSheetId="5">#REF!</definedName>
    <definedName name="_490CS_10S_5_1" localSheetId="14">#REF!</definedName>
    <definedName name="_490CS_10S_5_1">#REF!</definedName>
    <definedName name="_490dahoc_5_1" localSheetId="13">#REF!</definedName>
    <definedName name="_490dahoc_5_1" localSheetId="2">#REF!</definedName>
    <definedName name="_490dahoc_5_1" localSheetId="11">#REF!</definedName>
    <definedName name="_490dahoc_5_1" localSheetId="5">#REF!</definedName>
    <definedName name="_490dahoc_5_1" localSheetId="14">#REF!</definedName>
    <definedName name="_490dahoc_5_1">#REF!</definedName>
    <definedName name="_4910ra13p_4_1" localSheetId="13">#REF!</definedName>
    <definedName name="_4910ra13p_4_1" localSheetId="2">#REF!</definedName>
    <definedName name="_4910ra13p_4_1" localSheetId="11">#REF!</definedName>
    <definedName name="_4910ra13p_4_1" localSheetId="5">#REF!</definedName>
    <definedName name="_4910ra13p_4_1" localSheetId="14">#REF!</definedName>
    <definedName name="_4910ra13p_4_1">#REF!</definedName>
    <definedName name="_4911ra13p_5_1" localSheetId="13">#REF!</definedName>
    <definedName name="_4911ra13p_5_1" localSheetId="2">#REF!</definedName>
    <definedName name="_4911ra13p_5_1" localSheetId="11">#REF!</definedName>
    <definedName name="_4911ra13p_5_1" localSheetId="5">#REF!</definedName>
    <definedName name="_4911ra13p_5_1" localSheetId="14">#REF!</definedName>
    <definedName name="_4911ra13p_5_1">#REF!</definedName>
    <definedName name="_4912ra13p_6_1" localSheetId="13">#REF!</definedName>
    <definedName name="_4912ra13p_6_1" localSheetId="2">#REF!</definedName>
    <definedName name="_4912ra13p_6_1" localSheetId="11">#REF!</definedName>
    <definedName name="_4912ra13p_6_1" localSheetId="5">#REF!</definedName>
    <definedName name="_4912ra13p_6_1" localSheetId="14">#REF!</definedName>
    <definedName name="_4912ra13p_6_1">#REF!</definedName>
    <definedName name="_4913ra13p_8_1" localSheetId="13">#REF!</definedName>
    <definedName name="_4913ra13p_8_1" localSheetId="2">#REF!</definedName>
    <definedName name="_4913ra13p_8_1" localSheetId="11">#REF!</definedName>
    <definedName name="_4913ra13p_8_1" localSheetId="5">#REF!</definedName>
    <definedName name="_4913ra13p_8_1" localSheetId="14">#REF!</definedName>
    <definedName name="_4913ra13p_8_1">#REF!</definedName>
    <definedName name="_491CS_10S_6_1" localSheetId="13">#REF!</definedName>
    <definedName name="_491CS_10S_6_1" localSheetId="2">#REF!</definedName>
    <definedName name="_491CS_10S_6_1" localSheetId="11">#REF!</definedName>
    <definedName name="_491CS_10S_6_1" localSheetId="5">#REF!</definedName>
    <definedName name="_491CS_10S_6_1" localSheetId="14">#REF!</definedName>
    <definedName name="_491CS_10S_6_1">#REF!</definedName>
    <definedName name="_491dahoc_6_1" localSheetId="13">#REF!</definedName>
    <definedName name="_491dahoc_6_1" localSheetId="2">#REF!</definedName>
    <definedName name="_491dahoc_6_1" localSheetId="11">#REF!</definedName>
    <definedName name="_491dahoc_6_1" localSheetId="5">#REF!</definedName>
    <definedName name="_491dahoc_6_1" localSheetId="14">#REF!</definedName>
    <definedName name="_491dahoc_6_1">#REF!</definedName>
    <definedName name="_492CS_10S_8_1" localSheetId="13">#REF!</definedName>
    <definedName name="_492CS_10S_8_1" localSheetId="2">#REF!</definedName>
    <definedName name="_492CS_10S_8_1" localSheetId="11">#REF!</definedName>
    <definedName name="_492CS_10S_8_1" localSheetId="5">#REF!</definedName>
    <definedName name="_492CS_10S_8_1" localSheetId="14">#REF!</definedName>
    <definedName name="_492CS_10S_8_1">#REF!</definedName>
    <definedName name="_492dahoc_8_1" localSheetId="13">#REF!</definedName>
    <definedName name="_492dahoc_8_1" localSheetId="2">#REF!</definedName>
    <definedName name="_492dahoc_8_1" localSheetId="11">#REF!</definedName>
    <definedName name="_492dahoc_8_1" localSheetId="5">#REF!</definedName>
    <definedName name="_492dahoc_8_1" localSheetId="14">#REF!</definedName>
    <definedName name="_492dahoc_8_1">#REF!</definedName>
    <definedName name="_493CS_120_4_1" localSheetId="13">#REF!</definedName>
    <definedName name="_493CS_120_4_1" localSheetId="2">#REF!</definedName>
    <definedName name="_493CS_120_4_1" localSheetId="11">#REF!</definedName>
    <definedName name="_493CS_120_4_1" localSheetId="5">#REF!</definedName>
    <definedName name="_493CS_120_4_1" localSheetId="14">#REF!</definedName>
    <definedName name="_493CS_120_4_1">#REF!</definedName>
    <definedName name="_493data_4_1" localSheetId="13">#REF!</definedName>
    <definedName name="_493data_4_1" localSheetId="2">#REF!</definedName>
    <definedName name="_493data_4_1" localSheetId="11">#REF!</definedName>
    <definedName name="_493data_4_1" localSheetId="5">#REF!</definedName>
    <definedName name="_493data_4_1" localSheetId="14">#REF!</definedName>
    <definedName name="_493data_4_1">#REF!</definedName>
    <definedName name="_4947RECOUT_4_1" localSheetId="13">#REF!</definedName>
    <definedName name="_4947RECOUT_4_1" localSheetId="2">#REF!</definedName>
    <definedName name="_4947RECOUT_4_1" localSheetId="11">#REF!</definedName>
    <definedName name="_4947RECOUT_4_1" localSheetId="5">#REF!</definedName>
    <definedName name="_4947RECOUT_4_1" localSheetId="14">#REF!</definedName>
    <definedName name="_4947RECOUT_4_1">#REF!</definedName>
    <definedName name="_4949RECOUT_5_1" localSheetId="13">#REF!</definedName>
    <definedName name="_4949RECOUT_5_1" localSheetId="2">#REF!</definedName>
    <definedName name="_4949RECOUT_5_1" localSheetId="11">#REF!</definedName>
    <definedName name="_4949RECOUT_5_1" localSheetId="5">#REF!</definedName>
    <definedName name="_4949RECOUT_5_1" localSheetId="14">#REF!</definedName>
    <definedName name="_4949RECOUT_5_1">#REF!</definedName>
    <definedName name="_494CS_120_5_1" localSheetId="13">#REF!</definedName>
    <definedName name="_494CS_120_5_1" localSheetId="2">#REF!</definedName>
    <definedName name="_494CS_120_5_1" localSheetId="11">#REF!</definedName>
    <definedName name="_494CS_120_5_1" localSheetId="5">#REF!</definedName>
    <definedName name="_494CS_120_5_1" localSheetId="14">#REF!</definedName>
    <definedName name="_494CS_120_5_1">#REF!</definedName>
    <definedName name="_494data_5_1" localSheetId="13">#REF!</definedName>
    <definedName name="_494data_5_1" localSheetId="2">#REF!</definedName>
    <definedName name="_494data_5_1" localSheetId="11">#REF!</definedName>
    <definedName name="_494data_5_1" localSheetId="5">#REF!</definedName>
    <definedName name="_494data_5_1" localSheetId="14">#REF!</definedName>
    <definedName name="_494data_5_1">#REF!</definedName>
    <definedName name="_4951RECOUT_6_1" localSheetId="13">#REF!</definedName>
    <definedName name="_4951RECOUT_6_1" localSheetId="2">#REF!</definedName>
    <definedName name="_4951RECOUT_6_1" localSheetId="11">#REF!</definedName>
    <definedName name="_4951RECOUT_6_1" localSheetId="5">#REF!</definedName>
    <definedName name="_4951RECOUT_6_1" localSheetId="14">#REF!</definedName>
    <definedName name="_4951RECOUT_6_1">#REF!</definedName>
    <definedName name="_4953RECOUT_8_1" localSheetId="13">#REF!</definedName>
    <definedName name="_4953RECOUT_8_1" localSheetId="2">#REF!</definedName>
    <definedName name="_4953RECOUT_8_1" localSheetId="11">#REF!</definedName>
    <definedName name="_4953RECOUT_8_1" localSheetId="5">#REF!</definedName>
    <definedName name="_4953RECOUT_8_1" localSheetId="14">#REF!</definedName>
    <definedName name="_4953RECOUT_8_1">#REF!</definedName>
    <definedName name="_4955Region_4_1" localSheetId="13">#REF!</definedName>
    <definedName name="_4955Region_4_1" localSheetId="2">#REF!</definedName>
    <definedName name="_4955Region_4_1" localSheetId="11">#REF!</definedName>
    <definedName name="_4955Region_4_1" localSheetId="5">#REF!</definedName>
    <definedName name="_4955Region_4_1" localSheetId="14">#REF!</definedName>
    <definedName name="_4955Region_4_1">#REF!</definedName>
    <definedName name="_4957Region_5_1" localSheetId="13">#REF!</definedName>
    <definedName name="_4957Region_5_1" localSheetId="2">#REF!</definedName>
    <definedName name="_4957Region_5_1" localSheetId="11">#REF!</definedName>
    <definedName name="_4957Region_5_1" localSheetId="5">#REF!</definedName>
    <definedName name="_4957Region_5_1" localSheetId="14">#REF!</definedName>
    <definedName name="_4957Region_5_1">#REF!</definedName>
    <definedName name="_4959Region_6_1" localSheetId="13">#REF!</definedName>
    <definedName name="_4959Region_6_1" localSheetId="2">#REF!</definedName>
    <definedName name="_4959Region_6_1" localSheetId="11">#REF!</definedName>
    <definedName name="_4959Region_6_1" localSheetId="5">#REF!</definedName>
    <definedName name="_4959Region_6_1" localSheetId="14">#REF!</definedName>
    <definedName name="_4959Region_6_1">#REF!</definedName>
    <definedName name="_495CS_120_6_1" localSheetId="13">#REF!</definedName>
    <definedName name="_495CS_120_6_1" localSheetId="2">#REF!</definedName>
    <definedName name="_495CS_120_6_1" localSheetId="11">#REF!</definedName>
    <definedName name="_495CS_120_6_1" localSheetId="5">#REF!</definedName>
    <definedName name="_495CS_120_6_1" localSheetId="14">#REF!</definedName>
    <definedName name="_495CS_120_6_1">#REF!</definedName>
    <definedName name="_495data_6_1" localSheetId="13">#REF!</definedName>
    <definedName name="_495data_6_1" localSheetId="2">#REF!</definedName>
    <definedName name="_495data_6_1" localSheetId="11">#REF!</definedName>
    <definedName name="_495data_6_1" localSheetId="5">#REF!</definedName>
    <definedName name="_495data_6_1" localSheetId="14">#REF!</definedName>
    <definedName name="_495data_6_1">#REF!</definedName>
    <definedName name="_4961Region_8_1" localSheetId="13">#REF!</definedName>
    <definedName name="_4961Region_8_1" localSheetId="2">#REF!</definedName>
    <definedName name="_4961Region_8_1" localSheetId="11">#REF!</definedName>
    <definedName name="_4961Region_8_1" localSheetId="5">#REF!</definedName>
    <definedName name="_4961Region_8_1" localSheetId="14">#REF!</definedName>
    <definedName name="_4961Region_8_1">#REF!</definedName>
    <definedName name="_4962retÎtettt_4_1" localSheetId="13">#REF!</definedName>
    <definedName name="_4962retÎtettt_4_1" localSheetId="2">#REF!</definedName>
    <definedName name="_4962retÎtettt_4_1" localSheetId="11">#REF!</definedName>
    <definedName name="_4962retÎtettt_4_1" localSheetId="5">#REF!</definedName>
    <definedName name="_4962retÎtettt_4_1" localSheetId="14">#REF!</definedName>
    <definedName name="_4962retÎtettt_4_1">#REF!</definedName>
    <definedName name="_4963retÎtettt_5_1" localSheetId="13">#REF!</definedName>
    <definedName name="_4963retÎtettt_5_1" localSheetId="2">#REF!</definedName>
    <definedName name="_4963retÎtettt_5_1" localSheetId="11">#REF!</definedName>
    <definedName name="_4963retÎtettt_5_1" localSheetId="5">#REF!</definedName>
    <definedName name="_4963retÎtettt_5_1" localSheetId="14">#REF!</definedName>
    <definedName name="_4963retÎtettt_5_1">#REF!</definedName>
    <definedName name="_4964retÎtettt_6_1" localSheetId="13">#REF!</definedName>
    <definedName name="_4964retÎtettt_6_1" localSheetId="2">#REF!</definedName>
    <definedName name="_4964retÎtettt_6_1" localSheetId="11">#REF!</definedName>
    <definedName name="_4964retÎtettt_6_1" localSheetId="5">#REF!</definedName>
    <definedName name="_4964retÎtettt_6_1" localSheetId="14">#REF!</definedName>
    <definedName name="_4964retÎtettt_6_1">#REF!</definedName>
    <definedName name="_4965retÎtettt_8_1" localSheetId="13">#REF!</definedName>
    <definedName name="_4965retÎtettt_8_1" localSheetId="2">#REF!</definedName>
    <definedName name="_4965retÎtettt_8_1" localSheetId="11">#REF!</definedName>
    <definedName name="_4965retÎtettt_8_1" localSheetId="5">#REF!</definedName>
    <definedName name="_4965retÎtettt_8_1" localSheetId="14">#REF!</definedName>
    <definedName name="_4965retÎtettt_8_1">#REF!</definedName>
    <definedName name="_4966RFP003A_4_1" localSheetId="13">#REF!</definedName>
    <definedName name="_4966RFP003A_4_1" localSheetId="2">#REF!</definedName>
    <definedName name="_4966RFP003A_4_1" localSheetId="11">#REF!</definedName>
    <definedName name="_4966RFP003A_4_1" localSheetId="5">#REF!</definedName>
    <definedName name="_4966RFP003A_4_1" localSheetId="14">#REF!</definedName>
    <definedName name="_4966RFP003A_4_1">#REF!</definedName>
    <definedName name="_4967RFP003A_5_1" localSheetId="13">#REF!</definedName>
    <definedName name="_4967RFP003A_5_1" localSheetId="2">#REF!</definedName>
    <definedName name="_4967RFP003A_5_1" localSheetId="11">#REF!</definedName>
    <definedName name="_4967RFP003A_5_1" localSheetId="5">#REF!</definedName>
    <definedName name="_4967RFP003A_5_1" localSheetId="14">#REF!</definedName>
    <definedName name="_4967RFP003A_5_1">#REF!</definedName>
    <definedName name="_4968RFP003A_6_1" localSheetId="13">#REF!</definedName>
    <definedName name="_4968RFP003A_6_1" localSheetId="2">#REF!</definedName>
    <definedName name="_4968RFP003A_6_1" localSheetId="11">#REF!</definedName>
    <definedName name="_4968RFP003A_6_1" localSheetId="5">#REF!</definedName>
    <definedName name="_4968RFP003A_6_1" localSheetId="14">#REF!</definedName>
    <definedName name="_4968RFP003A_6_1">#REF!</definedName>
    <definedName name="_4969RFP003A_8_1" localSheetId="13">#REF!</definedName>
    <definedName name="_4969RFP003A_8_1" localSheetId="2">#REF!</definedName>
    <definedName name="_4969RFP003A_8_1" localSheetId="11">#REF!</definedName>
    <definedName name="_4969RFP003A_8_1" localSheetId="5">#REF!</definedName>
    <definedName name="_4969RFP003A_8_1" localSheetId="14">#REF!</definedName>
    <definedName name="_4969RFP003A_8_1">#REF!</definedName>
    <definedName name="_496CS_120_8_1" localSheetId="13">#REF!</definedName>
    <definedName name="_496CS_120_8_1" localSheetId="2">#REF!</definedName>
    <definedName name="_496CS_120_8_1" localSheetId="11">#REF!</definedName>
    <definedName name="_496CS_120_8_1" localSheetId="5">#REF!</definedName>
    <definedName name="_496CS_120_8_1" localSheetId="14">#REF!</definedName>
    <definedName name="_496CS_120_8_1">#REF!</definedName>
    <definedName name="_496data_8_1" localSheetId="13">#REF!</definedName>
    <definedName name="_496data_8_1" localSheetId="2">#REF!</definedName>
    <definedName name="_496data_8_1" localSheetId="11">#REF!</definedName>
    <definedName name="_496data_8_1" localSheetId="5">#REF!</definedName>
    <definedName name="_496data_8_1" localSheetId="14">#REF!</definedName>
    <definedName name="_496data_8_1">#REF!</definedName>
    <definedName name="_4970RFP003B_4_1" localSheetId="13">#REF!</definedName>
    <definedName name="_4970RFP003B_4_1" localSheetId="2">#REF!</definedName>
    <definedName name="_4970RFP003B_4_1" localSheetId="11">#REF!</definedName>
    <definedName name="_4970RFP003B_4_1" localSheetId="5">#REF!</definedName>
    <definedName name="_4970RFP003B_4_1" localSheetId="14">#REF!</definedName>
    <definedName name="_4970RFP003B_4_1">#REF!</definedName>
    <definedName name="_4971RFP003B_5_1" localSheetId="13">#REF!</definedName>
    <definedName name="_4971RFP003B_5_1" localSheetId="2">#REF!</definedName>
    <definedName name="_4971RFP003B_5_1" localSheetId="11">#REF!</definedName>
    <definedName name="_4971RFP003B_5_1" localSheetId="5">#REF!</definedName>
    <definedName name="_4971RFP003B_5_1" localSheetId="14">#REF!</definedName>
    <definedName name="_4971RFP003B_5_1">#REF!</definedName>
    <definedName name="_4972RFP003B_6_1" localSheetId="13">#REF!</definedName>
    <definedName name="_4972RFP003B_6_1" localSheetId="2">#REF!</definedName>
    <definedName name="_4972RFP003B_6_1" localSheetId="11">#REF!</definedName>
    <definedName name="_4972RFP003B_6_1" localSheetId="5">#REF!</definedName>
    <definedName name="_4972RFP003B_6_1" localSheetId="14">#REF!</definedName>
    <definedName name="_4972RFP003B_6_1">#REF!</definedName>
    <definedName name="_4973RFP003B_8_1" localSheetId="13">#REF!</definedName>
    <definedName name="_4973RFP003B_8_1" localSheetId="2">#REF!</definedName>
    <definedName name="_4973RFP003B_8_1" localSheetId="11">#REF!</definedName>
    <definedName name="_4973RFP003B_8_1" localSheetId="5">#REF!</definedName>
    <definedName name="_4973RFP003B_8_1" localSheetId="14">#REF!</definedName>
    <definedName name="_4973RFP003B_8_1">#REF!</definedName>
    <definedName name="_4974RFP003C_4_1" localSheetId="13">#REF!</definedName>
    <definedName name="_4974RFP003C_4_1" localSheetId="2">#REF!</definedName>
    <definedName name="_4974RFP003C_4_1" localSheetId="11">#REF!</definedName>
    <definedName name="_4974RFP003C_4_1" localSheetId="5">#REF!</definedName>
    <definedName name="_4974RFP003C_4_1" localSheetId="14">#REF!</definedName>
    <definedName name="_4974RFP003C_4_1">#REF!</definedName>
    <definedName name="_4975RFP003C_5_1" localSheetId="13">#REF!</definedName>
    <definedName name="_4975RFP003C_5_1" localSheetId="2">#REF!</definedName>
    <definedName name="_4975RFP003C_5_1" localSheetId="11">#REF!</definedName>
    <definedName name="_4975RFP003C_5_1" localSheetId="5">#REF!</definedName>
    <definedName name="_4975RFP003C_5_1" localSheetId="14">#REF!</definedName>
    <definedName name="_4975RFP003C_5_1">#REF!</definedName>
    <definedName name="_4976RFP003C_6_1" localSheetId="13">#REF!</definedName>
    <definedName name="_4976RFP003C_6_1" localSheetId="2">#REF!</definedName>
    <definedName name="_4976RFP003C_6_1" localSheetId="11">#REF!</definedName>
    <definedName name="_4976RFP003C_6_1" localSheetId="5">#REF!</definedName>
    <definedName name="_4976RFP003C_6_1" localSheetId="14">#REF!</definedName>
    <definedName name="_4976RFP003C_6_1">#REF!</definedName>
    <definedName name="_4977RFP003C_8_1" localSheetId="13">#REF!</definedName>
    <definedName name="_4977RFP003C_8_1" localSheetId="2">#REF!</definedName>
    <definedName name="_4977RFP003C_8_1" localSheetId="11">#REF!</definedName>
    <definedName name="_4977RFP003C_8_1" localSheetId="5">#REF!</definedName>
    <definedName name="_4977RFP003C_8_1" localSheetId="14">#REF!</definedName>
    <definedName name="_4977RFP003C_8_1">#REF!</definedName>
    <definedName name="_4978RFP003D_4_1" localSheetId="13">#REF!</definedName>
    <definedName name="_4978RFP003D_4_1" localSheetId="2">#REF!</definedName>
    <definedName name="_4978RFP003D_4_1" localSheetId="11">#REF!</definedName>
    <definedName name="_4978RFP003D_4_1" localSheetId="5">#REF!</definedName>
    <definedName name="_4978RFP003D_4_1" localSheetId="14">#REF!</definedName>
    <definedName name="_4978RFP003D_4_1">#REF!</definedName>
    <definedName name="_4979RFP003D_5_1" localSheetId="13">#REF!</definedName>
    <definedName name="_4979RFP003D_5_1" localSheetId="2">#REF!</definedName>
    <definedName name="_4979RFP003D_5_1" localSheetId="11">#REF!</definedName>
    <definedName name="_4979RFP003D_5_1" localSheetId="5">#REF!</definedName>
    <definedName name="_4979RFP003D_5_1" localSheetId="14">#REF!</definedName>
    <definedName name="_4979RFP003D_5_1">#REF!</definedName>
    <definedName name="_497CS_140_4_1" localSheetId="13">#REF!</definedName>
    <definedName name="_497CS_140_4_1" localSheetId="2">#REF!</definedName>
    <definedName name="_497CS_140_4_1" localSheetId="11">#REF!</definedName>
    <definedName name="_497CS_140_4_1" localSheetId="5">#REF!</definedName>
    <definedName name="_497CS_140_4_1" localSheetId="14">#REF!</definedName>
    <definedName name="_497CS_140_4_1">#REF!</definedName>
    <definedName name="_4980RFP003D_6_1" localSheetId="13">#REF!</definedName>
    <definedName name="_4980RFP003D_6_1" localSheetId="2">#REF!</definedName>
    <definedName name="_4980RFP003D_6_1" localSheetId="11">#REF!</definedName>
    <definedName name="_4980RFP003D_6_1" localSheetId="5">#REF!</definedName>
    <definedName name="_4980RFP003D_6_1" localSheetId="14">#REF!</definedName>
    <definedName name="_4980RFP003D_6_1">#REF!</definedName>
    <definedName name="_4981RFP003D_8_1" localSheetId="13">#REF!</definedName>
    <definedName name="_4981RFP003D_8_1" localSheetId="2">#REF!</definedName>
    <definedName name="_4981RFP003D_8_1" localSheetId="11">#REF!</definedName>
    <definedName name="_4981RFP003D_8_1" localSheetId="5">#REF!</definedName>
    <definedName name="_4981RFP003D_8_1" localSheetId="14">#REF!</definedName>
    <definedName name="_4981RFP003D_8_1">#REF!</definedName>
    <definedName name="_4982RFP003E_4_1" localSheetId="13">#REF!</definedName>
    <definedName name="_4982RFP003E_4_1" localSheetId="2">#REF!</definedName>
    <definedName name="_4982RFP003E_4_1" localSheetId="11">#REF!</definedName>
    <definedName name="_4982RFP003E_4_1" localSheetId="5">#REF!</definedName>
    <definedName name="_4982RFP003E_4_1" localSheetId="14">#REF!</definedName>
    <definedName name="_4982RFP003E_4_1">#REF!</definedName>
    <definedName name="_4983RFP003E_5_1" localSheetId="13">#REF!</definedName>
    <definedName name="_4983RFP003E_5_1" localSheetId="2">#REF!</definedName>
    <definedName name="_4983RFP003E_5_1" localSheetId="11">#REF!</definedName>
    <definedName name="_4983RFP003E_5_1" localSheetId="5">#REF!</definedName>
    <definedName name="_4983RFP003E_5_1" localSheetId="14">#REF!</definedName>
    <definedName name="_4983RFP003E_5_1">#REF!</definedName>
    <definedName name="_4984RFP003E_6_1" localSheetId="13">#REF!</definedName>
    <definedName name="_4984RFP003E_6_1" localSheetId="2">#REF!</definedName>
    <definedName name="_4984RFP003E_6_1" localSheetId="11">#REF!</definedName>
    <definedName name="_4984RFP003E_6_1" localSheetId="5">#REF!</definedName>
    <definedName name="_4984RFP003E_6_1" localSheetId="14">#REF!</definedName>
    <definedName name="_4984RFP003E_6_1">#REF!</definedName>
    <definedName name="_4985RFP003E_8_1" localSheetId="13">#REF!</definedName>
    <definedName name="_4985RFP003E_8_1" localSheetId="2">#REF!</definedName>
    <definedName name="_4985RFP003E_8_1" localSheetId="11">#REF!</definedName>
    <definedName name="_4985RFP003E_8_1" localSheetId="5">#REF!</definedName>
    <definedName name="_4985RFP003E_8_1" localSheetId="14">#REF!</definedName>
    <definedName name="_4985RFP003E_8_1">#REF!</definedName>
    <definedName name="_4986RFP003F_4_1" localSheetId="13">#REF!</definedName>
    <definedName name="_4986RFP003F_4_1" localSheetId="2">#REF!</definedName>
    <definedName name="_4986RFP003F_4_1" localSheetId="11">#REF!</definedName>
    <definedName name="_4986RFP003F_4_1" localSheetId="5">#REF!</definedName>
    <definedName name="_4986RFP003F_4_1" localSheetId="14">#REF!</definedName>
    <definedName name="_4986RFP003F_4_1">#REF!</definedName>
    <definedName name="_4987RFP003F_5_1" localSheetId="13">#REF!</definedName>
    <definedName name="_4987RFP003F_5_1" localSheetId="2">#REF!</definedName>
    <definedName name="_4987RFP003F_5_1" localSheetId="11">#REF!</definedName>
    <definedName name="_4987RFP003F_5_1" localSheetId="5">#REF!</definedName>
    <definedName name="_4987RFP003F_5_1" localSheetId="14">#REF!</definedName>
    <definedName name="_4987RFP003F_5_1">#REF!</definedName>
    <definedName name="_4988RFP003F_6_1" localSheetId="13">#REF!</definedName>
    <definedName name="_4988RFP003F_6_1" localSheetId="2">#REF!</definedName>
    <definedName name="_4988RFP003F_6_1" localSheetId="11">#REF!</definedName>
    <definedName name="_4988RFP003F_6_1" localSheetId="5">#REF!</definedName>
    <definedName name="_4988RFP003F_6_1" localSheetId="14">#REF!</definedName>
    <definedName name="_4988RFP003F_6_1">#REF!</definedName>
    <definedName name="_4989RFP003F_8_1" localSheetId="13">#REF!</definedName>
    <definedName name="_4989RFP003F_8_1" localSheetId="2">#REF!</definedName>
    <definedName name="_4989RFP003F_8_1" localSheetId="11">#REF!</definedName>
    <definedName name="_4989RFP003F_8_1" localSheetId="5">#REF!</definedName>
    <definedName name="_4989RFP003F_8_1" localSheetId="14">#REF!</definedName>
    <definedName name="_4989RFP003F_8_1">#REF!</definedName>
    <definedName name="_498CS_140_5_1" localSheetId="13">#REF!</definedName>
    <definedName name="_498CS_140_5_1" localSheetId="2">#REF!</definedName>
    <definedName name="_498CS_140_5_1" localSheetId="11">#REF!</definedName>
    <definedName name="_498CS_140_5_1" localSheetId="5">#REF!</definedName>
    <definedName name="_498CS_140_5_1" localSheetId="14">#REF!</definedName>
    <definedName name="_498CS_140_5_1">#REF!</definedName>
    <definedName name="_498datden_4_1" localSheetId="13">#REF!</definedName>
    <definedName name="_498datden_4_1" localSheetId="2">#REF!</definedName>
    <definedName name="_498datden_4_1" localSheetId="11">#REF!</definedName>
    <definedName name="_498datden_4_1" localSheetId="5">#REF!</definedName>
    <definedName name="_498datden_4_1" localSheetId="14">#REF!</definedName>
    <definedName name="_498datden_4_1">#REF!</definedName>
    <definedName name="_4990River_4_1" localSheetId="13">#REF!</definedName>
    <definedName name="_4990River_4_1" localSheetId="2">#REF!</definedName>
    <definedName name="_4990River_4_1" localSheetId="11">#REF!</definedName>
    <definedName name="_4990River_4_1" localSheetId="5">#REF!</definedName>
    <definedName name="_4990River_4_1" localSheetId="14">#REF!</definedName>
    <definedName name="_4990River_4_1">#REF!</definedName>
    <definedName name="_4991River_5_1" localSheetId="13">#REF!</definedName>
    <definedName name="_4991River_5_1" localSheetId="2">#REF!</definedName>
    <definedName name="_4991River_5_1" localSheetId="11">#REF!</definedName>
    <definedName name="_4991River_5_1" localSheetId="5">#REF!</definedName>
    <definedName name="_4991River_5_1" localSheetId="14">#REF!</definedName>
    <definedName name="_4991River_5_1">#REF!</definedName>
    <definedName name="_4992River_6_1" localSheetId="13">#REF!</definedName>
    <definedName name="_4992River_6_1" localSheetId="2">#REF!</definedName>
    <definedName name="_4992River_6_1" localSheetId="11">#REF!</definedName>
    <definedName name="_4992River_6_1" localSheetId="5">#REF!</definedName>
    <definedName name="_4992River_6_1" localSheetId="14">#REF!</definedName>
    <definedName name="_4992River_6_1">#REF!</definedName>
    <definedName name="_4993River_8_1" localSheetId="13">#REF!</definedName>
    <definedName name="_4993River_8_1" localSheetId="2">#REF!</definedName>
    <definedName name="_4993River_8_1" localSheetId="11">#REF!</definedName>
    <definedName name="_4993River_8_1" localSheetId="5">#REF!</definedName>
    <definedName name="_4993River_8_1" localSheetId="14">#REF!</definedName>
    <definedName name="_4993River_8_1">#REF!</definedName>
    <definedName name="_4995River_Code_4_1" localSheetId="13">#REF!</definedName>
    <definedName name="_4995River_Code_4_1" localSheetId="2">#REF!</definedName>
    <definedName name="_4995River_Code_4_1" localSheetId="11">#REF!</definedName>
    <definedName name="_4995River_Code_4_1" localSheetId="5">#REF!</definedName>
    <definedName name="_4995River_Code_4_1" localSheetId="14">#REF!</definedName>
    <definedName name="_4995River_Code_4_1">#REF!</definedName>
    <definedName name="_4997River_Code_5_1" localSheetId="13">#REF!</definedName>
    <definedName name="_4997River_Code_5_1" localSheetId="2">#REF!</definedName>
    <definedName name="_4997River_Code_5_1" localSheetId="11">#REF!</definedName>
    <definedName name="_4997River_Code_5_1" localSheetId="5">#REF!</definedName>
    <definedName name="_4997River_Code_5_1" localSheetId="14">#REF!</definedName>
    <definedName name="_4997River_Code_5_1">#REF!</definedName>
    <definedName name="_4999River_Code_6_1" localSheetId="13">#REF!</definedName>
    <definedName name="_4999River_Code_6_1" localSheetId="2">#REF!</definedName>
    <definedName name="_4999River_Code_6_1" localSheetId="11">#REF!</definedName>
    <definedName name="_4999River_Code_6_1" localSheetId="5">#REF!</definedName>
    <definedName name="_4999River_Code_6_1" localSheetId="14">#REF!</definedName>
    <definedName name="_4999River_Code_6_1">#REF!</definedName>
    <definedName name="_499CS_140_6_1" localSheetId="13">#REF!</definedName>
    <definedName name="_499CS_140_6_1" localSheetId="2">#REF!</definedName>
    <definedName name="_499CS_140_6_1" localSheetId="11">#REF!</definedName>
    <definedName name="_499CS_140_6_1" localSheetId="5">#REF!</definedName>
    <definedName name="_499CS_140_6_1" localSheetId="14">#REF!</definedName>
    <definedName name="_499CS_140_6_1">#REF!</definedName>
    <definedName name="_499datden_5_1" localSheetId="13">#REF!</definedName>
    <definedName name="_499datden_5_1" localSheetId="2">#REF!</definedName>
    <definedName name="_499datden_5_1" localSheetId="11">#REF!</definedName>
    <definedName name="_499datden_5_1" localSheetId="5">#REF!</definedName>
    <definedName name="_499datden_5_1" localSheetId="14">#REF!</definedName>
    <definedName name="_499datden_5_1">#REF!</definedName>
    <definedName name="_49A01CAT_8_1" localSheetId="13">#REF!</definedName>
    <definedName name="_49A01CAT_8_1" localSheetId="2">#REF!</definedName>
    <definedName name="_49A01CAT_8_1" localSheetId="11">#REF!</definedName>
    <definedName name="_49A01CAT_8_1" localSheetId="5">#REF!</definedName>
    <definedName name="_49A01CAT_8_1" localSheetId="14">#REF!</definedName>
    <definedName name="_49A01CAT_8_1">#REF!</definedName>
    <definedName name="_49A66000_5_1" localSheetId="13">#REF!</definedName>
    <definedName name="_49A66000_5_1" localSheetId="2">#REF!</definedName>
    <definedName name="_49A66000_5_1" localSheetId="11">#REF!</definedName>
    <definedName name="_49A66000_5_1" localSheetId="5">#REF!</definedName>
    <definedName name="_49A66000_5_1" localSheetId="14">#REF!</definedName>
    <definedName name="_49A66000_5_1">#REF!</definedName>
    <definedName name="_5_??????2" localSheetId="2">#N/A</definedName>
    <definedName name="_5_??????2" localSheetId="11">#N/A</definedName>
    <definedName name="_5_??????2" localSheetId="5">#N/A</definedName>
    <definedName name="_5_??????2">#N/A</definedName>
    <definedName name="_5_??????4" localSheetId="9">#N/A</definedName>
    <definedName name="_5_??????4" localSheetId="8">#N/A</definedName>
    <definedName name="_5_??????4" localSheetId="10">NKTC!_____________may3</definedName>
    <definedName name="_5_??????4" localSheetId="13">#N/A</definedName>
    <definedName name="_5_??????4" localSheetId="2">NKTC!_____________may3</definedName>
    <definedName name="_5_??????4" localSheetId="11">NKTC!_____________may3</definedName>
    <definedName name="_5_??????4" localSheetId="5">NKTC!_____________may3</definedName>
    <definedName name="_5_??????4" localSheetId="14">#N/A</definedName>
    <definedName name="_5_??????4">NKTC!_____________may3</definedName>
    <definedName name="_5001River_Code_8_1" localSheetId="13">#REF!</definedName>
    <definedName name="_5001River_Code_8_1" localSheetId="2">#REF!</definedName>
    <definedName name="_5001River_Code_8_1" localSheetId="11">#REF!</definedName>
    <definedName name="_5001River_Code_8_1" localSheetId="5">#REF!</definedName>
    <definedName name="_5001River_Code_8_1" localSheetId="14">#REF!</definedName>
    <definedName name="_5001River_Code_8_1">#REF!</definedName>
    <definedName name="_5003Road_Code_4_1" localSheetId="13">#REF!</definedName>
    <definedName name="_5003Road_Code_4_1" localSheetId="2">#REF!</definedName>
    <definedName name="_5003Road_Code_4_1" localSheetId="11">#REF!</definedName>
    <definedName name="_5003Road_Code_4_1" localSheetId="5">#REF!</definedName>
    <definedName name="_5003Road_Code_4_1" localSheetId="14">#REF!</definedName>
    <definedName name="_5003Road_Code_4_1">#REF!</definedName>
    <definedName name="_5005Road_Code_5_1" localSheetId="13">#REF!</definedName>
    <definedName name="_5005Road_Code_5_1" localSheetId="2">#REF!</definedName>
    <definedName name="_5005Road_Code_5_1" localSheetId="11">#REF!</definedName>
    <definedName name="_5005Road_Code_5_1" localSheetId="5">#REF!</definedName>
    <definedName name="_5005Road_Code_5_1" localSheetId="14">#REF!</definedName>
    <definedName name="_5005Road_Code_5_1">#REF!</definedName>
    <definedName name="_5007Road_Code_6_1" localSheetId="13">#REF!</definedName>
    <definedName name="_5007Road_Code_6_1" localSheetId="2">#REF!</definedName>
    <definedName name="_5007Road_Code_6_1" localSheetId="11">#REF!</definedName>
    <definedName name="_5007Road_Code_6_1" localSheetId="5">#REF!</definedName>
    <definedName name="_5007Road_Code_6_1" localSheetId="14">#REF!</definedName>
    <definedName name="_5007Road_Code_6_1">#REF!</definedName>
    <definedName name="_5009Road_Code_8_1" localSheetId="13">#REF!</definedName>
    <definedName name="_5009Road_Code_8_1" localSheetId="2">#REF!</definedName>
    <definedName name="_5009Road_Code_8_1" localSheetId="11">#REF!</definedName>
    <definedName name="_5009Road_Code_8_1" localSheetId="5">#REF!</definedName>
    <definedName name="_5009Road_Code_8_1" localSheetId="14">#REF!</definedName>
    <definedName name="_5009Road_Code_8_1">#REF!</definedName>
    <definedName name="_500CS_140_8_1" localSheetId="13">#REF!</definedName>
    <definedName name="_500CS_140_8_1" localSheetId="2">#REF!</definedName>
    <definedName name="_500CS_140_8_1" localSheetId="11">#REF!</definedName>
    <definedName name="_500CS_140_8_1" localSheetId="5">#REF!</definedName>
    <definedName name="_500CS_140_8_1" localSheetId="14">#REF!</definedName>
    <definedName name="_500CS_140_8_1">#REF!</definedName>
    <definedName name="_500datden_6_1" localSheetId="13">#REF!</definedName>
    <definedName name="_500datden_6_1" localSheetId="2">#REF!</definedName>
    <definedName name="_500datden_6_1" localSheetId="11">#REF!</definedName>
    <definedName name="_500datden_6_1" localSheetId="5">#REF!</definedName>
    <definedName name="_500datden_6_1" localSheetId="14">#REF!</definedName>
    <definedName name="_500datden_6_1">#REF!</definedName>
    <definedName name="_5011Road_Name_4_1" localSheetId="13">#REF!</definedName>
    <definedName name="_5011Road_Name_4_1" localSheetId="2">#REF!</definedName>
    <definedName name="_5011Road_Name_4_1" localSheetId="11">#REF!</definedName>
    <definedName name="_5011Road_Name_4_1" localSheetId="5">#REF!</definedName>
    <definedName name="_5011Road_Name_4_1" localSheetId="14">#REF!</definedName>
    <definedName name="_5011Road_Name_4_1">#REF!</definedName>
    <definedName name="_5013Road_Name_5_1" localSheetId="13">#REF!</definedName>
    <definedName name="_5013Road_Name_5_1" localSheetId="2">#REF!</definedName>
    <definedName name="_5013Road_Name_5_1" localSheetId="11">#REF!</definedName>
    <definedName name="_5013Road_Name_5_1" localSheetId="5">#REF!</definedName>
    <definedName name="_5013Road_Name_5_1" localSheetId="14">#REF!</definedName>
    <definedName name="_5013Road_Name_5_1">#REF!</definedName>
    <definedName name="_5015Road_Name_6_1" localSheetId="13">#REF!</definedName>
    <definedName name="_5015Road_Name_6_1" localSheetId="2">#REF!</definedName>
    <definedName name="_5015Road_Name_6_1" localSheetId="11">#REF!</definedName>
    <definedName name="_5015Road_Name_6_1" localSheetId="5">#REF!</definedName>
    <definedName name="_5015Road_Name_6_1" localSheetId="14">#REF!</definedName>
    <definedName name="_5015Road_Name_6_1">#REF!</definedName>
    <definedName name="_5017Road_Name_8_1" localSheetId="13">#REF!</definedName>
    <definedName name="_5017Road_Name_8_1" localSheetId="2">#REF!</definedName>
    <definedName name="_5017Road_Name_8_1" localSheetId="11">#REF!</definedName>
    <definedName name="_5017Road_Name_8_1" localSheetId="5">#REF!</definedName>
    <definedName name="_5017Road_Name_8_1" localSheetId="14">#REF!</definedName>
    <definedName name="_5017Road_Name_8_1">#REF!</definedName>
    <definedName name="_5018RoadNo_373_4_1" localSheetId="13">#REF!</definedName>
    <definedName name="_5018RoadNo_373_4_1" localSheetId="2">#REF!</definedName>
    <definedName name="_5018RoadNo_373_4_1" localSheetId="11">#REF!</definedName>
    <definedName name="_5018RoadNo_373_4_1" localSheetId="5">#REF!</definedName>
    <definedName name="_5018RoadNo_373_4_1" localSheetId="14">#REF!</definedName>
    <definedName name="_5018RoadNo_373_4_1">#REF!</definedName>
    <definedName name="_5019RoadNo_373_5_1" localSheetId="13">#REF!</definedName>
    <definedName name="_5019RoadNo_373_5_1" localSheetId="2">#REF!</definedName>
    <definedName name="_5019RoadNo_373_5_1" localSheetId="11">#REF!</definedName>
    <definedName name="_5019RoadNo_373_5_1" localSheetId="5">#REF!</definedName>
    <definedName name="_5019RoadNo_373_5_1" localSheetId="14">#REF!</definedName>
    <definedName name="_5019RoadNo_373_5_1">#REF!</definedName>
    <definedName name="_501CS_160_4_1" localSheetId="13">#REF!</definedName>
    <definedName name="_501CS_160_4_1" localSheetId="2">#REF!</definedName>
    <definedName name="_501CS_160_4_1" localSheetId="11">#REF!</definedName>
    <definedName name="_501CS_160_4_1" localSheetId="5">#REF!</definedName>
    <definedName name="_501CS_160_4_1" localSheetId="14">#REF!</definedName>
    <definedName name="_501CS_160_4_1">#REF!</definedName>
    <definedName name="_501datden_8_1" localSheetId="13">#REF!</definedName>
    <definedName name="_501datden_8_1" localSheetId="2">#REF!</definedName>
    <definedName name="_501datden_8_1" localSheetId="11">#REF!</definedName>
    <definedName name="_501datden_8_1" localSheetId="5">#REF!</definedName>
    <definedName name="_501datden_8_1" localSheetId="14">#REF!</definedName>
    <definedName name="_501datden_8_1">#REF!</definedName>
    <definedName name="_5020RoadNo_373_6_1" localSheetId="13">#REF!</definedName>
    <definedName name="_5020RoadNo_373_6_1" localSheetId="2">#REF!</definedName>
    <definedName name="_5020RoadNo_373_6_1" localSheetId="11">#REF!</definedName>
    <definedName name="_5020RoadNo_373_6_1" localSheetId="5">#REF!</definedName>
    <definedName name="_5020RoadNo_373_6_1" localSheetId="14">#REF!</definedName>
    <definedName name="_5020RoadNo_373_6_1">#REF!</definedName>
    <definedName name="_5021RoadNo_373_8_1" localSheetId="13">#REF!</definedName>
    <definedName name="_5021RoadNo_373_8_1" localSheetId="2">#REF!</definedName>
    <definedName name="_5021RoadNo_373_8_1" localSheetId="11">#REF!</definedName>
    <definedName name="_5021RoadNo_373_8_1" localSheetId="5">#REF!</definedName>
    <definedName name="_5021RoadNo_373_8_1" localSheetId="14">#REF!</definedName>
    <definedName name="_5021RoadNo_373_8_1">#REF!</definedName>
    <definedName name="_5023RT_4_1" localSheetId="13">#REF!</definedName>
    <definedName name="_5023RT_4_1" localSheetId="2">#REF!</definedName>
    <definedName name="_5023RT_4_1" localSheetId="11">#REF!</definedName>
    <definedName name="_5023RT_4_1" localSheetId="5">#REF!</definedName>
    <definedName name="_5023RT_4_1" localSheetId="14">#REF!</definedName>
    <definedName name="_5023RT_4_1">#REF!</definedName>
    <definedName name="_5025RT_5_1" localSheetId="13">#REF!</definedName>
    <definedName name="_5025RT_5_1" localSheetId="2">#REF!</definedName>
    <definedName name="_5025RT_5_1" localSheetId="11">#REF!</definedName>
    <definedName name="_5025RT_5_1" localSheetId="5">#REF!</definedName>
    <definedName name="_5025RT_5_1" localSheetId="14">#REF!</definedName>
    <definedName name="_5025RT_5_1">#REF!</definedName>
    <definedName name="_5027RT_5_2" localSheetId="13">#REF!</definedName>
    <definedName name="_5027RT_5_2" localSheetId="2">#REF!</definedName>
    <definedName name="_5027RT_5_2" localSheetId="11">#REF!</definedName>
    <definedName name="_5027RT_5_2" localSheetId="5">#REF!</definedName>
    <definedName name="_5027RT_5_2" localSheetId="14">#REF!</definedName>
    <definedName name="_5027RT_5_2">#REF!</definedName>
    <definedName name="_5029RT_6_1" localSheetId="13">#REF!</definedName>
    <definedName name="_5029RT_6_1" localSheetId="2">#REF!</definedName>
    <definedName name="_5029RT_6_1" localSheetId="11">#REF!</definedName>
    <definedName name="_5029RT_6_1" localSheetId="5">#REF!</definedName>
    <definedName name="_5029RT_6_1" localSheetId="14">#REF!</definedName>
    <definedName name="_5029RT_6_1">#REF!</definedName>
    <definedName name="_502CS_160_5_1" localSheetId="13">#REF!</definedName>
    <definedName name="_502CS_160_5_1" localSheetId="2">#REF!</definedName>
    <definedName name="_502CS_160_5_1" localSheetId="11">#REF!</definedName>
    <definedName name="_502CS_160_5_1" localSheetId="5">#REF!</definedName>
    <definedName name="_502CS_160_5_1" localSheetId="14">#REF!</definedName>
    <definedName name="_502CS_160_5_1">#REF!</definedName>
    <definedName name="_5031RT_8_1" localSheetId="13">#REF!</definedName>
    <definedName name="_5031RT_8_1" localSheetId="2">#REF!</definedName>
    <definedName name="_5031RT_8_1" localSheetId="11">#REF!</definedName>
    <definedName name="_5031RT_8_1" localSheetId="5">#REF!</definedName>
    <definedName name="_5031RT_8_1" localSheetId="14">#REF!</definedName>
    <definedName name="_5031RT_8_1">#REF!</definedName>
    <definedName name="_5033S_1_4_1" localSheetId="13">#REF!</definedName>
    <definedName name="_5033S_1_4_1" localSheetId="2">#REF!</definedName>
    <definedName name="_5033S_1_4_1" localSheetId="11">#REF!</definedName>
    <definedName name="_5033S_1_4_1" localSheetId="5">#REF!</definedName>
    <definedName name="_5033S_1_4_1" localSheetId="14">#REF!</definedName>
    <definedName name="_5033S_1_4_1">#REF!</definedName>
    <definedName name="_5035S_1_5_1" localSheetId="13">#REF!</definedName>
    <definedName name="_5035S_1_5_1" localSheetId="2">#REF!</definedName>
    <definedName name="_5035S_1_5_1" localSheetId="11">#REF!</definedName>
    <definedName name="_5035S_1_5_1" localSheetId="5">#REF!</definedName>
    <definedName name="_5035S_1_5_1" localSheetId="14">#REF!</definedName>
    <definedName name="_5035S_1_5_1">#REF!</definedName>
    <definedName name="_5037S_1_6_1" localSheetId="13">#REF!</definedName>
    <definedName name="_5037S_1_6_1" localSheetId="2">#REF!</definedName>
    <definedName name="_5037S_1_6_1" localSheetId="11">#REF!</definedName>
    <definedName name="_5037S_1_6_1" localSheetId="5">#REF!</definedName>
    <definedName name="_5037S_1_6_1" localSheetId="14">#REF!</definedName>
    <definedName name="_5037S_1_6_1">#REF!</definedName>
    <definedName name="_5039S_1_8_1" localSheetId="13">#REF!</definedName>
    <definedName name="_5039S_1_8_1" localSheetId="2">#REF!</definedName>
    <definedName name="_5039S_1_8_1" localSheetId="11">#REF!</definedName>
    <definedName name="_5039S_1_8_1" localSheetId="5">#REF!</definedName>
    <definedName name="_5039S_1_8_1" localSheetId="14">#REF!</definedName>
    <definedName name="_5039S_1_8_1">#REF!</definedName>
    <definedName name="_503CS_160_6_1" localSheetId="13">#REF!</definedName>
    <definedName name="_503CS_160_6_1" localSheetId="2">#REF!</definedName>
    <definedName name="_503CS_160_6_1" localSheetId="11">#REF!</definedName>
    <definedName name="_503CS_160_6_1" localSheetId="5">#REF!</definedName>
    <definedName name="_503CS_160_6_1" localSheetId="14">#REF!</definedName>
    <definedName name="_503CS_160_6_1">#REF!</definedName>
    <definedName name="_5041S_2_4_1" localSheetId="13">#REF!</definedName>
    <definedName name="_5041S_2_4_1" localSheetId="2">#REF!</definedName>
    <definedName name="_5041S_2_4_1" localSheetId="11">#REF!</definedName>
    <definedName name="_5041S_2_4_1" localSheetId="5">#REF!</definedName>
    <definedName name="_5041S_2_4_1" localSheetId="14">#REF!</definedName>
    <definedName name="_5041S_2_4_1">#REF!</definedName>
    <definedName name="_5043S_2_5_1" localSheetId="13">#REF!</definedName>
    <definedName name="_5043S_2_5_1" localSheetId="2">#REF!</definedName>
    <definedName name="_5043S_2_5_1" localSheetId="11">#REF!</definedName>
    <definedName name="_5043S_2_5_1" localSheetId="5">#REF!</definedName>
    <definedName name="_5043S_2_5_1" localSheetId="14">#REF!</definedName>
    <definedName name="_5043S_2_5_1">#REF!</definedName>
    <definedName name="_5045S_2_6_1" localSheetId="13">#REF!</definedName>
    <definedName name="_5045S_2_6_1" localSheetId="2">#REF!</definedName>
    <definedName name="_5045S_2_6_1" localSheetId="11">#REF!</definedName>
    <definedName name="_5045S_2_6_1" localSheetId="5">#REF!</definedName>
    <definedName name="_5045S_2_6_1" localSheetId="14">#REF!</definedName>
    <definedName name="_5045S_2_6_1">#REF!</definedName>
    <definedName name="_5047S_2_8_1" localSheetId="13">#REF!</definedName>
    <definedName name="_5047S_2_8_1" localSheetId="2">#REF!</definedName>
    <definedName name="_5047S_2_8_1" localSheetId="11">#REF!</definedName>
    <definedName name="_5047S_2_8_1" localSheetId="5">#REF!</definedName>
    <definedName name="_5047S_2_8_1" localSheetId="14">#REF!</definedName>
    <definedName name="_5047S_2_8_1">#REF!</definedName>
    <definedName name="_5048s_4_1" localSheetId="13">#REF!</definedName>
    <definedName name="_5048s_4_1" localSheetId="2">#REF!</definedName>
    <definedName name="_5048s_4_1" localSheetId="11">#REF!</definedName>
    <definedName name="_5048s_4_1" localSheetId="5">#REF!</definedName>
    <definedName name="_5048s_4_1" localSheetId="14">#REF!</definedName>
    <definedName name="_5048s_4_1">#REF!</definedName>
    <definedName name="_5049s_5_1" localSheetId="13">#REF!</definedName>
    <definedName name="_5049s_5_1" localSheetId="2">#REF!</definedName>
    <definedName name="_5049s_5_1" localSheetId="11">#REF!</definedName>
    <definedName name="_5049s_5_1" localSheetId="5">#REF!</definedName>
    <definedName name="_5049s_5_1" localSheetId="14">#REF!</definedName>
    <definedName name="_5049s_5_1">#REF!</definedName>
    <definedName name="_504CS_160_8_1" localSheetId="13">#REF!</definedName>
    <definedName name="_504CS_160_8_1" localSheetId="2">#REF!</definedName>
    <definedName name="_504CS_160_8_1" localSheetId="11">#REF!</definedName>
    <definedName name="_504CS_160_8_1" localSheetId="5">#REF!</definedName>
    <definedName name="_504CS_160_8_1" localSheetId="14">#REF!</definedName>
    <definedName name="_504CS_160_8_1">#REF!</definedName>
    <definedName name="_5050s_6_1" localSheetId="13">#REF!</definedName>
    <definedName name="_5050s_6_1" localSheetId="2">#REF!</definedName>
    <definedName name="_5050s_6_1" localSheetId="11">#REF!</definedName>
    <definedName name="_5050s_6_1" localSheetId="5">#REF!</definedName>
    <definedName name="_5050s_6_1" localSheetId="14">#REF!</definedName>
    <definedName name="_5050s_6_1">#REF!</definedName>
    <definedName name="_5051s_8_1" localSheetId="13">#REF!</definedName>
    <definedName name="_5051s_8_1" localSheetId="2">#REF!</definedName>
    <definedName name="_5051s_8_1" localSheetId="11">#REF!</definedName>
    <definedName name="_5051s_8_1" localSheetId="5">#REF!</definedName>
    <definedName name="_5051s_8_1" localSheetId="14">#REF!</definedName>
    <definedName name="_5051s_8_1">#REF!</definedName>
    <definedName name="_5053s75F29_4_1" localSheetId="13">#REF!</definedName>
    <definedName name="_5053s75F29_4_1" localSheetId="2">#REF!</definedName>
    <definedName name="_5053s75F29_4_1" localSheetId="11">#REF!</definedName>
    <definedName name="_5053s75F29_4_1" localSheetId="5">#REF!</definedName>
    <definedName name="_5053s75F29_4_1" localSheetId="14">#REF!</definedName>
    <definedName name="_5053s75F29_4_1">#REF!</definedName>
    <definedName name="_5055s75F29_5_1" localSheetId="13">#REF!</definedName>
    <definedName name="_5055s75F29_5_1" localSheetId="2">#REF!</definedName>
    <definedName name="_5055s75F29_5_1" localSheetId="11">#REF!</definedName>
    <definedName name="_5055s75F29_5_1" localSheetId="5">#REF!</definedName>
    <definedName name="_5055s75F29_5_1" localSheetId="14">#REF!</definedName>
    <definedName name="_5055s75F29_5_1">#REF!</definedName>
    <definedName name="_5057s75F29_6_1" localSheetId="13">#REF!</definedName>
    <definedName name="_5057s75F29_6_1" localSheetId="2">#REF!</definedName>
    <definedName name="_5057s75F29_6_1" localSheetId="11">#REF!</definedName>
    <definedName name="_5057s75F29_6_1" localSheetId="5">#REF!</definedName>
    <definedName name="_5057s75F29_6_1" localSheetId="14">#REF!</definedName>
    <definedName name="_5057s75F29_6_1">#REF!</definedName>
    <definedName name="_5059s75F29_8_1" localSheetId="13">#REF!</definedName>
    <definedName name="_5059s75F29_8_1" localSheetId="2">#REF!</definedName>
    <definedName name="_5059s75F29_8_1" localSheetId="11">#REF!</definedName>
    <definedName name="_5059s75F29_8_1" localSheetId="5">#REF!</definedName>
    <definedName name="_5059s75F29_8_1" localSheetId="14">#REF!</definedName>
    <definedName name="_5059s75F29_8_1">#REF!</definedName>
    <definedName name="_505CS_20_4_1" localSheetId="13">#REF!</definedName>
    <definedName name="_505CS_20_4_1" localSheetId="2">#REF!</definedName>
    <definedName name="_505CS_20_4_1" localSheetId="11">#REF!</definedName>
    <definedName name="_505CS_20_4_1" localSheetId="5">#REF!</definedName>
    <definedName name="_505CS_20_4_1" localSheetId="14">#REF!</definedName>
    <definedName name="_505CS_20_4_1">#REF!</definedName>
    <definedName name="_5060sc3_4_1" localSheetId="13">#REF!</definedName>
    <definedName name="_5060sc3_4_1" localSheetId="2">#REF!</definedName>
    <definedName name="_5060sc3_4_1" localSheetId="11">#REF!</definedName>
    <definedName name="_5060sc3_4_1" localSheetId="5">#REF!</definedName>
    <definedName name="_5060sc3_4_1" localSheetId="14">#REF!</definedName>
    <definedName name="_5060sc3_4_1">#REF!</definedName>
    <definedName name="_5061sc3_5_1" localSheetId="13">#REF!</definedName>
    <definedName name="_5061sc3_5_1" localSheetId="2">#REF!</definedName>
    <definedName name="_5061sc3_5_1" localSheetId="11">#REF!</definedName>
    <definedName name="_5061sc3_5_1" localSheetId="5">#REF!</definedName>
    <definedName name="_5061sc3_5_1" localSheetId="14">#REF!</definedName>
    <definedName name="_5061sc3_5_1">#REF!</definedName>
    <definedName name="_5062sc3_6_1" localSheetId="13">#REF!</definedName>
    <definedName name="_5062sc3_6_1" localSheetId="2">#REF!</definedName>
    <definedName name="_5062sc3_6_1" localSheetId="11">#REF!</definedName>
    <definedName name="_5062sc3_6_1" localSheetId="5">#REF!</definedName>
    <definedName name="_5062sc3_6_1" localSheetId="14">#REF!</definedName>
    <definedName name="_5062sc3_6_1">#REF!</definedName>
    <definedName name="_5063sc3_8_1" localSheetId="13">#REF!</definedName>
    <definedName name="_5063sc3_8_1" localSheetId="2">#REF!</definedName>
    <definedName name="_5063sc3_8_1" localSheetId="11">#REF!</definedName>
    <definedName name="_5063sc3_8_1" localSheetId="5">#REF!</definedName>
    <definedName name="_5063sc3_8_1" localSheetId="14">#REF!</definedName>
    <definedName name="_5063sc3_8_1">#REF!</definedName>
    <definedName name="_5064SCH_4_1" localSheetId="13">#REF!</definedName>
    <definedName name="_5064SCH_4_1" localSheetId="2">#REF!</definedName>
    <definedName name="_5064SCH_4_1" localSheetId="11">#REF!</definedName>
    <definedName name="_5064SCH_4_1" localSheetId="5">#REF!</definedName>
    <definedName name="_5064SCH_4_1" localSheetId="14">#REF!</definedName>
    <definedName name="_5064SCH_4_1">#REF!</definedName>
    <definedName name="_5065SCH_5_1" localSheetId="13">#REF!</definedName>
    <definedName name="_5065SCH_5_1" localSheetId="2">#REF!</definedName>
    <definedName name="_5065SCH_5_1" localSheetId="11">#REF!</definedName>
    <definedName name="_5065SCH_5_1" localSheetId="5">#REF!</definedName>
    <definedName name="_5065SCH_5_1" localSheetId="14">#REF!</definedName>
    <definedName name="_5065SCH_5_1">#REF!</definedName>
    <definedName name="_5066SCH_6_1" localSheetId="13">#REF!</definedName>
    <definedName name="_5066SCH_6_1" localSheetId="2">#REF!</definedName>
    <definedName name="_5066SCH_6_1" localSheetId="11">#REF!</definedName>
    <definedName name="_5066SCH_6_1" localSheetId="5">#REF!</definedName>
    <definedName name="_5066SCH_6_1" localSheetId="14">#REF!</definedName>
    <definedName name="_5066SCH_6_1">#REF!</definedName>
    <definedName name="_5067SCH_8_1" localSheetId="13">#REF!</definedName>
    <definedName name="_5067SCH_8_1" localSheetId="2">#REF!</definedName>
    <definedName name="_5067SCH_8_1" localSheetId="11">#REF!</definedName>
    <definedName name="_5067SCH_8_1" localSheetId="5">#REF!</definedName>
    <definedName name="_5067SCH_8_1" localSheetId="14">#REF!</definedName>
    <definedName name="_5067SCH_8_1">#REF!</definedName>
    <definedName name="_506CS_20_5_1" localSheetId="13">#REF!</definedName>
    <definedName name="_506CS_20_5_1" localSheetId="2">#REF!</definedName>
    <definedName name="_506CS_20_5_1" localSheetId="11">#REF!</definedName>
    <definedName name="_506CS_20_5_1" localSheetId="5">#REF!</definedName>
    <definedName name="_506CS_20_5_1" localSheetId="14">#REF!</definedName>
    <definedName name="_506CS_20_5_1">#REF!</definedName>
    <definedName name="_5076Sheet1_4_1" localSheetId="13">#REF!</definedName>
    <definedName name="_5076Sheet1_4_1" localSheetId="2">#REF!</definedName>
    <definedName name="_5076Sheet1_4_1" localSheetId="11">#REF!</definedName>
    <definedName name="_5076Sheet1_4_1" localSheetId="5">#REF!</definedName>
    <definedName name="_5076Sheet1_4_1" localSheetId="14">#REF!</definedName>
    <definedName name="_5076Sheet1_4_1">#REF!</definedName>
    <definedName name="_5077Sheet1_5_1" localSheetId="13">#REF!</definedName>
    <definedName name="_5077Sheet1_5_1" localSheetId="2">#REF!</definedName>
    <definedName name="_5077Sheet1_5_1" localSheetId="11">#REF!</definedName>
    <definedName name="_5077Sheet1_5_1" localSheetId="5">#REF!</definedName>
    <definedName name="_5077Sheet1_5_1" localSheetId="14">#REF!</definedName>
    <definedName name="_5077Sheet1_5_1">#REF!</definedName>
    <definedName name="_5078Sheet1_6_1" localSheetId="13">#REF!</definedName>
    <definedName name="_5078Sheet1_6_1" localSheetId="2">#REF!</definedName>
    <definedName name="_5078Sheet1_6_1" localSheetId="11">#REF!</definedName>
    <definedName name="_5078Sheet1_6_1" localSheetId="5">#REF!</definedName>
    <definedName name="_5078Sheet1_6_1" localSheetId="14">#REF!</definedName>
    <definedName name="_5078Sheet1_6_1">#REF!</definedName>
    <definedName name="_5079Sheet1_8_1" localSheetId="13">#REF!</definedName>
    <definedName name="_5079Sheet1_8_1" localSheetId="2">#REF!</definedName>
    <definedName name="_5079Sheet1_8_1" localSheetId="11">#REF!</definedName>
    <definedName name="_5079Sheet1_8_1" localSheetId="5">#REF!</definedName>
    <definedName name="_5079Sheet1_8_1" localSheetId="14">#REF!</definedName>
    <definedName name="_5079Sheet1_8_1">#REF!</definedName>
    <definedName name="_507CS_20_6_1" localSheetId="13">#REF!</definedName>
    <definedName name="_507CS_20_6_1" localSheetId="2">#REF!</definedName>
    <definedName name="_507CS_20_6_1" localSheetId="11">#REF!</definedName>
    <definedName name="_507CS_20_6_1" localSheetId="5">#REF!</definedName>
    <definedName name="_507CS_20_6_1" localSheetId="14">#REF!</definedName>
    <definedName name="_507CS_20_6_1">#REF!</definedName>
    <definedName name="_508CS_20_8_1" localSheetId="13">#REF!</definedName>
    <definedName name="_508CS_20_8_1" localSheetId="2">#REF!</definedName>
    <definedName name="_508CS_20_8_1" localSheetId="11">#REF!</definedName>
    <definedName name="_508CS_20_8_1" localSheetId="5">#REF!</definedName>
    <definedName name="_508CS_20_8_1" localSheetId="14">#REF!</definedName>
    <definedName name="_508CS_20_8_1">#REF!</definedName>
    <definedName name="_5096SIZE_4_1" localSheetId="13">#REF!</definedName>
    <definedName name="_5096SIZE_4_1" localSheetId="2">#REF!</definedName>
    <definedName name="_5096SIZE_4_1" localSheetId="11">#REF!</definedName>
    <definedName name="_5096SIZE_4_1" localSheetId="5">#REF!</definedName>
    <definedName name="_5096SIZE_4_1" localSheetId="14">#REF!</definedName>
    <definedName name="_5096SIZE_4_1">#REF!</definedName>
    <definedName name="_5097SIZE_5_1" localSheetId="13">#REF!</definedName>
    <definedName name="_5097SIZE_5_1" localSheetId="2">#REF!</definedName>
    <definedName name="_5097SIZE_5_1" localSheetId="11">#REF!</definedName>
    <definedName name="_5097SIZE_5_1" localSheetId="5">#REF!</definedName>
    <definedName name="_5097SIZE_5_1" localSheetId="14">#REF!</definedName>
    <definedName name="_5097SIZE_5_1">#REF!</definedName>
    <definedName name="_5098SIZE_6_1" localSheetId="13">#REF!</definedName>
    <definedName name="_5098SIZE_6_1" localSheetId="2">#REF!</definedName>
    <definedName name="_5098SIZE_6_1" localSheetId="11">#REF!</definedName>
    <definedName name="_5098SIZE_6_1" localSheetId="5">#REF!</definedName>
    <definedName name="_5098SIZE_6_1" localSheetId="14">#REF!</definedName>
    <definedName name="_5098SIZE_6_1">#REF!</definedName>
    <definedName name="_5099SIZE_8_1" localSheetId="13">#REF!</definedName>
    <definedName name="_5099SIZE_8_1" localSheetId="2">#REF!</definedName>
    <definedName name="_5099SIZE_8_1" localSheetId="11">#REF!</definedName>
    <definedName name="_5099SIZE_8_1" localSheetId="5">#REF!</definedName>
    <definedName name="_5099SIZE_8_1" localSheetId="14">#REF!</definedName>
    <definedName name="_5099SIZE_8_1">#REF!</definedName>
    <definedName name="_509CS_30_4_1" localSheetId="13">#REF!</definedName>
    <definedName name="_509CS_30_4_1" localSheetId="2">#REF!</definedName>
    <definedName name="_509CS_30_4_1" localSheetId="11">#REF!</definedName>
    <definedName name="_509CS_30_4_1" localSheetId="5">#REF!</definedName>
    <definedName name="_509CS_30_4_1" localSheetId="14">#REF!</definedName>
    <definedName name="_509CS_30_4_1">#REF!</definedName>
    <definedName name="_5104SL_CRD_4_1" localSheetId="13">#REF!</definedName>
    <definedName name="_5104SL_CRD_4_1" localSheetId="2">#REF!</definedName>
    <definedName name="_5104SL_CRD_4_1" localSheetId="11">#REF!</definedName>
    <definedName name="_5104SL_CRD_4_1" localSheetId="5">#REF!</definedName>
    <definedName name="_5104SL_CRD_4_1" localSheetId="14">#REF!</definedName>
    <definedName name="_5104SL_CRD_4_1">#REF!</definedName>
    <definedName name="_5105SL_CRD_5_1" localSheetId="13">#REF!</definedName>
    <definedName name="_5105SL_CRD_5_1" localSheetId="2">#REF!</definedName>
    <definedName name="_5105SL_CRD_5_1" localSheetId="11">#REF!</definedName>
    <definedName name="_5105SL_CRD_5_1" localSheetId="5">#REF!</definedName>
    <definedName name="_5105SL_CRD_5_1" localSheetId="14">#REF!</definedName>
    <definedName name="_5105SL_CRD_5_1">#REF!</definedName>
    <definedName name="_5106SL_CRD_6_1" localSheetId="13">#REF!</definedName>
    <definedName name="_5106SL_CRD_6_1" localSheetId="2">#REF!</definedName>
    <definedName name="_5106SL_CRD_6_1" localSheetId="11">#REF!</definedName>
    <definedName name="_5106SL_CRD_6_1" localSheetId="5">#REF!</definedName>
    <definedName name="_5106SL_CRD_6_1" localSheetId="14">#REF!</definedName>
    <definedName name="_5106SL_CRD_6_1">#REF!</definedName>
    <definedName name="_5107SL_CRD_8_1" localSheetId="13">#REF!</definedName>
    <definedName name="_5107SL_CRD_8_1" localSheetId="2">#REF!</definedName>
    <definedName name="_5107SL_CRD_8_1" localSheetId="11">#REF!</definedName>
    <definedName name="_5107SL_CRD_8_1" localSheetId="5">#REF!</definedName>
    <definedName name="_5107SL_CRD_8_1" localSheetId="14">#REF!</definedName>
    <definedName name="_5107SL_CRD_8_1">#REF!</definedName>
    <definedName name="_5108SL_CRS_4_1" localSheetId="13">#REF!</definedName>
    <definedName name="_5108SL_CRS_4_1" localSheetId="2">#REF!</definedName>
    <definedName name="_5108SL_CRS_4_1" localSheetId="11">#REF!</definedName>
    <definedName name="_5108SL_CRS_4_1" localSheetId="5">#REF!</definedName>
    <definedName name="_5108SL_CRS_4_1" localSheetId="14">#REF!</definedName>
    <definedName name="_5108SL_CRS_4_1">#REF!</definedName>
    <definedName name="_5109SL_CRS_5_1" localSheetId="13">#REF!</definedName>
    <definedName name="_5109SL_CRS_5_1" localSheetId="2">#REF!</definedName>
    <definedName name="_5109SL_CRS_5_1" localSheetId="11">#REF!</definedName>
    <definedName name="_5109SL_CRS_5_1" localSheetId="5">#REF!</definedName>
    <definedName name="_5109SL_CRS_5_1" localSheetId="14">#REF!</definedName>
    <definedName name="_5109SL_CRS_5_1">#REF!</definedName>
    <definedName name="_510CS_30_5_1" localSheetId="13">#REF!</definedName>
    <definedName name="_510CS_30_5_1" localSheetId="2">#REF!</definedName>
    <definedName name="_510CS_30_5_1" localSheetId="11">#REF!</definedName>
    <definedName name="_510CS_30_5_1" localSheetId="5">#REF!</definedName>
    <definedName name="_510CS_30_5_1" localSheetId="14">#REF!</definedName>
    <definedName name="_510CS_30_5_1">#REF!</definedName>
    <definedName name="_5110SL_CRS_6_1" localSheetId="13">#REF!</definedName>
    <definedName name="_5110SL_CRS_6_1" localSheetId="2">#REF!</definedName>
    <definedName name="_5110SL_CRS_6_1" localSheetId="11">#REF!</definedName>
    <definedName name="_5110SL_CRS_6_1" localSheetId="5">#REF!</definedName>
    <definedName name="_5110SL_CRS_6_1" localSheetId="14">#REF!</definedName>
    <definedName name="_5110SL_CRS_6_1">#REF!</definedName>
    <definedName name="_5111SL_CRS_8_1" localSheetId="13">#REF!</definedName>
    <definedName name="_5111SL_CRS_8_1" localSheetId="2">#REF!</definedName>
    <definedName name="_5111SL_CRS_8_1" localSheetId="11">#REF!</definedName>
    <definedName name="_5111SL_CRS_8_1" localSheetId="5">#REF!</definedName>
    <definedName name="_5111SL_CRS_8_1" localSheetId="14">#REF!</definedName>
    <definedName name="_5111SL_CRS_8_1">#REF!</definedName>
    <definedName name="_5112SL_CS_4_1" localSheetId="13">#REF!</definedName>
    <definedName name="_5112SL_CS_4_1" localSheetId="2">#REF!</definedName>
    <definedName name="_5112SL_CS_4_1" localSheetId="11">#REF!</definedName>
    <definedName name="_5112SL_CS_4_1" localSheetId="5">#REF!</definedName>
    <definedName name="_5112SL_CS_4_1" localSheetId="14">#REF!</definedName>
    <definedName name="_5112SL_CS_4_1">#REF!</definedName>
    <definedName name="_5113SL_CS_5_1" localSheetId="13">#REF!</definedName>
    <definedName name="_5113SL_CS_5_1" localSheetId="2">#REF!</definedName>
    <definedName name="_5113SL_CS_5_1" localSheetId="11">#REF!</definedName>
    <definedName name="_5113SL_CS_5_1" localSheetId="5">#REF!</definedName>
    <definedName name="_5113SL_CS_5_1" localSheetId="14">#REF!</definedName>
    <definedName name="_5113SL_CS_5_1">#REF!</definedName>
    <definedName name="_5114SL_CS_6_1" localSheetId="13">#REF!</definedName>
    <definedName name="_5114SL_CS_6_1" localSheetId="2">#REF!</definedName>
    <definedName name="_5114SL_CS_6_1" localSheetId="11">#REF!</definedName>
    <definedName name="_5114SL_CS_6_1" localSheetId="5">#REF!</definedName>
    <definedName name="_5114SL_CS_6_1" localSheetId="14">#REF!</definedName>
    <definedName name="_5114SL_CS_6_1">#REF!</definedName>
    <definedName name="_5115SL_CS_8_1" localSheetId="13">#REF!</definedName>
    <definedName name="_5115SL_CS_8_1" localSheetId="2">#REF!</definedName>
    <definedName name="_5115SL_CS_8_1" localSheetId="11">#REF!</definedName>
    <definedName name="_5115SL_CS_8_1" localSheetId="5">#REF!</definedName>
    <definedName name="_5115SL_CS_8_1" localSheetId="14">#REF!</definedName>
    <definedName name="_5115SL_CS_8_1">#REF!</definedName>
    <definedName name="_5116SL_DD_4_1" localSheetId="13">#REF!</definedName>
    <definedName name="_5116SL_DD_4_1" localSheetId="2">#REF!</definedName>
    <definedName name="_5116SL_DD_4_1" localSheetId="11">#REF!</definedName>
    <definedName name="_5116SL_DD_4_1" localSheetId="5">#REF!</definedName>
    <definedName name="_5116SL_DD_4_1" localSheetId="14">#REF!</definedName>
    <definedName name="_5116SL_DD_4_1">#REF!</definedName>
    <definedName name="_5117SL_DD_5_1" localSheetId="13">#REF!</definedName>
    <definedName name="_5117SL_DD_5_1" localSheetId="2">#REF!</definedName>
    <definedName name="_5117SL_DD_5_1" localSheetId="11">#REF!</definedName>
    <definedName name="_5117SL_DD_5_1" localSheetId="5">#REF!</definedName>
    <definedName name="_5117SL_DD_5_1" localSheetId="14">#REF!</definedName>
    <definedName name="_5117SL_DD_5_1">#REF!</definedName>
    <definedName name="_5118SL_DD_6_1" localSheetId="13">#REF!</definedName>
    <definedName name="_5118SL_DD_6_1" localSheetId="2">#REF!</definedName>
    <definedName name="_5118SL_DD_6_1" localSheetId="11">#REF!</definedName>
    <definedName name="_5118SL_DD_6_1" localSheetId="5">#REF!</definedName>
    <definedName name="_5118SL_DD_6_1" localSheetId="14">#REF!</definedName>
    <definedName name="_5118SL_DD_6_1">#REF!</definedName>
    <definedName name="_5119SL_DD_8_1" localSheetId="13">#REF!</definedName>
    <definedName name="_5119SL_DD_8_1" localSheetId="2">#REF!</definedName>
    <definedName name="_5119SL_DD_8_1" localSheetId="11">#REF!</definedName>
    <definedName name="_5119SL_DD_8_1" localSheetId="5">#REF!</definedName>
    <definedName name="_5119SL_DD_8_1" localSheetId="14">#REF!</definedName>
    <definedName name="_5119SL_DD_8_1">#REF!</definedName>
    <definedName name="_511CS_30_6_1" localSheetId="13">#REF!</definedName>
    <definedName name="_511CS_30_6_1" localSheetId="2">#REF!</definedName>
    <definedName name="_511CS_30_6_1" localSheetId="11">#REF!</definedName>
    <definedName name="_511CS_30_6_1" localSheetId="5">#REF!</definedName>
    <definedName name="_511CS_30_6_1" localSheetId="14">#REF!</definedName>
    <definedName name="_511CS_30_6_1">#REF!</definedName>
    <definedName name="_5121SN3_4_1" localSheetId="13">#REF!</definedName>
    <definedName name="_5121SN3_4_1" localSheetId="2">#REF!</definedName>
    <definedName name="_5121SN3_4_1" localSheetId="11">#REF!</definedName>
    <definedName name="_5121SN3_4_1" localSheetId="5">#REF!</definedName>
    <definedName name="_5121SN3_4_1" localSheetId="14">#REF!</definedName>
    <definedName name="_5121SN3_4_1">#REF!</definedName>
    <definedName name="_5123SN3_5_1" localSheetId="13">#REF!</definedName>
    <definedName name="_5123SN3_5_1" localSheetId="2">#REF!</definedName>
    <definedName name="_5123SN3_5_1" localSheetId="11">#REF!</definedName>
    <definedName name="_5123SN3_5_1" localSheetId="5">#REF!</definedName>
    <definedName name="_5123SN3_5_1" localSheetId="14">#REF!</definedName>
    <definedName name="_5123SN3_5_1">#REF!</definedName>
    <definedName name="_5125SN3_6_1" localSheetId="13">#REF!</definedName>
    <definedName name="_5125SN3_6_1" localSheetId="2">#REF!</definedName>
    <definedName name="_5125SN3_6_1" localSheetId="11">#REF!</definedName>
    <definedName name="_5125SN3_6_1" localSheetId="5">#REF!</definedName>
    <definedName name="_5125SN3_6_1" localSheetId="14">#REF!</definedName>
    <definedName name="_5125SN3_6_1">#REF!</definedName>
    <definedName name="_5127SN3_8_1" localSheetId="13">#REF!</definedName>
    <definedName name="_5127SN3_8_1" localSheetId="2">#REF!</definedName>
    <definedName name="_5127SN3_8_1" localSheetId="11">#REF!</definedName>
    <definedName name="_5127SN3_8_1" localSheetId="5">#REF!</definedName>
    <definedName name="_5127SN3_8_1" localSheetId="14">#REF!</definedName>
    <definedName name="_5127SN3_8_1">#REF!</definedName>
    <definedName name="_5128solieu_4_1" localSheetId="13">#REF!</definedName>
    <definedName name="_5128solieu_4_1" localSheetId="2">#REF!</definedName>
    <definedName name="_5128solieu_4_1" localSheetId="11">#REF!</definedName>
    <definedName name="_5128solieu_4_1" localSheetId="5">#REF!</definedName>
    <definedName name="_5128solieu_4_1" localSheetId="14">#REF!</definedName>
    <definedName name="_5128solieu_4_1">#REF!</definedName>
    <definedName name="_5129solieu_5_1" localSheetId="13">#REF!</definedName>
    <definedName name="_5129solieu_5_1" localSheetId="2">#REF!</definedName>
    <definedName name="_5129solieu_5_1" localSheetId="11">#REF!</definedName>
    <definedName name="_5129solieu_5_1" localSheetId="5">#REF!</definedName>
    <definedName name="_5129solieu_5_1" localSheetId="14">#REF!</definedName>
    <definedName name="_5129solieu_5_1">#REF!</definedName>
    <definedName name="_512CS_30_8_1" localSheetId="13">#REF!</definedName>
    <definedName name="_512CS_30_8_1" localSheetId="2">#REF!</definedName>
    <definedName name="_512CS_30_8_1" localSheetId="11">#REF!</definedName>
    <definedName name="_512CS_30_8_1" localSheetId="5">#REF!</definedName>
    <definedName name="_512CS_30_8_1" localSheetId="14">#REF!</definedName>
    <definedName name="_512CS_30_8_1">#REF!</definedName>
    <definedName name="_5130solieu_6_1" localSheetId="13">#REF!</definedName>
    <definedName name="_5130solieu_6_1" localSheetId="2">#REF!</definedName>
    <definedName name="_5130solieu_6_1" localSheetId="11">#REF!</definedName>
    <definedName name="_5130solieu_6_1" localSheetId="5">#REF!</definedName>
    <definedName name="_5130solieu_6_1" localSheetId="14">#REF!</definedName>
    <definedName name="_5130solieu_6_1">#REF!</definedName>
    <definedName name="_5131solieu_8_1" localSheetId="13">#REF!</definedName>
    <definedName name="_5131solieu_8_1" localSheetId="2">#REF!</definedName>
    <definedName name="_5131solieu_8_1" localSheetId="11">#REF!</definedName>
    <definedName name="_5131solieu_8_1" localSheetId="5">#REF!</definedName>
    <definedName name="_5131solieu_8_1" localSheetId="14">#REF!</definedName>
    <definedName name="_5131solieu_8_1">#REF!</definedName>
    <definedName name="_5132son_4_1" localSheetId="13">#REF!</definedName>
    <definedName name="_5132son_4_1" localSheetId="2">#REF!</definedName>
    <definedName name="_5132son_4_1" localSheetId="11">#REF!</definedName>
    <definedName name="_5132son_4_1" localSheetId="5">#REF!</definedName>
    <definedName name="_5132son_4_1" localSheetId="14">#REF!</definedName>
    <definedName name="_5132son_4_1">#REF!</definedName>
    <definedName name="_5133son_5_1" localSheetId="13">#REF!</definedName>
    <definedName name="_5133son_5_1" localSheetId="2">#REF!</definedName>
    <definedName name="_5133son_5_1" localSheetId="11">#REF!</definedName>
    <definedName name="_5133son_5_1" localSheetId="5">#REF!</definedName>
    <definedName name="_5133son_5_1" localSheetId="14">#REF!</definedName>
    <definedName name="_5133son_5_1">#REF!</definedName>
    <definedName name="_5134son_6_1" localSheetId="13">#REF!</definedName>
    <definedName name="_5134son_6_1" localSheetId="2">#REF!</definedName>
    <definedName name="_5134son_6_1" localSheetId="11">#REF!</definedName>
    <definedName name="_5134son_6_1" localSheetId="5">#REF!</definedName>
    <definedName name="_5134son_6_1" localSheetId="14">#REF!</definedName>
    <definedName name="_5134son_6_1">#REF!</definedName>
    <definedName name="_5135son_8_1" localSheetId="13">#REF!</definedName>
    <definedName name="_5135son_8_1" localSheetId="2">#REF!</definedName>
    <definedName name="_5135son_8_1" localSheetId="11">#REF!</definedName>
    <definedName name="_5135son_8_1" localSheetId="5">#REF!</definedName>
    <definedName name="_5135son_8_1" localSheetId="14">#REF!</definedName>
    <definedName name="_5135son_8_1">#REF!</definedName>
    <definedName name="_5136SORT_4_1" localSheetId="13">#REF!</definedName>
    <definedName name="_5136SORT_4_1" localSheetId="2">#REF!</definedName>
    <definedName name="_5136SORT_4_1" localSheetId="11">#REF!</definedName>
    <definedName name="_5136SORT_4_1" localSheetId="5">#REF!</definedName>
    <definedName name="_5136SORT_4_1" localSheetId="14">#REF!</definedName>
    <definedName name="_5136SORT_4_1">#REF!</definedName>
    <definedName name="_5137SORT_5_1" localSheetId="13">#REF!</definedName>
    <definedName name="_5137SORT_5_1" localSheetId="2">#REF!</definedName>
    <definedName name="_5137SORT_5_1" localSheetId="11">#REF!</definedName>
    <definedName name="_5137SORT_5_1" localSheetId="5">#REF!</definedName>
    <definedName name="_5137SORT_5_1" localSheetId="14">#REF!</definedName>
    <definedName name="_5137SORT_5_1">#REF!</definedName>
    <definedName name="_5138SORT_6_1" localSheetId="13">#REF!</definedName>
    <definedName name="_5138SORT_6_1" localSheetId="2">#REF!</definedName>
    <definedName name="_5138SORT_6_1" localSheetId="11">#REF!</definedName>
    <definedName name="_5138SORT_6_1" localSheetId="5">#REF!</definedName>
    <definedName name="_5138SORT_6_1" localSheetId="14">#REF!</definedName>
    <definedName name="_5138SORT_6_1">#REF!</definedName>
    <definedName name="_5139SORT_8_1" localSheetId="13">#REF!</definedName>
    <definedName name="_5139SORT_8_1" localSheetId="2">#REF!</definedName>
    <definedName name="_5139SORT_8_1" localSheetId="11">#REF!</definedName>
    <definedName name="_5139SORT_8_1" localSheetId="5">#REF!</definedName>
    <definedName name="_5139SORT_8_1" localSheetId="14">#REF!</definedName>
    <definedName name="_5139SORT_8_1">#REF!</definedName>
    <definedName name="_513CS_40_4_1" localSheetId="13">#REF!</definedName>
    <definedName name="_513CS_40_4_1" localSheetId="2">#REF!</definedName>
    <definedName name="_513CS_40_4_1" localSheetId="11">#REF!</definedName>
    <definedName name="_513CS_40_4_1" localSheetId="5">#REF!</definedName>
    <definedName name="_513CS_40_4_1" localSheetId="14">#REF!</definedName>
    <definedName name="_513CS_40_4_1">#REF!</definedName>
    <definedName name="_5140SORT_AREA_4_1" localSheetId="13">#REF!</definedName>
    <definedName name="_5140SORT_AREA_4_1" localSheetId="2">#REF!</definedName>
    <definedName name="_5140SORT_AREA_4_1" localSheetId="11">#REF!</definedName>
    <definedName name="_5140SORT_AREA_4_1" localSheetId="5">#REF!</definedName>
    <definedName name="_5140SORT_AREA_4_1" localSheetId="14">#REF!</definedName>
    <definedName name="_5140SORT_AREA_4_1">#REF!</definedName>
    <definedName name="_5141SORT_AREA_5_1" localSheetId="13">#REF!</definedName>
    <definedName name="_5141SORT_AREA_5_1" localSheetId="2">#REF!</definedName>
    <definedName name="_5141SORT_AREA_5_1" localSheetId="11">#REF!</definedName>
    <definedName name="_5141SORT_AREA_5_1" localSheetId="5">#REF!</definedName>
    <definedName name="_5141SORT_AREA_5_1" localSheetId="14">#REF!</definedName>
    <definedName name="_5141SORT_AREA_5_1">#REF!</definedName>
    <definedName name="_5142SORT_AREA_5_2" localSheetId="13">#REF!</definedName>
    <definedName name="_5142SORT_AREA_5_2" localSheetId="2">#REF!</definedName>
    <definedName name="_5142SORT_AREA_5_2" localSheetId="11">#REF!</definedName>
    <definedName name="_5142SORT_AREA_5_2" localSheetId="5">#REF!</definedName>
    <definedName name="_5142SORT_AREA_5_2" localSheetId="14">#REF!</definedName>
    <definedName name="_5142SORT_AREA_5_2">#REF!</definedName>
    <definedName name="_5143SORT_AREA_6_1" localSheetId="13">#REF!</definedName>
    <definedName name="_5143SORT_AREA_6_1" localSheetId="2">#REF!</definedName>
    <definedName name="_5143SORT_AREA_6_1" localSheetId="11">#REF!</definedName>
    <definedName name="_5143SORT_AREA_6_1" localSheetId="5">#REF!</definedName>
    <definedName name="_5143SORT_AREA_6_1" localSheetId="14">#REF!</definedName>
    <definedName name="_5143SORT_AREA_6_1">#REF!</definedName>
    <definedName name="_5144SORT_AREA_8_1" localSheetId="13">#REF!</definedName>
    <definedName name="_5144SORT_AREA_8_1" localSheetId="2">#REF!</definedName>
    <definedName name="_5144SORT_AREA_8_1" localSheetId="11">#REF!</definedName>
    <definedName name="_5144SORT_AREA_8_1" localSheetId="5">#REF!</definedName>
    <definedName name="_5144SORT_AREA_8_1" localSheetId="14">#REF!</definedName>
    <definedName name="_5144SORT_AREA_8_1">#REF!</definedName>
    <definedName name="_5146SP_4_1" localSheetId="13">#REF!</definedName>
    <definedName name="_5146SP_4_1" localSheetId="2">#REF!</definedName>
    <definedName name="_5146SP_4_1" localSheetId="11">#REF!</definedName>
    <definedName name="_5146SP_4_1" localSheetId="5">#REF!</definedName>
    <definedName name="_5146SP_4_1" localSheetId="14">#REF!</definedName>
    <definedName name="_5146SP_4_1">#REF!</definedName>
    <definedName name="_5148SP_5_1" localSheetId="13">#REF!</definedName>
    <definedName name="_5148SP_5_1" localSheetId="2">#REF!</definedName>
    <definedName name="_5148SP_5_1" localSheetId="11">#REF!</definedName>
    <definedName name="_5148SP_5_1" localSheetId="5">#REF!</definedName>
    <definedName name="_5148SP_5_1" localSheetId="14">#REF!</definedName>
    <definedName name="_5148SP_5_1">#REF!</definedName>
    <definedName name="_514CS_40_5_1" localSheetId="13">#REF!</definedName>
    <definedName name="_514CS_40_5_1" localSheetId="2">#REF!</definedName>
    <definedName name="_514CS_40_5_1" localSheetId="11">#REF!</definedName>
    <definedName name="_514CS_40_5_1" localSheetId="5">#REF!</definedName>
    <definedName name="_514CS_40_5_1" localSheetId="14">#REF!</definedName>
    <definedName name="_514CS_40_5_1">#REF!</definedName>
    <definedName name="_5150SP_5_2" localSheetId="13">#REF!</definedName>
    <definedName name="_5150SP_5_2" localSheetId="2">#REF!</definedName>
    <definedName name="_5150SP_5_2" localSheetId="11">#REF!</definedName>
    <definedName name="_5150SP_5_2" localSheetId="5">#REF!</definedName>
    <definedName name="_5150SP_5_2" localSheetId="14">#REF!</definedName>
    <definedName name="_5150SP_5_2">#REF!</definedName>
    <definedName name="_5152SP_6_1" localSheetId="13">#REF!</definedName>
    <definedName name="_5152SP_6_1" localSheetId="2">#REF!</definedName>
    <definedName name="_5152SP_6_1" localSheetId="11">#REF!</definedName>
    <definedName name="_5152SP_6_1" localSheetId="5">#REF!</definedName>
    <definedName name="_5152SP_6_1" localSheetId="14">#REF!</definedName>
    <definedName name="_5152SP_6_1">#REF!</definedName>
    <definedName name="_5154SP_8_1" localSheetId="13">#REF!</definedName>
    <definedName name="_5154SP_8_1" localSheetId="2">#REF!</definedName>
    <definedName name="_5154SP_8_1" localSheetId="11">#REF!</definedName>
    <definedName name="_5154SP_8_1" localSheetId="5">#REF!</definedName>
    <definedName name="_5154SP_8_1" localSheetId="14">#REF!</definedName>
    <definedName name="_5154SP_8_1">#REF!</definedName>
    <definedName name="_5156SPAN_4_1" localSheetId="13">#REF!</definedName>
    <definedName name="_5156SPAN_4_1" localSheetId="2">#REF!</definedName>
    <definedName name="_5156SPAN_4_1" localSheetId="11">#REF!</definedName>
    <definedName name="_5156SPAN_4_1" localSheetId="5">#REF!</definedName>
    <definedName name="_5156SPAN_4_1" localSheetId="14">#REF!</definedName>
    <definedName name="_5156SPAN_4_1">#REF!</definedName>
    <definedName name="_5158SPAN_5_1" localSheetId="13">#REF!</definedName>
    <definedName name="_5158SPAN_5_1" localSheetId="2">#REF!</definedName>
    <definedName name="_5158SPAN_5_1" localSheetId="11">#REF!</definedName>
    <definedName name="_5158SPAN_5_1" localSheetId="5">#REF!</definedName>
    <definedName name="_5158SPAN_5_1" localSheetId="14">#REF!</definedName>
    <definedName name="_5158SPAN_5_1">#REF!</definedName>
    <definedName name="_515CS_40_6_1" localSheetId="13">#REF!</definedName>
    <definedName name="_515CS_40_6_1" localSheetId="2">#REF!</definedName>
    <definedName name="_515CS_40_6_1" localSheetId="11">#REF!</definedName>
    <definedName name="_515CS_40_6_1" localSheetId="5">#REF!</definedName>
    <definedName name="_515CS_40_6_1" localSheetId="14">#REF!</definedName>
    <definedName name="_515CS_40_6_1">#REF!</definedName>
    <definedName name="_5160SPAN_6_1" localSheetId="13">#REF!</definedName>
    <definedName name="_5160SPAN_6_1" localSheetId="2">#REF!</definedName>
    <definedName name="_5160SPAN_6_1" localSheetId="11">#REF!</definedName>
    <definedName name="_5160SPAN_6_1" localSheetId="5">#REF!</definedName>
    <definedName name="_5160SPAN_6_1" localSheetId="14">#REF!</definedName>
    <definedName name="_5160SPAN_6_1">#REF!</definedName>
    <definedName name="_5162SPAN_8_1" localSheetId="13">#REF!</definedName>
    <definedName name="_5162SPAN_8_1" localSheetId="2">#REF!</definedName>
    <definedName name="_5162SPAN_8_1" localSheetId="11">#REF!</definedName>
    <definedName name="_5162SPAN_8_1" localSheetId="5">#REF!</definedName>
    <definedName name="_5162SPAN_8_1" localSheetId="14">#REF!</definedName>
    <definedName name="_5162SPAN_8_1">#REF!</definedName>
    <definedName name="_5164SPAN_No_4_1" localSheetId="13">#REF!</definedName>
    <definedName name="_5164SPAN_No_4_1" localSheetId="2">#REF!</definedName>
    <definedName name="_5164SPAN_No_4_1" localSheetId="11">#REF!</definedName>
    <definedName name="_5164SPAN_No_4_1" localSheetId="5">#REF!</definedName>
    <definedName name="_5164SPAN_No_4_1" localSheetId="14">#REF!</definedName>
    <definedName name="_5164SPAN_No_4_1">#REF!</definedName>
    <definedName name="_5166SPAN_No_5_1" localSheetId="13">#REF!</definedName>
    <definedName name="_5166SPAN_No_5_1" localSheetId="2">#REF!</definedName>
    <definedName name="_5166SPAN_No_5_1" localSheetId="11">#REF!</definedName>
    <definedName name="_5166SPAN_No_5_1" localSheetId="5">#REF!</definedName>
    <definedName name="_5166SPAN_No_5_1" localSheetId="14">#REF!</definedName>
    <definedName name="_5166SPAN_No_5_1">#REF!</definedName>
    <definedName name="_5168SPAN_No_6_1" localSheetId="13">#REF!</definedName>
    <definedName name="_5168SPAN_No_6_1" localSheetId="2">#REF!</definedName>
    <definedName name="_5168SPAN_No_6_1" localSheetId="11">#REF!</definedName>
    <definedName name="_5168SPAN_No_6_1" localSheetId="5">#REF!</definedName>
    <definedName name="_5168SPAN_No_6_1" localSheetId="14">#REF!</definedName>
    <definedName name="_5168SPAN_No_6_1">#REF!</definedName>
    <definedName name="_516CS_40_8_1" localSheetId="13">#REF!</definedName>
    <definedName name="_516CS_40_8_1" localSheetId="2">#REF!</definedName>
    <definedName name="_516CS_40_8_1" localSheetId="11">#REF!</definedName>
    <definedName name="_516CS_40_8_1" localSheetId="5">#REF!</definedName>
    <definedName name="_516CS_40_8_1" localSheetId="14">#REF!</definedName>
    <definedName name="_516CS_40_8_1">#REF!</definedName>
    <definedName name="_5170SPAN_No_8_1" localSheetId="13">#REF!</definedName>
    <definedName name="_5170SPAN_No_8_1" localSheetId="2">#REF!</definedName>
    <definedName name="_5170SPAN_No_8_1" localSheetId="11">#REF!</definedName>
    <definedName name="_5170SPAN_No_8_1" localSheetId="5">#REF!</definedName>
    <definedName name="_5170SPAN_No_8_1" localSheetId="14">#REF!</definedName>
    <definedName name="_5170SPAN_No_8_1">#REF!</definedName>
    <definedName name="_5171SPEC_4_1" localSheetId="13">#REF!</definedName>
    <definedName name="_5171SPEC_4_1" localSheetId="2">#REF!</definedName>
    <definedName name="_5171SPEC_4_1" localSheetId="11">#REF!</definedName>
    <definedName name="_5171SPEC_4_1" localSheetId="5">#REF!</definedName>
    <definedName name="_5171SPEC_4_1" localSheetId="14">#REF!</definedName>
    <definedName name="_5171SPEC_4_1">#REF!</definedName>
    <definedName name="_5172SPEC_5_1" localSheetId="13">#REF!</definedName>
    <definedName name="_5172SPEC_5_1" localSheetId="2">#REF!</definedName>
    <definedName name="_5172SPEC_5_1" localSheetId="11">#REF!</definedName>
    <definedName name="_5172SPEC_5_1" localSheetId="5">#REF!</definedName>
    <definedName name="_5172SPEC_5_1" localSheetId="14">#REF!</definedName>
    <definedName name="_5172SPEC_5_1">#REF!</definedName>
    <definedName name="_5173SPEC_6_1" localSheetId="13">#REF!</definedName>
    <definedName name="_5173SPEC_6_1" localSheetId="2">#REF!</definedName>
    <definedName name="_5173SPEC_6_1" localSheetId="11">#REF!</definedName>
    <definedName name="_5173SPEC_6_1" localSheetId="5">#REF!</definedName>
    <definedName name="_5173SPEC_6_1" localSheetId="14">#REF!</definedName>
    <definedName name="_5173SPEC_6_1">#REF!</definedName>
    <definedName name="_5174SPEC_8_1" localSheetId="13">#REF!</definedName>
    <definedName name="_5174SPEC_8_1" localSheetId="2">#REF!</definedName>
    <definedName name="_5174SPEC_8_1" localSheetId="11">#REF!</definedName>
    <definedName name="_5174SPEC_8_1" localSheetId="5">#REF!</definedName>
    <definedName name="_5174SPEC_8_1" localSheetId="14">#REF!</definedName>
    <definedName name="_5174SPEC_8_1">#REF!</definedName>
    <definedName name="_5175SPECSUMMARY_4_1" localSheetId="13">#REF!</definedName>
    <definedName name="_5175SPECSUMMARY_4_1" localSheetId="2">#REF!</definedName>
    <definedName name="_5175SPECSUMMARY_4_1" localSheetId="11">#REF!</definedName>
    <definedName name="_5175SPECSUMMARY_4_1" localSheetId="5">#REF!</definedName>
    <definedName name="_5175SPECSUMMARY_4_1" localSheetId="14">#REF!</definedName>
    <definedName name="_5175SPECSUMMARY_4_1">#REF!</definedName>
    <definedName name="_5176SPECSUMMARY_5_1" localSheetId="13">#REF!</definedName>
    <definedName name="_5176SPECSUMMARY_5_1" localSheetId="2">#REF!</definedName>
    <definedName name="_5176SPECSUMMARY_5_1" localSheetId="11">#REF!</definedName>
    <definedName name="_5176SPECSUMMARY_5_1" localSheetId="5">#REF!</definedName>
    <definedName name="_5176SPECSUMMARY_5_1" localSheetId="14">#REF!</definedName>
    <definedName name="_5176SPECSUMMARY_5_1">#REF!</definedName>
    <definedName name="_5177SPECSUMMARY_6_1" localSheetId="13">#REF!</definedName>
    <definedName name="_5177SPECSUMMARY_6_1" localSheetId="2">#REF!</definedName>
    <definedName name="_5177SPECSUMMARY_6_1" localSheetId="11">#REF!</definedName>
    <definedName name="_5177SPECSUMMARY_6_1" localSheetId="5">#REF!</definedName>
    <definedName name="_5177SPECSUMMARY_6_1" localSheetId="14">#REF!</definedName>
    <definedName name="_5177SPECSUMMARY_6_1">#REF!</definedName>
    <definedName name="_5178SPECSUMMARY_8_1" localSheetId="13">#REF!</definedName>
    <definedName name="_5178SPECSUMMARY_8_1" localSheetId="2">#REF!</definedName>
    <definedName name="_5178SPECSUMMARY_8_1" localSheetId="11">#REF!</definedName>
    <definedName name="_5178SPECSUMMARY_8_1" localSheetId="5">#REF!</definedName>
    <definedName name="_5178SPECSUMMARY_8_1" localSheetId="14">#REF!</definedName>
    <definedName name="_5178SPECSUMMARY_8_1">#REF!</definedName>
    <definedName name="_517CS_40S_4_1" localSheetId="13">#REF!</definedName>
    <definedName name="_517CS_40S_4_1" localSheetId="2">#REF!</definedName>
    <definedName name="_517CS_40S_4_1" localSheetId="11">#REF!</definedName>
    <definedName name="_517CS_40S_4_1" localSheetId="5">#REF!</definedName>
    <definedName name="_517CS_40S_4_1" localSheetId="14">#REF!</definedName>
    <definedName name="_517CS_40S_4_1">#REF!</definedName>
    <definedName name="_518CS_40S_5_1" localSheetId="13">#REF!</definedName>
    <definedName name="_518CS_40S_5_1" localSheetId="2">#REF!</definedName>
    <definedName name="_518CS_40S_5_1" localSheetId="11">#REF!</definedName>
    <definedName name="_518CS_40S_5_1" localSheetId="5">#REF!</definedName>
    <definedName name="_518CS_40S_5_1" localSheetId="14">#REF!</definedName>
    <definedName name="_518CS_40S_5_1">#REF!</definedName>
    <definedName name="_5195SPL4_4_1" localSheetId="13">#REF!</definedName>
    <definedName name="_5195SPL4_4_1" localSheetId="2">#REF!</definedName>
    <definedName name="_5195SPL4_4_1" localSheetId="11">#REF!</definedName>
    <definedName name="_5195SPL4_4_1" localSheetId="5">#REF!</definedName>
    <definedName name="_5195SPL4_4_1" localSheetId="14">#REF!</definedName>
    <definedName name="_5195SPL4_4_1">#REF!</definedName>
    <definedName name="_5196SPL4_5_1" localSheetId="13">#REF!</definedName>
    <definedName name="_5196SPL4_5_1" localSheetId="2">#REF!</definedName>
    <definedName name="_5196SPL4_5_1" localSheetId="11">#REF!</definedName>
    <definedName name="_5196SPL4_5_1" localSheetId="5">#REF!</definedName>
    <definedName name="_5196SPL4_5_1" localSheetId="14">#REF!</definedName>
    <definedName name="_5196SPL4_5_1">#REF!</definedName>
    <definedName name="_5197SPL4_6_1" localSheetId="13">#REF!</definedName>
    <definedName name="_5197SPL4_6_1" localSheetId="2">#REF!</definedName>
    <definedName name="_5197SPL4_6_1" localSheetId="11">#REF!</definedName>
    <definedName name="_5197SPL4_6_1" localSheetId="5">#REF!</definedName>
    <definedName name="_5197SPL4_6_1" localSheetId="14">#REF!</definedName>
    <definedName name="_5197SPL4_6_1">#REF!</definedName>
    <definedName name="_5198SPL4_8_1" localSheetId="13">#REF!</definedName>
    <definedName name="_5198SPL4_8_1" localSheetId="2">#REF!</definedName>
    <definedName name="_5198SPL4_8_1" localSheetId="11">#REF!</definedName>
    <definedName name="_5198SPL4_8_1" localSheetId="5">#REF!</definedName>
    <definedName name="_5198SPL4_8_1" localSheetId="14">#REF!</definedName>
    <definedName name="_5198SPL4_8_1">#REF!</definedName>
    <definedName name="_519CS_40S_6_1" localSheetId="13">#REF!</definedName>
    <definedName name="_519CS_40S_6_1" localSheetId="2">#REF!</definedName>
    <definedName name="_519CS_40S_6_1" localSheetId="11">#REF!</definedName>
    <definedName name="_519CS_40S_6_1" localSheetId="5">#REF!</definedName>
    <definedName name="_519CS_40S_6_1" localSheetId="14">#REF!</definedName>
    <definedName name="_519CS_40S_6_1">#REF!</definedName>
    <definedName name="_51A01CODE_4_1" localSheetId="13">#REF!</definedName>
    <definedName name="_51A01CODE_4_1" localSheetId="2">#REF!</definedName>
    <definedName name="_51A01CODE_4_1" localSheetId="11">#REF!</definedName>
    <definedName name="_51A01CODE_4_1" localSheetId="5">#REF!</definedName>
    <definedName name="_51A01CODE_4_1" localSheetId="14">#REF!</definedName>
    <definedName name="_51A01CODE_4_1">#REF!</definedName>
    <definedName name="_51A66000_6_1" localSheetId="13">#REF!</definedName>
    <definedName name="_51A66000_6_1" localSheetId="2">#REF!</definedName>
    <definedName name="_51A66000_6_1" localSheetId="11">#REF!</definedName>
    <definedName name="_51A66000_6_1" localSheetId="5">#REF!</definedName>
    <definedName name="_51A66000_6_1" localSheetId="14">#REF!</definedName>
    <definedName name="_51A66000_6_1">#REF!</definedName>
    <definedName name="_5207Start_13_4_1" localSheetId="13">#REF!</definedName>
    <definedName name="_5207Start_13_4_1" localSheetId="2">#REF!</definedName>
    <definedName name="_5207Start_13_4_1" localSheetId="11">#REF!</definedName>
    <definedName name="_5207Start_13_4_1" localSheetId="5">#REF!</definedName>
    <definedName name="_5207Start_13_4_1" localSheetId="14">#REF!</definedName>
    <definedName name="_5207Start_13_4_1">#REF!</definedName>
    <definedName name="_5208Start_13_5_1" localSheetId="13">#REF!</definedName>
    <definedName name="_5208Start_13_5_1" localSheetId="2">#REF!</definedName>
    <definedName name="_5208Start_13_5_1" localSheetId="11">#REF!</definedName>
    <definedName name="_5208Start_13_5_1" localSheetId="5">#REF!</definedName>
    <definedName name="_5208Start_13_5_1" localSheetId="14">#REF!</definedName>
    <definedName name="_5208Start_13_5_1">#REF!</definedName>
    <definedName name="_5209Start_13_6_1" localSheetId="13">#REF!</definedName>
    <definedName name="_5209Start_13_6_1" localSheetId="2">#REF!</definedName>
    <definedName name="_5209Start_13_6_1" localSheetId="11">#REF!</definedName>
    <definedName name="_5209Start_13_6_1" localSheetId="5">#REF!</definedName>
    <definedName name="_5209Start_13_6_1" localSheetId="14">#REF!</definedName>
    <definedName name="_5209Start_13_6_1">#REF!</definedName>
    <definedName name="_520CS_40S_8_1" localSheetId="13">#REF!</definedName>
    <definedName name="_520CS_40S_8_1" localSheetId="2">#REF!</definedName>
    <definedName name="_520CS_40S_8_1" localSheetId="11">#REF!</definedName>
    <definedName name="_520CS_40S_8_1" localSheetId="5">#REF!</definedName>
    <definedName name="_520CS_40S_8_1" localSheetId="14">#REF!</definedName>
    <definedName name="_520CS_40S_8_1">#REF!</definedName>
    <definedName name="_5210Start_13_8_1" localSheetId="13">#REF!</definedName>
    <definedName name="_5210Start_13_8_1" localSheetId="2">#REF!</definedName>
    <definedName name="_5210Start_13_8_1" localSheetId="11">#REF!</definedName>
    <definedName name="_5210Start_13_8_1" localSheetId="5">#REF!</definedName>
    <definedName name="_5210Start_13_8_1" localSheetId="14">#REF!</definedName>
    <definedName name="_5210Start_13_8_1">#REF!</definedName>
    <definedName name="_5211SUMMARY_4_1" localSheetId="13">#REF!</definedName>
    <definedName name="_5211SUMMARY_4_1" localSheetId="2">#REF!</definedName>
    <definedName name="_5211SUMMARY_4_1" localSheetId="11">#REF!</definedName>
    <definedName name="_5211SUMMARY_4_1" localSheetId="5">#REF!</definedName>
    <definedName name="_5211SUMMARY_4_1" localSheetId="14">#REF!</definedName>
    <definedName name="_5211SUMMARY_4_1">#REF!</definedName>
    <definedName name="_5212SUMMARY_5_1" localSheetId="13">#REF!</definedName>
    <definedName name="_5212SUMMARY_5_1" localSheetId="2">#REF!</definedName>
    <definedName name="_5212SUMMARY_5_1" localSheetId="11">#REF!</definedName>
    <definedName name="_5212SUMMARY_5_1" localSheetId="5">#REF!</definedName>
    <definedName name="_5212SUMMARY_5_1" localSheetId="14">#REF!</definedName>
    <definedName name="_5212SUMMARY_5_1">#REF!</definedName>
    <definedName name="_5213SUMMARY_5_2" localSheetId="13">#REF!</definedName>
    <definedName name="_5213SUMMARY_5_2" localSheetId="2">#REF!</definedName>
    <definedName name="_5213SUMMARY_5_2" localSheetId="11">#REF!</definedName>
    <definedName name="_5213SUMMARY_5_2" localSheetId="5">#REF!</definedName>
    <definedName name="_5213SUMMARY_5_2" localSheetId="14">#REF!</definedName>
    <definedName name="_5213SUMMARY_5_2">#REF!</definedName>
    <definedName name="_5214SUMMARY_6_1" localSheetId="13">#REF!</definedName>
    <definedName name="_5214SUMMARY_6_1" localSheetId="2">#REF!</definedName>
    <definedName name="_5214SUMMARY_6_1" localSheetId="11">#REF!</definedName>
    <definedName name="_5214SUMMARY_6_1" localSheetId="5">#REF!</definedName>
    <definedName name="_5214SUMMARY_6_1" localSheetId="14">#REF!</definedName>
    <definedName name="_5214SUMMARY_6_1">#REF!</definedName>
    <definedName name="_5215SUMMARY_8_1" localSheetId="13">#REF!</definedName>
    <definedName name="_5215SUMMARY_8_1" localSheetId="2">#REF!</definedName>
    <definedName name="_5215SUMMARY_8_1" localSheetId="11">#REF!</definedName>
    <definedName name="_5215SUMMARY_8_1" localSheetId="5">#REF!</definedName>
    <definedName name="_5215SUMMARY_8_1" localSheetId="14">#REF!</definedName>
    <definedName name="_5215SUMMARY_8_1">#REF!</definedName>
    <definedName name="_5217t101p_4_1" localSheetId="13">#REF!</definedName>
    <definedName name="_5217t101p_4_1" localSheetId="2">#REF!</definedName>
    <definedName name="_5217t101p_4_1" localSheetId="11">#REF!</definedName>
    <definedName name="_5217t101p_4_1" localSheetId="5">#REF!</definedName>
    <definedName name="_5217t101p_4_1" localSheetId="14">#REF!</definedName>
    <definedName name="_5217t101p_4_1">#REF!</definedName>
    <definedName name="_5219t101p_5_1" localSheetId="13">#REF!</definedName>
    <definedName name="_5219t101p_5_1" localSheetId="2">#REF!</definedName>
    <definedName name="_5219t101p_5_1" localSheetId="11">#REF!</definedName>
    <definedName name="_5219t101p_5_1" localSheetId="5">#REF!</definedName>
    <definedName name="_5219t101p_5_1" localSheetId="14">#REF!</definedName>
    <definedName name="_5219t101p_5_1">#REF!</definedName>
    <definedName name="_521CS_5S_4_1" localSheetId="13">#REF!</definedName>
    <definedName name="_521CS_5S_4_1" localSheetId="2">#REF!</definedName>
    <definedName name="_521CS_5S_4_1" localSheetId="11">#REF!</definedName>
    <definedName name="_521CS_5S_4_1" localSheetId="5">#REF!</definedName>
    <definedName name="_521CS_5S_4_1" localSheetId="14">#REF!</definedName>
    <definedName name="_521CS_5S_4_1">#REF!</definedName>
    <definedName name="_5221t101p_6_1" localSheetId="13">#REF!</definedName>
    <definedName name="_5221t101p_6_1" localSheetId="2">#REF!</definedName>
    <definedName name="_5221t101p_6_1" localSheetId="11">#REF!</definedName>
    <definedName name="_5221t101p_6_1" localSheetId="5">#REF!</definedName>
    <definedName name="_5221t101p_6_1" localSheetId="14">#REF!</definedName>
    <definedName name="_5221t101p_6_1">#REF!</definedName>
    <definedName name="_5223t101p_8_1" localSheetId="13">#REF!</definedName>
    <definedName name="_5223t101p_8_1" localSheetId="2">#REF!</definedName>
    <definedName name="_5223t101p_8_1" localSheetId="11">#REF!</definedName>
    <definedName name="_5223t101p_8_1" localSheetId="5">#REF!</definedName>
    <definedName name="_5223t101p_8_1" localSheetId="14">#REF!</definedName>
    <definedName name="_5223t101p_8_1">#REF!</definedName>
    <definedName name="_5225t103p_4_1" localSheetId="13">#REF!</definedName>
    <definedName name="_5225t103p_4_1" localSheetId="2">#REF!</definedName>
    <definedName name="_5225t103p_4_1" localSheetId="11">#REF!</definedName>
    <definedName name="_5225t103p_4_1" localSheetId="5">#REF!</definedName>
    <definedName name="_5225t103p_4_1" localSheetId="14">#REF!</definedName>
    <definedName name="_5225t103p_4_1">#REF!</definedName>
    <definedName name="_5227t103p_5_1" localSheetId="13">#REF!</definedName>
    <definedName name="_5227t103p_5_1" localSheetId="2">#REF!</definedName>
    <definedName name="_5227t103p_5_1" localSheetId="11">#REF!</definedName>
    <definedName name="_5227t103p_5_1" localSheetId="5">#REF!</definedName>
    <definedName name="_5227t103p_5_1" localSheetId="14">#REF!</definedName>
    <definedName name="_5227t103p_5_1">#REF!</definedName>
    <definedName name="_5229t103p_6_1" localSheetId="13">#REF!</definedName>
    <definedName name="_5229t103p_6_1" localSheetId="2">#REF!</definedName>
    <definedName name="_5229t103p_6_1" localSheetId="11">#REF!</definedName>
    <definedName name="_5229t103p_6_1" localSheetId="5">#REF!</definedName>
    <definedName name="_5229t103p_6_1" localSheetId="14">#REF!</definedName>
    <definedName name="_5229t103p_6_1">#REF!</definedName>
    <definedName name="_522CS_5S_5_1" localSheetId="13">#REF!</definedName>
    <definedName name="_522CS_5S_5_1" localSheetId="2">#REF!</definedName>
    <definedName name="_522CS_5S_5_1" localSheetId="11">#REF!</definedName>
    <definedName name="_522CS_5S_5_1" localSheetId="5">#REF!</definedName>
    <definedName name="_522CS_5S_5_1" localSheetId="14">#REF!</definedName>
    <definedName name="_522CS_5S_5_1">#REF!</definedName>
    <definedName name="_5231t103p_8_1" localSheetId="13">#REF!</definedName>
    <definedName name="_5231t103p_8_1" localSheetId="2">#REF!</definedName>
    <definedName name="_5231t103p_8_1" localSheetId="11">#REF!</definedName>
    <definedName name="_5231t103p_8_1" localSheetId="5">#REF!</definedName>
    <definedName name="_5231t103p_8_1" localSheetId="14">#REF!</definedName>
    <definedName name="_5231t103p_8_1">#REF!</definedName>
    <definedName name="_523CS_5S_6_1" localSheetId="13">#REF!</definedName>
    <definedName name="_523CS_5S_6_1" localSheetId="2">#REF!</definedName>
    <definedName name="_523CS_5S_6_1" localSheetId="11">#REF!</definedName>
    <definedName name="_523CS_5S_6_1" localSheetId="5">#REF!</definedName>
    <definedName name="_523CS_5S_6_1" localSheetId="14">#REF!</definedName>
    <definedName name="_523CS_5S_6_1">#REF!</definedName>
    <definedName name="_524CS_5S_8_1" localSheetId="13">#REF!</definedName>
    <definedName name="_524CS_5S_8_1" localSheetId="2">#REF!</definedName>
    <definedName name="_524CS_5S_8_1" localSheetId="11">#REF!</definedName>
    <definedName name="_524CS_5S_8_1" localSheetId="5">#REF!</definedName>
    <definedName name="_524CS_5S_8_1" localSheetId="14">#REF!</definedName>
    <definedName name="_524CS_5S_8_1">#REF!</definedName>
    <definedName name="_5256t10nc1p_4_1" localSheetId="13">#REF!</definedName>
    <definedName name="_5256t10nc1p_4_1" localSheetId="2">#REF!</definedName>
    <definedName name="_5256t10nc1p_4_1" localSheetId="11">#REF!</definedName>
    <definedName name="_5256t10nc1p_4_1" localSheetId="5">#REF!</definedName>
    <definedName name="_5256t10nc1p_4_1" localSheetId="14">#REF!</definedName>
    <definedName name="_5256t10nc1p_4_1">#REF!</definedName>
    <definedName name="_5257t10nc1p_5_1" localSheetId="13">#REF!</definedName>
    <definedName name="_5257t10nc1p_5_1" localSheetId="2">#REF!</definedName>
    <definedName name="_5257t10nc1p_5_1" localSheetId="11">#REF!</definedName>
    <definedName name="_5257t10nc1p_5_1" localSheetId="5">#REF!</definedName>
    <definedName name="_5257t10nc1p_5_1" localSheetId="14">#REF!</definedName>
    <definedName name="_5257t10nc1p_5_1">#REF!</definedName>
    <definedName name="_5258t10nc1p_6_1" localSheetId="13">#REF!</definedName>
    <definedName name="_5258t10nc1p_6_1" localSheetId="2">#REF!</definedName>
    <definedName name="_5258t10nc1p_6_1" localSheetId="11">#REF!</definedName>
    <definedName name="_5258t10nc1p_6_1" localSheetId="5">#REF!</definedName>
    <definedName name="_5258t10nc1p_6_1" localSheetId="14">#REF!</definedName>
    <definedName name="_5258t10nc1p_6_1">#REF!</definedName>
    <definedName name="_5259t10nc1p_8_1" localSheetId="13">#REF!</definedName>
    <definedName name="_5259t10nc1p_8_1" localSheetId="2">#REF!</definedName>
    <definedName name="_5259t10nc1p_8_1" localSheetId="11">#REF!</definedName>
    <definedName name="_5259t10nc1p_8_1" localSheetId="5">#REF!</definedName>
    <definedName name="_5259t10nc1p_8_1" localSheetId="14">#REF!</definedName>
    <definedName name="_5259t10nc1p_8_1">#REF!</definedName>
    <definedName name="_525CS_60_4_1" localSheetId="13">#REF!</definedName>
    <definedName name="_525CS_60_4_1" localSheetId="2">#REF!</definedName>
    <definedName name="_525CS_60_4_1" localSheetId="11">#REF!</definedName>
    <definedName name="_525CS_60_4_1" localSheetId="5">#REF!</definedName>
    <definedName name="_525CS_60_4_1" localSheetId="14">#REF!</definedName>
    <definedName name="_525CS_60_4_1">#REF!</definedName>
    <definedName name="_526CS_60_5_1" localSheetId="13">#REF!</definedName>
    <definedName name="_526CS_60_5_1" localSheetId="2">#REF!</definedName>
    <definedName name="_526CS_60_5_1" localSheetId="11">#REF!</definedName>
    <definedName name="_526CS_60_5_1" localSheetId="5">#REF!</definedName>
    <definedName name="_526CS_60_5_1" localSheetId="14">#REF!</definedName>
    <definedName name="_526CS_60_5_1">#REF!</definedName>
    <definedName name="_5276t10vl1p_4_1" localSheetId="13">#REF!</definedName>
    <definedName name="_5276t10vl1p_4_1" localSheetId="2">#REF!</definedName>
    <definedName name="_5276t10vl1p_4_1" localSheetId="11">#REF!</definedName>
    <definedName name="_5276t10vl1p_4_1" localSheetId="5">#REF!</definedName>
    <definedName name="_5276t10vl1p_4_1" localSheetId="14">#REF!</definedName>
    <definedName name="_5276t10vl1p_4_1">#REF!</definedName>
    <definedName name="_5277t10vl1p_5_1" localSheetId="13">#REF!</definedName>
    <definedName name="_5277t10vl1p_5_1" localSheetId="2">#REF!</definedName>
    <definedName name="_5277t10vl1p_5_1" localSheetId="11">#REF!</definedName>
    <definedName name="_5277t10vl1p_5_1" localSheetId="5">#REF!</definedName>
    <definedName name="_5277t10vl1p_5_1" localSheetId="14">#REF!</definedName>
    <definedName name="_5277t10vl1p_5_1">#REF!</definedName>
    <definedName name="_5278t10vl1p_6_1" localSheetId="13">#REF!</definedName>
    <definedName name="_5278t10vl1p_6_1" localSheetId="2">#REF!</definedName>
    <definedName name="_5278t10vl1p_6_1" localSheetId="11">#REF!</definedName>
    <definedName name="_5278t10vl1p_6_1" localSheetId="5">#REF!</definedName>
    <definedName name="_5278t10vl1p_6_1" localSheetId="14">#REF!</definedName>
    <definedName name="_5278t10vl1p_6_1">#REF!</definedName>
    <definedName name="_5279t10vl1p_8_1" localSheetId="13">#REF!</definedName>
    <definedName name="_5279t10vl1p_8_1" localSheetId="2">#REF!</definedName>
    <definedName name="_5279t10vl1p_8_1" localSheetId="11">#REF!</definedName>
    <definedName name="_5279t10vl1p_8_1" localSheetId="5">#REF!</definedName>
    <definedName name="_5279t10vl1p_8_1" localSheetId="14">#REF!</definedName>
    <definedName name="_5279t10vl1p_8_1">#REF!</definedName>
    <definedName name="_527CS_60_6_1" localSheetId="13">#REF!</definedName>
    <definedName name="_527CS_60_6_1" localSheetId="2">#REF!</definedName>
    <definedName name="_527CS_60_6_1" localSheetId="11">#REF!</definedName>
    <definedName name="_527CS_60_6_1" localSheetId="5">#REF!</definedName>
    <definedName name="_527CS_60_6_1" localSheetId="14">#REF!</definedName>
    <definedName name="_527CS_60_6_1">#REF!</definedName>
    <definedName name="_5281t121p_4_1" localSheetId="13">#REF!</definedName>
    <definedName name="_5281t121p_4_1" localSheetId="2">#REF!</definedName>
    <definedName name="_5281t121p_4_1" localSheetId="11">#REF!</definedName>
    <definedName name="_5281t121p_4_1" localSheetId="5">#REF!</definedName>
    <definedName name="_5281t121p_4_1" localSheetId="14">#REF!</definedName>
    <definedName name="_5281t121p_4_1">#REF!</definedName>
    <definedName name="_5283t121p_5_1" localSheetId="13">#REF!</definedName>
    <definedName name="_5283t121p_5_1" localSheetId="2">#REF!</definedName>
    <definedName name="_5283t121p_5_1" localSheetId="11">#REF!</definedName>
    <definedName name="_5283t121p_5_1" localSheetId="5">#REF!</definedName>
    <definedName name="_5283t121p_5_1" localSheetId="14">#REF!</definedName>
    <definedName name="_5283t121p_5_1">#REF!</definedName>
    <definedName name="_5285t121p_6_1" localSheetId="13">#REF!</definedName>
    <definedName name="_5285t121p_6_1" localSheetId="2">#REF!</definedName>
    <definedName name="_5285t121p_6_1" localSheetId="11">#REF!</definedName>
    <definedName name="_5285t121p_6_1" localSheetId="5">#REF!</definedName>
    <definedName name="_5285t121p_6_1" localSheetId="14">#REF!</definedName>
    <definedName name="_5285t121p_6_1">#REF!</definedName>
    <definedName name="_5287t121p_8_1" localSheetId="13">#REF!</definedName>
    <definedName name="_5287t121p_8_1" localSheetId="2">#REF!</definedName>
    <definedName name="_5287t121p_8_1" localSheetId="11">#REF!</definedName>
    <definedName name="_5287t121p_8_1" localSheetId="5">#REF!</definedName>
    <definedName name="_5287t121p_8_1" localSheetId="14">#REF!</definedName>
    <definedName name="_5287t121p_8_1">#REF!</definedName>
    <definedName name="_5289t123p_4_1" localSheetId="13">#REF!</definedName>
    <definedName name="_5289t123p_4_1" localSheetId="2">#REF!</definedName>
    <definedName name="_5289t123p_4_1" localSheetId="11">#REF!</definedName>
    <definedName name="_5289t123p_4_1" localSheetId="5">#REF!</definedName>
    <definedName name="_5289t123p_4_1" localSheetId="14">#REF!</definedName>
    <definedName name="_5289t123p_4_1">#REF!</definedName>
    <definedName name="_528CS_60_8_1" localSheetId="13">#REF!</definedName>
    <definedName name="_528CS_60_8_1" localSheetId="2">#REF!</definedName>
    <definedName name="_528CS_60_8_1" localSheetId="11">#REF!</definedName>
    <definedName name="_528CS_60_8_1" localSheetId="5">#REF!</definedName>
    <definedName name="_528CS_60_8_1" localSheetId="14">#REF!</definedName>
    <definedName name="_528CS_60_8_1">#REF!</definedName>
    <definedName name="_5291t123p_5_1" localSheetId="13">#REF!</definedName>
    <definedName name="_5291t123p_5_1" localSheetId="2">#REF!</definedName>
    <definedName name="_5291t123p_5_1" localSheetId="11">#REF!</definedName>
    <definedName name="_5291t123p_5_1" localSheetId="5">#REF!</definedName>
    <definedName name="_5291t123p_5_1" localSheetId="14">#REF!</definedName>
    <definedName name="_5291t123p_5_1">#REF!</definedName>
    <definedName name="_5293t123p_6_1" localSheetId="13">#REF!</definedName>
    <definedName name="_5293t123p_6_1" localSheetId="2">#REF!</definedName>
    <definedName name="_5293t123p_6_1" localSheetId="11">#REF!</definedName>
    <definedName name="_5293t123p_6_1" localSheetId="5">#REF!</definedName>
    <definedName name="_5293t123p_6_1" localSheetId="14">#REF!</definedName>
    <definedName name="_5293t123p_6_1">#REF!</definedName>
    <definedName name="_5295t123p_8_1" localSheetId="13">#REF!</definedName>
    <definedName name="_5295t123p_8_1" localSheetId="2">#REF!</definedName>
    <definedName name="_5295t123p_8_1" localSheetId="11">#REF!</definedName>
    <definedName name="_5295t123p_8_1" localSheetId="5">#REF!</definedName>
    <definedName name="_5295t123p_8_1" localSheetId="14">#REF!</definedName>
    <definedName name="_5295t123p_8_1">#REF!</definedName>
    <definedName name="_529CS_80_4_1" localSheetId="13">#REF!</definedName>
    <definedName name="_529CS_80_4_1" localSheetId="2">#REF!</definedName>
    <definedName name="_529CS_80_4_1" localSheetId="11">#REF!</definedName>
    <definedName name="_529CS_80_4_1" localSheetId="5">#REF!</definedName>
    <definedName name="_529CS_80_4_1" localSheetId="14">#REF!</definedName>
    <definedName name="_529CS_80_4_1">#REF!</definedName>
    <definedName name="_52A66000_8_1" localSheetId="13">#REF!</definedName>
    <definedName name="_52A66000_8_1" localSheetId="2">#REF!</definedName>
    <definedName name="_52A66000_8_1" localSheetId="11">#REF!</definedName>
    <definedName name="_52A66000_8_1" localSheetId="5">#REF!</definedName>
    <definedName name="_52A66000_8_1" localSheetId="14">#REF!</definedName>
    <definedName name="_52A66000_8_1">#REF!</definedName>
    <definedName name="_530CS_80_5_1" localSheetId="13">#REF!</definedName>
    <definedName name="_530CS_80_5_1" localSheetId="2">#REF!</definedName>
    <definedName name="_530CS_80_5_1" localSheetId="11">#REF!</definedName>
    <definedName name="_530CS_80_5_1" localSheetId="5">#REF!</definedName>
    <definedName name="_530CS_80_5_1" localSheetId="14">#REF!</definedName>
    <definedName name="_530CS_80_5_1">#REF!</definedName>
    <definedName name="_531CS_80_6_1" localSheetId="13">#REF!</definedName>
    <definedName name="_531CS_80_6_1" localSheetId="2">#REF!</definedName>
    <definedName name="_531CS_80_6_1" localSheetId="11">#REF!</definedName>
    <definedName name="_531CS_80_6_1" localSheetId="5">#REF!</definedName>
    <definedName name="_531CS_80_6_1" localSheetId="14">#REF!</definedName>
    <definedName name="_531CS_80_6_1">#REF!</definedName>
    <definedName name="_532CS_80_8_1" localSheetId="13">#REF!</definedName>
    <definedName name="_532CS_80_8_1" localSheetId="2">#REF!</definedName>
    <definedName name="_532CS_80_8_1" localSheetId="11">#REF!</definedName>
    <definedName name="_532CS_80_8_1" localSheetId="5">#REF!</definedName>
    <definedName name="_532CS_80_8_1" localSheetId="14">#REF!</definedName>
    <definedName name="_532CS_80_8_1">#REF!</definedName>
    <definedName name="_533CS_80S_4_1" localSheetId="13">#REF!</definedName>
    <definedName name="_533CS_80S_4_1" localSheetId="2">#REF!</definedName>
    <definedName name="_533CS_80S_4_1" localSheetId="11">#REF!</definedName>
    <definedName name="_533CS_80S_4_1" localSheetId="5">#REF!</definedName>
    <definedName name="_533CS_80S_4_1" localSheetId="14">#REF!</definedName>
    <definedName name="_533CS_80S_4_1">#REF!</definedName>
    <definedName name="_5345t141p_4_1" localSheetId="13">#REF!</definedName>
    <definedName name="_5345t141p_4_1" localSheetId="2">#REF!</definedName>
    <definedName name="_5345t141p_4_1" localSheetId="11">#REF!</definedName>
    <definedName name="_5345t141p_4_1" localSheetId="5">#REF!</definedName>
    <definedName name="_5345t141p_4_1" localSheetId="14">#REF!</definedName>
    <definedName name="_5345t141p_4_1">#REF!</definedName>
    <definedName name="_5347t141p_5_1" localSheetId="13">#REF!</definedName>
    <definedName name="_5347t141p_5_1" localSheetId="2">#REF!</definedName>
    <definedName name="_5347t141p_5_1" localSheetId="11">#REF!</definedName>
    <definedName name="_5347t141p_5_1" localSheetId="5">#REF!</definedName>
    <definedName name="_5347t141p_5_1" localSheetId="14">#REF!</definedName>
    <definedName name="_5347t141p_5_1">#REF!</definedName>
    <definedName name="_5349t141p_6_1" localSheetId="13">#REF!</definedName>
    <definedName name="_5349t141p_6_1" localSheetId="2">#REF!</definedName>
    <definedName name="_5349t141p_6_1" localSheetId="11">#REF!</definedName>
    <definedName name="_5349t141p_6_1" localSheetId="5">#REF!</definedName>
    <definedName name="_5349t141p_6_1" localSheetId="14">#REF!</definedName>
    <definedName name="_5349t141p_6_1">#REF!</definedName>
    <definedName name="_534CS_80S_5_1" localSheetId="13">#REF!</definedName>
    <definedName name="_534CS_80S_5_1" localSheetId="2">#REF!</definedName>
    <definedName name="_534CS_80S_5_1" localSheetId="11">#REF!</definedName>
    <definedName name="_534CS_80S_5_1" localSheetId="5">#REF!</definedName>
    <definedName name="_534CS_80S_5_1" localSheetId="14">#REF!</definedName>
    <definedName name="_534CS_80S_5_1">#REF!</definedName>
    <definedName name="_5351t141p_8_1" localSheetId="13">#REF!</definedName>
    <definedName name="_5351t141p_8_1" localSheetId="2">#REF!</definedName>
    <definedName name="_5351t141p_8_1" localSheetId="11">#REF!</definedName>
    <definedName name="_5351t141p_8_1" localSheetId="5">#REF!</definedName>
    <definedName name="_5351t141p_8_1" localSheetId="14">#REF!</definedName>
    <definedName name="_5351t141p_8_1">#REF!</definedName>
    <definedName name="_5353t143p_4_1" localSheetId="13">#REF!</definedName>
    <definedName name="_5353t143p_4_1" localSheetId="2">#REF!</definedName>
    <definedName name="_5353t143p_4_1" localSheetId="11">#REF!</definedName>
    <definedName name="_5353t143p_4_1" localSheetId="5">#REF!</definedName>
    <definedName name="_5353t143p_4_1" localSheetId="14">#REF!</definedName>
    <definedName name="_5353t143p_4_1">#REF!</definedName>
    <definedName name="_5355t143p_5_1" localSheetId="13">#REF!</definedName>
    <definedName name="_5355t143p_5_1" localSheetId="2">#REF!</definedName>
    <definedName name="_5355t143p_5_1" localSheetId="11">#REF!</definedName>
    <definedName name="_5355t143p_5_1" localSheetId="5">#REF!</definedName>
    <definedName name="_5355t143p_5_1" localSheetId="14">#REF!</definedName>
    <definedName name="_5355t143p_5_1">#REF!</definedName>
    <definedName name="_5357t143p_6_1" localSheetId="13">#REF!</definedName>
    <definedName name="_5357t143p_6_1" localSheetId="2">#REF!</definedName>
    <definedName name="_5357t143p_6_1" localSheetId="11">#REF!</definedName>
    <definedName name="_5357t143p_6_1" localSheetId="5">#REF!</definedName>
    <definedName name="_5357t143p_6_1" localSheetId="14">#REF!</definedName>
    <definedName name="_5357t143p_6_1">#REF!</definedName>
    <definedName name="_5359t143p_8_1" localSheetId="13">#REF!</definedName>
    <definedName name="_5359t143p_8_1" localSheetId="2">#REF!</definedName>
    <definedName name="_5359t143p_8_1" localSheetId="11">#REF!</definedName>
    <definedName name="_5359t143p_8_1" localSheetId="5">#REF!</definedName>
    <definedName name="_5359t143p_8_1" localSheetId="14">#REF!</definedName>
    <definedName name="_5359t143p_8_1">#REF!</definedName>
    <definedName name="_535CS_80S_6_1" localSheetId="13">#REF!</definedName>
    <definedName name="_535CS_80S_6_1" localSheetId="2">#REF!</definedName>
    <definedName name="_535CS_80S_6_1" localSheetId="11">#REF!</definedName>
    <definedName name="_535CS_80S_6_1" localSheetId="5">#REF!</definedName>
    <definedName name="_535CS_80S_6_1" localSheetId="14">#REF!</definedName>
    <definedName name="_535CS_80S_6_1">#REF!</definedName>
    <definedName name="_536CS_80S_8_1" localSheetId="13">#REF!</definedName>
    <definedName name="_536CS_80S_8_1" localSheetId="2">#REF!</definedName>
    <definedName name="_536CS_80S_8_1" localSheetId="11">#REF!</definedName>
    <definedName name="_536CS_80S_8_1" localSheetId="5">#REF!</definedName>
    <definedName name="_536CS_80S_8_1" localSheetId="14">#REF!</definedName>
    <definedName name="_536CS_80S_8_1">#REF!</definedName>
    <definedName name="_537CS_STD_4_1" localSheetId="13">#REF!</definedName>
    <definedName name="_537CS_STD_4_1" localSheetId="2">#REF!</definedName>
    <definedName name="_537CS_STD_4_1" localSheetId="11">#REF!</definedName>
    <definedName name="_537CS_STD_4_1" localSheetId="5">#REF!</definedName>
    <definedName name="_537CS_STD_4_1" localSheetId="14">#REF!</definedName>
    <definedName name="_537CS_STD_4_1">#REF!</definedName>
    <definedName name="_5384t14nc3p_4_1" localSheetId="13">#REF!</definedName>
    <definedName name="_5384t14nc3p_4_1" localSheetId="2">#REF!</definedName>
    <definedName name="_5384t14nc3p_4_1" localSheetId="11">#REF!</definedName>
    <definedName name="_5384t14nc3p_4_1" localSheetId="5">#REF!</definedName>
    <definedName name="_5384t14nc3p_4_1" localSheetId="14">#REF!</definedName>
    <definedName name="_5384t14nc3p_4_1">#REF!</definedName>
    <definedName name="_5385t14nc3p_5_1" localSheetId="13">#REF!</definedName>
    <definedName name="_5385t14nc3p_5_1" localSheetId="2">#REF!</definedName>
    <definedName name="_5385t14nc3p_5_1" localSheetId="11">#REF!</definedName>
    <definedName name="_5385t14nc3p_5_1" localSheetId="5">#REF!</definedName>
    <definedName name="_5385t14nc3p_5_1" localSheetId="14">#REF!</definedName>
    <definedName name="_5385t14nc3p_5_1">#REF!</definedName>
    <definedName name="_5386t14nc3p_6_1" localSheetId="13">#REF!</definedName>
    <definedName name="_5386t14nc3p_6_1" localSheetId="2">#REF!</definedName>
    <definedName name="_5386t14nc3p_6_1" localSheetId="11">#REF!</definedName>
    <definedName name="_5386t14nc3p_6_1" localSheetId="5">#REF!</definedName>
    <definedName name="_5386t14nc3p_6_1" localSheetId="14">#REF!</definedName>
    <definedName name="_5386t14nc3p_6_1">#REF!</definedName>
    <definedName name="_5387t14nc3p_8_1" localSheetId="13">#REF!</definedName>
    <definedName name="_5387t14nc3p_8_1" localSheetId="2">#REF!</definedName>
    <definedName name="_5387t14nc3p_8_1" localSheetId="11">#REF!</definedName>
    <definedName name="_5387t14nc3p_8_1" localSheetId="5">#REF!</definedName>
    <definedName name="_5387t14nc3p_8_1" localSheetId="14">#REF!</definedName>
    <definedName name="_5387t14nc3p_8_1">#REF!</definedName>
    <definedName name="_538CS_STD_5_1" localSheetId="13">#REF!</definedName>
    <definedName name="_538CS_STD_5_1" localSheetId="2">#REF!</definedName>
    <definedName name="_538CS_STD_5_1" localSheetId="11">#REF!</definedName>
    <definedName name="_538CS_STD_5_1" localSheetId="5">#REF!</definedName>
    <definedName name="_538CS_STD_5_1" localSheetId="14">#REF!</definedName>
    <definedName name="_538CS_STD_5_1">#REF!</definedName>
    <definedName name="_539CS_STD_6_1" localSheetId="13">#REF!</definedName>
    <definedName name="_539CS_STD_6_1" localSheetId="2">#REF!</definedName>
    <definedName name="_539CS_STD_6_1" localSheetId="11">#REF!</definedName>
    <definedName name="_539CS_STD_6_1" localSheetId="5">#REF!</definedName>
    <definedName name="_539CS_STD_6_1" localSheetId="14">#REF!</definedName>
    <definedName name="_539CS_STD_6_1">#REF!</definedName>
    <definedName name="_53A01CODE_5_1" localSheetId="13">#REF!</definedName>
    <definedName name="_53A01CODE_5_1" localSheetId="2">#REF!</definedName>
    <definedName name="_53A01CODE_5_1" localSheetId="11">#REF!</definedName>
    <definedName name="_53A01CODE_5_1" localSheetId="5">#REF!</definedName>
    <definedName name="_53A01CODE_5_1" localSheetId="14">#REF!</definedName>
    <definedName name="_53A01CODE_5_1">#REF!</definedName>
    <definedName name="_53A67000_4_1" localSheetId="13">#REF!</definedName>
    <definedName name="_53A67000_4_1" localSheetId="2">#REF!</definedName>
    <definedName name="_53A67000_4_1" localSheetId="11">#REF!</definedName>
    <definedName name="_53A67000_4_1" localSheetId="5">#REF!</definedName>
    <definedName name="_53A67000_4_1" localSheetId="14">#REF!</definedName>
    <definedName name="_53A67000_4_1">#REF!</definedName>
    <definedName name="_540CS_STD_8_1" localSheetId="13">#REF!</definedName>
    <definedName name="_540CS_STD_8_1" localSheetId="2">#REF!</definedName>
    <definedName name="_540CS_STD_8_1" localSheetId="11">#REF!</definedName>
    <definedName name="_540CS_STD_8_1" localSheetId="5">#REF!</definedName>
    <definedName name="_540CS_STD_8_1" localSheetId="14">#REF!</definedName>
    <definedName name="_540CS_STD_8_1">#REF!</definedName>
    <definedName name="_5412t14vl3p_4_1" localSheetId="13">#REF!</definedName>
    <definedName name="_5412t14vl3p_4_1" localSheetId="2">#REF!</definedName>
    <definedName name="_5412t14vl3p_4_1" localSheetId="11">#REF!</definedName>
    <definedName name="_5412t14vl3p_4_1" localSheetId="5">#REF!</definedName>
    <definedName name="_5412t14vl3p_4_1" localSheetId="14">#REF!</definedName>
    <definedName name="_5412t14vl3p_4_1">#REF!</definedName>
    <definedName name="_5413t14vl3p_5_1" localSheetId="13">#REF!</definedName>
    <definedName name="_5413t14vl3p_5_1" localSheetId="2">#REF!</definedName>
    <definedName name="_5413t14vl3p_5_1" localSheetId="11">#REF!</definedName>
    <definedName name="_5413t14vl3p_5_1" localSheetId="5">#REF!</definedName>
    <definedName name="_5413t14vl3p_5_1" localSheetId="14">#REF!</definedName>
    <definedName name="_5413t14vl3p_5_1">#REF!</definedName>
    <definedName name="_5414t14vl3p_6_1" localSheetId="13">#REF!</definedName>
    <definedName name="_5414t14vl3p_6_1" localSheetId="2">#REF!</definedName>
    <definedName name="_5414t14vl3p_6_1" localSheetId="11">#REF!</definedName>
    <definedName name="_5414t14vl3p_6_1" localSheetId="5">#REF!</definedName>
    <definedName name="_5414t14vl3p_6_1" localSheetId="14">#REF!</definedName>
    <definedName name="_5414t14vl3p_6_1">#REF!</definedName>
    <definedName name="_5415t14vl3p_8_1" localSheetId="13">#REF!</definedName>
    <definedName name="_5415t14vl3p_8_1" localSheetId="2">#REF!</definedName>
    <definedName name="_5415t14vl3p_8_1" localSheetId="11">#REF!</definedName>
    <definedName name="_5415t14vl3p_8_1" localSheetId="5">#REF!</definedName>
    <definedName name="_5415t14vl3p_8_1" localSheetId="14">#REF!</definedName>
    <definedName name="_5415t14vl3p_8_1">#REF!</definedName>
    <definedName name="_541CS_XS_4_1" localSheetId="13">#REF!</definedName>
    <definedName name="_541CS_XS_4_1" localSheetId="2">#REF!</definedName>
    <definedName name="_541CS_XS_4_1" localSheetId="11">#REF!</definedName>
    <definedName name="_541CS_XS_4_1" localSheetId="5">#REF!</definedName>
    <definedName name="_541CS_XS_4_1" localSheetId="14">#REF!</definedName>
    <definedName name="_541CS_XS_4_1">#REF!</definedName>
    <definedName name="_542CS_XS_5_1" localSheetId="13">#REF!</definedName>
    <definedName name="_542CS_XS_5_1" localSheetId="2">#REF!</definedName>
    <definedName name="_542CS_XS_5_1" localSheetId="11">#REF!</definedName>
    <definedName name="_542CS_XS_5_1" localSheetId="5">#REF!</definedName>
    <definedName name="_542CS_XS_5_1" localSheetId="14">#REF!</definedName>
    <definedName name="_542CS_XS_5_1">#REF!</definedName>
    <definedName name="_543CS_XS_6_1" localSheetId="13">#REF!</definedName>
    <definedName name="_543CS_XS_6_1" localSheetId="2">#REF!</definedName>
    <definedName name="_543CS_XS_6_1" localSheetId="11">#REF!</definedName>
    <definedName name="_543CS_XS_6_1" localSheetId="5">#REF!</definedName>
    <definedName name="_543CS_XS_6_1" localSheetId="14">#REF!</definedName>
    <definedName name="_543CS_XS_6_1">#REF!</definedName>
    <definedName name="_544CS_XS_8_1" localSheetId="13">#REF!</definedName>
    <definedName name="_544CS_XS_8_1" localSheetId="2">#REF!</definedName>
    <definedName name="_544CS_XS_8_1" localSheetId="11">#REF!</definedName>
    <definedName name="_544CS_XS_8_1" localSheetId="5">#REF!</definedName>
    <definedName name="_544CS_XS_8_1" localSheetId="14">#REF!</definedName>
    <definedName name="_544CS_XS_8_1">#REF!</definedName>
    <definedName name="_545CS_XXS_4_1" localSheetId="13">#REF!</definedName>
    <definedName name="_545CS_XXS_4_1" localSheetId="2">#REF!</definedName>
    <definedName name="_545CS_XXS_4_1" localSheetId="11">#REF!</definedName>
    <definedName name="_545CS_XXS_4_1" localSheetId="5">#REF!</definedName>
    <definedName name="_545CS_XXS_4_1" localSheetId="14">#REF!</definedName>
    <definedName name="_545CS_XXS_4_1">#REF!</definedName>
    <definedName name="_546CS_XXS_5_1" localSheetId="13">#REF!</definedName>
    <definedName name="_546CS_XXS_5_1" localSheetId="2">#REF!</definedName>
    <definedName name="_546CS_XXS_5_1" localSheetId="11">#REF!</definedName>
    <definedName name="_546CS_XXS_5_1" localSheetId="5">#REF!</definedName>
    <definedName name="_546CS_XXS_5_1" localSheetId="14">#REF!</definedName>
    <definedName name="_546CS_XXS_5_1">#REF!</definedName>
    <definedName name="_547CS_XXS_6_1" localSheetId="13">#REF!</definedName>
    <definedName name="_547CS_XXS_6_1" localSheetId="2">#REF!</definedName>
    <definedName name="_547CS_XXS_6_1" localSheetId="11">#REF!</definedName>
    <definedName name="_547CS_XXS_6_1" localSheetId="5">#REF!</definedName>
    <definedName name="_547CS_XXS_6_1" localSheetId="14">#REF!</definedName>
    <definedName name="_547CS_XXS_6_1">#REF!</definedName>
    <definedName name="_5488tadao_4_1" localSheetId="13">#REF!</definedName>
    <definedName name="_5488tadao_4_1" localSheetId="2">#REF!</definedName>
    <definedName name="_5488tadao_4_1" localSheetId="11">#REF!</definedName>
    <definedName name="_5488tadao_4_1" localSheetId="5">#REF!</definedName>
    <definedName name="_5488tadao_4_1" localSheetId="14">#REF!</definedName>
    <definedName name="_5488tadao_4_1">#REF!</definedName>
    <definedName name="_5489tadao_5_1" localSheetId="13">#REF!</definedName>
    <definedName name="_5489tadao_5_1" localSheetId="2">#REF!</definedName>
    <definedName name="_5489tadao_5_1" localSheetId="11">#REF!</definedName>
    <definedName name="_5489tadao_5_1" localSheetId="5">#REF!</definedName>
    <definedName name="_5489tadao_5_1" localSheetId="14">#REF!</definedName>
    <definedName name="_5489tadao_5_1">#REF!</definedName>
    <definedName name="_548CS_XXS_8_1" localSheetId="13">#REF!</definedName>
    <definedName name="_548CS_XXS_8_1" localSheetId="2">#REF!</definedName>
    <definedName name="_548CS_XXS_8_1" localSheetId="11">#REF!</definedName>
    <definedName name="_548CS_XXS_8_1" localSheetId="5">#REF!</definedName>
    <definedName name="_548CS_XXS_8_1" localSheetId="14">#REF!</definedName>
    <definedName name="_548CS_XXS_8_1">#REF!</definedName>
    <definedName name="_5490tadao_6_1" localSheetId="13">#REF!</definedName>
    <definedName name="_5490tadao_6_1" localSheetId="2">#REF!</definedName>
    <definedName name="_5490tadao_6_1" localSheetId="11">#REF!</definedName>
    <definedName name="_5490tadao_6_1" localSheetId="5">#REF!</definedName>
    <definedName name="_5490tadao_6_1" localSheetId="14">#REF!</definedName>
    <definedName name="_5490tadao_6_1">#REF!</definedName>
    <definedName name="_5491tadao_8_1" localSheetId="13">#REF!</definedName>
    <definedName name="_5491tadao_8_1" localSheetId="2">#REF!</definedName>
    <definedName name="_5491tadao_8_1" localSheetId="11">#REF!</definedName>
    <definedName name="_5491tadao_8_1" localSheetId="5">#REF!</definedName>
    <definedName name="_5491tadao_8_1" localSheetId="14">#REF!</definedName>
    <definedName name="_5491tadao_8_1">#REF!</definedName>
    <definedName name="_5493Tai_trong_4_1" localSheetId="13">#REF!</definedName>
    <definedName name="_5493Tai_trong_4_1" localSheetId="2">#REF!</definedName>
    <definedName name="_5493Tai_trong_4_1" localSheetId="11">#REF!</definedName>
    <definedName name="_5493Tai_trong_4_1" localSheetId="5">#REF!</definedName>
    <definedName name="_5493Tai_trong_4_1" localSheetId="14">#REF!</definedName>
    <definedName name="_5493Tai_trong_4_1">#REF!</definedName>
    <definedName name="_5495Tai_trong_5_1" localSheetId="13">#REF!</definedName>
    <definedName name="_5495Tai_trong_5_1" localSheetId="2">#REF!</definedName>
    <definedName name="_5495Tai_trong_5_1" localSheetId="11">#REF!</definedName>
    <definedName name="_5495Tai_trong_5_1" localSheetId="5">#REF!</definedName>
    <definedName name="_5495Tai_trong_5_1" localSheetId="14">#REF!</definedName>
    <definedName name="_5495Tai_trong_5_1">#REF!</definedName>
    <definedName name="_5497Tai_trong_6_1" localSheetId="13">#REF!</definedName>
    <definedName name="_5497Tai_trong_6_1" localSheetId="2">#REF!</definedName>
    <definedName name="_5497Tai_trong_6_1" localSheetId="11">#REF!</definedName>
    <definedName name="_5497Tai_trong_6_1" localSheetId="5">#REF!</definedName>
    <definedName name="_5497Tai_trong_6_1" localSheetId="14">#REF!</definedName>
    <definedName name="_5497Tai_trong_6_1">#REF!</definedName>
    <definedName name="_5499Tai_trong_8_1" localSheetId="13">#REF!</definedName>
    <definedName name="_5499Tai_trong_8_1" localSheetId="2">#REF!</definedName>
    <definedName name="_5499Tai_trong_8_1" localSheetId="11">#REF!</definedName>
    <definedName name="_5499Tai_trong_8_1" localSheetId="5">#REF!</definedName>
    <definedName name="_5499Tai_trong_8_1" localSheetId="14">#REF!</definedName>
    <definedName name="_5499Tai_trong_8_1">#REF!</definedName>
    <definedName name="_54A67000_5_1" localSheetId="13">#REF!</definedName>
    <definedName name="_54A67000_5_1" localSheetId="2">#REF!</definedName>
    <definedName name="_54A67000_5_1" localSheetId="11">#REF!</definedName>
    <definedName name="_54A67000_5_1" localSheetId="5">#REF!</definedName>
    <definedName name="_54A67000_5_1" localSheetId="14">#REF!</definedName>
    <definedName name="_54A67000_5_1">#REF!</definedName>
    <definedName name="_5504TBA_4_1" localSheetId="13">#REF!</definedName>
    <definedName name="_5504TBA_4_1" localSheetId="2">#REF!</definedName>
    <definedName name="_5504TBA_4_1" localSheetId="11">#REF!</definedName>
    <definedName name="_5504TBA_4_1" localSheetId="5">#REF!</definedName>
    <definedName name="_5504TBA_4_1" localSheetId="14">#REF!</definedName>
    <definedName name="_5504TBA_4_1">#REF!</definedName>
    <definedName name="_5505TBA_5_1" localSheetId="13">#REF!</definedName>
    <definedName name="_5505TBA_5_1" localSheetId="2">#REF!</definedName>
    <definedName name="_5505TBA_5_1" localSheetId="11">#REF!</definedName>
    <definedName name="_5505TBA_5_1" localSheetId="5">#REF!</definedName>
    <definedName name="_5505TBA_5_1" localSheetId="14">#REF!</definedName>
    <definedName name="_5505TBA_5_1">#REF!</definedName>
    <definedName name="_5506TBA_6_1" localSheetId="13">#REF!</definedName>
    <definedName name="_5506TBA_6_1" localSheetId="2">#REF!</definedName>
    <definedName name="_5506TBA_6_1" localSheetId="11">#REF!</definedName>
    <definedName name="_5506TBA_6_1" localSheetId="5">#REF!</definedName>
    <definedName name="_5506TBA_6_1" localSheetId="14">#REF!</definedName>
    <definedName name="_5506TBA_6_1">#REF!</definedName>
    <definedName name="_5507TBA_8_1" localSheetId="13">#REF!</definedName>
    <definedName name="_5507TBA_8_1" localSheetId="2">#REF!</definedName>
    <definedName name="_5507TBA_8_1" localSheetId="11">#REF!</definedName>
    <definedName name="_5507TBA_8_1" localSheetId="5">#REF!</definedName>
    <definedName name="_5507TBA_8_1" localSheetId="14">#REF!</definedName>
    <definedName name="_5507TBA_8_1">#REF!</definedName>
    <definedName name="_5533TC_4_1" localSheetId="13">#REF!</definedName>
    <definedName name="_5533TC_4_1" localSheetId="2">#REF!</definedName>
    <definedName name="_5533TC_4_1" localSheetId="11">#REF!</definedName>
    <definedName name="_5533TC_4_1" localSheetId="5">#REF!</definedName>
    <definedName name="_5533TC_4_1" localSheetId="14">#REF!</definedName>
    <definedName name="_5533TC_4_1">#REF!</definedName>
    <definedName name="_5535TC_5_1" localSheetId="13">#REF!</definedName>
    <definedName name="_5535TC_5_1" localSheetId="2">#REF!</definedName>
    <definedName name="_5535TC_5_1" localSheetId="11">#REF!</definedName>
    <definedName name="_5535TC_5_1" localSheetId="5">#REF!</definedName>
    <definedName name="_5535TC_5_1" localSheetId="14">#REF!</definedName>
    <definedName name="_5535TC_5_1">#REF!</definedName>
    <definedName name="_5537TC_6_1" localSheetId="13">#REF!</definedName>
    <definedName name="_5537TC_6_1" localSheetId="2">#REF!</definedName>
    <definedName name="_5537TC_6_1" localSheetId="11">#REF!</definedName>
    <definedName name="_5537TC_6_1" localSheetId="5">#REF!</definedName>
    <definedName name="_5537TC_6_1" localSheetId="14">#REF!</definedName>
    <definedName name="_5537TC_6_1">#REF!</definedName>
    <definedName name="_5539TC_8_1" localSheetId="13">#REF!</definedName>
    <definedName name="_5539TC_8_1" localSheetId="2">#REF!</definedName>
    <definedName name="_5539TC_8_1" localSheetId="11">#REF!</definedName>
    <definedName name="_5539TC_8_1" localSheetId="5">#REF!</definedName>
    <definedName name="_5539TC_8_1" localSheetId="14">#REF!</definedName>
    <definedName name="_5539TC_8_1">#REF!</definedName>
    <definedName name="_5540TC_NHANH1_4_1" localSheetId="13">#REF!</definedName>
    <definedName name="_5540TC_NHANH1_4_1" localSheetId="2">#REF!</definedName>
    <definedName name="_5540TC_NHANH1_4_1" localSheetId="11">#REF!</definedName>
    <definedName name="_5540TC_NHANH1_4_1" localSheetId="5">#REF!</definedName>
    <definedName name="_5540TC_NHANH1_4_1" localSheetId="14">#REF!</definedName>
    <definedName name="_5540TC_NHANH1_4_1">#REF!</definedName>
    <definedName name="_5541TC_NHANH1_5_1" localSheetId="13">#REF!</definedName>
    <definedName name="_5541TC_NHANH1_5_1" localSheetId="2">#REF!</definedName>
    <definedName name="_5541TC_NHANH1_5_1" localSheetId="11">#REF!</definedName>
    <definedName name="_5541TC_NHANH1_5_1" localSheetId="5">#REF!</definedName>
    <definedName name="_5541TC_NHANH1_5_1" localSheetId="14">#REF!</definedName>
    <definedName name="_5541TC_NHANH1_5_1">#REF!</definedName>
    <definedName name="_5542TC_NHANH1_6_1" localSheetId="13">#REF!</definedName>
    <definedName name="_5542TC_NHANH1_6_1" localSheetId="2">#REF!</definedName>
    <definedName name="_5542TC_NHANH1_6_1" localSheetId="11">#REF!</definedName>
    <definedName name="_5542TC_NHANH1_6_1" localSheetId="5">#REF!</definedName>
    <definedName name="_5542TC_NHANH1_6_1" localSheetId="14">#REF!</definedName>
    <definedName name="_5542TC_NHANH1_6_1">#REF!</definedName>
    <definedName name="_5543TC_NHANH1_8_1" localSheetId="13">#REF!</definedName>
    <definedName name="_5543TC_NHANH1_8_1" localSheetId="2">#REF!</definedName>
    <definedName name="_5543TC_NHANH1_8_1" localSheetId="11">#REF!</definedName>
    <definedName name="_5543TC_NHANH1_8_1" localSheetId="5">#REF!</definedName>
    <definedName name="_5543TC_NHANH1_8_1" localSheetId="14">#REF!</definedName>
    <definedName name="_5543TC_NHANH1_8_1">#REF!</definedName>
    <definedName name="_5548tct5_4_1" localSheetId="13">#REF!</definedName>
    <definedName name="_5548tct5_4_1" localSheetId="2">#REF!</definedName>
    <definedName name="_5548tct5_4_1" localSheetId="11">#REF!</definedName>
    <definedName name="_5548tct5_4_1" localSheetId="5">#REF!</definedName>
    <definedName name="_5548tct5_4_1" localSheetId="14">#REF!</definedName>
    <definedName name="_5548tct5_4_1">#REF!</definedName>
    <definedName name="_5549tct5_5_1" localSheetId="13">#REF!</definedName>
    <definedName name="_5549tct5_5_1" localSheetId="2">#REF!</definedName>
    <definedName name="_5549tct5_5_1" localSheetId="11">#REF!</definedName>
    <definedName name="_5549tct5_5_1" localSheetId="5">#REF!</definedName>
    <definedName name="_5549tct5_5_1" localSheetId="14">#REF!</definedName>
    <definedName name="_5549tct5_5_1">#REF!</definedName>
    <definedName name="_5550tct5_6_1" localSheetId="13">#REF!</definedName>
    <definedName name="_5550tct5_6_1" localSheetId="2">#REF!</definedName>
    <definedName name="_5550tct5_6_1" localSheetId="11">#REF!</definedName>
    <definedName name="_5550tct5_6_1" localSheetId="5">#REF!</definedName>
    <definedName name="_5550tct5_6_1" localSheetId="14">#REF!</definedName>
    <definedName name="_5550tct5_6_1">#REF!</definedName>
    <definedName name="_5551tct5_8_1" localSheetId="13">#REF!</definedName>
    <definedName name="_5551tct5_8_1" localSheetId="2">#REF!</definedName>
    <definedName name="_5551tct5_8_1" localSheetId="11">#REF!</definedName>
    <definedName name="_5551tct5_8_1" localSheetId="5">#REF!</definedName>
    <definedName name="_5551tct5_8_1" localSheetId="14">#REF!</definedName>
    <definedName name="_5551tct5_8_1">#REF!</definedName>
    <definedName name="_55A01CODE_6_1" localSheetId="13">#REF!</definedName>
    <definedName name="_55A01CODE_6_1" localSheetId="2">#REF!</definedName>
    <definedName name="_55A01CODE_6_1" localSheetId="11">#REF!</definedName>
    <definedName name="_55A01CODE_6_1" localSheetId="5">#REF!</definedName>
    <definedName name="_55A01CODE_6_1" localSheetId="14">#REF!</definedName>
    <definedName name="_55A01CODE_6_1">#REF!</definedName>
    <definedName name="_5601td1p_4_1" localSheetId="13">#REF!</definedName>
    <definedName name="_5601td1p_4_1" localSheetId="2">#REF!</definedName>
    <definedName name="_5601td1p_4_1" localSheetId="11">#REF!</definedName>
    <definedName name="_5601td1p_4_1" localSheetId="5">#REF!</definedName>
    <definedName name="_5601td1p_4_1" localSheetId="14">#REF!</definedName>
    <definedName name="_5601td1p_4_1">#REF!</definedName>
    <definedName name="_5603td1p_5_1" localSheetId="13">#REF!</definedName>
    <definedName name="_5603td1p_5_1" localSheetId="2">#REF!</definedName>
    <definedName name="_5603td1p_5_1" localSheetId="11">#REF!</definedName>
    <definedName name="_5603td1p_5_1" localSheetId="5">#REF!</definedName>
    <definedName name="_5603td1p_5_1" localSheetId="14">#REF!</definedName>
    <definedName name="_5603td1p_5_1">#REF!</definedName>
    <definedName name="_5605td1p_6_1" localSheetId="13">#REF!</definedName>
    <definedName name="_5605td1p_6_1" localSheetId="2">#REF!</definedName>
    <definedName name="_5605td1p_6_1" localSheetId="11">#REF!</definedName>
    <definedName name="_5605td1p_6_1" localSheetId="5">#REF!</definedName>
    <definedName name="_5605td1p_6_1" localSheetId="14">#REF!</definedName>
    <definedName name="_5605td1p_6_1">#REF!</definedName>
    <definedName name="_5607td1p_8_1" localSheetId="13">#REF!</definedName>
    <definedName name="_5607td1p_8_1" localSheetId="2">#REF!</definedName>
    <definedName name="_5607td1p_8_1" localSheetId="11">#REF!</definedName>
    <definedName name="_5607td1p_8_1" localSheetId="5">#REF!</definedName>
    <definedName name="_5607td1p_8_1" localSheetId="14">#REF!</definedName>
    <definedName name="_5607td1p_8_1">#REF!</definedName>
    <definedName name="_5625td3p_4_1" localSheetId="13">#REF!</definedName>
    <definedName name="_5625td3p_4_1" localSheetId="2">#REF!</definedName>
    <definedName name="_5625td3p_4_1" localSheetId="11">#REF!</definedName>
    <definedName name="_5625td3p_4_1" localSheetId="5">#REF!</definedName>
    <definedName name="_5625td3p_4_1" localSheetId="14">#REF!</definedName>
    <definedName name="_5625td3p_4_1">#REF!</definedName>
    <definedName name="_5627td3p_5_1" localSheetId="13">#REF!</definedName>
    <definedName name="_5627td3p_5_1" localSheetId="2">#REF!</definedName>
    <definedName name="_5627td3p_5_1" localSheetId="11">#REF!</definedName>
    <definedName name="_5627td3p_5_1" localSheetId="5">#REF!</definedName>
    <definedName name="_5627td3p_5_1" localSheetId="14">#REF!</definedName>
    <definedName name="_5627td3p_5_1">#REF!</definedName>
    <definedName name="_5629td3p_6_1" localSheetId="13">#REF!</definedName>
    <definedName name="_5629td3p_6_1" localSheetId="2">#REF!</definedName>
    <definedName name="_5629td3p_6_1" localSheetId="11">#REF!</definedName>
    <definedName name="_5629td3p_6_1" localSheetId="5">#REF!</definedName>
    <definedName name="_5629td3p_6_1" localSheetId="14">#REF!</definedName>
    <definedName name="_5629td3p_6_1">#REF!</definedName>
    <definedName name="_5631td3p_8_1" localSheetId="13">#REF!</definedName>
    <definedName name="_5631td3p_8_1" localSheetId="2">#REF!</definedName>
    <definedName name="_5631td3p_8_1" localSheetId="11">#REF!</definedName>
    <definedName name="_5631td3p_8_1" localSheetId="5">#REF!</definedName>
    <definedName name="_5631td3p_8_1" localSheetId="14">#REF!</definedName>
    <definedName name="_5631td3p_8_1">#REF!</definedName>
    <definedName name="_565CU_LY_4_1" localSheetId="13">#REF!</definedName>
    <definedName name="_565CU_LY_4_1" localSheetId="2">#REF!</definedName>
    <definedName name="_565CU_LY_4_1" localSheetId="11">#REF!</definedName>
    <definedName name="_565CU_LY_4_1" localSheetId="5">#REF!</definedName>
    <definedName name="_565CU_LY_4_1" localSheetId="14">#REF!</definedName>
    <definedName name="_565CU_LY_4_1">#REF!</definedName>
    <definedName name="_566CU_LY_5_1" localSheetId="13">#REF!</definedName>
    <definedName name="_566CU_LY_5_1" localSheetId="2">#REF!</definedName>
    <definedName name="_566CU_LY_5_1" localSheetId="11">#REF!</definedName>
    <definedName name="_566CU_LY_5_1" localSheetId="5">#REF!</definedName>
    <definedName name="_566CU_LY_5_1" localSheetId="14">#REF!</definedName>
    <definedName name="_566CU_LY_5_1">#REF!</definedName>
    <definedName name="_566DGCTI592_4_1" localSheetId="13">#REF!</definedName>
    <definedName name="_566DGCTI592_4_1" localSheetId="2">#REF!</definedName>
    <definedName name="_566DGCTI592_4_1" localSheetId="11">#REF!</definedName>
    <definedName name="_566DGCTI592_4_1" localSheetId="5">#REF!</definedName>
    <definedName name="_566DGCTI592_4_1" localSheetId="14">#REF!</definedName>
    <definedName name="_566DGCTI592_4_1">#REF!</definedName>
    <definedName name="_567CU_LY_6_1" localSheetId="13">#REF!</definedName>
    <definedName name="_567CU_LY_6_1" localSheetId="2">#REF!</definedName>
    <definedName name="_567CU_LY_6_1" localSheetId="11">#REF!</definedName>
    <definedName name="_567CU_LY_6_1" localSheetId="5">#REF!</definedName>
    <definedName name="_567CU_LY_6_1" localSheetId="14">#REF!</definedName>
    <definedName name="_567CU_LY_6_1">#REF!</definedName>
    <definedName name="_567DGCTI592_5_1" localSheetId="13">#REF!</definedName>
    <definedName name="_567DGCTI592_5_1" localSheetId="2">#REF!</definedName>
    <definedName name="_567DGCTI592_5_1" localSheetId="11">#REF!</definedName>
    <definedName name="_567DGCTI592_5_1" localSheetId="5">#REF!</definedName>
    <definedName name="_567DGCTI592_5_1" localSheetId="14">#REF!</definedName>
    <definedName name="_567DGCTI592_5_1">#REF!</definedName>
    <definedName name="_5680tdnc1p_4_1" localSheetId="13">#REF!</definedName>
    <definedName name="_5680tdnc1p_4_1" localSheetId="2">#REF!</definedName>
    <definedName name="_5680tdnc1p_4_1" localSheetId="11">#REF!</definedName>
    <definedName name="_5680tdnc1p_4_1" localSheetId="5">#REF!</definedName>
    <definedName name="_5680tdnc1p_4_1" localSheetId="14">#REF!</definedName>
    <definedName name="_5680tdnc1p_4_1">#REF!</definedName>
    <definedName name="_5681tdnc1p_5_1" localSheetId="13">#REF!</definedName>
    <definedName name="_5681tdnc1p_5_1" localSheetId="2">#REF!</definedName>
    <definedName name="_5681tdnc1p_5_1" localSheetId="11">#REF!</definedName>
    <definedName name="_5681tdnc1p_5_1" localSheetId="5">#REF!</definedName>
    <definedName name="_5681tdnc1p_5_1" localSheetId="14">#REF!</definedName>
    <definedName name="_5681tdnc1p_5_1">#REF!</definedName>
    <definedName name="_5682tdnc1p_6_1" localSheetId="13">#REF!</definedName>
    <definedName name="_5682tdnc1p_6_1" localSheetId="2">#REF!</definedName>
    <definedName name="_5682tdnc1p_6_1" localSheetId="11">#REF!</definedName>
    <definedName name="_5682tdnc1p_6_1" localSheetId="5">#REF!</definedName>
    <definedName name="_5682tdnc1p_6_1" localSheetId="14">#REF!</definedName>
    <definedName name="_5682tdnc1p_6_1">#REF!</definedName>
    <definedName name="_5683tdnc1p_8_1" localSheetId="13">#REF!</definedName>
    <definedName name="_5683tdnc1p_8_1" localSheetId="2">#REF!</definedName>
    <definedName name="_5683tdnc1p_8_1" localSheetId="11">#REF!</definedName>
    <definedName name="_5683tdnc1p_8_1" localSheetId="5">#REF!</definedName>
    <definedName name="_5683tdnc1p_8_1" localSheetId="14">#REF!</definedName>
    <definedName name="_5683tdnc1p_8_1">#REF!</definedName>
    <definedName name="_5688tdo_4_1" localSheetId="13">#REF!</definedName>
    <definedName name="_5688tdo_4_1" localSheetId="2">#REF!</definedName>
    <definedName name="_5688tdo_4_1" localSheetId="11">#REF!</definedName>
    <definedName name="_5688tdo_4_1" localSheetId="5">#REF!</definedName>
    <definedName name="_5688tdo_4_1" localSheetId="14">#REF!</definedName>
    <definedName name="_5688tdo_4_1">#REF!</definedName>
    <definedName name="_5689tdo_5_1" localSheetId="13">#REF!</definedName>
    <definedName name="_5689tdo_5_1" localSheetId="2">#REF!</definedName>
    <definedName name="_5689tdo_5_1" localSheetId="11">#REF!</definedName>
    <definedName name="_5689tdo_5_1" localSheetId="5">#REF!</definedName>
    <definedName name="_5689tdo_5_1" localSheetId="14">#REF!</definedName>
    <definedName name="_5689tdo_5_1">#REF!</definedName>
    <definedName name="_568CU_LY_8_1" localSheetId="13">#REF!</definedName>
    <definedName name="_568CU_LY_8_1" localSheetId="2">#REF!</definedName>
    <definedName name="_568CU_LY_8_1" localSheetId="11">#REF!</definedName>
    <definedName name="_568CU_LY_8_1" localSheetId="5">#REF!</definedName>
    <definedName name="_568CU_LY_8_1" localSheetId="14">#REF!</definedName>
    <definedName name="_568CU_LY_8_1">#REF!</definedName>
    <definedName name="_568DGCTI592_6_1" localSheetId="13">#REF!</definedName>
    <definedName name="_568DGCTI592_6_1" localSheetId="2">#REF!</definedName>
    <definedName name="_568DGCTI592_6_1" localSheetId="11">#REF!</definedName>
    <definedName name="_568DGCTI592_6_1" localSheetId="5">#REF!</definedName>
    <definedName name="_568DGCTI592_6_1" localSheetId="14">#REF!</definedName>
    <definedName name="_568DGCTI592_6_1">#REF!</definedName>
    <definedName name="_5690tdo_6_1" localSheetId="13">#REF!</definedName>
    <definedName name="_5690tdo_6_1" localSheetId="2">#REF!</definedName>
    <definedName name="_5690tdo_6_1" localSheetId="11">#REF!</definedName>
    <definedName name="_5690tdo_6_1" localSheetId="5">#REF!</definedName>
    <definedName name="_5690tdo_6_1" localSheetId="14">#REF!</definedName>
    <definedName name="_5690tdo_6_1">#REF!</definedName>
    <definedName name="_5691tdo_8_1" localSheetId="13">#REF!</definedName>
    <definedName name="_5691tdo_8_1" localSheetId="2">#REF!</definedName>
    <definedName name="_5691tdo_8_1" localSheetId="11">#REF!</definedName>
    <definedName name="_5691tdo_8_1" localSheetId="5">#REF!</definedName>
    <definedName name="_5691tdo_8_1" localSheetId="14">#REF!</definedName>
    <definedName name="_5691tdo_8_1">#REF!</definedName>
    <definedName name="_569cu_ly1_4_1" localSheetId="13">#REF!</definedName>
    <definedName name="_569cu_ly1_4_1" localSheetId="2">#REF!</definedName>
    <definedName name="_569cu_ly1_4_1" localSheetId="11">#REF!</definedName>
    <definedName name="_569cu_ly1_4_1" localSheetId="5">#REF!</definedName>
    <definedName name="_569cu_ly1_4_1" localSheetId="14">#REF!</definedName>
    <definedName name="_569cu_ly1_4_1">#REF!</definedName>
    <definedName name="_569DGCTI592_8_1" localSheetId="13">#REF!</definedName>
    <definedName name="_569DGCTI592_8_1" localSheetId="2">#REF!</definedName>
    <definedName name="_569DGCTI592_8_1" localSheetId="11">#REF!</definedName>
    <definedName name="_569DGCTI592_8_1" localSheetId="5">#REF!</definedName>
    <definedName name="_569DGCTI592_8_1" localSheetId="14">#REF!</definedName>
    <definedName name="_569DGCTI592_8_1">#REF!</definedName>
    <definedName name="_56A67000_6_1" localSheetId="13">#REF!</definedName>
    <definedName name="_56A67000_6_1" localSheetId="2">#REF!</definedName>
    <definedName name="_56A67000_6_1" localSheetId="11">#REF!</definedName>
    <definedName name="_56A67000_6_1" localSheetId="5">#REF!</definedName>
    <definedName name="_56A67000_6_1" localSheetId="14">#REF!</definedName>
    <definedName name="_56A67000_6_1">#REF!</definedName>
    <definedName name="_5700tdvl1p_4_1" localSheetId="13">#REF!</definedName>
    <definedName name="_5700tdvl1p_4_1" localSheetId="2">#REF!</definedName>
    <definedName name="_5700tdvl1p_4_1" localSheetId="11">#REF!</definedName>
    <definedName name="_5700tdvl1p_4_1" localSheetId="5">#REF!</definedName>
    <definedName name="_5700tdvl1p_4_1" localSheetId="14">#REF!</definedName>
    <definedName name="_5700tdvl1p_4_1">#REF!</definedName>
    <definedName name="_5701tdvl1p_5_1" localSheetId="13">#REF!</definedName>
    <definedName name="_5701tdvl1p_5_1" localSheetId="2">#REF!</definedName>
    <definedName name="_5701tdvl1p_5_1" localSheetId="11">#REF!</definedName>
    <definedName name="_5701tdvl1p_5_1" localSheetId="5">#REF!</definedName>
    <definedName name="_5701tdvl1p_5_1" localSheetId="14">#REF!</definedName>
    <definedName name="_5701tdvl1p_5_1">#REF!</definedName>
    <definedName name="_5702tdvl1p_6_1" localSheetId="13">#REF!</definedName>
    <definedName name="_5702tdvl1p_6_1" localSheetId="2">#REF!</definedName>
    <definedName name="_5702tdvl1p_6_1" localSheetId="11">#REF!</definedName>
    <definedName name="_5702tdvl1p_6_1" localSheetId="5">#REF!</definedName>
    <definedName name="_5702tdvl1p_6_1" localSheetId="14">#REF!</definedName>
    <definedName name="_5702tdvl1p_6_1">#REF!</definedName>
    <definedName name="_5703tdvl1p_8_1" localSheetId="13">#REF!</definedName>
    <definedName name="_5703tdvl1p_8_1" localSheetId="2">#REF!</definedName>
    <definedName name="_5703tdvl1p_8_1" localSheetId="11">#REF!</definedName>
    <definedName name="_5703tdvl1p_8_1" localSheetId="5">#REF!</definedName>
    <definedName name="_5703tdvl1p_8_1" localSheetId="14">#REF!</definedName>
    <definedName name="_5703tdvl1p_8_1">#REF!</definedName>
    <definedName name="_5708temp_4_1" localSheetId="13">#REF!</definedName>
    <definedName name="_5708temp_4_1" localSheetId="2">#REF!</definedName>
    <definedName name="_5708temp_4_1" localSheetId="11">#REF!</definedName>
    <definedName name="_5708temp_4_1" localSheetId="5">#REF!</definedName>
    <definedName name="_5708temp_4_1" localSheetId="14">#REF!</definedName>
    <definedName name="_5708temp_4_1">#REF!</definedName>
    <definedName name="_5709temp_5_1" localSheetId="13">#REF!</definedName>
    <definedName name="_5709temp_5_1" localSheetId="2">#REF!</definedName>
    <definedName name="_5709temp_5_1" localSheetId="11">#REF!</definedName>
    <definedName name="_5709temp_5_1" localSheetId="5">#REF!</definedName>
    <definedName name="_5709temp_5_1" localSheetId="14">#REF!</definedName>
    <definedName name="_5709temp_5_1">#REF!</definedName>
    <definedName name="_570cu_ly1_5_1" localSheetId="13">#REF!</definedName>
    <definedName name="_570cu_ly1_5_1" localSheetId="2">#REF!</definedName>
    <definedName name="_570cu_ly1_5_1" localSheetId="11">#REF!</definedName>
    <definedName name="_570cu_ly1_5_1" localSheetId="5">#REF!</definedName>
    <definedName name="_570cu_ly1_5_1" localSheetId="14">#REF!</definedName>
    <definedName name="_570cu_ly1_5_1">#REF!</definedName>
    <definedName name="_5710temp_6_1" localSheetId="13">#REF!</definedName>
    <definedName name="_5710temp_6_1" localSheetId="2">#REF!</definedName>
    <definedName name="_5710temp_6_1" localSheetId="11">#REF!</definedName>
    <definedName name="_5710temp_6_1" localSheetId="5">#REF!</definedName>
    <definedName name="_5710temp_6_1" localSheetId="14">#REF!</definedName>
    <definedName name="_5710temp_6_1">#REF!</definedName>
    <definedName name="_5711temp_8_1" localSheetId="13">#REF!</definedName>
    <definedName name="_5711temp_8_1" localSheetId="2">#REF!</definedName>
    <definedName name="_5711temp_8_1" localSheetId="11">#REF!</definedName>
    <definedName name="_5711temp_8_1" localSheetId="5">#REF!</definedName>
    <definedName name="_5711temp_8_1" localSheetId="14">#REF!</definedName>
    <definedName name="_5711temp_8_1">#REF!</definedName>
    <definedName name="_5713Temp_Br_4_1" localSheetId="13">#REF!</definedName>
    <definedName name="_5713Temp_Br_4_1" localSheetId="2">#REF!</definedName>
    <definedName name="_5713Temp_Br_4_1" localSheetId="11">#REF!</definedName>
    <definedName name="_5713Temp_Br_4_1" localSheetId="5">#REF!</definedName>
    <definedName name="_5713Temp_Br_4_1" localSheetId="14">#REF!</definedName>
    <definedName name="_5713Temp_Br_4_1">#REF!</definedName>
    <definedName name="_5715Temp_Br_5_1" localSheetId="13">#REF!</definedName>
    <definedName name="_5715Temp_Br_5_1" localSheetId="2">#REF!</definedName>
    <definedName name="_5715Temp_Br_5_1" localSheetId="11">#REF!</definedName>
    <definedName name="_5715Temp_Br_5_1" localSheetId="5">#REF!</definedName>
    <definedName name="_5715Temp_Br_5_1" localSheetId="14">#REF!</definedName>
    <definedName name="_5715Temp_Br_5_1">#REF!</definedName>
    <definedName name="_5717Temp_Br_6_1" localSheetId="13">#REF!</definedName>
    <definedName name="_5717Temp_Br_6_1" localSheetId="2">#REF!</definedName>
    <definedName name="_5717Temp_Br_6_1" localSheetId="11">#REF!</definedName>
    <definedName name="_5717Temp_Br_6_1" localSheetId="5">#REF!</definedName>
    <definedName name="_5717Temp_Br_6_1" localSheetId="14">#REF!</definedName>
    <definedName name="_5717Temp_Br_6_1">#REF!</definedName>
    <definedName name="_5719Temp_Br_8_1" localSheetId="13">#REF!</definedName>
    <definedName name="_5719Temp_Br_8_1" localSheetId="2">#REF!</definedName>
    <definedName name="_5719Temp_Br_8_1" localSheetId="11">#REF!</definedName>
    <definedName name="_5719Temp_Br_8_1" localSheetId="5">#REF!</definedName>
    <definedName name="_5719Temp_Br_8_1" localSheetId="14">#REF!</definedName>
    <definedName name="_5719Temp_Br_8_1">#REF!</definedName>
    <definedName name="_571cu_ly1_6_1" localSheetId="13">#REF!</definedName>
    <definedName name="_571cu_ly1_6_1" localSheetId="2">#REF!</definedName>
    <definedName name="_571cu_ly1_6_1" localSheetId="11">#REF!</definedName>
    <definedName name="_571cu_ly1_6_1" localSheetId="5">#REF!</definedName>
    <definedName name="_571cu_ly1_6_1" localSheetId="14">#REF!</definedName>
    <definedName name="_571cu_ly1_6_1">#REF!</definedName>
    <definedName name="_5720TEMPBR_4_1" localSheetId="13">#REF!</definedName>
    <definedName name="_5720TEMPBR_4_1" localSheetId="2">#REF!</definedName>
    <definedName name="_5720TEMPBR_4_1" localSheetId="11">#REF!</definedName>
    <definedName name="_5720TEMPBR_4_1" localSheetId="5">#REF!</definedName>
    <definedName name="_5720TEMPBR_4_1" localSheetId="14">#REF!</definedName>
    <definedName name="_5720TEMPBR_4_1">#REF!</definedName>
    <definedName name="_5721TEMPBR_5_1" localSheetId="13">#REF!</definedName>
    <definedName name="_5721TEMPBR_5_1" localSheetId="2">#REF!</definedName>
    <definedName name="_5721TEMPBR_5_1" localSheetId="11">#REF!</definedName>
    <definedName name="_5721TEMPBR_5_1" localSheetId="5">#REF!</definedName>
    <definedName name="_5721TEMPBR_5_1" localSheetId="14">#REF!</definedName>
    <definedName name="_5721TEMPBR_5_1">#REF!</definedName>
    <definedName name="_5722TEMPBR_6_1" localSheetId="13">#REF!</definedName>
    <definedName name="_5722TEMPBR_6_1" localSheetId="2">#REF!</definedName>
    <definedName name="_5722TEMPBR_6_1" localSheetId="11">#REF!</definedName>
    <definedName name="_5722TEMPBR_6_1" localSheetId="5">#REF!</definedName>
    <definedName name="_5722TEMPBR_6_1" localSheetId="14">#REF!</definedName>
    <definedName name="_5722TEMPBR_6_1">#REF!</definedName>
    <definedName name="_5723TEMPBR_8_1" localSheetId="13">#REF!</definedName>
    <definedName name="_5723TEMPBR_8_1" localSheetId="2">#REF!</definedName>
    <definedName name="_5723TEMPBR_8_1" localSheetId="11">#REF!</definedName>
    <definedName name="_5723TEMPBR_8_1" localSheetId="5">#REF!</definedName>
    <definedName name="_5723TEMPBR_8_1" localSheetId="14">#REF!</definedName>
    <definedName name="_5723TEMPBR_8_1">#REF!</definedName>
    <definedName name="_5725tenvung_4_1" localSheetId="13">#REF!</definedName>
    <definedName name="_5725tenvung_4_1" localSheetId="2">#REF!</definedName>
    <definedName name="_5725tenvung_4_1" localSheetId="11">#REF!</definedName>
    <definedName name="_5725tenvung_4_1" localSheetId="5">#REF!</definedName>
    <definedName name="_5725tenvung_4_1" localSheetId="14">#REF!</definedName>
    <definedName name="_5725tenvung_4_1">#REF!</definedName>
    <definedName name="_5727tenvung_5_1" localSheetId="13">#REF!</definedName>
    <definedName name="_5727tenvung_5_1" localSheetId="2">#REF!</definedName>
    <definedName name="_5727tenvung_5_1" localSheetId="11">#REF!</definedName>
    <definedName name="_5727tenvung_5_1" localSheetId="5">#REF!</definedName>
    <definedName name="_5727tenvung_5_1" localSheetId="14">#REF!</definedName>
    <definedName name="_5727tenvung_5_1">#REF!</definedName>
    <definedName name="_5729tenvung_6_1" localSheetId="13">#REF!</definedName>
    <definedName name="_5729tenvung_6_1" localSheetId="2">#REF!</definedName>
    <definedName name="_5729tenvung_6_1" localSheetId="11">#REF!</definedName>
    <definedName name="_5729tenvung_6_1" localSheetId="5">#REF!</definedName>
    <definedName name="_5729tenvung_6_1" localSheetId="14">#REF!</definedName>
    <definedName name="_5729tenvung_6_1">#REF!</definedName>
    <definedName name="_572cu_ly1_8_1" localSheetId="13">#REF!</definedName>
    <definedName name="_572cu_ly1_8_1" localSheetId="2">#REF!</definedName>
    <definedName name="_572cu_ly1_8_1" localSheetId="11">#REF!</definedName>
    <definedName name="_572cu_ly1_8_1" localSheetId="5">#REF!</definedName>
    <definedName name="_572cu_ly1_8_1" localSheetId="14">#REF!</definedName>
    <definedName name="_572cu_ly1_8_1">#REF!</definedName>
    <definedName name="_5731tenvung_8_1" localSheetId="13">#REF!</definedName>
    <definedName name="_5731tenvung_8_1" localSheetId="2">#REF!</definedName>
    <definedName name="_5731tenvung_8_1" localSheetId="11">#REF!</definedName>
    <definedName name="_5731tenvung_8_1" localSheetId="5">#REF!</definedName>
    <definedName name="_5731tenvung_8_1" localSheetId="14">#REF!</definedName>
    <definedName name="_5731tenvung_8_1">#REF!</definedName>
    <definedName name="_5732TG_4_1" localSheetId="13">#REF!</definedName>
    <definedName name="_5732TG_4_1" localSheetId="2">#REF!</definedName>
    <definedName name="_5732TG_4_1" localSheetId="11">#REF!</definedName>
    <definedName name="_5732TG_4_1" localSheetId="5">#REF!</definedName>
    <definedName name="_5732TG_4_1" localSheetId="14">#REF!</definedName>
    <definedName name="_5732TG_4_1">#REF!</definedName>
    <definedName name="_5733TG_5_1" localSheetId="13">#REF!</definedName>
    <definedName name="_5733TG_5_1" localSheetId="2">#REF!</definedName>
    <definedName name="_5733TG_5_1" localSheetId="11">#REF!</definedName>
    <definedName name="_5733TG_5_1" localSheetId="5">#REF!</definedName>
    <definedName name="_5733TG_5_1" localSheetId="14">#REF!</definedName>
    <definedName name="_5733TG_5_1">#REF!</definedName>
    <definedName name="_5734TG_6_1" localSheetId="13">#REF!</definedName>
    <definedName name="_5734TG_6_1" localSheetId="2">#REF!</definedName>
    <definedName name="_5734TG_6_1" localSheetId="11">#REF!</definedName>
    <definedName name="_5734TG_6_1" localSheetId="5">#REF!</definedName>
    <definedName name="_5734TG_6_1" localSheetId="14">#REF!</definedName>
    <definedName name="_5734TG_6_1">#REF!</definedName>
    <definedName name="_5735TG_8_1" localSheetId="13">#REF!</definedName>
    <definedName name="_5735TG_8_1" localSheetId="2">#REF!</definedName>
    <definedName name="_5735TG_8_1" localSheetId="11">#REF!</definedName>
    <definedName name="_5735TG_8_1" localSheetId="5">#REF!</definedName>
    <definedName name="_5735TG_8_1" localSheetId="14">#REF!</definedName>
    <definedName name="_5735TG_8_1">#REF!</definedName>
    <definedName name="_5737tg427_4_1" localSheetId="13">#REF!</definedName>
    <definedName name="_5737tg427_4_1" localSheetId="2">#REF!</definedName>
    <definedName name="_5737tg427_4_1" localSheetId="11">#REF!</definedName>
    <definedName name="_5737tg427_4_1" localSheetId="5">#REF!</definedName>
    <definedName name="_5737tg427_4_1" localSheetId="14">#REF!</definedName>
    <definedName name="_5737tg427_4_1">#REF!</definedName>
    <definedName name="_5739tg427_5_1" localSheetId="13">#REF!</definedName>
    <definedName name="_5739tg427_5_1" localSheetId="2">#REF!</definedName>
    <definedName name="_5739tg427_5_1" localSheetId="11">#REF!</definedName>
    <definedName name="_5739tg427_5_1" localSheetId="5">#REF!</definedName>
    <definedName name="_5739tg427_5_1" localSheetId="14">#REF!</definedName>
    <definedName name="_5739tg427_5_1">#REF!</definedName>
    <definedName name="_5741tg427_6_1" localSheetId="13">#REF!</definedName>
    <definedName name="_5741tg427_6_1" localSheetId="2">#REF!</definedName>
    <definedName name="_5741tg427_6_1" localSheetId="11">#REF!</definedName>
    <definedName name="_5741tg427_6_1" localSheetId="5">#REF!</definedName>
    <definedName name="_5741tg427_6_1" localSheetId="14">#REF!</definedName>
    <definedName name="_5741tg427_6_1">#REF!</definedName>
    <definedName name="_5743tg427_8_1" localSheetId="13">#REF!</definedName>
    <definedName name="_5743tg427_8_1" localSheetId="2">#REF!</definedName>
    <definedName name="_5743tg427_8_1" localSheetId="11">#REF!</definedName>
    <definedName name="_5743tg427_8_1" localSheetId="5">#REF!</definedName>
    <definedName name="_5743tg427_8_1" localSheetId="14">#REF!</definedName>
    <definedName name="_5743tg427_8_1">#REF!</definedName>
    <definedName name="_5744Tien_4_1" localSheetId="13">#REF!</definedName>
    <definedName name="_5744Tien_4_1" localSheetId="2">#REF!</definedName>
    <definedName name="_5744Tien_4_1" localSheetId="11">#REF!</definedName>
    <definedName name="_5744Tien_4_1" localSheetId="5">#REF!</definedName>
    <definedName name="_5744Tien_4_1" localSheetId="14">#REF!</definedName>
    <definedName name="_5744Tien_4_1">#REF!</definedName>
    <definedName name="_5745Tien_5_1" localSheetId="13">#REF!</definedName>
    <definedName name="_5745Tien_5_1" localSheetId="2">#REF!</definedName>
    <definedName name="_5745Tien_5_1" localSheetId="11">#REF!</definedName>
    <definedName name="_5745Tien_5_1" localSheetId="5">#REF!</definedName>
    <definedName name="_5745Tien_5_1" localSheetId="14">#REF!</definedName>
    <definedName name="_5745Tien_5_1">#REF!</definedName>
    <definedName name="_5746Tien_6_1" localSheetId="13">#REF!</definedName>
    <definedName name="_5746Tien_6_1" localSheetId="2">#REF!</definedName>
    <definedName name="_5746Tien_6_1" localSheetId="11">#REF!</definedName>
    <definedName name="_5746Tien_6_1" localSheetId="5">#REF!</definedName>
    <definedName name="_5746Tien_6_1" localSheetId="14">#REF!</definedName>
    <definedName name="_5746Tien_6_1">#REF!</definedName>
    <definedName name="_5747Tien_8_1" localSheetId="13">#REF!</definedName>
    <definedName name="_5747Tien_8_1" localSheetId="2">#REF!</definedName>
    <definedName name="_5747Tien_8_1" localSheetId="11">#REF!</definedName>
    <definedName name="_5747Tien_8_1" localSheetId="5">#REF!</definedName>
    <definedName name="_5747Tien_8_1" localSheetId="14">#REF!</definedName>
    <definedName name="_5747Tien_8_1">#REF!</definedName>
    <definedName name="_5748tim_xuat_hien_4_1" localSheetId="13">#REF!</definedName>
    <definedName name="_5748tim_xuat_hien_4_1" localSheetId="2">#REF!</definedName>
    <definedName name="_5748tim_xuat_hien_4_1" localSheetId="11">#REF!</definedName>
    <definedName name="_5748tim_xuat_hien_4_1" localSheetId="5">#REF!</definedName>
    <definedName name="_5748tim_xuat_hien_4_1" localSheetId="14">#REF!</definedName>
    <definedName name="_5748tim_xuat_hien_4_1">#REF!</definedName>
    <definedName name="_5749tim_xuat_hien_5_1" localSheetId="13">#REF!</definedName>
    <definedName name="_5749tim_xuat_hien_5_1" localSheetId="2">#REF!</definedName>
    <definedName name="_5749tim_xuat_hien_5_1" localSheetId="11">#REF!</definedName>
    <definedName name="_5749tim_xuat_hien_5_1" localSheetId="5">#REF!</definedName>
    <definedName name="_5749tim_xuat_hien_5_1" localSheetId="14">#REF!</definedName>
    <definedName name="_5749tim_xuat_hien_5_1">#REF!</definedName>
    <definedName name="_5750tim_xuat_hien_6_1" localSheetId="13">#REF!</definedName>
    <definedName name="_5750tim_xuat_hien_6_1" localSheetId="2">#REF!</definedName>
    <definedName name="_5750tim_xuat_hien_6_1" localSheetId="11">#REF!</definedName>
    <definedName name="_5750tim_xuat_hien_6_1" localSheetId="5">#REF!</definedName>
    <definedName name="_5750tim_xuat_hien_6_1" localSheetId="14">#REF!</definedName>
    <definedName name="_5750tim_xuat_hien_6_1">#REF!</definedName>
    <definedName name="_5751tim_xuat_hien_8_1" localSheetId="13">#REF!</definedName>
    <definedName name="_5751tim_xuat_hien_8_1" localSheetId="2">#REF!</definedName>
    <definedName name="_5751tim_xuat_hien_8_1" localSheetId="11">#REF!</definedName>
    <definedName name="_5751tim_xuat_hien_8_1" localSheetId="5">#REF!</definedName>
    <definedName name="_5751tim_xuat_hien_8_1" localSheetId="14">#REF!</definedName>
    <definedName name="_5751tim_xuat_hien_8_1">#REF!</definedName>
    <definedName name="_5752TITAN_4_1" localSheetId="13">#REF!</definedName>
    <definedName name="_5752TITAN_4_1" localSheetId="2">#REF!</definedName>
    <definedName name="_5752TITAN_4_1" localSheetId="11">#REF!</definedName>
    <definedName name="_5752TITAN_4_1" localSheetId="5">#REF!</definedName>
    <definedName name="_5752TITAN_4_1" localSheetId="14">#REF!</definedName>
    <definedName name="_5752TITAN_4_1">#REF!</definedName>
    <definedName name="_5753TITAN_5_1" localSheetId="13">#REF!</definedName>
    <definedName name="_5753TITAN_5_1" localSheetId="2">#REF!</definedName>
    <definedName name="_5753TITAN_5_1" localSheetId="11">#REF!</definedName>
    <definedName name="_5753TITAN_5_1" localSheetId="5">#REF!</definedName>
    <definedName name="_5753TITAN_5_1" localSheetId="14">#REF!</definedName>
    <definedName name="_5753TITAN_5_1">#REF!</definedName>
    <definedName name="_5754TITAN_6_1" localSheetId="13">#REF!</definedName>
    <definedName name="_5754TITAN_6_1" localSheetId="2">#REF!</definedName>
    <definedName name="_5754TITAN_6_1" localSheetId="11">#REF!</definedName>
    <definedName name="_5754TITAN_6_1" localSheetId="5">#REF!</definedName>
    <definedName name="_5754TITAN_6_1" localSheetId="14">#REF!</definedName>
    <definedName name="_5754TITAN_6_1">#REF!</definedName>
    <definedName name="_5755TITAN_8_1" localSheetId="13">#REF!</definedName>
    <definedName name="_5755TITAN_8_1" localSheetId="2">#REF!</definedName>
    <definedName name="_5755TITAN_8_1" localSheetId="11">#REF!</definedName>
    <definedName name="_5755TITAN_8_1" localSheetId="5">#REF!</definedName>
    <definedName name="_5755TITAN_8_1" localSheetId="14">#REF!</definedName>
    <definedName name="_5755TITAN_8_1">#REF!</definedName>
    <definedName name="_5756TK_4_1" localSheetId="13">#REF!</definedName>
    <definedName name="_5756TK_4_1" localSheetId="2">#REF!</definedName>
    <definedName name="_5756TK_4_1" localSheetId="11">#REF!</definedName>
    <definedName name="_5756TK_4_1" localSheetId="5">#REF!</definedName>
    <definedName name="_5756TK_4_1" localSheetId="14">#REF!</definedName>
    <definedName name="_5756TK_4_1">#REF!</definedName>
    <definedName name="_5757TK_5_1" localSheetId="13">#REF!</definedName>
    <definedName name="_5757TK_5_1" localSheetId="2">#REF!</definedName>
    <definedName name="_5757TK_5_1" localSheetId="11">#REF!</definedName>
    <definedName name="_5757TK_5_1" localSheetId="5">#REF!</definedName>
    <definedName name="_5757TK_5_1" localSheetId="14">#REF!</definedName>
    <definedName name="_5757TK_5_1">#REF!</definedName>
    <definedName name="_5758TK_6_1" localSheetId="13">#REF!</definedName>
    <definedName name="_5758TK_6_1" localSheetId="2">#REF!</definedName>
    <definedName name="_5758TK_6_1" localSheetId="11">#REF!</definedName>
    <definedName name="_5758TK_6_1" localSheetId="5">#REF!</definedName>
    <definedName name="_5758TK_6_1" localSheetId="14">#REF!</definedName>
    <definedName name="_5758TK_6_1">#REF!</definedName>
    <definedName name="_5759TK_8_1" localSheetId="13">#REF!</definedName>
    <definedName name="_5759TK_8_1" localSheetId="2">#REF!</definedName>
    <definedName name="_5759TK_8_1" localSheetId="11">#REF!</definedName>
    <definedName name="_5759TK_8_1" localSheetId="5">#REF!</definedName>
    <definedName name="_5759TK_8_1" localSheetId="14">#REF!</definedName>
    <definedName name="_5759TK_8_1">#REF!</definedName>
    <definedName name="_5760TkCto_4_1" localSheetId="13">#REF!</definedName>
    <definedName name="_5760TkCto_4_1" localSheetId="2">#REF!</definedName>
    <definedName name="_5760TkCto_4_1" localSheetId="11">#REF!</definedName>
    <definedName name="_5760TkCto_4_1" localSheetId="5">#REF!</definedName>
    <definedName name="_5760TkCto_4_1" localSheetId="14">#REF!</definedName>
    <definedName name="_5760TkCto_4_1">#REF!</definedName>
    <definedName name="_5761TkCto_5_1" localSheetId="13">#REF!</definedName>
    <definedName name="_5761TkCto_5_1" localSheetId="2">#REF!</definedName>
    <definedName name="_5761TkCto_5_1" localSheetId="11">#REF!</definedName>
    <definedName name="_5761TkCto_5_1" localSheetId="5">#REF!</definedName>
    <definedName name="_5761TkCto_5_1" localSheetId="14">#REF!</definedName>
    <definedName name="_5761TkCto_5_1">#REF!</definedName>
    <definedName name="_5762TkCto_6_1" localSheetId="13">#REF!</definedName>
    <definedName name="_5762TkCto_6_1" localSheetId="2">#REF!</definedName>
    <definedName name="_5762TkCto_6_1" localSheetId="11">#REF!</definedName>
    <definedName name="_5762TkCto_6_1" localSheetId="5">#REF!</definedName>
    <definedName name="_5762TkCto_6_1" localSheetId="14">#REF!</definedName>
    <definedName name="_5762TkCto_6_1">#REF!</definedName>
    <definedName name="_5763TkCto_8_1" localSheetId="13">#REF!</definedName>
    <definedName name="_5763TkCto_8_1" localSheetId="2">#REF!</definedName>
    <definedName name="_5763TkCto_8_1" localSheetId="11">#REF!</definedName>
    <definedName name="_5763TkCto_8_1" localSheetId="5">#REF!</definedName>
    <definedName name="_5763TkCto_8_1" localSheetId="14">#REF!</definedName>
    <definedName name="_5763TkCto_8_1">#REF!</definedName>
    <definedName name="_5764TL_4_1" localSheetId="13">#REF!</definedName>
    <definedName name="_5764TL_4_1" localSheetId="2">#REF!</definedName>
    <definedName name="_5764TL_4_1" localSheetId="11">#REF!</definedName>
    <definedName name="_5764TL_4_1" localSheetId="5">#REF!</definedName>
    <definedName name="_5764TL_4_1" localSheetId="14">#REF!</definedName>
    <definedName name="_5764TL_4_1">#REF!</definedName>
    <definedName name="_5765TL_5_1" localSheetId="13">#REF!</definedName>
    <definedName name="_5765TL_5_1" localSheetId="2">#REF!</definedName>
    <definedName name="_5765TL_5_1" localSheetId="11">#REF!</definedName>
    <definedName name="_5765TL_5_1" localSheetId="5">#REF!</definedName>
    <definedName name="_5765TL_5_1" localSheetId="14">#REF!</definedName>
    <definedName name="_5765TL_5_1">#REF!</definedName>
    <definedName name="_5766TL_6_1" localSheetId="13">#REF!</definedName>
    <definedName name="_5766TL_6_1" localSheetId="2">#REF!</definedName>
    <definedName name="_5766TL_6_1" localSheetId="11">#REF!</definedName>
    <definedName name="_5766TL_6_1" localSheetId="5">#REF!</definedName>
    <definedName name="_5766TL_6_1" localSheetId="14">#REF!</definedName>
    <definedName name="_5766TL_6_1">#REF!</definedName>
    <definedName name="_5767TL_8_1" localSheetId="13">#REF!</definedName>
    <definedName name="_5767TL_8_1" localSheetId="2">#REF!</definedName>
    <definedName name="_5767TL_8_1" localSheetId="11">#REF!</definedName>
    <definedName name="_5767TL_8_1" localSheetId="5">#REF!</definedName>
    <definedName name="_5767TL_8_1" localSheetId="14">#REF!</definedName>
    <definedName name="_5767TL_8_1">#REF!</definedName>
    <definedName name="_5769TL3_4_1" localSheetId="13">#REF!</definedName>
    <definedName name="_5769TL3_4_1" localSheetId="2">#REF!</definedName>
    <definedName name="_5769TL3_4_1" localSheetId="11">#REF!</definedName>
    <definedName name="_5769TL3_4_1" localSheetId="5">#REF!</definedName>
    <definedName name="_5769TL3_4_1" localSheetId="14">#REF!</definedName>
    <definedName name="_5769TL3_4_1">#REF!</definedName>
    <definedName name="_5771TL3_5_1" localSheetId="13">#REF!</definedName>
    <definedName name="_5771TL3_5_1" localSheetId="2">#REF!</definedName>
    <definedName name="_5771TL3_5_1" localSheetId="11">#REF!</definedName>
    <definedName name="_5771TL3_5_1" localSheetId="5">#REF!</definedName>
    <definedName name="_5771TL3_5_1" localSheetId="14">#REF!</definedName>
    <definedName name="_5771TL3_5_1">#REF!</definedName>
    <definedName name="_5773TL3_6_1" localSheetId="13">#REF!</definedName>
    <definedName name="_5773TL3_6_1" localSheetId="2">#REF!</definedName>
    <definedName name="_5773TL3_6_1" localSheetId="11">#REF!</definedName>
    <definedName name="_5773TL3_6_1" localSheetId="5">#REF!</definedName>
    <definedName name="_5773TL3_6_1" localSheetId="14">#REF!</definedName>
    <definedName name="_5773TL3_6_1">#REF!</definedName>
    <definedName name="_5775TL3_8_1" localSheetId="13">#REF!</definedName>
    <definedName name="_5775TL3_8_1" localSheetId="2">#REF!</definedName>
    <definedName name="_5775TL3_8_1" localSheetId="11">#REF!</definedName>
    <definedName name="_5775TL3_8_1" localSheetId="5">#REF!</definedName>
    <definedName name="_5775TL3_8_1" localSheetId="14">#REF!</definedName>
    <definedName name="_5775TL3_8_1">#REF!</definedName>
    <definedName name="_57A01CODE_8_1" localSheetId="13">#REF!</definedName>
    <definedName name="_57A01CODE_8_1" localSheetId="2">#REF!</definedName>
    <definedName name="_57A01CODE_8_1" localSheetId="11">#REF!</definedName>
    <definedName name="_57A01CODE_8_1" localSheetId="5">#REF!</definedName>
    <definedName name="_57A01CODE_8_1" localSheetId="14">#REF!</definedName>
    <definedName name="_57A01CODE_8_1">#REF!</definedName>
    <definedName name="_57A67000_8_1" localSheetId="13">#REF!</definedName>
    <definedName name="_57A67000_8_1" localSheetId="2">#REF!</definedName>
    <definedName name="_57A67000_8_1" localSheetId="11">#REF!</definedName>
    <definedName name="_57A67000_8_1" localSheetId="5">#REF!</definedName>
    <definedName name="_57A67000_8_1" localSheetId="14">#REF!</definedName>
    <definedName name="_57A67000_8_1">#REF!</definedName>
    <definedName name="_5844ton_4_1" localSheetId="13">#REF!</definedName>
    <definedName name="_5844ton_4_1" localSheetId="2">#REF!</definedName>
    <definedName name="_5844ton_4_1" localSheetId="11">#REF!</definedName>
    <definedName name="_5844ton_4_1" localSheetId="5">#REF!</definedName>
    <definedName name="_5844ton_4_1" localSheetId="14">#REF!</definedName>
    <definedName name="_5844ton_4_1">#REF!</definedName>
    <definedName name="_5845ton_5_1" localSheetId="13">#REF!</definedName>
    <definedName name="_5845ton_5_1" localSheetId="2">#REF!</definedName>
    <definedName name="_5845ton_5_1" localSheetId="11">#REF!</definedName>
    <definedName name="_5845ton_5_1" localSheetId="5">#REF!</definedName>
    <definedName name="_5845ton_5_1" localSheetId="14">#REF!</definedName>
    <definedName name="_5845ton_5_1">#REF!</definedName>
    <definedName name="_5846ton_6_1" localSheetId="13">#REF!</definedName>
    <definedName name="_5846ton_6_1" localSheetId="2">#REF!</definedName>
    <definedName name="_5846ton_6_1" localSheetId="11">#REF!</definedName>
    <definedName name="_5846ton_6_1" localSheetId="5">#REF!</definedName>
    <definedName name="_5846ton_6_1" localSheetId="14">#REF!</definedName>
    <definedName name="_5846ton_6_1">#REF!</definedName>
    <definedName name="_5847ton_8_1" localSheetId="13">#REF!</definedName>
    <definedName name="_5847ton_8_1" localSheetId="2">#REF!</definedName>
    <definedName name="_5847ton_8_1" localSheetId="11">#REF!</definedName>
    <definedName name="_5847ton_8_1" localSheetId="5">#REF!</definedName>
    <definedName name="_5847ton_8_1" localSheetId="14">#REF!</definedName>
    <definedName name="_5847ton_8_1">#REF!</definedName>
    <definedName name="_5849totb_4_1" localSheetId="13">#REF!</definedName>
    <definedName name="_5849totb_4_1" localSheetId="2">#REF!</definedName>
    <definedName name="_5849totb_4_1" localSheetId="11">#REF!</definedName>
    <definedName name="_5849totb_4_1" localSheetId="5">#REF!</definedName>
    <definedName name="_5849totb_4_1" localSheetId="14">#REF!</definedName>
    <definedName name="_5849totb_4_1">#REF!</definedName>
    <definedName name="_5851totb_5_1" localSheetId="13">#REF!</definedName>
    <definedName name="_5851totb_5_1" localSheetId="2">#REF!</definedName>
    <definedName name="_5851totb_5_1" localSheetId="11">#REF!</definedName>
    <definedName name="_5851totb_5_1" localSheetId="5">#REF!</definedName>
    <definedName name="_5851totb_5_1" localSheetId="14">#REF!</definedName>
    <definedName name="_5851totb_5_1">#REF!</definedName>
    <definedName name="_5853totb_6_1" localSheetId="13">#REF!</definedName>
    <definedName name="_5853totb_6_1" localSheetId="2">#REF!</definedName>
    <definedName name="_5853totb_6_1" localSheetId="11">#REF!</definedName>
    <definedName name="_5853totb_6_1" localSheetId="5">#REF!</definedName>
    <definedName name="_5853totb_6_1" localSheetId="14">#REF!</definedName>
    <definedName name="_5853totb_6_1">#REF!</definedName>
    <definedName name="_5855totb_8_1" localSheetId="13">#REF!</definedName>
    <definedName name="_5855totb_8_1" localSheetId="2">#REF!</definedName>
    <definedName name="_5855totb_8_1" localSheetId="11">#REF!</definedName>
    <definedName name="_5855totb_8_1" localSheetId="5">#REF!</definedName>
    <definedName name="_5855totb_8_1" localSheetId="14">#REF!</definedName>
    <definedName name="_5855totb_8_1">#REF!</definedName>
    <definedName name="_5857totb1_4_1" localSheetId="13">#REF!</definedName>
    <definedName name="_5857totb1_4_1" localSheetId="2">#REF!</definedName>
    <definedName name="_5857totb1_4_1" localSheetId="11">#REF!</definedName>
    <definedName name="_5857totb1_4_1" localSheetId="5">#REF!</definedName>
    <definedName name="_5857totb1_4_1" localSheetId="14">#REF!</definedName>
    <definedName name="_5857totb1_4_1">#REF!</definedName>
    <definedName name="_5859totb1_5_1" localSheetId="13">#REF!</definedName>
    <definedName name="_5859totb1_5_1" localSheetId="2">#REF!</definedName>
    <definedName name="_5859totb1_5_1" localSheetId="11">#REF!</definedName>
    <definedName name="_5859totb1_5_1" localSheetId="5">#REF!</definedName>
    <definedName name="_5859totb1_5_1" localSheetId="14">#REF!</definedName>
    <definedName name="_5859totb1_5_1">#REF!</definedName>
    <definedName name="_5861totb1_6_1" localSheetId="13">#REF!</definedName>
    <definedName name="_5861totb1_6_1" localSheetId="2">#REF!</definedName>
    <definedName name="_5861totb1_6_1" localSheetId="11">#REF!</definedName>
    <definedName name="_5861totb1_6_1" localSheetId="5">#REF!</definedName>
    <definedName name="_5861totb1_6_1" localSheetId="14">#REF!</definedName>
    <definedName name="_5861totb1_6_1">#REF!</definedName>
    <definedName name="_5863totb1_8_1" localSheetId="13">#REF!</definedName>
    <definedName name="_5863totb1_8_1" localSheetId="2">#REF!</definedName>
    <definedName name="_5863totb1_8_1" localSheetId="11">#REF!</definedName>
    <definedName name="_5863totb1_8_1" localSheetId="5">#REF!</definedName>
    <definedName name="_5863totb1_8_1" localSheetId="14">#REF!</definedName>
    <definedName name="_5863totb1_8_1">#REF!</definedName>
    <definedName name="_5865totb2_4_1" localSheetId="13">#REF!</definedName>
    <definedName name="_5865totb2_4_1" localSheetId="2">#REF!</definedName>
    <definedName name="_5865totb2_4_1" localSheetId="11">#REF!</definedName>
    <definedName name="_5865totb2_4_1" localSheetId="5">#REF!</definedName>
    <definedName name="_5865totb2_4_1" localSheetId="14">#REF!</definedName>
    <definedName name="_5865totb2_4_1">#REF!</definedName>
    <definedName name="_5867totb2_5_1" localSheetId="13">#REF!</definedName>
    <definedName name="_5867totb2_5_1" localSheetId="2">#REF!</definedName>
    <definedName name="_5867totb2_5_1" localSheetId="11">#REF!</definedName>
    <definedName name="_5867totb2_5_1" localSheetId="5">#REF!</definedName>
    <definedName name="_5867totb2_5_1" localSheetId="14">#REF!</definedName>
    <definedName name="_5867totb2_5_1">#REF!</definedName>
    <definedName name="_5869totb2_6_1" localSheetId="13">#REF!</definedName>
    <definedName name="_5869totb2_6_1" localSheetId="2">#REF!</definedName>
    <definedName name="_5869totb2_6_1" localSheetId="11">#REF!</definedName>
    <definedName name="_5869totb2_6_1" localSheetId="5">#REF!</definedName>
    <definedName name="_5869totb2_6_1" localSheetId="14">#REF!</definedName>
    <definedName name="_5869totb2_6_1">#REF!</definedName>
    <definedName name="_5871totb2_8_1" localSheetId="13">#REF!</definedName>
    <definedName name="_5871totb2_8_1" localSheetId="2">#REF!</definedName>
    <definedName name="_5871totb2_8_1" localSheetId="11">#REF!</definedName>
    <definedName name="_5871totb2_8_1" localSheetId="5">#REF!</definedName>
    <definedName name="_5871totb2_8_1" localSheetId="14">#REF!</definedName>
    <definedName name="_5871totb2_8_1">#REF!</definedName>
    <definedName name="_5873totb3_4_1" localSheetId="13">#REF!</definedName>
    <definedName name="_5873totb3_4_1" localSheetId="2">#REF!</definedName>
    <definedName name="_5873totb3_4_1" localSheetId="11">#REF!</definedName>
    <definedName name="_5873totb3_4_1" localSheetId="5">#REF!</definedName>
    <definedName name="_5873totb3_4_1" localSheetId="14">#REF!</definedName>
    <definedName name="_5873totb3_4_1">#REF!</definedName>
    <definedName name="_5875totb3_5_1" localSheetId="13">#REF!</definedName>
    <definedName name="_5875totb3_5_1" localSheetId="2">#REF!</definedName>
    <definedName name="_5875totb3_5_1" localSheetId="11">#REF!</definedName>
    <definedName name="_5875totb3_5_1" localSheetId="5">#REF!</definedName>
    <definedName name="_5875totb3_5_1" localSheetId="14">#REF!</definedName>
    <definedName name="_5875totb3_5_1">#REF!</definedName>
    <definedName name="_5877totb3_6_1" localSheetId="13">#REF!</definedName>
    <definedName name="_5877totb3_6_1" localSheetId="2">#REF!</definedName>
    <definedName name="_5877totb3_6_1" localSheetId="11">#REF!</definedName>
    <definedName name="_5877totb3_6_1" localSheetId="5">#REF!</definedName>
    <definedName name="_5877totb3_6_1" localSheetId="14">#REF!</definedName>
    <definedName name="_5877totb3_6_1">#REF!</definedName>
    <definedName name="_5879totb3_8_1" localSheetId="13">#REF!</definedName>
    <definedName name="_5879totb3_8_1" localSheetId="2">#REF!</definedName>
    <definedName name="_5879totb3_8_1" localSheetId="11">#REF!</definedName>
    <definedName name="_5879totb3_8_1" localSheetId="5">#REF!</definedName>
    <definedName name="_5879totb3_8_1" localSheetId="14">#REF!</definedName>
    <definedName name="_5879totb3_8_1">#REF!</definedName>
    <definedName name="_5881totb4_4_1" localSheetId="13">#REF!</definedName>
    <definedName name="_5881totb4_4_1" localSheetId="2">#REF!</definedName>
    <definedName name="_5881totb4_4_1" localSheetId="11">#REF!</definedName>
    <definedName name="_5881totb4_4_1" localSheetId="5">#REF!</definedName>
    <definedName name="_5881totb4_4_1" localSheetId="14">#REF!</definedName>
    <definedName name="_5881totb4_4_1">#REF!</definedName>
    <definedName name="_5883totb4_5_1" localSheetId="13">#REF!</definedName>
    <definedName name="_5883totb4_5_1" localSheetId="2">#REF!</definedName>
    <definedName name="_5883totb4_5_1" localSheetId="11">#REF!</definedName>
    <definedName name="_5883totb4_5_1" localSheetId="5">#REF!</definedName>
    <definedName name="_5883totb4_5_1" localSheetId="14">#REF!</definedName>
    <definedName name="_5883totb4_5_1">#REF!</definedName>
    <definedName name="_5885totb4_6_1" localSheetId="13">#REF!</definedName>
    <definedName name="_5885totb4_6_1" localSheetId="2">#REF!</definedName>
    <definedName name="_5885totb4_6_1" localSheetId="11">#REF!</definedName>
    <definedName name="_5885totb4_6_1" localSheetId="5">#REF!</definedName>
    <definedName name="_5885totb4_6_1" localSheetId="14">#REF!</definedName>
    <definedName name="_5885totb4_6_1">#REF!</definedName>
    <definedName name="_5887totb4_8_1" localSheetId="13">#REF!</definedName>
    <definedName name="_5887totb4_8_1" localSheetId="2">#REF!</definedName>
    <definedName name="_5887totb4_8_1" localSheetId="11">#REF!</definedName>
    <definedName name="_5887totb4_8_1" localSheetId="5">#REF!</definedName>
    <definedName name="_5887totb4_8_1" localSheetId="14">#REF!</definedName>
    <definedName name="_5887totb4_8_1">#REF!</definedName>
    <definedName name="_5889totb5_4_1" localSheetId="13">#REF!</definedName>
    <definedName name="_5889totb5_4_1" localSheetId="2">#REF!</definedName>
    <definedName name="_5889totb5_4_1" localSheetId="11">#REF!</definedName>
    <definedName name="_5889totb5_4_1" localSheetId="5">#REF!</definedName>
    <definedName name="_5889totb5_4_1" localSheetId="14">#REF!</definedName>
    <definedName name="_5889totb5_4_1">#REF!</definedName>
    <definedName name="_5891totb5_5_1" localSheetId="13">#REF!</definedName>
    <definedName name="_5891totb5_5_1" localSheetId="2">#REF!</definedName>
    <definedName name="_5891totb5_5_1" localSheetId="11">#REF!</definedName>
    <definedName name="_5891totb5_5_1" localSheetId="5">#REF!</definedName>
    <definedName name="_5891totb5_5_1" localSheetId="14">#REF!</definedName>
    <definedName name="_5891totb5_5_1">#REF!</definedName>
    <definedName name="_5893totb5_6_1" localSheetId="13">#REF!</definedName>
    <definedName name="_5893totb5_6_1" localSheetId="2">#REF!</definedName>
    <definedName name="_5893totb5_6_1" localSheetId="11">#REF!</definedName>
    <definedName name="_5893totb5_6_1" localSheetId="5">#REF!</definedName>
    <definedName name="_5893totb5_6_1" localSheetId="14">#REF!</definedName>
    <definedName name="_5893totb5_6_1">#REF!</definedName>
    <definedName name="_5895totb5_8_1" localSheetId="13">#REF!</definedName>
    <definedName name="_5895totb5_8_1" localSheetId="2">#REF!</definedName>
    <definedName name="_5895totb5_8_1" localSheetId="11">#REF!</definedName>
    <definedName name="_5895totb5_8_1" localSheetId="5">#REF!</definedName>
    <definedName name="_5895totb5_8_1" localSheetId="14">#REF!</definedName>
    <definedName name="_5895totb5_8_1">#REF!</definedName>
    <definedName name="_5897totb6_4_1" localSheetId="13">#REF!</definedName>
    <definedName name="_5897totb6_4_1" localSheetId="2">#REF!</definedName>
    <definedName name="_5897totb6_4_1" localSheetId="11">#REF!</definedName>
    <definedName name="_5897totb6_4_1" localSheetId="5">#REF!</definedName>
    <definedName name="_5897totb6_4_1" localSheetId="14">#REF!</definedName>
    <definedName name="_5897totb6_4_1">#REF!</definedName>
    <definedName name="_5899totb6_5_1" localSheetId="13">#REF!</definedName>
    <definedName name="_5899totb6_5_1" localSheetId="2">#REF!</definedName>
    <definedName name="_5899totb6_5_1" localSheetId="11">#REF!</definedName>
    <definedName name="_5899totb6_5_1" localSheetId="5">#REF!</definedName>
    <definedName name="_5899totb6_5_1" localSheetId="14">#REF!</definedName>
    <definedName name="_5899totb6_5_1">#REF!</definedName>
    <definedName name="_58A68000_4_1" localSheetId="13">#REF!</definedName>
    <definedName name="_58A68000_4_1" localSheetId="2">#REF!</definedName>
    <definedName name="_58A68000_4_1" localSheetId="11">#REF!</definedName>
    <definedName name="_58A68000_4_1" localSheetId="5">#REF!</definedName>
    <definedName name="_58A68000_4_1" localSheetId="14">#REF!</definedName>
    <definedName name="_58A68000_4_1">#REF!</definedName>
    <definedName name="_5901totb6_6_1" localSheetId="13">#REF!</definedName>
    <definedName name="_5901totb6_6_1" localSheetId="2">#REF!</definedName>
    <definedName name="_5901totb6_6_1" localSheetId="11">#REF!</definedName>
    <definedName name="_5901totb6_6_1" localSheetId="5">#REF!</definedName>
    <definedName name="_5901totb6_6_1" localSheetId="14">#REF!</definedName>
    <definedName name="_5901totb6_6_1">#REF!</definedName>
    <definedName name="_5903totb6_8_1" localSheetId="13">#REF!</definedName>
    <definedName name="_5903totb6_8_1" localSheetId="2">#REF!</definedName>
    <definedName name="_5903totb6_8_1" localSheetId="11">#REF!</definedName>
    <definedName name="_5903totb6_8_1" localSheetId="5">#REF!</definedName>
    <definedName name="_5903totb6_8_1" localSheetId="14">#REF!</definedName>
    <definedName name="_5903totb6_8_1">#REF!</definedName>
    <definedName name="_5904TPLRP_4_1" localSheetId="13">#REF!</definedName>
    <definedName name="_5904TPLRP_4_1" localSheetId="2">#REF!</definedName>
    <definedName name="_5904TPLRP_4_1" localSheetId="11">#REF!</definedName>
    <definedName name="_5904TPLRP_4_1" localSheetId="5">#REF!</definedName>
    <definedName name="_5904TPLRP_4_1" localSheetId="14">#REF!</definedName>
    <definedName name="_5904TPLRP_4_1">#REF!</definedName>
    <definedName name="_5905TPLRP_5_1" localSheetId="13">#REF!</definedName>
    <definedName name="_5905TPLRP_5_1" localSheetId="2">#REF!</definedName>
    <definedName name="_5905TPLRP_5_1" localSheetId="11">#REF!</definedName>
    <definedName name="_5905TPLRP_5_1" localSheetId="5">#REF!</definedName>
    <definedName name="_5905TPLRP_5_1" localSheetId="14">#REF!</definedName>
    <definedName name="_5905TPLRP_5_1">#REF!</definedName>
    <definedName name="_5906TPLRP_6_1" localSheetId="13">#REF!</definedName>
    <definedName name="_5906TPLRP_6_1" localSheetId="2">#REF!</definedName>
    <definedName name="_5906TPLRP_6_1" localSheetId="11">#REF!</definedName>
    <definedName name="_5906TPLRP_6_1" localSheetId="5">#REF!</definedName>
    <definedName name="_5906TPLRP_6_1" localSheetId="14">#REF!</definedName>
    <definedName name="_5906TPLRP_6_1">#REF!</definedName>
    <definedName name="_5907TPLRP_8_1" localSheetId="13">#REF!</definedName>
    <definedName name="_5907TPLRP_8_1" localSheetId="2">#REF!</definedName>
    <definedName name="_5907TPLRP_8_1" localSheetId="11">#REF!</definedName>
    <definedName name="_5907TPLRP_8_1" localSheetId="5">#REF!</definedName>
    <definedName name="_5907TPLRP_8_1" localSheetId="14">#REF!</definedName>
    <definedName name="_5907TPLRP_8_1">#REF!</definedName>
    <definedName name="_5908ts_4_1" localSheetId="13">#REF!</definedName>
    <definedName name="_5908ts_4_1" localSheetId="2">#REF!</definedName>
    <definedName name="_5908ts_4_1" localSheetId="11">#REF!</definedName>
    <definedName name="_5908ts_4_1" localSheetId="5">#REF!</definedName>
    <definedName name="_5908ts_4_1" localSheetId="14">#REF!</definedName>
    <definedName name="_5908ts_4_1">#REF!</definedName>
    <definedName name="_5909ts_5_1" localSheetId="13">#REF!</definedName>
    <definedName name="_5909ts_5_1" localSheetId="2">#REF!</definedName>
    <definedName name="_5909ts_5_1" localSheetId="11">#REF!</definedName>
    <definedName name="_5909ts_5_1" localSheetId="5">#REF!</definedName>
    <definedName name="_5909ts_5_1" localSheetId="14">#REF!</definedName>
    <definedName name="_5909ts_5_1">#REF!</definedName>
    <definedName name="_5910ts_6_1" localSheetId="13">#REF!</definedName>
    <definedName name="_5910ts_6_1" localSheetId="2">#REF!</definedName>
    <definedName name="_5910ts_6_1" localSheetId="11">#REF!</definedName>
    <definedName name="_5910ts_6_1" localSheetId="5">#REF!</definedName>
    <definedName name="_5910ts_6_1" localSheetId="14">#REF!</definedName>
    <definedName name="_5910ts_6_1">#REF!</definedName>
    <definedName name="_5911ts_8_1" localSheetId="13">#REF!</definedName>
    <definedName name="_5911ts_8_1" localSheetId="2">#REF!</definedName>
    <definedName name="_5911ts_8_1" localSheetId="11">#REF!</definedName>
    <definedName name="_5911ts_8_1" localSheetId="5">#REF!</definedName>
    <definedName name="_5911ts_8_1" localSheetId="14">#REF!</definedName>
    <definedName name="_5911ts_8_1">#REF!</definedName>
    <definedName name="_5912tsI_4_1" localSheetId="13">#REF!</definedName>
    <definedName name="_5912tsI_4_1" localSheetId="2">#REF!</definedName>
    <definedName name="_5912tsI_4_1" localSheetId="11">#REF!</definedName>
    <definedName name="_5912tsI_4_1" localSheetId="5">#REF!</definedName>
    <definedName name="_5912tsI_4_1" localSheetId="14">#REF!</definedName>
    <definedName name="_5912tsI_4_1">#REF!</definedName>
    <definedName name="_5913tsI_5_1" localSheetId="13">#REF!</definedName>
    <definedName name="_5913tsI_5_1" localSheetId="2">#REF!</definedName>
    <definedName name="_5913tsI_5_1" localSheetId="11">#REF!</definedName>
    <definedName name="_5913tsI_5_1" localSheetId="5">#REF!</definedName>
    <definedName name="_5913tsI_5_1" localSheetId="14">#REF!</definedName>
    <definedName name="_5913tsI_5_1">#REF!</definedName>
    <definedName name="_5914tsI_6_1" localSheetId="13">#REF!</definedName>
    <definedName name="_5914tsI_6_1" localSheetId="2">#REF!</definedName>
    <definedName name="_5914tsI_6_1" localSheetId="11">#REF!</definedName>
    <definedName name="_5914tsI_6_1" localSheetId="5">#REF!</definedName>
    <definedName name="_5914tsI_6_1" localSheetId="14">#REF!</definedName>
    <definedName name="_5914tsI_6_1">#REF!</definedName>
    <definedName name="_5915tsI_8_1" localSheetId="13">#REF!</definedName>
    <definedName name="_5915tsI_8_1" localSheetId="2">#REF!</definedName>
    <definedName name="_5915tsI_8_1" localSheetId="11">#REF!</definedName>
    <definedName name="_5915tsI_8_1" localSheetId="5">#REF!</definedName>
    <definedName name="_5915tsI_8_1" localSheetId="14">#REF!</definedName>
    <definedName name="_5915tsI_8_1">#REF!</definedName>
    <definedName name="_5948ttam_4_1" localSheetId="13">#REF!</definedName>
    <definedName name="_5948ttam_4_1" localSheetId="2">#REF!</definedName>
    <definedName name="_5948ttam_4_1" localSheetId="11">#REF!</definedName>
    <definedName name="_5948ttam_4_1" localSheetId="5">#REF!</definedName>
    <definedName name="_5948ttam_4_1" localSheetId="14">#REF!</definedName>
    <definedName name="_5948ttam_4_1">#REF!</definedName>
    <definedName name="_5949ttam_5_1" localSheetId="13">#REF!</definedName>
    <definedName name="_5949ttam_5_1" localSheetId="2">#REF!</definedName>
    <definedName name="_5949ttam_5_1" localSheetId="11">#REF!</definedName>
    <definedName name="_5949ttam_5_1" localSheetId="5">#REF!</definedName>
    <definedName name="_5949ttam_5_1" localSheetId="14">#REF!</definedName>
    <definedName name="_5949ttam_5_1">#REF!</definedName>
    <definedName name="_5950ttam_6_1" localSheetId="13">#REF!</definedName>
    <definedName name="_5950ttam_6_1" localSheetId="2">#REF!</definedName>
    <definedName name="_5950ttam_6_1" localSheetId="11">#REF!</definedName>
    <definedName name="_5950ttam_6_1" localSheetId="5">#REF!</definedName>
    <definedName name="_5950ttam_6_1" localSheetId="14">#REF!</definedName>
    <definedName name="_5950ttam_6_1">#REF!</definedName>
    <definedName name="_5951ttam_8_1" localSheetId="13">#REF!</definedName>
    <definedName name="_5951ttam_8_1" localSheetId="2">#REF!</definedName>
    <definedName name="_5951ttam_8_1" localSheetId="11">#REF!</definedName>
    <definedName name="_5951ttam_8_1" localSheetId="5">#REF!</definedName>
    <definedName name="_5951ttam_8_1" localSheetId="14">#REF!</definedName>
    <definedName name="_5951ttam_8_1">#REF!</definedName>
    <definedName name="_5952ttao_4_1" localSheetId="13">#REF!</definedName>
    <definedName name="_5952ttao_4_1" localSheetId="2">#REF!</definedName>
    <definedName name="_5952ttao_4_1" localSheetId="11">#REF!</definedName>
    <definedName name="_5952ttao_4_1" localSheetId="5">#REF!</definedName>
    <definedName name="_5952ttao_4_1" localSheetId="14">#REF!</definedName>
    <definedName name="_5952ttao_4_1">#REF!</definedName>
    <definedName name="_5953ttao_5_1" localSheetId="13">#REF!</definedName>
    <definedName name="_5953ttao_5_1" localSheetId="2">#REF!</definedName>
    <definedName name="_5953ttao_5_1" localSheetId="11">#REF!</definedName>
    <definedName name="_5953ttao_5_1" localSheetId="5">#REF!</definedName>
    <definedName name="_5953ttao_5_1" localSheetId="14">#REF!</definedName>
    <definedName name="_5953ttao_5_1">#REF!</definedName>
    <definedName name="_5954ttao_6_1" localSheetId="13">#REF!</definedName>
    <definedName name="_5954ttao_6_1" localSheetId="2">#REF!</definedName>
    <definedName name="_5954ttao_6_1" localSheetId="11">#REF!</definedName>
    <definedName name="_5954ttao_6_1" localSheetId="5">#REF!</definedName>
    <definedName name="_5954ttao_6_1" localSheetId="14">#REF!</definedName>
    <definedName name="_5954ttao_6_1">#REF!</definedName>
    <definedName name="_5955ttao_8_1" localSheetId="13">#REF!</definedName>
    <definedName name="_5955ttao_8_1" localSheetId="2">#REF!</definedName>
    <definedName name="_5955ttao_8_1" localSheetId="11">#REF!</definedName>
    <definedName name="_5955ttao_8_1" localSheetId="5">#REF!</definedName>
    <definedName name="_5955ttao_8_1" localSheetId="14">#REF!</definedName>
    <definedName name="_5955ttao_8_1">#REF!</definedName>
    <definedName name="_5956tttt_4_1" localSheetId="13">#REF!</definedName>
    <definedName name="_5956tttt_4_1" localSheetId="2">#REF!</definedName>
    <definedName name="_5956tttt_4_1" localSheetId="11">#REF!</definedName>
    <definedName name="_5956tttt_4_1" localSheetId="5">#REF!</definedName>
    <definedName name="_5956tttt_4_1" localSheetId="14">#REF!</definedName>
    <definedName name="_5956tttt_4_1">#REF!</definedName>
    <definedName name="_5957tttt_5_1" localSheetId="13">#REF!</definedName>
    <definedName name="_5957tttt_5_1" localSheetId="2">#REF!</definedName>
    <definedName name="_5957tttt_5_1" localSheetId="11">#REF!</definedName>
    <definedName name="_5957tttt_5_1" localSheetId="5">#REF!</definedName>
    <definedName name="_5957tttt_5_1" localSheetId="14">#REF!</definedName>
    <definedName name="_5957tttt_5_1">#REF!</definedName>
    <definedName name="_5958tttt_6_1" localSheetId="13">#REF!</definedName>
    <definedName name="_5958tttt_6_1" localSheetId="2">#REF!</definedName>
    <definedName name="_5958tttt_6_1" localSheetId="11">#REF!</definedName>
    <definedName name="_5958tttt_6_1" localSheetId="5">#REF!</definedName>
    <definedName name="_5958tttt_6_1" localSheetId="14">#REF!</definedName>
    <definedName name="_5958tttt_6_1">#REF!</definedName>
    <definedName name="_5959tttt_8_1" localSheetId="13">#REF!</definedName>
    <definedName name="_5959tttt_8_1" localSheetId="2">#REF!</definedName>
    <definedName name="_5959tttt_8_1" localSheetId="11">#REF!</definedName>
    <definedName name="_5959tttt_8_1" localSheetId="5">#REF!</definedName>
    <definedName name="_5959tttt_8_1" localSheetId="14">#REF!</definedName>
    <definedName name="_5959tttt_8_1">#REF!</definedName>
    <definedName name="_5960ttronmk_4_1" localSheetId="13">#REF!</definedName>
    <definedName name="_5960ttronmk_4_1" localSheetId="2">#REF!</definedName>
    <definedName name="_5960ttronmk_4_1" localSheetId="11">#REF!</definedName>
    <definedName name="_5960ttronmk_4_1" localSheetId="5">#REF!</definedName>
    <definedName name="_5960ttronmk_4_1" localSheetId="14">#REF!</definedName>
    <definedName name="_5960ttronmk_4_1">#REF!</definedName>
    <definedName name="_5961ttronmk_5_1" localSheetId="13">#REF!</definedName>
    <definedName name="_5961ttronmk_5_1" localSheetId="2">#REF!</definedName>
    <definedName name="_5961ttronmk_5_1" localSheetId="11">#REF!</definedName>
    <definedName name="_5961ttronmk_5_1" localSheetId="5">#REF!</definedName>
    <definedName name="_5961ttronmk_5_1" localSheetId="14">#REF!</definedName>
    <definedName name="_5961ttronmk_5_1">#REF!</definedName>
    <definedName name="_5962ttronmk_6_1" localSheetId="13">#REF!</definedName>
    <definedName name="_5962ttronmk_6_1" localSheetId="2">#REF!</definedName>
    <definedName name="_5962ttronmk_6_1" localSheetId="11">#REF!</definedName>
    <definedName name="_5962ttronmk_6_1" localSheetId="5">#REF!</definedName>
    <definedName name="_5962ttronmk_6_1" localSheetId="14">#REF!</definedName>
    <definedName name="_5962ttronmk_6_1">#REF!</definedName>
    <definedName name="_5963ttronmk_8_1" localSheetId="13">#REF!</definedName>
    <definedName name="_5963ttronmk_8_1" localSheetId="2">#REF!</definedName>
    <definedName name="_5963ttronmk_8_1" localSheetId="11">#REF!</definedName>
    <definedName name="_5963ttronmk_8_1" localSheetId="5">#REF!</definedName>
    <definedName name="_5963ttronmk_8_1" localSheetId="14">#REF!</definedName>
    <definedName name="_5963ttronmk_8_1">#REF!</definedName>
    <definedName name="_5964TuVan_4_1" localSheetId="13">#REF!</definedName>
    <definedName name="_5964TuVan_4_1" localSheetId="2">#REF!</definedName>
    <definedName name="_5964TuVan_4_1" localSheetId="11">#REF!</definedName>
    <definedName name="_5964TuVan_4_1" localSheetId="5">#REF!</definedName>
    <definedName name="_5964TuVan_4_1" localSheetId="14">#REF!</definedName>
    <definedName name="_5964TuVan_4_1">#REF!</definedName>
    <definedName name="_5965TuVan_5_1" localSheetId="13">#REF!</definedName>
    <definedName name="_5965TuVan_5_1" localSheetId="2">#REF!</definedName>
    <definedName name="_5965TuVan_5_1" localSheetId="11">#REF!</definedName>
    <definedName name="_5965TuVan_5_1" localSheetId="5">#REF!</definedName>
    <definedName name="_5965TuVan_5_1" localSheetId="14">#REF!</definedName>
    <definedName name="_5965TuVan_5_1">#REF!</definedName>
    <definedName name="_5966TuVan_6_1" localSheetId="13">#REF!</definedName>
    <definedName name="_5966TuVan_6_1" localSheetId="2">#REF!</definedName>
    <definedName name="_5966TuVan_6_1" localSheetId="11">#REF!</definedName>
    <definedName name="_5966TuVan_6_1" localSheetId="5">#REF!</definedName>
    <definedName name="_5966TuVan_6_1" localSheetId="14">#REF!</definedName>
    <definedName name="_5966TuVan_6_1">#REF!</definedName>
    <definedName name="_5967TuVan_8_1" localSheetId="13">#REF!</definedName>
    <definedName name="_5967TuVan_8_1" localSheetId="2">#REF!</definedName>
    <definedName name="_5967TuVan_8_1" localSheetId="11">#REF!</definedName>
    <definedName name="_5967TuVan_8_1" localSheetId="5">#REF!</definedName>
    <definedName name="_5967TuVan_8_1" localSheetId="14">#REF!</definedName>
    <definedName name="_5967TuVan_8_1">#REF!</definedName>
    <definedName name="_5968tv75nc_4_1" localSheetId="13">#REF!</definedName>
    <definedName name="_5968tv75nc_4_1" localSheetId="2">#REF!</definedName>
    <definedName name="_5968tv75nc_4_1" localSheetId="11">#REF!</definedName>
    <definedName name="_5968tv75nc_4_1" localSheetId="5">#REF!</definedName>
    <definedName name="_5968tv75nc_4_1" localSheetId="14">#REF!</definedName>
    <definedName name="_5968tv75nc_4_1">#REF!</definedName>
    <definedName name="_5969tv75nc_5_1" localSheetId="13">#REF!</definedName>
    <definedName name="_5969tv75nc_5_1" localSheetId="2">#REF!</definedName>
    <definedName name="_5969tv75nc_5_1" localSheetId="11">#REF!</definedName>
    <definedName name="_5969tv75nc_5_1" localSheetId="5">#REF!</definedName>
    <definedName name="_5969tv75nc_5_1" localSheetId="14">#REF!</definedName>
    <definedName name="_5969tv75nc_5_1">#REF!</definedName>
    <definedName name="_5970tv75nc_6_1" localSheetId="13">#REF!</definedName>
    <definedName name="_5970tv75nc_6_1" localSheetId="2">#REF!</definedName>
    <definedName name="_5970tv75nc_6_1" localSheetId="11">#REF!</definedName>
    <definedName name="_5970tv75nc_6_1" localSheetId="5">#REF!</definedName>
    <definedName name="_5970tv75nc_6_1" localSheetId="14">#REF!</definedName>
    <definedName name="_5970tv75nc_6_1">#REF!</definedName>
    <definedName name="_5971tv75nc_8_1" localSheetId="13">#REF!</definedName>
    <definedName name="_5971tv75nc_8_1" localSheetId="2">#REF!</definedName>
    <definedName name="_5971tv75nc_8_1" localSheetId="11">#REF!</definedName>
    <definedName name="_5971tv75nc_8_1" localSheetId="5">#REF!</definedName>
    <definedName name="_5971tv75nc_8_1" localSheetId="14">#REF!</definedName>
    <definedName name="_5971tv75nc_8_1">#REF!</definedName>
    <definedName name="_5972tv75vl_4_1" localSheetId="13">#REF!</definedName>
    <definedName name="_5972tv75vl_4_1" localSheetId="2">#REF!</definedName>
    <definedName name="_5972tv75vl_4_1" localSheetId="11">#REF!</definedName>
    <definedName name="_5972tv75vl_4_1" localSheetId="5">#REF!</definedName>
    <definedName name="_5972tv75vl_4_1" localSheetId="14">#REF!</definedName>
    <definedName name="_5972tv75vl_4_1">#REF!</definedName>
    <definedName name="_5973tv75vl_5_1" localSheetId="13">#REF!</definedName>
    <definedName name="_5973tv75vl_5_1" localSheetId="2">#REF!</definedName>
    <definedName name="_5973tv75vl_5_1" localSheetId="11">#REF!</definedName>
    <definedName name="_5973tv75vl_5_1" localSheetId="5">#REF!</definedName>
    <definedName name="_5973tv75vl_5_1" localSheetId="14">#REF!</definedName>
    <definedName name="_5973tv75vl_5_1">#REF!</definedName>
    <definedName name="_5974tv75vl_6_1" localSheetId="13">#REF!</definedName>
    <definedName name="_5974tv75vl_6_1" localSheetId="2">#REF!</definedName>
    <definedName name="_5974tv75vl_6_1" localSheetId="11">#REF!</definedName>
    <definedName name="_5974tv75vl_6_1" localSheetId="5">#REF!</definedName>
    <definedName name="_5974tv75vl_6_1" localSheetId="14">#REF!</definedName>
    <definedName name="_5974tv75vl_6_1">#REF!</definedName>
    <definedName name="_5975tv75vl_8_1" localSheetId="13">#REF!</definedName>
    <definedName name="_5975tv75vl_8_1" localSheetId="2">#REF!</definedName>
    <definedName name="_5975tv75vl_8_1" localSheetId="11">#REF!</definedName>
    <definedName name="_5975tv75vl_8_1" localSheetId="5">#REF!</definedName>
    <definedName name="_5975tv75vl_8_1" localSheetId="14">#REF!</definedName>
    <definedName name="_5975tv75vl_8_1">#REF!</definedName>
    <definedName name="_59A01DATA_4_1" localSheetId="13">#REF!</definedName>
    <definedName name="_59A01DATA_4_1" localSheetId="2">#REF!</definedName>
    <definedName name="_59A01DATA_4_1" localSheetId="11">#REF!</definedName>
    <definedName name="_59A01DATA_4_1" localSheetId="5">#REF!</definedName>
    <definedName name="_59A01DATA_4_1" localSheetId="14">#REF!</definedName>
    <definedName name="_59A01DATA_4_1">#REF!</definedName>
    <definedName name="_59A68000_5_1" localSheetId="13">#REF!</definedName>
    <definedName name="_59A68000_5_1" localSheetId="2">#REF!</definedName>
    <definedName name="_59A68000_5_1" localSheetId="11">#REF!</definedName>
    <definedName name="_59A68000_5_1" localSheetId="5">#REF!</definedName>
    <definedName name="_59A68000_5_1" localSheetId="14">#REF!</definedName>
    <definedName name="_59A68000_5_1">#REF!</definedName>
    <definedName name="_6">#N/A</definedName>
    <definedName name="_6_??????3" localSheetId="2">#N/A</definedName>
    <definedName name="_6_??????3" localSheetId="11">#N/A</definedName>
    <definedName name="_6_??????3" localSheetId="5">#N/A</definedName>
    <definedName name="_6_??????3">#N/A</definedName>
    <definedName name="_6_??????5" localSheetId="9">#N/A</definedName>
    <definedName name="_6_??????5" localSheetId="8">#N/A</definedName>
    <definedName name="_6_??????5" localSheetId="10">NKTC!_____________may3</definedName>
    <definedName name="_6_??????5" localSheetId="13">#N/A</definedName>
    <definedName name="_6_??????5" localSheetId="2">NKTC!_____________may3</definedName>
    <definedName name="_6_??????5" localSheetId="11">NKTC!_____________may3</definedName>
    <definedName name="_6_??????5" localSheetId="5">NKTC!_____________may3</definedName>
    <definedName name="_6_??????5" localSheetId="14">#N/A</definedName>
    <definedName name="_6_??????5">NKTC!_____________may3</definedName>
    <definedName name="_602dinh_4_1" localSheetId="13">#REF!</definedName>
    <definedName name="_602dinh_4_1" localSheetId="2">#REF!</definedName>
    <definedName name="_602dinh_4_1" localSheetId="11">#REF!</definedName>
    <definedName name="_602dinh_4_1" localSheetId="5">#REF!</definedName>
    <definedName name="_602dinh_4_1" localSheetId="14">#REF!</definedName>
    <definedName name="_602dinh_4_1">#REF!</definedName>
    <definedName name="_603dinh_5_1" localSheetId="13">#REF!</definedName>
    <definedName name="_603dinh_5_1" localSheetId="2">#REF!</definedName>
    <definedName name="_603dinh_5_1" localSheetId="11">#REF!</definedName>
    <definedName name="_603dinh_5_1" localSheetId="5">#REF!</definedName>
    <definedName name="_603dinh_5_1" localSheetId="14">#REF!</definedName>
    <definedName name="_603dinh_5_1">#REF!</definedName>
    <definedName name="_604dinh_6_1" localSheetId="13">#REF!</definedName>
    <definedName name="_604dinh_6_1" localSheetId="2">#REF!</definedName>
    <definedName name="_604dinh_6_1" localSheetId="11">#REF!</definedName>
    <definedName name="_604dinh_6_1" localSheetId="5">#REF!</definedName>
    <definedName name="_604dinh_6_1" localSheetId="14">#REF!</definedName>
    <definedName name="_604dinh_6_1">#REF!</definedName>
    <definedName name="_605dinh_8_1" localSheetId="13">#REF!</definedName>
    <definedName name="_605dinh_8_1" localSheetId="2">#REF!</definedName>
    <definedName name="_605dinh_8_1" localSheetId="11">#REF!</definedName>
    <definedName name="_605dinh_8_1" localSheetId="5">#REF!</definedName>
    <definedName name="_605dinh_8_1" localSheetId="14">#REF!</definedName>
    <definedName name="_605dinh_8_1">#REF!</definedName>
    <definedName name="_606dinhdia_4_1" localSheetId="13">#REF!</definedName>
    <definedName name="_606dinhdia_4_1" localSheetId="2">#REF!</definedName>
    <definedName name="_606dinhdia_4_1" localSheetId="11">#REF!</definedName>
    <definedName name="_606dinhdia_4_1" localSheetId="5">#REF!</definedName>
    <definedName name="_606dinhdia_4_1" localSheetId="14">#REF!</definedName>
    <definedName name="_606dinhdia_4_1">#REF!</definedName>
    <definedName name="_6073ty_le_BTN_4_1" localSheetId="13">#REF!</definedName>
    <definedName name="_6073ty_le_BTN_4_1" localSheetId="2">#REF!</definedName>
    <definedName name="_6073ty_le_BTN_4_1" localSheetId="11">#REF!</definedName>
    <definedName name="_6073ty_le_BTN_4_1" localSheetId="5">#REF!</definedName>
    <definedName name="_6073ty_le_BTN_4_1" localSheetId="14">#REF!</definedName>
    <definedName name="_6073ty_le_BTN_4_1">#REF!</definedName>
    <definedName name="_6075ty_le_BTN_5_1" localSheetId="13">#REF!</definedName>
    <definedName name="_6075ty_le_BTN_5_1" localSheetId="2">#REF!</definedName>
    <definedName name="_6075ty_le_BTN_5_1" localSheetId="11">#REF!</definedName>
    <definedName name="_6075ty_le_BTN_5_1" localSheetId="5">#REF!</definedName>
    <definedName name="_6075ty_le_BTN_5_1" localSheetId="14">#REF!</definedName>
    <definedName name="_6075ty_le_BTN_5_1">#REF!</definedName>
    <definedName name="_6077ty_le_BTN_6_1" localSheetId="13">#REF!</definedName>
    <definedName name="_6077ty_le_BTN_6_1" localSheetId="2">#REF!</definedName>
    <definedName name="_6077ty_le_BTN_6_1" localSheetId="11">#REF!</definedName>
    <definedName name="_6077ty_le_BTN_6_1" localSheetId="5">#REF!</definedName>
    <definedName name="_6077ty_le_BTN_6_1" localSheetId="14">#REF!</definedName>
    <definedName name="_6077ty_le_BTN_6_1">#REF!</definedName>
    <definedName name="_6079ty_le_BTN_8_1" localSheetId="13">#REF!</definedName>
    <definedName name="_6079ty_le_BTN_8_1" localSheetId="2">#REF!</definedName>
    <definedName name="_6079ty_le_BTN_8_1" localSheetId="11">#REF!</definedName>
    <definedName name="_6079ty_le_BTN_8_1" localSheetId="5">#REF!</definedName>
    <definedName name="_6079ty_le_BTN_8_1" localSheetId="14">#REF!</definedName>
    <definedName name="_6079ty_le_BTN_8_1">#REF!</definedName>
    <definedName name="_607dinhdia_5_1" localSheetId="13">#REF!</definedName>
    <definedName name="_607dinhdia_5_1" localSheetId="2">#REF!</definedName>
    <definedName name="_607dinhdia_5_1" localSheetId="11">#REF!</definedName>
    <definedName name="_607dinhdia_5_1" localSheetId="5">#REF!</definedName>
    <definedName name="_607dinhdia_5_1" localSheetId="14">#REF!</definedName>
    <definedName name="_607dinhdia_5_1">#REF!</definedName>
    <definedName name="_6081Type_1_4_1" localSheetId="13">#REF!</definedName>
    <definedName name="_6081Type_1_4_1" localSheetId="2">#REF!</definedName>
    <definedName name="_6081Type_1_4_1" localSheetId="11">#REF!</definedName>
    <definedName name="_6081Type_1_4_1" localSheetId="5">#REF!</definedName>
    <definedName name="_6081Type_1_4_1" localSheetId="14">#REF!</definedName>
    <definedName name="_6081Type_1_4_1">#REF!</definedName>
    <definedName name="_6083Type_1_5_1" localSheetId="13">#REF!</definedName>
    <definedName name="_6083Type_1_5_1" localSheetId="2">#REF!</definedName>
    <definedName name="_6083Type_1_5_1" localSheetId="11">#REF!</definedName>
    <definedName name="_6083Type_1_5_1" localSheetId="5">#REF!</definedName>
    <definedName name="_6083Type_1_5_1" localSheetId="14">#REF!</definedName>
    <definedName name="_6083Type_1_5_1">#REF!</definedName>
    <definedName name="_6085Type_1_6_1" localSheetId="13">#REF!</definedName>
    <definedName name="_6085Type_1_6_1" localSheetId="2">#REF!</definedName>
    <definedName name="_6085Type_1_6_1" localSheetId="11">#REF!</definedName>
    <definedName name="_6085Type_1_6_1" localSheetId="5">#REF!</definedName>
    <definedName name="_6085Type_1_6_1" localSheetId="14">#REF!</definedName>
    <definedName name="_6085Type_1_6_1">#REF!</definedName>
    <definedName name="_6087Type_1_8_1" localSheetId="13">#REF!</definedName>
    <definedName name="_6087Type_1_8_1" localSheetId="2">#REF!</definedName>
    <definedName name="_6087Type_1_8_1" localSheetId="11">#REF!</definedName>
    <definedName name="_6087Type_1_8_1" localSheetId="5">#REF!</definedName>
    <definedName name="_6087Type_1_8_1" localSheetId="14">#REF!</definedName>
    <definedName name="_6087Type_1_8_1">#REF!</definedName>
    <definedName name="_6089Type_2_4_1" localSheetId="13">#REF!</definedName>
    <definedName name="_6089Type_2_4_1" localSheetId="2">#REF!</definedName>
    <definedName name="_6089Type_2_4_1" localSheetId="11">#REF!</definedName>
    <definedName name="_6089Type_2_4_1" localSheetId="5">#REF!</definedName>
    <definedName name="_6089Type_2_4_1" localSheetId="14">#REF!</definedName>
    <definedName name="_6089Type_2_4_1">#REF!</definedName>
    <definedName name="_608dinhdia_6_1" localSheetId="13">#REF!</definedName>
    <definedName name="_608dinhdia_6_1" localSheetId="2">#REF!</definedName>
    <definedName name="_608dinhdia_6_1" localSheetId="11">#REF!</definedName>
    <definedName name="_608dinhdia_6_1" localSheetId="5">#REF!</definedName>
    <definedName name="_608dinhdia_6_1" localSheetId="14">#REF!</definedName>
    <definedName name="_608dinhdia_6_1">#REF!</definedName>
    <definedName name="_6091Type_2_5_1" localSheetId="13">#REF!</definedName>
    <definedName name="_6091Type_2_5_1" localSheetId="2">#REF!</definedName>
    <definedName name="_6091Type_2_5_1" localSheetId="11">#REF!</definedName>
    <definedName name="_6091Type_2_5_1" localSheetId="5">#REF!</definedName>
    <definedName name="_6091Type_2_5_1" localSheetId="14">#REF!</definedName>
    <definedName name="_6091Type_2_5_1">#REF!</definedName>
    <definedName name="_6093Type_2_6_1" localSheetId="13">#REF!</definedName>
    <definedName name="_6093Type_2_6_1" localSheetId="2">#REF!</definedName>
    <definedName name="_6093Type_2_6_1" localSheetId="11">#REF!</definedName>
    <definedName name="_6093Type_2_6_1" localSheetId="5">#REF!</definedName>
    <definedName name="_6093Type_2_6_1" localSheetId="14">#REF!</definedName>
    <definedName name="_6093Type_2_6_1">#REF!</definedName>
    <definedName name="_6095Type_2_8_1" localSheetId="13">#REF!</definedName>
    <definedName name="_6095Type_2_8_1" localSheetId="2">#REF!</definedName>
    <definedName name="_6095Type_2_8_1" localSheetId="11">#REF!</definedName>
    <definedName name="_6095Type_2_8_1" localSheetId="5">#REF!</definedName>
    <definedName name="_6095Type_2_8_1" localSheetId="14">#REF!</definedName>
    <definedName name="_6095Type_2_8_1">#REF!</definedName>
    <definedName name="_6097tz593_4_1" localSheetId="13">#REF!</definedName>
    <definedName name="_6097tz593_4_1" localSheetId="2">#REF!</definedName>
    <definedName name="_6097tz593_4_1" localSheetId="11">#REF!</definedName>
    <definedName name="_6097tz593_4_1" localSheetId="5">#REF!</definedName>
    <definedName name="_6097tz593_4_1" localSheetId="14">#REF!</definedName>
    <definedName name="_6097tz593_4_1">#REF!</definedName>
    <definedName name="_6099tz593_5_1" localSheetId="13">#REF!</definedName>
    <definedName name="_6099tz593_5_1" localSheetId="2">#REF!</definedName>
    <definedName name="_6099tz593_5_1" localSheetId="11">#REF!</definedName>
    <definedName name="_6099tz593_5_1" localSheetId="5">#REF!</definedName>
    <definedName name="_6099tz593_5_1" localSheetId="14">#REF!</definedName>
    <definedName name="_6099tz593_5_1">#REF!</definedName>
    <definedName name="_609dinhdia_8_1" localSheetId="13">#REF!</definedName>
    <definedName name="_609dinhdia_8_1" localSheetId="2">#REF!</definedName>
    <definedName name="_609dinhdia_8_1" localSheetId="11">#REF!</definedName>
    <definedName name="_609dinhdia_8_1" localSheetId="5">#REF!</definedName>
    <definedName name="_609dinhdia_8_1" localSheetId="14">#REF!</definedName>
    <definedName name="_609dinhdia_8_1">#REF!</definedName>
    <definedName name="_6101tz593_6_1" localSheetId="13">#REF!</definedName>
    <definedName name="_6101tz593_6_1" localSheetId="2">#REF!</definedName>
    <definedName name="_6101tz593_6_1" localSheetId="11">#REF!</definedName>
    <definedName name="_6101tz593_6_1" localSheetId="5">#REF!</definedName>
    <definedName name="_6101tz593_6_1" localSheetId="14">#REF!</definedName>
    <definedName name="_6101tz593_6_1">#REF!</definedName>
    <definedName name="_6103tz593_8_1" localSheetId="13">#REF!</definedName>
    <definedName name="_6103tz593_8_1" localSheetId="2">#REF!</definedName>
    <definedName name="_6103tz593_8_1" localSheetId="11">#REF!</definedName>
    <definedName name="_6103tz593_8_1" localSheetId="5">#REF!</definedName>
    <definedName name="_6103tz593_8_1" localSheetId="14">#REF!</definedName>
    <definedName name="_6103tz593_8_1">#REF!</definedName>
    <definedName name="_6104th_4_1" localSheetId="13">#REF!</definedName>
    <definedName name="_6104th_4_1" localSheetId="2">#REF!</definedName>
    <definedName name="_6104th_4_1" localSheetId="11">#REF!</definedName>
    <definedName name="_6104th_4_1" localSheetId="5">#REF!</definedName>
    <definedName name="_6104th_4_1" localSheetId="14">#REF!</definedName>
    <definedName name="_6104th_4_1">#REF!</definedName>
    <definedName name="_6105th_5_1" localSheetId="13">#REF!</definedName>
    <definedName name="_6105th_5_1" localSheetId="2">#REF!</definedName>
    <definedName name="_6105th_5_1" localSheetId="11">#REF!</definedName>
    <definedName name="_6105th_5_1" localSheetId="5">#REF!</definedName>
    <definedName name="_6105th_5_1" localSheetId="14">#REF!</definedName>
    <definedName name="_6105th_5_1">#REF!</definedName>
    <definedName name="_6106th_6_1" localSheetId="13">#REF!</definedName>
    <definedName name="_6106th_6_1" localSheetId="2">#REF!</definedName>
    <definedName name="_6106th_6_1" localSheetId="11">#REF!</definedName>
    <definedName name="_6106th_6_1" localSheetId="5">#REF!</definedName>
    <definedName name="_6106th_6_1" localSheetId="14">#REF!</definedName>
    <definedName name="_6106th_6_1">#REF!</definedName>
    <definedName name="_6107th_8_1" localSheetId="13">#REF!</definedName>
    <definedName name="_6107th_8_1" localSheetId="2">#REF!</definedName>
    <definedName name="_6107th_8_1" localSheetId="11">#REF!</definedName>
    <definedName name="_6107th_8_1" localSheetId="5">#REF!</definedName>
    <definedName name="_6107th_8_1" localSheetId="14">#REF!</definedName>
    <definedName name="_6107th_8_1">#REF!</definedName>
    <definedName name="_6125ThanhXuan110_4_1" localSheetId="13">#REF!</definedName>
    <definedName name="_6125ThanhXuan110_4_1" localSheetId="2">#REF!</definedName>
    <definedName name="_6125ThanhXuan110_4_1" localSheetId="11">#REF!</definedName>
    <definedName name="_6125ThanhXuan110_4_1" localSheetId="5">#REF!</definedName>
    <definedName name="_6125ThanhXuan110_4_1" localSheetId="14">#REF!</definedName>
    <definedName name="_6125ThanhXuan110_4_1">#REF!</definedName>
    <definedName name="_6127ThanhXuan110_5_1" localSheetId="13">#REF!</definedName>
    <definedName name="_6127ThanhXuan110_5_1" localSheetId="2">#REF!</definedName>
    <definedName name="_6127ThanhXuan110_5_1" localSheetId="11">#REF!</definedName>
    <definedName name="_6127ThanhXuan110_5_1" localSheetId="5">#REF!</definedName>
    <definedName name="_6127ThanhXuan110_5_1" localSheetId="14">#REF!</definedName>
    <definedName name="_6127ThanhXuan110_5_1">#REF!</definedName>
    <definedName name="_6129ThanhXuan110_5_2" localSheetId="13">#REF!</definedName>
    <definedName name="_6129ThanhXuan110_5_2" localSheetId="2">#REF!</definedName>
    <definedName name="_6129ThanhXuan110_5_2" localSheetId="11">#REF!</definedName>
    <definedName name="_6129ThanhXuan110_5_2" localSheetId="5">#REF!</definedName>
    <definedName name="_6129ThanhXuan110_5_2" localSheetId="14">#REF!</definedName>
    <definedName name="_6129ThanhXuan110_5_2">#REF!</definedName>
    <definedName name="_6131ThanhXuan110_6_1" localSheetId="13">#REF!</definedName>
    <definedName name="_6131ThanhXuan110_6_1" localSheetId="2">#REF!</definedName>
    <definedName name="_6131ThanhXuan110_6_1" localSheetId="11">#REF!</definedName>
    <definedName name="_6131ThanhXuan110_6_1" localSheetId="5">#REF!</definedName>
    <definedName name="_6131ThanhXuan110_6_1" localSheetId="14">#REF!</definedName>
    <definedName name="_6131ThanhXuan110_6_1">#REF!</definedName>
    <definedName name="_6133ThanhXuan110_8_1" localSheetId="13">#REF!</definedName>
    <definedName name="_6133ThanhXuan110_8_1" localSheetId="2">#REF!</definedName>
    <definedName name="_6133ThanhXuan110_8_1" localSheetId="11">#REF!</definedName>
    <definedName name="_6133ThanhXuan110_8_1" localSheetId="5">#REF!</definedName>
    <definedName name="_6133ThanhXuan110_8_1" localSheetId="14">#REF!</definedName>
    <definedName name="_6133ThanhXuan110_8_1">#REF!</definedName>
    <definedName name="_6134ThaoCauCu_4_1" localSheetId="13">#REF!</definedName>
    <definedName name="_6134ThaoCauCu_4_1" localSheetId="2">#REF!</definedName>
    <definedName name="_6134ThaoCauCu_4_1" localSheetId="11">#REF!</definedName>
    <definedName name="_6134ThaoCauCu_4_1" localSheetId="5">#REF!</definedName>
    <definedName name="_6134ThaoCauCu_4_1" localSheetId="14">#REF!</definedName>
    <definedName name="_6134ThaoCauCu_4_1">#REF!</definedName>
    <definedName name="_6135ThaoCauCu_5_1" localSheetId="13">#REF!</definedName>
    <definedName name="_6135ThaoCauCu_5_1" localSheetId="2">#REF!</definedName>
    <definedName name="_6135ThaoCauCu_5_1" localSheetId="11">#REF!</definedName>
    <definedName name="_6135ThaoCauCu_5_1" localSheetId="5">#REF!</definedName>
    <definedName name="_6135ThaoCauCu_5_1" localSheetId="14">#REF!</definedName>
    <definedName name="_6135ThaoCauCu_5_1">#REF!</definedName>
    <definedName name="_6136ThaoCauCu_6_1" localSheetId="13">#REF!</definedName>
    <definedName name="_6136ThaoCauCu_6_1" localSheetId="2">#REF!</definedName>
    <definedName name="_6136ThaoCauCu_6_1" localSheetId="11">#REF!</definedName>
    <definedName name="_6136ThaoCauCu_6_1" localSheetId="5">#REF!</definedName>
    <definedName name="_6136ThaoCauCu_6_1" localSheetId="14">#REF!</definedName>
    <definedName name="_6136ThaoCauCu_6_1">#REF!</definedName>
    <definedName name="_6137ThaoCauCu_8_1" localSheetId="13">#REF!</definedName>
    <definedName name="_6137ThaoCauCu_8_1" localSheetId="2">#REF!</definedName>
    <definedName name="_6137ThaoCauCu_8_1" localSheetId="11">#REF!</definedName>
    <definedName name="_6137ThaoCauCu_8_1" localSheetId="5">#REF!</definedName>
    <definedName name="_6137ThaoCauCu_8_1" localSheetId="14">#REF!</definedName>
    <definedName name="_6137ThaoCauCu_8_1">#REF!</definedName>
    <definedName name="_6139THDS_4_1" localSheetId="13">#REF!</definedName>
    <definedName name="_6139THDS_4_1" localSheetId="2">#REF!</definedName>
    <definedName name="_6139THDS_4_1" localSheetId="11">#REF!</definedName>
    <definedName name="_6139THDS_4_1" localSheetId="5">#REF!</definedName>
    <definedName name="_6139THDS_4_1" localSheetId="14">#REF!</definedName>
    <definedName name="_6139THDS_4_1">#REF!</definedName>
    <definedName name="_6141THDS_5_1" localSheetId="13">#REF!</definedName>
    <definedName name="_6141THDS_5_1" localSheetId="2">#REF!</definedName>
    <definedName name="_6141THDS_5_1" localSheetId="11">#REF!</definedName>
    <definedName name="_6141THDS_5_1" localSheetId="5">#REF!</definedName>
    <definedName name="_6141THDS_5_1" localSheetId="14">#REF!</definedName>
    <definedName name="_6141THDS_5_1">#REF!</definedName>
    <definedName name="_6143THDS_6_1" localSheetId="13">#REF!</definedName>
    <definedName name="_6143THDS_6_1" localSheetId="2">#REF!</definedName>
    <definedName name="_6143THDS_6_1" localSheetId="11">#REF!</definedName>
    <definedName name="_6143THDS_6_1" localSheetId="5">#REF!</definedName>
    <definedName name="_6143THDS_6_1" localSheetId="14">#REF!</definedName>
    <definedName name="_6143THDS_6_1">#REF!</definedName>
    <definedName name="_6145THDS_8_1" localSheetId="13">#REF!</definedName>
    <definedName name="_6145THDS_8_1" localSheetId="2">#REF!</definedName>
    <definedName name="_6145THDS_8_1" localSheetId="11">#REF!</definedName>
    <definedName name="_6145THDS_8_1" localSheetId="5">#REF!</definedName>
    <definedName name="_6145THDS_8_1" localSheetId="14">#REF!</definedName>
    <definedName name="_6145THDS_8_1">#REF!</definedName>
    <definedName name="_6146thep2025_4_1" localSheetId="13">#REF!</definedName>
    <definedName name="_6146thep2025_4_1" localSheetId="2">#REF!</definedName>
    <definedName name="_6146thep2025_4_1" localSheetId="11">#REF!</definedName>
    <definedName name="_6146thep2025_4_1" localSheetId="5">#REF!</definedName>
    <definedName name="_6146thep2025_4_1" localSheetId="14">#REF!</definedName>
    <definedName name="_6146thep2025_4_1">#REF!</definedName>
    <definedName name="_6147thep2025_5_1" localSheetId="13">#REF!</definedName>
    <definedName name="_6147thep2025_5_1" localSheetId="2">#REF!</definedName>
    <definedName name="_6147thep2025_5_1" localSheetId="11">#REF!</definedName>
    <definedName name="_6147thep2025_5_1" localSheetId="5">#REF!</definedName>
    <definedName name="_6147thep2025_5_1" localSheetId="14">#REF!</definedName>
    <definedName name="_6147thep2025_5_1">#REF!</definedName>
    <definedName name="_6148thep2025_6_1" localSheetId="13">#REF!</definedName>
    <definedName name="_6148thep2025_6_1" localSheetId="2">#REF!</definedName>
    <definedName name="_6148thep2025_6_1" localSheetId="11">#REF!</definedName>
    <definedName name="_6148thep2025_6_1" localSheetId="5">#REF!</definedName>
    <definedName name="_6148thep2025_6_1" localSheetId="14">#REF!</definedName>
    <definedName name="_6148thep2025_6_1">#REF!</definedName>
    <definedName name="_6149thep2025_8_1" localSheetId="13">#REF!</definedName>
    <definedName name="_6149thep2025_8_1" localSheetId="2">#REF!</definedName>
    <definedName name="_6149thep2025_8_1" localSheetId="11">#REF!</definedName>
    <definedName name="_6149thep2025_8_1" localSheetId="5">#REF!</definedName>
    <definedName name="_6149thep2025_8_1" localSheetId="14">#REF!</definedName>
    <definedName name="_6149thep2025_8_1">#REF!</definedName>
    <definedName name="_6150thep8_4_1" localSheetId="13">#REF!</definedName>
    <definedName name="_6150thep8_4_1" localSheetId="2">#REF!</definedName>
    <definedName name="_6150thep8_4_1" localSheetId="11">#REF!</definedName>
    <definedName name="_6150thep8_4_1" localSheetId="5">#REF!</definedName>
    <definedName name="_6150thep8_4_1" localSheetId="14">#REF!</definedName>
    <definedName name="_6150thep8_4_1">#REF!</definedName>
    <definedName name="_6151thep8_5_1" localSheetId="13">#REF!</definedName>
    <definedName name="_6151thep8_5_1" localSheetId="2">#REF!</definedName>
    <definedName name="_6151thep8_5_1" localSheetId="11">#REF!</definedName>
    <definedName name="_6151thep8_5_1" localSheetId="5">#REF!</definedName>
    <definedName name="_6151thep8_5_1" localSheetId="14">#REF!</definedName>
    <definedName name="_6151thep8_5_1">#REF!</definedName>
    <definedName name="_6152thep8_6_1" localSheetId="13">#REF!</definedName>
    <definedName name="_6152thep8_6_1" localSheetId="2">#REF!</definedName>
    <definedName name="_6152thep8_6_1" localSheetId="11">#REF!</definedName>
    <definedName name="_6152thep8_6_1" localSheetId="5">#REF!</definedName>
    <definedName name="_6152thep8_6_1" localSheetId="14">#REF!</definedName>
    <definedName name="_6152thep8_6_1">#REF!</definedName>
    <definedName name="_6153thep8_8_1" localSheetId="13">#REF!</definedName>
    <definedName name="_6153thep8_8_1" localSheetId="2">#REF!</definedName>
    <definedName name="_6153thep8_8_1" localSheetId="11">#REF!</definedName>
    <definedName name="_6153thep8_8_1" localSheetId="5">#REF!</definedName>
    <definedName name="_6153thep8_8_1" localSheetId="14">#REF!</definedName>
    <definedName name="_6153thep8_8_1">#REF!</definedName>
    <definedName name="_6154thepban_4_1" localSheetId="13">#REF!</definedName>
    <definedName name="_6154thepban_4_1" localSheetId="2">#REF!</definedName>
    <definedName name="_6154thepban_4_1" localSheetId="11">#REF!</definedName>
    <definedName name="_6154thepban_4_1" localSheetId="5">#REF!</definedName>
    <definedName name="_6154thepban_4_1" localSheetId="14">#REF!</definedName>
    <definedName name="_6154thepban_4_1">#REF!</definedName>
    <definedName name="_6155thepban_5_1" localSheetId="13">#REF!</definedName>
    <definedName name="_6155thepban_5_1" localSheetId="2">#REF!</definedName>
    <definedName name="_6155thepban_5_1" localSheetId="11">#REF!</definedName>
    <definedName name="_6155thepban_5_1" localSheetId="5">#REF!</definedName>
    <definedName name="_6155thepban_5_1" localSheetId="14">#REF!</definedName>
    <definedName name="_6155thepban_5_1">#REF!</definedName>
    <definedName name="_6156thepban_6_1" localSheetId="13">#REF!</definedName>
    <definedName name="_6156thepban_6_1" localSheetId="2">#REF!</definedName>
    <definedName name="_6156thepban_6_1" localSheetId="11">#REF!</definedName>
    <definedName name="_6156thepban_6_1" localSheetId="5">#REF!</definedName>
    <definedName name="_6156thepban_6_1" localSheetId="14">#REF!</definedName>
    <definedName name="_6156thepban_6_1">#REF!</definedName>
    <definedName name="_6157thepban_8_1" localSheetId="13">#REF!</definedName>
    <definedName name="_6157thepban_8_1" localSheetId="2">#REF!</definedName>
    <definedName name="_6157thepban_8_1" localSheetId="11">#REF!</definedName>
    <definedName name="_6157thepban_8_1" localSheetId="5">#REF!</definedName>
    <definedName name="_6157thepban_8_1" localSheetId="14">#REF!</definedName>
    <definedName name="_6157thepban_8_1">#REF!</definedName>
    <definedName name="_6158thht_4_1" localSheetId="13">#REF!</definedName>
    <definedName name="_6158thht_4_1" localSheetId="2">#REF!</definedName>
    <definedName name="_6158thht_4_1" localSheetId="11">#REF!</definedName>
    <definedName name="_6158thht_4_1" localSheetId="5">#REF!</definedName>
    <definedName name="_6158thht_4_1" localSheetId="14">#REF!</definedName>
    <definedName name="_6158thht_4_1">#REF!</definedName>
    <definedName name="_6159thht_5_1" localSheetId="13">#REF!</definedName>
    <definedName name="_6159thht_5_1" localSheetId="2">#REF!</definedName>
    <definedName name="_6159thht_5_1" localSheetId="11">#REF!</definedName>
    <definedName name="_6159thht_5_1" localSheetId="5">#REF!</definedName>
    <definedName name="_6159thht_5_1" localSheetId="14">#REF!</definedName>
    <definedName name="_6159thht_5_1">#REF!</definedName>
    <definedName name="_6160thht_6_1" localSheetId="13">#REF!</definedName>
    <definedName name="_6160thht_6_1" localSheetId="2">#REF!</definedName>
    <definedName name="_6160thht_6_1" localSheetId="11">#REF!</definedName>
    <definedName name="_6160thht_6_1" localSheetId="5">#REF!</definedName>
    <definedName name="_6160thht_6_1" localSheetId="14">#REF!</definedName>
    <definedName name="_6160thht_6_1">#REF!</definedName>
    <definedName name="_6161thht_8_1" localSheetId="13">#REF!</definedName>
    <definedName name="_6161thht_8_1" localSheetId="2">#REF!</definedName>
    <definedName name="_6161thht_8_1" localSheetId="11">#REF!</definedName>
    <definedName name="_6161thht_8_1" localSheetId="5">#REF!</definedName>
    <definedName name="_6161thht_8_1" localSheetId="14">#REF!</definedName>
    <definedName name="_6161thht_8_1">#REF!</definedName>
    <definedName name="_6162THI_4_1" localSheetId="13">#REF!</definedName>
    <definedName name="_6162THI_4_1" localSheetId="2">#REF!</definedName>
    <definedName name="_6162THI_4_1" localSheetId="11">#REF!</definedName>
    <definedName name="_6162THI_4_1" localSheetId="5">#REF!</definedName>
    <definedName name="_6162THI_4_1" localSheetId="14">#REF!</definedName>
    <definedName name="_6162THI_4_1">#REF!</definedName>
    <definedName name="_6163THI_5_1" localSheetId="13">#REF!</definedName>
    <definedName name="_6163THI_5_1" localSheetId="2">#REF!</definedName>
    <definedName name="_6163THI_5_1" localSheetId="11">#REF!</definedName>
    <definedName name="_6163THI_5_1" localSheetId="5">#REF!</definedName>
    <definedName name="_6163THI_5_1" localSheetId="14">#REF!</definedName>
    <definedName name="_6163THI_5_1">#REF!</definedName>
    <definedName name="_6164THI_6_1" localSheetId="13">#REF!</definedName>
    <definedName name="_6164THI_6_1" localSheetId="2">#REF!</definedName>
    <definedName name="_6164THI_6_1" localSheetId="11">#REF!</definedName>
    <definedName name="_6164THI_6_1" localSheetId="5">#REF!</definedName>
    <definedName name="_6164THI_6_1" localSheetId="14">#REF!</definedName>
    <definedName name="_6164THI_6_1">#REF!</definedName>
    <definedName name="_6165THI_8_1" localSheetId="13">#REF!</definedName>
    <definedName name="_6165THI_8_1" localSheetId="2">#REF!</definedName>
    <definedName name="_6165THI_8_1" localSheetId="11">#REF!</definedName>
    <definedName name="_6165THI_8_1" localSheetId="5">#REF!</definedName>
    <definedName name="_6165THI_8_1" localSheetId="14">#REF!</definedName>
    <definedName name="_6165THI_8_1">#REF!</definedName>
    <definedName name="_6166thinh_4_1" localSheetId="13">#REF!</definedName>
    <definedName name="_6166thinh_4_1" localSheetId="2">#REF!</definedName>
    <definedName name="_6166thinh_4_1" localSheetId="11">#REF!</definedName>
    <definedName name="_6166thinh_4_1" localSheetId="5">#REF!</definedName>
    <definedName name="_6166thinh_4_1" localSheetId="14">#REF!</definedName>
    <definedName name="_6166thinh_4_1">#REF!</definedName>
    <definedName name="_6167thinh_5_1" localSheetId="13">#REF!</definedName>
    <definedName name="_6167thinh_5_1" localSheetId="2">#REF!</definedName>
    <definedName name="_6167thinh_5_1" localSheetId="11">#REF!</definedName>
    <definedName name="_6167thinh_5_1" localSheetId="5">#REF!</definedName>
    <definedName name="_6167thinh_5_1" localSheetId="14">#REF!</definedName>
    <definedName name="_6167thinh_5_1">#REF!</definedName>
    <definedName name="_6168thinh_6_1" localSheetId="13">#REF!</definedName>
    <definedName name="_6168thinh_6_1" localSheetId="2">#REF!</definedName>
    <definedName name="_6168thinh_6_1" localSheetId="11">#REF!</definedName>
    <definedName name="_6168thinh_6_1" localSheetId="5">#REF!</definedName>
    <definedName name="_6168thinh_6_1" localSheetId="14">#REF!</definedName>
    <definedName name="_6168thinh_6_1">#REF!</definedName>
    <definedName name="_6169thinh_8_1" localSheetId="13">#REF!</definedName>
    <definedName name="_6169thinh_8_1" localSheetId="2">#REF!</definedName>
    <definedName name="_6169thinh_8_1" localSheetId="11">#REF!</definedName>
    <definedName name="_6169thinh_8_1" localSheetId="5">#REF!</definedName>
    <definedName name="_6169thinh_8_1" localSheetId="14">#REF!</definedName>
    <definedName name="_6169thinh_8_1">#REF!</definedName>
    <definedName name="_6171THK_4_1" localSheetId="13">#REF!</definedName>
    <definedName name="_6171THK_4_1" localSheetId="2">#REF!</definedName>
    <definedName name="_6171THK_4_1" localSheetId="11">#REF!</definedName>
    <definedName name="_6171THK_4_1" localSheetId="5">#REF!</definedName>
    <definedName name="_6171THK_4_1" localSheetId="14">#REF!</definedName>
    <definedName name="_6171THK_4_1">#REF!</definedName>
    <definedName name="_6173THK_5_1" localSheetId="13">#REF!</definedName>
    <definedName name="_6173THK_5_1" localSheetId="2">#REF!</definedName>
    <definedName name="_6173THK_5_1" localSheetId="11">#REF!</definedName>
    <definedName name="_6173THK_5_1" localSheetId="5">#REF!</definedName>
    <definedName name="_6173THK_5_1" localSheetId="14">#REF!</definedName>
    <definedName name="_6173THK_5_1">#REF!</definedName>
    <definedName name="_6175THK_5_2" localSheetId="13">#REF!</definedName>
    <definedName name="_6175THK_5_2" localSheetId="2">#REF!</definedName>
    <definedName name="_6175THK_5_2" localSheetId="11">#REF!</definedName>
    <definedName name="_6175THK_5_2" localSheetId="5">#REF!</definedName>
    <definedName name="_6175THK_5_2" localSheetId="14">#REF!</definedName>
    <definedName name="_6175THK_5_2">#REF!</definedName>
    <definedName name="_6177THK_6_1" localSheetId="13">#REF!</definedName>
    <definedName name="_6177THK_6_1" localSheetId="2">#REF!</definedName>
    <definedName name="_6177THK_6_1" localSheetId="11">#REF!</definedName>
    <definedName name="_6177THK_6_1" localSheetId="5">#REF!</definedName>
    <definedName name="_6177THK_6_1" localSheetId="14">#REF!</definedName>
    <definedName name="_6177THK_6_1">#REF!</definedName>
    <definedName name="_6179THK_8_1" localSheetId="13">#REF!</definedName>
    <definedName name="_6179THK_8_1" localSheetId="2">#REF!</definedName>
    <definedName name="_6179THK_8_1" localSheetId="11">#REF!</definedName>
    <definedName name="_6179THK_8_1" localSheetId="5">#REF!</definedName>
    <definedName name="_6179THK_8_1" localSheetId="14">#REF!</definedName>
    <definedName name="_6179THK_8_1">#REF!</definedName>
    <definedName name="_6189thkp3_4_1" localSheetId="13">#REF!</definedName>
    <definedName name="_6189thkp3_4_1" localSheetId="2">#REF!</definedName>
    <definedName name="_6189thkp3_4_1" localSheetId="11">#REF!</definedName>
    <definedName name="_6189thkp3_4_1" localSheetId="5">#REF!</definedName>
    <definedName name="_6189thkp3_4_1" localSheetId="14">#REF!</definedName>
    <definedName name="_6189thkp3_4_1">#REF!</definedName>
    <definedName name="_6191thkp3_5_1" localSheetId="13">#REF!</definedName>
    <definedName name="_6191thkp3_5_1" localSheetId="2">#REF!</definedName>
    <definedName name="_6191thkp3_5_1" localSheetId="11">#REF!</definedName>
    <definedName name="_6191thkp3_5_1" localSheetId="5">#REF!</definedName>
    <definedName name="_6191thkp3_5_1" localSheetId="14">#REF!</definedName>
    <definedName name="_6191thkp3_5_1">#REF!</definedName>
    <definedName name="_6193thkp3_6_1" localSheetId="13">#REF!</definedName>
    <definedName name="_6193thkp3_6_1" localSheetId="2">#REF!</definedName>
    <definedName name="_6193thkp3_6_1" localSheetId="11">#REF!</definedName>
    <definedName name="_6193thkp3_6_1" localSheetId="5">#REF!</definedName>
    <definedName name="_6193thkp3_6_1" localSheetId="14">#REF!</definedName>
    <definedName name="_6193thkp3_6_1">#REF!</definedName>
    <definedName name="_6195thkp3_8_1" localSheetId="13">#REF!</definedName>
    <definedName name="_6195thkp3_8_1" localSheetId="2">#REF!</definedName>
    <definedName name="_6195thkp3_8_1" localSheetId="11">#REF!</definedName>
    <definedName name="_6195thkp3_8_1" localSheetId="5">#REF!</definedName>
    <definedName name="_6195thkp3_8_1" localSheetId="14">#REF!</definedName>
    <definedName name="_6195thkp3_8_1">#REF!</definedName>
    <definedName name="_6196THop2_4_1" localSheetId="13">#REF!</definedName>
    <definedName name="_6196THop2_4_1" localSheetId="2">#REF!</definedName>
    <definedName name="_6196THop2_4_1" localSheetId="11">#REF!</definedName>
    <definedName name="_6196THop2_4_1" localSheetId="5">#REF!</definedName>
    <definedName name="_6196THop2_4_1" localSheetId="14">#REF!</definedName>
    <definedName name="_6196THop2_4_1">#REF!</definedName>
    <definedName name="_6197THop2_5_1" localSheetId="13">#REF!</definedName>
    <definedName name="_6197THop2_5_1" localSheetId="2">#REF!</definedName>
    <definedName name="_6197THop2_5_1" localSheetId="11">#REF!</definedName>
    <definedName name="_6197THop2_5_1" localSheetId="5">#REF!</definedName>
    <definedName name="_6197THop2_5_1" localSheetId="14">#REF!</definedName>
    <definedName name="_6197THop2_5_1">#REF!</definedName>
    <definedName name="_6198THop2_6_1" localSheetId="13">#REF!</definedName>
    <definedName name="_6198THop2_6_1" localSheetId="2">#REF!</definedName>
    <definedName name="_6198THop2_6_1" localSheetId="11">#REF!</definedName>
    <definedName name="_6198THop2_6_1" localSheetId="5">#REF!</definedName>
    <definedName name="_6198THop2_6_1" localSheetId="14">#REF!</definedName>
    <definedName name="_6198THop2_6_1">#REF!</definedName>
    <definedName name="_6199THop2_8_1" localSheetId="13">#REF!</definedName>
    <definedName name="_6199THop2_8_1" localSheetId="2">#REF!</definedName>
    <definedName name="_6199THop2_8_1" localSheetId="11">#REF!</definedName>
    <definedName name="_6199THop2_8_1" localSheetId="5">#REF!</definedName>
    <definedName name="_6199THop2_8_1" localSheetId="14">#REF!</definedName>
    <definedName name="_6199THop2_8_1">#REF!</definedName>
    <definedName name="_61A01DATA_5_1" localSheetId="13">#REF!</definedName>
    <definedName name="_61A01DATA_5_1" localSheetId="2">#REF!</definedName>
    <definedName name="_61A01DATA_5_1" localSheetId="11">#REF!</definedName>
    <definedName name="_61A01DATA_5_1" localSheetId="5">#REF!</definedName>
    <definedName name="_61A01DATA_5_1" localSheetId="14">#REF!</definedName>
    <definedName name="_61A01DATA_5_1">#REF!</definedName>
    <definedName name="_61A68000_6_1" localSheetId="13">#REF!</definedName>
    <definedName name="_61A68000_6_1" localSheetId="2">#REF!</definedName>
    <definedName name="_61A68000_6_1" localSheetId="11">#REF!</definedName>
    <definedName name="_61A68000_6_1" localSheetId="5">#REF!</definedName>
    <definedName name="_61A68000_6_1" localSheetId="14">#REF!</definedName>
    <definedName name="_61A68000_6_1">#REF!</definedName>
    <definedName name="_6201THToanBo_4_1" localSheetId="13">#REF!</definedName>
    <definedName name="_6201THToanBo_4_1" localSheetId="2">#REF!</definedName>
    <definedName name="_6201THToanBo_4_1" localSheetId="11">#REF!</definedName>
    <definedName name="_6201THToanBo_4_1" localSheetId="5">#REF!</definedName>
    <definedName name="_6201THToanBo_4_1" localSheetId="14">#REF!</definedName>
    <definedName name="_6201THToanBo_4_1">#REF!</definedName>
    <definedName name="_6203THToanBo_5_1" localSheetId="13">#REF!</definedName>
    <definedName name="_6203THToanBo_5_1" localSheetId="2">#REF!</definedName>
    <definedName name="_6203THToanBo_5_1" localSheetId="11">#REF!</definedName>
    <definedName name="_6203THToanBo_5_1" localSheetId="5">#REF!</definedName>
    <definedName name="_6203THToanBo_5_1" localSheetId="14">#REF!</definedName>
    <definedName name="_6203THToanBo_5_1">#REF!</definedName>
    <definedName name="_6205THToanBo_6_1" localSheetId="13">#REF!</definedName>
    <definedName name="_6205THToanBo_6_1" localSheetId="2">#REF!</definedName>
    <definedName name="_6205THToanBo_6_1" localSheetId="11">#REF!</definedName>
    <definedName name="_6205THToanBo_6_1" localSheetId="5">#REF!</definedName>
    <definedName name="_6205THToanBo_6_1" localSheetId="14">#REF!</definedName>
    <definedName name="_6205THToanBo_6_1">#REF!</definedName>
    <definedName name="_6207THToanBo_8_1" localSheetId="13">#REF!</definedName>
    <definedName name="_6207THToanBo_8_1" localSheetId="2">#REF!</definedName>
    <definedName name="_6207THToanBo_8_1" localSheetId="11">#REF!</definedName>
    <definedName name="_6207THToanBo_8_1" localSheetId="5">#REF!</definedName>
    <definedName name="_6207THToanBo_8_1" localSheetId="14">#REF!</definedName>
    <definedName name="_6207THToanBo_8_1">#REF!</definedName>
    <definedName name="_6208THtoanbo2_4_1" localSheetId="13">#REF!</definedName>
    <definedName name="_6208THtoanbo2_4_1" localSheetId="2">#REF!</definedName>
    <definedName name="_6208THtoanbo2_4_1" localSheetId="11">#REF!</definedName>
    <definedName name="_6208THtoanbo2_4_1" localSheetId="5">#REF!</definedName>
    <definedName name="_6208THtoanbo2_4_1" localSheetId="14">#REF!</definedName>
    <definedName name="_6208THtoanbo2_4_1">#REF!</definedName>
    <definedName name="_6209THtoanbo2_5_1" localSheetId="13">#REF!</definedName>
    <definedName name="_6209THtoanbo2_5_1" localSheetId="2">#REF!</definedName>
    <definedName name="_6209THtoanbo2_5_1" localSheetId="11">#REF!</definedName>
    <definedName name="_6209THtoanbo2_5_1" localSheetId="5">#REF!</definedName>
    <definedName name="_6209THtoanbo2_5_1" localSheetId="14">#REF!</definedName>
    <definedName name="_6209THtoanbo2_5_1">#REF!</definedName>
    <definedName name="_6210THtoanbo2_6_1" localSheetId="13">#REF!</definedName>
    <definedName name="_6210THtoanbo2_6_1" localSheetId="2">#REF!</definedName>
    <definedName name="_6210THtoanbo2_6_1" localSheetId="11">#REF!</definedName>
    <definedName name="_6210THtoanbo2_6_1" localSheetId="5">#REF!</definedName>
    <definedName name="_6210THtoanbo2_6_1" localSheetId="14">#REF!</definedName>
    <definedName name="_6210THtoanbo2_6_1">#REF!</definedName>
    <definedName name="_6211THtoanbo2_8_1" localSheetId="13">#REF!</definedName>
    <definedName name="_6211THtoanbo2_8_1" localSheetId="2">#REF!</definedName>
    <definedName name="_6211THtoanbo2_8_1" localSheetId="11">#REF!</definedName>
    <definedName name="_6211THtoanbo2_8_1" localSheetId="5">#REF!</definedName>
    <definedName name="_6211THtoanbo2_8_1" localSheetId="14">#REF!</definedName>
    <definedName name="_6211THtoanbo2_8_1">#REF!</definedName>
    <definedName name="_6212thucthanh_4_1" localSheetId="13">#REF!</definedName>
    <definedName name="_6212thucthanh_4_1" localSheetId="2">#REF!</definedName>
    <definedName name="_6212thucthanh_4_1" localSheetId="11">#REF!</definedName>
    <definedName name="_6212thucthanh_4_1" localSheetId="5">#REF!</definedName>
    <definedName name="_6212thucthanh_4_1" localSheetId="14">#REF!</definedName>
    <definedName name="_6212thucthanh_4_1">#REF!</definedName>
    <definedName name="_6213thucthanh_5_1" localSheetId="13">#REF!</definedName>
    <definedName name="_6213thucthanh_5_1" localSheetId="2">#REF!</definedName>
    <definedName name="_6213thucthanh_5_1" localSheetId="11">#REF!</definedName>
    <definedName name="_6213thucthanh_5_1" localSheetId="5">#REF!</definedName>
    <definedName name="_6213thucthanh_5_1" localSheetId="14">#REF!</definedName>
    <definedName name="_6213thucthanh_5_1">#REF!</definedName>
    <definedName name="_6214thucthanh_6_1" localSheetId="13">#REF!</definedName>
    <definedName name="_6214thucthanh_6_1" localSheetId="2">#REF!</definedName>
    <definedName name="_6214thucthanh_6_1" localSheetId="11">#REF!</definedName>
    <definedName name="_6214thucthanh_6_1" localSheetId="5">#REF!</definedName>
    <definedName name="_6214thucthanh_6_1" localSheetId="14">#REF!</definedName>
    <definedName name="_6214thucthanh_6_1">#REF!</definedName>
    <definedName name="_6215thucthanh_8_1" localSheetId="13">#REF!</definedName>
    <definedName name="_6215thucthanh_8_1" localSheetId="2">#REF!</definedName>
    <definedName name="_6215thucthanh_8_1" localSheetId="11">#REF!</definedName>
    <definedName name="_6215thucthanh_8_1" localSheetId="5">#REF!</definedName>
    <definedName name="_6215thucthanh_8_1" localSheetId="14">#REF!</definedName>
    <definedName name="_6215thucthanh_8_1">#REF!</definedName>
    <definedName name="_621cuoc_vc_4_1" localSheetId="13">#REF!</definedName>
    <definedName name="_621cuoc_vc_4_1" localSheetId="2">#REF!</definedName>
    <definedName name="_621cuoc_vc_4_1" localSheetId="11">#REF!</definedName>
    <definedName name="_621cuoc_vc_4_1" localSheetId="5">#REF!</definedName>
    <definedName name="_621cuoc_vc_4_1" localSheetId="14">#REF!</definedName>
    <definedName name="_621cuoc_vc_4_1">#REF!</definedName>
    <definedName name="_622cuoc_vc_5_1" localSheetId="13">#REF!</definedName>
    <definedName name="_622cuoc_vc_5_1" localSheetId="2">#REF!</definedName>
    <definedName name="_622cuoc_vc_5_1" localSheetId="11">#REF!</definedName>
    <definedName name="_622cuoc_vc_5_1" localSheetId="5">#REF!</definedName>
    <definedName name="_622cuoc_vc_5_1" localSheetId="14">#REF!</definedName>
    <definedName name="_622cuoc_vc_5_1">#REF!</definedName>
    <definedName name="_623cuoc_vc_6_1" localSheetId="13">#REF!</definedName>
    <definedName name="_623cuoc_vc_6_1" localSheetId="2">#REF!</definedName>
    <definedName name="_623cuoc_vc_6_1" localSheetId="11">#REF!</definedName>
    <definedName name="_623cuoc_vc_6_1" localSheetId="5">#REF!</definedName>
    <definedName name="_623cuoc_vc_6_1" localSheetId="14">#REF!</definedName>
    <definedName name="_623cuoc_vc_6_1">#REF!</definedName>
    <definedName name="_624cuoc_vc_8_1" localSheetId="13">#REF!</definedName>
    <definedName name="_624cuoc_vc_8_1" localSheetId="2">#REF!</definedName>
    <definedName name="_624cuoc_vc_8_1" localSheetId="11">#REF!</definedName>
    <definedName name="_624cuoc_vc_8_1" localSheetId="5">#REF!</definedName>
    <definedName name="_624cuoc_vc_8_1" localSheetId="14">#REF!</definedName>
    <definedName name="_624cuoc_vc_8_1">#REF!</definedName>
    <definedName name="_625cuoc_vc1_4_1" localSheetId="13">#REF!</definedName>
    <definedName name="_625cuoc_vc1_4_1" localSheetId="2">#REF!</definedName>
    <definedName name="_625cuoc_vc1_4_1" localSheetId="11">#REF!</definedName>
    <definedName name="_625cuoc_vc1_4_1" localSheetId="5">#REF!</definedName>
    <definedName name="_625cuoc_vc1_4_1" localSheetId="14">#REF!</definedName>
    <definedName name="_625cuoc_vc1_4_1">#REF!</definedName>
    <definedName name="_6264Tra_DM_su_dung_4_1" localSheetId="13">#REF!</definedName>
    <definedName name="_6264Tra_DM_su_dung_4_1" localSheetId="2">#REF!</definedName>
    <definedName name="_6264Tra_DM_su_dung_4_1" localSheetId="11">#REF!</definedName>
    <definedName name="_6264Tra_DM_su_dung_4_1" localSheetId="5">#REF!</definedName>
    <definedName name="_6264Tra_DM_su_dung_4_1" localSheetId="14">#REF!</definedName>
    <definedName name="_6264Tra_DM_su_dung_4_1">#REF!</definedName>
    <definedName name="_6265Tra_DM_su_dung_5_1" localSheetId="13">#REF!</definedName>
    <definedName name="_6265Tra_DM_su_dung_5_1" localSheetId="2">#REF!</definedName>
    <definedName name="_6265Tra_DM_su_dung_5_1" localSheetId="11">#REF!</definedName>
    <definedName name="_6265Tra_DM_su_dung_5_1" localSheetId="5">#REF!</definedName>
    <definedName name="_6265Tra_DM_su_dung_5_1" localSheetId="14">#REF!</definedName>
    <definedName name="_6265Tra_DM_su_dung_5_1">#REF!</definedName>
    <definedName name="_6266Tra_DM_su_dung_6_1" localSheetId="13">#REF!</definedName>
    <definedName name="_6266Tra_DM_su_dung_6_1" localSheetId="2">#REF!</definedName>
    <definedName name="_6266Tra_DM_su_dung_6_1" localSheetId="11">#REF!</definedName>
    <definedName name="_6266Tra_DM_su_dung_6_1" localSheetId="5">#REF!</definedName>
    <definedName name="_6266Tra_DM_su_dung_6_1" localSheetId="14">#REF!</definedName>
    <definedName name="_6266Tra_DM_su_dung_6_1">#REF!</definedName>
    <definedName name="_6267Tra_DM_su_dung_8_1" localSheetId="13">#REF!</definedName>
    <definedName name="_6267Tra_DM_su_dung_8_1" localSheetId="2">#REF!</definedName>
    <definedName name="_6267Tra_DM_su_dung_8_1" localSheetId="11">#REF!</definedName>
    <definedName name="_6267Tra_DM_su_dung_8_1" localSheetId="5">#REF!</definedName>
    <definedName name="_6267Tra_DM_su_dung_8_1" localSheetId="14">#REF!</definedName>
    <definedName name="_6267Tra_DM_su_dung_8_1">#REF!</definedName>
    <definedName name="_6268Tra_DTCT_4_1" localSheetId="13">#REF!</definedName>
    <definedName name="_6268Tra_DTCT_4_1" localSheetId="2">#REF!</definedName>
    <definedName name="_6268Tra_DTCT_4_1" localSheetId="11">#REF!</definedName>
    <definedName name="_6268Tra_DTCT_4_1" localSheetId="5">#REF!</definedName>
    <definedName name="_6268Tra_DTCT_4_1" localSheetId="14">#REF!</definedName>
    <definedName name="_6268Tra_DTCT_4_1">#REF!</definedName>
    <definedName name="_6269Tra_DTCT_5_1" localSheetId="13">#REF!</definedName>
    <definedName name="_6269Tra_DTCT_5_1" localSheetId="2">#REF!</definedName>
    <definedName name="_6269Tra_DTCT_5_1" localSheetId="11">#REF!</definedName>
    <definedName name="_6269Tra_DTCT_5_1" localSheetId="5">#REF!</definedName>
    <definedName name="_6269Tra_DTCT_5_1" localSheetId="14">#REF!</definedName>
    <definedName name="_6269Tra_DTCT_5_1">#REF!</definedName>
    <definedName name="_626cuoc_vc1_5_1" localSheetId="13">#REF!</definedName>
    <definedName name="_626cuoc_vc1_5_1" localSheetId="2">#REF!</definedName>
    <definedName name="_626cuoc_vc1_5_1" localSheetId="11">#REF!</definedName>
    <definedName name="_626cuoc_vc1_5_1" localSheetId="5">#REF!</definedName>
    <definedName name="_626cuoc_vc1_5_1" localSheetId="14">#REF!</definedName>
    <definedName name="_626cuoc_vc1_5_1">#REF!</definedName>
    <definedName name="_626Document_array_4_1">#N/A</definedName>
    <definedName name="_6270Tra_DTCT_6_1" localSheetId="13">#REF!</definedName>
    <definedName name="_6270Tra_DTCT_6_1" localSheetId="2">#REF!</definedName>
    <definedName name="_6270Tra_DTCT_6_1" localSheetId="11">#REF!</definedName>
    <definedName name="_6270Tra_DTCT_6_1" localSheetId="5">#REF!</definedName>
    <definedName name="_6270Tra_DTCT_6_1" localSheetId="14">#REF!</definedName>
    <definedName name="_6270Tra_DTCT_6_1">#REF!</definedName>
    <definedName name="_6271Tra_DTCT_8_1" localSheetId="13">#REF!</definedName>
    <definedName name="_6271Tra_DTCT_8_1" localSheetId="2">#REF!</definedName>
    <definedName name="_6271Tra_DTCT_8_1" localSheetId="11">#REF!</definedName>
    <definedName name="_6271Tra_DTCT_8_1" localSheetId="5">#REF!</definedName>
    <definedName name="_6271Tra_DTCT_8_1" localSheetId="14">#REF!</definedName>
    <definedName name="_6271Tra_DTCT_8_1">#REF!</definedName>
    <definedName name="_6272Tra_tim_hang_mucPT_trung_4_1" localSheetId="13">#REF!</definedName>
    <definedName name="_6272Tra_tim_hang_mucPT_trung_4_1" localSheetId="2">#REF!</definedName>
    <definedName name="_6272Tra_tim_hang_mucPT_trung_4_1" localSheetId="11">#REF!</definedName>
    <definedName name="_6272Tra_tim_hang_mucPT_trung_4_1" localSheetId="5">#REF!</definedName>
    <definedName name="_6272Tra_tim_hang_mucPT_trung_4_1" localSheetId="14">#REF!</definedName>
    <definedName name="_6272Tra_tim_hang_mucPT_trung_4_1">#REF!</definedName>
    <definedName name="_6273Tra_tim_hang_mucPT_trung_5_1" localSheetId="13">#REF!</definedName>
    <definedName name="_6273Tra_tim_hang_mucPT_trung_5_1" localSheetId="2">#REF!</definedName>
    <definedName name="_6273Tra_tim_hang_mucPT_trung_5_1" localSheetId="11">#REF!</definedName>
    <definedName name="_6273Tra_tim_hang_mucPT_trung_5_1" localSheetId="5">#REF!</definedName>
    <definedName name="_6273Tra_tim_hang_mucPT_trung_5_1" localSheetId="14">#REF!</definedName>
    <definedName name="_6273Tra_tim_hang_mucPT_trung_5_1">#REF!</definedName>
    <definedName name="_6274Tra_tim_hang_mucPT_trung_6_1" localSheetId="13">#REF!</definedName>
    <definedName name="_6274Tra_tim_hang_mucPT_trung_6_1" localSheetId="2">#REF!</definedName>
    <definedName name="_6274Tra_tim_hang_mucPT_trung_6_1" localSheetId="11">#REF!</definedName>
    <definedName name="_6274Tra_tim_hang_mucPT_trung_6_1" localSheetId="5">#REF!</definedName>
    <definedName name="_6274Tra_tim_hang_mucPT_trung_6_1" localSheetId="14">#REF!</definedName>
    <definedName name="_6274Tra_tim_hang_mucPT_trung_6_1">#REF!</definedName>
    <definedName name="_6275Tra_tim_hang_mucPT_trung_8_1" localSheetId="13">#REF!</definedName>
    <definedName name="_6275Tra_tim_hang_mucPT_trung_8_1" localSheetId="2">#REF!</definedName>
    <definedName name="_6275Tra_tim_hang_mucPT_trung_8_1" localSheetId="11">#REF!</definedName>
    <definedName name="_6275Tra_tim_hang_mucPT_trung_8_1" localSheetId="5">#REF!</definedName>
    <definedName name="_6275Tra_tim_hang_mucPT_trung_8_1" localSheetId="14">#REF!</definedName>
    <definedName name="_6275Tra_tim_hang_mucPT_trung_8_1">#REF!</definedName>
    <definedName name="_6276TRA_VAT_LIEU_4_1" localSheetId="13">#REF!</definedName>
    <definedName name="_6276TRA_VAT_LIEU_4_1" localSheetId="2">#REF!</definedName>
    <definedName name="_6276TRA_VAT_LIEU_4_1" localSheetId="11">#REF!</definedName>
    <definedName name="_6276TRA_VAT_LIEU_4_1" localSheetId="5">#REF!</definedName>
    <definedName name="_6276TRA_VAT_LIEU_4_1" localSheetId="14">#REF!</definedName>
    <definedName name="_6276TRA_VAT_LIEU_4_1">#REF!</definedName>
    <definedName name="_6277TRA_VAT_LIEU_5_1" localSheetId="13">#REF!</definedName>
    <definedName name="_6277TRA_VAT_LIEU_5_1" localSheetId="2">#REF!</definedName>
    <definedName name="_6277TRA_VAT_LIEU_5_1" localSheetId="11">#REF!</definedName>
    <definedName name="_6277TRA_VAT_LIEU_5_1" localSheetId="5">#REF!</definedName>
    <definedName name="_6277TRA_VAT_LIEU_5_1" localSheetId="14">#REF!</definedName>
    <definedName name="_6277TRA_VAT_LIEU_5_1">#REF!</definedName>
    <definedName name="_6278TRA_VAT_LIEU_6_1" localSheetId="13">#REF!</definedName>
    <definedName name="_6278TRA_VAT_LIEU_6_1" localSheetId="2">#REF!</definedName>
    <definedName name="_6278TRA_VAT_LIEU_6_1" localSheetId="11">#REF!</definedName>
    <definedName name="_6278TRA_VAT_LIEU_6_1" localSheetId="5">#REF!</definedName>
    <definedName name="_6278TRA_VAT_LIEU_6_1" localSheetId="14">#REF!</definedName>
    <definedName name="_6278TRA_VAT_LIEU_6_1">#REF!</definedName>
    <definedName name="_6279TRA_VAT_LIEU_8_1" localSheetId="13">#REF!</definedName>
    <definedName name="_6279TRA_VAT_LIEU_8_1" localSheetId="2">#REF!</definedName>
    <definedName name="_6279TRA_VAT_LIEU_8_1" localSheetId="11">#REF!</definedName>
    <definedName name="_6279TRA_VAT_LIEU_8_1" localSheetId="5">#REF!</definedName>
    <definedName name="_6279TRA_VAT_LIEU_8_1" localSheetId="14">#REF!</definedName>
    <definedName name="_6279TRA_VAT_LIEU_8_1">#REF!</definedName>
    <definedName name="_627cuoc_vc1_6_1" localSheetId="13">#REF!</definedName>
    <definedName name="_627cuoc_vc1_6_1" localSheetId="2">#REF!</definedName>
    <definedName name="_627cuoc_vc1_6_1" localSheetId="11">#REF!</definedName>
    <definedName name="_627cuoc_vc1_6_1" localSheetId="5">#REF!</definedName>
    <definedName name="_627cuoc_vc1_6_1" localSheetId="14">#REF!</definedName>
    <definedName name="_627cuoc_vc1_6_1">#REF!</definedName>
    <definedName name="_627Document_array_5_1">#N/A</definedName>
    <definedName name="_6280tra_vat_lieu1_4_1" localSheetId="13">#REF!</definedName>
    <definedName name="_6280tra_vat_lieu1_4_1" localSheetId="2">#REF!</definedName>
    <definedName name="_6280tra_vat_lieu1_4_1" localSheetId="11">#REF!</definedName>
    <definedName name="_6280tra_vat_lieu1_4_1" localSheetId="5">#REF!</definedName>
    <definedName name="_6280tra_vat_lieu1_4_1" localSheetId="14">#REF!</definedName>
    <definedName name="_6280tra_vat_lieu1_4_1">#REF!</definedName>
    <definedName name="_6281tra_vat_lieu1_5_1" localSheetId="13">#REF!</definedName>
    <definedName name="_6281tra_vat_lieu1_5_1" localSheetId="2">#REF!</definedName>
    <definedName name="_6281tra_vat_lieu1_5_1" localSheetId="11">#REF!</definedName>
    <definedName name="_6281tra_vat_lieu1_5_1" localSheetId="5">#REF!</definedName>
    <definedName name="_6281tra_vat_lieu1_5_1" localSheetId="14">#REF!</definedName>
    <definedName name="_6281tra_vat_lieu1_5_1">#REF!</definedName>
    <definedName name="_6282tra_vat_lieu1_6_1" localSheetId="13">#REF!</definedName>
    <definedName name="_6282tra_vat_lieu1_6_1" localSheetId="2">#REF!</definedName>
    <definedName name="_6282tra_vat_lieu1_6_1" localSheetId="11">#REF!</definedName>
    <definedName name="_6282tra_vat_lieu1_6_1" localSheetId="5">#REF!</definedName>
    <definedName name="_6282tra_vat_lieu1_6_1" localSheetId="14">#REF!</definedName>
    <definedName name="_6282tra_vat_lieu1_6_1">#REF!</definedName>
    <definedName name="_6283tra_vat_lieu1_8_1" localSheetId="13">#REF!</definedName>
    <definedName name="_6283tra_vat_lieu1_8_1" localSheetId="2">#REF!</definedName>
    <definedName name="_6283tra_vat_lieu1_8_1" localSheetId="11">#REF!</definedName>
    <definedName name="_6283tra_vat_lieu1_8_1" localSheetId="5">#REF!</definedName>
    <definedName name="_6283tra_vat_lieu1_8_1" localSheetId="14">#REF!</definedName>
    <definedName name="_6283tra_vat_lieu1_8_1">#REF!</definedName>
    <definedName name="_6288TRA_VL_4_1" localSheetId="13">#REF!</definedName>
    <definedName name="_6288TRA_VL_4_1" localSheetId="2">#REF!</definedName>
    <definedName name="_6288TRA_VL_4_1" localSheetId="11">#REF!</definedName>
    <definedName name="_6288TRA_VL_4_1" localSheetId="5">#REF!</definedName>
    <definedName name="_6288TRA_VL_4_1" localSheetId="14">#REF!</definedName>
    <definedName name="_6288TRA_VL_4_1">#REF!</definedName>
    <definedName name="_6289TRA_VL_5_1" localSheetId="13">#REF!</definedName>
    <definedName name="_6289TRA_VL_5_1" localSheetId="2">#REF!</definedName>
    <definedName name="_6289TRA_VL_5_1" localSheetId="11">#REF!</definedName>
    <definedName name="_6289TRA_VL_5_1" localSheetId="5">#REF!</definedName>
    <definedName name="_6289TRA_VL_5_1" localSheetId="14">#REF!</definedName>
    <definedName name="_6289TRA_VL_5_1">#REF!</definedName>
    <definedName name="_628cuoc_vc1_8_1" localSheetId="13">#REF!</definedName>
    <definedName name="_628cuoc_vc1_8_1" localSheetId="2">#REF!</definedName>
    <definedName name="_628cuoc_vc1_8_1" localSheetId="11">#REF!</definedName>
    <definedName name="_628cuoc_vc1_8_1" localSheetId="5">#REF!</definedName>
    <definedName name="_628cuoc_vc1_8_1" localSheetId="14">#REF!</definedName>
    <definedName name="_628cuoc_vc1_8_1">#REF!</definedName>
    <definedName name="_628Document_array_5_2">NA()</definedName>
    <definedName name="_6290TRA_VL_6_1" localSheetId="13">#REF!</definedName>
    <definedName name="_6290TRA_VL_6_1" localSheetId="2">#REF!</definedName>
    <definedName name="_6290TRA_VL_6_1" localSheetId="11">#REF!</definedName>
    <definedName name="_6290TRA_VL_6_1" localSheetId="5">#REF!</definedName>
    <definedName name="_6290TRA_VL_6_1" localSheetId="14">#REF!</definedName>
    <definedName name="_6290TRA_VL_6_1">#REF!</definedName>
    <definedName name="_6291TRA_VL_8_1" localSheetId="13">#REF!</definedName>
    <definedName name="_6291TRA_VL_8_1" localSheetId="2">#REF!</definedName>
    <definedName name="_6291TRA_VL_8_1" localSheetId="11">#REF!</definedName>
    <definedName name="_6291TRA_VL_8_1" localSheetId="5">#REF!</definedName>
    <definedName name="_6291TRA_VL_8_1" localSheetId="14">#REF!</definedName>
    <definedName name="_6291TRA_VL_8_1">#REF!</definedName>
    <definedName name="_6292tra_vl1_4_1" localSheetId="13">#REF!</definedName>
    <definedName name="_6292tra_vl1_4_1" localSheetId="2">#REF!</definedName>
    <definedName name="_6292tra_vl1_4_1" localSheetId="11">#REF!</definedName>
    <definedName name="_6292tra_vl1_4_1" localSheetId="5">#REF!</definedName>
    <definedName name="_6292tra_vl1_4_1" localSheetId="14">#REF!</definedName>
    <definedName name="_6292tra_vl1_4_1">#REF!</definedName>
    <definedName name="_6293tra_vl1_5_1" localSheetId="13">#REF!</definedName>
    <definedName name="_6293tra_vl1_5_1" localSheetId="2">#REF!</definedName>
    <definedName name="_6293tra_vl1_5_1" localSheetId="11">#REF!</definedName>
    <definedName name="_6293tra_vl1_5_1" localSheetId="5">#REF!</definedName>
    <definedName name="_6293tra_vl1_5_1" localSheetId="14">#REF!</definedName>
    <definedName name="_6293tra_vl1_5_1">#REF!</definedName>
    <definedName name="_6294tra_vl1_6_1" localSheetId="13">#REF!</definedName>
    <definedName name="_6294tra_vl1_6_1" localSheetId="2">#REF!</definedName>
    <definedName name="_6294tra_vl1_6_1" localSheetId="11">#REF!</definedName>
    <definedName name="_6294tra_vl1_6_1" localSheetId="5">#REF!</definedName>
    <definedName name="_6294tra_vl1_6_1" localSheetId="14">#REF!</definedName>
    <definedName name="_6294tra_vl1_6_1">#REF!</definedName>
    <definedName name="_6295tra_vl1_8_1" localSheetId="13">#REF!</definedName>
    <definedName name="_6295tra_vl1_8_1" localSheetId="2">#REF!</definedName>
    <definedName name="_6295tra_vl1_8_1" localSheetId="11">#REF!</definedName>
    <definedName name="_6295tra_vl1_8_1" localSheetId="5">#REF!</definedName>
    <definedName name="_6295tra_vl1_8_1" localSheetId="14">#REF!</definedName>
    <definedName name="_6295tra_vl1_8_1">#REF!</definedName>
    <definedName name="_629Document_array_6_1">#N/A</definedName>
    <definedName name="_62A68000_8_1" localSheetId="13">#REF!</definedName>
    <definedName name="_62A68000_8_1" localSheetId="2">#REF!</definedName>
    <definedName name="_62A68000_8_1" localSheetId="11">#REF!</definedName>
    <definedName name="_62A68000_8_1" localSheetId="5">#REF!</definedName>
    <definedName name="_62A68000_8_1" localSheetId="14">#REF!</definedName>
    <definedName name="_62A68000_8_1">#REF!</definedName>
    <definedName name="_630Document_array_8_1">#N/A</definedName>
    <definedName name="_6313TRANSFORMER_4_1" localSheetId="13">#REF!</definedName>
    <definedName name="_6313TRANSFORMER_4_1" localSheetId="2">#REF!</definedName>
    <definedName name="_6313TRANSFORMER_4_1" localSheetId="11">#REF!</definedName>
    <definedName name="_6313TRANSFORMER_4_1" localSheetId="5">#REF!</definedName>
    <definedName name="_6313TRANSFORMER_4_1" localSheetId="14">#REF!</definedName>
    <definedName name="_6313TRANSFORMER_4_1">#REF!</definedName>
    <definedName name="_6315TRANSFORMER_5_1" localSheetId="13">#REF!</definedName>
    <definedName name="_6315TRANSFORMER_5_1" localSheetId="2">#REF!</definedName>
    <definedName name="_6315TRANSFORMER_5_1" localSheetId="11">#REF!</definedName>
    <definedName name="_6315TRANSFORMER_5_1" localSheetId="5">#REF!</definedName>
    <definedName name="_6315TRANSFORMER_5_1" localSheetId="14">#REF!</definedName>
    <definedName name="_6315TRANSFORMER_5_1">#REF!</definedName>
    <definedName name="_6317TRANSFORMER_5_2" localSheetId="13">#REF!</definedName>
    <definedName name="_6317TRANSFORMER_5_2" localSheetId="2">#REF!</definedName>
    <definedName name="_6317TRANSFORMER_5_2" localSheetId="11">#REF!</definedName>
    <definedName name="_6317TRANSFORMER_5_2" localSheetId="5">#REF!</definedName>
    <definedName name="_6317TRANSFORMER_5_2" localSheetId="14">#REF!</definedName>
    <definedName name="_6317TRANSFORMER_5_2">#REF!</definedName>
    <definedName name="_6319TRANSFORMER_6_1" localSheetId="13">#REF!</definedName>
    <definedName name="_6319TRANSFORMER_6_1" localSheetId="2">#REF!</definedName>
    <definedName name="_6319TRANSFORMER_6_1" localSheetId="11">#REF!</definedName>
    <definedName name="_6319TRANSFORMER_6_1" localSheetId="5">#REF!</definedName>
    <definedName name="_6319TRANSFORMER_6_1" localSheetId="14">#REF!</definedName>
    <definedName name="_6319TRANSFORMER_6_1">#REF!</definedName>
    <definedName name="_6321TRANSFORMER_8_1" localSheetId="13">#REF!</definedName>
    <definedName name="_6321TRANSFORMER_8_1" localSheetId="2">#REF!</definedName>
    <definedName name="_6321TRANSFORMER_8_1" localSheetId="11">#REF!</definedName>
    <definedName name="_6321TRANSFORMER_8_1" localSheetId="5">#REF!</definedName>
    <definedName name="_6321TRANSFORMER_8_1" localSheetId="14">#REF!</definedName>
    <definedName name="_6321TRANSFORMER_8_1">#REF!</definedName>
    <definedName name="_6322TRAVL_4_1" localSheetId="13">#REF!</definedName>
    <definedName name="_6322TRAVL_4_1" localSheetId="2">#REF!</definedName>
    <definedName name="_6322TRAVL_4_1" localSheetId="11">#REF!</definedName>
    <definedName name="_6322TRAVL_4_1" localSheetId="5">#REF!</definedName>
    <definedName name="_6322TRAVL_4_1" localSheetId="14">#REF!</definedName>
    <definedName name="_6322TRAVL_4_1">#REF!</definedName>
    <definedName name="_6323TRAVL_5_1" localSheetId="13">#REF!</definedName>
    <definedName name="_6323TRAVL_5_1" localSheetId="2">#REF!</definedName>
    <definedName name="_6323TRAVL_5_1" localSheetId="11">#REF!</definedName>
    <definedName name="_6323TRAVL_5_1" localSheetId="5">#REF!</definedName>
    <definedName name="_6323TRAVL_5_1" localSheetId="14">#REF!</definedName>
    <definedName name="_6323TRAVL_5_1">#REF!</definedName>
    <definedName name="_6324TRAVL_6_1" localSheetId="13">#REF!</definedName>
    <definedName name="_6324TRAVL_6_1" localSheetId="2">#REF!</definedName>
    <definedName name="_6324TRAVL_6_1" localSheetId="11">#REF!</definedName>
    <definedName name="_6324TRAVL_6_1" localSheetId="5">#REF!</definedName>
    <definedName name="_6324TRAVL_6_1" localSheetId="14">#REF!</definedName>
    <definedName name="_6324TRAVL_6_1">#REF!</definedName>
    <definedName name="_6325TRAVL_8_1" localSheetId="13">#REF!</definedName>
    <definedName name="_6325TRAVL_8_1" localSheetId="2">#REF!</definedName>
    <definedName name="_6325TRAVL_8_1" localSheetId="11">#REF!</definedName>
    <definedName name="_6325TRAVL_8_1" localSheetId="5">#REF!</definedName>
    <definedName name="_6325TRAVL_8_1" localSheetId="14">#REF!</definedName>
    <definedName name="_6325TRAVL_8_1">#REF!</definedName>
    <definedName name="_6343u_4_1" localSheetId="13">#REF!</definedName>
    <definedName name="_6343u_4_1" localSheetId="2">#REF!</definedName>
    <definedName name="_6343u_4_1" localSheetId="11">#REF!</definedName>
    <definedName name="_6343u_4_1" localSheetId="5">#REF!</definedName>
    <definedName name="_6343u_4_1" localSheetId="14">#REF!</definedName>
    <definedName name="_6343u_4_1">#REF!</definedName>
    <definedName name="_6345u_5_1" localSheetId="13">#REF!</definedName>
    <definedName name="_6345u_5_1" localSheetId="2">#REF!</definedName>
    <definedName name="_6345u_5_1" localSheetId="11">#REF!</definedName>
    <definedName name="_6345u_5_1" localSheetId="5">#REF!</definedName>
    <definedName name="_6345u_5_1" localSheetId="14">#REF!</definedName>
    <definedName name="_6345u_5_1">#REF!</definedName>
    <definedName name="_6347u_6_1" localSheetId="13">#REF!</definedName>
    <definedName name="_6347u_6_1" localSheetId="2">#REF!</definedName>
    <definedName name="_6347u_6_1" localSheetId="11">#REF!</definedName>
    <definedName name="_6347u_6_1" localSheetId="5">#REF!</definedName>
    <definedName name="_6347u_6_1" localSheetId="14">#REF!</definedName>
    <definedName name="_6347u_6_1">#REF!</definedName>
    <definedName name="_6349u_8_1" localSheetId="13">#REF!</definedName>
    <definedName name="_6349u_8_1" localSheetId="2">#REF!</definedName>
    <definedName name="_6349u_8_1" localSheetId="11">#REF!</definedName>
    <definedName name="_6349u_8_1" localSheetId="5">#REF!</definedName>
    <definedName name="_6349u_8_1" localSheetId="14">#REF!</definedName>
    <definedName name="_6349u_8_1">#REF!</definedName>
    <definedName name="_6351U_tien_4_1" localSheetId="13">#REF!</definedName>
    <definedName name="_6351U_tien_4_1" localSheetId="2">#REF!</definedName>
    <definedName name="_6351U_tien_4_1" localSheetId="11">#REF!</definedName>
    <definedName name="_6351U_tien_4_1" localSheetId="5">#REF!</definedName>
    <definedName name="_6351U_tien_4_1" localSheetId="14">#REF!</definedName>
    <definedName name="_6351U_tien_4_1">#REF!</definedName>
    <definedName name="_6353U_tien_5_1" localSheetId="13">#REF!</definedName>
    <definedName name="_6353U_tien_5_1" localSheetId="2">#REF!</definedName>
    <definedName name="_6353U_tien_5_1" localSheetId="11">#REF!</definedName>
    <definedName name="_6353U_tien_5_1" localSheetId="5">#REF!</definedName>
    <definedName name="_6353U_tien_5_1" localSheetId="14">#REF!</definedName>
    <definedName name="_6353U_tien_5_1">#REF!</definedName>
    <definedName name="_6355U_tien_6_1" localSheetId="13">#REF!</definedName>
    <definedName name="_6355U_tien_6_1" localSheetId="2">#REF!</definedName>
    <definedName name="_6355U_tien_6_1" localSheetId="11">#REF!</definedName>
    <definedName name="_6355U_tien_6_1" localSheetId="5">#REF!</definedName>
    <definedName name="_6355U_tien_6_1" localSheetId="14">#REF!</definedName>
    <definedName name="_6355U_tien_6_1">#REF!</definedName>
    <definedName name="_6357U_tien_8_1" localSheetId="13">#REF!</definedName>
    <definedName name="_6357U_tien_8_1" localSheetId="2">#REF!</definedName>
    <definedName name="_6357U_tien_8_1" localSheetId="11">#REF!</definedName>
    <definedName name="_6357U_tien_8_1" localSheetId="5">#REF!</definedName>
    <definedName name="_6357U_tien_8_1" localSheetId="14">#REF!</definedName>
    <definedName name="_6357U_tien_8_1">#REF!</definedName>
    <definedName name="_6358ui_4_1" localSheetId="13">#REF!</definedName>
    <definedName name="_6358ui_4_1" localSheetId="2">#REF!</definedName>
    <definedName name="_6358ui_4_1" localSheetId="11">#REF!</definedName>
    <definedName name="_6358ui_4_1" localSheetId="5">#REF!</definedName>
    <definedName name="_6358ui_4_1" localSheetId="14">#REF!</definedName>
    <definedName name="_6358ui_4_1">#REF!</definedName>
    <definedName name="_6359ui_5_1" localSheetId="13">#REF!</definedName>
    <definedName name="_6359ui_5_1" localSheetId="2">#REF!</definedName>
    <definedName name="_6359ui_5_1" localSheetId="11">#REF!</definedName>
    <definedName name="_6359ui_5_1" localSheetId="5">#REF!</definedName>
    <definedName name="_6359ui_5_1" localSheetId="14">#REF!</definedName>
    <definedName name="_6359ui_5_1">#REF!</definedName>
    <definedName name="_6360ui_6_1" localSheetId="13">#REF!</definedName>
    <definedName name="_6360ui_6_1" localSheetId="2">#REF!</definedName>
    <definedName name="_6360ui_6_1" localSheetId="11">#REF!</definedName>
    <definedName name="_6360ui_6_1" localSheetId="5">#REF!</definedName>
    <definedName name="_6360ui_6_1" localSheetId="14">#REF!</definedName>
    <definedName name="_6360ui_6_1">#REF!</definedName>
    <definedName name="_6361ui_8_1" localSheetId="13">#REF!</definedName>
    <definedName name="_6361ui_8_1" localSheetId="2">#REF!</definedName>
    <definedName name="_6361ui_8_1" localSheetId="11">#REF!</definedName>
    <definedName name="_6361ui_8_1" localSheetId="5">#REF!</definedName>
    <definedName name="_6361ui_8_1" localSheetId="14">#REF!</definedName>
    <definedName name="_6361ui_8_1">#REF!</definedName>
    <definedName name="_6363UT_1_4_1" localSheetId="13">#REF!</definedName>
    <definedName name="_6363UT_1_4_1" localSheetId="2">#REF!</definedName>
    <definedName name="_6363UT_1_4_1" localSheetId="11">#REF!</definedName>
    <definedName name="_6363UT_1_4_1" localSheetId="5">#REF!</definedName>
    <definedName name="_6363UT_1_4_1" localSheetId="14">#REF!</definedName>
    <definedName name="_6363UT_1_4_1">#REF!</definedName>
    <definedName name="_6365UT_1_5_1" localSheetId="13">#REF!</definedName>
    <definedName name="_6365UT_1_5_1" localSheetId="2">#REF!</definedName>
    <definedName name="_6365UT_1_5_1" localSheetId="11">#REF!</definedName>
    <definedName name="_6365UT_1_5_1" localSheetId="5">#REF!</definedName>
    <definedName name="_6365UT_1_5_1" localSheetId="14">#REF!</definedName>
    <definedName name="_6365UT_1_5_1">#REF!</definedName>
    <definedName name="_6367UT_1_6_1" localSheetId="13">#REF!</definedName>
    <definedName name="_6367UT_1_6_1" localSheetId="2">#REF!</definedName>
    <definedName name="_6367UT_1_6_1" localSheetId="11">#REF!</definedName>
    <definedName name="_6367UT_1_6_1" localSheetId="5">#REF!</definedName>
    <definedName name="_6367UT_1_6_1" localSheetId="14">#REF!</definedName>
    <definedName name="_6367UT_1_6_1">#REF!</definedName>
    <definedName name="_6369UT_1_8_1" localSheetId="13">#REF!</definedName>
    <definedName name="_6369UT_1_8_1" localSheetId="2">#REF!</definedName>
    <definedName name="_6369UT_1_8_1" localSheetId="11">#REF!</definedName>
    <definedName name="_6369UT_1_8_1" localSheetId="5">#REF!</definedName>
    <definedName name="_6369UT_1_8_1" localSheetId="14">#REF!</definedName>
    <definedName name="_6369UT_1_8_1">#REF!</definedName>
    <definedName name="_6370ut_4_1" localSheetId="13">#REF!</definedName>
    <definedName name="_6370ut_4_1" localSheetId="2">#REF!</definedName>
    <definedName name="_6370ut_4_1" localSheetId="11">#REF!</definedName>
    <definedName name="_6370ut_4_1" localSheetId="5">#REF!</definedName>
    <definedName name="_6370ut_4_1" localSheetId="14">#REF!</definedName>
    <definedName name="_6370ut_4_1">#REF!</definedName>
    <definedName name="_6371ut_5_1" localSheetId="13">#REF!</definedName>
    <definedName name="_6371ut_5_1" localSheetId="2">#REF!</definedName>
    <definedName name="_6371ut_5_1" localSheetId="11">#REF!</definedName>
    <definedName name="_6371ut_5_1" localSheetId="5">#REF!</definedName>
    <definedName name="_6371ut_5_1" localSheetId="14">#REF!</definedName>
    <definedName name="_6371ut_5_1">#REF!</definedName>
    <definedName name="_6372ut_6_1" localSheetId="13">#REF!</definedName>
    <definedName name="_6372ut_6_1" localSheetId="2">#REF!</definedName>
    <definedName name="_6372ut_6_1" localSheetId="11">#REF!</definedName>
    <definedName name="_6372ut_6_1" localSheetId="5">#REF!</definedName>
    <definedName name="_6372ut_6_1" localSheetId="14">#REF!</definedName>
    <definedName name="_6372ut_6_1">#REF!</definedName>
    <definedName name="_6373ut_8_1" localSheetId="13">#REF!</definedName>
    <definedName name="_6373ut_8_1" localSheetId="2">#REF!</definedName>
    <definedName name="_6373ut_8_1" localSheetId="11">#REF!</definedName>
    <definedName name="_6373ut_8_1" localSheetId="5">#REF!</definedName>
    <definedName name="_6373ut_8_1" localSheetId="14">#REF!</definedName>
    <definedName name="_6373ut_8_1">#REF!</definedName>
    <definedName name="_6374UT1_373_4_1" localSheetId="13">#REF!</definedName>
    <definedName name="_6374UT1_373_4_1" localSheetId="2">#REF!</definedName>
    <definedName name="_6374UT1_373_4_1" localSheetId="11">#REF!</definedName>
    <definedName name="_6374UT1_373_4_1" localSheetId="5">#REF!</definedName>
    <definedName name="_6374UT1_373_4_1" localSheetId="14">#REF!</definedName>
    <definedName name="_6374UT1_373_4_1">#REF!</definedName>
    <definedName name="_6375UT1_373_5_1" localSheetId="13">#REF!</definedName>
    <definedName name="_6375UT1_373_5_1" localSheetId="2">#REF!</definedName>
    <definedName name="_6375UT1_373_5_1" localSheetId="11">#REF!</definedName>
    <definedName name="_6375UT1_373_5_1" localSheetId="5">#REF!</definedName>
    <definedName name="_6375UT1_373_5_1" localSheetId="14">#REF!</definedName>
    <definedName name="_6375UT1_373_5_1">#REF!</definedName>
    <definedName name="_6376UT1_373_6_1" localSheetId="13">#REF!</definedName>
    <definedName name="_6376UT1_373_6_1" localSheetId="2">#REF!</definedName>
    <definedName name="_6376UT1_373_6_1" localSheetId="11">#REF!</definedName>
    <definedName name="_6376UT1_373_6_1" localSheetId="5">#REF!</definedName>
    <definedName name="_6376UT1_373_6_1" localSheetId="14">#REF!</definedName>
    <definedName name="_6376UT1_373_6_1">#REF!</definedName>
    <definedName name="_6377UT1_373_8_1" localSheetId="13">#REF!</definedName>
    <definedName name="_6377UT1_373_8_1" localSheetId="2">#REF!</definedName>
    <definedName name="_6377UT1_373_8_1" localSheetId="11">#REF!</definedName>
    <definedName name="_6377UT1_373_8_1" localSheetId="5">#REF!</definedName>
    <definedName name="_6377UT1_373_8_1" localSheetId="14">#REF!</definedName>
    <definedName name="_6377UT1_373_8_1">#REF!</definedName>
    <definedName name="_6379UT2_4_1" localSheetId="13">#REF!</definedName>
    <definedName name="_6379UT2_4_1" localSheetId="2">#REF!</definedName>
    <definedName name="_6379UT2_4_1" localSheetId="11">#REF!</definedName>
    <definedName name="_6379UT2_4_1" localSheetId="5">#REF!</definedName>
    <definedName name="_6379UT2_4_1" localSheetId="14">#REF!</definedName>
    <definedName name="_6379UT2_4_1">#REF!</definedName>
    <definedName name="_6381UT2_5_1" localSheetId="13">#REF!</definedName>
    <definedName name="_6381UT2_5_1" localSheetId="2">#REF!</definedName>
    <definedName name="_6381UT2_5_1" localSheetId="11">#REF!</definedName>
    <definedName name="_6381UT2_5_1" localSheetId="5">#REF!</definedName>
    <definedName name="_6381UT2_5_1" localSheetId="14">#REF!</definedName>
    <definedName name="_6381UT2_5_1">#REF!</definedName>
    <definedName name="_6383UT2_6_1" localSheetId="13">#REF!</definedName>
    <definedName name="_6383UT2_6_1" localSheetId="2">#REF!</definedName>
    <definedName name="_6383UT2_6_1" localSheetId="11">#REF!</definedName>
    <definedName name="_6383UT2_6_1" localSheetId="5">#REF!</definedName>
    <definedName name="_6383UT2_6_1" localSheetId="14">#REF!</definedName>
    <definedName name="_6383UT2_6_1">#REF!</definedName>
    <definedName name="_6385UT2_8_1" localSheetId="13">#REF!</definedName>
    <definedName name="_6385UT2_8_1" localSheetId="2">#REF!</definedName>
    <definedName name="_6385UT2_8_1" localSheetId="11">#REF!</definedName>
    <definedName name="_6385UT2_8_1" localSheetId="5">#REF!</definedName>
    <definedName name="_6385UT2_8_1" localSheetId="14">#REF!</definedName>
    <definedName name="_6385UT2_8_1">#REF!</definedName>
    <definedName name="_6386V.1_4_1" localSheetId="13">#REF!</definedName>
    <definedName name="_6386V.1_4_1" localSheetId="2">#REF!</definedName>
    <definedName name="_6386V.1_4_1" localSheetId="11">#REF!</definedName>
    <definedName name="_6386V.1_4_1" localSheetId="5">#REF!</definedName>
    <definedName name="_6386V.1_4_1" localSheetId="14">#REF!</definedName>
    <definedName name="_6386V.1_4_1">#REF!</definedName>
    <definedName name="_6387V.1_5_1" localSheetId="13">#REF!</definedName>
    <definedName name="_6387V.1_5_1" localSheetId="2">#REF!</definedName>
    <definedName name="_6387V.1_5_1" localSheetId="11">#REF!</definedName>
    <definedName name="_6387V.1_5_1" localSheetId="5">#REF!</definedName>
    <definedName name="_6387V.1_5_1" localSheetId="14">#REF!</definedName>
    <definedName name="_6387V.1_5_1">#REF!</definedName>
    <definedName name="_6388V.1_6_1" localSheetId="13">#REF!</definedName>
    <definedName name="_6388V.1_6_1" localSheetId="2">#REF!</definedName>
    <definedName name="_6388V.1_6_1" localSheetId="11">#REF!</definedName>
    <definedName name="_6388V.1_6_1" localSheetId="5">#REF!</definedName>
    <definedName name="_6388V.1_6_1" localSheetId="14">#REF!</definedName>
    <definedName name="_6388V.1_6_1">#REF!</definedName>
    <definedName name="_6389V.1_8_1" localSheetId="13">#REF!</definedName>
    <definedName name="_6389V.1_8_1" localSheetId="2">#REF!</definedName>
    <definedName name="_6389V.1_8_1" localSheetId="11">#REF!</definedName>
    <definedName name="_6389V.1_8_1" localSheetId="5">#REF!</definedName>
    <definedName name="_6389V.1_8_1" localSheetId="14">#REF!</definedName>
    <definedName name="_6389V.1_8_1">#REF!</definedName>
    <definedName name="_6390V.10_4_1" localSheetId="13">#REF!</definedName>
    <definedName name="_6390V.10_4_1" localSheetId="2">#REF!</definedName>
    <definedName name="_6390V.10_4_1" localSheetId="11">#REF!</definedName>
    <definedName name="_6390V.10_4_1" localSheetId="5">#REF!</definedName>
    <definedName name="_6390V.10_4_1" localSheetId="14">#REF!</definedName>
    <definedName name="_6390V.10_4_1">#REF!</definedName>
    <definedName name="_6391V.10_5_1" localSheetId="13">#REF!</definedName>
    <definedName name="_6391V.10_5_1" localSheetId="2">#REF!</definedName>
    <definedName name="_6391V.10_5_1" localSheetId="11">#REF!</definedName>
    <definedName name="_6391V.10_5_1" localSheetId="5">#REF!</definedName>
    <definedName name="_6391V.10_5_1" localSheetId="14">#REF!</definedName>
    <definedName name="_6391V.10_5_1">#REF!</definedName>
    <definedName name="_6392V.10_6_1" localSheetId="13">#REF!</definedName>
    <definedName name="_6392V.10_6_1" localSheetId="2">#REF!</definedName>
    <definedName name="_6392V.10_6_1" localSheetId="11">#REF!</definedName>
    <definedName name="_6392V.10_6_1" localSheetId="5">#REF!</definedName>
    <definedName name="_6392V.10_6_1" localSheetId="14">#REF!</definedName>
    <definedName name="_6392V.10_6_1">#REF!</definedName>
    <definedName name="_6393V.10_8_1" localSheetId="13">#REF!</definedName>
    <definedName name="_6393V.10_8_1" localSheetId="2">#REF!</definedName>
    <definedName name="_6393V.10_8_1" localSheetId="11">#REF!</definedName>
    <definedName name="_6393V.10_8_1" localSheetId="5">#REF!</definedName>
    <definedName name="_6393V.10_8_1" localSheetId="14">#REF!</definedName>
    <definedName name="_6393V.10_8_1">#REF!</definedName>
    <definedName name="_6394V.11_4_1" localSheetId="13">#REF!</definedName>
    <definedName name="_6394V.11_4_1" localSheetId="2">#REF!</definedName>
    <definedName name="_6394V.11_4_1" localSheetId="11">#REF!</definedName>
    <definedName name="_6394V.11_4_1" localSheetId="5">#REF!</definedName>
    <definedName name="_6394V.11_4_1" localSheetId="14">#REF!</definedName>
    <definedName name="_6394V.11_4_1">#REF!</definedName>
    <definedName name="_6395V.11_5_1" localSheetId="13">#REF!</definedName>
    <definedName name="_6395V.11_5_1" localSheetId="2">#REF!</definedName>
    <definedName name="_6395V.11_5_1" localSheetId="11">#REF!</definedName>
    <definedName name="_6395V.11_5_1" localSheetId="5">#REF!</definedName>
    <definedName name="_6395V.11_5_1" localSheetId="14">#REF!</definedName>
    <definedName name="_6395V.11_5_1">#REF!</definedName>
    <definedName name="_6396V.11_6_1" localSheetId="13">#REF!</definedName>
    <definedName name="_6396V.11_6_1" localSheetId="2">#REF!</definedName>
    <definedName name="_6396V.11_6_1" localSheetId="11">#REF!</definedName>
    <definedName name="_6396V.11_6_1" localSheetId="5">#REF!</definedName>
    <definedName name="_6396V.11_6_1" localSheetId="14">#REF!</definedName>
    <definedName name="_6396V.11_6_1">#REF!</definedName>
    <definedName name="_6397V.11_8_1" localSheetId="13">#REF!</definedName>
    <definedName name="_6397V.11_8_1" localSheetId="2">#REF!</definedName>
    <definedName name="_6397V.11_8_1" localSheetId="11">#REF!</definedName>
    <definedName name="_6397V.11_8_1" localSheetId="5">#REF!</definedName>
    <definedName name="_6397V.11_8_1" localSheetId="14">#REF!</definedName>
    <definedName name="_6397V.11_8_1">#REF!</definedName>
    <definedName name="_6398V.12_4_1" localSheetId="13">#REF!</definedName>
    <definedName name="_6398V.12_4_1" localSheetId="2">#REF!</definedName>
    <definedName name="_6398V.12_4_1" localSheetId="11">#REF!</definedName>
    <definedName name="_6398V.12_4_1" localSheetId="5">#REF!</definedName>
    <definedName name="_6398V.12_4_1" localSheetId="14">#REF!</definedName>
    <definedName name="_6398V.12_4_1">#REF!</definedName>
    <definedName name="_6399V.12_5_1" localSheetId="13">#REF!</definedName>
    <definedName name="_6399V.12_5_1" localSheetId="2">#REF!</definedName>
    <definedName name="_6399V.12_5_1" localSheetId="11">#REF!</definedName>
    <definedName name="_6399V.12_5_1" localSheetId="5">#REF!</definedName>
    <definedName name="_6399V.12_5_1" localSheetId="14">#REF!</definedName>
    <definedName name="_6399V.12_5_1">#REF!</definedName>
    <definedName name="_63A01DATA_6_1" localSheetId="13">#REF!</definedName>
    <definedName name="_63A01DATA_6_1" localSheetId="2">#REF!</definedName>
    <definedName name="_63A01DATA_6_1" localSheetId="11">#REF!</definedName>
    <definedName name="_63A01DATA_6_1" localSheetId="5">#REF!</definedName>
    <definedName name="_63A01DATA_6_1" localSheetId="14">#REF!</definedName>
    <definedName name="_63A01DATA_6_1">#REF!</definedName>
    <definedName name="_63A70000_4_1" localSheetId="13">#REF!</definedName>
    <definedName name="_63A70000_4_1" localSheetId="2">#REF!</definedName>
    <definedName name="_63A70000_4_1" localSheetId="11">#REF!</definedName>
    <definedName name="_63A70000_4_1" localSheetId="5">#REF!</definedName>
    <definedName name="_63A70000_4_1" localSheetId="14">#REF!</definedName>
    <definedName name="_63A70000_4_1">#REF!</definedName>
    <definedName name="_6400V.12_6_1" localSheetId="13">#REF!</definedName>
    <definedName name="_6400V.12_6_1" localSheetId="2">#REF!</definedName>
    <definedName name="_6400V.12_6_1" localSheetId="11">#REF!</definedName>
    <definedName name="_6400V.12_6_1" localSheetId="5">#REF!</definedName>
    <definedName name="_6400V.12_6_1" localSheetId="14">#REF!</definedName>
    <definedName name="_6400V.12_6_1">#REF!</definedName>
    <definedName name="_6401V.12_8_1" localSheetId="13">#REF!</definedName>
    <definedName name="_6401V.12_8_1" localSheetId="2">#REF!</definedName>
    <definedName name="_6401V.12_8_1" localSheetId="11">#REF!</definedName>
    <definedName name="_6401V.12_8_1" localSheetId="5">#REF!</definedName>
    <definedName name="_6401V.12_8_1" localSheetId="14">#REF!</definedName>
    <definedName name="_6401V.12_8_1">#REF!</definedName>
    <definedName name="_6402V.13_4_1" localSheetId="13">#REF!</definedName>
    <definedName name="_6402V.13_4_1" localSheetId="2">#REF!</definedName>
    <definedName name="_6402V.13_4_1" localSheetId="11">#REF!</definedName>
    <definedName name="_6402V.13_4_1" localSheetId="5">#REF!</definedName>
    <definedName name="_6402V.13_4_1" localSheetId="14">#REF!</definedName>
    <definedName name="_6402V.13_4_1">#REF!</definedName>
    <definedName name="_6403V.13_5_1" localSheetId="13">#REF!</definedName>
    <definedName name="_6403V.13_5_1" localSheetId="2">#REF!</definedName>
    <definedName name="_6403V.13_5_1" localSheetId="11">#REF!</definedName>
    <definedName name="_6403V.13_5_1" localSheetId="5">#REF!</definedName>
    <definedName name="_6403V.13_5_1" localSheetId="14">#REF!</definedName>
    <definedName name="_6403V.13_5_1">#REF!</definedName>
    <definedName name="_6404V.13_6_1" localSheetId="13">#REF!</definedName>
    <definedName name="_6404V.13_6_1" localSheetId="2">#REF!</definedName>
    <definedName name="_6404V.13_6_1" localSheetId="11">#REF!</definedName>
    <definedName name="_6404V.13_6_1" localSheetId="5">#REF!</definedName>
    <definedName name="_6404V.13_6_1" localSheetId="14">#REF!</definedName>
    <definedName name="_6404V.13_6_1">#REF!</definedName>
    <definedName name="_6405V.13_8_1" localSheetId="13">#REF!</definedName>
    <definedName name="_6405V.13_8_1" localSheetId="2">#REF!</definedName>
    <definedName name="_6405V.13_8_1" localSheetId="11">#REF!</definedName>
    <definedName name="_6405V.13_8_1" localSheetId="5">#REF!</definedName>
    <definedName name="_6405V.13_8_1" localSheetId="14">#REF!</definedName>
    <definedName name="_6405V.13_8_1">#REF!</definedName>
    <definedName name="_6406V.14_4_1" localSheetId="13">#REF!</definedName>
    <definedName name="_6406V.14_4_1" localSheetId="2">#REF!</definedName>
    <definedName name="_6406V.14_4_1" localSheetId="11">#REF!</definedName>
    <definedName name="_6406V.14_4_1" localSheetId="5">#REF!</definedName>
    <definedName name="_6406V.14_4_1" localSheetId="14">#REF!</definedName>
    <definedName name="_6406V.14_4_1">#REF!</definedName>
    <definedName name="_6407V.14_5_1" localSheetId="13">#REF!</definedName>
    <definedName name="_6407V.14_5_1" localSheetId="2">#REF!</definedName>
    <definedName name="_6407V.14_5_1" localSheetId="11">#REF!</definedName>
    <definedName name="_6407V.14_5_1" localSheetId="5">#REF!</definedName>
    <definedName name="_6407V.14_5_1" localSheetId="14">#REF!</definedName>
    <definedName name="_6407V.14_5_1">#REF!</definedName>
    <definedName name="_6408V.14_6_1" localSheetId="13">#REF!</definedName>
    <definedName name="_6408V.14_6_1" localSheetId="2">#REF!</definedName>
    <definedName name="_6408V.14_6_1" localSheetId="11">#REF!</definedName>
    <definedName name="_6408V.14_6_1" localSheetId="5">#REF!</definedName>
    <definedName name="_6408V.14_6_1" localSheetId="14">#REF!</definedName>
    <definedName name="_6408V.14_6_1">#REF!</definedName>
    <definedName name="_6409V.14_8_1" localSheetId="13">#REF!</definedName>
    <definedName name="_6409V.14_8_1" localSheetId="2">#REF!</definedName>
    <definedName name="_6409V.14_8_1" localSheetId="11">#REF!</definedName>
    <definedName name="_6409V.14_8_1" localSheetId="5">#REF!</definedName>
    <definedName name="_6409V.14_8_1" localSheetId="14">#REF!</definedName>
    <definedName name="_6409V.14_8_1">#REF!</definedName>
    <definedName name="_6410V.15_4_1" localSheetId="13">#REF!</definedName>
    <definedName name="_6410V.15_4_1" localSheetId="2">#REF!</definedName>
    <definedName name="_6410V.15_4_1" localSheetId="11">#REF!</definedName>
    <definedName name="_6410V.15_4_1" localSheetId="5">#REF!</definedName>
    <definedName name="_6410V.15_4_1" localSheetId="14">#REF!</definedName>
    <definedName name="_6410V.15_4_1">#REF!</definedName>
    <definedName name="_6411V.15_5_1" localSheetId="13">#REF!</definedName>
    <definedName name="_6411V.15_5_1" localSheetId="2">#REF!</definedName>
    <definedName name="_6411V.15_5_1" localSheetId="11">#REF!</definedName>
    <definedName name="_6411V.15_5_1" localSheetId="5">#REF!</definedName>
    <definedName name="_6411V.15_5_1" localSheetId="14">#REF!</definedName>
    <definedName name="_6411V.15_5_1">#REF!</definedName>
    <definedName name="_6412V.15_6_1" localSheetId="13">#REF!</definedName>
    <definedName name="_6412V.15_6_1" localSheetId="2">#REF!</definedName>
    <definedName name="_6412V.15_6_1" localSheetId="11">#REF!</definedName>
    <definedName name="_6412V.15_6_1" localSheetId="5">#REF!</definedName>
    <definedName name="_6412V.15_6_1" localSheetId="14">#REF!</definedName>
    <definedName name="_6412V.15_6_1">#REF!</definedName>
    <definedName name="_6413V.15_8_1" localSheetId="13">#REF!</definedName>
    <definedName name="_6413V.15_8_1" localSheetId="2">#REF!</definedName>
    <definedName name="_6413V.15_8_1" localSheetId="11">#REF!</definedName>
    <definedName name="_6413V.15_8_1" localSheetId="5">#REF!</definedName>
    <definedName name="_6413V.15_8_1" localSheetId="14">#REF!</definedName>
    <definedName name="_6413V.15_8_1">#REF!</definedName>
    <definedName name="_6414V.16_4_1" localSheetId="13">#REF!</definedName>
    <definedName name="_6414V.16_4_1" localSheetId="2">#REF!</definedName>
    <definedName name="_6414V.16_4_1" localSheetId="11">#REF!</definedName>
    <definedName name="_6414V.16_4_1" localSheetId="5">#REF!</definedName>
    <definedName name="_6414V.16_4_1" localSheetId="14">#REF!</definedName>
    <definedName name="_6414V.16_4_1">#REF!</definedName>
    <definedName name="_6415V.16_5_1" localSheetId="13">#REF!</definedName>
    <definedName name="_6415V.16_5_1" localSheetId="2">#REF!</definedName>
    <definedName name="_6415V.16_5_1" localSheetId="11">#REF!</definedName>
    <definedName name="_6415V.16_5_1" localSheetId="5">#REF!</definedName>
    <definedName name="_6415V.16_5_1" localSheetId="14">#REF!</definedName>
    <definedName name="_6415V.16_5_1">#REF!</definedName>
    <definedName name="_6416V.16_6_1" localSheetId="13">#REF!</definedName>
    <definedName name="_6416V.16_6_1" localSheetId="2">#REF!</definedName>
    <definedName name="_6416V.16_6_1" localSheetId="11">#REF!</definedName>
    <definedName name="_6416V.16_6_1" localSheetId="5">#REF!</definedName>
    <definedName name="_6416V.16_6_1" localSheetId="14">#REF!</definedName>
    <definedName name="_6416V.16_6_1">#REF!</definedName>
    <definedName name="_6417V.16_8_1" localSheetId="13">#REF!</definedName>
    <definedName name="_6417V.16_8_1" localSheetId="2">#REF!</definedName>
    <definedName name="_6417V.16_8_1" localSheetId="11">#REF!</definedName>
    <definedName name="_6417V.16_8_1" localSheetId="5">#REF!</definedName>
    <definedName name="_6417V.16_8_1" localSheetId="14">#REF!</definedName>
    <definedName name="_6417V.16_8_1">#REF!</definedName>
    <definedName name="_6418V.17_4_1" localSheetId="13">#REF!</definedName>
    <definedName name="_6418V.17_4_1" localSheetId="2">#REF!</definedName>
    <definedName name="_6418V.17_4_1" localSheetId="11">#REF!</definedName>
    <definedName name="_6418V.17_4_1" localSheetId="5">#REF!</definedName>
    <definedName name="_6418V.17_4_1" localSheetId="14">#REF!</definedName>
    <definedName name="_6418V.17_4_1">#REF!</definedName>
    <definedName name="_6419V.17_5_1" localSheetId="13">#REF!</definedName>
    <definedName name="_6419V.17_5_1" localSheetId="2">#REF!</definedName>
    <definedName name="_6419V.17_5_1" localSheetId="11">#REF!</definedName>
    <definedName name="_6419V.17_5_1" localSheetId="5">#REF!</definedName>
    <definedName name="_6419V.17_5_1" localSheetId="14">#REF!</definedName>
    <definedName name="_6419V.17_5_1">#REF!</definedName>
    <definedName name="_6420V.17_6_1" localSheetId="13">#REF!</definedName>
    <definedName name="_6420V.17_6_1" localSheetId="2">#REF!</definedName>
    <definedName name="_6420V.17_6_1" localSheetId="11">#REF!</definedName>
    <definedName name="_6420V.17_6_1" localSheetId="5">#REF!</definedName>
    <definedName name="_6420V.17_6_1" localSheetId="14">#REF!</definedName>
    <definedName name="_6420V.17_6_1">#REF!</definedName>
    <definedName name="_6421V.17_8_1" localSheetId="13">#REF!</definedName>
    <definedName name="_6421V.17_8_1" localSheetId="2">#REF!</definedName>
    <definedName name="_6421V.17_8_1" localSheetId="11">#REF!</definedName>
    <definedName name="_6421V.17_8_1" localSheetId="5">#REF!</definedName>
    <definedName name="_6421V.17_8_1" localSheetId="14">#REF!</definedName>
    <definedName name="_6421V.17_8_1">#REF!</definedName>
    <definedName name="_6422V.18_4_1" localSheetId="13">#REF!</definedName>
    <definedName name="_6422V.18_4_1" localSheetId="2">#REF!</definedName>
    <definedName name="_6422V.18_4_1" localSheetId="11">#REF!</definedName>
    <definedName name="_6422V.18_4_1" localSheetId="5">#REF!</definedName>
    <definedName name="_6422V.18_4_1" localSheetId="14">#REF!</definedName>
    <definedName name="_6422V.18_4_1">#REF!</definedName>
    <definedName name="_6423V.18_5_1" localSheetId="13">#REF!</definedName>
    <definedName name="_6423V.18_5_1" localSheetId="2">#REF!</definedName>
    <definedName name="_6423V.18_5_1" localSheetId="11">#REF!</definedName>
    <definedName name="_6423V.18_5_1" localSheetId="5">#REF!</definedName>
    <definedName name="_6423V.18_5_1" localSheetId="14">#REF!</definedName>
    <definedName name="_6423V.18_5_1">#REF!</definedName>
    <definedName name="_6424V.18_6_1" localSheetId="13">#REF!</definedName>
    <definedName name="_6424V.18_6_1" localSheetId="2">#REF!</definedName>
    <definedName name="_6424V.18_6_1" localSheetId="11">#REF!</definedName>
    <definedName name="_6424V.18_6_1" localSheetId="5">#REF!</definedName>
    <definedName name="_6424V.18_6_1" localSheetId="14">#REF!</definedName>
    <definedName name="_6424V.18_6_1">#REF!</definedName>
    <definedName name="_6425V.18_8_1" localSheetId="13">#REF!</definedName>
    <definedName name="_6425V.18_8_1" localSheetId="2">#REF!</definedName>
    <definedName name="_6425V.18_8_1" localSheetId="11">#REF!</definedName>
    <definedName name="_6425V.18_8_1" localSheetId="5">#REF!</definedName>
    <definedName name="_6425V.18_8_1" localSheetId="14">#REF!</definedName>
    <definedName name="_6425V.18_8_1">#REF!</definedName>
    <definedName name="_6426V.2_4_1" localSheetId="13">#REF!</definedName>
    <definedName name="_6426V.2_4_1" localSheetId="2">#REF!</definedName>
    <definedName name="_6426V.2_4_1" localSheetId="11">#REF!</definedName>
    <definedName name="_6426V.2_4_1" localSheetId="5">#REF!</definedName>
    <definedName name="_6426V.2_4_1" localSheetId="14">#REF!</definedName>
    <definedName name="_6426V.2_4_1">#REF!</definedName>
    <definedName name="_6427V.2_5_1" localSheetId="13">#REF!</definedName>
    <definedName name="_6427V.2_5_1" localSheetId="2">#REF!</definedName>
    <definedName name="_6427V.2_5_1" localSheetId="11">#REF!</definedName>
    <definedName name="_6427V.2_5_1" localSheetId="5">#REF!</definedName>
    <definedName name="_6427V.2_5_1" localSheetId="14">#REF!</definedName>
    <definedName name="_6427V.2_5_1">#REF!</definedName>
    <definedName name="_6428V.2_6_1" localSheetId="13">#REF!</definedName>
    <definedName name="_6428V.2_6_1" localSheetId="2">#REF!</definedName>
    <definedName name="_6428V.2_6_1" localSheetId="11">#REF!</definedName>
    <definedName name="_6428V.2_6_1" localSheetId="5">#REF!</definedName>
    <definedName name="_6428V.2_6_1" localSheetId="14">#REF!</definedName>
    <definedName name="_6428V.2_6_1">#REF!</definedName>
    <definedName name="_6429V.2_8_1" localSheetId="13">#REF!</definedName>
    <definedName name="_6429V.2_8_1" localSheetId="2">#REF!</definedName>
    <definedName name="_6429V.2_8_1" localSheetId="11">#REF!</definedName>
    <definedName name="_6429V.2_8_1" localSheetId="5">#REF!</definedName>
    <definedName name="_6429V.2_8_1" localSheetId="14">#REF!</definedName>
    <definedName name="_6429V.2_8_1">#REF!</definedName>
    <definedName name="_6430V.3_4_1" localSheetId="13">#REF!</definedName>
    <definedName name="_6430V.3_4_1" localSheetId="2">#REF!</definedName>
    <definedName name="_6430V.3_4_1" localSheetId="11">#REF!</definedName>
    <definedName name="_6430V.3_4_1" localSheetId="5">#REF!</definedName>
    <definedName name="_6430V.3_4_1" localSheetId="14">#REF!</definedName>
    <definedName name="_6430V.3_4_1">#REF!</definedName>
    <definedName name="_6431V.3_5_1" localSheetId="13">#REF!</definedName>
    <definedName name="_6431V.3_5_1" localSheetId="2">#REF!</definedName>
    <definedName name="_6431V.3_5_1" localSheetId="11">#REF!</definedName>
    <definedName name="_6431V.3_5_1" localSheetId="5">#REF!</definedName>
    <definedName name="_6431V.3_5_1" localSheetId="14">#REF!</definedName>
    <definedName name="_6431V.3_5_1">#REF!</definedName>
    <definedName name="_6432V.3_6_1" localSheetId="13">#REF!</definedName>
    <definedName name="_6432V.3_6_1" localSheetId="2">#REF!</definedName>
    <definedName name="_6432V.3_6_1" localSheetId="11">#REF!</definedName>
    <definedName name="_6432V.3_6_1" localSheetId="5">#REF!</definedName>
    <definedName name="_6432V.3_6_1" localSheetId="14">#REF!</definedName>
    <definedName name="_6432V.3_6_1">#REF!</definedName>
    <definedName name="_6433V.3_8_1" localSheetId="13">#REF!</definedName>
    <definedName name="_6433V.3_8_1" localSheetId="2">#REF!</definedName>
    <definedName name="_6433V.3_8_1" localSheetId="11">#REF!</definedName>
    <definedName name="_6433V.3_8_1" localSheetId="5">#REF!</definedName>
    <definedName name="_6433V.3_8_1" localSheetId="14">#REF!</definedName>
    <definedName name="_6433V.3_8_1">#REF!</definedName>
    <definedName name="_6434V.4_4_1" localSheetId="13">#REF!</definedName>
    <definedName name="_6434V.4_4_1" localSheetId="2">#REF!</definedName>
    <definedName name="_6434V.4_4_1" localSheetId="11">#REF!</definedName>
    <definedName name="_6434V.4_4_1" localSheetId="5">#REF!</definedName>
    <definedName name="_6434V.4_4_1" localSheetId="14">#REF!</definedName>
    <definedName name="_6434V.4_4_1">#REF!</definedName>
    <definedName name="_6435V.4_5_1" localSheetId="13">#REF!</definedName>
    <definedName name="_6435V.4_5_1" localSheetId="2">#REF!</definedName>
    <definedName name="_6435V.4_5_1" localSheetId="11">#REF!</definedName>
    <definedName name="_6435V.4_5_1" localSheetId="5">#REF!</definedName>
    <definedName name="_6435V.4_5_1" localSheetId="14">#REF!</definedName>
    <definedName name="_6435V.4_5_1">#REF!</definedName>
    <definedName name="_6436V.4_6_1" localSheetId="13">#REF!</definedName>
    <definedName name="_6436V.4_6_1" localSheetId="2">#REF!</definedName>
    <definedName name="_6436V.4_6_1" localSheetId="11">#REF!</definedName>
    <definedName name="_6436V.4_6_1" localSheetId="5">#REF!</definedName>
    <definedName name="_6436V.4_6_1" localSheetId="14">#REF!</definedName>
    <definedName name="_6436V.4_6_1">#REF!</definedName>
    <definedName name="_6437V.4_8_1" localSheetId="13">#REF!</definedName>
    <definedName name="_6437V.4_8_1" localSheetId="2">#REF!</definedName>
    <definedName name="_6437V.4_8_1" localSheetId="11">#REF!</definedName>
    <definedName name="_6437V.4_8_1" localSheetId="5">#REF!</definedName>
    <definedName name="_6437V.4_8_1" localSheetId="14">#REF!</definedName>
    <definedName name="_6437V.4_8_1">#REF!</definedName>
    <definedName name="_6438V.5_4_1" localSheetId="13">#REF!</definedName>
    <definedName name="_6438V.5_4_1" localSheetId="2">#REF!</definedName>
    <definedName name="_6438V.5_4_1" localSheetId="11">#REF!</definedName>
    <definedName name="_6438V.5_4_1" localSheetId="5">#REF!</definedName>
    <definedName name="_6438V.5_4_1" localSheetId="14">#REF!</definedName>
    <definedName name="_6438V.5_4_1">#REF!</definedName>
    <definedName name="_6439V.5_5_1" localSheetId="13">#REF!</definedName>
    <definedName name="_6439V.5_5_1" localSheetId="2">#REF!</definedName>
    <definedName name="_6439V.5_5_1" localSheetId="11">#REF!</definedName>
    <definedName name="_6439V.5_5_1" localSheetId="5">#REF!</definedName>
    <definedName name="_6439V.5_5_1" localSheetId="14">#REF!</definedName>
    <definedName name="_6439V.5_5_1">#REF!</definedName>
    <definedName name="_6440V.5_6_1" localSheetId="13">#REF!</definedName>
    <definedName name="_6440V.5_6_1" localSheetId="2">#REF!</definedName>
    <definedName name="_6440V.5_6_1" localSheetId="11">#REF!</definedName>
    <definedName name="_6440V.5_6_1" localSheetId="5">#REF!</definedName>
    <definedName name="_6440V.5_6_1" localSheetId="14">#REF!</definedName>
    <definedName name="_6440V.5_6_1">#REF!</definedName>
    <definedName name="_6441V.5_8_1" localSheetId="13">#REF!</definedName>
    <definedName name="_6441V.5_8_1" localSheetId="2">#REF!</definedName>
    <definedName name="_6441V.5_8_1" localSheetId="11">#REF!</definedName>
    <definedName name="_6441V.5_8_1" localSheetId="5">#REF!</definedName>
    <definedName name="_6441V.5_8_1" localSheetId="14">#REF!</definedName>
    <definedName name="_6441V.5_8_1">#REF!</definedName>
    <definedName name="_6442V.6_4_1" localSheetId="13">#REF!</definedName>
    <definedName name="_6442V.6_4_1" localSheetId="2">#REF!</definedName>
    <definedName name="_6442V.6_4_1" localSheetId="11">#REF!</definedName>
    <definedName name="_6442V.6_4_1" localSheetId="5">#REF!</definedName>
    <definedName name="_6442V.6_4_1" localSheetId="14">#REF!</definedName>
    <definedName name="_6442V.6_4_1">#REF!</definedName>
    <definedName name="_6443V.6_5_1" localSheetId="13">#REF!</definedName>
    <definedName name="_6443V.6_5_1" localSheetId="2">#REF!</definedName>
    <definedName name="_6443V.6_5_1" localSheetId="11">#REF!</definedName>
    <definedName name="_6443V.6_5_1" localSheetId="5">#REF!</definedName>
    <definedName name="_6443V.6_5_1" localSheetId="14">#REF!</definedName>
    <definedName name="_6443V.6_5_1">#REF!</definedName>
    <definedName name="_6444V.6_6_1" localSheetId="13">#REF!</definedName>
    <definedName name="_6444V.6_6_1" localSheetId="2">#REF!</definedName>
    <definedName name="_6444V.6_6_1" localSheetId="11">#REF!</definedName>
    <definedName name="_6444V.6_6_1" localSheetId="5">#REF!</definedName>
    <definedName name="_6444V.6_6_1" localSheetId="14">#REF!</definedName>
    <definedName name="_6444V.6_6_1">#REF!</definedName>
    <definedName name="_6445V.6_8_1" localSheetId="13">#REF!</definedName>
    <definedName name="_6445V.6_8_1" localSheetId="2">#REF!</definedName>
    <definedName name="_6445V.6_8_1" localSheetId="11">#REF!</definedName>
    <definedName name="_6445V.6_8_1" localSheetId="5">#REF!</definedName>
    <definedName name="_6445V.6_8_1" localSheetId="14">#REF!</definedName>
    <definedName name="_6445V.6_8_1">#REF!</definedName>
    <definedName name="_6446V.7_4_1" localSheetId="13">#REF!</definedName>
    <definedName name="_6446V.7_4_1" localSheetId="2">#REF!</definedName>
    <definedName name="_6446V.7_4_1" localSheetId="11">#REF!</definedName>
    <definedName name="_6446V.7_4_1" localSheetId="5">#REF!</definedName>
    <definedName name="_6446V.7_4_1" localSheetId="14">#REF!</definedName>
    <definedName name="_6446V.7_4_1">#REF!</definedName>
    <definedName name="_6447V.7_5_1" localSheetId="13">#REF!</definedName>
    <definedName name="_6447V.7_5_1" localSheetId="2">#REF!</definedName>
    <definedName name="_6447V.7_5_1" localSheetId="11">#REF!</definedName>
    <definedName name="_6447V.7_5_1" localSheetId="5">#REF!</definedName>
    <definedName name="_6447V.7_5_1" localSheetId="14">#REF!</definedName>
    <definedName name="_6447V.7_5_1">#REF!</definedName>
    <definedName name="_6448V.7_6_1" localSheetId="13">#REF!</definedName>
    <definedName name="_6448V.7_6_1" localSheetId="2">#REF!</definedName>
    <definedName name="_6448V.7_6_1" localSheetId="11">#REF!</definedName>
    <definedName name="_6448V.7_6_1" localSheetId="5">#REF!</definedName>
    <definedName name="_6448V.7_6_1" localSheetId="14">#REF!</definedName>
    <definedName name="_6448V.7_6_1">#REF!</definedName>
    <definedName name="_6449V.7_8_1" localSheetId="13">#REF!</definedName>
    <definedName name="_6449V.7_8_1" localSheetId="2">#REF!</definedName>
    <definedName name="_6449V.7_8_1" localSheetId="11">#REF!</definedName>
    <definedName name="_6449V.7_8_1" localSheetId="5">#REF!</definedName>
    <definedName name="_6449V.7_8_1" localSheetId="14">#REF!</definedName>
    <definedName name="_6449V.7_8_1">#REF!</definedName>
    <definedName name="_6450V.8_4_1" localSheetId="13">#REF!</definedName>
    <definedName name="_6450V.8_4_1" localSheetId="2">#REF!</definedName>
    <definedName name="_6450V.8_4_1" localSheetId="11">#REF!</definedName>
    <definedName name="_6450V.8_4_1" localSheetId="5">#REF!</definedName>
    <definedName name="_6450V.8_4_1" localSheetId="14">#REF!</definedName>
    <definedName name="_6450V.8_4_1">#REF!</definedName>
    <definedName name="_6451V.8_5_1" localSheetId="13">#REF!</definedName>
    <definedName name="_6451V.8_5_1" localSheetId="2">#REF!</definedName>
    <definedName name="_6451V.8_5_1" localSheetId="11">#REF!</definedName>
    <definedName name="_6451V.8_5_1" localSheetId="5">#REF!</definedName>
    <definedName name="_6451V.8_5_1" localSheetId="14">#REF!</definedName>
    <definedName name="_6451V.8_5_1">#REF!</definedName>
    <definedName name="_6452V.8_6_1" localSheetId="13">#REF!</definedName>
    <definedName name="_6452V.8_6_1" localSheetId="2">#REF!</definedName>
    <definedName name="_6452V.8_6_1" localSheetId="11">#REF!</definedName>
    <definedName name="_6452V.8_6_1" localSheetId="5">#REF!</definedName>
    <definedName name="_6452V.8_6_1" localSheetId="14">#REF!</definedName>
    <definedName name="_6452V.8_6_1">#REF!</definedName>
    <definedName name="_6453V.8_8_1" localSheetId="13">#REF!</definedName>
    <definedName name="_6453V.8_8_1" localSheetId="2">#REF!</definedName>
    <definedName name="_6453V.8_8_1" localSheetId="11">#REF!</definedName>
    <definedName name="_6453V.8_8_1" localSheetId="5">#REF!</definedName>
    <definedName name="_6453V.8_8_1" localSheetId="14">#REF!</definedName>
    <definedName name="_6453V.8_8_1">#REF!</definedName>
    <definedName name="_6454V.9_4_1" localSheetId="13">#REF!</definedName>
    <definedName name="_6454V.9_4_1" localSheetId="2">#REF!</definedName>
    <definedName name="_6454V.9_4_1" localSheetId="11">#REF!</definedName>
    <definedName name="_6454V.9_4_1" localSheetId="5">#REF!</definedName>
    <definedName name="_6454V.9_4_1" localSheetId="14">#REF!</definedName>
    <definedName name="_6454V.9_4_1">#REF!</definedName>
    <definedName name="_6455V.9_5_1" localSheetId="13">#REF!</definedName>
    <definedName name="_6455V.9_5_1" localSheetId="2">#REF!</definedName>
    <definedName name="_6455V.9_5_1" localSheetId="11">#REF!</definedName>
    <definedName name="_6455V.9_5_1" localSheetId="5">#REF!</definedName>
    <definedName name="_6455V.9_5_1" localSheetId="14">#REF!</definedName>
    <definedName name="_6455V.9_5_1">#REF!</definedName>
    <definedName name="_6456V.9_6_1" localSheetId="13">#REF!</definedName>
    <definedName name="_6456V.9_6_1" localSheetId="2">#REF!</definedName>
    <definedName name="_6456V.9_6_1" localSheetId="11">#REF!</definedName>
    <definedName name="_6456V.9_6_1" localSheetId="5">#REF!</definedName>
    <definedName name="_6456V.9_6_1" localSheetId="14">#REF!</definedName>
    <definedName name="_6456V.9_6_1">#REF!</definedName>
    <definedName name="_6457V.9_8_1" localSheetId="13">#REF!</definedName>
    <definedName name="_6457V.9_8_1" localSheetId="2">#REF!</definedName>
    <definedName name="_6457V.9_8_1" localSheetId="11">#REF!</definedName>
    <definedName name="_6457V.9_8_1" localSheetId="5">#REF!</definedName>
    <definedName name="_6457V.9_8_1" localSheetId="14">#REF!</definedName>
    <definedName name="_6457V.9_8_1">#REF!</definedName>
    <definedName name="_6458VanChuyenDam_4_1" localSheetId="13">#REF!</definedName>
    <definedName name="_6458VanChuyenDam_4_1" localSheetId="2">#REF!</definedName>
    <definedName name="_6458VanChuyenDam_4_1" localSheetId="11">#REF!</definedName>
    <definedName name="_6458VanChuyenDam_4_1" localSheetId="5">#REF!</definedName>
    <definedName name="_6458VanChuyenDam_4_1" localSheetId="14">#REF!</definedName>
    <definedName name="_6458VanChuyenDam_4_1">#REF!</definedName>
    <definedName name="_6459VanChuyenDam_5_1" localSheetId="13">#REF!</definedName>
    <definedName name="_6459VanChuyenDam_5_1" localSheetId="2">#REF!</definedName>
    <definedName name="_6459VanChuyenDam_5_1" localSheetId="11">#REF!</definedName>
    <definedName name="_6459VanChuyenDam_5_1" localSheetId="5">#REF!</definedName>
    <definedName name="_6459VanChuyenDam_5_1" localSheetId="14">#REF!</definedName>
    <definedName name="_6459VanChuyenDam_5_1">#REF!</definedName>
    <definedName name="_6460VanChuyenDam_6_1" localSheetId="13">#REF!</definedName>
    <definedName name="_6460VanChuyenDam_6_1" localSheetId="2">#REF!</definedName>
    <definedName name="_6460VanChuyenDam_6_1" localSheetId="11">#REF!</definedName>
    <definedName name="_6460VanChuyenDam_6_1" localSheetId="5">#REF!</definedName>
    <definedName name="_6460VanChuyenDam_6_1" localSheetId="14">#REF!</definedName>
    <definedName name="_6460VanChuyenDam_6_1">#REF!</definedName>
    <definedName name="_6461VanChuyenDam_8_1" localSheetId="13">#REF!</definedName>
    <definedName name="_6461VanChuyenDam_8_1" localSheetId="2">#REF!</definedName>
    <definedName name="_6461VanChuyenDam_8_1" localSheetId="11">#REF!</definedName>
    <definedName name="_6461VanChuyenDam_8_1" localSheetId="5">#REF!</definedName>
    <definedName name="_6461VanChuyenDam_8_1" localSheetId="14">#REF!</definedName>
    <definedName name="_6461VanChuyenDam_8_1">#REF!</definedName>
    <definedName name="_6462vankhuon_4_1" localSheetId="13">#REF!</definedName>
    <definedName name="_6462vankhuon_4_1" localSheetId="2">#REF!</definedName>
    <definedName name="_6462vankhuon_4_1" localSheetId="11">#REF!</definedName>
    <definedName name="_6462vankhuon_4_1" localSheetId="5">#REF!</definedName>
    <definedName name="_6462vankhuon_4_1" localSheetId="14">#REF!</definedName>
    <definedName name="_6462vankhuon_4_1">#REF!</definedName>
    <definedName name="_6463vankhuon_5_1" localSheetId="13">#REF!</definedName>
    <definedName name="_6463vankhuon_5_1" localSheetId="2">#REF!</definedName>
    <definedName name="_6463vankhuon_5_1" localSheetId="11">#REF!</definedName>
    <definedName name="_6463vankhuon_5_1" localSheetId="5">#REF!</definedName>
    <definedName name="_6463vankhuon_5_1" localSheetId="14">#REF!</definedName>
    <definedName name="_6463vankhuon_5_1">#REF!</definedName>
    <definedName name="_6464vankhuon_6_1" localSheetId="13">#REF!</definedName>
    <definedName name="_6464vankhuon_6_1" localSheetId="2">#REF!</definedName>
    <definedName name="_6464vankhuon_6_1" localSheetId="11">#REF!</definedName>
    <definedName name="_6464vankhuon_6_1" localSheetId="5">#REF!</definedName>
    <definedName name="_6464vankhuon_6_1" localSheetId="14">#REF!</definedName>
    <definedName name="_6464vankhuon_6_1">#REF!</definedName>
    <definedName name="_6465vankhuon_8_1" localSheetId="13">#REF!</definedName>
    <definedName name="_6465vankhuon_8_1" localSheetId="2">#REF!</definedName>
    <definedName name="_6465vankhuon_8_1" localSheetId="11">#REF!</definedName>
    <definedName name="_6465vankhuon_8_1" localSheetId="5">#REF!</definedName>
    <definedName name="_6465vankhuon_8_1" localSheetId="14">#REF!</definedName>
    <definedName name="_6465vankhuon_8_1">#REF!</definedName>
    <definedName name="_647duong_4_1" localSheetId="13">#REF!</definedName>
    <definedName name="_647duong_4_1" localSheetId="2">#REF!</definedName>
    <definedName name="_647duong_4_1" localSheetId="11">#REF!</definedName>
    <definedName name="_647duong_4_1" localSheetId="5">#REF!</definedName>
    <definedName name="_647duong_4_1" localSheetId="14">#REF!</definedName>
    <definedName name="_647duong_4_1">#REF!</definedName>
    <definedName name="_6482VCHT_4_1" localSheetId="13">#REF!</definedName>
    <definedName name="_6482VCHT_4_1" localSheetId="2">#REF!</definedName>
    <definedName name="_6482VCHT_4_1" localSheetId="11">#REF!</definedName>
    <definedName name="_6482VCHT_4_1" localSheetId="5">#REF!</definedName>
    <definedName name="_6482VCHT_4_1" localSheetId="14">#REF!</definedName>
    <definedName name="_6482VCHT_4_1">#REF!</definedName>
    <definedName name="_6483VCHT_5_1" localSheetId="13">#REF!</definedName>
    <definedName name="_6483VCHT_5_1" localSheetId="2">#REF!</definedName>
    <definedName name="_6483VCHT_5_1" localSheetId="11">#REF!</definedName>
    <definedName name="_6483VCHT_5_1" localSheetId="5">#REF!</definedName>
    <definedName name="_6483VCHT_5_1" localSheetId="14">#REF!</definedName>
    <definedName name="_6483VCHT_5_1">#REF!</definedName>
    <definedName name="_6484VCHT_6_1" localSheetId="13">#REF!</definedName>
    <definedName name="_6484VCHT_6_1" localSheetId="2">#REF!</definedName>
    <definedName name="_6484VCHT_6_1" localSheetId="11">#REF!</definedName>
    <definedName name="_6484VCHT_6_1" localSheetId="5">#REF!</definedName>
    <definedName name="_6484VCHT_6_1" localSheetId="14">#REF!</definedName>
    <definedName name="_6484VCHT_6_1">#REF!</definedName>
    <definedName name="_6485VCHT_8_1" localSheetId="13">#REF!</definedName>
    <definedName name="_6485VCHT_8_1" localSheetId="2">#REF!</definedName>
    <definedName name="_6485VCHT_8_1" localSheetId="11">#REF!</definedName>
    <definedName name="_6485VCHT_8_1" localSheetId="5">#REF!</definedName>
    <definedName name="_6485VCHT_8_1" localSheetId="14">#REF!</definedName>
    <definedName name="_6485VCHT_8_1">#REF!</definedName>
    <definedName name="_6486vd_4_1" localSheetId="13">#REF!</definedName>
    <definedName name="_6486vd_4_1" localSheetId="2">#REF!</definedName>
    <definedName name="_6486vd_4_1" localSheetId="11">#REF!</definedName>
    <definedName name="_6486vd_4_1" localSheetId="5">#REF!</definedName>
    <definedName name="_6486vd_4_1" localSheetId="14">#REF!</definedName>
    <definedName name="_6486vd_4_1">#REF!</definedName>
    <definedName name="_6487vd_5_1" localSheetId="13">#REF!</definedName>
    <definedName name="_6487vd_5_1" localSheetId="2">#REF!</definedName>
    <definedName name="_6487vd_5_1" localSheetId="11">#REF!</definedName>
    <definedName name="_6487vd_5_1" localSheetId="5">#REF!</definedName>
    <definedName name="_6487vd_5_1" localSheetId="14">#REF!</definedName>
    <definedName name="_6487vd_5_1">#REF!</definedName>
    <definedName name="_6488vd_6_1" localSheetId="13">#REF!</definedName>
    <definedName name="_6488vd_6_1" localSheetId="2">#REF!</definedName>
    <definedName name="_6488vd_6_1" localSheetId="11">#REF!</definedName>
    <definedName name="_6488vd_6_1" localSheetId="5">#REF!</definedName>
    <definedName name="_6488vd_6_1" localSheetId="14">#REF!</definedName>
    <definedName name="_6488vd_6_1">#REF!</definedName>
    <definedName name="_6489vd_8_1" localSheetId="13">#REF!</definedName>
    <definedName name="_6489vd_8_1" localSheetId="2">#REF!</definedName>
    <definedName name="_6489vd_8_1" localSheetId="11">#REF!</definedName>
    <definedName name="_6489vd_8_1" localSheetId="5">#REF!</definedName>
    <definedName name="_6489vd_8_1" localSheetId="14">#REF!</definedName>
    <definedName name="_6489vd_8_1">#REF!</definedName>
    <definedName name="_648duong_5_1" localSheetId="13">#REF!</definedName>
    <definedName name="_648duong_5_1" localSheetId="2">#REF!</definedName>
    <definedName name="_648duong_5_1" localSheetId="11">#REF!</definedName>
    <definedName name="_648duong_5_1" localSheetId="5">#REF!</definedName>
    <definedName name="_648duong_5_1" localSheetId="14">#REF!</definedName>
    <definedName name="_648duong_5_1">#REF!</definedName>
    <definedName name="_6495vkds_4_1" localSheetId="13">#REF!</definedName>
    <definedName name="_6495vkds_4_1" localSheetId="2">#REF!</definedName>
    <definedName name="_6495vkds_4_1" localSheetId="11">#REF!</definedName>
    <definedName name="_6495vkds_4_1" localSheetId="5">#REF!</definedName>
    <definedName name="_6495vkds_4_1" localSheetId="14">#REF!</definedName>
    <definedName name="_6495vkds_4_1">#REF!</definedName>
    <definedName name="_6497vkds_5_1" localSheetId="13">#REF!</definedName>
    <definedName name="_6497vkds_5_1" localSheetId="2">#REF!</definedName>
    <definedName name="_6497vkds_5_1" localSheetId="11">#REF!</definedName>
    <definedName name="_6497vkds_5_1" localSheetId="5">#REF!</definedName>
    <definedName name="_6497vkds_5_1" localSheetId="14">#REF!</definedName>
    <definedName name="_6497vkds_5_1">#REF!</definedName>
    <definedName name="_6499vkds_6_1" localSheetId="13">#REF!</definedName>
    <definedName name="_6499vkds_6_1" localSheetId="2">#REF!</definedName>
    <definedName name="_6499vkds_6_1" localSheetId="11">#REF!</definedName>
    <definedName name="_6499vkds_6_1" localSheetId="5">#REF!</definedName>
    <definedName name="_6499vkds_6_1" localSheetId="14">#REF!</definedName>
    <definedName name="_6499vkds_6_1">#REF!</definedName>
    <definedName name="_649duong_6_1" localSheetId="13">#REF!</definedName>
    <definedName name="_649duong_6_1" localSheetId="2">#REF!</definedName>
    <definedName name="_649duong_6_1" localSheetId="11">#REF!</definedName>
    <definedName name="_649duong_6_1" localSheetId="5">#REF!</definedName>
    <definedName name="_649duong_6_1" localSheetId="14">#REF!</definedName>
    <definedName name="_649duong_6_1">#REF!</definedName>
    <definedName name="_64A70000_5_1" localSheetId="13">#REF!</definedName>
    <definedName name="_64A70000_5_1" localSheetId="2">#REF!</definedName>
    <definedName name="_64A70000_5_1" localSheetId="11">#REF!</definedName>
    <definedName name="_64A70000_5_1" localSheetId="5">#REF!</definedName>
    <definedName name="_64A70000_5_1" localSheetId="14">#REF!</definedName>
    <definedName name="_64A70000_5_1">#REF!</definedName>
    <definedName name="_6501vkds_8_1" localSheetId="13">#REF!</definedName>
    <definedName name="_6501vkds_8_1" localSheetId="2">#REF!</definedName>
    <definedName name="_6501vkds_8_1" localSheetId="11">#REF!</definedName>
    <definedName name="_6501vkds_8_1" localSheetId="5">#REF!</definedName>
    <definedName name="_6501vkds_8_1" localSheetId="14">#REF!</definedName>
    <definedName name="_6501vkds_8_1">#REF!</definedName>
    <definedName name="_6503vktc_4_1" localSheetId="13">#REF!</definedName>
    <definedName name="_6503vktc_4_1" localSheetId="2">#REF!</definedName>
    <definedName name="_6503vktc_4_1" localSheetId="11">#REF!</definedName>
    <definedName name="_6503vktc_4_1" localSheetId="5">#REF!</definedName>
    <definedName name="_6503vktc_4_1" localSheetId="14">#REF!</definedName>
    <definedName name="_6503vktc_4_1">#REF!</definedName>
    <definedName name="_6505vktc_5_1" localSheetId="13">#REF!</definedName>
    <definedName name="_6505vktc_5_1" localSheetId="2">#REF!</definedName>
    <definedName name="_6505vktc_5_1" localSheetId="11">#REF!</definedName>
    <definedName name="_6505vktc_5_1" localSheetId="5">#REF!</definedName>
    <definedName name="_6505vktc_5_1" localSheetId="14">#REF!</definedName>
    <definedName name="_6505vktc_5_1">#REF!</definedName>
    <definedName name="_6507vktc_6_1" localSheetId="13">#REF!</definedName>
    <definedName name="_6507vktc_6_1" localSheetId="2">#REF!</definedName>
    <definedName name="_6507vktc_6_1" localSheetId="11">#REF!</definedName>
    <definedName name="_6507vktc_6_1" localSheetId="5">#REF!</definedName>
    <definedName name="_6507vktc_6_1" localSheetId="14">#REF!</definedName>
    <definedName name="_6507vktc_6_1">#REF!</definedName>
    <definedName name="_6509vktc_8_1" localSheetId="13">#REF!</definedName>
    <definedName name="_6509vktc_8_1" localSheetId="2">#REF!</definedName>
    <definedName name="_6509vktc_8_1" localSheetId="11">#REF!</definedName>
    <definedName name="_6509vktc_8_1" localSheetId="5">#REF!</definedName>
    <definedName name="_6509vktc_8_1" localSheetId="14">#REF!</definedName>
    <definedName name="_6509vktc_8_1">#REF!</definedName>
    <definedName name="_650duong_8_1" localSheetId="13">#REF!</definedName>
    <definedName name="_650duong_8_1" localSheetId="2">#REF!</definedName>
    <definedName name="_650duong_8_1" localSheetId="11">#REF!</definedName>
    <definedName name="_650duong_8_1" localSheetId="5">#REF!</definedName>
    <definedName name="_650duong_8_1" localSheetId="14">#REF!</definedName>
    <definedName name="_650duong_8_1">#REF!</definedName>
    <definedName name="_6510VL_4_1" localSheetId="13">#REF!</definedName>
    <definedName name="_6510VL_4_1" localSheetId="2">#REF!</definedName>
    <definedName name="_6510VL_4_1" localSheetId="11">#REF!</definedName>
    <definedName name="_6510VL_4_1" localSheetId="5">#REF!</definedName>
    <definedName name="_6510VL_4_1" localSheetId="14">#REF!</definedName>
    <definedName name="_6510VL_4_1">#REF!</definedName>
    <definedName name="_6511VL_5_1" localSheetId="13">#REF!</definedName>
    <definedName name="_6511VL_5_1" localSheetId="2">#REF!</definedName>
    <definedName name="_6511VL_5_1" localSheetId="11">#REF!</definedName>
    <definedName name="_6511VL_5_1" localSheetId="5">#REF!</definedName>
    <definedName name="_6511VL_5_1" localSheetId="14">#REF!</definedName>
    <definedName name="_6511VL_5_1">#REF!</definedName>
    <definedName name="_6512VL_6_1" localSheetId="13">#REF!</definedName>
    <definedName name="_6512VL_6_1" localSheetId="2">#REF!</definedName>
    <definedName name="_6512VL_6_1" localSheetId="11">#REF!</definedName>
    <definedName name="_6512VL_6_1" localSheetId="5">#REF!</definedName>
    <definedName name="_6512VL_6_1" localSheetId="14">#REF!</definedName>
    <definedName name="_6512VL_6_1">#REF!</definedName>
    <definedName name="_6513VL_8_1" localSheetId="13">#REF!</definedName>
    <definedName name="_6513VL_8_1" localSheetId="2">#REF!</definedName>
    <definedName name="_6513VL_8_1" localSheetId="11">#REF!</definedName>
    <definedName name="_6513VL_8_1" localSheetId="5">#REF!</definedName>
    <definedName name="_6513VL_8_1" localSheetId="14">#REF!</definedName>
    <definedName name="_6513VL_8_1">#REF!</definedName>
    <definedName name="_6515VL100_4_1" localSheetId="13">#REF!</definedName>
    <definedName name="_6515VL100_4_1" localSheetId="2">#REF!</definedName>
    <definedName name="_6515VL100_4_1" localSheetId="11">#REF!</definedName>
    <definedName name="_6515VL100_4_1" localSheetId="5">#REF!</definedName>
    <definedName name="_6515VL100_4_1" localSheetId="14">#REF!</definedName>
    <definedName name="_6515VL100_4_1">#REF!</definedName>
    <definedName name="_6517VL100_5_1" localSheetId="13">#REF!</definedName>
    <definedName name="_6517VL100_5_1" localSheetId="2">#REF!</definedName>
    <definedName name="_6517VL100_5_1" localSheetId="11">#REF!</definedName>
    <definedName name="_6517VL100_5_1" localSheetId="5">#REF!</definedName>
    <definedName name="_6517VL100_5_1" localSheetId="14">#REF!</definedName>
    <definedName name="_6517VL100_5_1">#REF!</definedName>
    <definedName name="_6519VL100_6_1" localSheetId="13">#REF!</definedName>
    <definedName name="_6519VL100_6_1" localSheetId="2">#REF!</definedName>
    <definedName name="_6519VL100_6_1" localSheetId="11">#REF!</definedName>
    <definedName name="_6519VL100_6_1" localSheetId="5">#REF!</definedName>
    <definedName name="_6519VL100_6_1" localSheetId="14">#REF!</definedName>
    <definedName name="_6519VL100_6_1">#REF!</definedName>
    <definedName name="_6521VL100_8_1" localSheetId="13">#REF!</definedName>
    <definedName name="_6521VL100_8_1" localSheetId="2">#REF!</definedName>
    <definedName name="_6521VL100_8_1" localSheetId="11">#REF!</definedName>
    <definedName name="_6521VL100_8_1" localSheetId="5">#REF!</definedName>
    <definedName name="_6521VL100_8_1" localSheetId="14">#REF!</definedName>
    <definedName name="_6521VL100_8_1">#REF!</definedName>
    <definedName name="_6523VL200_4_1" localSheetId="13">#REF!</definedName>
    <definedName name="_6523VL200_4_1" localSheetId="2">#REF!</definedName>
    <definedName name="_6523VL200_4_1" localSheetId="11">#REF!</definedName>
    <definedName name="_6523VL200_4_1" localSheetId="5">#REF!</definedName>
    <definedName name="_6523VL200_4_1" localSheetId="14">#REF!</definedName>
    <definedName name="_6523VL200_4_1">#REF!</definedName>
    <definedName name="_6525VL200_5_1" localSheetId="13">#REF!</definedName>
    <definedName name="_6525VL200_5_1" localSheetId="2">#REF!</definedName>
    <definedName name="_6525VL200_5_1" localSheetId="11">#REF!</definedName>
    <definedName name="_6525VL200_5_1" localSheetId="5">#REF!</definedName>
    <definedName name="_6525VL200_5_1" localSheetId="14">#REF!</definedName>
    <definedName name="_6525VL200_5_1">#REF!</definedName>
    <definedName name="_6527VL200_6_1" localSheetId="13">#REF!</definedName>
    <definedName name="_6527VL200_6_1" localSheetId="2">#REF!</definedName>
    <definedName name="_6527VL200_6_1" localSheetId="11">#REF!</definedName>
    <definedName name="_6527VL200_6_1" localSheetId="5">#REF!</definedName>
    <definedName name="_6527VL200_6_1" localSheetId="14">#REF!</definedName>
    <definedName name="_6527VL200_6_1">#REF!</definedName>
    <definedName name="_6529VL200_8_1" localSheetId="13">#REF!</definedName>
    <definedName name="_6529VL200_8_1" localSheetId="2">#REF!</definedName>
    <definedName name="_6529VL200_8_1" localSheetId="11">#REF!</definedName>
    <definedName name="_6529VL200_8_1" localSheetId="5">#REF!</definedName>
    <definedName name="_6529VL200_8_1" localSheetId="14">#REF!</definedName>
    <definedName name="_6529VL200_8_1">#REF!</definedName>
    <definedName name="_6531VL250_4_1" localSheetId="13">#REF!</definedName>
    <definedName name="_6531VL250_4_1" localSheetId="2">#REF!</definedName>
    <definedName name="_6531VL250_4_1" localSheetId="11">#REF!</definedName>
    <definedName name="_6531VL250_4_1" localSheetId="5">#REF!</definedName>
    <definedName name="_6531VL250_4_1" localSheetId="14">#REF!</definedName>
    <definedName name="_6531VL250_4_1">#REF!</definedName>
    <definedName name="_6533VL250_5_1" localSheetId="13">#REF!</definedName>
    <definedName name="_6533VL250_5_1" localSheetId="2">#REF!</definedName>
    <definedName name="_6533VL250_5_1" localSheetId="11">#REF!</definedName>
    <definedName name="_6533VL250_5_1" localSheetId="5">#REF!</definedName>
    <definedName name="_6533VL250_5_1" localSheetId="14">#REF!</definedName>
    <definedName name="_6533VL250_5_1">#REF!</definedName>
    <definedName name="_6535VL250_6_1" localSheetId="13">#REF!</definedName>
    <definedName name="_6535VL250_6_1" localSheetId="2">#REF!</definedName>
    <definedName name="_6535VL250_6_1" localSheetId="11">#REF!</definedName>
    <definedName name="_6535VL250_6_1" localSheetId="5">#REF!</definedName>
    <definedName name="_6535VL250_6_1" localSheetId="14">#REF!</definedName>
    <definedName name="_6535VL250_6_1">#REF!</definedName>
    <definedName name="_6537VL250_8_1" localSheetId="13">#REF!</definedName>
    <definedName name="_6537VL250_8_1" localSheetId="2">#REF!</definedName>
    <definedName name="_6537VL250_8_1" localSheetId="11">#REF!</definedName>
    <definedName name="_6537VL250_8_1" localSheetId="5">#REF!</definedName>
    <definedName name="_6537VL250_8_1" localSheetId="14">#REF!</definedName>
    <definedName name="_6537VL250_8_1">#REF!</definedName>
    <definedName name="_6539vl3p_4_1" localSheetId="13">#REF!</definedName>
    <definedName name="_6539vl3p_4_1" localSheetId="2">#REF!</definedName>
    <definedName name="_6539vl3p_4_1" localSheetId="11">#REF!</definedName>
    <definedName name="_6539vl3p_4_1" localSheetId="5">#REF!</definedName>
    <definedName name="_6539vl3p_4_1" localSheetId="14">#REF!</definedName>
    <definedName name="_6539vl3p_4_1">#REF!</definedName>
    <definedName name="_6541vl3p_5_1" localSheetId="13">#REF!</definedName>
    <definedName name="_6541vl3p_5_1" localSheetId="2">#REF!</definedName>
    <definedName name="_6541vl3p_5_1" localSheetId="11">#REF!</definedName>
    <definedName name="_6541vl3p_5_1" localSheetId="5">#REF!</definedName>
    <definedName name="_6541vl3p_5_1" localSheetId="14">#REF!</definedName>
    <definedName name="_6541vl3p_5_1">#REF!</definedName>
    <definedName name="_6543vl3p_6_1" localSheetId="13">#REF!</definedName>
    <definedName name="_6543vl3p_6_1" localSheetId="2">#REF!</definedName>
    <definedName name="_6543vl3p_6_1" localSheetId="11">#REF!</definedName>
    <definedName name="_6543vl3p_6_1" localSheetId="5">#REF!</definedName>
    <definedName name="_6543vl3p_6_1" localSheetId="14">#REF!</definedName>
    <definedName name="_6543vl3p_6_1">#REF!</definedName>
    <definedName name="_6545vl3p_8_1" localSheetId="13">#REF!</definedName>
    <definedName name="_6545vl3p_8_1" localSheetId="2">#REF!</definedName>
    <definedName name="_6545vl3p_8_1" localSheetId="11">#REF!</definedName>
    <definedName name="_6545vl3p_8_1" localSheetId="5">#REF!</definedName>
    <definedName name="_6545vl3p_8_1" localSheetId="14">#REF!</definedName>
    <definedName name="_6545vl3p_8_1">#REF!</definedName>
    <definedName name="_6562vxuan_4_1" localSheetId="13">#REF!</definedName>
    <definedName name="_6562vxuan_4_1" localSheetId="2">#REF!</definedName>
    <definedName name="_6562vxuan_4_1" localSheetId="11">#REF!</definedName>
    <definedName name="_6562vxuan_4_1" localSheetId="5">#REF!</definedName>
    <definedName name="_6562vxuan_4_1" localSheetId="14">#REF!</definedName>
    <definedName name="_6562vxuan_4_1">#REF!</definedName>
    <definedName name="_6563vxuan_5_1" localSheetId="13">#REF!</definedName>
    <definedName name="_6563vxuan_5_1" localSheetId="2">#REF!</definedName>
    <definedName name="_6563vxuan_5_1" localSheetId="11">#REF!</definedName>
    <definedName name="_6563vxuan_5_1" localSheetId="5">#REF!</definedName>
    <definedName name="_6563vxuan_5_1" localSheetId="14">#REF!</definedName>
    <definedName name="_6563vxuan_5_1">#REF!</definedName>
    <definedName name="_6564vxuan_6_1" localSheetId="13">#REF!</definedName>
    <definedName name="_6564vxuan_6_1" localSheetId="2">#REF!</definedName>
    <definedName name="_6564vxuan_6_1" localSheetId="11">#REF!</definedName>
    <definedName name="_6564vxuan_6_1" localSheetId="5">#REF!</definedName>
    <definedName name="_6564vxuan_6_1" localSheetId="14">#REF!</definedName>
    <definedName name="_6564vxuan_6_1">#REF!</definedName>
    <definedName name="_6565vxuan_8_1" localSheetId="13">#REF!</definedName>
    <definedName name="_6565vxuan_8_1" localSheetId="2">#REF!</definedName>
    <definedName name="_6565vxuan_8_1" localSheetId="11">#REF!</definedName>
    <definedName name="_6565vxuan_8_1" localSheetId="5">#REF!</definedName>
    <definedName name="_6565vxuan_8_1" localSheetId="14">#REF!</definedName>
    <definedName name="_6565vxuan_8_1">#REF!</definedName>
    <definedName name="_65A01DATA_8_1" localSheetId="13">#REF!</definedName>
    <definedName name="_65A01DATA_8_1" localSheetId="2">#REF!</definedName>
    <definedName name="_65A01DATA_8_1" localSheetId="11">#REF!</definedName>
    <definedName name="_65A01DATA_8_1" localSheetId="5">#REF!</definedName>
    <definedName name="_65A01DATA_8_1" localSheetId="14">#REF!</definedName>
    <definedName name="_65A01DATA_8_1">#REF!</definedName>
    <definedName name="_66a277Print_Titles_4_1" localSheetId="13">#REF!</definedName>
    <definedName name="_66a277Print_Titles_4_1" localSheetId="2">#REF!</definedName>
    <definedName name="_66a277Print_Titles_4_1" localSheetId="11">#REF!</definedName>
    <definedName name="_66a277Print_Titles_4_1" localSheetId="5">#REF!</definedName>
    <definedName name="_66a277Print_Titles_4_1" localSheetId="14">#REF!</definedName>
    <definedName name="_66a277Print_Titles_4_1">#REF!</definedName>
    <definedName name="_66A70000_6_1" localSheetId="13">#REF!</definedName>
    <definedName name="_66A70000_6_1" localSheetId="2">#REF!</definedName>
    <definedName name="_66A70000_6_1" localSheetId="11">#REF!</definedName>
    <definedName name="_66A70000_6_1" localSheetId="5">#REF!</definedName>
    <definedName name="_66A70000_6_1" localSheetId="14">#REF!</definedName>
    <definedName name="_66A70000_6_1">#REF!</definedName>
    <definedName name="_671e_4_1" localSheetId="13">#REF!</definedName>
    <definedName name="_671e_4_1" localSheetId="2">#REF!</definedName>
    <definedName name="_671e_4_1" localSheetId="11">#REF!</definedName>
    <definedName name="_671e_4_1" localSheetId="5">#REF!</definedName>
    <definedName name="_671e_4_1" localSheetId="14">#REF!</definedName>
    <definedName name="_671e_4_1">#REF!</definedName>
    <definedName name="_672e_5_1" localSheetId="13">#REF!</definedName>
    <definedName name="_672e_5_1" localSheetId="2">#REF!</definedName>
    <definedName name="_672e_5_1" localSheetId="11">#REF!</definedName>
    <definedName name="_672e_5_1" localSheetId="5">#REF!</definedName>
    <definedName name="_672e_5_1" localSheetId="14">#REF!</definedName>
    <definedName name="_672e_5_1">#REF!</definedName>
    <definedName name="_673e_6_1" localSheetId="13">#REF!</definedName>
    <definedName name="_673e_6_1" localSheetId="2">#REF!</definedName>
    <definedName name="_673e_6_1" localSheetId="11">#REF!</definedName>
    <definedName name="_673e_6_1" localSheetId="5">#REF!</definedName>
    <definedName name="_673e_6_1" localSheetId="14">#REF!</definedName>
    <definedName name="_673e_6_1">#REF!</definedName>
    <definedName name="_674e_8_1" localSheetId="13">#REF!</definedName>
    <definedName name="_674e_8_1" localSheetId="2">#REF!</definedName>
    <definedName name="_674e_8_1" localSheetId="11">#REF!</definedName>
    <definedName name="_674e_8_1" localSheetId="5">#REF!</definedName>
    <definedName name="_674e_8_1" localSheetId="14">#REF!</definedName>
    <definedName name="_674e_8_1">#REF!</definedName>
    <definedName name="_675E1.000_4_1" localSheetId="13">#REF!</definedName>
    <definedName name="_675E1.000_4_1" localSheetId="2">#REF!</definedName>
    <definedName name="_675E1.000_4_1" localSheetId="11">#REF!</definedName>
    <definedName name="_675E1.000_4_1" localSheetId="5">#REF!</definedName>
    <definedName name="_675E1.000_4_1" localSheetId="14">#REF!</definedName>
    <definedName name="_675E1.000_4_1">#REF!</definedName>
    <definedName name="_676E1.000_5_1" localSheetId="13">#REF!</definedName>
    <definedName name="_676E1.000_5_1" localSheetId="2">#REF!</definedName>
    <definedName name="_676E1.000_5_1" localSheetId="11">#REF!</definedName>
    <definedName name="_676E1.000_5_1" localSheetId="5">#REF!</definedName>
    <definedName name="_676E1.000_5_1" localSheetId="14">#REF!</definedName>
    <definedName name="_676E1.000_5_1">#REF!</definedName>
    <definedName name="_677E1.000_6_1" localSheetId="13">#REF!</definedName>
    <definedName name="_677E1.000_6_1" localSheetId="2">#REF!</definedName>
    <definedName name="_677E1.000_6_1" localSheetId="11">#REF!</definedName>
    <definedName name="_677E1.000_6_1" localSheetId="5">#REF!</definedName>
    <definedName name="_677E1.000_6_1" localSheetId="14">#REF!</definedName>
    <definedName name="_677E1.000_6_1">#REF!</definedName>
    <definedName name="_678E1.000_8_1" localSheetId="13">#REF!</definedName>
    <definedName name="_678E1.000_8_1" localSheetId="2">#REF!</definedName>
    <definedName name="_678E1.000_8_1" localSheetId="11">#REF!</definedName>
    <definedName name="_678E1.000_8_1" localSheetId="5">#REF!</definedName>
    <definedName name="_678E1.000_8_1" localSheetId="14">#REF!</definedName>
    <definedName name="_678E1.000_8_1">#REF!</definedName>
    <definedName name="_679E1.010_4_1" localSheetId="13">#REF!</definedName>
    <definedName name="_679E1.010_4_1" localSheetId="2">#REF!</definedName>
    <definedName name="_679E1.010_4_1" localSheetId="11">#REF!</definedName>
    <definedName name="_679E1.010_4_1" localSheetId="5">#REF!</definedName>
    <definedName name="_679E1.010_4_1" localSheetId="14">#REF!</definedName>
    <definedName name="_679E1.010_4_1">#REF!</definedName>
    <definedName name="_67a277Print_Titles_5_1" localSheetId="13">#REF!</definedName>
    <definedName name="_67a277Print_Titles_5_1" localSheetId="2">#REF!</definedName>
    <definedName name="_67a277Print_Titles_5_1" localSheetId="11">#REF!</definedName>
    <definedName name="_67a277Print_Titles_5_1" localSheetId="5">#REF!</definedName>
    <definedName name="_67a277Print_Titles_5_1" localSheetId="14">#REF!</definedName>
    <definedName name="_67a277Print_Titles_5_1">#REF!</definedName>
    <definedName name="_67A70000_8_1" localSheetId="13">#REF!</definedName>
    <definedName name="_67A70000_8_1" localSheetId="2">#REF!</definedName>
    <definedName name="_67A70000_8_1" localSheetId="11">#REF!</definedName>
    <definedName name="_67A70000_8_1" localSheetId="5">#REF!</definedName>
    <definedName name="_67A70000_8_1" localSheetId="14">#REF!</definedName>
    <definedName name="_67A70000_8_1">#REF!</definedName>
    <definedName name="_680E1.010_5_1" localSheetId="13">#REF!</definedName>
    <definedName name="_680E1.010_5_1" localSheetId="2">#REF!</definedName>
    <definedName name="_680E1.010_5_1" localSheetId="11">#REF!</definedName>
    <definedName name="_680E1.010_5_1" localSheetId="5">#REF!</definedName>
    <definedName name="_680E1.010_5_1" localSheetId="14">#REF!</definedName>
    <definedName name="_680E1.010_5_1">#REF!</definedName>
    <definedName name="_681E1.010_6_1" localSheetId="13">#REF!</definedName>
    <definedName name="_681E1.010_6_1" localSheetId="2">#REF!</definedName>
    <definedName name="_681E1.010_6_1" localSheetId="11">#REF!</definedName>
    <definedName name="_681E1.010_6_1" localSheetId="5">#REF!</definedName>
    <definedName name="_681E1.010_6_1" localSheetId="14">#REF!</definedName>
    <definedName name="_681E1.010_6_1">#REF!</definedName>
    <definedName name="_682E1.010_8_1" localSheetId="13">#REF!</definedName>
    <definedName name="_682E1.010_8_1" localSheetId="2">#REF!</definedName>
    <definedName name="_682E1.010_8_1" localSheetId="11">#REF!</definedName>
    <definedName name="_682E1.010_8_1" localSheetId="5">#REF!</definedName>
    <definedName name="_682E1.010_8_1" localSheetId="14">#REF!</definedName>
    <definedName name="_682E1.010_8_1">#REF!</definedName>
    <definedName name="_683E1.020_4_1" localSheetId="13">#REF!</definedName>
    <definedName name="_683E1.020_4_1" localSheetId="2">#REF!</definedName>
    <definedName name="_683E1.020_4_1" localSheetId="11">#REF!</definedName>
    <definedName name="_683E1.020_4_1" localSheetId="5">#REF!</definedName>
    <definedName name="_683E1.020_4_1" localSheetId="14">#REF!</definedName>
    <definedName name="_683E1.020_4_1">#REF!</definedName>
    <definedName name="_684E1.020_5_1" localSheetId="13">#REF!</definedName>
    <definedName name="_684E1.020_5_1" localSheetId="2">#REF!</definedName>
    <definedName name="_684E1.020_5_1" localSheetId="11">#REF!</definedName>
    <definedName name="_684E1.020_5_1" localSheetId="5">#REF!</definedName>
    <definedName name="_684E1.020_5_1" localSheetId="14">#REF!</definedName>
    <definedName name="_684E1.020_5_1">#REF!</definedName>
    <definedName name="_685E1.020_6_1" localSheetId="13">#REF!</definedName>
    <definedName name="_685E1.020_6_1" localSheetId="2">#REF!</definedName>
    <definedName name="_685E1.020_6_1" localSheetId="11">#REF!</definedName>
    <definedName name="_685E1.020_6_1" localSheetId="5">#REF!</definedName>
    <definedName name="_685E1.020_6_1" localSheetId="14">#REF!</definedName>
    <definedName name="_685E1.020_6_1">#REF!</definedName>
    <definedName name="_686E1.020_8_1" localSheetId="13">#REF!</definedName>
    <definedName name="_686E1.020_8_1" localSheetId="2">#REF!</definedName>
    <definedName name="_686E1.020_8_1" localSheetId="11">#REF!</definedName>
    <definedName name="_686E1.020_8_1" localSheetId="5">#REF!</definedName>
    <definedName name="_686E1.020_8_1" localSheetId="14">#REF!</definedName>
    <definedName name="_686E1.020_8_1">#REF!</definedName>
    <definedName name="_687E1.200_4_1" localSheetId="13">#REF!</definedName>
    <definedName name="_687E1.200_4_1" localSheetId="2">#REF!</definedName>
    <definedName name="_687E1.200_4_1" localSheetId="11">#REF!</definedName>
    <definedName name="_687E1.200_4_1" localSheetId="5">#REF!</definedName>
    <definedName name="_687E1.200_4_1" localSheetId="14">#REF!</definedName>
    <definedName name="_687E1.200_4_1">#REF!</definedName>
    <definedName name="_688E1.200_5_1" localSheetId="13">#REF!</definedName>
    <definedName name="_688E1.200_5_1" localSheetId="2">#REF!</definedName>
    <definedName name="_688E1.200_5_1" localSheetId="11">#REF!</definedName>
    <definedName name="_688E1.200_5_1" localSheetId="5">#REF!</definedName>
    <definedName name="_688E1.200_5_1" localSheetId="14">#REF!</definedName>
    <definedName name="_688E1.200_5_1">#REF!</definedName>
    <definedName name="_689E1.200_6_1" localSheetId="13">#REF!</definedName>
    <definedName name="_689E1.200_6_1" localSheetId="2">#REF!</definedName>
    <definedName name="_689E1.200_6_1" localSheetId="11">#REF!</definedName>
    <definedName name="_689E1.200_6_1" localSheetId="5">#REF!</definedName>
    <definedName name="_689E1.200_6_1" localSheetId="14">#REF!</definedName>
    <definedName name="_689E1.200_6_1">#REF!</definedName>
    <definedName name="_68a277Print_Titles_6_1" localSheetId="13">#REF!</definedName>
    <definedName name="_68a277Print_Titles_6_1" localSheetId="2">#REF!</definedName>
    <definedName name="_68a277Print_Titles_6_1" localSheetId="11">#REF!</definedName>
    <definedName name="_68a277Print_Titles_6_1" localSheetId="5">#REF!</definedName>
    <definedName name="_68a277Print_Titles_6_1" localSheetId="14">#REF!</definedName>
    <definedName name="_68a277Print_Titles_6_1">#REF!</definedName>
    <definedName name="_68A75000_4_1" localSheetId="13">#REF!</definedName>
    <definedName name="_68A75000_4_1" localSheetId="2">#REF!</definedName>
    <definedName name="_68A75000_4_1" localSheetId="11">#REF!</definedName>
    <definedName name="_68A75000_4_1" localSheetId="5">#REF!</definedName>
    <definedName name="_68A75000_4_1" localSheetId="14">#REF!</definedName>
    <definedName name="_68A75000_4_1">#REF!</definedName>
    <definedName name="_690E1.200_8_1" localSheetId="13">#REF!</definedName>
    <definedName name="_690E1.200_8_1" localSheetId="2">#REF!</definedName>
    <definedName name="_690E1.200_8_1" localSheetId="11">#REF!</definedName>
    <definedName name="_690E1.200_8_1" localSheetId="5">#REF!</definedName>
    <definedName name="_690E1.200_8_1" localSheetId="14">#REF!</definedName>
    <definedName name="_690E1.200_8_1">#REF!</definedName>
    <definedName name="_691E1.210_4_1" localSheetId="13">#REF!</definedName>
    <definedName name="_691E1.210_4_1" localSheetId="2">#REF!</definedName>
    <definedName name="_691E1.210_4_1" localSheetId="11">#REF!</definedName>
    <definedName name="_691E1.210_4_1" localSheetId="5">#REF!</definedName>
    <definedName name="_691E1.210_4_1" localSheetId="14">#REF!</definedName>
    <definedName name="_691E1.210_4_1">#REF!</definedName>
    <definedName name="_692E1.210_5_1" localSheetId="13">#REF!</definedName>
    <definedName name="_692E1.210_5_1" localSheetId="2">#REF!</definedName>
    <definedName name="_692E1.210_5_1" localSheetId="11">#REF!</definedName>
    <definedName name="_692E1.210_5_1" localSheetId="5">#REF!</definedName>
    <definedName name="_692E1.210_5_1" localSheetId="14">#REF!</definedName>
    <definedName name="_692E1.210_5_1">#REF!</definedName>
    <definedName name="_693E1.210_6_1" localSheetId="13">#REF!</definedName>
    <definedName name="_693E1.210_6_1" localSheetId="2">#REF!</definedName>
    <definedName name="_693E1.210_6_1" localSheetId="11">#REF!</definedName>
    <definedName name="_693E1.210_6_1" localSheetId="5">#REF!</definedName>
    <definedName name="_693E1.210_6_1" localSheetId="14">#REF!</definedName>
    <definedName name="_693E1.210_6_1">#REF!</definedName>
    <definedName name="_694E1.210_8_1" localSheetId="13">#REF!</definedName>
    <definedName name="_694E1.210_8_1" localSheetId="2">#REF!</definedName>
    <definedName name="_694E1.210_8_1" localSheetId="11">#REF!</definedName>
    <definedName name="_694E1.210_8_1" localSheetId="5">#REF!</definedName>
    <definedName name="_694E1.210_8_1" localSheetId="14">#REF!</definedName>
    <definedName name="_694E1.210_8_1">#REF!</definedName>
    <definedName name="_695E1.220_4_1" localSheetId="13">#REF!</definedName>
    <definedName name="_695E1.220_4_1" localSheetId="2">#REF!</definedName>
    <definedName name="_695E1.220_4_1" localSheetId="11">#REF!</definedName>
    <definedName name="_695E1.220_4_1" localSheetId="5">#REF!</definedName>
    <definedName name="_695E1.220_4_1" localSheetId="14">#REF!</definedName>
    <definedName name="_695E1.220_4_1">#REF!</definedName>
    <definedName name="_696E1.220_5_1" localSheetId="13">#REF!</definedName>
    <definedName name="_696E1.220_5_1" localSheetId="2">#REF!</definedName>
    <definedName name="_696E1.220_5_1" localSheetId="11">#REF!</definedName>
    <definedName name="_696E1.220_5_1" localSheetId="5">#REF!</definedName>
    <definedName name="_696E1.220_5_1" localSheetId="14">#REF!</definedName>
    <definedName name="_696E1.220_5_1">#REF!</definedName>
    <definedName name="_697E1.220_6_1" localSheetId="13">#REF!</definedName>
    <definedName name="_697E1.220_6_1" localSheetId="2">#REF!</definedName>
    <definedName name="_697E1.220_6_1" localSheetId="11">#REF!</definedName>
    <definedName name="_697E1.220_6_1" localSheetId="5">#REF!</definedName>
    <definedName name="_697E1.220_6_1" localSheetId="14">#REF!</definedName>
    <definedName name="_697E1.220_6_1">#REF!</definedName>
    <definedName name="_698E1.220_8_1" localSheetId="13">#REF!</definedName>
    <definedName name="_698E1.220_8_1" localSheetId="2">#REF!</definedName>
    <definedName name="_698E1.220_8_1" localSheetId="11">#REF!</definedName>
    <definedName name="_698E1.220_8_1" localSheetId="5">#REF!</definedName>
    <definedName name="_698E1.220_8_1" localSheetId="14">#REF!</definedName>
    <definedName name="_698E1.220_8_1">#REF!</definedName>
    <definedName name="_699E1.300_4_1" localSheetId="13">#REF!</definedName>
    <definedName name="_699E1.300_4_1" localSheetId="2">#REF!</definedName>
    <definedName name="_699E1.300_4_1" localSheetId="11">#REF!</definedName>
    <definedName name="_699E1.300_4_1" localSheetId="5">#REF!</definedName>
    <definedName name="_699E1.300_4_1" localSheetId="14">#REF!</definedName>
    <definedName name="_699E1.300_4_1">#REF!</definedName>
    <definedName name="_69a277Print_Titles_8_1" localSheetId="13">#REF!</definedName>
    <definedName name="_69a277Print_Titles_8_1" localSheetId="2">#REF!</definedName>
    <definedName name="_69a277Print_Titles_8_1" localSheetId="11">#REF!</definedName>
    <definedName name="_69a277Print_Titles_8_1" localSheetId="5">#REF!</definedName>
    <definedName name="_69a277Print_Titles_8_1" localSheetId="14">#REF!</definedName>
    <definedName name="_69a277Print_Titles_8_1">#REF!</definedName>
    <definedName name="_69A75000_5_1" localSheetId="13">#REF!</definedName>
    <definedName name="_69A75000_5_1" localSheetId="2">#REF!</definedName>
    <definedName name="_69A75000_5_1" localSheetId="11">#REF!</definedName>
    <definedName name="_69A75000_5_1" localSheetId="5">#REF!</definedName>
    <definedName name="_69A75000_5_1" localSheetId="14">#REF!</definedName>
    <definedName name="_69A75000_5_1">#REF!</definedName>
    <definedName name="_7">#N/A</definedName>
    <definedName name="_7_??????4" localSheetId="2">#N/A</definedName>
    <definedName name="_7_??????4" localSheetId="11">#N/A</definedName>
    <definedName name="_7_??????4" localSheetId="5">#N/A</definedName>
    <definedName name="_7_??????4">#N/A</definedName>
    <definedName name="_7_??????6" localSheetId="9">#N/A</definedName>
    <definedName name="_7_??????6" localSheetId="8">#N/A</definedName>
    <definedName name="_7_??????6" localSheetId="10">NKTC!_____________may3</definedName>
    <definedName name="_7_??????6" localSheetId="13">#N/A</definedName>
    <definedName name="_7_??????6" localSheetId="2">NKTC!_____________may3</definedName>
    <definedName name="_7_??????6" localSheetId="11">NKTC!_____________may3</definedName>
    <definedName name="_7_??????6" localSheetId="5">NKTC!_____________may3</definedName>
    <definedName name="_7_??????6" localSheetId="14">#N/A</definedName>
    <definedName name="_7_??????6">NKTC!_____________may3</definedName>
    <definedName name="_700E1.300_5_1" localSheetId="13">#REF!</definedName>
    <definedName name="_700E1.300_5_1" localSheetId="2">#REF!</definedName>
    <definedName name="_700E1.300_5_1" localSheetId="11">#REF!</definedName>
    <definedName name="_700E1.300_5_1" localSheetId="5">#REF!</definedName>
    <definedName name="_700E1.300_5_1" localSheetId="14">#REF!</definedName>
    <definedName name="_700E1.300_5_1">#REF!</definedName>
    <definedName name="_701E1.300_6_1" localSheetId="13">#REF!</definedName>
    <definedName name="_701E1.300_6_1" localSheetId="2">#REF!</definedName>
    <definedName name="_701E1.300_6_1" localSheetId="11">#REF!</definedName>
    <definedName name="_701E1.300_6_1" localSheetId="5">#REF!</definedName>
    <definedName name="_701E1.300_6_1" localSheetId="14">#REF!</definedName>
    <definedName name="_701E1.300_6_1">#REF!</definedName>
    <definedName name="_702E1.300_8_1" localSheetId="13">#REF!</definedName>
    <definedName name="_702E1.300_8_1" localSheetId="2">#REF!</definedName>
    <definedName name="_702E1.300_8_1" localSheetId="11">#REF!</definedName>
    <definedName name="_702E1.300_8_1" localSheetId="5">#REF!</definedName>
    <definedName name="_702E1.300_8_1" localSheetId="14">#REF!</definedName>
    <definedName name="_702E1.300_8_1">#REF!</definedName>
    <definedName name="_703E1.310_4_1" localSheetId="13">#REF!</definedName>
    <definedName name="_703E1.310_4_1" localSheetId="2">#REF!</definedName>
    <definedName name="_703E1.310_4_1" localSheetId="11">#REF!</definedName>
    <definedName name="_703E1.310_4_1" localSheetId="5">#REF!</definedName>
    <definedName name="_703E1.310_4_1" localSheetId="14">#REF!</definedName>
    <definedName name="_703E1.310_4_1">#REF!</definedName>
    <definedName name="_704E1.310_5_1" localSheetId="13">#REF!</definedName>
    <definedName name="_704E1.310_5_1" localSheetId="2">#REF!</definedName>
    <definedName name="_704E1.310_5_1" localSheetId="11">#REF!</definedName>
    <definedName name="_704E1.310_5_1" localSheetId="5">#REF!</definedName>
    <definedName name="_704E1.310_5_1" localSheetId="14">#REF!</definedName>
    <definedName name="_704E1.310_5_1">#REF!</definedName>
    <definedName name="_705E1.310_6_1" localSheetId="13">#REF!</definedName>
    <definedName name="_705E1.310_6_1" localSheetId="2">#REF!</definedName>
    <definedName name="_705E1.310_6_1" localSheetId="11">#REF!</definedName>
    <definedName name="_705E1.310_6_1" localSheetId="5">#REF!</definedName>
    <definedName name="_705E1.310_6_1" localSheetId="14">#REF!</definedName>
    <definedName name="_705E1.310_6_1">#REF!</definedName>
    <definedName name="_706E1.310_8_1" localSheetId="13">#REF!</definedName>
    <definedName name="_706E1.310_8_1" localSheetId="2">#REF!</definedName>
    <definedName name="_706E1.310_8_1" localSheetId="11">#REF!</definedName>
    <definedName name="_706E1.310_8_1" localSheetId="5">#REF!</definedName>
    <definedName name="_706E1.310_8_1" localSheetId="14">#REF!</definedName>
    <definedName name="_706E1.310_8_1">#REF!</definedName>
    <definedName name="_707E1.320_4_1" localSheetId="13">#REF!</definedName>
    <definedName name="_707E1.320_4_1" localSheetId="2">#REF!</definedName>
    <definedName name="_707E1.320_4_1" localSheetId="11">#REF!</definedName>
    <definedName name="_707E1.320_4_1" localSheetId="5">#REF!</definedName>
    <definedName name="_707E1.320_4_1" localSheetId="14">#REF!</definedName>
    <definedName name="_707E1.320_4_1">#REF!</definedName>
    <definedName name="_708E1.320_5_1" localSheetId="13">#REF!</definedName>
    <definedName name="_708E1.320_5_1" localSheetId="2">#REF!</definedName>
    <definedName name="_708E1.320_5_1" localSheetId="11">#REF!</definedName>
    <definedName name="_708E1.320_5_1" localSheetId="5">#REF!</definedName>
    <definedName name="_708E1.320_5_1" localSheetId="14">#REF!</definedName>
    <definedName name="_708E1.320_5_1">#REF!</definedName>
    <definedName name="_709E1.320_6_1" localSheetId="13">#REF!</definedName>
    <definedName name="_709E1.320_6_1" localSheetId="2">#REF!</definedName>
    <definedName name="_709E1.320_6_1" localSheetId="11">#REF!</definedName>
    <definedName name="_709E1.320_6_1" localSheetId="5">#REF!</definedName>
    <definedName name="_709E1.320_6_1" localSheetId="14">#REF!</definedName>
    <definedName name="_709E1.320_6_1">#REF!</definedName>
    <definedName name="_710E1.320_8_1" localSheetId="13">#REF!</definedName>
    <definedName name="_710E1.320_8_1" localSheetId="2">#REF!</definedName>
    <definedName name="_710E1.320_8_1" localSheetId="11">#REF!</definedName>
    <definedName name="_710E1.320_8_1" localSheetId="5">#REF!</definedName>
    <definedName name="_710E1.320_8_1" localSheetId="14">#REF!</definedName>
    <definedName name="_710E1.320_8_1">#REF!</definedName>
    <definedName name="_711E1.400_4_1" localSheetId="13">#REF!</definedName>
    <definedName name="_711E1.400_4_1" localSheetId="2">#REF!</definedName>
    <definedName name="_711E1.400_4_1" localSheetId="11">#REF!</definedName>
    <definedName name="_711E1.400_4_1" localSheetId="5">#REF!</definedName>
    <definedName name="_711E1.400_4_1" localSheetId="14">#REF!</definedName>
    <definedName name="_711E1.400_4_1">#REF!</definedName>
    <definedName name="_712D1x49_4_1" localSheetId="13">#REF!</definedName>
    <definedName name="_712D1x49_4_1" localSheetId="2">#REF!</definedName>
    <definedName name="_712D1x49_4_1" localSheetId="11">#REF!</definedName>
    <definedName name="_712D1x49_4_1" localSheetId="5">#REF!</definedName>
    <definedName name="_712D1x49_4_1" localSheetId="14">#REF!</definedName>
    <definedName name="_712D1x49_4_1">#REF!</definedName>
    <definedName name="_712E1.400_5_1" localSheetId="13">#REF!</definedName>
    <definedName name="_712E1.400_5_1" localSheetId="2">#REF!</definedName>
    <definedName name="_712E1.400_5_1" localSheetId="11">#REF!</definedName>
    <definedName name="_712E1.400_5_1" localSheetId="5">#REF!</definedName>
    <definedName name="_712E1.400_5_1" localSheetId="14">#REF!</definedName>
    <definedName name="_712E1.400_5_1">#REF!</definedName>
    <definedName name="_713E1.400_6_1" localSheetId="13">#REF!</definedName>
    <definedName name="_713E1.400_6_1" localSheetId="2">#REF!</definedName>
    <definedName name="_713E1.400_6_1" localSheetId="11">#REF!</definedName>
    <definedName name="_713E1.400_6_1" localSheetId="5">#REF!</definedName>
    <definedName name="_713E1.400_6_1" localSheetId="14">#REF!</definedName>
    <definedName name="_713E1.400_6_1">#REF!</definedName>
    <definedName name="_714D1x49_5_1" localSheetId="13">#REF!</definedName>
    <definedName name="_714D1x49_5_1" localSheetId="2">#REF!</definedName>
    <definedName name="_714D1x49_5_1" localSheetId="11">#REF!</definedName>
    <definedName name="_714D1x49_5_1" localSheetId="5">#REF!</definedName>
    <definedName name="_714D1x49_5_1" localSheetId="14">#REF!</definedName>
    <definedName name="_714D1x49_5_1">#REF!</definedName>
    <definedName name="_714E1.400_8_1" localSheetId="13">#REF!</definedName>
    <definedName name="_714E1.400_8_1" localSheetId="2">#REF!</definedName>
    <definedName name="_714E1.400_8_1" localSheetId="11">#REF!</definedName>
    <definedName name="_714E1.400_8_1" localSheetId="5">#REF!</definedName>
    <definedName name="_714E1.400_8_1" localSheetId="14">#REF!</definedName>
    <definedName name="_714E1.400_8_1">#REF!</definedName>
    <definedName name="_715E1.410_4_1" localSheetId="13">#REF!</definedName>
    <definedName name="_715E1.410_4_1" localSheetId="2">#REF!</definedName>
    <definedName name="_715E1.410_4_1" localSheetId="11">#REF!</definedName>
    <definedName name="_715E1.410_4_1" localSheetId="5">#REF!</definedName>
    <definedName name="_715E1.410_4_1" localSheetId="14">#REF!</definedName>
    <definedName name="_715E1.410_4_1">#REF!</definedName>
    <definedName name="_716E1.410_5_1" localSheetId="13">#REF!</definedName>
    <definedName name="_716E1.410_5_1" localSheetId="2">#REF!</definedName>
    <definedName name="_716E1.410_5_1" localSheetId="11">#REF!</definedName>
    <definedName name="_716E1.410_5_1" localSheetId="5">#REF!</definedName>
    <definedName name="_716E1.410_5_1" localSheetId="14">#REF!</definedName>
    <definedName name="_716E1.410_5_1">#REF!</definedName>
    <definedName name="_717E1.410_6_1" localSheetId="13">#REF!</definedName>
    <definedName name="_717E1.410_6_1" localSheetId="2">#REF!</definedName>
    <definedName name="_717E1.410_6_1" localSheetId="11">#REF!</definedName>
    <definedName name="_717E1.410_6_1" localSheetId="5">#REF!</definedName>
    <definedName name="_717E1.410_6_1" localSheetId="14">#REF!</definedName>
    <definedName name="_717E1.410_6_1">#REF!</definedName>
    <definedName name="_718D1x49_6_1" localSheetId="13">#REF!</definedName>
    <definedName name="_718D1x49_6_1" localSheetId="2">#REF!</definedName>
    <definedName name="_718D1x49_6_1" localSheetId="11">#REF!</definedName>
    <definedName name="_718D1x49_6_1" localSheetId="5">#REF!</definedName>
    <definedName name="_718D1x49_6_1" localSheetId="14">#REF!</definedName>
    <definedName name="_718D1x49_6_1">#REF!</definedName>
    <definedName name="_718E1.410_8_1" localSheetId="13">#REF!</definedName>
    <definedName name="_718E1.410_8_1" localSheetId="2">#REF!</definedName>
    <definedName name="_718E1.410_8_1" localSheetId="11">#REF!</definedName>
    <definedName name="_718E1.410_8_1" localSheetId="5">#REF!</definedName>
    <definedName name="_718E1.410_8_1" localSheetId="14">#REF!</definedName>
    <definedName name="_718E1.410_8_1">#REF!</definedName>
    <definedName name="_719E1.420_4_1" localSheetId="13">#REF!</definedName>
    <definedName name="_719E1.420_4_1" localSheetId="2">#REF!</definedName>
    <definedName name="_719E1.420_4_1" localSheetId="11">#REF!</definedName>
    <definedName name="_719E1.420_4_1" localSheetId="5">#REF!</definedName>
    <definedName name="_719E1.420_4_1" localSheetId="14">#REF!</definedName>
    <definedName name="_719E1.420_4_1">#REF!</definedName>
    <definedName name="_71A65700_4_1" localSheetId="13">#REF!</definedName>
    <definedName name="_71A65700_4_1" localSheetId="2">#REF!</definedName>
    <definedName name="_71A65700_4_1" localSheetId="11">#REF!</definedName>
    <definedName name="_71A65700_4_1" localSheetId="5">#REF!</definedName>
    <definedName name="_71A65700_4_1" localSheetId="14">#REF!</definedName>
    <definedName name="_71A65700_4_1">#REF!</definedName>
    <definedName name="_71A75000_6_1" localSheetId="13">#REF!</definedName>
    <definedName name="_71A75000_6_1" localSheetId="2">#REF!</definedName>
    <definedName name="_71A75000_6_1" localSheetId="11">#REF!</definedName>
    <definedName name="_71A75000_6_1" localSheetId="5">#REF!</definedName>
    <definedName name="_71A75000_6_1" localSheetId="14">#REF!</definedName>
    <definedName name="_71A75000_6_1">#REF!</definedName>
    <definedName name="_720D1x49_8_1" localSheetId="13">#REF!</definedName>
    <definedName name="_720D1x49_8_1" localSheetId="2">#REF!</definedName>
    <definedName name="_720D1x49_8_1" localSheetId="11">#REF!</definedName>
    <definedName name="_720D1x49_8_1" localSheetId="5">#REF!</definedName>
    <definedName name="_720D1x49_8_1" localSheetId="14">#REF!</definedName>
    <definedName name="_720D1x49_8_1">#REF!</definedName>
    <definedName name="_720E1.420_5_1" localSheetId="13">#REF!</definedName>
    <definedName name="_720E1.420_5_1" localSheetId="2">#REF!</definedName>
    <definedName name="_720E1.420_5_1" localSheetId="11">#REF!</definedName>
    <definedName name="_720E1.420_5_1" localSheetId="5">#REF!</definedName>
    <definedName name="_720E1.420_5_1" localSheetId="14">#REF!</definedName>
    <definedName name="_720E1.420_5_1">#REF!</definedName>
    <definedName name="_721E1.420_6_1" localSheetId="13">#REF!</definedName>
    <definedName name="_721E1.420_6_1" localSheetId="2">#REF!</definedName>
    <definedName name="_721E1.420_6_1" localSheetId="11">#REF!</definedName>
    <definedName name="_721E1.420_6_1" localSheetId="5">#REF!</definedName>
    <definedName name="_721E1.420_6_1" localSheetId="14">#REF!</definedName>
    <definedName name="_721E1.420_6_1">#REF!</definedName>
    <definedName name="_722D1x49x49_4_1" localSheetId="13">#REF!</definedName>
    <definedName name="_722D1x49x49_4_1" localSheetId="2">#REF!</definedName>
    <definedName name="_722D1x49x49_4_1" localSheetId="11">#REF!</definedName>
    <definedName name="_722D1x49x49_4_1" localSheetId="5">#REF!</definedName>
    <definedName name="_722D1x49x49_4_1" localSheetId="14">#REF!</definedName>
    <definedName name="_722D1x49x49_4_1">#REF!</definedName>
    <definedName name="_722E1.420_8_1" localSheetId="13">#REF!</definedName>
    <definedName name="_722E1.420_8_1" localSheetId="2">#REF!</definedName>
    <definedName name="_722E1.420_8_1" localSheetId="11">#REF!</definedName>
    <definedName name="_722E1.420_8_1" localSheetId="5">#REF!</definedName>
    <definedName name="_722E1.420_8_1" localSheetId="14">#REF!</definedName>
    <definedName name="_722E1.420_8_1">#REF!</definedName>
    <definedName name="_723E1.500_4_1" localSheetId="13">#REF!</definedName>
    <definedName name="_723E1.500_4_1" localSheetId="2">#REF!</definedName>
    <definedName name="_723E1.500_4_1" localSheetId="11">#REF!</definedName>
    <definedName name="_723E1.500_4_1" localSheetId="5">#REF!</definedName>
    <definedName name="_723E1.500_4_1" localSheetId="14">#REF!</definedName>
    <definedName name="_723E1.500_4_1">#REF!</definedName>
    <definedName name="_724D1x49x49_5_1" localSheetId="13">#REF!</definedName>
    <definedName name="_724D1x49x49_5_1" localSheetId="2">#REF!</definedName>
    <definedName name="_724D1x49x49_5_1" localSheetId="11">#REF!</definedName>
    <definedName name="_724D1x49x49_5_1" localSheetId="5">#REF!</definedName>
    <definedName name="_724D1x49x49_5_1" localSheetId="14">#REF!</definedName>
    <definedName name="_724D1x49x49_5_1">#REF!</definedName>
    <definedName name="_724E1.500_5_1" localSheetId="13">#REF!</definedName>
    <definedName name="_724E1.500_5_1" localSheetId="2">#REF!</definedName>
    <definedName name="_724E1.500_5_1" localSheetId="11">#REF!</definedName>
    <definedName name="_724E1.500_5_1" localSheetId="5">#REF!</definedName>
    <definedName name="_724E1.500_5_1" localSheetId="14">#REF!</definedName>
    <definedName name="_724E1.500_5_1">#REF!</definedName>
    <definedName name="_725E1.500_6_1" localSheetId="13">#REF!</definedName>
    <definedName name="_725E1.500_6_1" localSheetId="2">#REF!</definedName>
    <definedName name="_725E1.500_6_1" localSheetId="11">#REF!</definedName>
    <definedName name="_725E1.500_6_1" localSheetId="5">#REF!</definedName>
    <definedName name="_725E1.500_6_1" localSheetId="14">#REF!</definedName>
    <definedName name="_725E1.500_6_1">#REF!</definedName>
    <definedName name="_726E1.500_8_1" localSheetId="13">#REF!</definedName>
    <definedName name="_726E1.500_8_1" localSheetId="2">#REF!</definedName>
    <definedName name="_726E1.500_8_1" localSheetId="11">#REF!</definedName>
    <definedName name="_726E1.500_8_1" localSheetId="5">#REF!</definedName>
    <definedName name="_726E1.500_8_1" localSheetId="14">#REF!</definedName>
    <definedName name="_726E1.500_8_1">#REF!</definedName>
    <definedName name="_727E1.510_4_1" localSheetId="13">#REF!</definedName>
    <definedName name="_727E1.510_4_1" localSheetId="2">#REF!</definedName>
    <definedName name="_727E1.510_4_1" localSheetId="11">#REF!</definedName>
    <definedName name="_727E1.510_4_1" localSheetId="5">#REF!</definedName>
    <definedName name="_727E1.510_4_1" localSheetId="14">#REF!</definedName>
    <definedName name="_727E1.510_4_1">#REF!</definedName>
    <definedName name="_728D1x49x49_6_1" localSheetId="13">#REF!</definedName>
    <definedName name="_728D1x49x49_6_1" localSheetId="2">#REF!</definedName>
    <definedName name="_728D1x49x49_6_1" localSheetId="11">#REF!</definedName>
    <definedName name="_728D1x49x49_6_1" localSheetId="5">#REF!</definedName>
    <definedName name="_728D1x49x49_6_1" localSheetId="14">#REF!</definedName>
    <definedName name="_728D1x49x49_6_1">#REF!</definedName>
    <definedName name="_728E1.510_5_1" localSheetId="13">#REF!</definedName>
    <definedName name="_728E1.510_5_1" localSheetId="2">#REF!</definedName>
    <definedName name="_728E1.510_5_1" localSheetId="11">#REF!</definedName>
    <definedName name="_728E1.510_5_1" localSheetId="5">#REF!</definedName>
    <definedName name="_728E1.510_5_1" localSheetId="14">#REF!</definedName>
    <definedName name="_728E1.510_5_1">#REF!</definedName>
    <definedName name="_729E1.510_6_1" localSheetId="13">#REF!</definedName>
    <definedName name="_729E1.510_6_1" localSheetId="2">#REF!</definedName>
    <definedName name="_729E1.510_6_1" localSheetId="11">#REF!</definedName>
    <definedName name="_729E1.510_6_1" localSheetId="5">#REF!</definedName>
    <definedName name="_729E1.510_6_1" localSheetId="14">#REF!</definedName>
    <definedName name="_729E1.510_6_1">#REF!</definedName>
    <definedName name="_72A75000_8_1" localSheetId="13">#REF!</definedName>
    <definedName name="_72A75000_8_1" localSheetId="2">#REF!</definedName>
    <definedName name="_72A75000_8_1" localSheetId="11">#REF!</definedName>
    <definedName name="_72A75000_8_1" localSheetId="5">#REF!</definedName>
    <definedName name="_72A75000_8_1" localSheetId="14">#REF!</definedName>
    <definedName name="_72A75000_8_1">#REF!</definedName>
    <definedName name="_730D1x49x49_8_1" localSheetId="13">#REF!</definedName>
    <definedName name="_730D1x49x49_8_1" localSheetId="2">#REF!</definedName>
    <definedName name="_730D1x49x49_8_1" localSheetId="11">#REF!</definedName>
    <definedName name="_730D1x49x49_8_1" localSheetId="5">#REF!</definedName>
    <definedName name="_730D1x49x49_8_1" localSheetId="14">#REF!</definedName>
    <definedName name="_730D1x49x49_8_1">#REF!</definedName>
    <definedName name="_730E1.510_8_1" localSheetId="13">#REF!</definedName>
    <definedName name="_730E1.510_8_1" localSheetId="2">#REF!</definedName>
    <definedName name="_730E1.510_8_1" localSheetId="11">#REF!</definedName>
    <definedName name="_730E1.510_8_1" localSheetId="5">#REF!</definedName>
    <definedName name="_730E1.510_8_1" localSheetId="14">#REF!</definedName>
    <definedName name="_730E1.510_8_1">#REF!</definedName>
    <definedName name="_731E1.520_4_1" localSheetId="13">#REF!</definedName>
    <definedName name="_731E1.520_4_1" localSheetId="2">#REF!</definedName>
    <definedName name="_731E1.520_4_1" localSheetId="11">#REF!</definedName>
    <definedName name="_731E1.520_4_1" localSheetId="5">#REF!</definedName>
    <definedName name="_731E1.520_4_1" localSheetId="14">#REF!</definedName>
    <definedName name="_731E1.520_4_1">#REF!</definedName>
    <definedName name="_732E1.520_5_1" localSheetId="13">#REF!</definedName>
    <definedName name="_732E1.520_5_1" localSheetId="2">#REF!</definedName>
    <definedName name="_732E1.520_5_1" localSheetId="11">#REF!</definedName>
    <definedName name="_732E1.520_5_1" localSheetId="5">#REF!</definedName>
    <definedName name="_732E1.520_5_1" localSheetId="14">#REF!</definedName>
    <definedName name="_732E1.520_5_1">#REF!</definedName>
    <definedName name="_733E1.520_6_1" localSheetId="13">#REF!</definedName>
    <definedName name="_733E1.520_6_1" localSheetId="2">#REF!</definedName>
    <definedName name="_733E1.520_6_1" localSheetId="11">#REF!</definedName>
    <definedName name="_733E1.520_6_1" localSheetId="5">#REF!</definedName>
    <definedName name="_733E1.520_6_1" localSheetId="14">#REF!</definedName>
    <definedName name="_733E1.520_6_1">#REF!</definedName>
    <definedName name="_734E1.520_8_1" localSheetId="13">#REF!</definedName>
    <definedName name="_734E1.520_8_1" localSheetId="2">#REF!</definedName>
    <definedName name="_734E1.520_8_1" localSheetId="11">#REF!</definedName>
    <definedName name="_734E1.520_8_1" localSheetId="5">#REF!</definedName>
    <definedName name="_734E1.520_8_1" localSheetId="14">#REF!</definedName>
    <definedName name="_734E1.520_8_1">#REF!</definedName>
    <definedName name="_735E1.600_4_1" localSheetId="13">#REF!</definedName>
    <definedName name="_735E1.600_4_1" localSheetId="2">#REF!</definedName>
    <definedName name="_735E1.600_4_1" localSheetId="11">#REF!</definedName>
    <definedName name="_735E1.600_4_1" localSheetId="5">#REF!</definedName>
    <definedName name="_735E1.600_4_1" localSheetId="14">#REF!</definedName>
    <definedName name="_735E1.600_4_1">#REF!</definedName>
    <definedName name="_736E1.600_5_1" localSheetId="13">#REF!</definedName>
    <definedName name="_736E1.600_5_1" localSheetId="2">#REF!</definedName>
    <definedName name="_736E1.600_5_1" localSheetId="11">#REF!</definedName>
    <definedName name="_736E1.600_5_1" localSheetId="5">#REF!</definedName>
    <definedName name="_736E1.600_5_1" localSheetId="14">#REF!</definedName>
    <definedName name="_736E1.600_5_1">#REF!</definedName>
    <definedName name="_737E1.600_6_1" localSheetId="13">#REF!</definedName>
    <definedName name="_737E1.600_6_1" localSheetId="2">#REF!</definedName>
    <definedName name="_737E1.600_6_1" localSheetId="11">#REF!</definedName>
    <definedName name="_737E1.600_6_1" localSheetId="5">#REF!</definedName>
    <definedName name="_737E1.600_6_1" localSheetId="14">#REF!</definedName>
    <definedName name="_737E1.600_6_1">#REF!</definedName>
    <definedName name="_738E1.600_8_1" localSheetId="13">#REF!</definedName>
    <definedName name="_738E1.600_8_1" localSheetId="2">#REF!</definedName>
    <definedName name="_738E1.600_8_1" localSheetId="11">#REF!</definedName>
    <definedName name="_738E1.600_8_1" localSheetId="5">#REF!</definedName>
    <definedName name="_738E1.600_8_1" localSheetId="14">#REF!</definedName>
    <definedName name="_738E1.600_8_1">#REF!</definedName>
    <definedName name="_739E1.611_4_1" localSheetId="13">#REF!</definedName>
    <definedName name="_739E1.611_4_1" localSheetId="2">#REF!</definedName>
    <definedName name="_739E1.611_4_1" localSheetId="11">#REF!</definedName>
    <definedName name="_739E1.611_4_1" localSheetId="5">#REF!</definedName>
    <definedName name="_739E1.611_4_1" localSheetId="14">#REF!</definedName>
    <definedName name="_739E1.611_4_1">#REF!</definedName>
    <definedName name="_73A65700_5_1" localSheetId="13">#REF!</definedName>
    <definedName name="_73A65700_5_1" localSheetId="2">#REF!</definedName>
    <definedName name="_73A65700_5_1" localSheetId="11">#REF!</definedName>
    <definedName name="_73A65700_5_1" localSheetId="5">#REF!</definedName>
    <definedName name="_73A65700_5_1" localSheetId="14">#REF!</definedName>
    <definedName name="_73A65700_5_1">#REF!</definedName>
    <definedName name="_73A85000_4_1" localSheetId="13">#REF!</definedName>
    <definedName name="_73A85000_4_1" localSheetId="2">#REF!</definedName>
    <definedName name="_73A85000_4_1" localSheetId="11">#REF!</definedName>
    <definedName name="_73A85000_4_1" localSheetId="5">#REF!</definedName>
    <definedName name="_73A85000_4_1" localSheetId="14">#REF!</definedName>
    <definedName name="_73A85000_4_1">#REF!</definedName>
    <definedName name="_740E1.611_5_1" localSheetId="13">#REF!</definedName>
    <definedName name="_740E1.611_5_1" localSheetId="2">#REF!</definedName>
    <definedName name="_740E1.611_5_1" localSheetId="11">#REF!</definedName>
    <definedName name="_740E1.611_5_1" localSheetId="5">#REF!</definedName>
    <definedName name="_740E1.611_5_1" localSheetId="14">#REF!</definedName>
    <definedName name="_740E1.611_5_1">#REF!</definedName>
    <definedName name="_741E1.611_6_1" localSheetId="13">#REF!</definedName>
    <definedName name="_741E1.611_6_1" localSheetId="2">#REF!</definedName>
    <definedName name="_741E1.611_6_1" localSheetId="11">#REF!</definedName>
    <definedName name="_741E1.611_6_1" localSheetId="5">#REF!</definedName>
    <definedName name="_741E1.611_6_1" localSheetId="14">#REF!</definedName>
    <definedName name="_741E1.611_6_1">#REF!</definedName>
    <definedName name="_742E1.611_8_1" localSheetId="13">#REF!</definedName>
    <definedName name="_742E1.611_8_1" localSheetId="2">#REF!</definedName>
    <definedName name="_742E1.611_8_1" localSheetId="11">#REF!</definedName>
    <definedName name="_742E1.611_8_1" localSheetId="5">#REF!</definedName>
    <definedName name="_742E1.611_8_1" localSheetId="14">#REF!</definedName>
    <definedName name="_742E1.611_8_1">#REF!</definedName>
    <definedName name="_743E1.631_4_1" localSheetId="13">#REF!</definedName>
    <definedName name="_743E1.631_4_1" localSheetId="2">#REF!</definedName>
    <definedName name="_743E1.631_4_1" localSheetId="11">#REF!</definedName>
    <definedName name="_743E1.631_4_1" localSheetId="5">#REF!</definedName>
    <definedName name="_743E1.631_4_1" localSheetId="14">#REF!</definedName>
    <definedName name="_743E1.631_4_1">#REF!</definedName>
    <definedName name="_744E1.631_5_1" localSheetId="13">#REF!</definedName>
    <definedName name="_744E1.631_5_1" localSheetId="2">#REF!</definedName>
    <definedName name="_744E1.631_5_1" localSheetId="11">#REF!</definedName>
    <definedName name="_744E1.631_5_1" localSheetId="5">#REF!</definedName>
    <definedName name="_744E1.631_5_1" localSheetId="14">#REF!</definedName>
    <definedName name="_744E1.631_5_1">#REF!</definedName>
    <definedName name="_745E1.631_6_1" localSheetId="13">#REF!</definedName>
    <definedName name="_745E1.631_6_1" localSheetId="2">#REF!</definedName>
    <definedName name="_745E1.631_6_1" localSheetId="11">#REF!</definedName>
    <definedName name="_745E1.631_6_1" localSheetId="5">#REF!</definedName>
    <definedName name="_745E1.631_6_1" localSheetId="14">#REF!</definedName>
    <definedName name="_745E1.631_6_1">#REF!</definedName>
    <definedName name="_746E1.631_8_1" localSheetId="13">#REF!</definedName>
    <definedName name="_746E1.631_8_1" localSheetId="2">#REF!</definedName>
    <definedName name="_746E1.631_8_1" localSheetId="11">#REF!</definedName>
    <definedName name="_746E1.631_8_1" localSheetId="5">#REF!</definedName>
    <definedName name="_746E1.631_8_1" localSheetId="14">#REF!</definedName>
    <definedName name="_746E1.631_8_1">#REF!</definedName>
    <definedName name="_747da05x1_4_1" localSheetId="13">#REF!</definedName>
    <definedName name="_747da05x1_4_1" localSheetId="2">#REF!</definedName>
    <definedName name="_747da05x1_4_1" localSheetId="11">#REF!</definedName>
    <definedName name="_747da05x1_4_1" localSheetId="5">#REF!</definedName>
    <definedName name="_747da05x1_4_1" localSheetId="14">#REF!</definedName>
    <definedName name="_747da05x1_4_1">#REF!</definedName>
    <definedName name="_747E2.000_4_1" localSheetId="13">#REF!</definedName>
    <definedName name="_747E2.000_4_1" localSheetId="2">#REF!</definedName>
    <definedName name="_747E2.000_4_1" localSheetId="11">#REF!</definedName>
    <definedName name="_747E2.000_4_1" localSheetId="5">#REF!</definedName>
    <definedName name="_747E2.000_4_1" localSheetId="14">#REF!</definedName>
    <definedName name="_747E2.000_4_1">#REF!</definedName>
    <definedName name="_748da05x1_5_1" localSheetId="13">#REF!</definedName>
    <definedName name="_748da05x1_5_1" localSheetId="2">#REF!</definedName>
    <definedName name="_748da05x1_5_1" localSheetId="11">#REF!</definedName>
    <definedName name="_748da05x1_5_1" localSheetId="5">#REF!</definedName>
    <definedName name="_748da05x1_5_1" localSheetId="14">#REF!</definedName>
    <definedName name="_748da05x1_5_1">#REF!</definedName>
    <definedName name="_748E2.000_5_1" localSheetId="13">#REF!</definedName>
    <definedName name="_748E2.000_5_1" localSheetId="2">#REF!</definedName>
    <definedName name="_748E2.000_5_1" localSheetId="11">#REF!</definedName>
    <definedName name="_748E2.000_5_1" localSheetId="5">#REF!</definedName>
    <definedName name="_748E2.000_5_1" localSheetId="14">#REF!</definedName>
    <definedName name="_748E2.000_5_1">#REF!</definedName>
    <definedName name="_749da05x1_6_1" localSheetId="13">#REF!</definedName>
    <definedName name="_749da05x1_6_1" localSheetId="2">#REF!</definedName>
    <definedName name="_749da05x1_6_1" localSheetId="11">#REF!</definedName>
    <definedName name="_749da05x1_6_1" localSheetId="5">#REF!</definedName>
    <definedName name="_749da05x1_6_1" localSheetId="14">#REF!</definedName>
    <definedName name="_749da05x1_6_1">#REF!</definedName>
    <definedName name="_749E2.000_6_1" localSheetId="13">#REF!</definedName>
    <definedName name="_749E2.000_6_1" localSheetId="2">#REF!</definedName>
    <definedName name="_749E2.000_6_1" localSheetId="11">#REF!</definedName>
    <definedName name="_749E2.000_6_1" localSheetId="5">#REF!</definedName>
    <definedName name="_749E2.000_6_1" localSheetId="14">#REF!</definedName>
    <definedName name="_749E2.000_6_1">#REF!</definedName>
    <definedName name="_74A85000_5_1" localSheetId="13">#REF!</definedName>
    <definedName name="_74A85000_5_1" localSheetId="2">#REF!</definedName>
    <definedName name="_74A85000_5_1" localSheetId="11">#REF!</definedName>
    <definedName name="_74A85000_5_1" localSheetId="5">#REF!</definedName>
    <definedName name="_74A85000_5_1" localSheetId="14">#REF!</definedName>
    <definedName name="_74A85000_5_1">#REF!</definedName>
    <definedName name="_750da05x1_8_1" localSheetId="13">#REF!</definedName>
    <definedName name="_750da05x1_8_1" localSheetId="2">#REF!</definedName>
    <definedName name="_750da05x1_8_1" localSheetId="11">#REF!</definedName>
    <definedName name="_750da05x1_8_1" localSheetId="5">#REF!</definedName>
    <definedName name="_750da05x1_8_1" localSheetId="14">#REF!</definedName>
    <definedName name="_750da05x1_8_1">#REF!</definedName>
    <definedName name="_750E2.000_8_1" localSheetId="13">#REF!</definedName>
    <definedName name="_750E2.000_8_1" localSheetId="2">#REF!</definedName>
    <definedName name="_750E2.000_8_1" localSheetId="11">#REF!</definedName>
    <definedName name="_750E2.000_8_1" localSheetId="5">#REF!</definedName>
    <definedName name="_750E2.000_8_1" localSheetId="14">#REF!</definedName>
    <definedName name="_750E2.000_8_1">#REF!</definedName>
    <definedName name="_751da1x2_4_1" localSheetId="13">#REF!</definedName>
    <definedName name="_751da1x2_4_1" localSheetId="2">#REF!</definedName>
    <definedName name="_751da1x2_4_1" localSheetId="11">#REF!</definedName>
    <definedName name="_751da1x2_4_1" localSheetId="5">#REF!</definedName>
    <definedName name="_751da1x2_4_1" localSheetId="14">#REF!</definedName>
    <definedName name="_751da1x2_4_1">#REF!</definedName>
    <definedName name="_751E2.000A_4_1" localSheetId="13">#REF!</definedName>
    <definedName name="_751E2.000A_4_1" localSheetId="2">#REF!</definedName>
    <definedName name="_751E2.000A_4_1" localSheetId="11">#REF!</definedName>
    <definedName name="_751E2.000A_4_1" localSheetId="5">#REF!</definedName>
    <definedName name="_751E2.000A_4_1" localSheetId="14">#REF!</definedName>
    <definedName name="_751E2.000A_4_1">#REF!</definedName>
    <definedName name="_752da1x2_5_1" localSheetId="13">#REF!</definedName>
    <definedName name="_752da1x2_5_1" localSheetId="2">#REF!</definedName>
    <definedName name="_752da1x2_5_1" localSheetId="11">#REF!</definedName>
    <definedName name="_752da1x2_5_1" localSheetId="5">#REF!</definedName>
    <definedName name="_752da1x2_5_1" localSheetId="14">#REF!</definedName>
    <definedName name="_752da1x2_5_1">#REF!</definedName>
    <definedName name="_752E2.000A_5_1" localSheetId="13">#REF!</definedName>
    <definedName name="_752E2.000A_5_1" localSheetId="2">#REF!</definedName>
    <definedName name="_752E2.000A_5_1" localSheetId="11">#REF!</definedName>
    <definedName name="_752E2.000A_5_1" localSheetId="5">#REF!</definedName>
    <definedName name="_752E2.000A_5_1" localSheetId="14">#REF!</definedName>
    <definedName name="_752E2.000A_5_1">#REF!</definedName>
    <definedName name="_753da1x2_6_1" localSheetId="13">#REF!</definedName>
    <definedName name="_753da1x2_6_1" localSheetId="2">#REF!</definedName>
    <definedName name="_753da1x2_6_1" localSheetId="11">#REF!</definedName>
    <definedName name="_753da1x2_6_1" localSheetId="5">#REF!</definedName>
    <definedName name="_753da1x2_6_1" localSheetId="14">#REF!</definedName>
    <definedName name="_753da1x2_6_1">#REF!</definedName>
    <definedName name="_753E2.000A_6_1" localSheetId="13">#REF!</definedName>
    <definedName name="_753E2.000A_6_1" localSheetId="2">#REF!</definedName>
    <definedName name="_753E2.000A_6_1" localSheetId="11">#REF!</definedName>
    <definedName name="_753E2.000A_6_1" localSheetId="5">#REF!</definedName>
    <definedName name="_753E2.000A_6_1" localSheetId="14">#REF!</definedName>
    <definedName name="_753E2.000A_6_1">#REF!</definedName>
    <definedName name="_754da1x2_8_1" localSheetId="13">#REF!</definedName>
    <definedName name="_754da1x2_8_1" localSheetId="2">#REF!</definedName>
    <definedName name="_754da1x2_8_1" localSheetId="11">#REF!</definedName>
    <definedName name="_754da1x2_8_1" localSheetId="5">#REF!</definedName>
    <definedName name="_754da1x2_8_1" localSheetId="14">#REF!</definedName>
    <definedName name="_754da1x2_8_1">#REF!</definedName>
    <definedName name="_754E2.000A_8_1" localSheetId="13">#REF!</definedName>
    <definedName name="_754E2.000A_8_1" localSheetId="2">#REF!</definedName>
    <definedName name="_754E2.000A_8_1" localSheetId="11">#REF!</definedName>
    <definedName name="_754E2.000A_8_1" localSheetId="5">#REF!</definedName>
    <definedName name="_754E2.000A_8_1" localSheetId="14">#REF!</definedName>
    <definedName name="_754E2.000A_8_1">#REF!</definedName>
    <definedName name="_755da2x1_4_1" localSheetId="13">#REF!</definedName>
    <definedName name="_755da2x1_4_1" localSheetId="2">#REF!</definedName>
    <definedName name="_755da2x1_4_1" localSheetId="11">#REF!</definedName>
    <definedName name="_755da2x1_4_1" localSheetId="5">#REF!</definedName>
    <definedName name="_755da2x1_4_1" localSheetId="14">#REF!</definedName>
    <definedName name="_755da2x1_4_1">#REF!</definedName>
    <definedName name="_755E2.010_4_1" localSheetId="13">#REF!</definedName>
    <definedName name="_755E2.010_4_1" localSheetId="2">#REF!</definedName>
    <definedName name="_755E2.010_4_1" localSheetId="11">#REF!</definedName>
    <definedName name="_755E2.010_4_1" localSheetId="5">#REF!</definedName>
    <definedName name="_755E2.010_4_1" localSheetId="14">#REF!</definedName>
    <definedName name="_755E2.010_4_1">#REF!</definedName>
    <definedName name="_756da2x1_5_1" localSheetId="13">#REF!</definedName>
    <definedName name="_756da2x1_5_1" localSheetId="2">#REF!</definedName>
    <definedName name="_756da2x1_5_1" localSheetId="11">#REF!</definedName>
    <definedName name="_756da2x1_5_1" localSheetId="5">#REF!</definedName>
    <definedName name="_756da2x1_5_1" localSheetId="14">#REF!</definedName>
    <definedName name="_756da2x1_5_1">#REF!</definedName>
    <definedName name="_756E2.010_5_1" localSheetId="13">#REF!</definedName>
    <definedName name="_756E2.010_5_1" localSheetId="2">#REF!</definedName>
    <definedName name="_756E2.010_5_1" localSheetId="11">#REF!</definedName>
    <definedName name="_756E2.010_5_1" localSheetId="5">#REF!</definedName>
    <definedName name="_756E2.010_5_1" localSheetId="14">#REF!</definedName>
    <definedName name="_756E2.010_5_1">#REF!</definedName>
    <definedName name="_757da2x1_6_1" localSheetId="13">#REF!</definedName>
    <definedName name="_757da2x1_6_1" localSheetId="2">#REF!</definedName>
    <definedName name="_757da2x1_6_1" localSheetId="11">#REF!</definedName>
    <definedName name="_757da2x1_6_1" localSheetId="5">#REF!</definedName>
    <definedName name="_757da2x1_6_1" localSheetId="14">#REF!</definedName>
    <definedName name="_757da2x1_6_1">#REF!</definedName>
    <definedName name="_757E2.010_6_1" localSheetId="13">#REF!</definedName>
    <definedName name="_757E2.010_6_1" localSheetId="2">#REF!</definedName>
    <definedName name="_757E2.010_6_1" localSheetId="11">#REF!</definedName>
    <definedName name="_757E2.010_6_1" localSheetId="5">#REF!</definedName>
    <definedName name="_757E2.010_6_1" localSheetId="14">#REF!</definedName>
    <definedName name="_757E2.010_6_1">#REF!</definedName>
    <definedName name="_758da2x1_8_1" localSheetId="13">#REF!</definedName>
    <definedName name="_758da2x1_8_1" localSheetId="2">#REF!</definedName>
    <definedName name="_758da2x1_8_1" localSheetId="11">#REF!</definedName>
    <definedName name="_758da2x1_8_1" localSheetId="5">#REF!</definedName>
    <definedName name="_758da2x1_8_1" localSheetId="14">#REF!</definedName>
    <definedName name="_758da2x1_8_1">#REF!</definedName>
    <definedName name="_758E2.010_8_1" localSheetId="13">#REF!</definedName>
    <definedName name="_758E2.010_8_1" localSheetId="2">#REF!</definedName>
    <definedName name="_758E2.010_8_1" localSheetId="11">#REF!</definedName>
    <definedName name="_758E2.010_8_1" localSheetId="5">#REF!</definedName>
    <definedName name="_758E2.010_8_1" localSheetId="14">#REF!</definedName>
    <definedName name="_758E2.010_8_1">#REF!</definedName>
    <definedName name="_759da2x4_4_1" localSheetId="13">#REF!</definedName>
    <definedName name="_759da2x4_4_1" localSheetId="2">#REF!</definedName>
    <definedName name="_759da2x4_4_1" localSheetId="11">#REF!</definedName>
    <definedName name="_759da2x4_4_1" localSheetId="5">#REF!</definedName>
    <definedName name="_759da2x4_4_1" localSheetId="14">#REF!</definedName>
    <definedName name="_759da2x4_4_1">#REF!</definedName>
    <definedName name="_759E2.010A_4_1" localSheetId="13">#REF!</definedName>
    <definedName name="_759E2.010A_4_1" localSheetId="2">#REF!</definedName>
    <definedName name="_759E2.010A_4_1" localSheetId="11">#REF!</definedName>
    <definedName name="_759E2.010A_4_1" localSheetId="5">#REF!</definedName>
    <definedName name="_759E2.010A_4_1" localSheetId="14">#REF!</definedName>
    <definedName name="_759E2.010A_4_1">#REF!</definedName>
    <definedName name="_760da2x4_5_1" localSheetId="13">#REF!</definedName>
    <definedName name="_760da2x4_5_1" localSheetId="2">#REF!</definedName>
    <definedName name="_760da2x4_5_1" localSheetId="11">#REF!</definedName>
    <definedName name="_760da2x4_5_1" localSheetId="5">#REF!</definedName>
    <definedName name="_760da2x4_5_1" localSheetId="14">#REF!</definedName>
    <definedName name="_760da2x4_5_1">#REF!</definedName>
    <definedName name="_760E2.010A_5_1" localSheetId="13">#REF!</definedName>
    <definedName name="_760E2.010A_5_1" localSheetId="2">#REF!</definedName>
    <definedName name="_760E2.010A_5_1" localSheetId="11">#REF!</definedName>
    <definedName name="_760E2.010A_5_1" localSheetId="5">#REF!</definedName>
    <definedName name="_760E2.010A_5_1" localSheetId="14">#REF!</definedName>
    <definedName name="_760E2.010A_5_1">#REF!</definedName>
    <definedName name="_761da2x4_6_1" localSheetId="13">#REF!</definedName>
    <definedName name="_761da2x4_6_1" localSheetId="2">#REF!</definedName>
    <definedName name="_761da2x4_6_1" localSheetId="11">#REF!</definedName>
    <definedName name="_761da2x4_6_1" localSheetId="5">#REF!</definedName>
    <definedName name="_761da2x4_6_1" localSheetId="14">#REF!</definedName>
    <definedName name="_761da2x4_6_1">#REF!</definedName>
    <definedName name="_761E2.010A_6_1" localSheetId="13">#REF!</definedName>
    <definedName name="_761E2.010A_6_1" localSheetId="2">#REF!</definedName>
    <definedName name="_761E2.010A_6_1" localSheetId="11">#REF!</definedName>
    <definedName name="_761E2.010A_6_1" localSheetId="5">#REF!</definedName>
    <definedName name="_761E2.010A_6_1" localSheetId="14">#REF!</definedName>
    <definedName name="_761E2.010A_6_1">#REF!</definedName>
    <definedName name="_762da2x4_8_1" localSheetId="13">#REF!</definedName>
    <definedName name="_762da2x4_8_1" localSheetId="2">#REF!</definedName>
    <definedName name="_762da2x4_8_1" localSheetId="11">#REF!</definedName>
    <definedName name="_762da2x4_8_1" localSheetId="5">#REF!</definedName>
    <definedName name="_762da2x4_8_1" localSheetId="14">#REF!</definedName>
    <definedName name="_762da2x4_8_1">#REF!</definedName>
    <definedName name="_762E2.010A_8_1" localSheetId="13">#REF!</definedName>
    <definedName name="_762E2.010A_8_1" localSheetId="2">#REF!</definedName>
    <definedName name="_762E2.010A_8_1" localSheetId="11">#REF!</definedName>
    <definedName name="_762E2.010A_8_1" localSheetId="5">#REF!</definedName>
    <definedName name="_762E2.010A_8_1" localSheetId="14">#REF!</definedName>
    <definedName name="_762E2.010A_8_1">#REF!</definedName>
    <definedName name="_763da4x6_4_1" localSheetId="13">#REF!</definedName>
    <definedName name="_763da4x6_4_1" localSheetId="2">#REF!</definedName>
    <definedName name="_763da4x6_4_1" localSheetId="11">#REF!</definedName>
    <definedName name="_763da4x6_4_1" localSheetId="5">#REF!</definedName>
    <definedName name="_763da4x6_4_1" localSheetId="14">#REF!</definedName>
    <definedName name="_763da4x6_4_1">#REF!</definedName>
    <definedName name="_763E2.020_4_1" localSheetId="13">#REF!</definedName>
    <definedName name="_763E2.020_4_1" localSheetId="2">#REF!</definedName>
    <definedName name="_763E2.020_4_1" localSheetId="11">#REF!</definedName>
    <definedName name="_763E2.020_4_1" localSheetId="5">#REF!</definedName>
    <definedName name="_763E2.020_4_1" localSheetId="14">#REF!</definedName>
    <definedName name="_763E2.020_4_1">#REF!</definedName>
    <definedName name="_764da4x6_5_1" localSheetId="13">#REF!</definedName>
    <definedName name="_764da4x6_5_1" localSheetId="2">#REF!</definedName>
    <definedName name="_764da4x6_5_1" localSheetId="11">#REF!</definedName>
    <definedName name="_764da4x6_5_1" localSheetId="5">#REF!</definedName>
    <definedName name="_764da4x6_5_1" localSheetId="14">#REF!</definedName>
    <definedName name="_764da4x6_5_1">#REF!</definedName>
    <definedName name="_764E2.020_5_1" localSheetId="13">#REF!</definedName>
    <definedName name="_764E2.020_5_1" localSheetId="2">#REF!</definedName>
    <definedName name="_764E2.020_5_1" localSheetId="11">#REF!</definedName>
    <definedName name="_764E2.020_5_1" localSheetId="5">#REF!</definedName>
    <definedName name="_764E2.020_5_1" localSheetId="14">#REF!</definedName>
    <definedName name="_764E2.020_5_1">#REF!</definedName>
    <definedName name="_765da4x6_6_1" localSheetId="13">#REF!</definedName>
    <definedName name="_765da4x6_6_1" localSheetId="2">#REF!</definedName>
    <definedName name="_765da4x6_6_1" localSheetId="11">#REF!</definedName>
    <definedName name="_765da4x6_6_1" localSheetId="5">#REF!</definedName>
    <definedName name="_765da4x6_6_1" localSheetId="14">#REF!</definedName>
    <definedName name="_765da4x6_6_1">#REF!</definedName>
    <definedName name="_765E2.020_6_1" localSheetId="13">#REF!</definedName>
    <definedName name="_765E2.020_6_1" localSheetId="2">#REF!</definedName>
    <definedName name="_765E2.020_6_1" localSheetId="11">#REF!</definedName>
    <definedName name="_765E2.020_6_1" localSheetId="5">#REF!</definedName>
    <definedName name="_765E2.020_6_1" localSheetId="14">#REF!</definedName>
    <definedName name="_765E2.020_6_1">#REF!</definedName>
    <definedName name="_766da4x6_8_1" localSheetId="13">#REF!</definedName>
    <definedName name="_766da4x6_8_1" localSheetId="2">#REF!</definedName>
    <definedName name="_766da4x6_8_1" localSheetId="11">#REF!</definedName>
    <definedName name="_766da4x6_8_1" localSheetId="5">#REF!</definedName>
    <definedName name="_766da4x6_8_1" localSheetId="14">#REF!</definedName>
    <definedName name="_766da4x6_8_1">#REF!</definedName>
    <definedName name="_766E2.020_8_1" localSheetId="13">#REF!</definedName>
    <definedName name="_766E2.020_8_1" localSheetId="2">#REF!</definedName>
    <definedName name="_766E2.020_8_1" localSheetId="11">#REF!</definedName>
    <definedName name="_766E2.020_8_1" localSheetId="5">#REF!</definedName>
    <definedName name="_766E2.020_8_1" localSheetId="14">#REF!</definedName>
    <definedName name="_766E2.020_8_1">#REF!</definedName>
    <definedName name="_767dahoc_4_1" localSheetId="13">#REF!</definedName>
    <definedName name="_767dahoc_4_1" localSheetId="2">#REF!</definedName>
    <definedName name="_767dahoc_4_1" localSheetId="11">#REF!</definedName>
    <definedName name="_767dahoc_4_1" localSheetId="5">#REF!</definedName>
    <definedName name="_767dahoc_4_1" localSheetId="14">#REF!</definedName>
    <definedName name="_767dahoc_4_1">#REF!</definedName>
    <definedName name="_767E2.020A_4_1" localSheetId="13">#REF!</definedName>
    <definedName name="_767E2.020A_4_1" localSheetId="2">#REF!</definedName>
    <definedName name="_767E2.020A_4_1" localSheetId="11">#REF!</definedName>
    <definedName name="_767E2.020A_4_1" localSheetId="5">#REF!</definedName>
    <definedName name="_767E2.020A_4_1" localSheetId="14">#REF!</definedName>
    <definedName name="_767E2.020A_4_1">#REF!</definedName>
    <definedName name="_768dahoc_5_1" localSheetId="13">#REF!</definedName>
    <definedName name="_768dahoc_5_1" localSheetId="2">#REF!</definedName>
    <definedName name="_768dahoc_5_1" localSheetId="11">#REF!</definedName>
    <definedName name="_768dahoc_5_1" localSheetId="5">#REF!</definedName>
    <definedName name="_768dahoc_5_1" localSheetId="14">#REF!</definedName>
    <definedName name="_768dahoc_5_1">#REF!</definedName>
    <definedName name="_768E2.020A_5_1" localSheetId="13">#REF!</definedName>
    <definedName name="_768E2.020A_5_1" localSheetId="2">#REF!</definedName>
    <definedName name="_768E2.020A_5_1" localSheetId="11">#REF!</definedName>
    <definedName name="_768E2.020A_5_1" localSheetId="5">#REF!</definedName>
    <definedName name="_768E2.020A_5_1" localSheetId="14">#REF!</definedName>
    <definedName name="_768E2.020A_5_1">#REF!</definedName>
    <definedName name="_769dahoc_6_1" localSheetId="13">#REF!</definedName>
    <definedName name="_769dahoc_6_1" localSheetId="2">#REF!</definedName>
    <definedName name="_769dahoc_6_1" localSheetId="11">#REF!</definedName>
    <definedName name="_769dahoc_6_1" localSheetId="5">#REF!</definedName>
    <definedName name="_769dahoc_6_1" localSheetId="14">#REF!</definedName>
    <definedName name="_769dahoc_6_1">#REF!</definedName>
    <definedName name="_769E2.020A_6_1" localSheetId="13">#REF!</definedName>
    <definedName name="_769E2.020A_6_1" localSheetId="2">#REF!</definedName>
    <definedName name="_769E2.020A_6_1" localSheetId="11">#REF!</definedName>
    <definedName name="_769E2.020A_6_1" localSheetId="5">#REF!</definedName>
    <definedName name="_769E2.020A_6_1" localSheetId="14">#REF!</definedName>
    <definedName name="_769E2.020A_6_1">#REF!</definedName>
    <definedName name="_76A85000_6_1" localSheetId="13">#REF!</definedName>
    <definedName name="_76A85000_6_1" localSheetId="2">#REF!</definedName>
    <definedName name="_76A85000_6_1" localSheetId="11">#REF!</definedName>
    <definedName name="_76A85000_6_1" localSheetId="5">#REF!</definedName>
    <definedName name="_76A85000_6_1" localSheetId="14">#REF!</definedName>
    <definedName name="_76A85000_6_1">#REF!</definedName>
    <definedName name="_770dahoc_8_1" localSheetId="13">#REF!</definedName>
    <definedName name="_770dahoc_8_1" localSheetId="2">#REF!</definedName>
    <definedName name="_770dahoc_8_1" localSheetId="11">#REF!</definedName>
    <definedName name="_770dahoc_8_1" localSheetId="5">#REF!</definedName>
    <definedName name="_770dahoc_8_1" localSheetId="14">#REF!</definedName>
    <definedName name="_770dahoc_8_1">#REF!</definedName>
    <definedName name="_770E2.020A_8_1" localSheetId="13">#REF!</definedName>
    <definedName name="_770E2.020A_8_1" localSheetId="2">#REF!</definedName>
    <definedName name="_770E2.020A_8_1" localSheetId="11">#REF!</definedName>
    <definedName name="_770E2.020A_8_1" localSheetId="5">#REF!</definedName>
    <definedName name="_770E2.020A_8_1" localSheetId="14">#REF!</definedName>
    <definedName name="_770E2.020A_8_1">#REF!</definedName>
    <definedName name="_771data_4_1" localSheetId="13">#REF!</definedName>
    <definedName name="_771data_4_1" localSheetId="2">#REF!</definedName>
    <definedName name="_771data_4_1" localSheetId="11">#REF!</definedName>
    <definedName name="_771data_4_1" localSheetId="5">#REF!</definedName>
    <definedName name="_771data_4_1" localSheetId="14">#REF!</definedName>
    <definedName name="_771data_4_1">#REF!</definedName>
    <definedName name="_771E2.100_4_1" localSheetId="13">#REF!</definedName>
    <definedName name="_771E2.100_4_1" localSheetId="2">#REF!</definedName>
    <definedName name="_771E2.100_4_1" localSheetId="11">#REF!</definedName>
    <definedName name="_771E2.100_4_1" localSheetId="5">#REF!</definedName>
    <definedName name="_771E2.100_4_1" localSheetId="14">#REF!</definedName>
    <definedName name="_771E2.100_4_1">#REF!</definedName>
    <definedName name="_772data_5_1" localSheetId="13">#REF!</definedName>
    <definedName name="_772data_5_1" localSheetId="2">#REF!</definedName>
    <definedName name="_772data_5_1" localSheetId="11">#REF!</definedName>
    <definedName name="_772data_5_1" localSheetId="5">#REF!</definedName>
    <definedName name="_772data_5_1" localSheetId="14">#REF!</definedName>
    <definedName name="_772data_5_1">#REF!</definedName>
    <definedName name="_772E2.100_5_1" localSheetId="13">#REF!</definedName>
    <definedName name="_772E2.100_5_1" localSheetId="2">#REF!</definedName>
    <definedName name="_772E2.100_5_1" localSheetId="11">#REF!</definedName>
    <definedName name="_772E2.100_5_1" localSheetId="5">#REF!</definedName>
    <definedName name="_772E2.100_5_1" localSheetId="14">#REF!</definedName>
    <definedName name="_772E2.100_5_1">#REF!</definedName>
    <definedName name="_773data_6_1" localSheetId="13">#REF!</definedName>
    <definedName name="_773data_6_1" localSheetId="2">#REF!</definedName>
    <definedName name="_773data_6_1" localSheetId="11">#REF!</definedName>
    <definedName name="_773data_6_1" localSheetId="5">#REF!</definedName>
    <definedName name="_773data_6_1" localSheetId="14">#REF!</definedName>
    <definedName name="_773data_6_1">#REF!</definedName>
    <definedName name="_773E2.100_6_1" localSheetId="13">#REF!</definedName>
    <definedName name="_773E2.100_6_1" localSheetId="2">#REF!</definedName>
    <definedName name="_773E2.100_6_1" localSheetId="11">#REF!</definedName>
    <definedName name="_773E2.100_6_1" localSheetId="5">#REF!</definedName>
    <definedName name="_773E2.100_6_1" localSheetId="14">#REF!</definedName>
    <definedName name="_773E2.100_6_1">#REF!</definedName>
    <definedName name="_774data_8_1" localSheetId="13">#REF!</definedName>
    <definedName name="_774data_8_1" localSheetId="2">#REF!</definedName>
    <definedName name="_774data_8_1" localSheetId="11">#REF!</definedName>
    <definedName name="_774data_8_1" localSheetId="5">#REF!</definedName>
    <definedName name="_774data_8_1" localSheetId="14">#REF!</definedName>
    <definedName name="_774data_8_1">#REF!</definedName>
    <definedName name="_774E2.100_8_1" localSheetId="13">#REF!</definedName>
    <definedName name="_774E2.100_8_1" localSheetId="2">#REF!</definedName>
    <definedName name="_774E2.100_8_1" localSheetId="11">#REF!</definedName>
    <definedName name="_774E2.100_8_1" localSheetId="5">#REF!</definedName>
    <definedName name="_774E2.100_8_1" localSheetId="14">#REF!</definedName>
    <definedName name="_774E2.100_8_1">#REF!</definedName>
    <definedName name="_775E2.100A_4_1" localSheetId="13">#REF!</definedName>
    <definedName name="_775E2.100A_4_1" localSheetId="2">#REF!</definedName>
    <definedName name="_775E2.100A_4_1" localSheetId="11">#REF!</definedName>
    <definedName name="_775E2.100A_4_1" localSheetId="5">#REF!</definedName>
    <definedName name="_775E2.100A_4_1" localSheetId="14">#REF!</definedName>
    <definedName name="_775E2.100A_4_1">#REF!</definedName>
    <definedName name="_776E2.100A_5_1" localSheetId="13">#REF!</definedName>
    <definedName name="_776E2.100A_5_1" localSheetId="2">#REF!</definedName>
    <definedName name="_776E2.100A_5_1" localSheetId="11">#REF!</definedName>
    <definedName name="_776E2.100A_5_1" localSheetId="5">#REF!</definedName>
    <definedName name="_776E2.100A_5_1" localSheetId="14">#REF!</definedName>
    <definedName name="_776E2.100A_5_1">#REF!</definedName>
    <definedName name="_777datden_4_1" localSheetId="13">#REF!</definedName>
    <definedName name="_777datden_4_1" localSheetId="2">#REF!</definedName>
    <definedName name="_777datden_4_1" localSheetId="11">#REF!</definedName>
    <definedName name="_777datden_4_1" localSheetId="5">#REF!</definedName>
    <definedName name="_777datden_4_1" localSheetId="14">#REF!</definedName>
    <definedName name="_777datden_4_1">#REF!</definedName>
    <definedName name="_777E2.100A_6_1" localSheetId="13">#REF!</definedName>
    <definedName name="_777E2.100A_6_1" localSheetId="2">#REF!</definedName>
    <definedName name="_777E2.100A_6_1" localSheetId="11">#REF!</definedName>
    <definedName name="_777E2.100A_6_1" localSheetId="5">#REF!</definedName>
    <definedName name="_777E2.100A_6_1" localSheetId="14">#REF!</definedName>
    <definedName name="_777E2.100A_6_1">#REF!</definedName>
    <definedName name="_778datden_5_1" localSheetId="13">#REF!</definedName>
    <definedName name="_778datden_5_1" localSheetId="2">#REF!</definedName>
    <definedName name="_778datden_5_1" localSheetId="11">#REF!</definedName>
    <definedName name="_778datden_5_1" localSheetId="5">#REF!</definedName>
    <definedName name="_778datden_5_1" localSheetId="14">#REF!</definedName>
    <definedName name="_778datden_5_1">#REF!</definedName>
    <definedName name="_778E2.100A_8_1" localSheetId="13">#REF!</definedName>
    <definedName name="_778E2.100A_8_1" localSheetId="2">#REF!</definedName>
    <definedName name="_778E2.100A_8_1" localSheetId="11">#REF!</definedName>
    <definedName name="_778E2.100A_8_1" localSheetId="5">#REF!</definedName>
    <definedName name="_778E2.100A_8_1" localSheetId="14">#REF!</definedName>
    <definedName name="_778E2.100A_8_1">#REF!</definedName>
    <definedName name="_779datden_6_1" localSheetId="13">#REF!</definedName>
    <definedName name="_779datden_6_1" localSheetId="2">#REF!</definedName>
    <definedName name="_779datden_6_1" localSheetId="11">#REF!</definedName>
    <definedName name="_779datden_6_1" localSheetId="5">#REF!</definedName>
    <definedName name="_779datden_6_1" localSheetId="14">#REF!</definedName>
    <definedName name="_779datden_6_1">#REF!</definedName>
    <definedName name="_779E2.110_4_1" localSheetId="13">#REF!</definedName>
    <definedName name="_779E2.110_4_1" localSheetId="2">#REF!</definedName>
    <definedName name="_779E2.110_4_1" localSheetId="11">#REF!</definedName>
    <definedName name="_779E2.110_4_1" localSheetId="5">#REF!</definedName>
    <definedName name="_779E2.110_4_1" localSheetId="14">#REF!</definedName>
    <definedName name="_779E2.110_4_1">#REF!</definedName>
    <definedName name="_77A65700_6_1" localSheetId="13">#REF!</definedName>
    <definedName name="_77A65700_6_1" localSheetId="2">#REF!</definedName>
    <definedName name="_77A65700_6_1" localSheetId="11">#REF!</definedName>
    <definedName name="_77A65700_6_1" localSheetId="5">#REF!</definedName>
    <definedName name="_77A65700_6_1" localSheetId="14">#REF!</definedName>
    <definedName name="_77A65700_6_1">#REF!</definedName>
    <definedName name="_77A85000_8_1" localSheetId="13">#REF!</definedName>
    <definedName name="_77A85000_8_1" localSheetId="2">#REF!</definedName>
    <definedName name="_77A85000_8_1" localSheetId="11">#REF!</definedName>
    <definedName name="_77A85000_8_1" localSheetId="5">#REF!</definedName>
    <definedName name="_77A85000_8_1" localSheetId="14">#REF!</definedName>
    <definedName name="_77A85000_8_1">#REF!</definedName>
    <definedName name="_780datden_8_1" localSheetId="13">#REF!</definedName>
    <definedName name="_780datden_8_1" localSheetId="2">#REF!</definedName>
    <definedName name="_780datden_8_1" localSheetId="11">#REF!</definedName>
    <definedName name="_780datden_8_1" localSheetId="5">#REF!</definedName>
    <definedName name="_780datden_8_1" localSheetId="14">#REF!</definedName>
    <definedName name="_780datden_8_1">#REF!</definedName>
    <definedName name="_780E2.110_5_1" localSheetId="13">#REF!</definedName>
    <definedName name="_780E2.110_5_1" localSheetId="2">#REF!</definedName>
    <definedName name="_780E2.110_5_1" localSheetId="11">#REF!</definedName>
    <definedName name="_780E2.110_5_1" localSheetId="5">#REF!</definedName>
    <definedName name="_780E2.110_5_1" localSheetId="14">#REF!</definedName>
    <definedName name="_780E2.110_5_1">#REF!</definedName>
    <definedName name="_781E2.110_6_1" localSheetId="13">#REF!</definedName>
    <definedName name="_781E2.110_6_1" localSheetId="2">#REF!</definedName>
    <definedName name="_781E2.110_6_1" localSheetId="11">#REF!</definedName>
    <definedName name="_781E2.110_6_1" localSheetId="5">#REF!</definedName>
    <definedName name="_781E2.110_6_1" localSheetId="14">#REF!</definedName>
    <definedName name="_781E2.110_6_1">#REF!</definedName>
    <definedName name="_782E2.110_8_1" localSheetId="13">#REF!</definedName>
    <definedName name="_782E2.110_8_1" localSheetId="2">#REF!</definedName>
    <definedName name="_782E2.110_8_1" localSheetId="11">#REF!</definedName>
    <definedName name="_782E2.110_8_1" localSheetId="5">#REF!</definedName>
    <definedName name="_782E2.110_8_1" localSheetId="14">#REF!</definedName>
    <definedName name="_782E2.110_8_1">#REF!</definedName>
    <definedName name="_783E2.110A_4_1" localSheetId="13">#REF!</definedName>
    <definedName name="_783E2.110A_4_1" localSheetId="2">#REF!</definedName>
    <definedName name="_783E2.110A_4_1" localSheetId="11">#REF!</definedName>
    <definedName name="_783E2.110A_4_1" localSheetId="5">#REF!</definedName>
    <definedName name="_783E2.110A_4_1" localSheetId="14">#REF!</definedName>
    <definedName name="_783E2.110A_4_1">#REF!</definedName>
    <definedName name="_784E2.110A_5_1" localSheetId="13">#REF!</definedName>
    <definedName name="_784E2.110A_5_1" localSheetId="2">#REF!</definedName>
    <definedName name="_784E2.110A_5_1" localSheetId="11">#REF!</definedName>
    <definedName name="_784E2.110A_5_1" localSheetId="5">#REF!</definedName>
    <definedName name="_784E2.110A_5_1" localSheetId="14">#REF!</definedName>
    <definedName name="_784E2.110A_5_1">#REF!</definedName>
    <definedName name="_785E2.110A_6_1" localSheetId="13">#REF!</definedName>
    <definedName name="_785E2.110A_6_1" localSheetId="2">#REF!</definedName>
    <definedName name="_785E2.110A_6_1" localSheetId="11">#REF!</definedName>
    <definedName name="_785E2.110A_6_1" localSheetId="5">#REF!</definedName>
    <definedName name="_785E2.110A_6_1" localSheetId="14">#REF!</definedName>
    <definedName name="_785E2.110A_6_1">#REF!</definedName>
    <definedName name="_786E2.110A_8_1" localSheetId="13">#REF!</definedName>
    <definedName name="_786E2.110A_8_1" localSheetId="2">#REF!</definedName>
    <definedName name="_786E2.110A_8_1" localSheetId="11">#REF!</definedName>
    <definedName name="_786E2.110A_8_1" localSheetId="5">#REF!</definedName>
    <definedName name="_786E2.110A_8_1" localSheetId="14">#REF!</definedName>
    <definedName name="_786E2.110A_8_1">#REF!</definedName>
    <definedName name="_787E2.120_4_1" localSheetId="13">#REF!</definedName>
    <definedName name="_787E2.120_4_1" localSheetId="2">#REF!</definedName>
    <definedName name="_787E2.120_4_1" localSheetId="11">#REF!</definedName>
    <definedName name="_787E2.120_4_1" localSheetId="5">#REF!</definedName>
    <definedName name="_787E2.120_4_1" localSheetId="14">#REF!</definedName>
    <definedName name="_787E2.120_4_1">#REF!</definedName>
    <definedName name="_788E2.120_5_1" localSheetId="13">#REF!</definedName>
    <definedName name="_788E2.120_5_1" localSheetId="2">#REF!</definedName>
    <definedName name="_788E2.120_5_1" localSheetId="11">#REF!</definedName>
    <definedName name="_788E2.120_5_1" localSheetId="5">#REF!</definedName>
    <definedName name="_788E2.120_5_1" localSheetId="14">#REF!</definedName>
    <definedName name="_788E2.120_5_1">#REF!</definedName>
    <definedName name="_789E2.120_6_1" localSheetId="13">#REF!</definedName>
    <definedName name="_789E2.120_6_1" localSheetId="2">#REF!</definedName>
    <definedName name="_789E2.120_6_1" localSheetId="11">#REF!</definedName>
    <definedName name="_789E2.120_6_1" localSheetId="5">#REF!</definedName>
    <definedName name="_789E2.120_6_1" localSheetId="14">#REF!</definedName>
    <definedName name="_789E2.120_6_1">#REF!</definedName>
    <definedName name="_78AAA_4_1" localSheetId="13">#REF!</definedName>
    <definedName name="_78AAA_4_1" localSheetId="2">#REF!</definedName>
    <definedName name="_78AAA_4_1" localSheetId="11">#REF!</definedName>
    <definedName name="_78AAA_4_1" localSheetId="5">#REF!</definedName>
    <definedName name="_78AAA_4_1" localSheetId="14">#REF!</definedName>
    <definedName name="_78AAA_4_1">#REF!</definedName>
    <definedName name="_790E2.120_8_1" localSheetId="13">#REF!</definedName>
    <definedName name="_790E2.120_8_1" localSheetId="2">#REF!</definedName>
    <definedName name="_790E2.120_8_1" localSheetId="11">#REF!</definedName>
    <definedName name="_790E2.120_8_1" localSheetId="5">#REF!</definedName>
    <definedName name="_790E2.120_8_1" localSheetId="14">#REF!</definedName>
    <definedName name="_790E2.120_8_1">#REF!</definedName>
    <definedName name="_791E2.120A_4_1" localSheetId="13">#REF!</definedName>
    <definedName name="_791E2.120A_4_1" localSheetId="2">#REF!</definedName>
    <definedName name="_791E2.120A_4_1" localSheetId="11">#REF!</definedName>
    <definedName name="_791E2.120A_4_1" localSheetId="5">#REF!</definedName>
    <definedName name="_791E2.120A_4_1" localSheetId="14">#REF!</definedName>
    <definedName name="_791E2.120A_4_1">#REF!</definedName>
    <definedName name="_792E2.120A_5_1" localSheetId="13">#REF!</definedName>
    <definedName name="_792E2.120A_5_1" localSheetId="2">#REF!</definedName>
    <definedName name="_792E2.120A_5_1" localSheetId="11">#REF!</definedName>
    <definedName name="_792E2.120A_5_1" localSheetId="5">#REF!</definedName>
    <definedName name="_792E2.120A_5_1" localSheetId="14">#REF!</definedName>
    <definedName name="_792E2.120A_5_1">#REF!</definedName>
    <definedName name="_793E2.120A_6_1" localSheetId="13">#REF!</definedName>
    <definedName name="_793E2.120A_6_1" localSheetId="2">#REF!</definedName>
    <definedName name="_793E2.120A_6_1" localSheetId="11">#REF!</definedName>
    <definedName name="_793E2.120A_6_1" localSheetId="5">#REF!</definedName>
    <definedName name="_793E2.120A_6_1" localSheetId="14">#REF!</definedName>
    <definedName name="_793E2.120A_6_1">#REF!</definedName>
    <definedName name="_794E2.120A_8_1" localSheetId="13">#REF!</definedName>
    <definedName name="_794E2.120A_8_1" localSheetId="2">#REF!</definedName>
    <definedName name="_794E2.120A_8_1" localSheetId="11">#REF!</definedName>
    <definedName name="_794E2.120A_8_1" localSheetId="5">#REF!</definedName>
    <definedName name="_794E2.120A_8_1" localSheetId="14">#REF!</definedName>
    <definedName name="_794E2.120A_8_1">#REF!</definedName>
    <definedName name="_795E3.000_4_1" localSheetId="13">#REF!</definedName>
    <definedName name="_795E3.000_4_1" localSheetId="2">#REF!</definedName>
    <definedName name="_795E3.000_4_1" localSheetId="11">#REF!</definedName>
    <definedName name="_795E3.000_4_1" localSheetId="5">#REF!</definedName>
    <definedName name="_795E3.000_4_1" localSheetId="14">#REF!</definedName>
    <definedName name="_795E3.000_4_1">#REF!</definedName>
    <definedName name="_796E3.000_5_1" localSheetId="13">#REF!</definedName>
    <definedName name="_796E3.000_5_1" localSheetId="2">#REF!</definedName>
    <definedName name="_796E3.000_5_1" localSheetId="11">#REF!</definedName>
    <definedName name="_796E3.000_5_1" localSheetId="5">#REF!</definedName>
    <definedName name="_796E3.000_5_1" localSheetId="14">#REF!</definedName>
    <definedName name="_796E3.000_5_1">#REF!</definedName>
    <definedName name="_797E3.000_6_1" localSheetId="13">#REF!</definedName>
    <definedName name="_797E3.000_6_1" localSheetId="2">#REF!</definedName>
    <definedName name="_797E3.000_6_1" localSheetId="11">#REF!</definedName>
    <definedName name="_797E3.000_6_1" localSheetId="5">#REF!</definedName>
    <definedName name="_797E3.000_6_1" localSheetId="14">#REF!</definedName>
    <definedName name="_797E3.000_6_1">#REF!</definedName>
    <definedName name="_798E3.000_8_1" localSheetId="13">#REF!</definedName>
    <definedName name="_798E3.000_8_1" localSheetId="2">#REF!</definedName>
    <definedName name="_798E3.000_8_1" localSheetId="11">#REF!</definedName>
    <definedName name="_798E3.000_8_1" localSheetId="5">#REF!</definedName>
    <definedName name="_798E3.000_8_1" localSheetId="14">#REF!</definedName>
    <definedName name="_798E3.000_8_1">#REF!</definedName>
    <definedName name="_799E3.010_4_1" localSheetId="13">#REF!</definedName>
    <definedName name="_799E3.010_4_1" localSheetId="2">#REF!</definedName>
    <definedName name="_799E3.010_4_1" localSheetId="11">#REF!</definedName>
    <definedName name="_799E3.010_4_1" localSheetId="5">#REF!</definedName>
    <definedName name="_799E3.010_4_1" localSheetId="14">#REF!</definedName>
    <definedName name="_799E3.010_4_1">#REF!</definedName>
    <definedName name="_79A65700_8_1" localSheetId="13">#REF!</definedName>
    <definedName name="_79A65700_8_1" localSheetId="2">#REF!</definedName>
    <definedName name="_79A65700_8_1" localSheetId="11">#REF!</definedName>
    <definedName name="_79A65700_8_1" localSheetId="5">#REF!</definedName>
    <definedName name="_79A65700_8_1" localSheetId="14">#REF!</definedName>
    <definedName name="_79A65700_8_1">#REF!</definedName>
    <definedName name="_79AAA_5_1" localSheetId="13">#REF!</definedName>
    <definedName name="_79AAA_5_1" localSheetId="2">#REF!</definedName>
    <definedName name="_79AAA_5_1" localSheetId="11">#REF!</definedName>
    <definedName name="_79AAA_5_1" localSheetId="5">#REF!</definedName>
    <definedName name="_79AAA_5_1" localSheetId="14">#REF!</definedName>
    <definedName name="_79AAA_5_1">#REF!</definedName>
    <definedName name="_8_??????5" localSheetId="2">#N/A</definedName>
    <definedName name="_8_??????5" localSheetId="11">#N/A</definedName>
    <definedName name="_8_??????5" localSheetId="5">#N/A</definedName>
    <definedName name="_8_??????5">#N/A</definedName>
    <definedName name="_800E3.010_5_1" localSheetId="13">#REF!</definedName>
    <definedName name="_800E3.010_5_1" localSheetId="2">#REF!</definedName>
    <definedName name="_800E3.010_5_1" localSheetId="11">#REF!</definedName>
    <definedName name="_800E3.010_5_1" localSheetId="5">#REF!</definedName>
    <definedName name="_800E3.010_5_1" localSheetId="14">#REF!</definedName>
    <definedName name="_800E3.010_5_1">#REF!</definedName>
    <definedName name="_801E3.010_6_1" localSheetId="13">#REF!</definedName>
    <definedName name="_801E3.010_6_1" localSheetId="2">#REF!</definedName>
    <definedName name="_801E3.010_6_1" localSheetId="11">#REF!</definedName>
    <definedName name="_801E3.010_6_1" localSheetId="5">#REF!</definedName>
    <definedName name="_801E3.010_6_1" localSheetId="14">#REF!</definedName>
    <definedName name="_801E3.010_6_1">#REF!</definedName>
    <definedName name="_802E3.010_8_1" localSheetId="13">#REF!</definedName>
    <definedName name="_802E3.010_8_1" localSheetId="2">#REF!</definedName>
    <definedName name="_802E3.010_8_1" localSheetId="11">#REF!</definedName>
    <definedName name="_802E3.010_8_1" localSheetId="5">#REF!</definedName>
    <definedName name="_802E3.010_8_1" localSheetId="14">#REF!</definedName>
    <definedName name="_802E3.010_8_1">#REF!</definedName>
    <definedName name="_803E3.020_4_1" localSheetId="13">#REF!</definedName>
    <definedName name="_803E3.020_4_1" localSheetId="2">#REF!</definedName>
    <definedName name="_803E3.020_4_1" localSheetId="11">#REF!</definedName>
    <definedName name="_803E3.020_4_1" localSheetId="5">#REF!</definedName>
    <definedName name="_803E3.020_4_1" localSheetId="14">#REF!</definedName>
    <definedName name="_803E3.020_4_1">#REF!</definedName>
    <definedName name="_804E3.020_5_1" localSheetId="13">#REF!</definedName>
    <definedName name="_804E3.020_5_1" localSheetId="2">#REF!</definedName>
    <definedName name="_804E3.020_5_1" localSheetId="11">#REF!</definedName>
    <definedName name="_804E3.020_5_1" localSheetId="5">#REF!</definedName>
    <definedName name="_804E3.020_5_1" localSheetId="14">#REF!</definedName>
    <definedName name="_804E3.020_5_1">#REF!</definedName>
    <definedName name="_805E3.020_6_1" localSheetId="13">#REF!</definedName>
    <definedName name="_805E3.020_6_1" localSheetId="2">#REF!</definedName>
    <definedName name="_805E3.020_6_1" localSheetId="11">#REF!</definedName>
    <definedName name="_805E3.020_6_1" localSheetId="5">#REF!</definedName>
    <definedName name="_805E3.020_6_1" localSheetId="14">#REF!</definedName>
    <definedName name="_805E3.020_6_1">#REF!</definedName>
    <definedName name="_806E3.020_8_1" localSheetId="13">#REF!</definedName>
    <definedName name="_806E3.020_8_1" localSheetId="2">#REF!</definedName>
    <definedName name="_806E3.020_8_1" localSheetId="11">#REF!</definedName>
    <definedName name="_806E3.020_8_1" localSheetId="5">#REF!</definedName>
    <definedName name="_806E3.020_8_1" localSheetId="14">#REF!</definedName>
    <definedName name="_806E3.020_8_1">#REF!</definedName>
    <definedName name="_807E3.031_4_1" localSheetId="13">#REF!</definedName>
    <definedName name="_807E3.031_4_1" localSheetId="2">#REF!</definedName>
    <definedName name="_807E3.031_4_1" localSheetId="11">#REF!</definedName>
    <definedName name="_807E3.031_4_1" localSheetId="5">#REF!</definedName>
    <definedName name="_807E3.031_4_1" localSheetId="14">#REF!</definedName>
    <definedName name="_807E3.031_4_1">#REF!</definedName>
    <definedName name="_808E3.031_5_1" localSheetId="13">#REF!</definedName>
    <definedName name="_808E3.031_5_1" localSheetId="2">#REF!</definedName>
    <definedName name="_808E3.031_5_1" localSheetId="11">#REF!</definedName>
    <definedName name="_808E3.031_5_1" localSheetId="5">#REF!</definedName>
    <definedName name="_808E3.031_5_1" localSheetId="14">#REF!</definedName>
    <definedName name="_808E3.031_5_1">#REF!</definedName>
    <definedName name="_809E3.031_6_1" localSheetId="13">#REF!</definedName>
    <definedName name="_809E3.031_6_1" localSheetId="2">#REF!</definedName>
    <definedName name="_809E3.031_6_1" localSheetId="11">#REF!</definedName>
    <definedName name="_809E3.031_6_1" localSheetId="5">#REF!</definedName>
    <definedName name="_809E3.031_6_1" localSheetId="14">#REF!</definedName>
    <definedName name="_809E3.031_6_1">#REF!</definedName>
    <definedName name="_810E3.031_8_1" localSheetId="13">#REF!</definedName>
    <definedName name="_810E3.031_8_1" localSheetId="2">#REF!</definedName>
    <definedName name="_810E3.031_8_1" localSheetId="11">#REF!</definedName>
    <definedName name="_810E3.031_8_1" localSheetId="5">#REF!</definedName>
    <definedName name="_810E3.031_8_1" localSheetId="14">#REF!</definedName>
    <definedName name="_810E3.031_8_1">#REF!</definedName>
    <definedName name="_811E3.032_4_1" localSheetId="13">#REF!</definedName>
    <definedName name="_811E3.032_4_1" localSheetId="2">#REF!</definedName>
    <definedName name="_811E3.032_4_1" localSheetId="11">#REF!</definedName>
    <definedName name="_811E3.032_4_1" localSheetId="5">#REF!</definedName>
    <definedName name="_811E3.032_4_1" localSheetId="14">#REF!</definedName>
    <definedName name="_811E3.032_4_1">#REF!</definedName>
    <definedName name="_812E3.032_5_1" localSheetId="13">#REF!</definedName>
    <definedName name="_812E3.032_5_1" localSheetId="2">#REF!</definedName>
    <definedName name="_812E3.032_5_1" localSheetId="11">#REF!</definedName>
    <definedName name="_812E3.032_5_1" localSheetId="5">#REF!</definedName>
    <definedName name="_812E3.032_5_1" localSheetId="14">#REF!</definedName>
    <definedName name="_812E3.032_5_1">#REF!</definedName>
    <definedName name="_813E3.032_6_1" localSheetId="13">#REF!</definedName>
    <definedName name="_813E3.032_6_1" localSheetId="2">#REF!</definedName>
    <definedName name="_813E3.032_6_1" localSheetId="11">#REF!</definedName>
    <definedName name="_813E3.032_6_1" localSheetId="5">#REF!</definedName>
    <definedName name="_813E3.032_6_1" localSheetId="14">#REF!</definedName>
    <definedName name="_813E3.032_6_1">#REF!</definedName>
    <definedName name="_814E3.032_8_1" localSheetId="13">#REF!</definedName>
    <definedName name="_814E3.032_8_1" localSheetId="2">#REF!</definedName>
    <definedName name="_814E3.032_8_1" localSheetId="11">#REF!</definedName>
    <definedName name="_814E3.032_8_1" localSheetId="5">#REF!</definedName>
    <definedName name="_814E3.032_8_1" localSheetId="14">#REF!</definedName>
    <definedName name="_814E3.032_8_1">#REF!</definedName>
    <definedName name="_815E3.033_4_1" localSheetId="13">#REF!</definedName>
    <definedName name="_815E3.033_4_1" localSheetId="2">#REF!</definedName>
    <definedName name="_815E3.033_4_1" localSheetId="11">#REF!</definedName>
    <definedName name="_815E3.033_4_1" localSheetId="5">#REF!</definedName>
    <definedName name="_815E3.033_4_1" localSheetId="14">#REF!</definedName>
    <definedName name="_815E3.033_4_1">#REF!</definedName>
    <definedName name="_816E3.033_5_1" localSheetId="13">#REF!</definedName>
    <definedName name="_816E3.033_5_1" localSheetId="2">#REF!</definedName>
    <definedName name="_816E3.033_5_1" localSheetId="11">#REF!</definedName>
    <definedName name="_816E3.033_5_1" localSheetId="5">#REF!</definedName>
    <definedName name="_816E3.033_5_1" localSheetId="14">#REF!</definedName>
    <definedName name="_816E3.033_5_1">#REF!</definedName>
    <definedName name="_817E3.033_6_1" localSheetId="13">#REF!</definedName>
    <definedName name="_817E3.033_6_1" localSheetId="2">#REF!</definedName>
    <definedName name="_817E3.033_6_1" localSheetId="11">#REF!</definedName>
    <definedName name="_817E3.033_6_1" localSheetId="5">#REF!</definedName>
    <definedName name="_817E3.033_6_1" localSheetId="14">#REF!</definedName>
    <definedName name="_817E3.033_6_1">#REF!</definedName>
    <definedName name="_818E3.033_8_1" localSheetId="13">#REF!</definedName>
    <definedName name="_818E3.033_8_1" localSheetId="2">#REF!</definedName>
    <definedName name="_818E3.033_8_1" localSheetId="11">#REF!</definedName>
    <definedName name="_818E3.033_8_1" localSheetId="5">#REF!</definedName>
    <definedName name="_818E3.033_8_1" localSheetId="14">#REF!</definedName>
    <definedName name="_818E3.033_8_1">#REF!</definedName>
    <definedName name="_819E4.001_4_1" localSheetId="13">#REF!</definedName>
    <definedName name="_819E4.001_4_1" localSheetId="2">#REF!</definedName>
    <definedName name="_819E4.001_4_1" localSheetId="11">#REF!</definedName>
    <definedName name="_819E4.001_4_1" localSheetId="5">#REF!</definedName>
    <definedName name="_819E4.001_4_1" localSheetId="14">#REF!</definedName>
    <definedName name="_819E4.001_4_1">#REF!</definedName>
    <definedName name="_81A65800_4_1" localSheetId="13">#REF!</definedName>
    <definedName name="_81A65800_4_1" localSheetId="2">#REF!</definedName>
    <definedName name="_81A65800_4_1" localSheetId="11">#REF!</definedName>
    <definedName name="_81A65800_4_1" localSheetId="5">#REF!</definedName>
    <definedName name="_81A65800_4_1" localSheetId="14">#REF!</definedName>
    <definedName name="_81A65800_4_1">#REF!</definedName>
    <definedName name="_81AAA_6_1" localSheetId="13">#REF!</definedName>
    <definedName name="_81AAA_6_1" localSheetId="2">#REF!</definedName>
    <definedName name="_81AAA_6_1" localSheetId="11">#REF!</definedName>
    <definedName name="_81AAA_6_1" localSheetId="5">#REF!</definedName>
    <definedName name="_81AAA_6_1" localSheetId="14">#REF!</definedName>
    <definedName name="_81AAA_6_1">#REF!</definedName>
    <definedName name="_820E4.001_5_1" localSheetId="13">#REF!</definedName>
    <definedName name="_820E4.001_5_1" localSheetId="2">#REF!</definedName>
    <definedName name="_820E4.001_5_1" localSheetId="11">#REF!</definedName>
    <definedName name="_820E4.001_5_1" localSheetId="5">#REF!</definedName>
    <definedName name="_820E4.001_5_1" localSheetId="14">#REF!</definedName>
    <definedName name="_820E4.001_5_1">#REF!</definedName>
    <definedName name="_821E4.001_6_1" localSheetId="13">#REF!</definedName>
    <definedName name="_821E4.001_6_1" localSheetId="2">#REF!</definedName>
    <definedName name="_821E4.001_6_1" localSheetId="11">#REF!</definedName>
    <definedName name="_821E4.001_6_1" localSheetId="5">#REF!</definedName>
    <definedName name="_821E4.001_6_1" localSheetId="14">#REF!</definedName>
    <definedName name="_821E4.001_6_1">#REF!</definedName>
    <definedName name="_822E4.001_8_1" localSheetId="13">#REF!</definedName>
    <definedName name="_822E4.001_8_1" localSheetId="2">#REF!</definedName>
    <definedName name="_822E4.001_8_1" localSheetId="11">#REF!</definedName>
    <definedName name="_822E4.001_8_1" localSheetId="5">#REF!</definedName>
    <definedName name="_822E4.001_8_1" localSheetId="14">#REF!</definedName>
    <definedName name="_822E4.001_8_1">#REF!</definedName>
    <definedName name="_823E4.011_4_1" localSheetId="13">#REF!</definedName>
    <definedName name="_823E4.011_4_1" localSheetId="2">#REF!</definedName>
    <definedName name="_823E4.011_4_1" localSheetId="11">#REF!</definedName>
    <definedName name="_823E4.011_4_1" localSheetId="5">#REF!</definedName>
    <definedName name="_823E4.011_4_1" localSheetId="14">#REF!</definedName>
    <definedName name="_823E4.011_4_1">#REF!</definedName>
    <definedName name="_824E4.011_5_1" localSheetId="13">#REF!</definedName>
    <definedName name="_824E4.011_5_1" localSheetId="2">#REF!</definedName>
    <definedName name="_824E4.011_5_1" localSheetId="11">#REF!</definedName>
    <definedName name="_824E4.011_5_1" localSheetId="5">#REF!</definedName>
    <definedName name="_824E4.011_5_1" localSheetId="14">#REF!</definedName>
    <definedName name="_824E4.011_5_1">#REF!</definedName>
    <definedName name="_825E4.011_6_1" localSheetId="13">#REF!</definedName>
    <definedName name="_825E4.011_6_1" localSheetId="2">#REF!</definedName>
    <definedName name="_825E4.011_6_1" localSheetId="11">#REF!</definedName>
    <definedName name="_825E4.011_6_1" localSheetId="5">#REF!</definedName>
    <definedName name="_825E4.011_6_1" localSheetId="14">#REF!</definedName>
    <definedName name="_825E4.011_6_1">#REF!</definedName>
    <definedName name="_826E4.011_8_1" localSheetId="13">#REF!</definedName>
    <definedName name="_826E4.011_8_1" localSheetId="2">#REF!</definedName>
    <definedName name="_826E4.011_8_1" localSheetId="11">#REF!</definedName>
    <definedName name="_826E4.011_8_1" localSheetId="5">#REF!</definedName>
    <definedName name="_826E4.011_8_1" localSheetId="14">#REF!</definedName>
    <definedName name="_826E4.011_8_1">#REF!</definedName>
    <definedName name="_827E4.021_4_1" localSheetId="13">#REF!</definedName>
    <definedName name="_827E4.021_4_1" localSheetId="2">#REF!</definedName>
    <definedName name="_827E4.021_4_1" localSheetId="11">#REF!</definedName>
    <definedName name="_827E4.021_4_1" localSheetId="5">#REF!</definedName>
    <definedName name="_827E4.021_4_1" localSheetId="14">#REF!</definedName>
    <definedName name="_827E4.021_4_1">#REF!</definedName>
    <definedName name="_828E4.021_5_1" localSheetId="13">#REF!</definedName>
    <definedName name="_828E4.021_5_1" localSheetId="2">#REF!</definedName>
    <definedName name="_828E4.021_5_1" localSheetId="11">#REF!</definedName>
    <definedName name="_828E4.021_5_1" localSheetId="5">#REF!</definedName>
    <definedName name="_828E4.021_5_1" localSheetId="14">#REF!</definedName>
    <definedName name="_828E4.021_5_1">#REF!</definedName>
    <definedName name="_829E4.021_6_1" localSheetId="13">#REF!</definedName>
    <definedName name="_829E4.021_6_1" localSheetId="2">#REF!</definedName>
    <definedName name="_829E4.021_6_1" localSheetId="11">#REF!</definedName>
    <definedName name="_829E4.021_6_1" localSheetId="5">#REF!</definedName>
    <definedName name="_829E4.021_6_1" localSheetId="14">#REF!</definedName>
    <definedName name="_829E4.021_6_1">#REF!</definedName>
    <definedName name="_82AAA_8_1" localSheetId="13">#REF!</definedName>
    <definedName name="_82AAA_8_1" localSheetId="2">#REF!</definedName>
    <definedName name="_82AAA_8_1" localSheetId="11">#REF!</definedName>
    <definedName name="_82AAA_8_1" localSheetId="5">#REF!</definedName>
    <definedName name="_82AAA_8_1" localSheetId="14">#REF!</definedName>
    <definedName name="_82AAA_8_1">#REF!</definedName>
    <definedName name="_830E4.021_8_1" localSheetId="13">#REF!</definedName>
    <definedName name="_830E4.021_8_1" localSheetId="2">#REF!</definedName>
    <definedName name="_830E4.021_8_1" localSheetId="11">#REF!</definedName>
    <definedName name="_830E4.021_8_1" localSheetId="5">#REF!</definedName>
    <definedName name="_830E4.021_8_1" localSheetId="14">#REF!</definedName>
    <definedName name="_830E4.021_8_1">#REF!</definedName>
    <definedName name="_831E4.101_4_1" localSheetId="13">#REF!</definedName>
    <definedName name="_831E4.101_4_1" localSheetId="2">#REF!</definedName>
    <definedName name="_831E4.101_4_1" localSheetId="11">#REF!</definedName>
    <definedName name="_831E4.101_4_1" localSheetId="5">#REF!</definedName>
    <definedName name="_831E4.101_4_1" localSheetId="14">#REF!</definedName>
    <definedName name="_831E4.101_4_1">#REF!</definedName>
    <definedName name="_832E4.101_5_1" localSheetId="13">#REF!</definedName>
    <definedName name="_832E4.101_5_1" localSheetId="2">#REF!</definedName>
    <definedName name="_832E4.101_5_1" localSheetId="11">#REF!</definedName>
    <definedName name="_832E4.101_5_1" localSheetId="5">#REF!</definedName>
    <definedName name="_832E4.101_5_1" localSheetId="14">#REF!</definedName>
    <definedName name="_832E4.101_5_1">#REF!</definedName>
    <definedName name="_833E4.101_6_1" localSheetId="13">#REF!</definedName>
    <definedName name="_833E4.101_6_1" localSheetId="2">#REF!</definedName>
    <definedName name="_833E4.101_6_1" localSheetId="11">#REF!</definedName>
    <definedName name="_833E4.101_6_1" localSheetId="5">#REF!</definedName>
    <definedName name="_833E4.101_6_1" localSheetId="14">#REF!</definedName>
    <definedName name="_833E4.101_6_1">#REF!</definedName>
    <definedName name="_834E4.101_8_1" localSheetId="13">#REF!</definedName>
    <definedName name="_834E4.101_8_1" localSheetId="2">#REF!</definedName>
    <definedName name="_834E4.101_8_1" localSheetId="11">#REF!</definedName>
    <definedName name="_834E4.101_8_1" localSheetId="5">#REF!</definedName>
    <definedName name="_834E4.101_8_1" localSheetId="14">#REF!</definedName>
    <definedName name="_834E4.101_8_1">#REF!</definedName>
    <definedName name="_835E4.111_4_1" localSheetId="13">#REF!</definedName>
    <definedName name="_835E4.111_4_1" localSheetId="2">#REF!</definedName>
    <definedName name="_835E4.111_4_1" localSheetId="11">#REF!</definedName>
    <definedName name="_835E4.111_4_1" localSheetId="5">#REF!</definedName>
    <definedName name="_835E4.111_4_1" localSheetId="14">#REF!</definedName>
    <definedName name="_835E4.111_4_1">#REF!</definedName>
    <definedName name="_836E4.111_5_1" localSheetId="13">#REF!</definedName>
    <definedName name="_836E4.111_5_1" localSheetId="2">#REF!</definedName>
    <definedName name="_836E4.111_5_1" localSheetId="11">#REF!</definedName>
    <definedName name="_836E4.111_5_1" localSheetId="5">#REF!</definedName>
    <definedName name="_836E4.111_5_1" localSheetId="14">#REF!</definedName>
    <definedName name="_836E4.111_5_1">#REF!</definedName>
    <definedName name="_837E4.111_6_1" localSheetId="13">#REF!</definedName>
    <definedName name="_837E4.111_6_1" localSheetId="2">#REF!</definedName>
    <definedName name="_837E4.111_6_1" localSheetId="11">#REF!</definedName>
    <definedName name="_837E4.111_6_1" localSheetId="5">#REF!</definedName>
    <definedName name="_837E4.111_6_1" localSheetId="14">#REF!</definedName>
    <definedName name="_837E4.111_6_1">#REF!</definedName>
    <definedName name="_838E4.111_8_1" localSheetId="13">#REF!</definedName>
    <definedName name="_838E4.111_8_1" localSheetId="2">#REF!</definedName>
    <definedName name="_838E4.111_8_1" localSheetId="11">#REF!</definedName>
    <definedName name="_838E4.111_8_1" localSheetId="5">#REF!</definedName>
    <definedName name="_838E4.111_8_1" localSheetId="14">#REF!</definedName>
    <definedName name="_838E4.111_8_1">#REF!</definedName>
    <definedName name="_839E4.121_4_1" localSheetId="13">#REF!</definedName>
    <definedName name="_839E4.121_4_1" localSheetId="2">#REF!</definedName>
    <definedName name="_839E4.121_4_1" localSheetId="11">#REF!</definedName>
    <definedName name="_839E4.121_4_1" localSheetId="5">#REF!</definedName>
    <definedName name="_839E4.121_4_1" localSheetId="14">#REF!</definedName>
    <definedName name="_839E4.121_4_1">#REF!</definedName>
    <definedName name="_83A65800_5_1" localSheetId="13">#REF!</definedName>
    <definedName name="_83A65800_5_1" localSheetId="2">#REF!</definedName>
    <definedName name="_83A65800_5_1" localSheetId="11">#REF!</definedName>
    <definedName name="_83A65800_5_1" localSheetId="5">#REF!</definedName>
    <definedName name="_83A65800_5_1" localSheetId="14">#REF!</definedName>
    <definedName name="_83A65800_5_1">#REF!</definedName>
    <definedName name="_83abb91_4_1" localSheetId="13">#REF!</definedName>
    <definedName name="_83abb91_4_1" localSheetId="2">#REF!</definedName>
    <definedName name="_83abb91_4_1" localSheetId="11">#REF!</definedName>
    <definedName name="_83abb91_4_1" localSheetId="5">#REF!</definedName>
    <definedName name="_83abb91_4_1" localSheetId="14">#REF!</definedName>
    <definedName name="_83abb91_4_1">#REF!</definedName>
    <definedName name="_840E4.121_5_1" localSheetId="13">#REF!</definedName>
    <definedName name="_840E4.121_5_1" localSheetId="2">#REF!</definedName>
    <definedName name="_840E4.121_5_1" localSheetId="11">#REF!</definedName>
    <definedName name="_840E4.121_5_1" localSheetId="5">#REF!</definedName>
    <definedName name="_840E4.121_5_1" localSheetId="14">#REF!</definedName>
    <definedName name="_840E4.121_5_1">#REF!</definedName>
    <definedName name="_841E4.121_6_1" localSheetId="13">#REF!</definedName>
    <definedName name="_841E4.121_6_1" localSheetId="2">#REF!</definedName>
    <definedName name="_841E4.121_6_1" localSheetId="11">#REF!</definedName>
    <definedName name="_841E4.121_6_1" localSheetId="5">#REF!</definedName>
    <definedName name="_841E4.121_6_1" localSheetId="14">#REF!</definedName>
    <definedName name="_841E4.121_6_1">#REF!</definedName>
    <definedName name="_842E4.121_8_1" localSheetId="13">#REF!</definedName>
    <definedName name="_842E4.121_8_1" localSheetId="2">#REF!</definedName>
    <definedName name="_842E4.121_8_1" localSheetId="11">#REF!</definedName>
    <definedName name="_842E4.121_8_1" localSheetId="5">#REF!</definedName>
    <definedName name="_842E4.121_8_1" localSheetId="14">#REF!</definedName>
    <definedName name="_842E4.121_8_1">#REF!</definedName>
    <definedName name="_843E5.010_4_1" localSheetId="13">#REF!</definedName>
    <definedName name="_843E5.010_4_1" localSheetId="2">#REF!</definedName>
    <definedName name="_843E5.010_4_1" localSheetId="11">#REF!</definedName>
    <definedName name="_843E5.010_4_1" localSheetId="5">#REF!</definedName>
    <definedName name="_843E5.010_4_1" localSheetId="14">#REF!</definedName>
    <definedName name="_843E5.010_4_1">#REF!</definedName>
    <definedName name="_844E5.010_5_1" localSheetId="13">#REF!</definedName>
    <definedName name="_844E5.010_5_1" localSheetId="2">#REF!</definedName>
    <definedName name="_844E5.010_5_1" localSheetId="11">#REF!</definedName>
    <definedName name="_844E5.010_5_1" localSheetId="5">#REF!</definedName>
    <definedName name="_844E5.010_5_1" localSheetId="14">#REF!</definedName>
    <definedName name="_844E5.010_5_1">#REF!</definedName>
    <definedName name="_845E5.010_6_1" localSheetId="13">#REF!</definedName>
    <definedName name="_845E5.010_6_1" localSheetId="2">#REF!</definedName>
    <definedName name="_845E5.010_6_1" localSheetId="11">#REF!</definedName>
    <definedName name="_845E5.010_6_1" localSheetId="5">#REF!</definedName>
    <definedName name="_845E5.010_6_1" localSheetId="14">#REF!</definedName>
    <definedName name="_845E5.010_6_1">#REF!</definedName>
    <definedName name="_846E5.010_8_1" localSheetId="13">#REF!</definedName>
    <definedName name="_846E5.010_8_1" localSheetId="2">#REF!</definedName>
    <definedName name="_846E5.010_8_1" localSheetId="11">#REF!</definedName>
    <definedName name="_846E5.010_8_1" localSheetId="5">#REF!</definedName>
    <definedName name="_846E5.010_8_1" localSheetId="14">#REF!</definedName>
    <definedName name="_846E5.010_8_1">#REF!</definedName>
    <definedName name="_847E5.020_4_1" localSheetId="13">#REF!</definedName>
    <definedName name="_847E5.020_4_1" localSheetId="2">#REF!</definedName>
    <definedName name="_847E5.020_4_1" localSheetId="11">#REF!</definedName>
    <definedName name="_847E5.020_4_1" localSheetId="5">#REF!</definedName>
    <definedName name="_847E5.020_4_1" localSheetId="14">#REF!</definedName>
    <definedName name="_847E5.020_4_1">#REF!</definedName>
    <definedName name="_848E5.020_5_1" localSheetId="13">#REF!</definedName>
    <definedName name="_848E5.020_5_1" localSheetId="2">#REF!</definedName>
    <definedName name="_848E5.020_5_1" localSheetId="11">#REF!</definedName>
    <definedName name="_848E5.020_5_1" localSheetId="5">#REF!</definedName>
    <definedName name="_848E5.020_5_1" localSheetId="14">#REF!</definedName>
    <definedName name="_848E5.020_5_1">#REF!</definedName>
    <definedName name="_849E5.020_6_1" localSheetId="13">#REF!</definedName>
    <definedName name="_849E5.020_6_1" localSheetId="2">#REF!</definedName>
    <definedName name="_849E5.020_6_1" localSheetId="11">#REF!</definedName>
    <definedName name="_849E5.020_6_1" localSheetId="5">#REF!</definedName>
    <definedName name="_849E5.020_6_1" localSheetId="14">#REF!</definedName>
    <definedName name="_849E5.020_6_1">#REF!</definedName>
    <definedName name="_84abb91_5_1" localSheetId="13">#REF!</definedName>
    <definedName name="_84abb91_5_1" localSheetId="2">#REF!</definedName>
    <definedName name="_84abb91_5_1" localSheetId="11">#REF!</definedName>
    <definedName name="_84abb91_5_1" localSheetId="5">#REF!</definedName>
    <definedName name="_84abb91_5_1" localSheetId="14">#REF!</definedName>
    <definedName name="_84abb91_5_1">#REF!</definedName>
    <definedName name="_850E5.020_8_1" localSheetId="13">#REF!</definedName>
    <definedName name="_850E5.020_8_1" localSheetId="2">#REF!</definedName>
    <definedName name="_850E5.020_8_1" localSheetId="11">#REF!</definedName>
    <definedName name="_850E5.020_8_1" localSheetId="5">#REF!</definedName>
    <definedName name="_850E5.020_8_1" localSheetId="14">#REF!</definedName>
    <definedName name="_850E5.020_8_1">#REF!</definedName>
    <definedName name="_851E5.030_4_1" localSheetId="13">#REF!</definedName>
    <definedName name="_851E5.030_4_1" localSheetId="2">#REF!</definedName>
    <definedName name="_851E5.030_4_1" localSheetId="11">#REF!</definedName>
    <definedName name="_851E5.030_4_1" localSheetId="5">#REF!</definedName>
    <definedName name="_851E5.030_4_1" localSheetId="14">#REF!</definedName>
    <definedName name="_851E5.030_4_1">#REF!</definedName>
    <definedName name="_852E5.030_5_1" localSheetId="13">#REF!</definedName>
    <definedName name="_852E5.030_5_1" localSheetId="2">#REF!</definedName>
    <definedName name="_852E5.030_5_1" localSheetId="11">#REF!</definedName>
    <definedName name="_852E5.030_5_1" localSheetId="5">#REF!</definedName>
    <definedName name="_852E5.030_5_1" localSheetId="14">#REF!</definedName>
    <definedName name="_852E5.030_5_1">#REF!</definedName>
    <definedName name="_853E5.030_6_1" localSheetId="13">#REF!</definedName>
    <definedName name="_853E5.030_6_1" localSheetId="2">#REF!</definedName>
    <definedName name="_853E5.030_6_1" localSheetId="11">#REF!</definedName>
    <definedName name="_853E5.030_6_1" localSheetId="5">#REF!</definedName>
    <definedName name="_853E5.030_6_1" localSheetId="14">#REF!</definedName>
    <definedName name="_853E5.030_6_1">#REF!</definedName>
    <definedName name="_854E5.030_8_1" localSheetId="13">#REF!</definedName>
    <definedName name="_854E5.030_8_1" localSheetId="2">#REF!</definedName>
    <definedName name="_854E5.030_8_1" localSheetId="11">#REF!</definedName>
    <definedName name="_854E5.030_8_1" localSheetId="5">#REF!</definedName>
    <definedName name="_854E5.030_8_1" localSheetId="14">#REF!</definedName>
    <definedName name="_854E5.030_8_1">#REF!</definedName>
    <definedName name="_855E6.001_4_1" localSheetId="13">#REF!</definedName>
    <definedName name="_855E6.001_4_1" localSheetId="2">#REF!</definedName>
    <definedName name="_855E6.001_4_1" localSheetId="11">#REF!</definedName>
    <definedName name="_855E6.001_4_1" localSheetId="5">#REF!</definedName>
    <definedName name="_855E6.001_4_1" localSheetId="14">#REF!</definedName>
    <definedName name="_855E6.001_4_1">#REF!</definedName>
    <definedName name="_856E6.001_5_1" localSheetId="13">#REF!</definedName>
    <definedName name="_856E6.001_5_1" localSheetId="2">#REF!</definedName>
    <definedName name="_856E6.001_5_1" localSheetId="11">#REF!</definedName>
    <definedName name="_856E6.001_5_1" localSheetId="5">#REF!</definedName>
    <definedName name="_856E6.001_5_1" localSheetId="14">#REF!</definedName>
    <definedName name="_856E6.001_5_1">#REF!</definedName>
    <definedName name="_857E6.001_6_1" localSheetId="13">#REF!</definedName>
    <definedName name="_857E6.001_6_1" localSheetId="2">#REF!</definedName>
    <definedName name="_857E6.001_6_1" localSheetId="11">#REF!</definedName>
    <definedName name="_857E6.001_6_1" localSheetId="5">#REF!</definedName>
    <definedName name="_857E6.001_6_1" localSheetId="14">#REF!</definedName>
    <definedName name="_857E6.001_6_1">#REF!</definedName>
    <definedName name="_858E6.001_8_1" localSheetId="13">#REF!</definedName>
    <definedName name="_858E6.001_8_1" localSheetId="2">#REF!</definedName>
    <definedName name="_858E6.001_8_1" localSheetId="11">#REF!</definedName>
    <definedName name="_858E6.001_8_1" localSheetId="5">#REF!</definedName>
    <definedName name="_858E6.001_8_1" localSheetId="14">#REF!</definedName>
    <definedName name="_858E6.001_8_1">#REF!</definedName>
    <definedName name="_859E6.002_4_1" localSheetId="13">#REF!</definedName>
    <definedName name="_859E6.002_4_1" localSheetId="2">#REF!</definedName>
    <definedName name="_859E6.002_4_1" localSheetId="11">#REF!</definedName>
    <definedName name="_859E6.002_4_1" localSheetId="5">#REF!</definedName>
    <definedName name="_859E6.002_4_1" localSheetId="14">#REF!</definedName>
    <definedName name="_859E6.002_4_1">#REF!</definedName>
    <definedName name="_860E6.002_5_1" localSheetId="13">#REF!</definedName>
    <definedName name="_860E6.002_5_1" localSheetId="2">#REF!</definedName>
    <definedName name="_860E6.002_5_1" localSheetId="11">#REF!</definedName>
    <definedName name="_860E6.002_5_1" localSheetId="5">#REF!</definedName>
    <definedName name="_860E6.002_5_1" localSheetId="14">#REF!</definedName>
    <definedName name="_860E6.002_5_1">#REF!</definedName>
    <definedName name="_861E6.002_6_1" localSheetId="13">#REF!</definedName>
    <definedName name="_861E6.002_6_1" localSheetId="2">#REF!</definedName>
    <definedName name="_861E6.002_6_1" localSheetId="11">#REF!</definedName>
    <definedName name="_861E6.002_6_1" localSheetId="5">#REF!</definedName>
    <definedName name="_861E6.002_6_1" localSheetId="14">#REF!</definedName>
    <definedName name="_861E6.002_6_1">#REF!</definedName>
    <definedName name="_862E6.002_8_1" localSheetId="13">#REF!</definedName>
    <definedName name="_862E6.002_8_1" localSheetId="2">#REF!</definedName>
    <definedName name="_862E6.002_8_1" localSheetId="11">#REF!</definedName>
    <definedName name="_862E6.002_8_1" localSheetId="5">#REF!</definedName>
    <definedName name="_862E6.002_8_1" localSheetId="14">#REF!</definedName>
    <definedName name="_862E6.002_8_1">#REF!</definedName>
    <definedName name="_863E6.011_4_1" localSheetId="13">#REF!</definedName>
    <definedName name="_863E6.011_4_1" localSheetId="2">#REF!</definedName>
    <definedName name="_863E6.011_4_1" localSheetId="11">#REF!</definedName>
    <definedName name="_863E6.011_4_1" localSheetId="5">#REF!</definedName>
    <definedName name="_863E6.011_4_1" localSheetId="14">#REF!</definedName>
    <definedName name="_863E6.011_4_1">#REF!</definedName>
    <definedName name="_864E6.011_5_1" localSheetId="13">#REF!</definedName>
    <definedName name="_864E6.011_5_1" localSheetId="2">#REF!</definedName>
    <definedName name="_864E6.011_5_1" localSheetId="11">#REF!</definedName>
    <definedName name="_864E6.011_5_1" localSheetId="5">#REF!</definedName>
    <definedName name="_864E6.011_5_1" localSheetId="14">#REF!</definedName>
    <definedName name="_864E6.011_5_1">#REF!</definedName>
    <definedName name="_865E6.011_6_1" localSheetId="13">#REF!</definedName>
    <definedName name="_865E6.011_6_1" localSheetId="2">#REF!</definedName>
    <definedName name="_865E6.011_6_1" localSheetId="11">#REF!</definedName>
    <definedName name="_865E6.011_6_1" localSheetId="5">#REF!</definedName>
    <definedName name="_865E6.011_6_1" localSheetId="14">#REF!</definedName>
    <definedName name="_865E6.011_6_1">#REF!</definedName>
    <definedName name="_866E6.011_8_1" localSheetId="13">#REF!</definedName>
    <definedName name="_866E6.011_8_1" localSheetId="2">#REF!</definedName>
    <definedName name="_866E6.011_8_1" localSheetId="11">#REF!</definedName>
    <definedName name="_866E6.011_8_1" localSheetId="5">#REF!</definedName>
    <definedName name="_866E6.011_8_1" localSheetId="14">#REF!</definedName>
    <definedName name="_866E6.011_8_1">#REF!</definedName>
    <definedName name="_867E6.012_4_1" localSheetId="13">#REF!</definedName>
    <definedName name="_867E6.012_4_1" localSheetId="2">#REF!</definedName>
    <definedName name="_867E6.012_4_1" localSheetId="11">#REF!</definedName>
    <definedName name="_867E6.012_4_1" localSheetId="5">#REF!</definedName>
    <definedName name="_867E6.012_4_1" localSheetId="14">#REF!</definedName>
    <definedName name="_867E6.012_4_1">#REF!</definedName>
    <definedName name="_868E6.012_5_1" localSheetId="13">#REF!</definedName>
    <definedName name="_868E6.012_5_1" localSheetId="2">#REF!</definedName>
    <definedName name="_868E6.012_5_1" localSheetId="11">#REF!</definedName>
    <definedName name="_868E6.012_5_1" localSheetId="5">#REF!</definedName>
    <definedName name="_868E6.012_5_1" localSheetId="14">#REF!</definedName>
    <definedName name="_868E6.012_5_1">#REF!</definedName>
    <definedName name="_869E6.012_6_1" localSheetId="13">#REF!</definedName>
    <definedName name="_869E6.012_6_1" localSheetId="2">#REF!</definedName>
    <definedName name="_869E6.012_6_1" localSheetId="11">#REF!</definedName>
    <definedName name="_869E6.012_6_1" localSheetId="5">#REF!</definedName>
    <definedName name="_869E6.012_6_1" localSheetId="14">#REF!</definedName>
    <definedName name="_869E6.012_6_1">#REF!</definedName>
    <definedName name="_86abb91_6_1" localSheetId="13">#REF!</definedName>
    <definedName name="_86abb91_6_1" localSheetId="2">#REF!</definedName>
    <definedName name="_86abb91_6_1" localSheetId="11">#REF!</definedName>
    <definedName name="_86abb91_6_1" localSheetId="5">#REF!</definedName>
    <definedName name="_86abb91_6_1" localSheetId="14">#REF!</definedName>
    <definedName name="_86abb91_6_1">#REF!</definedName>
    <definedName name="_870E6.012_8_1" localSheetId="13">#REF!</definedName>
    <definedName name="_870E6.012_8_1" localSheetId="2">#REF!</definedName>
    <definedName name="_870E6.012_8_1" localSheetId="11">#REF!</definedName>
    <definedName name="_870E6.012_8_1" localSheetId="5">#REF!</definedName>
    <definedName name="_870E6.012_8_1" localSheetId="14">#REF!</definedName>
    <definedName name="_870E6.012_8_1">#REF!</definedName>
    <definedName name="_871end_4_1" localSheetId="13">#REF!</definedName>
    <definedName name="_871end_4_1" localSheetId="2">#REF!</definedName>
    <definedName name="_871end_4_1" localSheetId="11">#REF!</definedName>
    <definedName name="_871end_4_1" localSheetId="5">#REF!</definedName>
    <definedName name="_871end_4_1" localSheetId="14">#REF!</definedName>
    <definedName name="_871end_4_1">#REF!</definedName>
    <definedName name="_872End_4_2" localSheetId="13">#REF!</definedName>
    <definedName name="_872End_4_2" localSheetId="2">#REF!</definedName>
    <definedName name="_872End_4_2" localSheetId="11">#REF!</definedName>
    <definedName name="_872End_4_2" localSheetId="5">#REF!</definedName>
    <definedName name="_872End_4_2" localSheetId="14">#REF!</definedName>
    <definedName name="_872End_4_2">#REF!</definedName>
    <definedName name="_873end_5_1" localSheetId="13">#REF!</definedName>
    <definedName name="_873end_5_1" localSheetId="2">#REF!</definedName>
    <definedName name="_873end_5_1" localSheetId="11">#REF!</definedName>
    <definedName name="_873end_5_1" localSheetId="5">#REF!</definedName>
    <definedName name="_873end_5_1" localSheetId="14">#REF!</definedName>
    <definedName name="_873end_5_1">#REF!</definedName>
    <definedName name="_874End_5_2" localSheetId="13">#REF!</definedName>
    <definedName name="_874End_5_2" localSheetId="2">#REF!</definedName>
    <definedName name="_874End_5_2" localSheetId="11">#REF!</definedName>
    <definedName name="_874End_5_2" localSheetId="5">#REF!</definedName>
    <definedName name="_874End_5_2" localSheetId="14">#REF!</definedName>
    <definedName name="_874End_5_2">#REF!</definedName>
    <definedName name="_875end_6_1" localSheetId="13">#REF!</definedName>
    <definedName name="_875end_6_1" localSheetId="2">#REF!</definedName>
    <definedName name="_875end_6_1" localSheetId="11">#REF!</definedName>
    <definedName name="_875end_6_1" localSheetId="5">#REF!</definedName>
    <definedName name="_875end_6_1" localSheetId="14">#REF!</definedName>
    <definedName name="_875end_6_1">#REF!</definedName>
    <definedName name="_876End_6_2" localSheetId="13">#REF!</definedName>
    <definedName name="_876End_6_2" localSheetId="2">#REF!</definedName>
    <definedName name="_876End_6_2" localSheetId="11">#REF!</definedName>
    <definedName name="_876End_6_2" localSheetId="5">#REF!</definedName>
    <definedName name="_876End_6_2" localSheetId="14">#REF!</definedName>
    <definedName name="_876End_6_2">#REF!</definedName>
    <definedName name="_877end_8_1" localSheetId="13">#REF!</definedName>
    <definedName name="_877end_8_1" localSheetId="2">#REF!</definedName>
    <definedName name="_877end_8_1" localSheetId="11">#REF!</definedName>
    <definedName name="_877end_8_1" localSheetId="5">#REF!</definedName>
    <definedName name="_877end_8_1" localSheetId="14">#REF!</definedName>
    <definedName name="_877end_8_1">#REF!</definedName>
    <definedName name="_878End_8_2" localSheetId="13">#REF!</definedName>
    <definedName name="_878End_8_2" localSheetId="2">#REF!</definedName>
    <definedName name="_878End_8_2" localSheetId="11">#REF!</definedName>
    <definedName name="_878End_8_2" localSheetId="5">#REF!</definedName>
    <definedName name="_878End_8_2" localSheetId="14">#REF!</definedName>
    <definedName name="_878End_8_2">#REF!</definedName>
    <definedName name="_87A65800_6_1" localSheetId="13">#REF!</definedName>
    <definedName name="_87A65800_6_1" localSheetId="2">#REF!</definedName>
    <definedName name="_87A65800_6_1" localSheetId="11">#REF!</definedName>
    <definedName name="_87A65800_6_1" localSheetId="5">#REF!</definedName>
    <definedName name="_87A65800_6_1" localSheetId="14">#REF!</definedName>
    <definedName name="_87A65800_6_1">#REF!</definedName>
    <definedName name="_87abb91_8_1" localSheetId="13">#REF!</definedName>
    <definedName name="_87abb91_8_1" localSheetId="2">#REF!</definedName>
    <definedName name="_87abb91_8_1" localSheetId="11">#REF!</definedName>
    <definedName name="_87abb91_8_1" localSheetId="5">#REF!</definedName>
    <definedName name="_87abb91_8_1" localSheetId="14">#REF!</definedName>
    <definedName name="_87abb91_8_1">#REF!</definedName>
    <definedName name="_880Excel_BuiltIn_Database_1" localSheetId="13">#REF!</definedName>
    <definedName name="_880Excel_BuiltIn_Database_1" localSheetId="2">#REF!</definedName>
    <definedName name="_880Excel_BuiltIn_Database_1" localSheetId="11">#REF!</definedName>
    <definedName name="_880Excel_BuiltIn_Database_1" localSheetId="5">#REF!</definedName>
    <definedName name="_880Excel_BuiltIn_Database_1" localSheetId="14">#REF!</definedName>
    <definedName name="_880Excel_BuiltIn_Database_1">#REF!</definedName>
    <definedName name="_882Excel_BuiltIn_Print_Area_1" localSheetId="13">#REF!</definedName>
    <definedName name="_882Excel_BuiltIn_Print_Area_1" localSheetId="2">#REF!</definedName>
    <definedName name="_882Excel_BuiltIn_Print_Area_1" localSheetId="11">#REF!</definedName>
    <definedName name="_882Excel_BuiltIn_Print_Area_1" localSheetId="5">#REF!</definedName>
    <definedName name="_882Excel_BuiltIn_Print_Area_1" localSheetId="14">#REF!</definedName>
    <definedName name="_882Excel_BuiltIn_Print_Area_1">#REF!</definedName>
    <definedName name="_883Excel_BuiltIn_Print_Area_4_1" localSheetId="13">#REF!</definedName>
    <definedName name="_883Excel_BuiltIn_Print_Area_4_1" localSheetId="2">#REF!</definedName>
    <definedName name="_883Excel_BuiltIn_Print_Area_4_1" localSheetId="11">#REF!</definedName>
    <definedName name="_883Excel_BuiltIn_Print_Area_4_1" localSheetId="5">#REF!</definedName>
    <definedName name="_883Excel_BuiltIn_Print_Area_4_1" localSheetId="14">#REF!</definedName>
    <definedName name="_883Excel_BuiltIn_Print_Area_4_1">#REF!</definedName>
    <definedName name="_884Excel_BuiltIn_Print_Area_5_1" localSheetId="13">#REF!</definedName>
    <definedName name="_884Excel_BuiltIn_Print_Area_5_1" localSheetId="2">#REF!</definedName>
    <definedName name="_884Excel_BuiltIn_Print_Area_5_1" localSheetId="11">#REF!</definedName>
    <definedName name="_884Excel_BuiltIn_Print_Area_5_1" localSheetId="5">#REF!</definedName>
    <definedName name="_884Excel_BuiltIn_Print_Area_5_1" localSheetId="14">#REF!</definedName>
    <definedName name="_884Excel_BuiltIn_Print_Area_5_1">#REF!</definedName>
    <definedName name="_885Excel_BuiltIn_Print_Area_5_2" localSheetId="13">#REF!</definedName>
    <definedName name="_885Excel_BuiltIn_Print_Area_5_2" localSheetId="2">#REF!</definedName>
    <definedName name="_885Excel_BuiltIn_Print_Area_5_2" localSheetId="11">#REF!</definedName>
    <definedName name="_885Excel_BuiltIn_Print_Area_5_2" localSheetId="5">#REF!</definedName>
    <definedName name="_885Excel_BuiltIn_Print_Area_5_2" localSheetId="14">#REF!</definedName>
    <definedName name="_885Excel_BuiltIn_Print_Area_5_2">#REF!</definedName>
    <definedName name="_886Excel_BuiltIn_Print_Area_5_3" localSheetId="13">#REF!</definedName>
    <definedName name="_886Excel_BuiltIn_Print_Area_5_3" localSheetId="2">#REF!</definedName>
    <definedName name="_886Excel_BuiltIn_Print_Area_5_3" localSheetId="11">#REF!</definedName>
    <definedName name="_886Excel_BuiltIn_Print_Area_5_3" localSheetId="5">#REF!</definedName>
    <definedName name="_886Excel_BuiltIn_Print_Area_5_3" localSheetId="14">#REF!</definedName>
    <definedName name="_886Excel_BuiltIn_Print_Area_5_3">#REF!</definedName>
    <definedName name="_887Excel_BuiltIn_Print_Area_6_1" localSheetId="13">#REF!</definedName>
    <definedName name="_887Excel_BuiltIn_Print_Area_6_1" localSheetId="2">#REF!</definedName>
    <definedName name="_887Excel_BuiltIn_Print_Area_6_1" localSheetId="11">#REF!</definedName>
    <definedName name="_887Excel_BuiltIn_Print_Area_6_1" localSheetId="5">#REF!</definedName>
    <definedName name="_887Excel_BuiltIn_Print_Area_6_1" localSheetId="14">#REF!</definedName>
    <definedName name="_887Excel_BuiltIn_Print_Area_6_1">#REF!</definedName>
    <definedName name="_888Excel_BuiltIn_Print_Area_6_2" localSheetId="13">#REF!</definedName>
    <definedName name="_888Excel_BuiltIn_Print_Area_6_2" localSheetId="2">#REF!</definedName>
    <definedName name="_888Excel_BuiltIn_Print_Area_6_2" localSheetId="11">#REF!</definedName>
    <definedName name="_888Excel_BuiltIn_Print_Area_6_2" localSheetId="5">#REF!</definedName>
    <definedName name="_888Excel_BuiltIn_Print_Area_6_2" localSheetId="14">#REF!</definedName>
    <definedName name="_888Excel_BuiltIn_Print_Area_6_2">#REF!</definedName>
    <definedName name="_889Excel_BuiltIn_Print_Area_8_1" localSheetId="13">#REF!</definedName>
    <definedName name="_889Excel_BuiltIn_Print_Area_8_1" localSheetId="2">#REF!</definedName>
    <definedName name="_889Excel_BuiltIn_Print_Area_8_1" localSheetId="11">#REF!</definedName>
    <definedName name="_889Excel_BuiltIn_Print_Area_8_1" localSheetId="5">#REF!</definedName>
    <definedName name="_889Excel_BuiltIn_Print_Area_8_1" localSheetId="14">#REF!</definedName>
    <definedName name="_889Excel_BuiltIn_Print_Area_8_1">#REF!</definedName>
    <definedName name="_88ag142X42_4_1" localSheetId="13">#REF!</definedName>
    <definedName name="_88ag142X42_4_1" localSheetId="2">#REF!</definedName>
    <definedName name="_88ag142X42_4_1" localSheetId="11">#REF!</definedName>
    <definedName name="_88ag142X42_4_1" localSheetId="5">#REF!</definedName>
    <definedName name="_88ag142X42_4_1" localSheetId="14">#REF!</definedName>
    <definedName name="_88ag142X42_4_1">#REF!</definedName>
    <definedName name="_890Excel_BuiltIn_Print_Titles_1" localSheetId="13">#REF!</definedName>
    <definedName name="_890Excel_BuiltIn_Print_Titles_1" localSheetId="2">#REF!</definedName>
    <definedName name="_890Excel_BuiltIn_Print_Titles_1" localSheetId="11">#REF!</definedName>
    <definedName name="_890Excel_BuiltIn_Print_Titles_1" localSheetId="5">#REF!</definedName>
    <definedName name="_890Excel_BuiltIn_Print_Titles_1" localSheetId="14">#REF!</definedName>
    <definedName name="_890Excel_BuiltIn_Print_Titles_1">#REF!</definedName>
    <definedName name="_891Excel_BuiltIn_Print_Titles_4_1" localSheetId="13">#REF!</definedName>
    <definedName name="_891Excel_BuiltIn_Print_Titles_4_1" localSheetId="2">#REF!</definedName>
    <definedName name="_891Excel_BuiltIn_Print_Titles_4_1" localSheetId="11">#REF!</definedName>
    <definedName name="_891Excel_BuiltIn_Print_Titles_4_1" localSheetId="5">#REF!</definedName>
    <definedName name="_891Excel_BuiltIn_Print_Titles_4_1" localSheetId="14">#REF!</definedName>
    <definedName name="_891Excel_BuiltIn_Print_Titles_4_1">#REF!</definedName>
    <definedName name="_892Excel_BuiltIn_Print_Titles_5_1" localSheetId="13">#REF!</definedName>
    <definedName name="_892Excel_BuiltIn_Print_Titles_5_1" localSheetId="2">#REF!</definedName>
    <definedName name="_892Excel_BuiltIn_Print_Titles_5_1" localSheetId="11">#REF!</definedName>
    <definedName name="_892Excel_BuiltIn_Print_Titles_5_1" localSheetId="5">#REF!</definedName>
    <definedName name="_892Excel_BuiltIn_Print_Titles_5_1" localSheetId="14">#REF!</definedName>
    <definedName name="_892Excel_BuiltIn_Print_Titles_5_1">#REF!</definedName>
    <definedName name="_893Excel_BuiltIn_Print_Titles_5_2" localSheetId="13">#REF!</definedName>
    <definedName name="_893Excel_BuiltIn_Print_Titles_5_2" localSheetId="2">#REF!</definedName>
    <definedName name="_893Excel_BuiltIn_Print_Titles_5_2" localSheetId="11">#REF!</definedName>
    <definedName name="_893Excel_BuiltIn_Print_Titles_5_2" localSheetId="5">#REF!</definedName>
    <definedName name="_893Excel_BuiltIn_Print_Titles_5_2" localSheetId="14">#REF!</definedName>
    <definedName name="_893Excel_BuiltIn_Print_Titles_5_2">#REF!</definedName>
    <definedName name="_894Excel_BuiltIn_Print_Titles_6_1" localSheetId="13">#REF!</definedName>
    <definedName name="_894Excel_BuiltIn_Print_Titles_6_1" localSheetId="2">#REF!</definedName>
    <definedName name="_894Excel_BuiltIn_Print_Titles_6_1" localSheetId="11">#REF!</definedName>
    <definedName name="_894Excel_BuiltIn_Print_Titles_6_1" localSheetId="5">#REF!</definedName>
    <definedName name="_894Excel_BuiltIn_Print_Titles_6_1" localSheetId="14">#REF!</definedName>
    <definedName name="_894Excel_BuiltIn_Print_Titles_6_1">#REF!</definedName>
    <definedName name="_895Excel_BuiltIn_Print_Titles_8_1" localSheetId="13">#REF!</definedName>
    <definedName name="_895Excel_BuiltIn_Print_Titles_8_1" localSheetId="2">#REF!</definedName>
    <definedName name="_895Excel_BuiltIn_Print_Titles_8_1" localSheetId="11">#REF!</definedName>
    <definedName name="_895Excel_BuiltIn_Print_Titles_8_1" localSheetId="5">#REF!</definedName>
    <definedName name="_895Excel_BuiltIn_Print_Titles_8_1" localSheetId="14">#REF!</definedName>
    <definedName name="_895Excel_BuiltIn_Print_Titles_8_1">#REF!</definedName>
    <definedName name="_896F0.000_4_1" localSheetId="13">#REF!</definedName>
    <definedName name="_896F0.000_4_1" localSheetId="2">#REF!</definedName>
    <definedName name="_896F0.000_4_1" localSheetId="11">#REF!</definedName>
    <definedName name="_896F0.000_4_1" localSheetId="5">#REF!</definedName>
    <definedName name="_896F0.000_4_1" localSheetId="14">#REF!</definedName>
    <definedName name="_896F0.000_4_1">#REF!</definedName>
    <definedName name="_897F0.000_5_1" localSheetId="13">#REF!</definedName>
    <definedName name="_897F0.000_5_1" localSheetId="2">#REF!</definedName>
    <definedName name="_897F0.000_5_1" localSheetId="11">#REF!</definedName>
    <definedName name="_897F0.000_5_1" localSheetId="5">#REF!</definedName>
    <definedName name="_897F0.000_5_1" localSheetId="14">#REF!</definedName>
    <definedName name="_897F0.000_5_1">#REF!</definedName>
    <definedName name="_898F0.000_6_1" localSheetId="13">#REF!</definedName>
    <definedName name="_898F0.000_6_1" localSheetId="2">#REF!</definedName>
    <definedName name="_898F0.000_6_1" localSheetId="11">#REF!</definedName>
    <definedName name="_898F0.000_6_1" localSheetId="5">#REF!</definedName>
    <definedName name="_898F0.000_6_1" localSheetId="14">#REF!</definedName>
    <definedName name="_898F0.000_6_1">#REF!</definedName>
    <definedName name="_899F0.000_8_1" localSheetId="13">#REF!</definedName>
    <definedName name="_899F0.000_8_1" localSheetId="2">#REF!</definedName>
    <definedName name="_899F0.000_8_1" localSheetId="11">#REF!</definedName>
    <definedName name="_899F0.000_8_1" localSheetId="5">#REF!</definedName>
    <definedName name="_899F0.000_8_1" localSheetId="14">#REF!</definedName>
    <definedName name="_899F0.000_8_1">#REF!</definedName>
    <definedName name="_89A65800_8_1" localSheetId="13">#REF!</definedName>
    <definedName name="_89A65800_8_1" localSheetId="2">#REF!</definedName>
    <definedName name="_89A65800_8_1" localSheetId="11">#REF!</definedName>
    <definedName name="_89A65800_8_1" localSheetId="5">#REF!</definedName>
    <definedName name="_89A65800_8_1" localSheetId="14">#REF!</definedName>
    <definedName name="_89A65800_8_1">#REF!</definedName>
    <definedName name="_89ag142X42_5_1" localSheetId="13">#REF!</definedName>
    <definedName name="_89ag142X42_5_1" localSheetId="2">#REF!</definedName>
    <definedName name="_89ag142X42_5_1" localSheetId="11">#REF!</definedName>
    <definedName name="_89ag142X42_5_1" localSheetId="5">#REF!</definedName>
    <definedName name="_89ag142X42_5_1" localSheetId="14">#REF!</definedName>
    <definedName name="_89ag142X42_5_1">#REF!</definedName>
    <definedName name="_9_??????6" localSheetId="2">#N/A</definedName>
    <definedName name="_9_??????6" localSheetId="11">#N/A</definedName>
    <definedName name="_9_??????6" localSheetId="5">#N/A</definedName>
    <definedName name="_9_??????6">#N/A</definedName>
    <definedName name="_900F0.010_4_1" localSheetId="13">#REF!</definedName>
    <definedName name="_900F0.010_4_1" localSheetId="2">#REF!</definedName>
    <definedName name="_900F0.010_4_1" localSheetId="11">#REF!</definedName>
    <definedName name="_900F0.010_4_1" localSheetId="5">#REF!</definedName>
    <definedName name="_900F0.010_4_1" localSheetId="14">#REF!</definedName>
    <definedName name="_900F0.010_4_1">#REF!</definedName>
    <definedName name="_901F0.010_5_1" localSheetId="13">#REF!</definedName>
    <definedName name="_901F0.010_5_1" localSheetId="2">#REF!</definedName>
    <definedName name="_901F0.010_5_1" localSheetId="11">#REF!</definedName>
    <definedName name="_901F0.010_5_1" localSheetId="5">#REF!</definedName>
    <definedName name="_901F0.010_5_1" localSheetId="14">#REF!</definedName>
    <definedName name="_901F0.010_5_1">#REF!</definedName>
    <definedName name="_902DGCTI592_4_1" localSheetId="13">#REF!</definedName>
    <definedName name="_902DGCTI592_4_1" localSheetId="2">#REF!</definedName>
    <definedName name="_902DGCTI592_4_1" localSheetId="11">#REF!</definedName>
    <definedName name="_902DGCTI592_4_1" localSheetId="5">#REF!</definedName>
    <definedName name="_902DGCTI592_4_1" localSheetId="14">#REF!</definedName>
    <definedName name="_902DGCTI592_4_1">#REF!</definedName>
    <definedName name="_902F0.010_6_1" localSheetId="13">#REF!</definedName>
    <definedName name="_902F0.010_6_1" localSheetId="2">#REF!</definedName>
    <definedName name="_902F0.010_6_1" localSheetId="11">#REF!</definedName>
    <definedName name="_902F0.010_6_1" localSheetId="5">#REF!</definedName>
    <definedName name="_902F0.010_6_1" localSheetId="14">#REF!</definedName>
    <definedName name="_902F0.010_6_1">#REF!</definedName>
    <definedName name="_903F0.010_8_1" localSheetId="13">#REF!</definedName>
    <definedName name="_903F0.010_8_1" localSheetId="2">#REF!</definedName>
    <definedName name="_903F0.010_8_1" localSheetId="11">#REF!</definedName>
    <definedName name="_903F0.010_8_1" localSheetId="5">#REF!</definedName>
    <definedName name="_903F0.010_8_1" localSheetId="14">#REF!</definedName>
    <definedName name="_903F0.010_8_1">#REF!</definedName>
    <definedName name="_904DGCTI592_5_1" localSheetId="13">#REF!</definedName>
    <definedName name="_904DGCTI592_5_1" localSheetId="2">#REF!</definedName>
    <definedName name="_904DGCTI592_5_1" localSheetId="11">#REF!</definedName>
    <definedName name="_904DGCTI592_5_1" localSheetId="5">#REF!</definedName>
    <definedName name="_904DGCTI592_5_1" localSheetId="14">#REF!</definedName>
    <definedName name="_904DGCTI592_5_1">#REF!</definedName>
    <definedName name="_904F0.020_4_1" localSheetId="13">#REF!</definedName>
    <definedName name="_904F0.020_4_1" localSheetId="2">#REF!</definedName>
    <definedName name="_904F0.020_4_1" localSheetId="11">#REF!</definedName>
    <definedName name="_904F0.020_4_1" localSheetId="5">#REF!</definedName>
    <definedName name="_904F0.020_4_1" localSheetId="14">#REF!</definedName>
    <definedName name="_904F0.020_4_1">#REF!</definedName>
    <definedName name="_905F0.020_5_1" localSheetId="13">#REF!</definedName>
    <definedName name="_905F0.020_5_1" localSheetId="2">#REF!</definedName>
    <definedName name="_905F0.020_5_1" localSheetId="11">#REF!</definedName>
    <definedName name="_905F0.020_5_1" localSheetId="5">#REF!</definedName>
    <definedName name="_905F0.020_5_1" localSheetId="14">#REF!</definedName>
    <definedName name="_905F0.020_5_1">#REF!</definedName>
    <definedName name="_906DGCTI592_6_1" localSheetId="13">#REF!</definedName>
    <definedName name="_906DGCTI592_6_1" localSheetId="2">#REF!</definedName>
    <definedName name="_906DGCTI592_6_1" localSheetId="11">#REF!</definedName>
    <definedName name="_906DGCTI592_6_1" localSheetId="5">#REF!</definedName>
    <definedName name="_906DGCTI592_6_1" localSheetId="14">#REF!</definedName>
    <definedName name="_906DGCTI592_6_1">#REF!</definedName>
    <definedName name="_906F0.020_6_1" localSheetId="13">#REF!</definedName>
    <definedName name="_906F0.020_6_1" localSheetId="2">#REF!</definedName>
    <definedName name="_906F0.020_6_1" localSheetId="11">#REF!</definedName>
    <definedName name="_906F0.020_6_1" localSheetId="5">#REF!</definedName>
    <definedName name="_906F0.020_6_1" localSheetId="14">#REF!</definedName>
    <definedName name="_906F0.020_6_1">#REF!</definedName>
    <definedName name="_907F0.020_8_1" localSheetId="13">#REF!</definedName>
    <definedName name="_907F0.020_8_1" localSheetId="2">#REF!</definedName>
    <definedName name="_907F0.020_8_1" localSheetId="11">#REF!</definedName>
    <definedName name="_907F0.020_8_1" localSheetId="5">#REF!</definedName>
    <definedName name="_907F0.020_8_1" localSheetId="14">#REF!</definedName>
    <definedName name="_907F0.020_8_1">#REF!</definedName>
    <definedName name="_908DGCTI592_8_1" localSheetId="13">#REF!</definedName>
    <definedName name="_908DGCTI592_8_1" localSheetId="2">#REF!</definedName>
    <definedName name="_908DGCTI592_8_1" localSheetId="11">#REF!</definedName>
    <definedName name="_908DGCTI592_8_1" localSheetId="5">#REF!</definedName>
    <definedName name="_908DGCTI592_8_1" localSheetId="14">#REF!</definedName>
    <definedName name="_908DGCTI592_8_1">#REF!</definedName>
    <definedName name="_908F0.100_4_1" localSheetId="13">#REF!</definedName>
    <definedName name="_908F0.100_4_1" localSheetId="2">#REF!</definedName>
    <definedName name="_908F0.100_4_1" localSheetId="11">#REF!</definedName>
    <definedName name="_908F0.100_4_1" localSheetId="5">#REF!</definedName>
    <definedName name="_908F0.100_4_1" localSheetId="14">#REF!</definedName>
    <definedName name="_908F0.100_4_1">#REF!</definedName>
    <definedName name="_909F0.100_5_1" localSheetId="13">#REF!</definedName>
    <definedName name="_909F0.100_5_1" localSheetId="2">#REF!</definedName>
    <definedName name="_909F0.100_5_1" localSheetId="11">#REF!</definedName>
    <definedName name="_909F0.100_5_1" localSheetId="5">#REF!</definedName>
    <definedName name="_909F0.100_5_1" localSheetId="14">#REF!</definedName>
    <definedName name="_909F0.100_5_1">#REF!</definedName>
    <definedName name="_910F0.100_6_1" localSheetId="13">#REF!</definedName>
    <definedName name="_910F0.100_6_1" localSheetId="2">#REF!</definedName>
    <definedName name="_910F0.100_6_1" localSheetId="11">#REF!</definedName>
    <definedName name="_910F0.100_6_1" localSheetId="5">#REF!</definedName>
    <definedName name="_910F0.100_6_1" localSheetId="14">#REF!</definedName>
    <definedName name="_910F0.100_6_1">#REF!</definedName>
    <definedName name="_911F0.100_8_1" localSheetId="13">#REF!</definedName>
    <definedName name="_911F0.100_8_1" localSheetId="2">#REF!</definedName>
    <definedName name="_911F0.100_8_1" localSheetId="11">#REF!</definedName>
    <definedName name="_911F0.100_8_1" localSheetId="5">#REF!</definedName>
    <definedName name="_911F0.100_8_1" localSheetId="14">#REF!</definedName>
    <definedName name="_911F0.100_8_1">#REF!</definedName>
    <definedName name="_912F0.110_4_1" localSheetId="13">#REF!</definedName>
    <definedName name="_912F0.110_4_1" localSheetId="2">#REF!</definedName>
    <definedName name="_912F0.110_4_1" localSheetId="11">#REF!</definedName>
    <definedName name="_912F0.110_4_1" localSheetId="5">#REF!</definedName>
    <definedName name="_912F0.110_4_1" localSheetId="14">#REF!</definedName>
    <definedName name="_912F0.110_4_1">#REF!</definedName>
    <definedName name="_913F0.110_5_1" localSheetId="13">#REF!</definedName>
    <definedName name="_913F0.110_5_1" localSheetId="2">#REF!</definedName>
    <definedName name="_913F0.110_5_1" localSheetId="11">#REF!</definedName>
    <definedName name="_913F0.110_5_1" localSheetId="5">#REF!</definedName>
    <definedName name="_913F0.110_5_1" localSheetId="14">#REF!</definedName>
    <definedName name="_913F0.110_5_1">#REF!</definedName>
    <definedName name="_914F0.110_6_1" localSheetId="13">#REF!</definedName>
    <definedName name="_914F0.110_6_1" localSheetId="2">#REF!</definedName>
    <definedName name="_914F0.110_6_1" localSheetId="11">#REF!</definedName>
    <definedName name="_914F0.110_6_1" localSheetId="5">#REF!</definedName>
    <definedName name="_914F0.110_6_1" localSheetId="14">#REF!</definedName>
    <definedName name="_914F0.110_6_1">#REF!</definedName>
    <definedName name="_915F0.110_8_1" localSheetId="13">#REF!</definedName>
    <definedName name="_915F0.110_8_1" localSheetId="2">#REF!</definedName>
    <definedName name="_915F0.110_8_1" localSheetId="11">#REF!</definedName>
    <definedName name="_915F0.110_8_1" localSheetId="5">#REF!</definedName>
    <definedName name="_915F0.110_8_1" localSheetId="14">#REF!</definedName>
    <definedName name="_915F0.110_8_1">#REF!</definedName>
    <definedName name="_916F0.120_4_1" localSheetId="13">#REF!</definedName>
    <definedName name="_916F0.120_4_1" localSheetId="2">#REF!</definedName>
    <definedName name="_916F0.120_4_1" localSheetId="11">#REF!</definedName>
    <definedName name="_916F0.120_4_1" localSheetId="5">#REF!</definedName>
    <definedName name="_916F0.120_4_1" localSheetId="14">#REF!</definedName>
    <definedName name="_916F0.120_4_1">#REF!</definedName>
    <definedName name="_917F0.120_5_1" localSheetId="13">#REF!</definedName>
    <definedName name="_917F0.120_5_1" localSheetId="2">#REF!</definedName>
    <definedName name="_917F0.120_5_1" localSheetId="11">#REF!</definedName>
    <definedName name="_917F0.120_5_1" localSheetId="5">#REF!</definedName>
    <definedName name="_917F0.120_5_1" localSheetId="14">#REF!</definedName>
    <definedName name="_917F0.120_5_1">#REF!</definedName>
    <definedName name="_918F0.120_6_1" localSheetId="13">#REF!</definedName>
    <definedName name="_918F0.120_6_1" localSheetId="2">#REF!</definedName>
    <definedName name="_918F0.120_6_1" localSheetId="11">#REF!</definedName>
    <definedName name="_918F0.120_6_1" localSheetId="5">#REF!</definedName>
    <definedName name="_918F0.120_6_1" localSheetId="14">#REF!</definedName>
    <definedName name="_918F0.120_6_1">#REF!</definedName>
    <definedName name="_919F0.120_8_1" localSheetId="13">#REF!</definedName>
    <definedName name="_919F0.120_8_1" localSheetId="2">#REF!</definedName>
    <definedName name="_919F0.120_8_1" localSheetId="11">#REF!</definedName>
    <definedName name="_919F0.120_8_1" localSheetId="5">#REF!</definedName>
    <definedName name="_919F0.120_8_1" localSheetId="14">#REF!</definedName>
    <definedName name="_919F0.120_8_1">#REF!</definedName>
    <definedName name="_91A66000_4_1" localSheetId="13">#REF!</definedName>
    <definedName name="_91A66000_4_1" localSheetId="2">#REF!</definedName>
    <definedName name="_91A66000_4_1" localSheetId="11">#REF!</definedName>
    <definedName name="_91A66000_4_1" localSheetId="5">#REF!</definedName>
    <definedName name="_91A66000_4_1" localSheetId="14">#REF!</definedName>
    <definedName name="_91A66000_4_1">#REF!</definedName>
    <definedName name="_91ag142X42_6_1" localSheetId="13">#REF!</definedName>
    <definedName name="_91ag142X42_6_1" localSheetId="2">#REF!</definedName>
    <definedName name="_91ag142X42_6_1" localSheetId="11">#REF!</definedName>
    <definedName name="_91ag142X42_6_1" localSheetId="5">#REF!</definedName>
    <definedName name="_91ag142X42_6_1" localSheetId="14">#REF!</definedName>
    <definedName name="_91ag142X42_6_1">#REF!</definedName>
    <definedName name="_920F0.200_4_1" localSheetId="13">#REF!</definedName>
    <definedName name="_920F0.200_4_1" localSheetId="2">#REF!</definedName>
    <definedName name="_920F0.200_4_1" localSheetId="11">#REF!</definedName>
    <definedName name="_920F0.200_4_1" localSheetId="5">#REF!</definedName>
    <definedName name="_920F0.200_4_1" localSheetId="14">#REF!</definedName>
    <definedName name="_920F0.200_4_1">#REF!</definedName>
    <definedName name="_921F0.200_5_1" localSheetId="13">#REF!</definedName>
    <definedName name="_921F0.200_5_1" localSheetId="2">#REF!</definedName>
    <definedName name="_921F0.200_5_1" localSheetId="11">#REF!</definedName>
    <definedName name="_921F0.200_5_1" localSheetId="5">#REF!</definedName>
    <definedName name="_921F0.200_5_1" localSheetId="14">#REF!</definedName>
    <definedName name="_921F0.200_5_1">#REF!</definedName>
    <definedName name="_922F0.200_6_1" localSheetId="13">#REF!</definedName>
    <definedName name="_922F0.200_6_1" localSheetId="2">#REF!</definedName>
    <definedName name="_922F0.200_6_1" localSheetId="11">#REF!</definedName>
    <definedName name="_922F0.200_6_1" localSheetId="5">#REF!</definedName>
    <definedName name="_922F0.200_6_1" localSheetId="14">#REF!</definedName>
    <definedName name="_922F0.200_6_1">#REF!</definedName>
    <definedName name="_923F0.200_8_1" localSheetId="13">#REF!</definedName>
    <definedName name="_923F0.200_8_1" localSheetId="2">#REF!</definedName>
    <definedName name="_923F0.200_8_1" localSheetId="11">#REF!</definedName>
    <definedName name="_923F0.200_8_1" localSheetId="5">#REF!</definedName>
    <definedName name="_923F0.200_8_1" localSheetId="14">#REF!</definedName>
    <definedName name="_923F0.200_8_1">#REF!</definedName>
    <definedName name="_924F0.210_4_1" localSheetId="13">#REF!</definedName>
    <definedName name="_924F0.210_4_1" localSheetId="2">#REF!</definedName>
    <definedName name="_924F0.210_4_1" localSheetId="11">#REF!</definedName>
    <definedName name="_924F0.210_4_1" localSheetId="5">#REF!</definedName>
    <definedName name="_924F0.210_4_1" localSheetId="14">#REF!</definedName>
    <definedName name="_924F0.210_4_1">#REF!</definedName>
    <definedName name="_925Document_array_5_2">NA()</definedName>
    <definedName name="_925F0.210_5_1" localSheetId="13">#REF!</definedName>
    <definedName name="_925F0.210_5_1" localSheetId="2">#REF!</definedName>
    <definedName name="_925F0.210_5_1" localSheetId="11">#REF!</definedName>
    <definedName name="_925F0.210_5_1" localSheetId="5">#REF!</definedName>
    <definedName name="_925F0.210_5_1" localSheetId="14">#REF!</definedName>
    <definedName name="_925F0.210_5_1">#REF!</definedName>
    <definedName name="_926Document_array_6_1">#N/A</definedName>
    <definedName name="_926F0.210_6_1" localSheetId="13">#REF!</definedName>
    <definedName name="_926F0.210_6_1" localSheetId="2">#REF!</definedName>
    <definedName name="_926F0.210_6_1" localSheetId="11">#REF!</definedName>
    <definedName name="_926F0.210_6_1" localSheetId="5">#REF!</definedName>
    <definedName name="_926F0.210_6_1" localSheetId="14">#REF!</definedName>
    <definedName name="_926F0.210_6_1">#REF!</definedName>
    <definedName name="_927Document_array_8_1">#N/A</definedName>
    <definedName name="_927F0.210_8_1" localSheetId="13">#REF!</definedName>
    <definedName name="_927F0.210_8_1" localSheetId="2">#REF!</definedName>
    <definedName name="_927F0.210_8_1" localSheetId="11">#REF!</definedName>
    <definedName name="_927F0.210_8_1" localSheetId="5">#REF!</definedName>
    <definedName name="_927F0.210_8_1" localSheetId="14">#REF!</definedName>
    <definedName name="_927F0.210_8_1">#REF!</definedName>
    <definedName name="_928F0.220_4_1" localSheetId="13">#REF!</definedName>
    <definedName name="_928F0.220_4_1" localSheetId="2">#REF!</definedName>
    <definedName name="_928F0.220_4_1" localSheetId="11">#REF!</definedName>
    <definedName name="_928F0.220_4_1" localSheetId="5">#REF!</definedName>
    <definedName name="_928F0.220_4_1" localSheetId="14">#REF!</definedName>
    <definedName name="_928F0.220_4_1">#REF!</definedName>
    <definedName name="_929F0.220_5_1" localSheetId="13">#REF!</definedName>
    <definedName name="_929F0.220_5_1" localSheetId="2">#REF!</definedName>
    <definedName name="_929F0.220_5_1" localSheetId="11">#REF!</definedName>
    <definedName name="_929F0.220_5_1" localSheetId="5">#REF!</definedName>
    <definedName name="_929F0.220_5_1" localSheetId="14">#REF!</definedName>
    <definedName name="_929F0.220_5_1">#REF!</definedName>
    <definedName name="_92A68000_4_1" localSheetId="13">#REF!</definedName>
    <definedName name="_92A68000_4_1" localSheetId="2">#REF!</definedName>
    <definedName name="_92A68000_4_1" localSheetId="11">#REF!</definedName>
    <definedName name="_92A68000_4_1" localSheetId="5">#REF!</definedName>
    <definedName name="_92A68000_4_1" localSheetId="14">#REF!</definedName>
    <definedName name="_92A68000_4_1">#REF!</definedName>
    <definedName name="_92ag142X42_8_1" localSheetId="13">#REF!</definedName>
    <definedName name="_92ag142X42_8_1" localSheetId="2">#REF!</definedName>
    <definedName name="_92ag142X42_8_1" localSheetId="11">#REF!</definedName>
    <definedName name="_92ag142X42_8_1" localSheetId="5">#REF!</definedName>
    <definedName name="_92ag142X42_8_1" localSheetId="14">#REF!</definedName>
    <definedName name="_92ag142X42_8_1">#REF!</definedName>
    <definedName name="_930F0.220_6_1" localSheetId="13">#REF!</definedName>
    <definedName name="_930F0.220_6_1" localSheetId="2">#REF!</definedName>
    <definedName name="_930F0.220_6_1" localSheetId="11">#REF!</definedName>
    <definedName name="_930F0.220_6_1" localSheetId="5">#REF!</definedName>
    <definedName name="_930F0.220_6_1" localSheetId="14">#REF!</definedName>
    <definedName name="_930F0.220_6_1">#REF!</definedName>
    <definedName name="_931F0.220_8_1" localSheetId="13">#REF!</definedName>
    <definedName name="_931F0.220_8_1" localSheetId="2">#REF!</definedName>
    <definedName name="_931F0.220_8_1" localSheetId="11">#REF!</definedName>
    <definedName name="_931F0.220_8_1" localSheetId="5">#REF!</definedName>
    <definedName name="_931F0.220_8_1" localSheetId="14">#REF!</definedName>
    <definedName name="_931F0.220_8_1">#REF!</definedName>
    <definedName name="_932F0.300_4_1" localSheetId="13">#REF!</definedName>
    <definedName name="_932F0.300_4_1" localSheetId="2">#REF!</definedName>
    <definedName name="_932F0.300_4_1" localSheetId="11">#REF!</definedName>
    <definedName name="_932F0.300_4_1" localSheetId="5">#REF!</definedName>
    <definedName name="_932F0.300_4_1" localSheetId="14">#REF!</definedName>
    <definedName name="_932F0.300_4_1">#REF!</definedName>
    <definedName name="_933F0.300_5_1" localSheetId="13">#REF!</definedName>
    <definedName name="_933F0.300_5_1" localSheetId="2">#REF!</definedName>
    <definedName name="_933F0.300_5_1" localSheetId="11">#REF!</definedName>
    <definedName name="_933F0.300_5_1" localSheetId="5">#REF!</definedName>
    <definedName name="_933F0.300_5_1" localSheetId="14">#REF!</definedName>
    <definedName name="_933F0.300_5_1">#REF!</definedName>
    <definedName name="_934F0.300_6_1" localSheetId="13">#REF!</definedName>
    <definedName name="_934F0.300_6_1" localSheetId="2">#REF!</definedName>
    <definedName name="_934F0.300_6_1" localSheetId="11">#REF!</definedName>
    <definedName name="_934F0.300_6_1" localSheetId="5">#REF!</definedName>
    <definedName name="_934F0.300_6_1" localSheetId="14">#REF!</definedName>
    <definedName name="_934F0.300_6_1">#REF!</definedName>
    <definedName name="_935F0.300_8_1" localSheetId="13">#REF!</definedName>
    <definedName name="_935F0.300_8_1" localSheetId="2">#REF!</definedName>
    <definedName name="_935F0.300_8_1" localSheetId="11">#REF!</definedName>
    <definedName name="_935F0.300_8_1" localSheetId="5">#REF!</definedName>
    <definedName name="_935F0.300_8_1" localSheetId="14">#REF!</definedName>
    <definedName name="_935F0.300_8_1">#REF!</definedName>
    <definedName name="_936F0.310_4_1" localSheetId="13">#REF!</definedName>
    <definedName name="_936F0.310_4_1" localSheetId="2">#REF!</definedName>
    <definedName name="_936F0.310_4_1" localSheetId="11">#REF!</definedName>
    <definedName name="_936F0.310_4_1" localSheetId="5">#REF!</definedName>
    <definedName name="_936F0.310_4_1" localSheetId="14">#REF!</definedName>
    <definedName name="_936F0.310_4_1">#REF!</definedName>
    <definedName name="_937F0.310_5_1" localSheetId="13">#REF!</definedName>
    <definedName name="_937F0.310_5_1" localSheetId="2">#REF!</definedName>
    <definedName name="_937F0.310_5_1" localSheetId="11">#REF!</definedName>
    <definedName name="_937F0.310_5_1" localSheetId="5">#REF!</definedName>
    <definedName name="_937F0.310_5_1" localSheetId="14">#REF!</definedName>
    <definedName name="_937F0.310_5_1">#REF!</definedName>
    <definedName name="_938F0.310_6_1" localSheetId="13">#REF!</definedName>
    <definedName name="_938F0.310_6_1" localSheetId="2">#REF!</definedName>
    <definedName name="_938F0.310_6_1" localSheetId="11">#REF!</definedName>
    <definedName name="_938F0.310_6_1" localSheetId="5">#REF!</definedName>
    <definedName name="_938F0.310_6_1" localSheetId="14">#REF!</definedName>
    <definedName name="_938F0.310_6_1">#REF!</definedName>
    <definedName name="_939F0.310_8_1" localSheetId="13">#REF!</definedName>
    <definedName name="_939F0.310_8_1" localSheetId="2">#REF!</definedName>
    <definedName name="_939F0.310_8_1" localSheetId="11">#REF!</definedName>
    <definedName name="_939F0.310_8_1" localSheetId="5">#REF!</definedName>
    <definedName name="_939F0.310_8_1" localSheetId="14">#REF!</definedName>
    <definedName name="_939F0.310_8_1">#REF!</definedName>
    <definedName name="_93A66000_5_1" localSheetId="13">#REF!</definedName>
    <definedName name="_93A66000_5_1" localSheetId="2">#REF!</definedName>
    <definedName name="_93A66000_5_1" localSheetId="11">#REF!</definedName>
    <definedName name="_93A66000_5_1" localSheetId="5">#REF!</definedName>
    <definedName name="_93A66000_5_1" localSheetId="14">#REF!</definedName>
    <definedName name="_93A66000_5_1">#REF!</definedName>
    <definedName name="_93ag15F80_4_1" localSheetId="13">#REF!</definedName>
    <definedName name="_93ag15F80_4_1" localSheetId="2">#REF!</definedName>
    <definedName name="_93ag15F80_4_1" localSheetId="11">#REF!</definedName>
    <definedName name="_93ag15F80_4_1" localSheetId="5">#REF!</definedName>
    <definedName name="_93ag15F80_4_1" localSheetId="14">#REF!</definedName>
    <definedName name="_93ag15F80_4_1">#REF!</definedName>
    <definedName name="_940F0.320_4_1" localSheetId="13">#REF!</definedName>
    <definedName name="_940F0.320_4_1" localSheetId="2">#REF!</definedName>
    <definedName name="_940F0.320_4_1" localSheetId="11">#REF!</definedName>
    <definedName name="_940F0.320_4_1" localSheetId="5">#REF!</definedName>
    <definedName name="_940F0.320_4_1" localSheetId="14">#REF!</definedName>
    <definedName name="_940F0.320_4_1">#REF!</definedName>
    <definedName name="_941F0.320_5_1" localSheetId="13">#REF!</definedName>
    <definedName name="_941F0.320_5_1" localSheetId="2">#REF!</definedName>
    <definedName name="_941F0.320_5_1" localSheetId="11">#REF!</definedName>
    <definedName name="_941F0.320_5_1" localSheetId="5">#REF!</definedName>
    <definedName name="_941F0.320_5_1" localSheetId="14">#REF!</definedName>
    <definedName name="_941F0.320_5_1">#REF!</definedName>
    <definedName name="_942F0.320_6_1" localSheetId="13">#REF!</definedName>
    <definedName name="_942F0.320_6_1" localSheetId="2">#REF!</definedName>
    <definedName name="_942F0.320_6_1" localSheetId="11">#REF!</definedName>
    <definedName name="_942F0.320_6_1" localSheetId="5">#REF!</definedName>
    <definedName name="_942F0.320_6_1" localSheetId="14">#REF!</definedName>
    <definedName name="_942F0.320_6_1">#REF!</definedName>
    <definedName name="_943F0.320_8_1" localSheetId="13">#REF!</definedName>
    <definedName name="_943F0.320_8_1" localSheetId="2">#REF!</definedName>
    <definedName name="_943F0.320_8_1" localSheetId="11">#REF!</definedName>
    <definedName name="_943F0.320_8_1" localSheetId="5">#REF!</definedName>
    <definedName name="_943F0.320_8_1" localSheetId="14">#REF!</definedName>
    <definedName name="_943F0.320_8_1">#REF!</definedName>
    <definedName name="_944F1.000_4_1" localSheetId="13">#REF!</definedName>
    <definedName name="_944F1.000_4_1" localSheetId="2">#REF!</definedName>
    <definedName name="_944F1.000_4_1" localSheetId="11">#REF!</definedName>
    <definedName name="_944F1.000_4_1" localSheetId="5">#REF!</definedName>
    <definedName name="_944F1.000_4_1" localSheetId="14">#REF!</definedName>
    <definedName name="_944F1.000_4_1">#REF!</definedName>
    <definedName name="_945F1.000_5_1" localSheetId="13">#REF!</definedName>
    <definedName name="_945F1.000_5_1" localSheetId="2">#REF!</definedName>
    <definedName name="_945F1.000_5_1" localSheetId="11">#REF!</definedName>
    <definedName name="_945F1.000_5_1" localSheetId="5">#REF!</definedName>
    <definedName name="_945F1.000_5_1" localSheetId="14">#REF!</definedName>
    <definedName name="_945F1.000_5_1">#REF!</definedName>
    <definedName name="_946F1.000_6_1" localSheetId="13">#REF!</definedName>
    <definedName name="_946F1.000_6_1" localSheetId="2">#REF!</definedName>
    <definedName name="_946F1.000_6_1" localSheetId="11">#REF!</definedName>
    <definedName name="_946F1.000_6_1" localSheetId="5">#REF!</definedName>
    <definedName name="_946F1.000_6_1" localSheetId="14">#REF!</definedName>
    <definedName name="_946F1.000_6_1">#REF!</definedName>
    <definedName name="_947F1.000_8_1" localSheetId="13">#REF!</definedName>
    <definedName name="_947F1.000_8_1" localSheetId="2">#REF!</definedName>
    <definedName name="_947F1.000_8_1" localSheetId="11">#REF!</definedName>
    <definedName name="_947F1.000_8_1" localSheetId="5">#REF!</definedName>
    <definedName name="_947F1.000_8_1" localSheetId="14">#REF!</definedName>
    <definedName name="_947F1.000_8_1">#REF!</definedName>
    <definedName name="_948F1.010_4_1" localSheetId="13">#REF!</definedName>
    <definedName name="_948F1.010_4_1" localSheetId="2">#REF!</definedName>
    <definedName name="_948F1.010_4_1" localSheetId="11">#REF!</definedName>
    <definedName name="_948F1.010_4_1" localSheetId="5">#REF!</definedName>
    <definedName name="_948F1.010_4_1" localSheetId="14">#REF!</definedName>
    <definedName name="_948F1.010_4_1">#REF!</definedName>
    <definedName name="_949dinh_4_1" localSheetId="13">#REF!</definedName>
    <definedName name="_949dinh_4_1" localSheetId="2">#REF!</definedName>
    <definedName name="_949dinh_4_1" localSheetId="11">#REF!</definedName>
    <definedName name="_949dinh_4_1" localSheetId="5">#REF!</definedName>
    <definedName name="_949dinh_4_1" localSheetId="14">#REF!</definedName>
    <definedName name="_949dinh_4_1">#REF!</definedName>
    <definedName name="_949F1.010_5_1" localSheetId="13">#REF!</definedName>
    <definedName name="_949F1.010_5_1" localSheetId="2">#REF!</definedName>
    <definedName name="_949F1.010_5_1" localSheetId="11">#REF!</definedName>
    <definedName name="_949F1.010_5_1" localSheetId="5">#REF!</definedName>
    <definedName name="_949F1.010_5_1" localSheetId="14">#REF!</definedName>
    <definedName name="_949F1.010_5_1">#REF!</definedName>
    <definedName name="_94ag15F80_5_1" localSheetId="13">#REF!</definedName>
    <definedName name="_94ag15F80_5_1" localSheetId="2">#REF!</definedName>
    <definedName name="_94ag15F80_5_1" localSheetId="11">#REF!</definedName>
    <definedName name="_94ag15F80_5_1" localSheetId="5">#REF!</definedName>
    <definedName name="_94ag15F80_5_1" localSheetId="14">#REF!</definedName>
    <definedName name="_94ag15F80_5_1">#REF!</definedName>
    <definedName name="_950dinh_5_1" localSheetId="13">#REF!</definedName>
    <definedName name="_950dinh_5_1" localSheetId="2">#REF!</definedName>
    <definedName name="_950dinh_5_1" localSheetId="11">#REF!</definedName>
    <definedName name="_950dinh_5_1" localSheetId="5">#REF!</definedName>
    <definedName name="_950dinh_5_1" localSheetId="14">#REF!</definedName>
    <definedName name="_950dinh_5_1">#REF!</definedName>
    <definedName name="_950F1.010_6_1" localSheetId="13">#REF!</definedName>
    <definedName name="_950F1.010_6_1" localSheetId="2">#REF!</definedName>
    <definedName name="_950F1.010_6_1" localSheetId="11">#REF!</definedName>
    <definedName name="_950F1.010_6_1" localSheetId="5">#REF!</definedName>
    <definedName name="_950F1.010_6_1" localSheetId="14">#REF!</definedName>
    <definedName name="_950F1.010_6_1">#REF!</definedName>
    <definedName name="_951dinh_6_1" localSheetId="13">#REF!</definedName>
    <definedName name="_951dinh_6_1" localSheetId="2">#REF!</definedName>
    <definedName name="_951dinh_6_1" localSheetId="11">#REF!</definedName>
    <definedName name="_951dinh_6_1" localSheetId="5">#REF!</definedName>
    <definedName name="_951dinh_6_1" localSheetId="14">#REF!</definedName>
    <definedName name="_951dinh_6_1">#REF!</definedName>
    <definedName name="_951F1.010_8_1" localSheetId="13">#REF!</definedName>
    <definedName name="_951F1.010_8_1" localSheetId="2">#REF!</definedName>
    <definedName name="_951F1.010_8_1" localSheetId="11">#REF!</definedName>
    <definedName name="_951F1.010_8_1" localSheetId="5">#REF!</definedName>
    <definedName name="_951F1.010_8_1" localSheetId="14">#REF!</definedName>
    <definedName name="_951F1.010_8_1">#REF!</definedName>
    <definedName name="_952dinh_8_1" localSheetId="13">#REF!</definedName>
    <definedName name="_952dinh_8_1" localSheetId="2">#REF!</definedName>
    <definedName name="_952dinh_8_1" localSheetId="11">#REF!</definedName>
    <definedName name="_952dinh_8_1" localSheetId="5">#REF!</definedName>
    <definedName name="_952dinh_8_1" localSheetId="14">#REF!</definedName>
    <definedName name="_952dinh_8_1">#REF!</definedName>
    <definedName name="_952F1.020_4_1" localSheetId="13">#REF!</definedName>
    <definedName name="_952F1.020_4_1" localSheetId="2">#REF!</definedName>
    <definedName name="_952F1.020_4_1" localSheetId="11">#REF!</definedName>
    <definedName name="_952F1.020_4_1" localSheetId="5">#REF!</definedName>
    <definedName name="_952F1.020_4_1" localSheetId="14">#REF!</definedName>
    <definedName name="_952F1.020_4_1">#REF!</definedName>
    <definedName name="_953dinhdia_4_1" localSheetId="13">#REF!</definedName>
    <definedName name="_953dinhdia_4_1" localSheetId="2">#REF!</definedName>
    <definedName name="_953dinhdia_4_1" localSheetId="11">#REF!</definedName>
    <definedName name="_953dinhdia_4_1" localSheetId="5">#REF!</definedName>
    <definedName name="_953dinhdia_4_1" localSheetId="14">#REF!</definedName>
    <definedName name="_953dinhdia_4_1">#REF!</definedName>
    <definedName name="_953F1.020_5_1" localSheetId="13">#REF!</definedName>
    <definedName name="_953F1.020_5_1" localSheetId="2">#REF!</definedName>
    <definedName name="_953F1.020_5_1" localSheetId="11">#REF!</definedName>
    <definedName name="_953F1.020_5_1" localSheetId="5">#REF!</definedName>
    <definedName name="_953F1.020_5_1" localSheetId="14">#REF!</definedName>
    <definedName name="_953F1.020_5_1">#REF!</definedName>
    <definedName name="_954dinhdia_5_1" localSheetId="13">#REF!</definedName>
    <definedName name="_954dinhdia_5_1" localSheetId="2">#REF!</definedName>
    <definedName name="_954dinhdia_5_1" localSheetId="11">#REF!</definedName>
    <definedName name="_954dinhdia_5_1" localSheetId="5">#REF!</definedName>
    <definedName name="_954dinhdia_5_1" localSheetId="14">#REF!</definedName>
    <definedName name="_954dinhdia_5_1">#REF!</definedName>
    <definedName name="_954F1.020_6_1" localSheetId="13">#REF!</definedName>
    <definedName name="_954F1.020_6_1" localSheetId="2">#REF!</definedName>
    <definedName name="_954F1.020_6_1" localSheetId="11">#REF!</definedName>
    <definedName name="_954F1.020_6_1" localSheetId="5">#REF!</definedName>
    <definedName name="_954F1.020_6_1" localSheetId="14">#REF!</definedName>
    <definedName name="_954F1.020_6_1">#REF!</definedName>
    <definedName name="_955dinhdia_6_1" localSheetId="13">#REF!</definedName>
    <definedName name="_955dinhdia_6_1" localSheetId="2">#REF!</definedName>
    <definedName name="_955dinhdia_6_1" localSheetId="11">#REF!</definedName>
    <definedName name="_955dinhdia_6_1" localSheetId="5">#REF!</definedName>
    <definedName name="_955dinhdia_6_1" localSheetId="14">#REF!</definedName>
    <definedName name="_955dinhdia_6_1">#REF!</definedName>
    <definedName name="_955F1.020_8_1" localSheetId="13">#REF!</definedName>
    <definedName name="_955F1.020_8_1" localSheetId="2">#REF!</definedName>
    <definedName name="_955F1.020_8_1" localSheetId="11">#REF!</definedName>
    <definedName name="_955F1.020_8_1" localSheetId="5">#REF!</definedName>
    <definedName name="_955F1.020_8_1" localSheetId="14">#REF!</definedName>
    <definedName name="_955F1.020_8_1">#REF!</definedName>
    <definedName name="_956dinhdia_8_1" localSheetId="13">#REF!</definedName>
    <definedName name="_956dinhdia_8_1" localSheetId="2">#REF!</definedName>
    <definedName name="_956dinhdia_8_1" localSheetId="11">#REF!</definedName>
    <definedName name="_956dinhdia_8_1" localSheetId="5">#REF!</definedName>
    <definedName name="_956dinhdia_8_1" localSheetId="14">#REF!</definedName>
    <definedName name="_956dinhdia_8_1">#REF!</definedName>
    <definedName name="_956F1.100_4_1" localSheetId="13">#REF!</definedName>
    <definedName name="_956F1.100_4_1" localSheetId="2">#REF!</definedName>
    <definedName name="_956F1.100_4_1" localSheetId="11">#REF!</definedName>
    <definedName name="_956F1.100_4_1" localSheetId="5">#REF!</definedName>
    <definedName name="_956F1.100_4_1" localSheetId="14">#REF!</definedName>
    <definedName name="_956F1.100_4_1">#REF!</definedName>
    <definedName name="_957F1.100_5_1" localSheetId="13">#REF!</definedName>
    <definedName name="_957F1.100_5_1" localSheetId="2">#REF!</definedName>
    <definedName name="_957F1.100_5_1" localSheetId="11">#REF!</definedName>
    <definedName name="_957F1.100_5_1" localSheetId="5">#REF!</definedName>
    <definedName name="_957F1.100_5_1" localSheetId="14">#REF!</definedName>
    <definedName name="_957F1.100_5_1">#REF!</definedName>
    <definedName name="_958F1.100_6_1" localSheetId="13">#REF!</definedName>
    <definedName name="_958F1.100_6_1" localSheetId="2">#REF!</definedName>
    <definedName name="_958F1.100_6_1" localSheetId="11">#REF!</definedName>
    <definedName name="_958F1.100_6_1" localSheetId="5">#REF!</definedName>
    <definedName name="_958F1.100_6_1" localSheetId="14">#REF!</definedName>
    <definedName name="_958F1.100_6_1">#REF!</definedName>
    <definedName name="_959F1.100_8_1" localSheetId="13">#REF!</definedName>
    <definedName name="_959F1.100_8_1" localSheetId="2">#REF!</definedName>
    <definedName name="_959F1.100_8_1" localSheetId="11">#REF!</definedName>
    <definedName name="_959F1.100_8_1" localSheetId="5">#REF!</definedName>
    <definedName name="_959F1.100_8_1" localSheetId="14">#REF!</definedName>
    <definedName name="_959F1.100_8_1">#REF!</definedName>
    <definedName name="_95ag15F80_6_1" localSheetId="13">#REF!</definedName>
    <definedName name="_95ag15F80_6_1" localSheetId="2">#REF!</definedName>
    <definedName name="_95ag15F80_6_1" localSheetId="11">#REF!</definedName>
    <definedName name="_95ag15F80_6_1" localSheetId="5">#REF!</definedName>
    <definedName name="_95ag15F80_6_1" localSheetId="14">#REF!</definedName>
    <definedName name="_95ag15F80_6_1">#REF!</definedName>
    <definedName name="_960F1.110_4_1" localSheetId="13">#REF!</definedName>
    <definedName name="_960F1.110_4_1" localSheetId="2">#REF!</definedName>
    <definedName name="_960F1.110_4_1" localSheetId="11">#REF!</definedName>
    <definedName name="_960F1.110_4_1" localSheetId="5">#REF!</definedName>
    <definedName name="_960F1.110_4_1" localSheetId="14">#REF!</definedName>
    <definedName name="_960F1.110_4_1">#REF!</definedName>
    <definedName name="_961F1.110_5_1" localSheetId="13">#REF!</definedName>
    <definedName name="_961F1.110_5_1" localSheetId="2">#REF!</definedName>
    <definedName name="_961F1.110_5_1" localSheetId="11">#REF!</definedName>
    <definedName name="_961F1.110_5_1" localSheetId="5">#REF!</definedName>
    <definedName name="_961F1.110_5_1" localSheetId="14">#REF!</definedName>
    <definedName name="_961F1.110_5_1">#REF!</definedName>
    <definedName name="_962F1.110_6_1" localSheetId="13">#REF!</definedName>
    <definedName name="_962F1.110_6_1" localSheetId="2">#REF!</definedName>
    <definedName name="_962F1.110_6_1" localSheetId="11">#REF!</definedName>
    <definedName name="_962F1.110_6_1" localSheetId="5">#REF!</definedName>
    <definedName name="_962F1.110_6_1" localSheetId="14">#REF!</definedName>
    <definedName name="_962F1.110_6_1">#REF!</definedName>
    <definedName name="_963F1.110_8_1" localSheetId="13">#REF!</definedName>
    <definedName name="_963F1.110_8_1" localSheetId="2">#REF!</definedName>
    <definedName name="_963F1.110_8_1" localSheetId="11">#REF!</definedName>
    <definedName name="_963F1.110_8_1" localSheetId="5">#REF!</definedName>
    <definedName name="_963F1.110_8_1" localSheetId="14">#REF!</definedName>
    <definedName name="_963F1.110_8_1">#REF!</definedName>
    <definedName name="_964F1.120_4_1" localSheetId="13">#REF!</definedName>
    <definedName name="_964F1.120_4_1" localSheetId="2">#REF!</definedName>
    <definedName name="_964F1.120_4_1" localSheetId="11">#REF!</definedName>
    <definedName name="_964F1.120_4_1" localSheetId="5">#REF!</definedName>
    <definedName name="_964F1.120_4_1" localSheetId="14">#REF!</definedName>
    <definedName name="_964F1.120_4_1">#REF!</definedName>
    <definedName name="_965F1.120_5_1" localSheetId="13">#REF!</definedName>
    <definedName name="_965F1.120_5_1" localSheetId="2">#REF!</definedName>
    <definedName name="_965F1.120_5_1" localSheetId="11">#REF!</definedName>
    <definedName name="_965F1.120_5_1" localSheetId="5">#REF!</definedName>
    <definedName name="_965F1.120_5_1" localSheetId="14">#REF!</definedName>
    <definedName name="_965F1.120_5_1">#REF!</definedName>
    <definedName name="_966F1.120_6_1" localSheetId="13">#REF!</definedName>
    <definedName name="_966F1.120_6_1" localSheetId="2">#REF!</definedName>
    <definedName name="_966F1.120_6_1" localSheetId="11">#REF!</definedName>
    <definedName name="_966F1.120_6_1" localSheetId="5">#REF!</definedName>
    <definedName name="_966F1.120_6_1" localSheetId="14">#REF!</definedName>
    <definedName name="_966F1.120_6_1">#REF!</definedName>
    <definedName name="_967F1.120_8_1" localSheetId="13">#REF!</definedName>
    <definedName name="_967F1.120_8_1" localSheetId="2">#REF!</definedName>
    <definedName name="_967F1.120_8_1" localSheetId="11">#REF!</definedName>
    <definedName name="_967F1.120_8_1" localSheetId="5">#REF!</definedName>
    <definedName name="_967F1.120_8_1" localSheetId="14">#REF!</definedName>
    <definedName name="_967F1.120_8_1">#REF!</definedName>
    <definedName name="_968F1.130_4_1" localSheetId="13">#REF!</definedName>
    <definedName name="_968F1.130_4_1" localSheetId="2">#REF!</definedName>
    <definedName name="_968F1.130_4_1" localSheetId="11">#REF!</definedName>
    <definedName name="_968F1.130_4_1" localSheetId="5">#REF!</definedName>
    <definedName name="_968F1.130_4_1" localSheetId="14">#REF!</definedName>
    <definedName name="_968F1.130_4_1">#REF!</definedName>
    <definedName name="_969F1.130_5_1" localSheetId="13">#REF!</definedName>
    <definedName name="_969F1.130_5_1" localSheetId="2">#REF!</definedName>
    <definedName name="_969F1.130_5_1" localSheetId="11">#REF!</definedName>
    <definedName name="_969F1.130_5_1" localSheetId="5">#REF!</definedName>
    <definedName name="_969F1.130_5_1" localSheetId="14">#REF!</definedName>
    <definedName name="_969F1.130_5_1">#REF!</definedName>
    <definedName name="_96ag15F80_8_1" localSheetId="13">#REF!</definedName>
    <definedName name="_96ag15F80_8_1" localSheetId="2">#REF!</definedName>
    <definedName name="_96ag15F80_8_1" localSheetId="11">#REF!</definedName>
    <definedName name="_96ag15F80_8_1" localSheetId="5">#REF!</definedName>
    <definedName name="_96ag15F80_8_1" localSheetId="14">#REF!</definedName>
    <definedName name="_96ag15F80_8_1">#REF!</definedName>
    <definedName name="_970F1.130_6_1" localSheetId="13">#REF!</definedName>
    <definedName name="_970F1.130_6_1" localSheetId="2">#REF!</definedName>
    <definedName name="_970F1.130_6_1" localSheetId="11">#REF!</definedName>
    <definedName name="_970F1.130_6_1" localSheetId="5">#REF!</definedName>
    <definedName name="_970F1.130_6_1" localSheetId="14">#REF!</definedName>
    <definedName name="_970F1.130_6_1">#REF!</definedName>
    <definedName name="_971F1.130_8_1" localSheetId="13">#REF!</definedName>
    <definedName name="_971F1.130_8_1" localSheetId="2">#REF!</definedName>
    <definedName name="_971F1.130_8_1" localSheetId="11">#REF!</definedName>
    <definedName name="_971F1.130_8_1" localSheetId="5">#REF!</definedName>
    <definedName name="_971F1.130_8_1" localSheetId="14">#REF!</definedName>
    <definedName name="_971F1.130_8_1">#REF!</definedName>
    <definedName name="_972F1.140_4_1" localSheetId="13">#REF!</definedName>
    <definedName name="_972F1.140_4_1" localSheetId="2">#REF!</definedName>
    <definedName name="_972F1.140_4_1" localSheetId="11">#REF!</definedName>
    <definedName name="_972F1.140_4_1" localSheetId="5">#REF!</definedName>
    <definedName name="_972F1.140_4_1" localSheetId="14">#REF!</definedName>
    <definedName name="_972F1.140_4_1">#REF!</definedName>
    <definedName name="_973F1.140_5_1" localSheetId="13">#REF!</definedName>
    <definedName name="_973F1.140_5_1" localSheetId="2">#REF!</definedName>
    <definedName name="_973F1.140_5_1" localSheetId="11">#REF!</definedName>
    <definedName name="_973F1.140_5_1" localSheetId="5">#REF!</definedName>
    <definedName name="_973F1.140_5_1" localSheetId="14">#REF!</definedName>
    <definedName name="_973F1.140_5_1">#REF!</definedName>
    <definedName name="_974F1.140_6_1" localSheetId="13">#REF!</definedName>
    <definedName name="_974F1.140_6_1" localSheetId="2">#REF!</definedName>
    <definedName name="_974F1.140_6_1" localSheetId="11">#REF!</definedName>
    <definedName name="_974F1.140_6_1" localSheetId="5">#REF!</definedName>
    <definedName name="_974F1.140_6_1" localSheetId="14">#REF!</definedName>
    <definedName name="_974F1.140_6_1">#REF!</definedName>
    <definedName name="_975F1.140_8_1" localSheetId="13">#REF!</definedName>
    <definedName name="_975F1.140_8_1" localSheetId="2">#REF!</definedName>
    <definedName name="_975F1.140_8_1" localSheetId="11">#REF!</definedName>
    <definedName name="_975F1.140_8_1" localSheetId="5">#REF!</definedName>
    <definedName name="_975F1.140_8_1" localSheetId="14">#REF!</definedName>
    <definedName name="_975F1.140_8_1">#REF!</definedName>
    <definedName name="_976F1.150_4_1" localSheetId="13">#REF!</definedName>
    <definedName name="_976F1.150_4_1" localSheetId="2">#REF!</definedName>
    <definedName name="_976F1.150_4_1" localSheetId="11">#REF!</definedName>
    <definedName name="_976F1.150_4_1" localSheetId="5">#REF!</definedName>
    <definedName name="_976F1.150_4_1" localSheetId="14">#REF!</definedName>
    <definedName name="_976F1.150_4_1">#REF!</definedName>
    <definedName name="_977F1.150_5_1" localSheetId="13">#REF!</definedName>
    <definedName name="_977F1.150_5_1" localSheetId="2">#REF!</definedName>
    <definedName name="_977F1.150_5_1" localSheetId="11">#REF!</definedName>
    <definedName name="_977F1.150_5_1" localSheetId="5">#REF!</definedName>
    <definedName name="_977F1.150_5_1" localSheetId="14">#REF!</definedName>
    <definedName name="_977F1.150_5_1">#REF!</definedName>
    <definedName name="_978F1.150_6_1" localSheetId="13">#REF!</definedName>
    <definedName name="_978F1.150_6_1" localSheetId="2">#REF!</definedName>
    <definedName name="_978F1.150_6_1" localSheetId="11">#REF!</definedName>
    <definedName name="_978F1.150_6_1" localSheetId="5">#REF!</definedName>
    <definedName name="_978F1.150_6_1" localSheetId="14">#REF!</definedName>
    <definedName name="_978F1.150_6_1">#REF!</definedName>
    <definedName name="_979F1.150_8_1" localSheetId="13">#REF!</definedName>
    <definedName name="_979F1.150_8_1" localSheetId="2">#REF!</definedName>
    <definedName name="_979F1.150_8_1" localSheetId="11">#REF!</definedName>
    <definedName name="_979F1.150_8_1" localSheetId="5">#REF!</definedName>
    <definedName name="_979F1.150_8_1" localSheetId="14">#REF!</definedName>
    <definedName name="_979F1.150_8_1">#REF!</definedName>
    <definedName name="_97A66000_6_1" localSheetId="13">#REF!</definedName>
    <definedName name="_97A66000_6_1" localSheetId="2">#REF!</definedName>
    <definedName name="_97A66000_6_1" localSheetId="11">#REF!</definedName>
    <definedName name="_97A66000_6_1" localSheetId="5">#REF!</definedName>
    <definedName name="_97A66000_6_1" localSheetId="14">#REF!</definedName>
    <definedName name="_97A66000_6_1">#REF!</definedName>
    <definedName name="_97ag267N59_4_1" localSheetId="13">#REF!</definedName>
    <definedName name="_97ag267N59_4_1" localSheetId="2">#REF!</definedName>
    <definedName name="_97ag267N59_4_1" localSheetId="11">#REF!</definedName>
    <definedName name="_97ag267N59_4_1" localSheetId="5">#REF!</definedName>
    <definedName name="_97ag267N59_4_1" localSheetId="14">#REF!</definedName>
    <definedName name="_97ag267N59_4_1">#REF!</definedName>
    <definedName name="_980F2.001_4_1" localSheetId="13">#REF!</definedName>
    <definedName name="_980F2.001_4_1" localSheetId="2">#REF!</definedName>
    <definedName name="_980F2.001_4_1" localSheetId="11">#REF!</definedName>
    <definedName name="_980F2.001_4_1" localSheetId="5">#REF!</definedName>
    <definedName name="_980F2.001_4_1" localSheetId="14">#REF!</definedName>
    <definedName name="_980F2.001_4_1">#REF!</definedName>
    <definedName name="_981F2.001_5_1" localSheetId="13">#REF!</definedName>
    <definedName name="_981F2.001_5_1" localSheetId="2">#REF!</definedName>
    <definedName name="_981F2.001_5_1" localSheetId="11">#REF!</definedName>
    <definedName name="_981F2.001_5_1" localSheetId="5">#REF!</definedName>
    <definedName name="_981F2.001_5_1" localSheetId="14">#REF!</definedName>
    <definedName name="_981F2.001_5_1">#REF!</definedName>
    <definedName name="_982F2.001_6_1" localSheetId="13">#REF!</definedName>
    <definedName name="_982F2.001_6_1" localSheetId="2">#REF!</definedName>
    <definedName name="_982F2.001_6_1" localSheetId="11">#REF!</definedName>
    <definedName name="_982F2.001_6_1" localSheetId="5">#REF!</definedName>
    <definedName name="_982F2.001_6_1" localSheetId="14">#REF!</definedName>
    <definedName name="_982F2.001_6_1">#REF!</definedName>
    <definedName name="_983F2.001_8_1" localSheetId="13">#REF!</definedName>
    <definedName name="_983F2.001_8_1" localSheetId="2">#REF!</definedName>
    <definedName name="_983F2.001_8_1" localSheetId="11">#REF!</definedName>
    <definedName name="_983F2.001_8_1" localSheetId="5">#REF!</definedName>
    <definedName name="_983F2.001_8_1" localSheetId="14">#REF!</definedName>
    <definedName name="_983F2.001_8_1">#REF!</definedName>
    <definedName name="_984F2.011_4_1" localSheetId="13">#REF!</definedName>
    <definedName name="_984F2.011_4_1" localSheetId="2">#REF!</definedName>
    <definedName name="_984F2.011_4_1" localSheetId="11">#REF!</definedName>
    <definedName name="_984F2.011_4_1" localSheetId="5">#REF!</definedName>
    <definedName name="_984F2.011_4_1" localSheetId="14">#REF!</definedName>
    <definedName name="_984F2.011_4_1">#REF!</definedName>
    <definedName name="_985F2.011_5_1" localSheetId="13">#REF!</definedName>
    <definedName name="_985F2.011_5_1" localSheetId="2">#REF!</definedName>
    <definedName name="_985F2.011_5_1" localSheetId="11">#REF!</definedName>
    <definedName name="_985F2.011_5_1" localSheetId="5">#REF!</definedName>
    <definedName name="_985F2.011_5_1" localSheetId="14">#REF!</definedName>
    <definedName name="_985F2.011_5_1">#REF!</definedName>
    <definedName name="_986F2.011_6_1" localSheetId="13">#REF!</definedName>
    <definedName name="_986F2.011_6_1" localSheetId="2">#REF!</definedName>
    <definedName name="_986F2.011_6_1" localSheetId="11">#REF!</definedName>
    <definedName name="_986F2.011_6_1" localSheetId="5">#REF!</definedName>
    <definedName name="_986F2.011_6_1" localSheetId="14">#REF!</definedName>
    <definedName name="_986F2.011_6_1">#REF!</definedName>
    <definedName name="_987F2.011_8_1" localSheetId="13">#REF!</definedName>
    <definedName name="_987F2.011_8_1" localSheetId="2">#REF!</definedName>
    <definedName name="_987F2.011_8_1" localSheetId="11">#REF!</definedName>
    <definedName name="_987F2.011_8_1" localSheetId="5">#REF!</definedName>
    <definedName name="_987F2.011_8_1" localSheetId="14">#REF!</definedName>
    <definedName name="_987F2.011_8_1">#REF!</definedName>
    <definedName name="_988F2.021_4_1" localSheetId="13">#REF!</definedName>
    <definedName name="_988F2.021_4_1" localSheetId="2">#REF!</definedName>
    <definedName name="_988F2.021_4_1" localSheetId="11">#REF!</definedName>
    <definedName name="_988F2.021_4_1" localSheetId="5">#REF!</definedName>
    <definedName name="_988F2.021_4_1" localSheetId="14">#REF!</definedName>
    <definedName name="_988F2.021_4_1">#REF!</definedName>
    <definedName name="_989Document_array_4_1">#N/A</definedName>
    <definedName name="_989F2.021_5_1" localSheetId="13">#REF!</definedName>
    <definedName name="_989F2.021_5_1" localSheetId="2">#REF!</definedName>
    <definedName name="_989F2.021_5_1" localSheetId="11">#REF!</definedName>
    <definedName name="_989F2.021_5_1" localSheetId="5">#REF!</definedName>
    <definedName name="_989F2.021_5_1" localSheetId="14">#REF!</definedName>
    <definedName name="_989F2.021_5_1">#REF!</definedName>
    <definedName name="_98ag267N59_5_1" localSheetId="13">#REF!</definedName>
    <definedName name="_98ag267N59_5_1" localSheetId="2">#REF!</definedName>
    <definedName name="_98ag267N59_5_1" localSheetId="11">#REF!</definedName>
    <definedName name="_98ag267N59_5_1" localSheetId="5">#REF!</definedName>
    <definedName name="_98ag267N59_5_1" localSheetId="14">#REF!</definedName>
    <definedName name="_98ag267N59_5_1">#REF!</definedName>
    <definedName name="_990Document_array_5_1">#N/A</definedName>
    <definedName name="_990F2.021_6_1" localSheetId="13">#REF!</definedName>
    <definedName name="_990F2.021_6_1" localSheetId="2">#REF!</definedName>
    <definedName name="_990F2.021_6_1" localSheetId="11">#REF!</definedName>
    <definedName name="_990F2.021_6_1" localSheetId="5">#REF!</definedName>
    <definedName name="_990F2.021_6_1" localSheetId="14">#REF!</definedName>
    <definedName name="_990F2.021_6_1">#REF!</definedName>
    <definedName name="_991Document_array_5_2">NA()</definedName>
    <definedName name="_991F2.021_8_1" localSheetId="13">#REF!</definedName>
    <definedName name="_991F2.021_8_1" localSheetId="2">#REF!</definedName>
    <definedName name="_991F2.021_8_1" localSheetId="11">#REF!</definedName>
    <definedName name="_991F2.021_8_1" localSheetId="5">#REF!</definedName>
    <definedName name="_991F2.021_8_1" localSheetId="14">#REF!</definedName>
    <definedName name="_991F2.021_8_1">#REF!</definedName>
    <definedName name="_992Document_array_6_1">#N/A</definedName>
    <definedName name="_992F2.031_4_1" localSheetId="13">#REF!</definedName>
    <definedName name="_992F2.031_4_1" localSheetId="2">#REF!</definedName>
    <definedName name="_992F2.031_4_1" localSheetId="11">#REF!</definedName>
    <definedName name="_992F2.031_4_1" localSheetId="5">#REF!</definedName>
    <definedName name="_992F2.031_4_1" localSheetId="14">#REF!</definedName>
    <definedName name="_992F2.031_4_1">#REF!</definedName>
    <definedName name="_993Document_array_8_1">#N/A</definedName>
    <definedName name="_993F2.031_5_1" localSheetId="13">#REF!</definedName>
    <definedName name="_993F2.031_5_1" localSheetId="2">#REF!</definedName>
    <definedName name="_993F2.031_5_1" localSheetId="11">#REF!</definedName>
    <definedName name="_993F2.031_5_1" localSheetId="5">#REF!</definedName>
    <definedName name="_993F2.031_5_1" localSheetId="14">#REF!</definedName>
    <definedName name="_993F2.031_5_1">#REF!</definedName>
    <definedName name="_994F2.031_6_1" localSheetId="13">#REF!</definedName>
    <definedName name="_994F2.031_6_1" localSheetId="2">#REF!</definedName>
    <definedName name="_994F2.031_6_1" localSheetId="11">#REF!</definedName>
    <definedName name="_994F2.031_6_1" localSheetId="5">#REF!</definedName>
    <definedName name="_994F2.031_6_1" localSheetId="14">#REF!</definedName>
    <definedName name="_994F2.031_6_1">#REF!</definedName>
    <definedName name="_995F2.031_8_1" localSheetId="13">#REF!</definedName>
    <definedName name="_995F2.031_8_1" localSheetId="2">#REF!</definedName>
    <definedName name="_995F2.031_8_1" localSheetId="11">#REF!</definedName>
    <definedName name="_995F2.031_8_1" localSheetId="5">#REF!</definedName>
    <definedName name="_995F2.031_8_1" localSheetId="14">#REF!</definedName>
    <definedName name="_995F2.031_8_1">#REF!</definedName>
    <definedName name="_996F2.041_4_1" localSheetId="13">#REF!</definedName>
    <definedName name="_996F2.041_4_1" localSheetId="2">#REF!</definedName>
    <definedName name="_996F2.041_4_1" localSheetId="11">#REF!</definedName>
    <definedName name="_996F2.041_4_1" localSheetId="5">#REF!</definedName>
    <definedName name="_996F2.041_4_1" localSheetId="14">#REF!</definedName>
    <definedName name="_996F2.041_4_1">#REF!</definedName>
    <definedName name="_997F2.041_5_1" localSheetId="13">#REF!</definedName>
    <definedName name="_997F2.041_5_1" localSheetId="2">#REF!</definedName>
    <definedName name="_997F2.041_5_1" localSheetId="11">#REF!</definedName>
    <definedName name="_997F2.041_5_1" localSheetId="5">#REF!</definedName>
    <definedName name="_997F2.041_5_1" localSheetId="14">#REF!</definedName>
    <definedName name="_997F2.041_5_1">#REF!</definedName>
    <definedName name="_998F2.041_6_1" localSheetId="13">#REF!</definedName>
    <definedName name="_998F2.041_6_1" localSheetId="2">#REF!</definedName>
    <definedName name="_998F2.041_6_1" localSheetId="11">#REF!</definedName>
    <definedName name="_998F2.041_6_1" localSheetId="5">#REF!</definedName>
    <definedName name="_998F2.041_6_1" localSheetId="14">#REF!</definedName>
    <definedName name="_998F2.041_6_1">#REF!</definedName>
    <definedName name="_999F2.041_8_1" localSheetId="13">#REF!</definedName>
    <definedName name="_999F2.041_8_1" localSheetId="2">#REF!</definedName>
    <definedName name="_999F2.041_8_1" localSheetId="11">#REF!</definedName>
    <definedName name="_999F2.041_8_1" localSheetId="5">#REF!</definedName>
    <definedName name="_999F2.041_8_1" localSheetId="14">#REF!</definedName>
    <definedName name="_999F2.041_8_1">#REF!</definedName>
    <definedName name="_99A66000_8_1" localSheetId="13">#REF!</definedName>
    <definedName name="_99A66000_8_1" localSheetId="2">#REF!</definedName>
    <definedName name="_99A66000_8_1" localSheetId="11">#REF!</definedName>
    <definedName name="_99A66000_8_1" localSheetId="5">#REF!</definedName>
    <definedName name="_99A66000_8_1" localSheetId="14">#REF!</definedName>
    <definedName name="_99A66000_8_1">#REF!</definedName>
    <definedName name="_a1" localSheetId="2" hidden="1">{"'Sheet1'!$L$16"}</definedName>
    <definedName name="_a1" localSheetId="11" hidden="1">{"'Sheet1'!$L$16"}</definedName>
    <definedName name="_a1" localSheetId="5" hidden="1">{"'Sheet1'!$L$16"}</definedName>
    <definedName name="_a1" hidden="1">{"'Sheet1'!$L$16"}</definedName>
    <definedName name="_A100000" localSheetId="13">#REF!</definedName>
    <definedName name="_A100000" localSheetId="2">#REF!</definedName>
    <definedName name="_A100000" localSheetId="11">#REF!</definedName>
    <definedName name="_A100000" localSheetId="5">#REF!</definedName>
    <definedName name="_A100000" localSheetId="14">#REF!</definedName>
    <definedName name="_A100000">#REF!</definedName>
    <definedName name="_a129" localSheetId="2" hidden="1">{"Offgrid",#N/A,FALSE,"OFFGRID";"Region",#N/A,FALSE,"REGION";"Offgrid -2",#N/A,FALSE,"OFFGRID";"WTP",#N/A,FALSE,"WTP";"WTP -2",#N/A,FALSE,"WTP";"Project",#N/A,FALSE,"PROJECT";"Summary -2",#N/A,FALSE,"SUMMARY"}</definedName>
    <definedName name="_a129" localSheetId="11" hidden="1">{"Offgrid",#N/A,FALSE,"OFFGRID";"Region",#N/A,FALSE,"REGION";"Offgrid -2",#N/A,FALSE,"OFFGRID";"WTP",#N/A,FALSE,"WTP";"WTP -2",#N/A,FALSE,"WTP";"Project",#N/A,FALSE,"PROJECT";"Summary -2",#N/A,FALSE,"SUMMARY"}</definedName>
    <definedName name="_a129" localSheetId="5" hidden="1">{"Offgrid",#N/A,FALSE,"OFFGRID";"Region",#N/A,FALSE,"REGION";"Offgrid -2",#N/A,FALSE,"OFFGRID";"WTP",#N/A,FALSE,"WTP";"WTP -2",#N/A,FALSE,"WTP";"Project",#N/A,FALSE,"PROJECT";"Summary -2",#N/A,FALSE,"SUMMARY"}</definedName>
    <definedName name="_a129" hidden="1">{"Offgrid",#N/A,FALSE,"OFFGRID";"Region",#N/A,FALSE,"REGION";"Offgrid -2",#N/A,FALSE,"OFFGRID";"WTP",#N/A,FALSE,"WTP";"WTP -2",#N/A,FALSE,"WTP";"Project",#N/A,FALSE,"PROJECT";"Summary -2",#N/A,FALSE,"SUMMARY"}</definedName>
    <definedName name="_a130" localSheetId="2" hidden="1">{"Offgrid",#N/A,FALSE,"OFFGRID";"Region",#N/A,FALSE,"REGION";"Offgrid -2",#N/A,FALSE,"OFFGRID";"WTP",#N/A,FALSE,"WTP";"WTP -2",#N/A,FALSE,"WTP";"Project",#N/A,FALSE,"PROJECT";"Summary -2",#N/A,FALSE,"SUMMARY"}</definedName>
    <definedName name="_a130" localSheetId="11" hidden="1">{"Offgrid",#N/A,FALSE,"OFFGRID";"Region",#N/A,FALSE,"REGION";"Offgrid -2",#N/A,FALSE,"OFFGRID";"WTP",#N/A,FALSE,"WTP";"WTP -2",#N/A,FALSE,"WTP";"Project",#N/A,FALSE,"PROJECT";"Summary -2",#N/A,FALSE,"SUMMARY"}</definedName>
    <definedName name="_a130" localSheetId="5" hidden="1">{"Offgrid",#N/A,FALSE,"OFFGRID";"Region",#N/A,FALSE,"REGION";"Offgrid -2",#N/A,FALSE,"OFFGRID";"WTP",#N/A,FALSE,"WTP";"WTP -2",#N/A,FALSE,"WTP";"Project",#N/A,FALSE,"PROJECT";"Summary -2",#N/A,FALSE,"SUMMARY"}</definedName>
    <definedName name="_a130" hidden="1">{"Offgrid",#N/A,FALSE,"OFFGRID";"Region",#N/A,FALSE,"REGION";"Offgrid -2",#N/A,FALSE,"OFFGRID";"WTP",#N/A,FALSE,"WTP";"WTP -2",#N/A,FALSE,"WTP";"Project",#N/A,FALSE,"PROJECT";"Summary -2",#N/A,FALSE,"SUMMARY"}</definedName>
    <definedName name="_a16550" localSheetId="13">#REF!</definedName>
    <definedName name="_a16550" localSheetId="14">#REF!</definedName>
    <definedName name="_a16550">#REF!</definedName>
    <definedName name="_a2" localSheetId="2" hidden="1">{"'Sheet1'!$L$16"}</definedName>
    <definedName name="_a2" localSheetId="11" hidden="1">{"'Sheet1'!$L$16"}</definedName>
    <definedName name="_a2" localSheetId="5" hidden="1">{"'Sheet1'!$L$16"}</definedName>
    <definedName name="_a2" hidden="1">{"'Sheet1'!$L$16"}</definedName>
    <definedName name="_a3" localSheetId="2" hidden="1">{"'Sheet1'!$L$16"}</definedName>
    <definedName name="_a3" localSheetId="11" hidden="1">{"'Sheet1'!$L$16"}</definedName>
    <definedName name="_a3" localSheetId="5" hidden="1">{"'Sheet1'!$L$16"}</definedName>
    <definedName name="_a3" hidden="1">{"'Sheet1'!$L$16"}</definedName>
    <definedName name="_A90000" localSheetId="13">#REF!</definedName>
    <definedName name="_A90000" localSheetId="2">#REF!</definedName>
    <definedName name="_A90000" localSheetId="11">#REF!</definedName>
    <definedName name="_A90000" localSheetId="5">#REF!</definedName>
    <definedName name="_A90000" localSheetId="14">#REF!</definedName>
    <definedName name="_A90000">#REF!</definedName>
    <definedName name="_atn1" localSheetId="13">#REF!</definedName>
    <definedName name="_atn1" localSheetId="2">#REF!</definedName>
    <definedName name="_atn1" localSheetId="11">#REF!</definedName>
    <definedName name="_atn1" localSheetId="5">#REF!</definedName>
    <definedName name="_atn1" localSheetId="14">#REF!</definedName>
    <definedName name="_atn1">#REF!</definedName>
    <definedName name="_atn10" localSheetId="13">#REF!</definedName>
    <definedName name="_atn10" localSheetId="2">#REF!</definedName>
    <definedName name="_atn10" localSheetId="11">#REF!</definedName>
    <definedName name="_atn10" localSheetId="5">#REF!</definedName>
    <definedName name="_atn10" localSheetId="14">#REF!</definedName>
    <definedName name="_atn10">#REF!</definedName>
    <definedName name="_atn2" localSheetId="13">#REF!</definedName>
    <definedName name="_atn2" localSheetId="2">#REF!</definedName>
    <definedName name="_atn2" localSheetId="11">#REF!</definedName>
    <definedName name="_atn2" localSheetId="5">#REF!</definedName>
    <definedName name="_atn2" localSheetId="14">#REF!</definedName>
    <definedName name="_atn2">#REF!</definedName>
    <definedName name="_atn3" localSheetId="13">#REF!</definedName>
    <definedName name="_atn3" localSheetId="2">#REF!</definedName>
    <definedName name="_atn3" localSheetId="11">#REF!</definedName>
    <definedName name="_atn3" localSheetId="5">#REF!</definedName>
    <definedName name="_atn3" localSheetId="14">#REF!</definedName>
    <definedName name="_atn3">#REF!</definedName>
    <definedName name="_atn4" localSheetId="13">#REF!</definedName>
    <definedName name="_atn4" localSheetId="2">#REF!</definedName>
    <definedName name="_atn4" localSheetId="11">#REF!</definedName>
    <definedName name="_atn4" localSheetId="5">#REF!</definedName>
    <definedName name="_atn4" localSheetId="14">#REF!</definedName>
    <definedName name="_atn4">#REF!</definedName>
    <definedName name="_atn5" localSheetId="13">#REF!</definedName>
    <definedName name="_atn5" localSheetId="2">#REF!</definedName>
    <definedName name="_atn5" localSheetId="11">#REF!</definedName>
    <definedName name="_atn5" localSheetId="5">#REF!</definedName>
    <definedName name="_atn5" localSheetId="14">#REF!</definedName>
    <definedName name="_atn5">#REF!</definedName>
    <definedName name="_atn6" localSheetId="13">#REF!</definedName>
    <definedName name="_atn6" localSheetId="2">#REF!</definedName>
    <definedName name="_atn6" localSheetId="11">#REF!</definedName>
    <definedName name="_atn6" localSheetId="5">#REF!</definedName>
    <definedName name="_atn6" localSheetId="14">#REF!</definedName>
    <definedName name="_atn6">#REF!</definedName>
    <definedName name="_atn7" localSheetId="13">#REF!</definedName>
    <definedName name="_atn7" localSheetId="2">#REF!</definedName>
    <definedName name="_atn7" localSheetId="11">#REF!</definedName>
    <definedName name="_atn7" localSheetId="5">#REF!</definedName>
    <definedName name="_atn7" localSheetId="14">#REF!</definedName>
    <definedName name="_atn7">#REF!</definedName>
    <definedName name="_atn8" localSheetId="13">#REF!</definedName>
    <definedName name="_atn8" localSheetId="2">#REF!</definedName>
    <definedName name="_atn8" localSheetId="11">#REF!</definedName>
    <definedName name="_atn8" localSheetId="5">#REF!</definedName>
    <definedName name="_atn8" localSheetId="14">#REF!</definedName>
    <definedName name="_atn8">#REF!</definedName>
    <definedName name="_atn9" localSheetId="13">#REF!</definedName>
    <definedName name="_atn9" localSheetId="2">#REF!</definedName>
    <definedName name="_atn9" localSheetId="11">#REF!</definedName>
    <definedName name="_atn9" localSheetId="5">#REF!</definedName>
    <definedName name="_atn9" localSheetId="14">#REF!</definedName>
    <definedName name="_atn9">#REF!</definedName>
    <definedName name="_B">#N/A</definedName>
    <definedName name="_B1" localSheetId="13">#REF!</definedName>
    <definedName name="_B1" localSheetId="2">#REF!</definedName>
    <definedName name="_B1" localSheetId="11">#REF!</definedName>
    <definedName name="_B1" localSheetId="5">#REF!</definedName>
    <definedName name="_B1" localSheetId="14">#REF!</definedName>
    <definedName name="_B1">#REF!</definedName>
    <definedName name="_b100000" localSheetId="13">#REF!</definedName>
    <definedName name="_b100000" localSheetId="2">#REF!</definedName>
    <definedName name="_b100000" localSheetId="11">#REF!</definedName>
    <definedName name="_b100000" localSheetId="5">#REF!</definedName>
    <definedName name="_b100000" localSheetId="14">#REF!</definedName>
    <definedName name="_b100000">#REF!</definedName>
    <definedName name="_B72172" localSheetId="13">#REF!</definedName>
    <definedName name="_B72172" localSheetId="2">#REF!</definedName>
    <definedName name="_B72172" localSheetId="11">#REF!</definedName>
    <definedName name="_B72172" localSheetId="5">#REF!</definedName>
    <definedName name="_B72172" localSheetId="14">#REF!</definedName>
    <definedName name="_B72172">#REF!</definedName>
    <definedName name="_B86000" localSheetId="13">#REF!</definedName>
    <definedName name="_B86000" localSheetId="2">#REF!</definedName>
    <definedName name="_B86000" localSheetId="11">#REF!</definedName>
    <definedName name="_B86000" localSheetId="5">#REF!</definedName>
    <definedName name="_B86000" localSheetId="14">#REF!</definedName>
    <definedName name="_B86000">#REF!</definedName>
    <definedName name="_bac2" localSheetId="13">#REF!</definedName>
    <definedName name="_bac2" localSheetId="2">#REF!</definedName>
    <definedName name="_bac2" localSheetId="11">#REF!</definedName>
    <definedName name="_bac2" localSheetId="5">#REF!</definedName>
    <definedName name="_bac2" localSheetId="14">#REF!</definedName>
    <definedName name="_bac2">#REF!</definedName>
    <definedName name="_bac3">12413</definedName>
    <definedName name="_bac4">13529</definedName>
    <definedName name="_bac5">15483</definedName>
    <definedName name="_BCT1" localSheetId="2" hidden="1">{"'Sheet1'!$L$16"}</definedName>
    <definedName name="_BCT1" localSheetId="11" hidden="1">{"'Sheet1'!$L$16"}</definedName>
    <definedName name="_BCT1" localSheetId="5" hidden="1">{"'Sheet1'!$L$16"}</definedName>
    <definedName name="_BCT1" hidden="1">{"'Sheet1'!$L$16"}</definedName>
    <definedName name="_ben10" localSheetId="13">#REF!</definedName>
    <definedName name="_ben10" localSheetId="2">#REF!</definedName>
    <definedName name="_ben10" localSheetId="11">#REF!</definedName>
    <definedName name="_ben10" localSheetId="5">#REF!</definedName>
    <definedName name="_ben10" localSheetId="14">#REF!</definedName>
    <definedName name="_ben10">#REF!</definedName>
    <definedName name="_ben12" localSheetId="13">#REF!</definedName>
    <definedName name="_ben12" localSheetId="2">#REF!</definedName>
    <definedName name="_ben12" localSheetId="11">#REF!</definedName>
    <definedName name="_ben12" localSheetId="5">#REF!</definedName>
    <definedName name="_ben12" localSheetId="14">#REF!</definedName>
    <definedName name="_ben12">#REF!</definedName>
    <definedName name="_Bia2">#N/A</definedName>
    <definedName name="_Bm2" localSheetId="2">{"'Sheet1'!$L$16"}</definedName>
    <definedName name="_Bm2" localSheetId="11">{"'Sheet1'!$L$16"}</definedName>
    <definedName name="_Bm2" localSheetId="5">{"'Sheet1'!$L$16"}</definedName>
    <definedName name="_Bm2">{"'Sheet1'!$L$16"}</definedName>
    <definedName name="_bnc3">#N/A</definedName>
    <definedName name="_bnc4">#N/A</definedName>
    <definedName name="_bnc5" localSheetId="13">#REF!</definedName>
    <definedName name="_bnc5" localSheetId="2">#REF!</definedName>
    <definedName name="_bnc5" localSheetId="11">#REF!</definedName>
    <definedName name="_bnc5" localSheetId="5">#REF!</definedName>
    <definedName name="_bnc5" localSheetId="14">#REF!</definedName>
    <definedName name="_bnc5">#REF!</definedName>
    <definedName name="_boi1" localSheetId="13">#REF!</definedName>
    <definedName name="_boi1" localSheetId="2">#REF!</definedName>
    <definedName name="_boi1" localSheetId="11">#REF!</definedName>
    <definedName name="_boi1" localSheetId="5">#REF!</definedName>
    <definedName name="_boi1" localSheetId="14">#REF!</definedName>
    <definedName name="_boi1">#REF!</definedName>
    <definedName name="_boi2" localSheetId="13">#REF!</definedName>
    <definedName name="_boi2" localSheetId="2">#REF!</definedName>
    <definedName name="_boi2" localSheetId="11">#REF!</definedName>
    <definedName name="_boi2" localSheetId="5">#REF!</definedName>
    <definedName name="_boi2" localSheetId="14">#REF!</definedName>
    <definedName name="_boi2">#REF!</definedName>
    <definedName name="_boi3" localSheetId="13">#REF!</definedName>
    <definedName name="_boi3" localSheetId="2">#REF!</definedName>
    <definedName name="_boi3" localSheetId="11">#REF!</definedName>
    <definedName name="_boi3" localSheetId="5">#REF!</definedName>
    <definedName name="_boi3" localSheetId="14">#REF!</definedName>
    <definedName name="_boi3">#REF!</definedName>
    <definedName name="_boi4" localSheetId="13">#REF!</definedName>
    <definedName name="_boi4" localSheetId="2">#REF!</definedName>
    <definedName name="_boi4" localSheetId="11">#REF!</definedName>
    <definedName name="_boi4" localSheetId="5">#REF!</definedName>
    <definedName name="_boi4" localSheetId="14">#REF!</definedName>
    <definedName name="_boi4">#REF!</definedName>
    <definedName name="_bt2" localSheetId="2">{"Thuxm2.xls","Sheet1"}</definedName>
    <definedName name="_bt2" localSheetId="11">{"Thuxm2.xls","Sheet1"}</definedName>
    <definedName name="_bt2" localSheetId="5">{"Thuxm2.xls","Sheet1"}</definedName>
    <definedName name="_bt2">{"Thuxm2.xls","Sheet1"}</definedName>
    <definedName name="_btc20" localSheetId="13">#REF!</definedName>
    <definedName name="_btc20" localSheetId="2">#REF!</definedName>
    <definedName name="_btc20" localSheetId="11">#REF!</definedName>
    <definedName name="_btc20" localSheetId="5">#REF!</definedName>
    <definedName name="_btc20" localSheetId="14">#REF!</definedName>
    <definedName name="_btc20">#REF!</definedName>
    <definedName name="_btc30" localSheetId="13">#REF!</definedName>
    <definedName name="_btc30" localSheetId="2">#REF!</definedName>
    <definedName name="_btc30" localSheetId="11">#REF!</definedName>
    <definedName name="_btc30" localSheetId="5">#REF!</definedName>
    <definedName name="_btc30" localSheetId="14">#REF!</definedName>
    <definedName name="_btc30">#REF!</definedName>
    <definedName name="_btc35" localSheetId="13">#REF!</definedName>
    <definedName name="_btc35" localSheetId="2">#REF!</definedName>
    <definedName name="_btc35" localSheetId="11">#REF!</definedName>
    <definedName name="_btc35" localSheetId="5">#REF!</definedName>
    <definedName name="_btc35" localSheetId="14">#REF!</definedName>
    <definedName name="_btc35">#REF!</definedName>
    <definedName name="_btc40" localSheetId="13">#REF!</definedName>
    <definedName name="_btc40" localSheetId="2">#REF!</definedName>
    <definedName name="_btc40" localSheetId="11">#REF!</definedName>
    <definedName name="_btc40" localSheetId="5">#REF!</definedName>
    <definedName name="_btc40" localSheetId="14">#REF!</definedName>
    <definedName name="_btc40">#REF!</definedName>
    <definedName name="_btc50" localSheetId="13">#REF!</definedName>
    <definedName name="_btc50" localSheetId="2">#REF!</definedName>
    <definedName name="_btc50" localSheetId="11">#REF!</definedName>
    <definedName name="_btc50" localSheetId="5">#REF!</definedName>
    <definedName name="_btc50" localSheetId="14">#REF!</definedName>
    <definedName name="_btc50">#REF!</definedName>
    <definedName name="_btd70">#REF!</definedName>
    <definedName name="_btm10" localSheetId="13">#REF!</definedName>
    <definedName name="_btm10" localSheetId="2">#REF!</definedName>
    <definedName name="_btm10" localSheetId="11">#REF!</definedName>
    <definedName name="_btm10" localSheetId="5">#REF!</definedName>
    <definedName name="_btm10" localSheetId="14">#REF!</definedName>
    <definedName name="_btm10">#REF!</definedName>
    <definedName name="_btm100" localSheetId="13">#REF!</definedName>
    <definedName name="_btm100" localSheetId="2">#REF!</definedName>
    <definedName name="_btm100" localSheetId="11">#REF!</definedName>
    <definedName name="_btm100" localSheetId="5">#REF!</definedName>
    <definedName name="_btm100" localSheetId="14">#REF!</definedName>
    <definedName name="_btm100">#REF!</definedName>
    <definedName name="_BTM150" localSheetId="13">#REF!</definedName>
    <definedName name="_BTM150" localSheetId="2">#REF!</definedName>
    <definedName name="_BTM150" localSheetId="11">#REF!</definedName>
    <definedName name="_BTM150" localSheetId="5">#REF!</definedName>
    <definedName name="_BTM150" localSheetId="14">#REF!</definedName>
    <definedName name="_BTM150">#REF!</definedName>
    <definedName name="_btm200" localSheetId="13">#REF!</definedName>
    <definedName name="_btm200" localSheetId="2">#REF!</definedName>
    <definedName name="_btm200" localSheetId="11">#REF!</definedName>
    <definedName name="_btm200" localSheetId="5">#REF!</definedName>
    <definedName name="_btm200" localSheetId="14">#REF!</definedName>
    <definedName name="_btm200">#REF!</definedName>
    <definedName name="_BTM250" localSheetId="13">#REF!</definedName>
    <definedName name="_BTM250" localSheetId="2">#REF!</definedName>
    <definedName name="_BTM250" localSheetId="11">#REF!</definedName>
    <definedName name="_BTM250" localSheetId="5">#REF!</definedName>
    <definedName name="_BTM250" localSheetId="14">#REF!</definedName>
    <definedName name="_BTM250">#REF!</definedName>
    <definedName name="_btm300" localSheetId="13">#REF!</definedName>
    <definedName name="_btm300" localSheetId="2">#REF!</definedName>
    <definedName name="_btm300" localSheetId="11">#REF!</definedName>
    <definedName name="_btm300" localSheetId="5">#REF!</definedName>
    <definedName name="_btm300" localSheetId="14">#REF!</definedName>
    <definedName name="_btm300">#REF!</definedName>
    <definedName name="_btm350" localSheetId="13">#REF!</definedName>
    <definedName name="_btm350" localSheetId="2">#REF!</definedName>
    <definedName name="_btm350" localSheetId="11">#REF!</definedName>
    <definedName name="_btm350" localSheetId="5">#REF!</definedName>
    <definedName name="_btm350" localSheetId="14">#REF!</definedName>
    <definedName name="_btm350">#REF!</definedName>
    <definedName name="_btm400" localSheetId="13">#REF!</definedName>
    <definedName name="_btm400" localSheetId="2">#REF!</definedName>
    <definedName name="_btm400" localSheetId="11">#REF!</definedName>
    <definedName name="_btm400" localSheetId="5">#REF!</definedName>
    <definedName name="_btm400" localSheetId="14">#REF!</definedName>
    <definedName name="_btm400">#REF!</definedName>
    <definedName name="_BTM50" localSheetId="13">#REF!</definedName>
    <definedName name="_BTM50" localSheetId="2">#REF!</definedName>
    <definedName name="_BTM50" localSheetId="11">#REF!</definedName>
    <definedName name="_BTM50" localSheetId="5">#REF!</definedName>
    <definedName name="_BTM50" localSheetId="14">#REF!</definedName>
    <definedName name="_BTM50">#REF!</definedName>
    <definedName name="_btm500" localSheetId="13">#REF!</definedName>
    <definedName name="_btm500" localSheetId="2">#REF!</definedName>
    <definedName name="_btm500" localSheetId="11">#REF!</definedName>
    <definedName name="_btm500" localSheetId="5">#REF!</definedName>
    <definedName name="_btm500" localSheetId="14">#REF!</definedName>
    <definedName name="_btm500">#REF!</definedName>
    <definedName name="_bua25" localSheetId="13">#REF!</definedName>
    <definedName name="_bua25" localSheetId="2">#REF!</definedName>
    <definedName name="_bua25" localSheetId="11">#REF!</definedName>
    <definedName name="_bua25" localSheetId="5">#REF!</definedName>
    <definedName name="_bua25" localSheetId="14">#REF!</definedName>
    <definedName name="_bua25">#REF!</definedName>
    <definedName name="_Builtin0" localSheetId="13">#REF!</definedName>
    <definedName name="_Builtin0" localSheetId="2">#REF!</definedName>
    <definedName name="_Builtin0" localSheetId="11">#REF!</definedName>
    <definedName name="_Builtin0" localSheetId="5">#REF!</definedName>
    <definedName name="_Builtin0" localSheetId="14">#REF!</definedName>
    <definedName name="_Builtin0">#REF!</definedName>
    <definedName name="_Builtin155" hidden="1">#N/A</definedName>
    <definedName name="_but1" localSheetId="13">#REF!</definedName>
    <definedName name="_but1" localSheetId="2">#REF!</definedName>
    <definedName name="_but1" localSheetId="11">#REF!</definedName>
    <definedName name="_but1" localSheetId="5">#REF!</definedName>
    <definedName name="_but1" localSheetId="14">#REF!</definedName>
    <definedName name="_but1">#REF!</definedName>
    <definedName name="_but11" localSheetId="13">#REF!</definedName>
    <definedName name="_but11" localSheetId="2">#REF!</definedName>
    <definedName name="_but11" localSheetId="11">#REF!</definedName>
    <definedName name="_but11" localSheetId="5">#REF!</definedName>
    <definedName name="_but11" localSheetId="14">#REF!</definedName>
    <definedName name="_but11">#REF!</definedName>
    <definedName name="_but2" localSheetId="13">#REF!</definedName>
    <definedName name="_but2" localSheetId="2">#REF!</definedName>
    <definedName name="_but2" localSheetId="11">#REF!</definedName>
    <definedName name="_but2" localSheetId="5">#REF!</definedName>
    <definedName name="_but2" localSheetId="14">#REF!</definedName>
    <definedName name="_but2">#REF!</definedName>
    <definedName name="_but22" localSheetId="13">#REF!</definedName>
    <definedName name="_but22" localSheetId="2">#REF!</definedName>
    <definedName name="_but22" localSheetId="11">#REF!</definedName>
    <definedName name="_but22" localSheetId="5">#REF!</definedName>
    <definedName name="_but22" localSheetId="14">#REF!</definedName>
    <definedName name="_but22">#REF!</definedName>
    <definedName name="_but3" localSheetId="13">#REF!</definedName>
    <definedName name="_but3" localSheetId="2">#REF!</definedName>
    <definedName name="_but3" localSheetId="11">#REF!</definedName>
    <definedName name="_but3" localSheetId="5">#REF!</definedName>
    <definedName name="_but3" localSheetId="14">#REF!</definedName>
    <definedName name="_but3">#REF!</definedName>
    <definedName name="_but33" localSheetId="13">#REF!</definedName>
    <definedName name="_but33" localSheetId="2">#REF!</definedName>
    <definedName name="_but33" localSheetId="11">#REF!</definedName>
    <definedName name="_but33" localSheetId="5">#REF!</definedName>
    <definedName name="_but33" localSheetId="14">#REF!</definedName>
    <definedName name="_but33">#REF!</definedName>
    <definedName name="_but4" localSheetId="13">#REF!</definedName>
    <definedName name="_but4" localSheetId="2">#REF!</definedName>
    <definedName name="_but4" localSheetId="11">#REF!</definedName>
    <definedName name="_but4" localSheetId="5">#REF!</definedName>
    <definedName name="_but4" localSheetId="14">#REF!</definedName>
    <definedName name="_but4">#REF!</definedName>
    <definedName name="_but44" localSheetId="13">#REF!</definedName>
    <definedName name="_but44" localSheetId="2">#REF!</definedName>
    <definedName name="_but44" localSheetId="11">#REF!</definedName>
    <definedName name="_but44" localSheetId="5">#REF!</definedName>
    <definedName name="_but44" localSheetId="14">#REF!</definedName>
    <definedName name="_but44">#REF!</definedName>
    <definedName name="_but5" localSheetId="13">#REF!</definedName>
    <definedName name="_but5" localSheetId="2">#REF!</definedName>
    <definedName name="_but5" localSheetId="11">#REF!</definedName>
    <definedName name="_but5" localSheetId="5">#REF!</definedName>
    <definedName name="_but5" localSheetId="14">#REF!</definedName>
    <definedName name="_but5">#REF!</definedName>
    <definedName name="_but55" localSheetId="13">#REF!</definedName>
    <definedName name="_but55" localSheetId="2">#REF!</definedName>
    <definedName name="_but55" localSheetId="11">#REF!</definedName>
    <definedName name="_but55" localSheetId="5">#REF!</definedName>
    <definedName name="_but55" localSheetId="14">#REF!</definedName>
    <definedName name="_but55">#REF!</definedName>
    <definedName name="_but6" localSheetId="13">#REF!</definedName>
    <definedName name="_but6" localSheetId="2">#REF!</definedName>
    <definedName name="_but6" localSheetId="11">#REF!</definedName>
    <definedName name="_but6" localSheetId="5">#REF!</definedName>
    <definedName name="_but6" localSheetId="14">#REF!</definedName>
    <definedName name="_but6">#REF!</definedName>
    <definedName name="_but66" localSheetId="13">#REF!</definedName>
    <definedName name="_but66" localSheetId="2">#REF!</definedName>
    <definedName name="_but66" localSheetId="11">#REF!</definedName>
    <definedName name="_but66" localSheetId="5">#REF!</definedName>
    <definedName name="_but66" localSheetId="14">#REF!</definedName>
    <definedName name="_but66">#REF!</definedName>
    <definedName name="_C_Lphi_4ab" localSheetId="13">#REF!</definedName>
    <definedName name="_C_Lphi_4ab" localSheetId="2">#REF!</definedName>
    <definedName name="_C_Lphi_4ab" localSheetId="11">#REF!</definedName>
    <definedName name="_C_Lphi_4ab" localSheetId="5">#REF!</definedName>
    <definedName name="_C_Lphi_4ab" localSheetId="14">#REF!</definedName>
    <definedName name="_C_Lphi_4ab">#REF!</definedName>
    <definedName name="_cao1" localSheetId="13">#REF!</definedName>
    <definedName name="_cao1" localSheetId="2">#REF!</definedName>
    <definedName name="_cao1" localSheetId="11">#REF!</definedName>
    <definedName name="_cao1" localSheetId="5">#REF!</definedName>
    <definedName name="_cao1" localSheetId="14">#REF!</definedName>
    <definedName name="_cao1">#REF!</definedName>
    <definedName name="_cao2" localSheetId="13">#REF!</definedName>
    <definedName name="_cao2" localSheetId="2">#REF!</definedName>
    <definedName name="_cao2" localSheetId="11">#REF!</definedName>
    <definedName name="_cao2" localSheetId="5">#REF!</definedName>
    <definedName name="_cao2" localSheetId="14">#REF!</definedName>
    <definedName name="_cao2">#REF!</definedName>
    <definedName name="_cao3" localSheetId="13">#REF!</definedName>
    <definedName name="_cao3" localSheetId="2">#REF!</definedName>
    <definedName name="_cao3" localSheetId="11">#REF!</definedName>
    <definedName name="_cao3" localSheetId="5">#REF!</definedName>
    <definedName name="_cao3" localSheetId="14">#REF!</definedName>
    <definedName name="_cao3">#REF!</definedName>
    <definedName name="_cao4" localSheetId="13">#REF!</definedName>
    <definedName name="_cao4" localSheetId="2">#REF!</definedName>
    <definedName name="_cao4" localSheetId="11">#REF!</definedName>
    <definedName name="_cao4" localSheetId="5">#REF!</definedName>
    <definedName name="_cao4" localSheetId="14">#REF!</definedName>
    <definedName name="_cao4">#REF!</definedName>
    <definedName name="_cao5" localSheetId="13">#REF!</definedName>
    <definedName name="_cao5" localSheetId="2">#REF!</definedName>
    <definedName name="_cao5" localSheetId="11">#REF!</definedName>
    <definedName name="_cao5" localSheetId="5">#REF!</definedName>
    <definedName name="_cao5" localSheetId="14">#REF!</definedName>
    <definedName name="_cao5">#REF!</definedName>
    <definedName name="_cao6" localSheetId="13">#REF!</definedName>
    <definedName name="_cao6" localSheetId="2">#REF!</definedName>
    <definedName name="_cao6" localSheetId="11">#REF!</definedName>
    <definedName name="_cao6" localSheetId="5">#REF!</definedName>
    <definedName name="_cao6" localSheetId="14">#REF!</definedName>
    <definedName name="_cao6">#REF!</definedName>
    <definedName name="_cap2005">#N/A</definedName>
    <definedName name="_cat2" localSheetId="13">#REF!</definedName>
    <definedName name="_cat2" localSheetId="2">#REF!</definedName>
    <definedName name="_cat2" localSheetId="11">#REF!</definedName>
    <definedName name="_cat2" localSheetId="5">#REF!</definedName>
    <definedName name="_cat2" localSheetId="14">#REF!</definedName>
    <definedName name="_cat2">#REF!</definedName>
    <definedName name="_cat3" localSheetId="13">#REF!</definedName>
    <definedName name="_cat3" localSheetId="2">#REF!</definedName>
    <definedName name="_cat3" localSheetId="11">#REF!</definedName>
    <definedName name="_cat3" localSheetId="5">#REF!</definedName>
    <definedName name="_cat3" localSheetId="14">#REF!</definedName>
    <definedName name="_cat3">#REF!</definedName>
    <definedName name="_cat4" localSheetId="13">#REF!</definedName>
    <definedName name="_cat4" localSheetId="2">#REF!</definedName>
    <definedName name="_cat4" localSheetId="11">#REF!</definedName>
    <definedName name="_cat4" localSheetId="5">#REF!</definedName>
    <definedName name="_cat4" localSheetId="14">#REF!</definedName>
    <definedName name="_cat4">#REF!</definedName>
    <definedName name="_cat5" localSheetId="13">#REF!</definedName>
    <definedName name="_cat5" localSheetId="2">#REF!</definedName>
    <definedName name="_cat5" localSheetId="11">#REF!</definedName>
    <definedName name="_cat5" localSheetId="5">#REF!</definedName>
    <definedName name="_cat5" localSheetId="14">#REF!</definedName>
    <definedName name="_cat5">#REF!</definedName>
    <definedName name="_cau10" localSheetId="13">#REF!</definedName>
    <definedName name="_cau10" localSheetId="2">#REF!</definedName>
    <definedName name="_cau10" localSheetId="11">#REF!</definedName>
    <definedName name="_cau10" localSheetId="5">#REF!</definedName>
    <definedName name="_cau10" localSheetId="14">#REF!</definedName>
    <definedName name="_cau10">#REF!</definedName>
    <definedName name="_cau16" localSheetId="13">#REF!</definedName>
    <definedName name="_cau16" localSheetId="2">#REF!</definedName>
    <definedName name="_cau16" localSheetId="11">#REF!</definedName>
    <definedName name="_cau16" localSheetId="5">#REF!</definedName>
    <definedName name="_cau16" localSheetId="14">#REF!</definedName>
    <definedName name="_cau16">#REF!</definedName>
    <definedName name="_cau24" localSheetId="2">{"Book1"}</definedName>
    <definedName name="_cau24" localSheetId="11">{"Book1"}</definedName>
    <definedName name="_cau24" localSheetId="5">{"Book1"}</definedName>
    <definedName name="_cau24">{"Book1"}</definedName>
    <definedName name="_cau25" localSheetId="13">#REF!</definedName>
    <definedName name="_cau25" localSheetId="2">#REF!</definedName>
    <definedName name="_cau25" localSheetId="11">#REF!</definedName>
    <definedName name="_cau25" localSheetId="5">#REF!</definedName>
    <definedName name="_cau25" localSheetId="14">#REF!</definedName>
    <definedName name="_cau25">#REF!</definedName>
    <definedName name="_cau30">#REF!</definedName>
    <definedName name="_cau40" localSheetId="13">#REF!</definedName>
    <definedName name="_cau40" localSheetId="2">#REF!</definedName>
    <definedName name="_cau40" localSheetId="11">#REF!</definedName>
    <definedName name="_cau40" localSheetId="5">#REF!</definedName>
    <definedName name="_cau40" localSheetId="14">#REF!</definedName>
    <definedName name="_cau40">#REF!</definedName>
    <definedName name="_cau5" localSheetId="13">#REF!</definedName>
    <definedName name="_cau5" localSheetId="2">#REF!</definedName>
    <definedName name="_cau5" localSheetId="11">#REF!</definedName>
    <definedName name="_cau5" localSheetId="5">#REF!</definedName>
    <definedName name="_cau5" localSheetId="14">#REF!</definedName>
    <definedName name="_cau5">#REF!</definedName>
    <definedName name="_cau50" localSheetId="13">#REF!</definedName>
    <definedName name="_cau50" localSheetId="2">#REF!</definedName>
    <definedName name="_cau50" localSheetId="11">#REF!</definedName>
    <definedName name="_cau50" localSheetId="5">#REF!</definedName>
    <definedName name="_cau50" localSheetId="14">#REF!</definedName>
    <definedName name="_cau50">#REF!</definedName>
    <definedName name="_cau60" localSheetId="13">#REF!</definedName>
    <definedName name="_cau60" localSheetId="2">#REF!</definedName>
    <definedName name="_cau60" localSheetId="11">#REF!</definedName>
    <definedName name="_cau60" localSheetId="5">#REF!</definedName>
    <definedName name="_cau60" localSheetId="14">#REF!</definedName>
    <definedName name="_cau60">#REF!</definedName>
    <definedName name="_cau63" localSheetId="13">#REF!</definedName>
    <definedName name="_cau63" localSheetId="2">#REF!</definedName>
    <definedName name="_cau63" localSheetId="11">#REF!</definedName>
    <definedName name="_cau63" localSheetId="5">#REF!</definedName>
    <definedName name="_cau63" localSheetId="14">#REF!</definedName>
    <definedName name="_cau63">#REF!</definedName>
    <definedName name="_cau7" localSheetId="13">#REF!</definedName>
    <definedName name="_cau7" localSheetId="2">#REF!</definedName>
    <definedName name="_cau7" localSheetId="11">#REF!</definedName>
    <definedName name="_cau7" localSheetId="5">#REF!</definedName>
    <definedName name="_cau7" localSheetId="14">#REF!</definedName>
    <definedName name="_cau7">#REF!</definedName>
    <definedName name="_CD2" localSheetId="2" hidden="1">{"'Sheet1'!$L$16"}</definedName>
    <definedName name="_CD2" localSheetId="11" hidden="1">{"'Sheet1'!$L$16"}</definedName>
    <definedName name="_CD2" localSheetId="5" hidden="1">{"'Sheet1'!$L$16"}</definedName>
    <definedName name="_CD2" hidden="1">{"'Sheet1'!$L$16"}</definedName>
    <definedName name="_cde4" localSheetId="2" hidden="1">{"'Sheet1'!$L$16"}</definedName>
    <definedName name="_cde4" localSheetId="11" hidden="1">{"'Sheet1'!$L$16"}</definedName>
    <definedName name="_cde4" localSheetId="5" hidden="1">{"'Sheet1'!$L$16"}</definedName>
    <definedName name="_cde4" hidden="1">{"'Sheet1'!$L$16"}</definedName>
    <definedName name="_ckn12" localSheetId="13">#REF!</definedName>
    <definedName name="_ckn12" localSheetId="2">#REF!</definedName>
    <definedName name="_ckn12" localSheetId="11">#REF!</definedName>
    <definedName name="_ckn12" localSheetId="5">#REF!</definedName>
    <definedName name="_ckn12" localSheetId="14">#REF!</definedName>
    <definedName name="_ckn12">#REF!</definedName>
    <definedName name="_CN1" localSheetId="2" hidden="1">{"'Sheet1'!$L$16"}</definedName>
    <definedName name="_CN1" localSheetId="11" hidden="1">{"'Sheet1'!$L$16"}</definedName>
    <definedName name="_CN1" localSheetId="5" hidden="1">{"'Sheet1'!$L$16"}</definedName>
    <definedName name="_CN1" hidden="1">{"'Sheet1'!$L$16"}</definedName>
    <definedName name="_Coc39" localSheetId="2" hidden="1">{"'Sheet1'!$L$16"}</definedName>
    <definedName name="_Coc39" localSheetId="11" hidden="1">{"'Sheet1'!$L$16"}</definedName>
    <definedName name="_Coc39" localSheetId="5" hidden="1">{"'Sheet1'!$L$16"}</definedName>
    <definedName name="_Coc39" hidden="1">{"'Sheet1'!$L$16"}</definedName>
    <definedName name="_CON1" localSheetId="13">#REF!</definedName>
    <definedName name="_CON1" localSheetId="2">#REF!</definedName>
    <definedName name="_CON1" localSheetId="11">#REF!</definedName>
    <definedName name="_CON1" localSheetId="5">#REF!</definedName>
    <definedName name="_CON1" localSheetId="14">#REF!</definedName>
    <definedName name="_CON1">#REF!</definedName>
    <definedName name="_CON2" localSheetId="13">#REF!</definedName>
    <definedName name="_CON2" localSheetId="2">#REF!</definedName>
    <definedName name="_CON2" localSheetId="11">#REF!</definedName>
    <definedName name="_CON2" localSheetId="5">#REF!</definedName>
    <definedName name="_CON2" localSheetId="14">#REF!</definedName>
    <definedName name="_CON2">#REF!</definedName>
    <definedName name="_Cot">#REF!</definedName>
    <definedName name="_CP31" localSheetId="2">{"'Sheet1'!$L$16"}</definedName>
    <definedName name="_CP31" localSheetId="11">{"'Sheet1'!$L$16"}</definedName>
    <definedName name="_CP31" localSheetId="5">{"'Sheet1'!$L$16"}</definedName>
    <definedName name="_CP31">{"'Sheet1'!$L$16"}</definedName>
    <definedName name="_cpd1" localSheetId="13">#REF!</definedName>
    <definedName name="_cpd1" localSheetId="2">#REF!</definedName>
    <definedName name="_cpd1" localSheetId="11">#REF!</definedName>
    <definedName name="_cpd1" localSheetId="5">#REF!</definedName>
    <definedName name="_cpd1" localSheetId="14">#REF!</definedName>
    <definedName name="_cpd1">#REF!</definedName>
    <definedName name="_cpd2" localSheetId="13">#REF!</definedName>
    <definedName name="_cpd2" localSheetId="2">#REF!</definedName>
    <definedName name="_cpd2" localSheetId="11">#REF!</definedName>
    <definedName name="_cpd2" localSheetId="5">#REF!</definedName>
    <definedName name="_cpd2" localSheetId="14">#REF!</definedName>
    <definedName name="_cpd2">#REF!</definedName>
    <definedName name="_CPhi_Bhiem" localSheetId="13">#REF!</definedName>
    <definedName name="_CPhi_Bhiem" localSheetId="2">#REF!</definedName>
    <definedName name="_CPhi_Bhiem" localSheetId="11">#REF!</definedName>
    <definedName name="_CPhi_Bhiem" localSheetId="5">#REF!</definedName>
    <definedName name="_CPhi_Bhiem" localSheetId="14">#REF!</definedName>
    <definedName name="_CPhi_Bhiem">#REF!</definedName>
    <definedName name="_CPhi_BQLDA" localSheetId="13">#REF!</definedName>
    <definedName name="_CPhi_BQLDA" localSheetId="2">#REF!</definedName>
    <definedName name="_CPhi_BQLDA" localSheetId="11">#REF!</definedName>
    <definedName name="_CPhi_BQLDA" localSheetId="5">#REF!</definedName>
    <definedName name="_CPhi_BQLDA" localSheetId="14">#REF!</definedName>
    <definedName name="_CPhi_BQLDA">#REF!</definedName>
    <definedName name="_CPhi_DBaoGT" localSheetId="13">#REF!</definedName>
    <definedName name="_CPhi_DBaoGT" localSheetId="2">#REF!</definedName>
    <definedName name="_CPhi_DBaoGT" localSheetId="11">#REF!</definedName>
    <definedName name="_CPhi_DBaoGT" localSheetId="5">#REF!</definedName>
    <definedName name="_CPhi_DBaoGT" localSheetId="14">#REF!</definedName>
    <definedName name="_CPhi_DBaoGT">#REF!</definedName>
    <definedName name="_CPhi_Kdinh" localSheetId="13">#REF!</definedName>
    <definedName name="_CPhi_Kdinh" localSheetId="2">#REF!</definedName>
    <definedName name="_CPhi_Kdinh" localSheetId="11">#REF!</definedName>
    <definedName name="_CPhi_Kdinh" localSheetId="5">#REF!</definedName>
    <definedName name="_CPhi_Kdinh" localSheetId="14">#REF!</definedName>
    <definedName name="_CPhi_Kdinh">#REF!</definedName>
    <definedName name="_CPhi_Nthu_KThanh" localSheetId="13">#REF!</definedName>
    <definedName name="_CPhi_Nthu_KThanh" localSheetId="2">#REF!</definedName>
    <definedName name="_CPhi_Nthu_KThanh" localSheetId="11">#REF!</definedName>
    <definedName name="_CPhi_Nthu_KThanh" localSheetId="5">#REF!</definedName>
    <definedName name="_CPhi_Nthu_KThanh" localSheetId="14">#REF!</definedName>
    <definedName name="_CPhi_Nthu_KThanh">#REF!</definedName>
    <definedName name="_CPhi_QToan" localSheetId="13">#REF!</definedName>
    <definedName name="_CPhi_QToan" localSheetId="2">#REF!</definedName>
    <definedName name="_CPhi_QToan" localSheetId="11">#REF!</definedName>
    <definedName name="_CPhi_QToan" localSheetId="5">#REF!</definedName>
    <definedName name="_CPhi_QToan" localSheetId="14">#REF!</definedName>
    <definedName name="_CPhi_QToan">#REF!</definedName>
    <definedName name="_CPhiTKe_13" localSheetId="13">#REF!</definedName>
    <definedName name="_CPhiTKe_13" localSheetId="2">#REF!</definedName>
    <definedName name="_CPhiTKe_13" localSheetId="11">#REF!</definedName>
    <definedName name="_CPhiTKe_13" localSheetId="5">#REF!</definedName>
    <definedName name="_CPhiTKe_13" localSheetId="14">#REF!</definedName>
    <definedName name="_CPhiTKe_13">#REF!</definedName>
    <definedName name="_cs805" localSheetId="13">#REF!</definedName>
    <definedName name="_cs805" localSheetId="2">#REF!</definedName>
    <definedName name="_cs805" localSheetId="11">#REF!</definedName>
    <definedName name="_cs805" localSheetId="5">#REF!</definedName>
    <definedName name="_cs805" localSheetId="14">#REF!</definedName>
    <definedName name="_cs805">#REF!</definedName>
    <definedName name="_CT2" localSheetId="2" hidden="1">{"'Sheet1'!$L$16"}</definedName>
    <definedName name="_CT2" localSheetId="11" hidden="1">{"'Sheet1'!$L$16"}</definedName>
    <definedName name="_CT2" localSheetId="5" hidden="1">{"'Sheet1'!$L$16"}</definedName>
    <definedName name="_CT2" hidden="1">{"'Sheet1'!$L$16"}</definedName>
    <definedName name="_CT250" localSheetId="13">#REF!</definedName>
    <definedName name="_CT250" localSheetId="14">#REF!</definedName>
    <definedName name="_CT250">#REF!</definedName>
    <definedName name="_CT4" localSheetId="2" hidden="1">{"'Sheet1'!$L$16"}</definedName>
    <definedName name="_CT4" localSheetId="11" hidden="1">{"'Sheet1'!$L$16"}</definedName>
    <definedName name="_CT4" localSheetId="5" hidden="1">{"'Sheet1'!$L$16"}</definedName>
    <definedName name="_CT4" hidden="1">{"'Sheet1'!$L$16"}</definedName>
    <definedName name="_ctd80">#REF!</definedName>
    <definedName name="_Cty501" localSheetId="2" hidden="1">{"'Sheet1'!$L$16"}</definedName>
    <definedName name="_Cty501" localSheetId="11" hidden="1">{"'Sheet1'!$L$16"}</definedName>
    <definedName name="_Cty501" localSheetId="5" hidden="1">{"'Sheet1'!$L$16"}</definedName>
    <definedName name="_Cty501" hidden="1">{"'Sheet1'!$L$16"}</definedName>
    <definedName name="_CVC1" localSheetId="13">#REF!</definedName>
    <definedName name="_CVC1" localSheetId="2">#REF!</definedName>
    <definedName name="_CVC1" localSheetId="11">#REF!</definedName>
    <definedName name="_CVC1" localSheetId="5">#REF!</definedName>
    <definedName name="_CVC1" localSheetId="14">#REF!</definedName>
    <definedName name="_CVC1">#REF!</definedName>
    <definedName name="_chk1" localSheetId="13">#REF!</definedName>
    <definedName name="_chk1" localSheetId="2">#REF!</definedName>
    <definedName name="_chk1" localSheetId="11">#REF!</definedName>
    <definedName name="_chk1" localSheetId="5">#REF!</definedName>
    <definedName name="_chk1" localSheetId="14">#REF!</definedName>
    <definedName name="_chk1">#REF!</definedName>
    <definedName name="_D1">#REF!</definedName>
    <definedName name="_d12" localSheetId="2" hidden="1">{"'Sheet1'!$L$16"}</definedName>
    <definedName name="_d12" localSheetId="11" hidden="1">{"'Sheet1'!$L$16"}</definedName>
    <definedName name="_d12" localSheetId="5" hidden="1">{"'Sheet1'!$L$16"}</definedName>
    <definedName name="_d12" hidden="1">{"'Sheet1'!$L$16"}</definedName>
    <definedName name="_d1500" localSheetId="2" hidden="1">{"'Sheet1'!$L$16"}</definedName>
    <definedName name="_d1500" localSheetId="11" hidden="1">{"'Sheet1'!$L$16"}</definedName>
    <definedName name="_d1500" localSheetId="5" hidden="1">{"'Sheet1'!$L$16"}</definedName>
    <definedName name="_d1500" hidden="1">{"'Sheet1'!$L$16"}</definedName>
    <definedName name="_d2" localSheetId="13">#REF!</definedName>
    <definedName name="_d2" localSheetId="2">#REF!</definedName>
    <definedName name="_d2" localSheetId="11">#REF!</definedName>
    <definedName name="_d2" localSheetId="5">#REF!</definedName>
    <definedName name="_d2" localSheetId="14">#REF!</definedName>
    <definedName name="_d2">#REF!</definedName>
    <definedName name="_d3" localSheetId="2" hidden="1">{"'Sheet1'!$L$16"}</definedName>
    <definedName name="_d3" localSheetId="11" hidden="1">{"'Sheet1'!$L$16"}</definedName>
    <definedName name="_d3" localSheetId="5" hidden="1">{"'Sheet1'!$L$16"}</definedName>
    <definedName name="_d3" hidden="1">{"'Sheet1'!$L$16"}</definedName>
    <definedName name="_dai1" localSheetId="13">#REF!</definedName>
    <definedName name="_dai1" localSheetId="2">#REF!</definedName>
    <definedName name="_dai1" localSheetId="11">#REF!</definedName>
    <definedName name="_dai1" localSheetId="5">#REF!</definedName>
    <definedName name="_dai1" localSheetId="14">#REF!</definedName>
    <definedName name="_dai1">#REF!</definedName>
    <definedName name="_dai2" localSheetId="13">#REF!</definedName>
    <definedName name="_dai2" localSheetId="2">#REF!</definedName>
    <definedName name="_dai2" localSheetId="11">#REF!</definedName>
    <definedName name="_dai2" localSheetId="5">#REF!</definedName>
    <definedName name="_dai2" localSheetId="14">#REF!</definedName>
    <definedName name="_dai2">#REF!</definedName>
    <definedName name="_dai3" localSheetId="13">#REF!</definedName>
    <definedName name="_dai3" localSheetId="2">#REF!</definedName>
    <definedName name="_dai3" localSheetId="11">#REF!</definedName>
    <definedName name="_dai3" localSheetId="5">#REF!</definedName>
    <definedName name="_dai3" localSheetId="14">#REF!</definedName>
    <definedName name="_dai3">#REF!</definedName>
    <definedName name="_dai4" localSheetId="13">#REF!</definedName>
    <definedName name="_dai4" localSheetId="2">#REF!</definedName>
    <definedName name="_dai4" localSheetId="11">#REF!</definedName>
    <definedName name="_dai4" localSheetId="5">#REF!</definedName>
    <definedName name="_dai4" localSheetId="14">#REF!</definedName>
    <definedName name="_dai4">#REF!</definedName>
    <definedName name="_dai5" localSheetId="13">#REF!</definedName>
    <definedName name="_dai5" localSheetId="2">#REF!</definedName>
    <definedName name="_dai5" localSheetId="11">#REF!</definedName>
    <definedName name="_dai5" localSheetId="5">#REF!</definedName>
    <definedName name="_dai5" localSheetId="14">#REF!</definedName>
    <definedName name="_dai5">#REF!</definedName>
    <definedName name="_dai6" localSheetId="13">#REF!</definedName>
    <definedName name="_dai6" localSheetId="2">#REF!</definedName>
    <definedName name="_dai6" localSheetId="11">#REF!</definedName>
    <definedName name="_dai6" localSheetId="5">#REF!</definedName>
    <definedName name="_dai6" localSheetId="14">#REF!</definedName>
    <definedName name="_dai6">#REF!</definedName>
    <definedName name="_dam15" localSheetId="13">#REF!</definedName>
    <definedName name="_dam15" localSheetId="2">#REF!</definedName>
    <definedName name="_dam15" localSheetId="11">#REF!</definedName>
    <definedName name="_dam15" localSheetId="5">#REF!</definedName>
    <definedName name="_dam15" localSheetId="14">#REF!</definedName>
    <definedName name="_dam15">#REF!</definedName>
    <definedName name="_dam16" localSheetId="13">#REF!</definedName>
    <definedName name="_dam16" localSheetId="2">#REF!</definedName>
    <definedName name="_dam16" localSheetId="11">#REF!</definedName>
    <definedName name="_dam16" localSheetId="5">#REF!</definedName>
    <definedName name="_dam16" localSheetId="14">#REF!</definedName>
    <definedName name="_dam16">#REF!</definedName>
    <definedName name="_dam18" localSheetId="13">#REF!</definedName>
    <definedName name="_dam18" localSheetId="2">#REF!</definedName>
    <definedName name="_dam18" localSheetId="11">#REF!</definedName>
    <definedName name="_dam18" localSheetId="5">#REF!</definedName>
    <definedName name="_dam18" localSheetId="14">#REF!</definedName>
    <definedName name="_dam18">#REF!</definedName>
    <definedName name="_dam24">#REF!</definedName>
    <definedName name="_dam25" localSheetId="13">#REF!</definedName>
    <definedName name="_dam25" localSheetId="2">#REF!</definedName>
    <definedName name="_dam25" localSheetId="11">#REF!</definedName>
    <definedName name="_dam25" localSheetId="5">#REF!</definedName>
    <definedName name="_dam25" localSheetId="14">#REF!</definedName>
    <definedName name="_dam25">#REF!</definedName>
    <definedName name="_dam9" localSheetId="13">#REF!</definedName>
    <definedName name="_dam9" localSheetId="2">#REF!</definedName>
    <definedName name="_dam9" localSheetId="11">#REF!</definedName>
    <definedName name="_dam9" localSheetId="5">#REF!</definedName>
    <definedName name="_dam9" localSheetId="14">#REF!</definedName>
    <definedName name="_dam9">#REF!</definedName>
    <definedName name="_dan1" localSheetId="13">#REF!</definedName>
    <definedName name="_dan1" localSheetId="2">#REF!</definedName>
    <definedName name="_dan1" localSheetId="11">#REF!</definedName>
    <definedName name="_dan1" localSheetId="5">#REF!</definedName>
    <definedName name="_dan1" localSheetId="14">#REF!</definedName>
    <definedName name="_dan1">#REF!</definedName>
    <definedName name="_dan2" localSheetId="13">#REF!</definedName>
    <definedName name="_dan2" localSheetId="2">#REF!</definedName>
    <definedName name="_dan2" localSheetId="11">#REF!</definedName>
    <definedName name="_dan2" localSheetId="5">#REF!</definedName>
    <definedName name="_dan2" localSheetId="14">#REF!</definedName>
    <definedName name="_dan2">#REF!</definedName>
    <definedName name="_dao1" localSheetId="13">#REF!</definedName>
    <definedName name="_dao1" localSheetId="2">#REF!</definedName>
    <definedName name="_dao1" localSheetId="11">#REF!</definedName>
    <definedName name="_dao1" localSheetId="5">#REF!</definedName>
    <definedName name="_dao1" localSheetId="14">#REF!</definedName>
    <definedName name="_dao1">#REF!</definedName>
    <definedName name="_dao125" localSheetId="13">#REF!</definedName>
    <definedName name="_dao125" localSheetId="2">#REF!</definedName>
    <definedName name="_dao125" localSheetId="11">#REF!</definedName>
    <definedName name="_dao125" localSheetId="5">#REF!</definedName>
    <definedName name="_dao125" localSheetId="14">#REF!</definedName>
    <definedName name="_dao125">#REF!</definedName>
    <definedName name="_DayNeo">#REF!</definedName>
    <definedName name="_dbu1" localSheetId="13">#REF!</definedName>
    <definedName name="_dbu1" localSheetId="2">#REF!</definedName>
    <definedName name="_dbu1" localSheetId="11">#REF!</definedName>
    <definedName name="_dbu1" localSheetId="5">#REF!</definedName>
    <definedName name="_dbu1" localSheetId="14">#REF!</definedName>
    <definedName name="_dbu1">#REF!</definedName>
    <definedName name="_dbu2" localSheetId="13">#REF!</definedName>
    <definedName name="_dbu2" localSheetId="2">#REF!</definedName>
    <definedName name="_dbu2" localSheetId="11">#REF!</definedName>
    <definedName name="_dbu2" localSheetId="5">#REF!</definedName>
    <definedName name="_dbu2" localSheetId="14">#REF!</definedName>
    <definedName name="_dbu2">#REF!</definedName>
    <definedName name="_dco10">#N/A</definedName>
    <definedName name="_dco12">#N/A</definedName>
    <definedName name="_dco15">#N/A</definedName>
    <definedName name="_dco20">#N/A</definedName>
    <definedName name="_dco6">#N/A</definedName>
    <definedName name="_dco8">#N/A</definedName>
    <definedName name="_DDC3" localSheetId="13">#REF!</definedName>
    <definedName name="_DDC3" localSheetId="2">#REF!</definedName>
    <definedName name="_DDC3" localSheetId="11">#REF!</definedName>
    <definedName name="_DDC3" localSheetId="5">#REF!</definedName>
    <definedName name="_DDC3" localSheetId="14">#REF!</definedName>
    <definedName name="_DDC3">#REF!</definedName>
    <definedName name="_ddn400" localSheetId="13">#REF!</definedName>
    <definedName name="_ddn400" localSheetId="2">#REF!</definedName>
    <definedName name="_ddn400" localSheetId="11">#REF!</definedName>
    <definedName name="_ddn400" localSheetId="5">#REF!</definedName>
    <definedName name="_ddn400" localSheetId="14">#REF!</definedName>
    <definedName name="_ddn400">#REF!</definedName>
    <definedName name="_ddn600" localSheetId="13">#REF!</definedName>
    <definedName name="_ddn600" localSheetId="2">#REF!</definedName>
    <definedName name="_ddn600" localSheetId="11">#REF!</definedName>
    <definedName name="_ddn600" localSheetId="5">#REF!</definedName>
    <definedName name="_ddn600" localSheetId="14">#REF!</definedName>
    <definedName name="_ddn600">#REF!</definedName>
    <definedName name="_deo1" localSheetId="13">#REF!</definedName>
    <definedName name="_deo1" localSheetId="2">#REF!</definedName>
    <definedName name="_deo1" localSheetId="11">#REF!</definedName>
    <definedName name="_deo1" localSheetId="5">#REF!</definedName>
    <definedName name="_deo1" localSheetId="14">#REF!</definedName>
    <definedName name="_deo1">#REF!</definedName>
    <definedName name="_deo10" localSheetId="13">#REF!</definedName>
    <definedName name="_deo10" localSheetId="2">#REF!</definedName>
    <definedName name="_deo10" localSheetId="11">#REF!</definedName>
    <definedName name="_deo10" localSheetId="5">#REF!</definedName>
    <definedName name="_deo10" localSheetId="14">#REF!</definedName>
    <definedName name="_deo10">#REF!</definedName>
    <definedName name="_deo2" localSheetId="13">#REF!</definedName>
    <definedName name="_deo2" localSheetId="2">#REF!</definedName>
    <definedName name="_deo2" localSheetId="11">#REF!</definedName>
    <definedName name="_deo2" localSheetId="5">#REF!</definedName>
    <definedName name="_deo2" localSheetId="14">#REF!</definedName>
    <definedName name="_deo2">#REF!</definedName>
    <definedName name="_deo3" localSheetId="13">#REF!</definedName>
    <definedName name="_deo3" localSheetId="2">#REF!</definedName>
    <definedName name="_deo3" localSheetId="11">#REF!</definedName>
    <definedName name="_deo3" localSheetId="5">#REF!</definedName>
    <definedName name="_deo3" localSheetId="14">#REF!</definedName>
    <definedName name="_deo3">#REF!</definedName>
    <definedName name="_deo4" localSheetId="13">#REF!</definedName>
    <definedName name="_deo4" localSheetId="2">#REF!</definedName>
    <definedName name="_deo4" localSheetId="11">#REF!</definedName>
    <definedName name="_deo4" localSheetId="5">#REF!</definedName>
    <definedName name="_deo4" localSheetId="14">#REF!</definedName>
    <definedName name="_deo4">#REF!</definedName>
    <definedName name="_deo5" localSheetId="13">#REF!</definedName>
    <definedName name="_deo5" localSheetId="2">#REF!</definedName>
    <definedName name="_deo5" localSheetId="11">#REF!</definedName>
    <definedName name="_deo5" localSheetId="5">#REF!</definedName>
    <definedName name="_deo5" localSheetId="14">#REF!</definedName>
    <definedName name="_deo5">#REF!</definedName>
    <definedName name="_deo6" localSheetId="13">#REF!</definedName>
    <definedName name="_deo6" localSheetId="2">#REF!</definedName>
    <definedName name="_deo6" localSheetId="11">#REF!</definedName>
    <definedName name="_deo6" localSheetId="5">#REF!</definedName>
    <definedName name="_deo6" localSheetId="14">#REF!</definedName>
    <definedName name="_deo6">#REF!</definedName>
    <definedName name="_deo7" localSheetId="13">#REF!</definedName>
    <definedName name="_deo7" localSheetId="2">#REF!</definedName>
    <definedName name="_deo7" localSheetId="11">#REF!</definedName>
    <definedName name="_deo7" localSheetId="5">#REF!</definedName>
    <definedName name="_deo7" localSheetId="14">#REF!</definedName>
    <definedName name="_deo7">#REF!</definedName>
    <definedName name="_deo8" localSheetId="13">#REF!</definedName>
    <definedName name="_deo8" localSheetId="2">#REF!</definedName>
    <definedName name="_deo8" localSheetId="11">#REF!</definedName>
    <definedName name="_deo8" localSheetId="5">#REF!</definedName>
    <definedName name="_deo8" localSheetId="14">#REF!</definedName>
    <definedName name="_deo8">#REF!</definedName>
    <definedName name="_deo9" localSheetId="13">#REF!</definedName>
    <definedName name="_deo9" localSheetId="2">#REF!</definedName>
    <definedName name="_deo9" localSheetId="11">#REF!</definedName>
    <definedName name="_deo9" localSheetId="5">#REF!</definedName>
    <definedName name="_deo9" localSheetId="14">#REF!</definedName>
    <definedName name="_deo9">#REF!</definedName>
    <definedName name="_DgL1" localSheetId="13">#REF!</definedName>
    <definedName name="_DgL1" localSheetId="2">#REF!</definedName>
    <definedName name="_DgL1" localSheetId="11">#REF!</definedName>
    <definedName name="_DgL1" localSheetId="5">#REF!</definedName>
    <definedName name="_DgL1" localSheetId="14">#REF!</definedName>
    <definedName name="_DgL1">#REF!</definedName>
    <definedName name="_DgL2" localSheetId="13">#REF!</definedName>
    <definedName name="_DgL2" localSheetId="2">#REF!</definedName>
    <definedName name="_DgL2" localSheetId="11">#REF!</definedName>
    <definedName name="_DgL2" localSheetId="5">#REF!</definedName>
    <definedName name="_DgL2" localSheetId="14">#REF!</definedName>
    <definedName name="_DgL2">#REF!</definedName>
    <definedName name="_DgL3" localSheetId="13">#REF!</definedName>
    <definedName name="_DgL3" localSheetId="2">#REF!</definedName>
    <definedName name="_DgL3" localSheetId="11">#REF!</definedName>
    <definedName name="_DgL3" localSheetId="5">#REF!</definedName>
    <definedName name="_DgL3" localSheetId="14">#REF!</definedName>
    <definedName name="_DgL3">#REF!</definedName>
    <definedName name="_DgL4" localSheetId="13">#REF!</definedName>
    <definedName name="_DgL4" localSheetId="2">#REF!</definedName>
    <definedName name="_DgL4" localSheetId="11">#REF!</definedName>
    <definedName name="_DgL4" localSheetId="5">#REF!</definedName>
    <definedName name="_DgL4" localSheetId="14">#REF!</definedName>
    <definedName name="_DgL4">#REF!</definedName>
    <definedName name="_DgL5" localSheetId="13">#REF!</definedName>
    <definedName name="_DgL5" localSheetId="2">#REF!</definedName>
    <definedName name="_DgL5" localSheetId="11">#REF!</definedName>
    <definedName name="_DgL5" localSheetId="5">#REF!</definedName>
    <definedName name="_DgL5" localSheetId="14">#REF!</definedName>
    <definedName name="_DgL5">#REF!</definedName>
    <definedName name="_DgS1" localSheetId="13">#REF!</definedName>
    <definedName name="_DgS1" localSheetId="2">#REF!</definedName>
    <definedName name="_DgS1" localSheetId="11">#REF!</definedName>
    <definedName name="_DgS1" localSheetId="5">#REF!</definedName>
    <definedName name="_DgS1" localSheetId="14">#REF!</definedName>
    <definedName name="_DgS1">#REF!</definedName>
    <definedName name="_DgS2" localSheetId="13">#REF!</definedName>
    <definedName name="_DgS2" localSheetId="2">#REF!</definedName>
    <definedName name="_DgS2" localSheetId="11">#REF!</definedName>
    <definedName name="_DgS2" localSheetId="5">#REF!</definedName>
    <definedName name="_DgS2" localSheetId="14">#REF!</definedName>
    <definedName name="_DgS2">#REF!</definedName>
    <definedName name="_dt1" localSheetId="2" hidden="1">{"'Sheet1'!$L$16"}</definedName>
    <definedName name="_dt1" localSheetId="11" hidden="1">{"'Sheet1'!$L$16"}</definedName>
    <definedName name="_dt1" localSheetId="5" hidden="1">{"'Sheet1'!$L$16"}</definedName>
    <definedName name="_dt1" hidden="1">{"'Sheet1'!$L$16"}</definedName>
    <definedName name="_dt2" localSheetId="2" hidden="1">{"'Sheet1'!$L$16"}</definedName>
    <definedName name="_dt2" localSheetId="11" hidden="1">{"'Sheet1'!$L$16"}</definedName>
    <definedName name="_dt2" localSheetId="5" hidden="1">{"'Sheet1'!$L$16"}</definedName>
    <definedName name="_dt2" hidden="1">{"'Sheet1'!$L$16"}</definedName>
    <definedName name="_dui15">#N/A</definedName>
    <definedName name="_e1" localSheetId="2" hidden="1">{"'Sheet1'!$L$16"}</definedName>
    <definedName name="_e1" localSheetId="11" hidden="1">{"'Sheet1'!$L$16"}</definedName>
    <definedName name="_e1" localSheetId="5" hidden="1">{"'Sheet1'!$L$16"}</definedName>
    <definedName name="_e1" hidden="1">{"'Sheet1'!$L$16"}</definedName>
    <definedName name="_E1200" localSheetId="2" hidden="1">{"'Sheet1'!$L$16"}</definedName>
    <definedName name="_E1200" localSheetId="11" hidden="1">{"'Sheet1'!$L$16"}</definedName>
    <definedName name="_E1200" localSheetId="5" hidden="1">{"'Sheet1'!$L$16"}</definedName>
    <definedName name="_E1200" hidden="1">{"'Sheet1'!$L$16"}</definedName>
    <definedName name="_ech2" localSheetId="13">#REF!</definedName>
    <definedName name="_ech2" localSheetId="2">#REF!</definedName>
    <definedName name="_ech2" localSheetId="11">#REF!</definedName>
    <definedName name="_ech2" localSheetId="5">#REF!</definedName>
    <definedName name="_ech2" localSheetId="14">#REF!</definedName>
    <definedName name="_ech2">#REF!</definedName>
    <definedName name="_EVN2">#N/A</definedName>
    <definedName name="_Fct1" localSheetId="13">#REF!</definedName>
    <definedName name="_Fct1" localSheetId="2">#REF!</definedName>
    <definedName name="_Fct1" localSheetId="11">#REF!</definedName>
    <definedName name="_Fct1" localSheetId="5">#REF!</definedName>
    <definedName name="_Fct1" localSheetId="14">#REF!</definedName>
    <definedName name="_Fct1">#REF!</definedName>
    <definedName name="_FIL2" localSheetId="13">#REF!</definedName>
    <definedName name="_FIL2" localSheetId="2">#REF!</definedName>
    <definedName name="_FIL2" localSheetId="11">#REF!</definedName>
    <definedName name="_FIL2" localSheetId="5">#REF!</definedName>
    <definedName name="_FIL2" localSheetId="14">#REF!</definedName>
    <definedName name="_FIL2">#REF!</definedName>
    <definedName name="_Fill" localSheetId="13" hidden="1">#REF!</definedName>
    <definedName name="_Fill" localSheetId="2" hidden="1">#REF!</definedName>
    <definedName name="_Fill" localSheetId="11" hidden="1">#REF!</definedName>
    <definedName name="_Fill" localSheetId="5" hidden="1">#REF!</definedName>
    <definedName name="_Fill" localSheetId="14" hidden="1">#REF!</definedName>
    <definedName name="_Fill" hidden="1">#REF!</definedName>
    <definedName name="_xlnm._FilterDatabase" localSheetId="9" hidden="1">'3TP'!$L$1:$L$2</definedName>
    <definedName name="_xlnm._FilterDatabase" localSheetId="8" hidden="1">'4TP'!$L$1:$L$2</definedName>
    <definedName name="_xlnm._FilterDatabase" localSheetId="7" hidden="1">BBNT!$K$1:$K$2</definedName>
    <definedName name="_xlnm._FilterDatabase" localSheetId="0" hidden="1">'DM NT'!$S$3:$S$1645</definedName>
    <definedName name="_xlnm._FilterDatabase" localSheetId="10" hidden="1">HT!$K$1:$K$2</definedName>
    <definedName name="_xlnm._FilterDatabase" localSheetId="29" hidden="1">'Lay mau '!$B$1:$B$138</definedName>
    <definedName name="_xlnm._FilterDatabase" localSheetId="1" hidden="1">List!$G$434:$G$471</definedName>
    <definedName name="_xlnm._FilterDatabase" localSheetId="13" hidden="1">MM!$J$26:$J$108</definedName>
    <definedName name="_xlnm._FilterDatabase" localSheetId="2" hidden="1">MMNL!$A$1:$D$399</definedName>
    <definedName name="_xlnm._FilterDatabase" localSheetId="11" hidden="1">NKTC!$A$9:$M$48</definedName>
    <definedName name="_xlnm._FilterDatabase" localSheetId="5" hidden="1">#REF!</definedName>
    <definedName name="_xlnm._FilterDatabase" localSheetId="14" hidden="1">VL!$K$34:$K$140</definedName>
    <definedName name="_xlnm._FilterDatabase" hidden="1">#REF!</definedName>
    <definedName name="_g1" localSheetId="13">#REF!</definedName>
    <definedName name="_g1" localSheetId="2">#REF!</definedName>
    <definedName name="_g1" localSheetId="11">#REF!</definedName>
    <definedName name="_g1" localSheetId="5">#REF!</definedName>
    <definedName name="_g1" localSheetId="14">#REF!</definedName>
    <definedName name="_g1">#REF!</definedName>
    <definedName name="_g2" localSheetId="13">#REF!</definedName>
    <definedName name="_g2" localSheetId="2">#REF!</definedName>
    <definedName name="_g2" localSheetId="11">#REF!</definedName>
    <definedName name="_g2" localSheetId="5">#REF!</definedName>
    <definedName name="_g2" localSheetId="14">#REF!</definedName>
    <definedName name="_g2">#REF!</definedName>
    <definedName name="_gdc1">#REF!</definedName>
    <definedName name="_gdw2">#REF!</definedName>
    <definedName name="_GFE28" localSheetId="13">#REF!</definedName>
    <definedName name="_GFE28" localSheetId="2">#REF!</definedName>
    <definedName name="_GFE28" localSheetId="11">#REF!</definedName>
    <definedName name="_GFE28" localSheetId="5">#REF!</definedName>
    <definedName name="_GFE28" localSheetId="14">#REF!</definedName>
    <definedName name="_GFE28">#REF!</definedName>
    <definedName name="_Goc" localSheetId="13">#REF!</definedName>
    <definedName name="_Goc" localSheetId="2">#REF!</definedName>
    <definedName name="_Goc" localSheetId="11">#REF!</definedName>
    <definedName name="_Goc" localSheetId="5">#REF!</definedName>
    <definedName name="_Goc" localSheetId="14">#REF!</definedName>
    <definedName name="_Goc">#REF!</definedName>
    <definedName name="_Goi8" localSheetId="2" hidden="1">{"'Sheet1'!$L$16"}</definedName>
    <definedName name="_Goi8" localSheetId="11" hidden="1">{"'Sheet1'!$L$16"}</definedName>
    <definedName name="_Goi8" localSheetId="5" hidden="1">{"'Sheet1'!$L$16"}</definedName>
    <definedName name="_Goi8" hidden="1">{"'Sheet1'!$L$16"}</definedName>
    <definedName name="_goi9" localSheetId="2" hidden="1">{"'Sheet1'!$L$16"}</definedName>
    <definedName name="_goi9" localSheetId="11" hidden="1">{"'Sheet1'!$L$16"}</definedName>
    <definedName name="_goi9" localSheetId="5" hidden="1">{"'Sheet1'!$L$16"}</definedName>
    <definedName name="_goi9" hidden="1">{"'Sheet1'!$L$16"}</definedName>
    <definedName name="_gon4" localSheetId="13">#REF!</definedName>
    <definedName name="_gon4" localSheetId="2">#REF!</definedName>
    <definedName name="_gon4" localSheetId="11">#REF!</definedName>
    <definedName name="_gon4" localSheetId="5">#REF!</definedName>
    <definedName name="_gon4" localSheetId="14">#REF!</definedName>
    <definedName name="_gon4">#REF!</definedName>
    <definedName name="_gvl1" localSheetId="13">#REF!</definedName>
    <definedName name="_gvl1" localSheetId="2">#REF!</definedName>
    <definedName name="_gvl1" localSheetId="11">#REF!</definedName>
    <definedName name="_gvl1" localSheetId="5">#REF!</definedName>
    <definedName name="_gvl1" localSheetId="14">#REF!</definedName>
    <definedName name="_gvl1">#REF!</definedName>
    <definedName name="_GIA1" localSheetId="13">#REF!</definedName>
    <definedName name="_GIA1" localSheetId="2">#REF!</definedName>
    <definedName name="_GIA1" localSheetId="11">#REF!</definedName>
    <definedName name="_GIA1" localSheetId="5">#REF!</definedName>
    <definedName name="_GIA1" localSheetId="14">#REF!</definedName>
    <definedName name="_GIA1">#REF!</definedName>
    <definedName name="_gia48" localSheetId="13">#REF!</definedName>
    <definedName name="_gia48" localSheetId="2">#REF!</definedName>
    <definedName name="_gia48" localSheetId="11">#REF!</definedName>
    <definedName name="_gia48" localSheetId="5">#REF!</definedName>
    <definedName name="_gia48" localSheetId="14">#REF!</definedName>
    <definedName name="_gia48">#REF!</definedName>
    <definedName name="_GID1">#N/A</definedName>
    <definedName name="_h" localSheetId="13">#REF!</definedName>
    <definedName name="_h" localSheetId="2">#REF!</definedName>
    <definedName name="_h" localSheetId="11">#REF!</definedName>
    <definedName name="_h" localSheetId="5">#REF!</definedName>
    <definedName name="_h" localSheetId="14">#REF!</definedName>
    <definedName name="_h">#REF!</definedName>
    <definedName name="_h_1" localSheetId="13">#REF!</definedName>
    <definedName name="_h_1" localSheetId="2">#REF!</definedName>
    <definedName name="_h_1" localSheetId="11">#REF!</definedName>
    <definedName name="_h_1" localSheetId="5">#REF!</definedName>
    <definedName name="_h_1" localSheetId="14">#REF!</definedName>
    <definedName name="_h_1">#REF!</definedName>
    <definedName name="_h1" localSheetId="2" hidden="1">{"'Sheet1'!$L$16"}</definedName>
    <definedName name="_h1" localSheetId="11" hidden="1">{"'Sheet1'!$L$16"}</definedName>
    <definedName name="_h1" localSheetId="5" hidden="1">{"'Sheet1'!$L$16"}</definedName>
    <definedName name="_h1" hidden="1">{"'Sheet1'!$L$16"}</definedName>
    <definedName name="_h3" localSheetId="2" hidden="1">{"'Sheet1'!$L$16"}</definedName>
    <definedName name="_h3" localSheetId="11" hidden="1">{"'Sheet1'!$L$16"}</definedName>
    <definedName name="_h3" localSheetId="5" hidden="1">{"'Sheet1'!$L$16"}</definedName>
    <definedName name="_h3" hidden="1">{"'Sheet1'!$L$16"}</definedName>
    <definedName name="_H30" localSheetId="13">#REF!</definedName>
    <definedName name="_H30" localSheetId="2">#REF!</definedName>
    <definedName name="_H30" localSheetId="11">#REF!</definedName>
    <definedName name="_H30" localSheetId="5">#REF!</definedName>
    <definedName name="_H30" localSheetId="14">#REF!</definedName>
    <definedName name="_H30">#REF!</definedName>
    <definedName name="_H500866" localSheetId="13">#REF!</definedName>
    <definedName name="_H500866" localSheetId="2">#REF!</definedName>
    <definedName name="_H500866" localSheetId="11">#REF!</definedName>
    <definedName name="_H500866" localSheetId="5">#REF!</definedName>
    <definedName name="_H500866" localSheetId="14">#REF!</definedName>
    <definedName name="_H500866">#REF!</definedName>
    <definedName name="_hai1" localSheetId="2" hidden="1">{"'Sheet1'!$L$16"}</definedName>
    <definedName name="_hai1" localSheetId="11" hidden="1">{"'Sheet1'!$L$16"}</definedName>
    <definedName name="_hai1" localSheetId="5" hidden="1">{"'Sheet1'!$L$16"}</definedName>
    <definedName name="_hai1" hidden="1">{"'Sheet1'!$L$16"}</definedName>
    <definedName name="_han23" localSheetId="13">#REF!</definedName>
    <definedName name="_han23" localSheetId="2">#REF!</definedName>
    <definedName name="_han23" localSheetId="11">#REF!</definedName>
    <definedName name="_han23" localSheetId="5">#REF!</definedName>
    <definedName name="_han23" localSheetId="14">#REF!</definedName>
    <definedName name="_han23">#REF!</definedName>
    <definedName name="_hh1">#N/A</definedName>
    <definedName name="_hh2">#N/A</definedName>
    <definedName name="_hom2" localSheetId="13">#REF!</definedName>
    <definedName name="_hom2" localSheetId="2">#REF!</definedName>
    <definedName name="_hom2" localSheetId="11">#REF!</definedName>
    <definedName name="_hom2" localSheetId="5">#REF!</definedName>
    <definedName name="_hom2" localSheetId="14">#REF!</definedName>
    <definedName name="_hom2">#REF!</definedName>
    <definedName name="_hsm1" localSheetId="13">#REF!</definedName>
    <definedName name="_hsm1" localSheetId="2">#REF!</definedName>
    <definedName name="_hsm1" localSheetId="11">#REF!</definedName>
    <definedName name="_hsm1" localSheetId="5">#REF!</definedName>
    <definedName name="_hsm1" localSheetId="14">#REF!</definedName>
    <definedName name="_hsm1">#REF!</definedName>
    <definedName name="_hsm2">1.1289</definedName>
    <definedName name="_hsn1" localSheetId="13">#REF!</definedName>
    <definedName name="_hsn1" localSheetId="2">#REF!</definedName>
    <definedName name="_hsn1" localSheetId="11">#REF!</definedName>
    <definedName name="_hsn1" localSheetId="5">#REF!</definedName>
    <definedName name="_hsn1" localSheetId="14">#REF!</definedName>
    <definedName name="_hsn1">#REF!</definedName>
    <definedName name="_hso2" localSheetId="13">#REF!</definedName>
    <definedName name="_hso2" localSheetId="2">#REF!</definedName>
    <definedName name="_hso2" localSheetId="11">#REF!</definedName>
    <definedName name="_hso2" localSheetId="5">#REF!</definedName>
    <definedName name="_hso2" localSheetId="14">#REF!</definedName>
    <definedName name="_hso2">#REF!</definedName>
    <definedName name="_hsv1" localSheetId="13">#REF!</definedName>
    <definedName name="_hsv1" localSheetId="2">#REF!</definedName>
    <definedName name="_hsv1" localSheetId="11">#REF!</definedName>
    <definedName name="_hsv1" localSheetId="5">#REF!</definedName>
    <definedName name="_hsv1" localSheetId="14">#REF!</definedName>
    <definedName name="_hsv1">#REF!</definedName>
    <definedName name="_htm1" localSheetId="2" hidden="1">{"'Sheet1'!$L$16"}</definedName>
    <definedName name="_htm1" localSheetId="11" hidden="1">{"'Sheet1'!$L$16"}</definedName>
    <definedName name="_htm1" localSheetId="5" hidden="1">{"'Sheet1'!$L$16"}</definedName>
    <definedName name="_htm1" hidden="1">{"'Sheet1'!$L$16"}</definedName>
    <definedName name="_hu1" localSheetId="2" hidden="1">{"'Sheet1'!$L$16"}</definedName>
    <definedName name="_hu1" localSheetId="11" hidden="1">{"'Sheet1'!$L$16"}</definedName>
    <definedName name="_hu1" localSheetId="5" hidden="1">{"'Sheet1'!$L$16"}</definedName>
    <definedName name="_hu1" hidden="1">{"'Sheet1'!$L$16"}</definedName>
    <definedName name="_hu2" localSheetId="2" hidden="1">{"'Sheet1'!$L$16"}</definedName>
    <definedName name="_hu2" localSheetId="11" hidden="1">{"'Sheet1'!$L$16"}</definedName>
    <definedName name="_hu2" localSheetId="5" hidden="1">{"'Sheet1'!$L$16"}</definedName>
    <definedName name="_hu2" hidden="1">{"'Sheet1'!$L$16"}</definedName>
    <definedName name="_hu5" localSheetId="2" hidden="1">{"'Sheet1'!$L$16"}</definedName>
    <definedName name="_hu5" localSheetId="11" hidden="1">{"'Sheet1'!$L$16"}</definedName>
    <definedName name="_hu5" localSheetId="5" hidden="1">{"'Sheet1'!$L$16"}</definedName>
    <definedName name="_hu5" hidden="1">{"'Sheet1'!$L$16"}</definedName>
    <definedName name="_hu6" localSheetId="2" hidden="1">{"'Sheet1'!$L$16"}</definedName>
    <definedName name="_hu6" localSheetId="11" hidden="1">{"'Sheet1'!$L$16"}</definedName>
    <definedName name="_hu6" localSheetId="5" hidden="1">{"'Sheet1'!$L$16"}</definedName>
    <definedName name="_hu6" hidden="1">{"'Sheet1'!$L$16"}</definedName>
    <definedName name="_hu7" localSheetId="2" hidden="1">{"'Sheet1'!$L$16"}</definedName>
    <definedName name="_hu7" localSheetId="11" hidden="1">{"'Sheet1'!$L$16"}</definedName>
    <definedName name="_hu7" localSheetId="5" hidden="1">{"'Sheet1'!$L$16"}</definedName>
    <definedName name="_hu7" hidden="1">{"'Sheet1'!$L$16"}</definedName>
    <definedName name="_huy1" localSheetId="2" hidden="1">{"'Sheet1'!$L$16"}</definedName>
    <definedName name="_huy1" localSheetId="11" hidden="1">{"'Sheet1'!$L$16"}</definedName>
    <definedName name="_huy1" localSheetId="5" hidden="1">{"'Sheet1'!$L$16"}</definedName>
    <definedName name="_huy1" hidden="1">{"'Sheet1'!$L$16"}</definedName>
    <definedName name="_Huy2" localSheetId="2" hidden="1">{"'Sheet1'!$L$16"}</definedName>
    <definedName name="_Huy2" localSheetId="11" hidden="1">{"'Sheet1'!$L$16"}</definedName>
    <definedName name="_Huy2" localSheetId="5" hidden="1">{"'Sheet1'!$L$16"}</definedName>
    <definedName name="_Huy2" hidden="1">{"'Sheet1'!$L$16"}</definedName>
    <definedName name="_isc1">0.035</definedName>
    <definedName name="_isc2">0.02</definedName>
    <definedName name="_isc3">0.054</definedName>
    <definedName name="_jdccd" localSheetId="13" hidden="1">#REF!</definedName>
    <definedName name="_jdccd" localSheetId="2" hidden="1">#REF!</definedName>
    <definedName name="_jdccd" localSheetId="11" hidden="1">#REF!</definedName>
    <definedName name="_jdccd" localSheetId="5" hidden="1">#REF!</definedName>
    <definedName name="_jdccd" localSheetId="14" hidden="1">#REF!</definedName>
    <definedName name="_jdccd" hidden="1">#REF!</definedName>
    <definedName name="_JK4" localSheetId="13">#REF!</definedName>
    <definedName name="_JK4" localSheetId="2">#REF!</definedName>
    <definedName name="_JK4" localSheetId="11">#REF!</definedName>
    <definedName name="_JK4" localSheetId="5">#REF!</definedName>
    <definedName name="_JK4" localSheetId="14">#REF!</definedName>
    <definedName name="_JK4">#REF!</definedName>
    <definedName name="_K146" localSheetId="2" hidden="1">{"'Sheet1'!$L$16"}</definedName>
    <definedName name="_K146" localSheetId="11" hidden="1">{"'Sheet1'!$L$16"}</definedName>
    <definedName name="_K146" localSheetId="5" hidden="1">{"'Sheet1'!$L$16"}</definedName>
    <definedName name="_K146" hidden="1">{"'Sheet1'!$L$16"}</definedName>
    <definedName name="_k27" localSheetId="2" hidden="1">{"'Sheet1'!$L$16"}</definedName>
    <definedName name="_k27" localSheetId="11" hidden="1">{"'Sheet1'!$L$16"}</definedName>
    <definedName name="_k27" localSheetId="5" hidden="1">{"'Sheet1'!$L$16"}</definedName>
    <definedName name="_k27" hidden="1">{"'Sheet1'!$L$16"}</definedName>
    <definedName name="_K95" localSheetId="2">{"Book1"}</definedName>
    <definedName name="_K95" localSheetId="11">{"Book1"}</definedName>
    <definedName name="_K95" localSheetId="5">{"Book1"}</definedName>
    <definedName name="_K95">{"Book1"}</definedName>
    <definedName name="_kálnhfc" localSheetId="13" hidden="1">#REF!</definedName>
    <definedName name="_kálnhfc" localSheetId="2" hidden="1">#REF!</definedName>
    <definedName name="_kálnhfc" localSheetId="11" hidden="1">#REF!</definedName>
    <definedName name="_kálnhfc" localSheetId="5" hidden="1">#REF!</definedName>
    <definedName name="_kálnhfc" localSheetId="14" hidden="1">#REF!</definedName>
    <definedName name="_kálnhfc" hidden="1">#REF!</definedName>
    <definedName name="_KcDaiBieu" localSheetId="13">#REF!</definedName>
    <definedName name="_KcDaiBieu" localSheetId="2">#REF!</definedName>
    <definedName name="_KcDaiBieu" localSheetId="11">#REF!</definedName>
    <definedName name="_KcDaiBieu" localSheetId="5">#REF!</definedName>
    <definedName name="_KcDaiBieu" localSheetId="14">#REF!</definedName>
    <definedName name="_KcDaiBieu">#REF!</definedName>
    <definedName name="_Kcdon">#REF!</definedName>
    <definedName name="_Key1" localSheetId="13" hidden="1">#REF!</definedName>
    <definedName name="_Key1" localSheetId="2" hidden="1">#REF!</definedName>
    <definedName name="_Key1" localSheetId="11" hidden="1">#REF!</definedName>
    <definedName name="_Key1" localSheetId="5" hidden="1">#REF!</definedName>
    <definedName name="_Key1" localSheetId="14" hidden="1">#REF!</definedName>
    <definedName name="_Key1" hidden="1">#REF!</definedName>
    <definedName name="_Key2" localSheetId="13" hidden="1">#REF!</definedName>
    <definedName name="_Key2" localSheetId="2" hidden="1">#REF!</definedName>
    <definedName name="_Key2" localSheetId="11" hidden="1">#REF!</definedName>
    <definedName name="_Key2" localSheetId="5" hidden="1">#REF!</definedName>
    <definedName name="_Key2" localSheetId="14" hidden="1">#REF!</definedName>
    <definedName name="_Key2" hidden="1">#REF!</definedName>
    <definedName name="_kl1" localSheetId="13">#REF!</definedName>
    <definedName name="_kl1" localSheetId="2">#REF!</definedName>
    <definedName name="_kl1" localSheetId="11">#REF!</definedName>
    <definedName name="_kl1" localSheetId="5">#REF!</definedName>
    <definedName name="_kl1" localSheetId="14">#REF!</definedName>
    <definedName name="_kl1">#REF!</definedName>
    <definedName name="_KL10" localSheetId="2">{"Thuxm2.xls","Sheet1"}</definedName>
    <definedName name="_KL10" localSheetId="11">{"Thuxm2.xls","Sheet1"}</definedName>
    <definedName name="_KL10" localSheetId="5">{"Thuxm2.xls","Sheet1"}</definedName>
    <definedName name="_KL10">{"Thuxm2.xls","Sheet1"}</definedName>
    <definedName name="_kl2" localSheetId="2" hidden="1">{"'Sheet1'!$L$16"}</definedName>
    <definedName name="_kl2" localSheetId="11" hidden="1">{"'Sheet1'!$L$16"}</definedName>
    <definedName name="_kl2" localSheetId="5" hidden="1">{"'Sheet1'!$L$16"}</definedName>
    <definedName name="_kl2" hidden="1">{"'Sheet1'!$L$16"}</definedName>
    <definedName name="_KL3" localSheetId="2" hidden="1">{"'Sheet1'!$L$16"}</definedName>
    <definedName name="_KL3" localSheetId="11" hidden="1">{"'Sheet1'!$L$16"}</definedName>
    <definedName name="_KL3" localSheetId="5" hidden="1">{"'Sheet1'!$L$16"}</definedName>
    <definedName name="_KL3" hidden="1">{"'Sheet1'!$L$16"}</definedName>
    <definedName name="_KL7" localSheetId="13">#REF!</definedName>
    <definedName name="_KL7" localSheetId="2">#REF!</definedName>
    <definedName name="_KL7" localSheetId="11">#REF!</definedName>
    <definedName name="_KL7" localSheetId="5">#REF!</definedName>
    <definedName name="_KL7" localSheetId="14">#REF!</definedName>
    <definedName name="_KL7">#REF!</definedName>
    <definedName name="_km03" localSheetId="2" hidden="1">{"'Sheet1'!$L$16"}</definedName>
    <definedName name="_km03" localSheetId="11" hidden="1">{"'Sheet1'!$L$16"}</definedName>
    <definedName name="_km03" localSheetId="5" hidden="1">{"'Sheet1'!$L$16"}</definedName>
    <definedName name="_km03" hidden="1">{"'Sheet1'!$L$16"}</definedName>
    <definedName name="_KM188" localSheetId="13">#REF!</definedName>
    <definedName name="_KM188" localSheetId="2">#REF!</definedName>
    <definedName name="_KM188" localSheetId="11">#REF!</definedName>
    <definedName name="_KM188" localSheetId="5">#REF!</definedName>
    <definedName name="_KM188" localSheetId="14">#REF!</definedName>
    <definedName name="_KM188">#REF!</definedName>
    <definedName name="_km189" localSheetId="13">#REF!</definedName>
    <definedName name="_km189" localSheetId="2">#REF!</definedName>
    <definedName name="_km189" localSheetId="11">#REF!</definedName>
    <definedName name="_km189" localSheetId="5">#REF!</definedName>
    <definedName name="_km189" localSheetId="14">#REF!</definedName>
    <definedName name="_km189">#REF!</definedName>
    <definedName name="_km190" localSheetId="13">#REF!</definedName>
    <definedName name="_km190" localSheetId="2">#REF!</definedName>
    <definedName name="_km190" localSheetId="11">#REF!</definedName>
    <definedName name="_km190" localSheetId="5">#REF!</definedName>
    <definedName name="_km190" localSheetId="14">#REF!</definedName>
    <definedName name="_km190">#REF!</definedName>
    <definedName name="_km191" localSheetId="13">#REF!</definedName>
    <definedName name="_km191" localSheetId="2">#REF!</definedName>
    <definedName name="_km191" localSheetId="11">#REF!</definedName>
    <definedName name="_km191" localSheetId="5">#REF!</definedName>
    <definedName name="_km191" localSheetId="14">#REF!</definedName>
    <definedName name="_km191">#REF!</definedName>
    <definedName name="_km192" localSheetId="13">#REF!</definedName>
    <definedName name="_km192" localSheetId="2">#REF!</definedName>
    <definedName name="_km192" localSheetId="11">#REF!</definedName>
    <definedName name="_km192" localSheetId="5">#REF!</definedName>
    <definedName name="_km192" localSheetId="14">#REF!</definedName>
    <definedName name="_km192">#REF!</definedName>
    <definedName name="_km193" localSheetId="13">#REF!</definedName>
    <definedName name="_km193" localSheetId="2">#REF!</definedName>
    <definedName name="_km193" localSheetId="11">#REF!</definedName>
    <definedName name="_km193" localSheetId="5">#REF!</definedName>
    <definedName name="_km193" localSheetId="14">#REF!</definedName>
    <definedName name="_km193">#REF!</definedName>
    <definedName name="_km194" localSheetId="13">#REF!</definedName>
    <definedName name="_km194" localSheetId="2">#REF!</definedName>
    <definedName name="_km194" localSheetId="11">#REF!</definedName>
    <definedName name="_km194" localSheetId="5">#REF!</definedName>
    <definedName name="_km194" localSheetId="14">#REF!</definedName>
    <definedName name="_km194">#REF!</definedName>
    <definedName name="_km195" localSheetId="13">#REF!</definedName>
    <definedName name="_km195" localSheetId="2">#REF!</definedName>
    <definedName name="_km195" localSheetId="11">#REF!</definedName>
    <definedName name="_km195" localSheetId="5">#REF!</definedName>
    <definedName name="_km195" localSheetId="14">#REF!</definedName>
    <definedName name="_km195">#REF!</definedName>
    <definedName name="_km196" localSheetId="13">#REF!</definedName>
    <definedName name="_km196" localSheetId="2">#REF!</definedName>
    <definedName name="_km196" localSheetId="11">#REF!</definedName>
    <definedName name="_km196" localSheetId="5">#REF!</definedName>
    <definedName name="_km196" localSheetId="14">#REF!</definedName>
    <definedName name="_km196">#REF!</definedName>
    <definedName name="_km197" localSheetId="13">#REF!</definedName>
    <definedName name="_km197" localSheetId="2">#REF!</definedName>
    <definedName name="_km197" localSheetId="11">#REF!</definedName>
    <definedName name="_km197" localSheetId="5">#REF!</definedName>
    <definedName name="_km197" localSheetId="14">#REF!</definedName>
    <definedName name="_km197">#REF!</definedName>
    <definedName name="_km198" localSheetId="13">#REF!</definedName>
    <definedName name="_km198" localSheetId="2">#REF!</definedName>
    <definedName name="_km198" localSheetId="11">#REF!</definedName>
    <definedName name="_km198" localSheetId="5">#REF!</definedName>
    <definedName name="_km198" localSheetId="14">#REF!</definedName>
    <definedName name="_km198">#REF!</definedName>
    <definedName name="_km212" localSheetId="2" hidden="1">{"'Sheet1'!$L$16"}</definedName>
    <definedName name="_km212" localSheetId="11" hidden="1">{"'Sheet1'!$L$16"}</definedName>
    <definedName name="_km212" localSheetId="5" hidden="1">{"'Sheet1'!$L$16"}</definedName>
    <definedName name="_km212" hidden="1">{"'Sheet1'!$L$16"}</definedName>
    <definedName name="_Km36" localSheetId="13">#REF!</definedName>
    <definedName name="_Km36" localSheetId="2">#REF!</definedName>
    <definedName name="_Km36" localSheetId="11">#REF!</definedName>
    <definedName name="_Km36" localSheetId="5">#REF!</definedName>
    <definedName name="_Km36" localSheetId="14">#REF!</definedName>
    <definedName name="_Km36">#REF!</definedName>
    <definedName name="_km4" localSheetId="2" hidden="1">{"'Sheet1'!$L$16"}</definedName>
    <definedName name="_km4" localSheetId="11" hidden="1">{"'Sheet1'!$L$16"}</definedName>
    <definedName name="_km4" localSheetId="5" hidden="1">{"'Sheet1'!$L$16"}</definedName>
    <definedName name="_km4" hidden="1">{"'Sheet1'!$L$16"}</definedName>
    <definedName name="_kn12" localSheetId="13">#REF!</definedName>
    <definedName name="_kn12" localSheetId="2">#REF!</definedName>
    <definedName name="_kn12" localSheetId="11">#REF!</definedName>
    <definedName name="_kn12" localSheetId="5">#REF!</definedName>
    <definedName name="_kn12" localSheetId="14">#REF!</definedName>
    <definedName name="_kn12">#REF!</definedName>
    <definedName name="_Knc1">#N/A</definedName>
    <definedName name="_Knc36" localSheetId="13">#REF!</definedName>
    <definedName name="_Knc36" localSheetId="2">#REF!</definedName>
    <definedName name="_Knc36" localSheetId="11">#REF!</definedName>
    <definedName name="_Knc36" localSheetId="5">#REF!</definedName>
    <definedName name="_Knc36" localSheetId="14">#REF!</definedName>
    <definedName name="_Knc36">#REF!</definedName>
    <definedName name="_Knc57" localSheetId="13">#REF!</definedName>
    <definedName name="_Knc57" localSheetId="2">#REF!</definedName>
    <definedName name="_Knc57" localSheetId="11">#REF!</definedName>
    <definedName name="_Knc57" localSheetId="5">#REF!</definedName>
    <definedName name="_Knc57" localSheetId="14">#REF!</definedName>
    <definedName name="_Knc57">#REF!</definedName>
    <definedName name="_Kvl36" localSheetId="13">#REF!</definedName>
    <definedName name="_Kvl36" localSheetId="2">#REF!</definedName>
    <definedName name="_Kvl36" localSheetId="11">#REF!</definedName>
    <definedName name="_Kvl36" localSheetId="5">#REF!</definedName>
    <definedName name="_Kvl36" localSheetId="14">#REF!</definedName>
    <definedName name="_Kvl36">#REF!</definedName>
    <definedName name="_KyHieu">#REF!</definedName>
    <definedName name="_KyHieuCot" localSheetId="13">#REF!</definedName>
    <definedName name="_KyHieuCot" localSheetId="2">#REF!</definedName>
    <definedName name="_KyHieuCot" localSheetId="11">#REF!</definedName>
    <definedName name="_KyHieuCot" localSheetId="5">#REF!</definedName>
    <definedName name="_KyHieuCot" localSheetId="14">#REF!</definedName>
    <definedName name="_KyHieuCot">#REF!</definedName>
    <definedName name="_KyNghiemthu">#REF!</definedName>
    <definedName name="_KyYeucau">#REF!</definedName>
    <definedName name="_KhoangCot" localSheetId="13">#REF!</definedName>
    <definedName name="_KhoangCot" localSheetId="2">#REF!</definedName>
    <definedName name="_KhoangCot" localSheetId="11">#REF!</definedName>
    <definedName name="_KhoangCot" localSheetId="5">#REF!</definedName>
    <definedName name="_KhoangCot" localSheetId="14">#REF!</definedName>
    <definedName name="_KhoangCot">#REF!</definedName>
    <definedName name="_KhoangNeo" localSheetId="13">#REF!</definedName>
    <definedName name="_KhoangNeo" localSheetId="2">#REF!</definedName>
    <definedName name="_KhoangNeo" localSheetId="11">#REF!</definedName>
    <definedName name="_KhoangNeo" localSheetId="5">#REF!</definedName>
    <definedName name="_KhoangNeo" localSheetId="14">#REF!</definedName>
    <definedName name="_KhoangNeo">#REF!</definedName>
    <definedName name="_L">#N/A</definedName>
    <definedName name="_L1" localSheetId="2" hidden="1">{"'Sheet1'!$L$16"}</definedName>
    <definedName name="_L1" localSheetId="11" hidden="1">{"'Sheet1'!$L$16"}</definedName>
    <definedName name="_L1" localSheetId="5" hidden="1">{"'Sheet1'!$L$16"}</definedName>
    <definedName name="_L1" hidden="1">{"'Sheet1'!$L$16"}</definedName>
    <definedName name="_L6">#N/A</definedName>
    <definedName name="_Lan1" localSheetId="2" hidden="1">{"'Sheet1'!$L$16"}</definedName>
    <definedName name="_Lan1" localSheetId="11" hidden="1">{"'Sheet1'!$L$16"}</definedName>
    <definedName name="_Lan1" localSheetId="5" hidden="1">{"'Sheet1'!$L$16"}</definedName>
    <definedName name="_Lan1" hidden="1">{"'Sheet1'!$L$16"}</definedName>
    <definedName name="_LAN3" localSheetId="2" hidden="1">{"'Sheet1'!$L$16"}</definedName>
    <definedName name="_LAN3" localSheetId="11" hidden="1">{"'Sheet1'!$L$16"}</definedName>
    <definedName name="_LAN3" localSheetId="5" hidden="1">{"'Sheet1'!$L$16"}</definedName>
    <definedName name="_LAN3" hidden="1">{"'Sheet1'!$L$16"}</definedName>
    <definedName name="_lap1" localSheetId="13">#REF!</definedName>
    <definedName name="_lap1" localSheetId="2">#REF!</definedName>
    <definedName name="_lap1" localSheetId="11">#REF!</definedName>
    <definedName name="_lap1" localSheetId="5">#REF!</definedName>
    <definedName name="_lap1" localSheetId="14">#REF!</definedName>
    <definedName name="_lap1">#REF!</definedName>
    <definedName name="_lap2" localSheetId="13">#REF!</definedName>
    <definedName name="_lap2" localSheetId="2">#REF!</definedName>
    <definedName name="_lap2" localSheetId="11">#REF!</definedName>
    <definedName name="_lap2" localSheetId="5">#REF!</definedName>
    <definedName name="_lap2" localSheetId="14">#REF!</definedName>
    <definedName name="_lap2">#REF!</definedName>
    <definedName name="_lk2" localSheetId="2" hidden="1">{"'Sheet1'!$L$16"}</definedName>
    <definedName name="_lk2" localSheetId="11" hidden="1">{"'Sheet1'!$L$16"}</definedName>
    <definedName name="_lk2" localSheetId="5" hidden="1">{"'Sheet1'!$L$16"}</definedName>
    <definedName name="_lk2" hidden="1">{"'Sheet1'!$L$16"}</definedName>
    <definedName name="_LL2">#N/A</definedName>
    <definedName name="_LL21">#N/A</definedName>
    <definedName name="_LL22">#N/A</definedName>
    <definedName name="_lop16" localSheetId="13">#REF!</definedName>
    <definedName name="_lop16" localSheetId="2">#REF!</definedName>
    <definedName name="_lop16" localSheetId="11">#REF!</definedName>
    <definedName name="_lop16" localSheetId="5">#REF!</definedName>
    <definedName name="_lop16" localSheetId="14">#REF!</definedName>
    <definedName name="_lop16">#REF!</definedName>
    <definedName name="_lop25" localSheetId="13">#REF!</definedName>
    <definedName name="_lop25" localSheetId="2">#REF!</definedName>
    <definedName name="_lop25" localSheetId="11">#REF!</definedName>
    <definedName name="_lop25" localSheetId="5">#REF!</definedName>
    <definedName name="_lop25" localSheetId="14">#REF!</definedName>
    <definedName name="_lop25">#REF!</definedName>
    <definedName name="_lop9" localSheetId="13">#REF!</definedName>
    <definedName name="_lop9" localSheetId="2">#REF!</definedName>
    <definedName name="_lop9" localSheetId="11">#REF!</definedName>
    <definedName name="_lop9" localSheetId="5">#REF!</definedName>
    <definedName name="_lop9" localSheetId="14">#REF!</definedName>
    <definedName name="_lop9">#REF!</definedName>
    <definedName name="_Ls">#N/A</definedName>
    <definedName name="_lu13" localSheetId="13">#REF!</definedName>
    <definedName name="_lu13" localSheetId="2">#REF!</definedName>
    <definedName name="_lu13" localSheetId="11">#REF!</definedName>
    <definedName name="_lu13" localSheetId="5">#REF!</definedName>
    <definedName name="_lu13" localSheetId="14">#REF!</definedName>
    <definedName name="_lu13">#REF!</definedName>
    <definedName name="_lu8" localSheetId="13">#REF!</definedName>
    <definedName name="_lu8" localSheetId="2">#REF!</definedName>
    <definedName name="_lu8" localSheetId="11">#REF!</definedName>
    <definedName name="_lu8" localSheetId="5">#REF!</definedName>
    <definedName name="_lu8" localSheetId="14">#REF!</definedName>
    <definedName name="_lu8">#REF!</definedName>
    <definedName name="_lu85" localSheetId="13">#REF!</definedName>
    <definedName name="_lu85" localSheetId="2">#REF!</definedName>
    <definedName name="_lu85" localSheetId="11">#REF!</definedName>
    <definedName name="_lu85" localSheetId="5">#REF!</definedName>
    <definedName name="_lu85" localSheetId="14">#REF!</definedName>
    <definedName name="_lu85">#REF!</definedName>
    <definedName name="_LV51">#REF!</definedName>
    <definedName name="_LX100" localSheetId="13">#REF!</definedName>
    <definedName name="_LX100" localSheetId="2">#REF!</definedName>
    <definedName name="_LX100" localSheetId="11">#REF!</definedName>
    <definedName name="_LX100" localSheetId="5">#REF!</definedName>
    <definedName name="_LX100" localSheetId="14">#REF!</definedName>
    <definedName name="_LX100">#REF!</definedName>
    <definedName name="_m">#N/A</definedName>
    <definedName name="_M1">#N/A</definedName>
    <definedName name="_m1233" localSheetId="2" hidden="1">{"'Sheet1'!$L$16"}</definedName>
    <definedName name="_m1233" localSheetId="11" hidden="1">{"'Sheet1'!$L$16"}</definedName>
    <definedName name="_m1233" localSheetId="5" hidden="1">{"'Sheet1'!$L$16"}</definedName>
    <definedName name="_m1233" hidden="1">{"'Sheet1'!$L$16"}</definedName>
    <definedName name="_M2" localSheetId="2" hidden="1">{"'Sheet1'!$L$16"}</definedName>
    <definedName name="_M2" localSheetId="11" hidden="1">{"'Sheet1'!$L$16"}</definedName>
    <definedName name="_M2" localSheetId="5" hidden="1">{"'Sheet1'!$L$16"}</definedName>
    <definedName name="_M2" hidden="1">{"'Sheet1'!$L$16"}</definedName>
    <definedName name="_M36" localSheetId="2" hidden="1">{"'Sheet1'!$L$16"}</definedName>
    <definedName name="_M36" localSheetId="11" hidden="1">{"'Sheet1'!$L$16"}</definedName>
    <definedName name="_M36" localSheetId="5" hidden="1">{"'Sheet1'!$L$16"}</definedName>
    <definedName name="_M36" hidden="1">{"'Sheet1'!$L$16"}</definedName>
    <definedName name="_m4" localSheetId="2" hidden="1">{"'Sheet1'!$L$16"}</definedName>
    <definedName name="_m4" localSheetId="11" hidden="1">{"'Sheet1'!$L$16"}</definedName>
    <definedName name="_m4" localSheetId="5" hidden="1">{"'Sheet1'!$L$16"}</definedName>
    <definedName name="_m4" hidden="1">{"'Sheet1'!$L$16"}</definedName>
    <definedName name="_MAC12" localSheetId="13">#REF!</definedName>
    <definedName name="_MAC12" localSheetId="2">#REF!</definedName>
    <definedName name="_MAC12" localSheetId="11">#REF!</definedName>
    <definedName name="_MAC12" localSheetId="5">#REF!</definedName>
    <definedName name="_MAC12" localSheetId="14">#REF!</definedName>
    <definedName name="_MAC12">#REF!</definedName>
    <definedName name="_MAC46" localSheetId="13">#REF!</definedName>
    <definedName name="_MAC46" localSheetId="2">#REF!</definedName>
    <definedName name="_MAC46" localSheetId="11">#REF!</definedName>
    <definedName name="_MAC46" localSheetId="5">#REF!</definedName>
    <definedName name="_MAC46" localSheetId="14">#REF!</definedName>
    <definedName name="_MAC46">#REF!</definedName>
    <definedName name="_may2" localSheetId="13">#REF!</definedName>
    <definedName name="_may2" localSheetId="2">#REF!</definedName>
    <definedName name="_may2" localSheetId="11">#REF!</definedName>
    <definedName name="_may2" localSheetId="5">#REF!</definedName>
    <definedName name="_may2" localSheetId="14">#REF!</definedName>
    <definedName name="_may2">#REF!</definedName>
    <definedName name="_may3" localSheetId="13">#REF!</definedName>
    <definedName name="_may3" localSheetId="2">#REF!</definedName>
    <definedName name="_may3" localSheetId="11">#REF!</definedName>
    <definedName name="_may3" localSheetId="5">#REF!</definedName>
    <definedName name="_may3" localSheetId="14">#REF!</definedName>
    <definedName name="_may3">#REF!</definedName>
    <definedName name="_MB03" localSheetId="13">#REF!</definedName>
    <definedName name="_MB03" localSheetId="2">#REF!</definedName>
    <definedName name="_MB03" localSheetId="11">#REF!</definedName>
    <definedName name="_MB03" localSheetId="5">#REF!</definedName>
    <definedName name="_MB03" localSheetId="14">#REF!</definedName>
    <definedName name="_MB03">#REF!</definedName>
    <definedName name="_MC1">#N/A</definedName>
    <definedName name="_MC2">#N/A</definedName>
    <definedName name="_md16" localSheetId="13">#REF!</definedName>
    <definedName name="_md16" localSheetId="14">#REF!</definedName>
    <definedName name="_md16">#REF!</definedName>
    <definedName name="_MDL1" localSheetId="13">#REF!</definedName>
    <definedName name="_MDL1" localSheetId="2">#REF!</definedName>
    <definedName name="_MDL1" localSheetId="11">#REF!</definedName>
    <definedName name="_MDL1" localSheetId="5">#REF!</definedName>
    <definedName name="_MDL1" localSheetId="14">#REF!</definedName>
    <definedName name="_MDL1">#REF!</definedName>
    <definedName name="_mdr18">#REF!</definedName>
    <definedName name="_Mgh2" localSheetId="13">#REF!</definedName>
    <definedName name="_Mgh2" localSheetId="2">#REF!</definedName>
    <definedName name="_Mgh2" localSheetId="11">#REF!</definedName>
    <definedName name="_Mgh2" localSheetId="5">#REF!</definedName>
    <definedName name="_Mgh2" localSheetId="14">#REF!</definedName>
    <definedName name="_Mgh2">#REF!</definedName>
    <definedName name="_mh23">#N/A</definedName>
    <definedName name="_mix6" localSheetId="13">#REF!</definedName>
    <definedName name="_mix6" localSheetId="2">#REF!</definedName>
    <definedName name="_mix6" localSheetId="11">#REF!</definedName>
    <definedName name="_mix6" localSheetId="5">#REF!</definedName>
    <definedName name="_mix6" localSheetId="14">#REF!</definedName>
    <definedName name="_mix6">#REF!</definedName>
    <definedName name="_mnk1200">#REF!</definedName>
    <definedName name="_mnk230" localSheetId="13">#REF!</definedName>
    <definedName name="_mnk230" localSheetId="14">#REF!</definedName>
    <definedName name="_mnk230">#REF!</definedName>
    <definedName name="_mnk360">#REF!</definedName>
    <definedName name="_mnk660">#REF!</definedName>
    <definedName name="_mo1" localSheetId="2" hidden="1">{"'Sheet1'!$L$16"}</definedName>
    <definedName name="_mo1" localSheetId="11" hidden="1">{"'Sheet1'!$L$16"}</definedName>
    <definedName name="_mo1" localSheetId="5" hidden="1">{"'Sheet1'!$L$16"}</definedName>
    <definedName name="_mo1" hidden="1">{"'Sheet1'!$L$16"}</definedName>
    <definedName name="_moi2" localSheetId="2" hidden="1">{"'Sheet1'!$L$16"}</definedName>
    <definedName name="_moi2" localSheetId="11" hidden="1">{"'Sheet1'!$L$16"}</definedName>
    <definedName name="_moi2" localSheetId="5" hidden="1">{"'Sheet1'!$L$16"}</definedName>
    <definedName name="_moi2" hidden="1">{"'Sheet1'!$L$16"}</definedName>
    <definedName name="_Mong">#REF!</definedName>
    <definedName name="_MongCotNeo">#REF!</definedName>
    <definedName name="_MongNeo">#REF!</definedName>
    <definedName name="_mtc3" localSheetId="13">#REF!</definedName>
    <definedName name="_mtc3" localSheetId="2">#REF!</definedName>
    <definedName name="_mtc3" localSheetId="11">#REF!</definedName>
    <definedName name="_mtc3" localSheetId="5">#REF!</definedName>
    <definedName name="_mtc3" localSheetId="14">#REF!</definedName>
    <definedName name="_mtc3">#REF!</definedName>
    <definedName name="_MTL12" localSheetId="2" hidden="1">{"'Sheet1'!$L$16"}</definedName>
    <definedName name="_MTL12" localSheetId="11" hidden="1">{"'Sheet1'!$L$16"}</definedName>
    <definedName name="_MTL12" localSheetId="5" hidden="1">{"'Sheet1'!$L$16"}</definedName>
    <definedName name="_MTL12" hidden="1">{"'Sheet1'!$L$16"}</definedName>
    <definedName name="_MUI101" localSheetId="13">#REF!</definedName>
    <definedName name="_MUI101" localSheetId="2">#REF!</definedName>
    <definedName name="_MUI101" localSheetId="11">#REF!</definedName>
    <definedName name="_MUI101" localSheetId="5">#REF!</definedName>
    <definedName name="_MUI101" localSheetId="14">#REF!</definedName>
    <definedName name="_MUI101">#REF!</definedName>
    <definedName name="_MUI11" localSheetId="13">#REF!</definedName>
    <definedName name="_MUI11" localSheetId="2">#REF!</definedName>
    <definedName name="_MUI11" localSheetId="11">#REF!</definedName>
    <definedName name="_MUI11" localSheetId="5">#REF!</definedName>
    <definedName name="_MUI11" localSheetId="14">#REF!</definedName>
    <definedName name="_MUI11">#REF!</definedName>
    <definedName name="_mui140" localSheetId="13">#REF!</definedName>
    <definedName name="_mui140" localSheetId="2">#REF!</definedName>
    <definedName name="_mui140" localSheetId="11">#REF!</definedName>
    <definedName name="_mui140" localSheetId="5">#REF!</definedName>
    <definedName name="_mui140" localSheetId="14">#REF!</definedName>
    <definedName name="_mui140">#REF!</definedName>
    <definedName name="_MVL486">#N/A</definedName>
    <definedName name="_mx1" localSheetId="13">#REF!</definedName>
    <definedName name="_mx1" localSheetId="2">#REF!</definedName>
    <definedName name="_mx1" localSheetId="11">#REF!</definedName>
    <definedName name="_mx1" localSheetId="5">#REF!</definedName>
    <definedName name="_mx1" localSheetId="14">#REF!</definedName>
    <definedName name="_mx1">#REF!</definedName>
    <definedName name="_mx2" localSheetId="13">#REF!</definedName>
    <definedName name="_mx2" localSheetId="2">#REF!</definedName>
    <definedName name="_mx2" localSheetId="11">#REF!</definedName>
    <definedName name="_mx2" localSheetId="5">#REF!</definedName>
    <definedName name="_mx2" localSheetId="14">#REF!</definedName>
    <definedName name="_mx2">#REF!</definedName>
    <definedName name="_mxd106">#N/A</definedName>
    <definedName name="_mxd118">#N/A</definedName>
    <definedName name="_mxd149">#N/A</definedName>
    <definedName name="_mxd150">#N/A</definedName>
    <definedName name="_mxd151">#N/A</definedName>
    <definedName name="_mxd158">#N/A</definedName>
    <definedName name="_mxd159">#N/A</definedName>
    <definedName name="_mxd161">#N/A</definedName>
    <definedName name="_mxd179">#N/A</definedName>
    <definedName name="_mxd185">#N/A</definedName>
    <definedName name="_mxd200">#N/A</definedName>
    <definedName name="_mxd205">#N/A</definedName>
    <definedName name="_mxd206">#N/A</definedName>
    <definedName name="_mxd207">#N/A</definedName>
    <definedName name="_mxd219">#N/A</definedName>
    <definedName name="_mxd222">#N/A</definedName>
    <definedName name="_mxd225">#N/A</definedName>
    <definedName name="_mxd23">#N/A</definedName>
    <definedName name="_mxd235">#N/A</definedName>
    <definedName name="_mxd239">#N/A</definedName>
    <definedName name="_mxd24">#N/A</definedName>
    <definedName name="_mxd243">#N/A</definedName>
    <definedName name="_mxd255">#N/A</definedName>
    <definedName name="_mxd26">#N/A</definedName>
    <definedName name="_mxd265">#N/A</definedName>
    <definedName name="_mxd272">#N/A</definedName>
    <definedName name="_mxd285">#N/A</definedName>
    <definedName name="_mxd300">#N/A</definedName>
    <definedName name="_mxd342">#N/A</definedName>
    <definedName name="_mxd357">#N/A</definedName>
    <definedName name="_mxd369">#N/A</definedName>
    <definedName name="_mxd371">#N/A</definedName>
    <definedName name="_mxd376">#N/A</definedName>
    <definedName name="_mxd377">#N/A</definedName>
    <definedName name="_mxd38">#N/A</definedName>
    <definedName name="_mxd380">#N/A</definedName>
    <definedName name="_mxd39">#N/A</definedName>
    <definedName name="_mxd393">#N/A</definedName>
    <definedName name="_mxd394">#N/A</definedName>
    <definedName name="_mxd403">#N/A</definedName>
    <definedName name="_mxd409">#N/A</definedName>
    <definedName name="_mxd410">#N/A</definedName>
    <definedName name="_mxd412">#N/A</definedName>
    <definedName name="_mxd415">#N/A</definedName>
    <definedName name="_mxd423">#N/A</definedName>
    <definedName name="_mxd64">#N/A</definedName>
    <definedName name="_mxd67">#N/A</definedName>
    <definedName name="_mxd69">#N/A</definedName>
    <definedName name="_mxd78">#N/A</definedName>
    <definedName name="_n">#N/A</definedName>
    <definedName name="_nam5" localSheetId="13">#REF!</definedName>
    <definedName name="_nam5" localSheetId="2">#REF!</definedName>
    <definedName name="_nam5" localSheetId="11">#REF!</definedName>
    <definedName name="_nam5" localSheetId="5">#REF!</definedName>
    <definedName name="_nam5" localSheetId="14">#REF!</definedName>
    <definedName name="_nam5">#REF!</definedName>
    <definedName name="_nam7" localSheetId="13">#REF!</definedName>
    <definedName name="_nam7" localSheetId="2">#REF!</definedName>
    <definedName name="_nam7" localSheetId="11">#REF!</definedName>
    <definedName name="_nam7" localSheetId="5">#REF!</definedName>
    <definedName name="_nam7" localSheetId="14">#REF!</definedName>
    <definedName name="_nam7">#REF!</definedName>
    <definedName name="_nam8" localSheetId="13">#REF!</definedName>
    <definedName name="_nam8" localSheetId="2">#REF!</definedName>
    <definedName name="_nam8" localSheetId="11">#REF!</definedName>
    <definedName name="_nam8" localSheetId="5">#REF!</definedName>
    <definedName name="_nam8" localSheetId="14">#REF!</definedName>
    <definedName name="_nam8">#REF!</definedName>
    <definedName name="_NC100" localSheetId="13">#REF!</definedName>
    <definedName name="_NC100" localSheetId="2">#REF!</definedName>
    <definedName name="_NC100" localSheetId="11">#REF!</definedName>
    <definedName name="_NC100" localSheetId="5">#REF!</definedName>
    <definedName name="_NC100" localSheetId="14">#REF!</definedName>
    <definedName name="_NC100">#REF!</definedName>
    <definedName name="_nc150" localSheetId="13">#REF!</definedName>
    <definedName name="_nc150" localSheetId="2">#REF!</definedName>
    <definedName name="_nc150" localSheetId="11">#REF!</definedName>
    <definedName name="_nc150" localSheetId="5">#REF!</definedName>
    <definedName name="_nc150" localSheetId="14">#REF!</definedName>
    <definedName name="_nc150">#REF!</definedName>
    <definedName name="_nc151" localSheetId="13">#REF!</definedName>
    <definedName name="_nc151" localSheetId="2">#REF!</definedName>
    <definedName name="_nc151" localSheetId="11">#REF!</definedName>
    <definedName name="_nc151" localSheetId="5">#REF!</definedName>
    <definedName name="_nc151" localSheetId="14">#REF!</definedName>
    <definedName name="_nc151">#REF!</definedName>
    <definedName name="_nc2" localSheetId="13">#REF!</definedName>
    <definedName name="_nc2" localSheetId="2">#REF!</definedName>
    <definedName name="_nc2" localSheetId="11">#REF!</definedName>
    <definedName name="_nc2" localSheetId="5">#REF!</definedName>
    <definedName name="_nc2" localSheetId="14">#REF!</definedName>
    <definedName name="_nc2">#REF!</definedName>
    <definedName name="_NC200" localSheetId="13">#REF!</definedName>
    <definedName name="_NC200" localSheetId="2">#REF!</definedName>
    <definedName name="_NC200" localSheetId="11">#REF!</definedName>
    <definedName name="_NC200" localSheetId="5">#REF!</definedName>
    <definedName name="_NC200" localSheetId="14">#REF!</definedName>
    <definedName name="_NC200">#REF!</definedName>
    <definedName name="_nc27" localSheetId="13">#REF!</definedName>
    <definedName name="_nc27" localSheetId="2">#REF!</definedName>
    <definedName name="_nc27" localSheetId="11">#REF!</definedName>
    <definedName name="_nc27" localSheetId="5">#REF!</definedName>
    <definedName name="_nc27" localSheetId="14">#REF!</definedName>
    <definedName name="_nc27">#REF!</definedName>
    <definedName name="_nc3">#N/A</definedName>
    <definedName name="_nc30" localSheetId="13">#REF!</definedName>
    <definedName name="_nc30" localSheetId="2">#REF!</definedName>
    <definedName name="_nc30" localSheetId="11">#REF!</definedName>
    <definedName name="_nc30" localSheetId="5">#REF!</definedName>
    <definedName name="_nc30" localSheetId="14">#REF!</definedName>
    <definedName name="_nc30">#REF!</definedName>
    <definedName name="_nc32" localSheetId="13">#REF!</definedName>
    <definedName name="_nc32" localSheetId="2">#REF!</definedName>
    <definedName name="_nc32" localSheetId="11">#REF!</definedName>
    <definedName name="_nc32" localSheetId="5">#REF!</definedName>
    <definedName name="_nc32" localSheetId="14">#REF!</definedName>
    <definedName name="_nc32">#REF!</definedName>
    <definedName name="_nc35" localSheetId="13">#REF!</definedName>
    <definedName name="_nc35" localSheetId="2">#REF!</definedName>
    <definedName name="_nc35" localSheetId="11">#REF!</definedName>
    <definedName name="_nc35" localSheetId="5">#REF!</definedName>
    <definedName name="_nc35" localSheetId="14">#REF!</definedName>
    <definedName name="_nc35">#REF!</definedName>
    <definedName name="_nc37" localSheetId="13">#REF!</definedName>
    <definedName name="_nc37" localSheetId="2">#REF!</definedName>
    <definedName name="_nc37" localSheetId="11">#REF!</definedName>
    <definedName name="_nc37" localSheetId="5">#REF!</definedName>
    <definedName name="_nc37" localSheetId="14">#REF!</definedName>
    <definedName name="_nc37">#REF!</definedName>
    <definedName name="_nc4">#N/A</definedName>
    <definedName name="_nc40" localSheetId="13">#REF!</definedName>
    <definedName name="_nc40" localSheetId="2">#REF!</definedName>
    <definedName name="_nc40" localSheetId="11">#REF!</definedName>
    <definedName name="_nc40" localSheetId="5">#REF!</definedName>
    <definedName name="_nc40" localSheetId="14">#REF!</definedName>
    <definedName name="_nc40">#REF!</definedName>
    <definedName name="_nc45" localSheetId="13">#REF!</definedName>
    <definedName name="_nc45" localSheetId="2">#REF!</definedName>
    <definedName name="_nc45" localSheetId="11">#REF!</definedName>
    <definedName name="_nc45" localSheetId="5">#REF!</definedName>
    <definedName name="_nc45" localSheetId="14">#REF!</definedName>
    <definedName name="_nc45">#REF!</definedName>
    <definedName name="_nc5">#N/A</definedName>
    <definedName name="_nc50" localSheetId="13">#REF!</definedName>
    <definedName name="_nc50" localSheetId="2">#REF!</definedName>
    <definedName name="_nc50" localSheetId="11">#REF!</definedName>
    <definedName name="_nc50" localSheetId="5">#REF!</definedName>
    <definedName name="_nc50" localSheetId="14">#REF!</definedName>
    <definedName name="_nc50">#REF!</definedName>
    <definedName name="_nc6" localSheetId="13">#REF!</definedName>
    <definedName name="_nc6" localSheetId="2">#REF!</definedName>
    <definedName name="_nc6" localSheetId="11">#REF!</definedName>
    <definedName name="_nc6" localSheetId="5">#REF!</definedName>
    <definedName name="_nc6" localSheetId="14">#REF!</definedName>
    <definedName name="_nc6">#REF!</definedName>
    <definedName name="_nc7" localSheetId="13">#REF!</definedName>
    <definedName name="_nc7" localSheetId="2">#REF!</definedName>
    <definedName name="_nc7" localSheetId="11">#REF!</definedName>
    <definedName name="_nc7" localSheetId="5">#REF!</definedName>
    <definedName name="_nc7" localSheetId="14">#REF!</definedName>
    <definedName name="_nc7">#REF!</definedName>
    <definedName name="_ncc2" localSheetId="13">#REF!</definedName>
    <definedName name="_ncc2" localSheetId="2">#REF!</definedName>
    <definedName name="_ncc2" localSheetId="11">#REF!</definedName>
    <definedName name="_ncc2" localSheetId="5">#REF!</definedName>
    <definedName name="_ncc2" localSheetId="14">#REF!</definedName>
    <definedName name="_ncc2">#REF!</definedName>
    <definedName name="_NCC3" localSheetId="13">#REF!</definedName>
    <definedName name="_NCC3" localSheetId="2">#REF!</definedName>
    <definedName name="_NCC3" localSheetId="11">#REF!</definedName>
    <definedName name="_NCC3" localSheetId="5">#REF!</definedName>
    <definedName name="_NCC3" localSheetId="14">#REF!</definedName>
    <definedName name="_NCC3">#REF!</definedName>
    <definedName name="_NCC4" localSheetId="13">#REF!</definedName>
    <definedName name="_NCC4" localSheetId="2">#REF!</definedName>
    <definedName name="_NCC4" localSheetId="11">#REF!</definedName>
    <definedName name="_NCC4" localSheetId="5">#REF!</definedName>
    <definedName name="_NCC4" localSheetId="14">#REF!</definedName>
    <definedName name="_NCC4">#REF!</definedName>
    <definedName name="_ncc5" localSheetId="13">#REF!</definedName>
    <definedName name="_ncc5" localSheetId="2">#REF!</definedName>
    <definedName name="_ncc5" localSheetId="11">#REF!</definedName>
    <definedName name="_ncc5" localSheetId="5">#REF!</definedName>
    <definedName name="_ncc5" localSheetId="14">#REF!</definedName>
    <definedName name="_ncc5">#REF!</definedName>
    <definedName name="_ncc6" localSheetId="13">#REF!</definedName>
    <definedName name="_ncc6" localSheetId="2">#REF!</definedName>
    <definedName name="_ncc6" localSheetId="11">#REF!</definedName>
    <definedName name="_ncc6" localSheetId="5">#REF!</definedName>
    <definedName name="_ncc6" localSheetId="14">#REF!</definedName>
    <definedName name="_ncc6">#REF!</definedName>
    <definedName name="_ncc7" localSheetId="13">#REF!</definedName>
    <definedName name="_ncc7" localSheetId="2">#REF!</definedName>
    <definedName name="_ncc7" localSheetId="11">#REF!</definedName>
    <definedName name="_ncc7" localSheetId="5">#REF!</definedName>
    <definedName name="_ncc7" localSheetId="14">#REF!</definedName>
    <definedName name="_ncc7">#REF!</definedName>
    <definedName name="_NCL100" localSheetId="13">#REF!</definedName>
    <definedName name="_NCL100" localSheetId="2">#REF!</definedName>
    <definedName name="_NCL100" localSheetId="11">#REF!</definedName>
    <definedName name="_NCL100" localSheetId="5">#REF!</definedName>
    <definedName name="_NCL100" localSheetId="14">#REF!</definedName>
    <definedName name="_NCL100">#REF!</definedName>
    <definedName name="_NCL200" localSheetId="13">#REF!</definedName>
    <definedName name="_NCL200" localSheetId="2">#REF!</definedName>
    <definedName name="_NCL200" localSheetId="11">#REF!</definedName>
    <definedName name="_NCL200" localSheetId="5">#REF!</definedName>
    <definedName name="_NCL200" localSheetId="14">#REF!</definedName>
    <definedName name="_NCL200">#REF!</definedName>
    <definedName name="_NCL250" localSheetId="13">#REF!</definedName>
    <definedName name="_NCL250" localSheetId="2">#REF!</definedName>
    <definedName name="_NCL250" localSheetId="11">#REF!</definedName>
    <definedName name="_NCL250" localSheetId="5">#REF!</definedName>
    <definedName name="_NCL250" localSheetId="14">#REF!</definedName>
    <definedName name="_NCL250">#REF!</definedName>
    <definedName name="_ncm200" localSheetId="13">#REF!</definedName>
    <definedName name="_ncm200" localSheetId="2">#REF!</definedName>
    <definedName name="_ncm200" localSheetId="11">#REF!</definedName>
    <definedName name="_ncm200" localSheetId="5">#REF!</definedName>
    <definedName name="_ncm200" localSheetId="14">#REF!</definedName>
    <definedName name="_ncm200">#REF!</definedName>
    <definedName name="_ncn4">#N/A</definedName>
    <definedName name="_NCO150" localSheetId="13">#REF!</definedName>
    <definedName name="_NCO150" localSheetId="2">#REF!</definedName>
    <definedName name="_NCO150" localSheetId="11">#REF!</definedName>
    <definedName name="_NCO150" localSheetId="5">#REF!</definedName>
    <definedName name="_NCO150" localSheetId="14">#REF!</definedName>
    <definedName name="_NCO150">#REF!</definedName>
    <definedName name="_NCO200" localSheetId="13">#REF!</definedName>
    <definedName name="_NCO200" localSheetId="2">#REF!</definedName>
    <definedName name="_NCO200" localSheetId="11">#REF!</definedName>
    <definedName name="_NCO200" localSheetId="5">#REF!</definedName>
    <definedName name="_NCO200" localSheetId="14">#REF!</definedName>
    <definedName name="_NCO200">#REF!</definedName>
    <definedName name="_NCO50" localSheetId="13">#REF!</definedName>
    <definedName name="_NCO50" localSheetId="2">#REF!</definedName>
    <definedName name="_NCO50" localSheetId="11">#REF!</definedName>
    <definedName name="_NCO50" localSheetId="5">#REF!</definedName>
    <definedName name="_NCO50" localSheetId="14">#REF!</definedName>
    <definedName name="_NCO50">#REF!</definedName>
    <definedName name="_nct4">#N/A</definedName>
    <definedName name="_ne2" localSheetId="2">{"ÿÿÿÿÿ","DT cau tam Ha trinh 7.xls","DT cau tam Ha trinh 3.xls"}</definedName>
    <definedName name="_ne2" localSheetId="11">{"ÿÿÿÿÿ","DT cau tam Ha trinh 7.xls","DT cau tam Ha trinh 3.xls"}</definedName>
    <definedName name="_ne2" localSheetId="5">{"ÿÿÿÿÿ","DT cau tam Ha trinh 7.xls","DT cau tam Ha trinh 3.xls"}</definedName>
    <definedName name="_ne2">{"ÿÿÿÿÿ","DT cau tam Ha trinh 7.xls","DT cau tam Ha trinh 3.xls"}</definedName>
    <definedName name="_neo1">#N/A</definedName>
    <definedName name="_NET2" localSheetId="13">#REF!</definedName>
    <definedName name="_NET2" localSheetId="2">#REF!</definedName>
    <definedName name="_NET2" localSheetId="11">#REF!</definedName>
    <definedName name="_NET2" localSheetId="5">#REF!</definedName>
    <definedName name="_NET2" localSheetId="14">#REF!</definedName>
    <definedName name="_NET2">#REF!</definedName>
    <definedName name="_Ni1" localSheetId="13">#REF!</definedName>
    <definedName name="_Ni1" localSheetId="2">#REF!</definedName>
    <definedName name="_Ni1" localSheetId="11">#REF!</definedName>
    <definedName name="_Ni1" localSheetId="5">#REF!</definedName>
    <definedName name="_Ni1" localSheetId="14">#REF!</definedName>
    <definedName name="_Ni1">#REF!</definedName>
    <definedName name="_Nii3" localSheetId="13">#REF!</definedName>
    <definedName name="_Nii3" localSheetId="2">#REF!</definedName>
    <definedName name="_Nii3" localSheetId="11">#REF!</definedName>
    <definedName name="_Nii3" localSheetId="5">#REF!</definedName>
    <definedName name="_Nii3" localSheetId="14">#REF!</definedName>
    <definedName name="_Nii3">#REF!</definedName>
    <definedName name="_Nii35" localSheetId="13">#REF!</definedName>
    <definedName name="_Nii35" localSheetId="2">#REF!</definedName>
    <definedName name="_Nii35" localSheetId="11">#REF!</definedName>
    <definedName name="_Nii35" localSheetId="5">#REF!</definedName>
    <definedName name="_Nii35" localSheetId="14">#REF!</definedName>
    <definedName name="_Nii35">#REF!</definedName>
    <definedName name="_Nii4" localSheetId="13">#REF!</definedName>
    <definedName name="_Nii4" localSheetId="2">#REF!</definedName>
    <definedName name="_Nii4" localSheetId="11">#REF!</definedName>
    <definedName name="_Nii4" localSheetId="5">#REF!</definedName>
    <definedName name="_Nii4" localSheetId="14">#REF!</definedName>
    <definedName name="_Nii4">#REF!</definedName>
    <definedName name="_nin190" localSheetId="13">#REF!</definedName>
    <definedName name="_nin190" localSheetId="2">#REF!</definedName>
    <definedName name="_nin190" localSheetId="11">#REF!</definedName>
    <definedName name="_nin190" localSheetId="5">#REF!</definedName>
    <definedName name="_nin190" localSheetId="14">#REF!</definedName>
    <definedName name="_nin190">#REF!</definedName>
    <definedName name="_NK5" localSheetId="2" hidden="1">{"'Sheet1'!$L$16"}</definedName>
    <definedName name="_NK5" localSheetId="11" hidden="1">{"'Sheet1'!$L$16"}</definedName>
    <definedName name="_NK5" localSheetId="5" hidden="1">{"'Sheet1'!$L$16"}</definedName>
    <definedName name="_NK5" hidden="1">{"'Sheet1'!$L$16"}</definedName>
    <definedName name="_NLF01" localSheetId="13">#REF!</definedName>
    <definedName name="_NLF01" localSheetId="2">#REF!</definedName>
    <definedName name="_NLF01" localSheetId="11">#REF!</definedName>
    <definedName name="_NLF01" localSheetId="5">#REF!</definedName>
    <definedName name="_NLF01" localSheetId="14">#REF!</definedName>
    <definedName name="_NLF01">#REF!</definedName>
    <definedName name="_NLF07" localSheetId="13">#REF!</definedName>
    <definedName name="_NLF07" localSheetId="2">#REF!</definedName>
    <definedName name="_NLF07" localSheetId="11">#REF!</definedName>
    <definedName name="_NLF07" localSheetId="5">#REF!</definedName>
    <definedName name="_NLF07" localSheetId="14">#REF!</definedName>
    <definedName name="_NLF07">#REF!</definedName>
    <definedName name="_NLF12" localSheetId="13">#REF!</definedName>
    <definedName name="_NLF12" localSheetId="2">#REF!</definedName>
    <definedName name="_NLF12" localSheetId="11">#REF!</definedName>
    <definedName name="_NLF12" localSheetId="5">#REF!</definedName>
    <definedName name="_NLF12" localSheetId="14">#REF!</definedName>
    <definedName name="_NLF12">#REF!</definedName>
    <definedName name="_NLF60" localSheetId="13">#REF!</definedName>
    <definedName name="_NLF60" localSheetId="2">#REF!</definedName>
    <definedName name="_NLF60" localSheetId="11">#REF!</definedName>
    <definedName name="_NLF60" localSheetId="5">#REF!</definedName>
    <definedName name="_NLF60" localSheetId="14">#REF!</definedName>
    <definedName name="_NLF60">#REF!</definedName>
    <definedName name="_NMD8" localSheetId="2" hidden="1">{"'Sheet1'!$L$16"}</definedName>
    <definedName name="_NMD8" localSheetId="11" hidden="1">{"'Sheet1'!$L$16"}</definedName>
    <definedName name="_NMD8" localSheetId="5" hidden="1">{"'Sheet1'!$L$16"}</definedName>
    <definedName name="_NMD8" hidden="1">{"'Sheet1'!$L$16"}</definedName>
    <definedName name="_NSO2" localSheetId="2" hidden="1">{"'Sheet1'!$L$16"}</definedName>
    <definedName name="_NSO2" localSheetId="11" hidden="1">{"'Sheet1'!$L$16"}</definedName>
    <definedName name="_NSO2" localSheetId="5" hidden="1">{"'Sheet1'!$L$16"}</definedName>
    <definedName name="_NSO2" hidden="1">{"'Sheet1'!$L$16"}</definedName>
    <definedName name="_NYL19" localSheetId="13">#REF!</definedName>
    <definedName name="_NYL19" localSheetId="2">#REF!</definedName>
    <definedName name="_NYL19" localSheetId="11">#REF!</definedName>
    <definedName name="_NYL19" localSheetId="5">#REF!</definedName>
    <definedName name="_NYL19" localSheetId="14">#REF!</definedName>
    <definedName name="_NYL19">#REF!</definedName>
    <definedName name="_nga3">#N/A</definedName>
    <definedName name="_nh1" localSheetId="2" hidden="1">{"'Sheet1'!$L$16"}</definedName>
    <definedName name="_nh1" localSheetId="11" hidden="1">{"'Sheet1'!$L$16"}</definedName>
    <definedName name="_nh1" localSheetId="5" hidden="1">{"'Sheet1'!$L$16"}</definedName>
    <definedName name="_nh1" hidden="1">{"'Sheet1'!$L$16"}</definedName>
    <definedName name="_nh12" localSheetId="2" hidden="1">{"'Sheet1'!$L$16"}</definedName>
    <definedName name="_nh12" localSheetId="11" hidden="1">{"'Sheet1'!$L$16"}</definedName>
    <definedName name="_nh12" localSheetId="5" hidden="1">{"'Sheet1'!$L$16"}</definedName>
    <definedName name="_nh12" hidden="1">{"'Sheet1'!$L$16"}</definedName>
    <definedName name="_nh3" localSheetId="2" hidden="1">{"'Sheet1'!$L$16"}</definedName>
    <definedName name="_nh3" localSheetId="11" hidden="1">{"'Sheet1'!$L$16"}</definedName>
    <definedName name="_nh3" localSheetId="5" hidden="1">{"'Sheet1'!$L$16"}</definedName>
    <definedName name="_nh3" hidden="1">{"'Sheet1'!$L$16"}</definedName>
    <definedName name="_nh5" localSheetId="2" hidden="1">{"'Sheet1'!$L$16"}</definedName>
    <definedName name="_nh5" localSheetId="11" hidden="1">{"'Sheet1'!$L$16"}</definedName>
    <definedName name="_nh5" localSheetId="5" hidden="1">{"'Sheet1'!$L$16"}</definedName>
    <definedName name="_nh5" hidden="1">{"'Sheet1'!$L$16"}</definedName>
    <definedName name="_obt1" localSheetId="13">#REF!</definedName>
    <definedName name="_obt1" localSheetId="2">#REF!</definedName>
    <definedName name="_obt1" localSheetId="11">#REF!</definedName>
    <definedName name="_obt1" localSheetId="5">#REF!</definedName>
    <definedName name="_obt1" localSheetId="14">#REF!</definedName>
    <definedName name="_obt1">#REF!</definedName>
    <definedName name="_obt2" localSheetId="13">#REF!</definedName>
    <definedName name="_obt2" localSheetId="2">#REF!</definedName>
    <definedName name="_obt2" localSheetId="11">#REF!</definedName>
    <definedName name="_obt2" localSheetId="5">#REF!</definedName>
    <definedName name="_obt2" localSheetId="14">#REF!</definedName>
    <definedName name="_obt2">#REF!</definedName>
    <definedName name="_od50">#REF!</definedName>
    <definedName name="_ok25">#N/A</definedName>
    <definedName name="_ok63">#REF!</definedName>
    <definedName name="_ong10">#N/A</definedName>
    <definedName name="_ong12">#N/A</definedName>
    <definedName name="_ong15">#N/A</definedName>
    <definedName name="_ong20">#N/A</definedName>
    <definedName name="_ong3">#N/A</definedName>
    <definedName name="_ong4">#N/A</definedName>
    <definedName name="_ong6">#N/A</definedName>
    <definedName name="_ong8">#N/A</definedName>
    <definedName name="_op3" localSheetId="2">{"Thuxm2.xls","Sheet1"}</definedName>
    <definedName name="_op3" localSheetId="11">{"Thuxm2.xls","Sheet1"}</definedName>
    <definedName name="_op3" localSheetId="5">{"Thuxm2.xls","Sheet1"}</definedName>
    <definedName name="_op3">{"Thuxm2.xls","Sheet1"}</definedName>
    <definedName name="_Order1" hidden="1">255</definedName>
    <definedName name="_Order2" hidden="1">255</definedName>
    <definedName name="_OT1" localSheetId="13">#REF!</definedName>
    <definedName name="_OT1" localSheetId="2">#REF!</definedName>
    <definedName name="_OT1" localSheetId="11">#REF!</definedName>
    <definedName name="_OT1" localSheetId="5">#REF!</definedName>
    <definedName name="_OT1" localSheetId="14">#REF!</definedName>
    <definedName name="_OT1">#REF!</definedName>
    <definedName name="_ot150">#N/A</definedName>
    <definedName name="_OT2" localSheetId="13">#REF!</definedName>
    <definedName name="_OT2" localSheetId="2">#REF!</definedName>
    <definedName name="_OT2" localSheetId="11">#REF!</definedName>
    <definedName name="_OT2" localSheetId="5">#REF!</definedName>
    <definedName name="_OT2" localSheetId="14">#REF!</definedName>
    <definedName name="_OT2">#REF!</definedName>
    <definedName name="_OT3" localSheetId="13">#REF!</definedName>
    <definedName name="_OT3" localSheetId="2">#REF!</definedName>
    <definedName name="_OT3" localSheetId="11">#REF!</definedName>
    <definedName name="_OT3" localSheetId="5">#REF!</definedName>
    <definedName name="_OT3" localSheetId="14">#REF!</definedName>
    <definedName name="_OT3">#REF!</definedName>
    <definedName name="_OT4" localSheetId="13">#REF!</definedName>
    <definedName name="_OT4" localSheetId="2">#REF!</definedName>
    <definedName name="_OT4" localSheetId="11">#REF!</definedName>
    <definedName name="_OT4" localSheetId="5">#REF!</definedName>
    <definedName name="_OT4" localSheetId="14">#REF!</definedName>
    <definedName name="_OT4">#REF!</definedName>
    <definedName name="_OT5" localSheetId="13">#REF!</definedName>
    <definedName name="_OT5" localSheetId="2">#REF!</definedName>
    <definedName name="_OT5" localSheetId="11">#REF!</definedName>
    <definedName name="_OT5" localSheetId="5">#REF!</definedName>
    <definedName name="_OT5" localSheetId="14">#REF!</definedName>
    <definedName name="_OT5">#REF!</definedName>
    <definedName name="_oto12" localSheetId="13">#REF!</definedName>
    <definedName name="_oto12" localSheetId="2">#REF!</definedName>
    <definedName name="_oto12" localSheetId="11">#REF!</definedName>
    <definedName name="_oto12" localSheetId="5">#REF!</definedName>
    <definedName name="_oto12" localSheetId="14">#REF!</definedName>
    <definedName name="_oto12">#REF!</definedName>
    <definedName name="_oto5" localSheetId="13">#REF!</definedName>
    <definedName name="_oto5" localSheetId="2">#REF!</definedName>
    <definedName name="_oto5" localSheetId="11">#REF!</definedName>
    <definedName name="_oto5" localSheetId="5">#REF!</definedName>
    <definedName name="_oto5" localSheetId="14">#REF!</definedName>
    <definedName name="_oto5">#REF!</definedName>
    <definedName name="_oto7" localSheetId="13">#REF!</definedName>
    <definedName name="_oto7" localSheetId="2">#REF!</definedName>
    <definedName name="_oto7" localSheetId="11">#REF!</definedName>
    <definedName name="_oto7" localSheetId="5">#REF!</definedName>
    <definedName name="_oto7" localSheetId="14">#REF!</definedName>
    <definedName name="_oto7">#REF!</definedName>
    <definedName name="_PA3" localSheetId="2" hidden="1">{"'Sheet1'!$L$16"}</definedName>
    <definedName name="_PA3" localSheetId="11" hidden="1">{"'Sheet1'!$L$16"}</definedName>
    <definedName name="_PA3" localSheetId="5" hidden="1">{"'Sheet1'!$L$16"}</definedName>
    <definedName name="_PA3" hidden="1">{"'Sheet1'!$L$16"}</definedName>
    <definedName name="_pa4" localSheetId="2" hidden="1">{"'Sheet1'!$L$16"}</definedName>
    <definedName name="_pa4" localSheetId="11" hidden="1">{"'Sheet1'!$L$16"}</definedName>
    <definedName name="_pa4" localSheetId="5" hidden="1">{"'Sheet1'!$L$16"}</definedName>
    <definedName name="_pa4" hidden="1">{"'Sheet1'!$L$16"}</definedName>
    <definedName name="_Parse_Out" localSheetId="13" hidden="1">#REF!</definedName>
    <definedName name="_Parse_Out" localSheetId="14" hidden="1">#REF!</definedName>
    <definedName name="_Parse_Out" hidden="1">#REF!</definedName>
    <definedName name="_pc30">#N/A</definedName>
    <definedName name="_pc40">#N/A</definedName>
    <definedName name="_pcb40">#N/A</definedName>
    <definedName name="_PL1" localSheetId="13">#REF!</definedName>
    <definedName name="_PL1" localSheetId="2">#REF!</definedName>
    <definedName name="_PL1" localSheetId="11">#REF!</definedName>
    <definedName name="_PL1" localSheetId="5">#REF!</definedName>
    <definedName name="_PL1" localSheetId="14">#REF!</definedName>
    <definedName name="_PL1">#REF!</definedName>
    <definedName name="_PL100" localSheetId="13">#REF!</definedName>
    <definedName name="_PL100" localSheetId="2">#REF!</definedName>
    <definedName name="_PL100" localSheetId="11">#REF!</definedName>
    <definedName name="_PL100" localSheetId="5">#REF!</definedName>
    <definedName name="_PL100" localSheetId="14">#REF!</definedName>
    <definedName name="_PL100">#REF!</definedName>
    <definedName name="_PL2" localSheetId="13">#REF!</definedName>
    <definedName name="_PL2" localSheetId="2">#REF!</definedName>
    <definedName name="_PL2" localSheetId="11">#REF!</definedName>
    <definedName name="_PL2" localSheetId="5">#REF!</definedName>
    <definedName name="_PL2" localSheetId="14">#REF!</definedName>
    <definedName name="_PL2">#REF!</definedName>
    <definedName name="_PM1">#N/A</definedName>
    <definedName name="_PT2" localSheetId="13">#REF!</definedName>
    <definedName name="_PT2" localSheetId="2">#REF!</definedName>
    <definedName name="_PT2" localSheetId="11">#REF!</definedName>
    <definedName name="_PT2" localSheetId="5">#REF!</definedName>
    <definedName name="_PT2" localSheetId="14">#REF!</definedName>
    <definedName name="_PT2">#REF!</definedName>
    <definedName name="_PT3" localSheetId="13">#REF!</definedName>
    <definedName name="_PT3" localSheetId="2">#REF!</definedName>
    <definedName name="_PT3" localSheetId="11">#REF!</definedName>
    <definedName name="_PT3" localSheetId="5">#REF!</definedName>
    <definedName name="_PT3" localSheetId="14">#REF!</definedName>
    <definedName name="_PT3">#REF!</definedName>
    <definedName name="_PVC1" localSheetId="13">#REF!</definedName>
    <definedName name="_PVC1" localSheetId="2">#REF!</definedName>
    <definedName name="_PVC1" localSheetId="11">#REF!</definedName>
    <definedName name="_PVC1" localSheetId="5">#REF!</definedName>
    <definedName name="_PVC1" localSheetId="14">#REF!</definedName>
    <definedName name="_PVC1">#REF!</definedName>
    <definedName name="_PVC2" localSheetId="13">#REF!</definedName>
    <definedName name="_PVC2" localSheetId="2">#REF!</definedName>
    <definedName name="_PVC2" localSheetId="11">#REF!</definedName>
    <definedName name="_PVC2" localSheetId="5">#REF!</definedName>
    <definedName name="_PVC2" localSheetId="14">#REF!</definedName>
    <definedName name="_PVC2">#REF!</definedName>
    <definedName name="_Px1" localSheetId="13">#REF!</definedName>
    <definedName name="_Px1" localSheetId="2">#REF!</definedName>
    <definedName name="_Px1" localSheetId="11">#REF!</definedName>
    <definedName name="_Px1" localSheetId="5">#REF!</definedName>
    <definedName name="_Px1" localSheetId="14">#REF!</definedName>
    <definedName name="_Px1">#REF!</definedName>
    <definedName name="_Px2" localSheetId="13">#REF!</definedName>
    <definedName name="_Px2" localSheetId="2">#REF!</definedName>
    <definedName name="_Px2" localSheetId="11">#REF!</definedName>
    <definedName name="_Px2" localSheetId="5">#REF!</definedName>
    <definedName name="_Px2" localSheetId="14">#REF!</definedName>
    <definedName name="_Px2">#REF!</definedName>
    <definedName name="_Px3" localSheetId="13">#REF!</definedName>
    <definedName name="_Px3" localSheetId="2">#REF!</definedName>
    <definedName name="_Px3" localSheetId="11">#REF!</definedName>
    <definedName name="_Px3" localSheetId="5">#REF!</definedName>
    <definedName name="_Px3" localSheetId="14">#REF!</definedName>
    <definedName name="_Px3">#REF!</definedName>
    <definedName name="_PXB80" localSheetId="13">#REF!</definedName>
    <definedName name="_PXB80" localSheetId="2">#REF!</definedName>
    <definedName name="_PXB80" localSheetId="11">#REF!</definedName>
    <definedName name="_PXB80" localSheetId="5">#REF!</definedName>
    <definedName name="_PXB80" localSheetId="14">#REF!</definedName>
    <definedName name="_PXB80">#REF!</definedName>
    <definedName name="_Ph30" localSheetId="13">#REF!</definedName>
    <definedName name="_Ph30" localSheetId="2">#REF!</definedName>
    <definedName name="_Ph30" localSheetId="11">#REF!</definedName>
    <definedName name="_Ph30" localSheetId="5">#REF!</definedName>
    <definedName name="_Ph30" localSheetId="14">#REF!</definedName>
    <definedName name="_Ph30">#REF!</definedName>
    <definedName name="_phi10" localSheetId="13">#REF!</definedName>
    <definedName name="_phi10" localSheetId="2">#REF!</definedName>
    <definedName name="_phi10" localSheetId="11">#REF!</definedName>
    <definedName name="_phi10" localSheetId="5">#REF!</definedName>
    <definedName name="_phi10" localSheetId="14">#REF!</definedName>
    <definedName name="_phi10">#REF!</definedName>
    <definedName name="_phi1000" localSheetId="13">#REF!</definedName>
    <definedName name="_phi1000" localSheetId="2">#REF!</definedName>
    <definedName name="_phi1000" localSheetId="11">#REF!</definedName>
    <definedName name="_phi1000" localSheetId="5">#REF!</definedName>
    <definedName name="_phi1000" localSheetId="14">#REF!</definedName>
    <definedName name="_phi1000">#REF!</definedName>
    <definedName name="_phi12" localSheetId="13">#REF!</definedName>
    <definedName name="_phi12" localSheetId="2">#REF!</definedName>
    <definedName name="_phi12" localSheetId="11">#REF!</definedName>
    <definedName name="_phi12" localSheetId="5">#REF!</definedName>
    <definedName name="_phi12" localSheetId="14">#REF!</definedName>
    <definedName name="_phi12">#REF!</definedName>
    <definedName name="_phi14" localSheetId="13">#REF!</definedName>
    <definedName name="_phi14" localSheetId="2">#REF!</definedName>
    <definedName name="_phi14" localSheetId="11">#REF!</definedName>
    <definedName name="_phi14" localSheetId="5">#REF!</definedName>
    <definedName name="_phi14" localSheetId="14">#REF!</definedName>
    <definedName name="_phi14">#REF!</definedName>
    <definedName name="_phi1500" localSheetId="13">#REF!</definedName>
    <definedName name="_phi1500" localSheetId="2">#REF!</definedName>
    <definedName name="_phi1500" localSheetId="11">#REF!</definedName>
    <definedName name="_phi1500" localSheetId="5">#REF!</definedName>
    <definedName name="_phi1500" localSheetId="14">#REF!</definedName>
    <definedName name="_phi1500">#REF!</definedName>
    <definedName name="_phi16" localSheetId="13">#REF!</definedName>
    <definedName name="_phi16" localSheetId="2">#REF!</definedName>
    <definedName name="_phi16" localSheetId="11">#REF!</definedName>
    <definedName name="_phi16" localSheetId="5">#REF!</definedName>
    <definedName name="_phi16" localSheetId="14">#REF!</definedName>
    <definedName name="_phi16">#REF!</definedName>
    <definedName name="_phi18" localSheetId="13">#REF!</definedName>
    <definedName name="_phi18" localSheetId="2">#REF!</definedName>
    <definedName name="_phi18" localSheetId="11">#REF!</definedName>
    <definedName name="_phi18" localSheetId="5">#REF!</definedName>
    <definedName name="_phi18" localSheetId="14">#REF!</definedName>
    <definedName name="_phi18">#REF!</definedName>
    <definedName name="_phi20" localSheetId="13">#REF!</definedName>
    <definedName name="_phi20" localSheetId="2">#REF!</definedName>
    <definedName name="_phi20" localSheetId="11">#REF!</definedName>
    <definedName name="_phi20" localSheetId="5">#REF!</definedName>
    <definedName name="_phi20" localSheetId="14">#REF!</definedName>
    <definedName name="_phi20">#REF!</definedName>
    <definedName name="_phi2000" localSheetId="13">#REF!</definedName>
    <definedName name="_phi2000" localSheetId="2">#REF!</definedName>
    <definedName name="_phi2000" localSheetId="11">#REF!</definedName>
    <definedName name="_phi2000" localSheetId="5">#REF!</definedName>
    <definedName name="_phi2000" localSheetId="14">#REF!</definedName>
    <definedName name="_phi2000">#REF!</definedName>
    <definedName name="_phi22" localSheetId="13">#REF!</definedName>
    <definedName name="_phi22" localSheetId="2">#REF!</definedName>
    <definedName name="_phi22" localSheetId="11">#REF!</definedName>
    <definedName name="_phi22" localSheetId="5">#REF!</definedName>
    <definedName name="_phi22" localSheetId="14">#REF!</definedName>
    <definedName name="_phi22">#REF!</definedName>
    <definedName name="_phi25" localSheetId="13">#REF!</definedName>
    <definedName name="_phi25" localSheetId="2">#REF!</definedName>
    <definedName name="_phi25" localSheetId="11">#REF!</definedName>
    <definedName name="_phi25" localSheetId="5">#REF!</definedName>
    <definedName name="_phi25" localSheetId="14">#REF!</definedName>
    <definedName name="_phi25">#REF!</definedName>
    <definedName name="_phi28" localSheetId="13">#REF!</definedName>
    <definedName name="_phi28" localSheetId="2">#REF!</definedName>
    <definedName name="_phi28" localSheetId="11">#REF!</definedName>
    <definedName name="_phi28" localSheetId="5">#REF!</definedName>
    <definedName name="_phi28" localSheetId="14">#REF!</definedName>
    <definedName name="_phi28">#REF!</definedName>
    <definedName name="_phi50" localSheetId="13">#REF!</definedName>
    <definedName name="_phi50" localSheetId="2">#REF!</definedName>
    <definedName name="_phi50" localSheetId="11">#REF!</definedName>
    <definedName name="_phi50" localSheetId="5">#REF!</definedName>
    <definedName name="_phi50" localSheetId="14">#REF!</definedName>
    <definedName name="_phi50">#REF!</definedName>
    <definedName name="_phi500" localSheetId="13">#REF!</definedName>
    <definedName name="_phi500" localSheetId="2">#REF!</definedName>
    <definedName name="_phi500" localSheetId="11">#REF!</definedName>
    <definedName name="_phi500" localSheetId="5">#REF!</definedName>
    <definedName name="_phi500" localSheetId="14">#REF!</definedName>
    <definedName name="_phi500">#REF!</definedName>
    <definedName name="_phi6" localSheetId="13">#REF!</definedName>
    <definedName name="_phi6" localSheetId="2">#REF!</definedName>
    <definedName name="_phi6" localSheetId="11">#REF!</definedName>
    <definedName name="_phi6" localSheetId="5">#REF!</definedName>
    <definedName name="_phi6" localSheetId="14">#REF!</definedName>
    <definedName name="_phi6">#REF!</definedName>
    <definedName name="_phi750" localSheetId="13">#REF!</definedName>
    <definedName name="_phi750" localSheetId="2">#REF!</definedName>
    <definedName name="_phi750" localSheetId="11">#REF!</definedName>
    <definedName name="_phi750" localSheetId="5">#REF!</definedName>
    <definedName name="_phi750" localSheetId="14">#REF!</definedName>
    <definedName name="_phi750">#REF!</definedName>
    <definedName name="_phi8" localSheetId="13">#REF!</definedName>
    <definedName name="_phi8" localSheetId="2">#REF!</definedName>
    <definedName name="_phi8" localSheetId="11">#REF!</definedName>
    <definedName name="_phi8" localSheetId="5">#REF!</definedName>
    <definedName name="_phi8" localSheetId="14">#REF!</definedName>
    <definedName name="_phi8">#REF!</definedName>
    <definedName name="_q21" localSheetId="13" function="1" xlm="1">#REF!</definedName>
    <definedName name="_q21" localSheetId="2" function="1" xlm="1">#REF!</definedName>
    <definedName name="_q21" localSheetId="11" function="1" xlm="1">#REF!</definedName>
    <definedName name="_q21" localSheetId="5" function="1" xlm="1">#REF!</definedName>
    <definedName name="_q21" localSheetId="14" function="1" xlm="1">#REF!</definedName>
    <definedName name="_q21" function="1" xlm="1">#REF!</definedName>
    <definedName name="_qa7" localSheetId="13">#REF!</definedName>
    <definedName name="_qa7" localSheetId="2">#REF!</definedName>
    <definedName name="_qa7" localSheetId="11">#REF!</definedName>
    <definedName name="_qa7" localSheetId="5">#REF!</definedName>
    <definedName name="_qa7" localSheetId="14">#REF!</definedName>
    <definedName name="_qa7">#REF!</definedName>
    <definedName name="_QL07" localSheetId="13" hidden="1">#REF!</definedName>
    <definedName name="_QL07" localSheetId="2" hidden="1">#REF!</definedName>
    <definedName name="_QL07" localSheetId="11" hidden="1">#REF!</definedName>
    <definedName name="_QL07" localSheetId="5" hidden="1">#REF!</definedName>
    <definedName name="_QL07" localSheetId="14" hidden="1">#REF!</definedName>
    <definedName name="_QL07" hidden="1">#REF!</definedName>
    <definedName name="_QL08" localSheetId="13" hidden="1">#REF!</definedName>
    <definedName name="_QL08" localSheetId="2" hidden="1">#REF!</definedName>
    <definedName name="_QL08" localSheetId="11" hidden="1">#REF!</definedName>
    <definedName name="_QL08" localSheetId="5" hidden="1">#REF!</definedName>
    <definedName name="_QL08" localSheetId="14" hidden="1">#REF!</definedName>
    <definedName name="_QL08" hidden="1">#REF!</definedName>
    <definedName name="_QLO7" localSheetId="13" hidden="1">#REF!</definedName>
    <definedName name="_QLO7" localSheetId="2" hidden="1">#REF!</definedName>
    <definedName name="_QLO7" localSheetId="11" hidden="1">#REF!</definedName>
    <definedName name="_QLO7" localSheetId="5" hidden="1">#REF!</definedName>
    <definedName name="_QLO7" localSheetId="14" hidden="1">#REF!</definedName>
    <definedName name="_QLO7" hidden="1">#REF!</definedName>
    <definedName name="_R" localSheetId="13">#REF!</definedName>
    <definedName name="_R" localSheetId="2">#REF!</definedName>
    <definedName name="_R" localSheetId="11">#REF!</definedName>
    <definedName name="_R" localSheetId="5">#REF!</definedName>
    <definedName name="_R" localSheetId="14">#REF!</definedName>
    <definedName name="_R">#REF!</definedName>
    <definedName name="_rai100" localSheetId="13">#REF!</definedName>
    <definedName name="_rai100" localSheetId="2">#REF!</definedName>
    <definedName name="_rai100" localSheetId="11">#REF!</definedName>
    <definedName name="_rai100" localSheetId="5">#REF!</definedName>
    <definedName name="_rai100" localSheetId="14">#REF!</definedName>
    <definedName name="_rai100">#REF!</definedName>
    <definedName name="_rai20" localSheetId="13">#REF!</definedName>
    <definedName name="_rai20" localSheetId="2">#REF!</definedName>
    <definedName name="_rai20" localSheetId="11">#REF!</definedName>
    <definedName name="_rai20" localSheetId="5">#REF!</definedName>
    <definedName name="_rai20" localSheetId="14">#REF!</definedName>
    <definedName name="_rai20">#REF!</definedName>
    <definedName name="_Rd1">#N/A</definedName>
    <definedName name="_Rh2" localSheetId="13">#REF!</definedName>
    <definedName name="_Rh2" localSheetId="2">#REF!</definedName>
    <definedName name="_Rh2" localSheetId="11">#REF!</definedName>
    <definedName name="_Rh2" localSheetId="5">#REF!</definedName>
    <definedName name="_Rh2" localSheetId="14">#REF!</definedName>
    <definedName name="_Rh2">#REF!</definedName>
    <definedName name="_RHH1" localSheetId="13">#REF!</definedName>
    <definedName name="_RHH1" localSheetId="2">#REF!</definedName>
    <definedName name="_RHH1" localSheetId="11">#REF!</definedName>
    <definedName name="_RHH1" localSheetId="5">#REF!</definedName>
    <definedName name="_RHH1" localSheetId="14">#REF!</definedName>
    <definedName name="_RHH1">#REF!</definedName>
    <definedName name="_RHH10" localSheetId="13">#REF!</definedName>
    <definedName name="_RHH10" localSheetId="2">#REF!</definedName>
    <definedName name="_RHH10" localSheetId="11">#REF!</definedName>
    <definedName name="_RHH10" localSheetId="5">#REF!</definedName>
    <definedName name="_RHH10" localSheetId="14">#REF!</definedName>
    <definedName name="_RHH10">#REF!</definedName>
    <definedName name="_RHP1" localSheetId="13">#REF!</definedName>
    <definedName name="_RHP1" localSheetId="2">#REF!</definedName>
    <definedName name="_RHP1" localSheetId="11">#REF!</definedName>
    <definedName name="_RHP1" localSheetId="5">#REF!</definedName>
    <definedName name="_RHP1" localSheetId="14">#REF!</definedName>
    <definedName name="_RHP1">#REF!</definedName>
    <definedName name="_RHP10" localSheetId="13">#REF!</definedName>
    <definedName name="_RHP10" localSheetId="2">#REF!</definedName>
    <definedName name="_RHP10" localSheetId="11">#REF!</definedName>
    <definedName name="_RHP10" localSheetId="5">#REF!</definedName>
    <definedName name="_RHP10" localSheetId="14">#REF!</definedName>
    <definedName name="_RHP10">#REF!</definedName>
    <definedName name="_RI1" localSheetId="13">#REF!</definedName>
    <definedName name="_RI1" localSheetId="2">#REF!</definedName>
    <definedName name="_RI1" localSheetId="11">#REF!</definedName>
    <definedName name="_RI1" localSheetId="5">#REF!</definedName>
    <definedName name="_RI1" localSheetId="14">#REF!</definedName>
    <definedName name="_RI1">#REF!</definedName>
    <definedName name="_RI10" localSheetId="13">#REF!</definedName>
    <definedName name="_RI10" localSheetId="2">#REF!</definedName>
    <definedName name="_RI10" localSheetId="11">#REF!</definedName>
    <definedName name="_RI10" localSheetId="5">#REF!</definedName>
    <definedName name="_RI10" localSheetId="14">#REF!</definedName>
    <definedName name="_RI10">#REF!</definedName>
    <definedName name="_RII1" localSheetId="13">#REF!</definedName>
    <definedName name="_RII1" localSheetId="2">#REF!</definedName>
    <definedName name="_RII1" localSheetId="11">#REF!</definedName>
    <definedName name="_RII1" localSheetId="5">#REF!</definedName>
    <definedName name="_RII1" localSheetId="14">#REF!</definedName>
    <definedName name="_RII1">#REF!</definedName>
    <definedName name="_RII10" localSheetId="13">#REF!</definedName>
    <definedName name="_RII10" localSheetId="2">#REF!</definedName>
    <definedName name="_RII10" localSheetId="11">#REF!</definedName>
    <definedName name="_RII10" localSheetId="5">#REF!</definedName>
    <definedName name="_RII10" localSheetId="14">#REF!</definedName>
    <definedName name="_RII10">#REF!</definedName>
    <definedName name="_RIP1" localSheetId="13">#REF!</definedName>
    <definedName name="_RIP1" localSheetId="2">#REF!</definedName>
    <definedName name="_RIP1" localSheetId="11">#REF!</definedName>
    <definedName name="_RIP1" localSheetId="5">#REF!</definedName>
    <definedName name="_RIP1" localSheetId="14">#REF!</definedName>
    <definedName name="_RIP1">#REF!</definedName>
    <definedName name="_RIP10" localSheetId="13">#REF!</definedName>
    <definedName name="_RIP10" localSheetId="2">#REF!</definedName>
    <definedName name="_RIP10" localSheetId="11">#REF!</definedName>
    <definedName name="_RIP10" localSheetId="5">#REF!</definedName>
    <definedName name="_RIP10" localSheetId="14">#REF!</definedName>
    <definedName name="_RIP10">#REF!</definedName>
    <definedName name="_rp95" localSheetId="13">#REF!</definedName>
    <definedName name="_rp95" localSheetId="2">#REF!</definedName>
    <definedName name="_rp95" localSheetId="11">#REF!</definedName>
    <definedName name="_rp95" localSheetId="5">#REF!</definedName>
    <definedName name="_rp95" localSheetId="14">#REF!</definedName>
    <definedName name="_rp95">#REF!</definedName>
    <definedName name="_S1" localSheetId="2" hidden="1">{"'Sheet1'!$L$16"}</definedName>
    <definedName name="_S1" localSheetId="11" hidden="1">{"'Sheet1'!$L$16"}</definedName>
    <definedName name="_S1" localSheetId="5" hidden="1">{"'Sheet1'!$L$16"}</definedName>
    <definedName name="_S1" hidden="1">{"'Sheet1'!$L$16"}</definedName>
    <definedName name="_sad1" localSheetId="2" hidden="1">{#N/A,#N/A,FALSE,"Sheet1"}</definedName>
    <definedName name="_sad1" localSheetId="11" hidden="1">{#N/A,#N/A,FALSE,"Sheet1"}</definedName>
    <definedName name="_sad1" localSheetId="5" hidden="1">{#N/A,#N/A,FALSE,"Sheet1"}</definedName>
    <definedName name="_sad1" hidden="1">{#N/A,#N/A,FALSE,"Sheet1"}</definedName>
    <definedName name="_san108" localSheetId="13">#REF!</definedName>
    <definedName name="_san108" localSheetId="2">#REF!</definedName>
    <definedName name="_san108" localSheetId="11">#REF!</definedName>
    <definedName name="_san108" localSheetId="5">#REF!</definedName>
    <definedName name="_san108" localSheetId="14">#REF!</definedName>
    <definedName name="_san108">#REF!</definedName>
    <definedName name="_san140">#N/A</definedName>
    <definedName name="_san180" localSheetId="13">#REF!</definedName>
    <definedName name="_san180" localSheetId="2">#REF!</definedName>
    <definedName name="_san180" localSheetId="11">#REF!</definedName>
    <definedName name="_san180" localSheetId="5">#REF!</definedName>
    <definedName name="_san180" localSheetId="14">#REF!</definedName>
    <definedName name="_san180">#REF!</definedName>
    <definedName name="_san250" localSheetId="13">#REF!</definedName>
    <definedName name="_san250" localSheetId="2">#REF!</definedName>
    <definedName name="_san250" localSheetId="11">#REF!</definedName>
    <definedName name="_san250" localSheetId="5">#REF!</definedName>
    <definedName name="_san250" localSheetId="14">#REF!</definedName>
    <definedName name="_san250">#REF!</definedName>
    <definedName name="_san54" localSheetId="13">#REF!</definedName>
    <definedName name="_san54" localSheetId="2">#REF!</definedName>
    <definedName name="_san54" localSheetId="11">#REF!</definedName>
    <definedName name="_san54" localSheetId="5">#REF!</definedName>
    <definedName name="_san54" localSheetId="14">#REF!</definedName>
    <definedName name="_san54">#REF!</definedName>
    <definedName name="_san90" localSheetId="13">#REF!</definedName>
    <definedName name="_san90" localSheetId="2">#REF!</definedName>
    <definedName name="_san90" localSheetId="11">#REF!</definedName>
    <definedName name="_san90" localSheetId="5">#REF!</definedName>
    <definedName name="_san90" localSheetId="14">#REF!</definedName>
    <definedName name="_san90">#REF!</definedName>
    <definedName name="_sat10" localSheetId="13">#REF!</definedName>
    <definedName name="_sat10" localSheetId="2">#REF!</definedName>
    <definedName name="_sat10" localSheetId="11">#REF!</definedName>
    <definedName name="_sat10" localSheetId="5">#REF!</definedName>
    <definedName name="_sat10" localSheetId="14">#REF!</definedName>
    <definedName name="_sat10">#REF!</definedName>
    <definedName name="_sat12" localSheetId="13">#REF!</definedName>
    <definedName name="_sat12" localSheetId="2">#REF!</definedName>
    <definedName name="_sat12" localSheetId="11">#REF!</definedName>
    <definedName name="_sat12" localSheetId="5">#REF!</definedName>
    <definedName name="_sat12" localSheetId="14">#REF!</definedName>
    <definedName name="_sat12">#REF!</definedName>
    <definedName name="_sat14" localSheetId="13">#REF!</definedName>
    <definedName name="_sat14" localSheetId="2">#REF!</definedName>
    <definedName name="_sat14" localSheetId="11">#REF!</definedName>
    <definedName name="_sat14" localSheetId="5">#REF!</definedName>
    <definedName name="_sat14" localSheetId="14">#REF!</definedName>
    <definedName name="_sat14">#REF!</definedName>
    <definedName name="_sat16" localSheetId="13">#REF!</definedName>
    <definedName name="_sat16" localSheetId="2">#REF!</definedName>
    <definedName name="_sat16" localSheetId="11">#REF!</definedName>
    <definedName name="_sat16" localSheetId="5">#REF!</definedName>
    <definedName name="_sat16" localSheetId="14">#REF!</definedName>
    <definedName name="_sat16">#REF!</definedName>
    <definedName name="_sat20" localSheetId="13">#REF!</definedName>
    <definedName name="_sat20" localSheetId="2">#REF!</definedName>
    <definedName name="_sat20" localSheetId="11">#REF!</definedName>
    <definedName name="_sat20" localSheetId="5">#REF!</definedName>
    <definedName name="_sat20" localSheetId="14">#REF!</definedName>
    <definedName name="_sat20">#REF!</definedName>
    <definedName name="_Sat27" localSheetId="13">#REF!</definedName>
    <definedName name="_Sat27" localSheetId="2">#REF!</definedName>
    <definedName name="_Sat27" localSheetId="11">#REF!</definedName>
    <definedName name="_Sat27" localSheetId="5">#REF!</definedName>
    <definedName name="_Sat27" localSheetId="14">#REF!</definedName>
    <definedName name="_Sat27">#REF!</definedName>
    <definedName name="_Sat6" localSheetId="13">#REF!</definedName>
    <definedName name="_Sat6" localSheetId="2">#REF!</definedName>
    <definedName name="_Sat6" localSheetId="11">#REF!</definedName>
    <definedName name="_Sat6" localSheetId="5">#REF!</definedName>
    <definedName name="_Sat6" localSheetId="14">#REF!</definedName>
    <definedName name="_Sat6">#REF!</definedName>
    <definedName name="_sat8" localSheetId="13">#REF!</definedName>
    <definedName name="_sat8" localSheetId="2">#REF!</definedName>
    <definedName name="_sat8" localSheetId="11">#REF!</definedName>
    <definedName name="_sat8" localSheetId="5">#REF!</definedName>
    <definedName name="_sat8" localSheetId="14">#REF!</definedName>
    <definedName name="_sat8">#REF!</definedName>
    <definedName name="_sc1" localSheetId="13">#REF!</definedName>
    <definedName name="_sc1" localSheetId="2">#REF!</definedName>
    <definedName name="_sc1" localSheetId="11">#REF!</definedName>
    <definedName name="_sc1" localSheetId="5">#REF!</definedName>
    <definedName name="_sc1" localSheetId="14">#REF!</definedName>
    <definedName name="_sc1">#REF!</definedName>
    <definedName name="_SC2" localSheetId="13">#REF!</definedName>
    <definedName name="_SC2" localSheetId="2">#REF!</definedName>
    <definedName name="_SC2" localSheetId="11">#REF!</definedName>
    <definedName name="_SC2" localSheetId="5">#REF!</definedName>
    <definedName name="_SC2" localSheetId="14">#REF!</definedName>
    <definedName name="_SC2">#REF!</definedName>
    <definedName name="_sc3" localSheetId="13">#REF!</definedName>
    <definedName name="_sc3" localSheetId="2">#REF!</definedName>
    <definedName name="_sc3" localSheetId="11">#REF!</definedName>
    <definedName name="_sc3" localSheetId="5">#REF!</definedName>
    <definedName name="_sc3" localSheetId="14">#REF!</definedName>
    <definedName name="_sc3">#REF!</definedName>
    <definedName name="_SCD18" localSheetId="13">#REF!</definedName>
    <definedName name="_SCD18" localSheetId="2">#REF!</definedName>
    <definedName name="_SCD18" localSheetId="11">#REF!</definedName>
    <definedName name="_SCD18" localSheetId="5">#REF!</definedName>
    <definedName name="_SCD18" localSheetId="14">#REF!</definedName>
    <definedName name="_SCD18">#REF!</definedName>
    <definedName name="_SCL4" localSheetId="2" hidden="1">{"'Sheet1'!$L$16"}</definedName>
    <definedName name="_SCL4" localSheetId="11" hidden="1">{"'Sheet1'!$L$16"}</definedName>
    <definedName name="_SCL4" localSheetId="5" hidden="1">{"'Sheet1'!$L$16"}</definedName>
    <definedName name="_SCL4" hidden="1">{"'Sheet1'!$L$16"}</definedName>
    <definedName name="_SCH10" localSheetId="13">#REF!</definedName>
    <definedName name="_SCH10" localSheetId="2">#REF!</definedName>
    <definedName name="_SCH10" localSheetId="11">#REF!</definedName>
    <definedName name="_SCH10" localSheetId="5">#REF!</definedName>
    <definedName name="_SCH10" localSheetId="14">#REF!</definedName>
    <definedName name="_SCH10">#REF!</definedName>
    <definedName name="_SCH40" localSheetId="13">#REF!</definedName>
    <definedName name="_SCH40" localSheetId="2">#REF!</definedName>
    <definedName name="_SCH40" localSheetId="11">#REF!</definedName>
    <definedName name="_SCH40" localSheetId="5">#REF!</definedName>
    <definedName name="_SCH40" localSheetId="14">#REF!</definedName>
    <definedName name="_SCH40">#REF!</definedName>
    <definedName name="_SD11" localSheetId="2">{"Thuxm2.xls","Sheet1"}</definedName>
    <definedName name="_SD11" localSheetId="11">{"Thuxm2.xls","Sheet1"}</definedName>
    <definedName name="_SD11" localSheetId="5">{"Thuxm2.xls","Sheet1"}</definedName>
    <definedName name="_SD11">{"Thuxm2.xls","Sheet1"}</definedName>
    <definedName name="_Sdd33">#N/A</definedName>
    <definedName name="_Sdh33">#N/A</definedName>
    <definedName name="_sl2" localSheetId="13">#REF!</definedName>
    <definedName name="_sl2" localSheetId="2">#REF!</definedName>
    <definedName name="_sl2" localSheetId="11">#REF!</definedName>
    <definedName name="_sl2" localSheetId="5">#REF!</definedName>
    <definedName name="_sl2" localSheetId="14">#REF!</definedName>
    <definedName name="_sl2">#REF!</definedName>
    <definedName name="_sl20">#N/A</definedName>
    <definedName name="_sl40">#N/A</definedName>
    <definedName name="_slg1" localSheetId="13">#REF!</definedName>
    <definedName name="_slg1" localSheetId="2">#REF!</definedName>
    <definedName name="_slg1" localSheetId="11">#REF!</definedName>
    <definedName name="_slg1" localSheetId="5">#REF!</definedName>
    <definedName name="_slg1" localSheetId="14">#REF!</definedName>
    <definedName name="_slg1">#REF!</definedName>
    <definedName name="_slg2" localSheetId="13">#REF!</definedName>
    <definedName name="_slg2" localSheetId="2">#REF!</definedName>
    <definedName name="_slg2" localSheetId="11">#REF!</definedName>
    <definedName name="_slg2" localSheetId="5">#REF!</definedName>
    <definedName name="_slg2" localSheetId="14">#REF!</definedName>
    <definedName name="_slg2">#REF!</definedName>
    <definedName name="_slg3" localSheetId="13">#REF!</definedName>
    <definedName name="_slg3" localSheetId="2">#REF!</definedName>
    <definedName name="_slg3" localSheetId="11">#REF!</definedName>
    <definedName name="_slg3" localSheetId="5">#REF!</definedName>
    <definedName name="_slg3" localSheetId="14">#REF!</definedName>
    <definedName name="_slg3">#REF!</definedName>
    <definedName name="_slg4" localSheetId="13">#REF!</definedName>
    <definedName name="_slg4" localSheetId="2">#REF!</definedName>
    <definedName name="_slg4" localSheetId="11">#REF!</definedName>
    <definedName name="_slg4" localSheetId="5">#REF!</definedName>
    <definedName name="_slg4" localSheetId="14">#REF!</definedName>
    <definedName name="_slg4">#REF!</definedName>
    <definedName name="_slg5" localSheetId="13">#REF!</definedName>
    <definedName name="_slg5" localSheetId="2">#REF!</definedName>
    <definedName name="_slg5" localSheetId="11">#REF!</definedName>
    <definedName name="_slg5" localSheetId="5">#REF!</definedName>
    <definedName name="_slg5" localSheetId="14">#REF!</definedName>
    <definedName name="_slg5">#REF!</definedName>
    <definedName name="_slg6" localSheetId="13">#REF!</definedName>
    <definedName name="_slg6" localSheetId="2">#REF!</definedName>
    <definedName name="_slg6" localSheetId="11">#REF!</definedName>
    <definedName name="_slg6" localSheetId="5">#REF!</definedName>
    <definedName name="_slg6" localSheetId="14">#REF!</definedName>
    <definedName name="_slg6">#REF!</definedName>
    <definedName name="_SN3" localSheetId="13">#REF!</definedName>
    <definedName name="_SN3" localSheetId="2">#REF!</definedName>
    <definedName name="_SN3" localSheetId="11">#REF!</definedName>
    <definedName name="_SN3" localSheetId="5">#REF!</definedName>
    <definedName name="_SN3" localSheetId="14">#REF!</definedName>
    <definedName name="_SN3">#REF!</definedName>
    <definedName name="_SOC10">0.3456</definedName>
    <definedName name="_SOC8">0.2827</definedName>
    <definedName name="_soi2" localSheetId="13">#REF!</definedName>
    <definedName name="_soi2" localSheetId="2">#REF!</definedName>
    <definedName name="_soi2" localSheetId="11">#REF!</definedName>
    <definedName name="_soi2" localSheetId="5">#REF!</definedName>
    <definedName name="_soi2" localSheetId="14">#REF!</definedName>
    <definedName name="_soi2">#REF!</definedName>
    <definedName name="_soi3" localSheetId="13">#REF!</definedName>
    <definedName name="_soi3" localSheetId="2">#REF!</definedName>
    <definedName name="_soi3" localSheetId="11">#REF!</definedName>
    <definedName name="_soi3" localSheetId="5">#REF!</definedName>
    <definedName name="_soi3" localSheetId="14">#REF!</definedName>
    <definedName name="_soi3">#REF!</definedName>
    <definedName name="_Sort" localSheetId="13" hidden="1">#REF!</definedName>
    <definedName name="_Sort" localSheetId="2" hidden="1">#REF!</definedName>
    <definedName name="_Sort" localSheetId="11" hidden="1">#REF!</definedName>
    <definedName name="_Sort" localSheetId="5" hidden="1">#REF!</definedName>
    <definedName name="_Sort" localSheetId="14" hidden="1">#REF!</definedName>
    <definedName name="_Sort" hidden="1">#REF!</definedName>
    <definedName name="_SPL4">#N/A</definedName>
    <definedName name="_SQT10" localSheetId="13">#REF!</definedName>
    <definedName name="_SQT10" localSheetId="2">#REF!</definedName>
    <definedName name="_SQT10" localSheetId="11">#REF!</definedName>
    <definedName name="_SQT10" localSheetId="5">#REF!</definedName>
    <definedName name="_SQT10" localSheetId="14">#REF!</definedName>
    <definedName name="_SQT10">#REF!</definedName>
    <definedName name="_SQT8" localSheetId="13">#REF!</definedName>
    <definedName name="_SQT8" localSheetId="2">#REF!</definedName>
    <definedName name="_SQT8" localSheetId="11">#REF!</definedName>
    <definedName name="_SQT8" localSheetId="5">#REF!</definedName>
    <definedName name="_SQT8" localSheetId="14">#REF!</definedName>
    <definedName name="_SQT8">#REF!</definedName>
    <definedName name="_SQT9" localSheetId="13">#REF!</definedName>
    <definedName name="_SQT9" localSheetId="2">#REF!</definedName>
    <definedName name="_SQT9" localSheetId="11">#REF!</definedName>
    <definedName name="_SQT9" localSheetId="5">#REF!</definedName>
    <definedName name="_SQT9" localSheetId="14">#REF!</definedName>
    <definedName name="_SQT9">#REF!</definedName>
    <definedName name="_Sta1">531.877</definedName>
    <definedName name="_Sta2">561.952</definedName>
    <definedName name="_Sta3">712.202</definedName>
    <definedName name="_Sta4">762.202</definedName>
    <definedName name="_Stb33">#N/A</definedName>
    <definedName name="_STT" localSheetId="13">#REF!</definedName>
    <definedName name="_STT" localSheetId="2">#REF!</definedName>
    <definedName name="_STT" localSheetId="11">#REF!</definedName>
    <definedName name="_STT" localSheetId="5">#REF!</definedName>
    <definedName name="_STT" localSheetId="14">#REF!</definedName>
    <definedName name="_STT">#REF!</definedName>
    <definedName name="_Su">#REF!</definedName>
    <definedName name="_sua20" localSheetId="13">#REF!</definedName>
    <definedName name="_sua20" localSheetId="2">#REF!</definedName>
    <definedName name="_sua20" localSheetId="11">#REF!</definedName>
    <definedName name="_sua20" localSheetId="5">#REF!</definedName>
    <definedName name="_sua20" localSheetId="14">#REF!</definedName>
    <definedName name="_sua20">#REF!</definedName>
    <definedName name="_sua30" localSheetId="13">#REF!</definedName>
    <definedName name="_sua30" localSheetId="2">#REF!</definedName>
    <definedName name="_sua30" localSheetId="11">#REF!</definedName>
    <definedName name="_sua30" localSheetId="5">#REF!</definedName>
    <definedName name="_sua30" localSheetId="14">#REF!</definedName>
    <definedName name="_sua30">#REF!</definedName>
    <definedName name="_t1" localSheetId="2">{"Thuxm2.xls","Sheet1"}</definedName>
    <definedName name="_t1" localSheetId="11">{"Thuxm2.xls","Sheet1"}</definedName>
    <definedName name="_t1" localSheetId="5">{"Thuxm2.xls","Sheet1"}</definedName>
    <definedName name="_t1">{"Thuxm2.xls","Sheet1"}</definedName>
    <definedName name="_T10" localSheetId="2" hidden="1">{"'Sheet1'!$L$16"}</definedName>
    <definedName name="_T10" localSheetId="11" hidden="1">{"'Sheet1'!$L$16"}</definedName>
    <definedName name="_T10" localSheetId="5" hidden="1">{"'Sheet1'!$L$16"}</definedName>
    <definedName name="_T10" hidden="1">{"'Sheet1'!$L$16"}</definedName>
    <definedName name="_T11" localSheetId="2" hidden="1">{"'Sheet1'!$L$16"}</definedName>
    <definedName name="_T11" localSheetId="11" hidden="1">{"'Sheet1'!$L$16"}</definedName>
    <definedName name="_T11" localSheetId="5" hidden="1">{"'Sheet1'!$L$16"}</definedName>
    <definedName name="_T11" hidden="1">{"'Sheet1'!$L$16"}</definedName>
    <definedName name="_T3" localSheetId="2" hidden="1">{"'Sheet1'!$L$16"}</definedName>
    <definedName name="_T3" localSheetId="11" hidden="1">{"'Sheet1'!$L$16"}</definedName>
    <definedName name="_T3" localSheetId="5" hidden="1">{"'Sheet1'!$L$16"}</definedName>
    <definedName name="_T3" hidden="1">{"'Sheet1'!$L$16"}</definedName>
    <definedName name="_T4">#N/A</definedName>
    <definedName name="_T7" localSheetId="2">{"Thuxm2.xls","Sheet1"}</definedName>
    <definedName name="_T7" localSheetId="11">{"Thuxm2.xls","Sheet1"}</definedName>
    <definedName name="_T7" localSheetId="5">{"Thuxm2.xls","Sheet1"}</definedName>
    <definedName name="_T7">{"Thuxm2.xls","Sheet1"}</definedName>
    <definedName name="_t9" localSheetId="2" hidden="1">{"'Sheet1'!$L$16"}</definedName>
    <definedName name="_t9" localSheetId="11" hidden="1">{"'Sheet1'!$L$16"}</definedName>
    <definedName name="_t9" localSheetId="5" hidden="1">{"'Sheet1'!$L$16"}</definedName>
    <definedName name="_t9" hidden="1">{"'Sheet1'!$L$16"}</definedName>
    <definedName name="_TB1" localSheetId="13">#REF!</definedName>
    <definedName name="_TB1" localSheetId="2">#REF!</definedName>
    <definedName name="_TB1" localSheetId="11">#REF!</definedName>
    <definedName name="_TB1" localSheetId="5">#REF!</definedName>
    <definedName name="_TB1" localSheetId="14">#REF!</definedName>
    <definedName name="_TB1">#REF!</definedName>
    <definedName name="_tb2" localSheetId="2" hidden="1">{"'Sheet1'!$L$16"}</definedName>
    <definedName name="_tb2" localSheetId="11" hidden="1">{"'Sheet1'!$L$16"}</definedName>
    <definedName name="_tb2" localSheetId="5" hidden="1">{"'Sheet1'!$L$16"}</definedName>
    <definedName name="_tb2" hidden="1">{"'Sheet1'!$L$16"}</definedName>
    <definedName name="_tct3">#N/A</definedName>
    <definedName name="_tct5" localSheetId="13">#REF!</definedName>
    <definedName name="_tct5" localSheetId="2">#REF!</definedName>
    <definedName name="_tct5" localSheetId="11">#REF!</definedName>
    <definedName name="_tct5" localSheetId="5">#REF!</definedName>
    <definedName name="_tct5" localSheetId="14">#REF!</definedName>
    <definedName name="_tct5">#REF!</definedName>
    <definedName name="_tcv24" localSheetId="13">#REF!</definedName>
    <definedName name="_tcv24" localSheetId="2">#REF!</definedName>
    <definedName name="_tcv24" localSheetId="11">#REF!</definedName>
    <definedName name="_tcv24" localSheetId="5">#REF!</definedName>
    <definedName name="_tcv24" localSheetId="14">#REF!</definedName>
    <definedName name="_tcv24">#REF!</definedName>
    <definedName name="_td1" localSheetId="2" hidden="1">{"'Sheet1'!$L$16"}</definedName>
    <definedName name="_td1" localSheetId="11" hidden="1">{"'Sheet1'!$L$16"}</definedName>
    <definedName name="_td1" localSheetId="5" hidden="1">{"'Sheet1'!$L$16"}</definedName>
    <definedName name="_td1" hidden="1">{"'Sheet1'!$L$16"}</definedName>
    <definedName name="_TG1" localSheetId="13">#REF!</definedName>
    <definedName name="_TG1" localSheetId="2">#REF!</definedName>
    <definedName name="_TG1" localSheetId="11">#REF!</definedName>
    <definedName name="_TG1" localSheetId="5">#REF!</definedName>
    <definedName name="_TG1" localSheetId="14">#REF!</definedName>
    <definedName name="_TG1">#REF!</definedName>
    <definedName name="_tg427" localSheetId="13">#REF!</definedName>
    <definedName name="_tg427" localSheetId="2">#REF!</definedName>
    <definedName name="_tg427" localSheetId="11">#REF!</definedName>
    <definedName name="_tg427" localSheetId="5">#REF!</definedName>
    <definedName name="_tg427" localSheetId="14">#REF!</definedName>
    <definedName name="_tg427">#REF!</definedName>
    <definedName name="_TK1" localSheetId="13">#REF!</definedName>
    <definedName name="_TK1" localSheetId="2">#REF!</definedName>
    <definedName name="_TK1" localSheetId="11">#REF!</definedName>
    <definedName name="_TK1" localSheetId="5">#REF!</definedName>
    <definedName name="_TK1" localSheetId="14">#REF!</definedName>
    <definedName name="_TK1">#REF!</definedName>
    <definedName name="_TK155" localSheetId="13">#REF!</definedName>
    <definedName name="_TK155" localSheetId="2">#REF!</definedName>
    <definedName name="_TK155" localSheetId="11">#REF!</definedName>
    <definedName name="_TK155" localSheetId="5">#REF!</definedName>
    <definedName name="_TK155" localSheetId="14">#REF!</definedName>
    <definedName name="_TK155">#REF!</definedName>
    <definedName name="_TK422" localSheetId="13">#REF!</definedName>
    <definedName name="_TK422" localSheetId="2">#REF!</definedName>
    <definedName name="_TK422" localSheetId="11">#REF!</definedName>
    <definedName name="_TK422" localSheetId="5">#REF!</definedName>
    <definedName name="_TK422" localSheetId="14">#REF!</definedName>
    <definedName name="_TK422">#REF!</definedName>
    <definedName name="_TL1" localSheetId="13">#REF!</definedName>
    <definedName name="_TL1" localSheetId="2">#REF!</definedName>
    <definedName name="_TL1" localSheetId="11">#REF!</definedName>
    <definedName name="_TL1" localSheetId="5">#REF!</definedName>
    <definedName name="_TL1" localSheetId="14">#REF!</definedName>
    <definedName name="_TL1">#REF!</definedName>
    <definedName name="_TL2" localSheetId="13">#REF!</definedName>
    <definedName name="_TL2" localSheetId="2">#REF!</definedName>
    <definedName name="_TL2" localSheetId="11">#REF!</definedName>
    <definedName name="_TL2" localSheetId="5">#REF!</definedName>
    <definedName name="_TL2" localSheetId="14">#REF!</definedName>
    <definedName name="_TL2">#REF!</definedName>
    <definedName name="_TL3" localSheetId="13">#REF!</definedName>
    <definedName name="_TL3" localSheetId="2">#REF!</definedName>
    <definedName name="_TL3" localSheetId="11">#REF!</definedName>
    <definedName name="_TL3" localSheetId="5">#REF!</definedName>
    <definedName name="_TL3" localSheetId="14">#REF!</definedName>
    <definedName name="_TL3">#REF!</definedName>
    <definedName name="_TL30" localSheetId="13">#REF!</definedName>
    <definedName name="_TL30" localSheetId="2">#REF!</definedName>
    <definedName name="_TL30" localSheetId="11">#REF!</definedName>
    <definedName name="_TL30" localSheetId="5">#REF!</definedName>
    <definedName name="_TL30" localSheetId="14">#REF!</definedName>
    <definedName name="_TL30">#REF!</definedName>
    <definedName name="_TL31" localSheetId="13">#REF!</definedName>
    <definedName name="_TL31" localSheetId="2">#REF!</definedName>
    <definedName name="_TL31" localSheetId="11">#REF!</definedName>
    <definedName name="_TL31" localSheetId="5">#REF!</definedName>
    <definedName name="_TL31" localSheetId="14">#REF!</definedName>
    <definedName name="_TL31">#REF!</definedName>
    <definedName name="_TLA120" localSheetId="13">#REF!</definedName>
    <definedName name="_TLA120" localSheetId="2">#REF!</definedName>
    <definedName name="_TLA120" localSheetId="11">#REF!</definedName>
    <definedName name="_TLA120" localSheetId="5">#REF!</definedName>
    <definedName name="_TLA120" localSheetId="14">#REF!</definedName>
    <definedName name="_TLA120">#REF!</definedName>
    <definedName name="_TLA35" localSheetId="13">#REF!</definedName>
    <definedName name="_TLA35" localSheetId="2">#REF!</definedName>
    <definedName name="_TLA35" localSheetId="11">#REF!</definedName>
    <definedName name="_TLA35" localSheetId="5">#REF!</definedName>
    <definedName name="_TLA35" localSheetId="14">#REF!</definedName>
    <definedName name="_TLA35">#REF!</definedName>
    <definedName name="_TLA50" localSheetId="13">#REF!</definedName>
    <definedName name="_TLA50" localSheetId="2">#REF!</definedName>
    <definedName name="_TLA50" localSheetId="11">#REF!</definedName>
    <definedName name="_TLA50" localSheetId="5">#REF!</definedName>
    <definedName name="_TLA50" localSheetId="14">#REF!</definedName>
    <definedName name="_TLA50">#REF!</definedName>
    <definedName name="_TLA70" localSheetId="13">#REF!</definedName>
    <definedName name="_TLA70" localSheetId="2">#REF!</definedName>
    <definedName name="_TLA70" localSheetId="11">#REF!</definedName>
    <definedName name="_TLA70" localSheetId="5">#REF!</definedName>
    <definedName name="_TLA70" localSheetId="14">#REF!</definedName>
    <definedName name="_TLA70">#REF!</definedName>
    <definedName name="_TLA95" localSheetId="13">#REF!</definedName>
    <definedName name="_TLA95" localSheetId="2">#REF!</definedName>
    <definedName name="_TLA95" localSheetId="11">#REF!</definedName>
    <definedName name="_TLA95" localSheetId="5">#REF!</definedName>
    <definedName name="_TLA95" localSheetId="14">#REF!</definedName>
    <definedName name="_TLA95">#REF!</definedName>
    <definedName name="_tlp3" localSheetId="13">#REF!</definedName>
    <definedName name="_tlp3" localSheetId="2">#REF!</definedName>
    <definedName name="_tlp3" localSheetId="11">#REF!</definedName>
    <definedName name="_tlp3" localSheetId="5">#REF!</definedName>
    <definedName name="_tlp3" localSheetId="14">#REF!</definedName>
    <definedName name="_tlp3">#REF!</definedName>
    <definedName name="_TM2" localSheetId="2" hidden="1">{"'Sheet1'!$L$16"}</definedName>
    <definedName name="_TM2" localSheetId="11" hidden="1">{"'Sheet1'!$L$16"}</definedName>
    <definedName name="_TM2" localSheetId="5" hidden="1">{"'Sheet1'!$L$16"}</definedName>
    <definedName name="_TM2" hidden="1">{"'Sheet1'!$L$16"}</definedName>
    <definedName name="_tnh10" localSheetId="13">#REF!</definedName>
    <definedName name="_tnh10" localSheetId="2">#REF!</definedName>
    <definedName name="_tnh10" localSheetId="11">#REF!</definedName>
    <definedName name="_tnh10" localSheetId="5">#REF!</definedName>
    <definedName name="_tnh10" localSheetId="14">#REF!</definedName>
    <definedName name="_tnh10">#REF!</definedName>
    <definedName name="_to10" localSheetId="13">#REF!</definedName>
    <definedName name="_to10" localSheetId="2">#REF!</definedName>
    <definedName name="_to10" localSheetId="11">#REF!</definedName>
    <definedName name="_to10" localSheetId="5">#REF!</definedName>
    <definedName name="_to10" localSheetId="14">#REF!</definedName>
    <definedName name="_to10">#REF!</definedName>
    <definedName name="_to7" localSheetId="13">#REF!</definedName>
    <definedName name="_to7" localSheetId="2">#REF!</definedName>
    <definedName name="_to7" localSheetId="11">#REF!</definedName>
    <definedName name="_to7" localSheetId="5">#REF!</definedName>
    <definedName name="_to7" localSheetId="14">#REF!</definedName>
    <definedName name="_to7">#REF!</definedName>
    <definedName name="_to700">#N/A</definedName>
    <definedName name="_toi3" localSheetId="13">#REF!</definedName>
    <definedName name="_toi3" localSheetId="2">#REF!</definedName>
    <definedName name="_toi3" localSheetId="11">#REF!</definedName>
    <definedName name="_toi3" localSheetId="5">#REF!</definedName>
    <definedName name="_toi3" localSheetId="14">#REF!</definedName>
    <definedName name="_toi3">#REF!</definedName>
    <definedName name="_toi5" localSheetId="13">#REF!</definedName>
    <definedName name="_toi5" localSheetId="2">#REF!</definedName>
    <definedName name="_toi5" localSheetId="11">#REF!</definedName>
    <definedName name="_toi5" localSheetId="5">#REF!</definedName>
    <definedName name="_toi5" localSheetId="14">#REF!</definedName>
    <definedName name="_toi5">#REF!</definedName>
    <definedName name="_tp2" localSheetId="13">#REF!</definedName>
    <definedName name="_tp2" localSheetId="2">#REF!</definedName>
    <definedName name="_tp2" localSheetId="11">#REF!</definedName>
    <definedName name="_tp2" localSheetId="5">#REF!</definedName>
    <definedName name="_tp2" localSheetId="14">#REF!</definedName>
    <definedName name="_tp2">#REF!</definedName>
    <definedName name="_TS2004" localSheetId="2" hidden="1">{"'Sheet1'!$L$16"}</definedName>
    <definedName name="_TS2004" localSheetId="11" hidden="1">{"'Sheet1'!$L$16"}</definedName>
    <definedName name="_TS2004" localSheetId="5" hidden="1">{"'Sheet1'!$L$16"}</definedName>
    <definedName name="_TS2004" hidden="1">{"'Sheet1'!$L$16"}</definedName>
    <definedName name="_TT04" localSheetId="13">#REF!</definedName>
    <definedName name="_TT04" localSheetId="2">#REF!</definedName>
    <definedName name="_TT04" localSheetId="11">#REF!</definedName>
    <definedName name="_TT04" localSheetId="5">#REF!</definedName>
    <definedName name="_TT04" localSheetId="14">#REF!</definedName>
    <definedName name="_TT04">#REF!</definedName>
    <definedName name="_tt10" localSheetId="13">#REF!</definedName>
    <definedName name="_tt10" localSheetId="2">#REF!</definedName>
    <definedName name="_tt10" localSheetId="11">#REF!</definedName>
    <definedName name="_tt10" localSheetId="5">#REF!</definedName>
    <definedName name="_tt10" localSheetId="14">#REF!</definedName>
    <definedName name="_tt10">#REF!</definedName>
    <definedName name="_tt14">#N/A</definedName>
    <definedName name="_tt3" localSheetId="2" hidden="1">{"'Sheet1'!$L$16"}</definedName>
    <definedName name="_tt3" localSheetId="11" hidden="1">{"'Sheet1'!$L$16"}</definedName>
    <definedName name="_tt3" localSheetId="5" hidden="1">{"'Sheet1'!$L$16"}</definedName>
    <definedName name="_tt3" hidden="1">{"'Sheet1'!$L$16"}</definedName>
    <definedName name="_TT31" localSheetId="2" hidden="1">{"'Sheet1'!$L$16"}</definedName>
    <definedName name="_TT31" localSheetId="11" hidden="1">{"'Sheet1'!$L$16"}</definedName>
    <definedName name="_TT31" localSheetId="5" hidden="1">{"'Sheet1'!$L$16"}</definedName>
    <definedName name="_TT31" hidden="1">{"'Sheet1'!$L$16"}</definedName>
    <definedName name="_tt6">#N/A</definedName>
    <definedName name="_tz593" localSheetId="13">#REF!</definedName>
    <definedName name="_tz593" localSheetId="2">#REF!</definedName>
    <definedName name="_tz593" localSheetId="11">#REF!</definedName>
    <definedName name="_tz593" localSheetId="5">#REF!</definedName>
    <definedName name="_tz593" localSheetId="14">#REF!</definedName>
    <definedName name="_tz593">#REF!</definedName>
    <definedName name="_TH1" localSheetId="13">#REF!</definedName>
    <definedName name="_TH1" localSheetId="2">#REF!</definedName>
    <definedName name="_TH1" localSheetId="11">#REF!</definedName>
    <definedName name="_TH1" localSheetId="5">#REF!</definedName>
    <definedName name="_TH1" localSheetId="14">#REF!</definedName>
    <definedName name="_TH1">#REF!</definedName>
    <definedName name="_TH2" localSheetId="13">#REF!</definedName>
    <definedName name="_TH2" localSheetId="2">#REF!</definedName>
    <definedName name="_TH2" localSheetId="11">#REF!</definedName>
    <definedName name="_TH2" localSheetId="5">#REF!</definedName>
    <definedName name="_TH2" localSheetId="14">#REF!</definedName>
    <definedName name="_TH2">#REF!</definedName>
    <definedName name="_TH20" localSheetId="13">#REF!</definedName>
    <definedName name="_TH20" localSheetId="2">#REF!</definedName>
    <definedName name="_TH20" localSheetId="11">#REF!</definedName>
    <definedName name="_TH20" localSheetId="5">#REF!</definedName>
    <definedName name="_TH20" localSheetId="14">#REF!</definedName>
    <definedName name="_TH20">#REF!</definedName>
    <definedName name="_TH20004" localSheetId="2" hidden="1">{"'Sheet1'!$L$16"}</definedName>
    <definedName name="_TH20004" localSheetId="11" hidden="1">{"'Sheet1'!$L$16"}</definedName>
    <definedName name="_TH20004" localSheetId="5" hidden="1">{"'Sheet1'!$L$16"}</definedName>
    <definedName name="_TH20004" hidden="1">{"'Sheet1'!$L$16"}</definedName>
    <definedName name="_TH3" localSheetId="13">#REF!</definedName>
    <definedName name="_TH3" localSheetId="2">#REF!</definedName>
    <definedName name="_TH3" localSheetId="11">#REF!</definedName>
    <definedName name="_TH3" localSheetId="5">#REF!</definedName>
    <definedName name="_TH3" localSheetId="14">#REF!</definedName>
    <definedName name="_TH3">#REF!</definedName>
    <definedName name="_THQ2" localSheetId="2">{"Thuxm2.xls","Sheet1"}</definedName>
    <definedName name="_THQ2" localSheetId="11">{"Thuxm2.xls","Sheet1"}</definedName>
    <definedName name="_THQ2" localSheetId="5">{"Thuxm2.xls","Sheet1"}</definedName>
    <definedName name="_THQ2">{"Thuxm2.xls","Sheet1"}</definedName>
    <definedName name="_thu2" localSheetId="2">{"Thuxm2.xls","Sheet1"}</definedName>
    <definedName name="_thu2" localSheetId="11">{"Thuxm2.xls","Sheet1"}</definedName>
    <definedName name="_thu2" localSheetId="5">{"Thuxm2.xls","Sheet1"}</definedName>
    <definedName name="_thu2">{"Thuxm2.xls","Sheet1"}</definedName>
    <definedName name="_tra100" localSheetId="13">#REF!</definedName>
    <definedName name="_tra100" localSheetId="2">#REF!</definedName>
    <definedName name="_tra100" localSheetId="11">#REF!</definedName>
    <definedName name="_tra100" localSheetId="5">#REF!</definedName>
    <definedName name="_tra100" localSheetId="14">#REF!</definedName>
    <definedName name="_tra100">#REF!</definedName>
    <definedName name="_tra102" localSheetId="13">#REF!</definedName>
    <definedName name="_tra102" localSheetId="2">#REF!</definedName>
    <definedName name="_tra102" localSheetId="11">#REF!</definedName>
    <definedName name="_tra102" localSheetId="5">#REF!</definedName>
    <definedName name="_tra102" localSheetId="14">#REF!</definedName>
    <definedName name="_tra102">#REF!</definedName>
    <definedName name="_tra104" localSheetId="13">#REF!</definedName>
    <definedName name="_tra104" localSheetId="2">#REF!</definedName>
    <definedName name="_tra104" localSheetId="11">#REF!</definedName>
    <definedName name="_tra104" localSheetId="5">#REF!</definedName>
    <definedName name="_tra104" localSheetId="14">#REF!</definedName>
    <definedName name="_tra104">#REF!</definedName>
    <definedName name="_tra106" localSheetId="13">#REF!</definedName>
    <definedName name="_tra106" localSheetId="2">#REF!</definedName>
    <definedName name="_tra106" localSheetId="11">#REF!</definedName>
    <definedName name="_tra106" localSheetId="5">#REF!</definedName>
    <definedName name="_tra106" localSheetId="14">#REF!</definedName>
    <definedName name="_tra106">#REF!</definedName>
    <definedName name="_tra108" localSheetId="13">#REF!</definedName>
    <definedName name="_tra108" localSheetId="2">#REF!</definedName>
    <definedName name="_tra108" localSheetId="11">#REF!</definedName>
    <definedName name="_tra108" localSheetId="5">#REF!</definedName>
    <definedName name="_tra108" localSheetId="14">#REF!</definedName>
    <definedName name="_tra108">#REF!</definedName>
    <definedName name="_tra110" localSheetId="13">#REF!</definedName>
    <definedName name="_tra110" localSheetId="2">#REF!</definedName>
    <definedName name="_tra110" localSheetId="11">#REF!</definedName>
    <definedName name="_tra110" localSheetId="5">#REF!</definedName>
    <definedName name="_tra110" localSheetId="14">#REF!</definedName>
    <definedName name="_tra110">#REF!</definedName>
    <definedName name="_tra112" localSheetId="13">#REF!</definedName>
    <definedName name="_tra112" localSheetId="2">#REF!</definedName>
    <definedName name="_tra112" localSheetId="11">#REF!</definedName>
    <definedName name="_tra112" localSheetId="5">#REF!</definedName>
    <definedName name="_tra112" localSheetId="14">#REF!</definedName>
    <definedName name="_tra112">#REF!</definedName>
    <definedName name="_tra114" localSheetId="13">#REF!</definedName>
    <definedName name="_tra114" localSheetId="2">#REF!</definedName>
    <definedName name="_tra114" localSheetId="11">#REF!</definedName>
    <definedName name="_tra114" localSheetId="5">#REF!</definedName>
    <definedName name="_tra114" localSheetId="14">#REF!</definedName>
    <definedName name="_tra114">#REF!</definedName>
    <definedName name="_tra116" localSheetId="13">#REF!</definedName>
    <definedName name="_tra116" localSheetId="2">#REF!</definedName>
    <definedName name="_tra116" localSheetId="11">#REF!</definedName>
    <definedName name="_tra116" localSheetId="5">#REF!</definedName>
    <definedName name="_tra116" localSheetId="14">#REF!</definedName>
    <definedName name="_tra116">#REF!</definedName>
    <definedName name="_tra118" localSheetId="13">#REF!</definedName>
    <definedName name="_tra118" localSheetId="2">#REF!</definedName>
    <definedName name="_tra118" localSheetId="11">#REF!</definedName>
    <definedName name="_tra118" localSheetId="5">#REF!</definedName>
    <definedName name="_tra118" localSheetId="14">#REF!</definedName>
    <definedName name="_tra118">#REF!</definedName>
    <definedName name="_tra120" localSheetId="13">#REF!</definedName>
    <definedName name="_tra120" localSheetId="2">#REF!</definedName>
    <definedName name="_tra120" localSheetId="11">#REF!</definedName>
    <definedName name="_tra120" localSheetId="5">#REF!</definedName>
    <definedName name="_tra120" localSheetId="14">#REF!</definedName>
    <definedName name="_tra120">#REF!</definedName>
    <definedName name="_tra122" localSheetId="13">#REF!</definedName>
    <definedName name="_tra122" localSheetId="2">#REF!</definedName>
    <definedName name="_tra122" localSheetId="11">#REF!</definedName>
    <definedName name="_tra122" localSheetId="5">#REF!</definedName>
    <definedName name="_tra122" localSheetId="14">#REF!</definedName>
    <definedName name="_tra122">#REF!</definedName>
    <definedName name="_tra124" localSheetId="13">#REF!</definedName>
    <definedName name="_tra124" localSheetId="2">#REF!</definedName>
    <definedName name="_tra124" localSheetId="11">#REF!</definedName>
    <definedName name="_tra124" localSheetId="5">#REF!</definedName>
    <definedName name="_tra124" localSheetId="14">#REF!</definedName>
    <definedName name="_tra124">#REF!</definedName>
    <definedName name="_tra126" localSheetId="13">#REF!</definedName>
    <definedName name="_tra126" localSheetId="2">#REF!</definedName>
    <definedName name="_tra126" localSheetId="11">#REF!</definedName>
    <definedName name="_tra126" localSheetId="5">#REF!</definedName>
    <definedName name="_tra126" localSheetId="14">#REF!</definedName>
    <definedName name="_tra126">#REF!</definedName>
    <definedName name="_tra128" localSheetId="13">#REF!</definedName>
    <definedName name="_tra128" localSheetId="2">#REF!</definedName>
    <definedName name="_tra128" localSheetId="11">#REF!</definedName>
    <definedName name="_tra128" localSheetId="5">#REF!</definedName>
    <definedName name="_tra128" localSheetId="14">#REF!</definedName>
    <definedName name="_tra128">#REF!</definedName>
    <definedName name="_tra130" localSheetId="13">#REF!</definedName>
    <definedName name="_tra130" localSheetId="2">#REF!</definedName>
    <definedName name="_tra130" localSheetId="11">#REF!</definedName>
    <definedName name="_tra130" localSheetId="5">#REF!</definedName>
    <definedName name="_tra130" localSheetId="14">#REF!</definedName>
    <definedName name="_tra130">#REF!</definedName>
    <definedName name="_tra132" localSheetId="13">#REF!</definedName>
    <definedName name="_tra132" localSheetId="2">#REF!</definedName>
    <definedName name="_tra132" localSheetId="11">#REF!</definedName>
    <definedName name="_tra132" localSheetId="5">#REF!</definedName>
    <definedName name="_tra132" localSheetId="14">#REF!</definedName>
    <definedName name="_tra132">#REF!</definedName>
    <definedName name="_tra134" localSheetId="13">#REF!</definedName>
    <definedName name="_tra134" localSheetId="2">#REF!</definedName>
    <definedName name="_tra134" localSheetId="11">#REF!</definedName>
    <definedName name="_tra134" localSheetId="5">#REF!</definedName>
    <definedName name="_tra134" localSheetId="14">#REF!</definedName>
    <definedName name="_tra134">#REF!</definedName>
    <definedName name="_tra136" localSheetId="13">#REF!</definedName>
    <definedName name="_tra136" localSheetId="2">#REF!</definedName>
    <definedName name="_tra136" localSheetId="11">#REF!</definedName>
    <definedName name="_tra136" localSheetId="5">#REF!</definedName>
    <definedName name="_tra136" localSheetId="14">#REF!</definedName>
    <definedName name="_tra136">#REF!</definedName>
    <definedName name="_tra138" localSheetId="13">#REF!</definedName>
    <definedName name="_tra138" localSheetId="2">#REF!</definedName>
    <definedName name="_tra138" localSheetId="11">#REF!</definedName>
    <definedName name="_tra138" localSheetId="5">#REF!</definedName>
    <definedName name="_tra138" localSheetId="14">#REF!</definedName>
    <definedName name="_tra138">#REF!</definedName>
    <definedName name="_tra140" localSheetId="13">#REF!</definedName>
    <definedName name="_tra140" localSheetId="2">#REF!</definedName>
    <definedName name="_tra140" localSheetId="11">#REF!</definedName>
    <definedName name="_tra140" localSheetId="5">#REF!</definedName>
    <definedName name="_tra140" localSheetId="14">#REF!</definedName>
    <definedName name="_tra140">#REF!</definedName>
    <definedName name="_tra2005" localSheetId="13">#REF!</definedName>
    <definedName name="_tra2005" localSheetId="2">#REF!</definedName>
    <definedName name="_tra2005" localSheetId="11">#REF!</definedName>
    <definedName name="_tra2005" localSheetId="5">#REF!</definedName>
    <definedName name="_tra2005" localSheetId="14">#REF!</definedName>
    <definedName name="_tra2005">#REF!</definedName>
    <definedName name="_tra70" localSheetId="13">#REF!</definedName>
    <definedName name="_tra70" localSheetId="2">#REF!</definedName>
    <definedName name="_tra70" localSheetId="11">#REF!</definedName>
    <definedName name="_tra70" localSheetId="5">#REF!</definedName>
    <definedName name="_tra70" localSheetId="14">#REF!</definedName>
    <definedName name="_tra70">#REF!</definedName>
    <definedName name="_tra72" localSheetId="13">#REF!</definedName>
    <definedName name="_tra72" localSheetId="2">#REF!</definedName>
    <definedName name="_tra72" localSheetId="11">#REF!</definedName>
    <definedName name="_tra72" localSheetId="5">#REF!</definedName>
    <definedName name="_tra72" localSheetId="14">#REF!</definedName>
    <definedName name="_tra72">#REF!</definedName>
    <definedName name="_tra74" localSheetId="13">#REF!</definedName>
    <definedName name="_tra74" localSheetId="2">#REF!</definedName>
    <definedName name="_tra74" localSheetId="11">#REF!</definedName>
    <definedName name="_tra74" localSheetId="5">#REF!</definedName>
    <definedName name="_tra74" localSheetId="14">#REF!</definedName>
    <definedName name="_tra74">#REF!</definedName>
    <definedName name="_tra76" localSheetId="13">#REF!</definedName>
    <definedName name="_tra76" localSheetId="2">#REF!</definedName>
    <definedName name="_tra76" localSheetId="11">#REF!</definedName>
    <definedName name="_tra76" localSheetId="5">#REF!</definedName>
    <definedName name="_tra76" localSheetId="14">#REF!</definedName>
    <definedName name="_tra76">#REF!</definedName>
    <definedName name="_tra78" localSheetId="13">#REF!</definedName>
    <definedName name="_tra78" localSheetId="2">#REF!</definedName>
    <definedName name="_tra78" localSheetId="11">#REF!</definedName>
    <definedName name="_tra78" localSheetId="5">#REF!</definedName>
    <definedName name="_tra78" localSheetId="14">#REF!</definedName>
    <definedName name="_tra78">#REF!</definedName>
    <definedName name="_tra79" localSheetId="13">#REF!</definedName>
    <definedName name="_tra79" localSheetId="2">#REF!</definedName>
    <definedName name="_tra79" localSheetId="11">#REF!</definedName>
    <definedName name="_tra79" localSheetId="5">#REF!</definedName>
    <definedName name="_tra79" localSheetId="14">#REF!</definedName>
    <definedName name="_tra79">#REF!</definedName>
    <definedName name="_tra80" localSheetId="13">#REF!</definedName>
    <definedName name="_tra80" localSheetId="2">#REF!</definedName>
    <definedName name="_tra80" localSheetId="11">#REF!</definedName>
    <definedName name="_tra80" localSheetId="5">#REF!</definedName>
    <definedName name="_tra80" localSheetId="14">#REF!</definedName>
    <definedName name="_tra80">#REF!</definedName>
    <definedName name="_tra82" localSheetId="13">#REF!</definedName>
    <definedName name="_tra82" localSheetId="2">#REF!</definedName>
    <definedName name="_tra82" localSheetId="11">#REF!</definedName>
    <definedName name="_tra82" localSheetId="5">#REF!</definedName>
    <definedName name="_tra82" localSheetId="14">#REF!</definedName>
    <definedName name="_tra82">#REF!</definedName>
    <definedName name="_tra84" localSheetId="13">#REF!</definedName>
    <definedName name="_tra84" localSheetId="2">#REF!</definedName>
    <definedName name="_tra84" localSheetId="11">#REF!</definedName>
    <definedName name="_tra84" localSheetId="5">#REF!</definedName>
    <definedName name="_tra84" localSheetId="14">#REF!</definedName>
    <definedName name="_tra84">#REF!</definedName>
    <definedName name="_tra86" localSheetId="13">#REF!</definedName>
    <definedName name="_tra86" localSheetId="2">#REF!</definedName>
    <definedName name="_tra86" localSheetId="11">#REF!</definedName>
    <definedName name="_tra86" localSheetId="5">#REF!</definedName>
    <definedName name="_tra86" localSheetId="14">#REF!</definedName>
    <definedName name="_tra86">#REF!</definedName>
    <definedName name="_tra88" localSheetId="13">#REF!</definedName>
    <definedName name="_tra88" localSheetId="2">#REF!</definedName>
    <definedName name="_tra88" localSheetId="11">#REF!</definedName>
    <definedName name="_tra88" localSheetId="5">#REF!</definedName>
    <definedName name="_tra88" localSheetId="14">#REF!</definedName>
    <definedName name="_tra88">#REF!</definedName>
    <definedName name="_tra90" localSheetId="13">#REF!</definedName>
    <definedName name="_tra90" localSheetId="2">#REF!</definedName>
    <definedName name="_tra90" localSheetId="11">#REF!</definedName>
    <definedName name="_tra90" localSheetId="5">#REF!</definedName>
    <definedName name="_tra90" localSheetId="14">#REF!</definedName>
    <definedName name="_tra90">#REF!</definedName>
    <definedName name="_tra92" localSheetId="13">#REF!</definedName>
    <definedName name="_tra92" localSheetId="2">#REF!</definedName>
    <definedName name="_tra92" localSheetId="11">#REF!</definedName>
    <definedName name="_tra92" localSheetId="5">#REF!</definedName>
    <definedName name="_tra92" localSheetId="14">#REF!</definedName>
    <definedName name="_tra92">#REF!</definedName>
    <definedName name="_tra94" localSheetId="13">#REF!</definedName>
    <definedName name="_tra94" localSheetId="2">#REF!</definedName>
    <definedName name="_tra94" localSheetId="11">#REF!</definedName>
    <definedName name="_tra94" localSheetId="5">#REF!</definedName>
    <definedName name="_tra94" localSheetId="14">#REF!</definedName>
    <definedName name="_tra94">#REF!</definedName>
    <definedName name="_tra96" localSheetId="13">#REF!</definedName>
    <definedName name="_tra96" localSheetId="2">#REF!</definedName>
    <definedName name="_tra96" localSheetId="11">#REF!</definedName>
    <definedName name="_tra96" localSheetId="5">#REF!</definedName>
    <definedName name="_tra96" localSheetId="14">#REF!</definedName>
    <definedName name="_tra96">#REF!</definedName>
    <definedName name="_tra98" localSheetId="13">#REF!</definedName>
    <definedName name="_tra98" localSheetId="2">#REF!</definedName>
    <definedName name="_tra98" localSheetId="11">#REF!</definedName>
    <definedName name="_tra98" localSheetId="5">#REF!</definedName>
    <definedName name="_tra98" localSheetId="14">#REF!</definedName>
    <definedName name="_tra98">#REF!</definedName>
    <definedName name="_ui100" localSheetId="13">#REF!</definedName>
    <definedName name="_ui100" localSheetId="2">#REF!</definedName>
    <definedName name="_ui100" localSheetId="11">#REF!</definedName>
    <definedName name="_ui100" localSheetId="5">#REF!</definedName>
    <definedName name="_ui100" localSheetId="14">#REF!</definedName>
    <definedName name="_ui100">#REF!</definedName>
    <definedName name="_ui105" localSheetId="13">#REF!</definedName>
    <definedName name="_ui105" localSheetId="2">#REF!</definedName>
    <definedName name="_ui105" localSheetId="11">#REF!</definedName>
    <definedName name="_ui105" localSheetId="5">#REF!</definedName>
    <definedName name="_ui105" localSheetId="14">#REF!</definedName>
    <definedName name="_ui105">#REF!</definedName>
    <definedName name="_ui108" localSheetId="13">#REF!</definedName>
    <definedName name="_ui108" localSheetId="2">#REF!</definedName>
    <definedName name="_ui108" localSheetId="11">#REF!</definedName>
    <definedName name="_ui108" localSheetId="5">#REF!</definedName>
    <definedName name="_ui108" localSheetId="14">#REF!</definedName>
    <definedName name="_ui108">#REF!</definedName>
    <definedName name="_ui110">#N/A</definedName>
    <definedName name="_ui130" localSheetId="13">#REF!</definedName>
    <definedName name="_ui130" localSheetId="2">#REF!</definedName>
    <definedName name="_ui130" localSheetId="11">#REF!</definedName>
    <definedName name="_ui130" localSheetId="5">#REF!</definedName>
    <definedName name="_ui130" localSheetId="14">#REF!</definedName>
    <definedName name="_ui130">#REF!</definedName>
    <definedName name="_ui140" localSheetId="13">#REF!</definedName>
    <definedName name="_ui140" localSheetId="2">#REF!</definedName>
    <definedName name="_ui140" localSheetId="11">#REF!</definedName>
    <definedName name="_ui140" localSheetId="5">#REF!</definedName>
    <definedName name="_ui140" localSheetId="14">#REF!</definedName>
    <definedName name="_ui140">#REF!</definedName>
    <definedName name="_ui160" localSheetId="13">#REF!</definedName>
    <definedName name="_ui160" localSheetId="2">#REF!</definedName>
    <definedName name="_ui160" localSheetId="11">#REF!</definedName>
    <definedName name="_ui160" localSheetId="5">#REF!</definedName>
    <definedName name="_ui160" localSheetId="14">#REF!</definedName>
    <definedName name="_ui160">#REF!</definedName>
    <definedName name="_ui180" localSheetId="13">#REF!</definedName>
    <definedName name="_ui180" localSheetId="2">#REF!</definedName>
    <definedName name="_ui180" localSheetId="11">#REF!</definedName>
    <definedName name="_ui180" localSheetId="5">#REF!</definedName>
    <definedName name="_ui180" localSheetId="14">#REF!</definedName>
    <definedName name="_ui180">#REF!</definedName>
    <definedName name="_ui250" localSheetId="13">#REF!</definedName>
    <definedName name="_ui250" localSheetId="2">#REF!</definedName>
    <definedName name="_ui250" localSheetId="11">#REF!</definedName>
    <definedName name="_ui250" localSheetId="5">#REF!</definedName>
    <definedName name="_ui250" localSheetId="14">#REF!</definedName>
    <definedName name="_ui250">#REF!</definedName>
    <definedName name="_ui271" localSheetId="13">#REF!</definedName>
    <definedName name="_ui271" localSheetId="2">#REF!</definedName>
    <definedName name="_ui271" localSheetId="11">#REF!</definedName>
    <definedName name="_ui271" localSheetId="5">#REF!</definedName>
    <definedName name="_ui271" localSheetId="14">#REF!</definedName>
    <definedName name="_ui271">#REF!</definedName>
    <definedName name="_ui320" localSheetId="13">#REF!</definedName>
    <definedName name="_ui320" localSheetId="2">#REF!</definedName>
    <definedName name="_ui320" localSheetId="11">#REF!</definedName>
    <definedName name="_ui320" localSheetId="5">#REF!</definedName>
    <definedName name="_ui320" localSheetId="14">#REF!</definedName>
    <definedName name="_ui320">#REF!</definedName>
    <definedName name="_ui45" localSheetId="13">#REF!</definedName>
    <definedName name="_ui45" localSheetId="2">#REF!</definedName>
    <definedName name="_ui45" localSheetId="11">#REF!</definedName>
    <definedName name="_ui45" localSheetId="5">#REF!</definedName>
    <definedName name="_ui45" localSheetId="14">#REF!</definedName>
    <definedName name="_ui45">#REF!</definedName>
    <definedName name="_ui50" localSheetId="13">#REF!</definedName>
    <definedName name="_ui50" localSheetId="2">#REF!</definedName>
    <definedName name="_ui50" localSheetId="11">#REF!</definedName>
    <definedName name="_ui50" localSheetId="5">#REF!</definedName>
    <definedName name="_ui50" localSheetId="14">#REF!</definedName>
    <definedName name="_ui50">#REF!</definedName>
    <definedName name="_ui54" localSheetId="13">#REF!</definedName>
    <definedName name="_ui54" localSheetId="2">#REF!</definedName>
    <definedName name="_ui54" localSheetId="11">#REF!</definedName>
    <definedName name="_ui54" localSheetId="5">#REF!</definedName>
    <definedName name="_ui54" localSheetId="14">#REF!</definedName>
    <definedName name="_ui54">#REF!</definedName>
    <definedName name="_ui65" localSheetId="13">#REF!</definedName>
    <definedName name="_ui65" localSheetId="2">#REF!</definedName>
    <definedName name="_ui65" localSheetId="11">#REF!</definedName>
    <definedName name="_ui65" localSheetId="5">#REF!</definedName>
    <definedName name="_ui65" localSheetId="14">#REF!</definedName>
    <definedName name="_ui65">#REF!</definedName>
    <definedName name="_ui75" localSheetId="13">#REF!</definedName>
    <definedName name="_ui75" localSheetId="2">#REF!</definedName>
    <definedName name="_ui75" localSheetId="11">#REF!</definedName>
    <definedName name="_ui75" localSheetId="5">#REF!</definedName>
    <definedName name="_ui75" localSheetId="14">#REF!</definedName>
    <definedName name="_ui75">#REF!</definedName>
    <definedName name="_ui80" localSheetId="13">#REF!</definedName>
    <definedName name="_ui80" localSheetId="2">#REF!</definedName>
    <definedName name="_ui80" localSheetId="11">#REF!</definedName>
    <definedName name="_ui80" localSheetId="5">#REF!</definedName>
    <definedName name="_ui80" localSheetId="14">#REF!</definedName>
    <definedName name="_ui80">#REF!</definedName>
    <definedName name="_UT2" localSheetId="13">#REF!</definedName>
    <definedName name="_UT2" localSheetId="2">#REF!</definedName>
    <definedName name="_UT2" localSheetId="11">#REF!</definedName>
    <definedName name="_UT2" localSheetId="5">#REF!</definedName>
    <definedName name="_UT2" localSheetId="14">#REF!</definedName>
    <definedName name="_UT2">#REF!</definedName>
    <definedName name="_v">#N/A</definedName>
    <definedName name="_v1" localSheetId="2" hidden="1">{"'Sheet1'!$L$16"}</definedName>
    <definedName name="_v1" localSheetId="11" hidden="1">{"'Sheet1'!$L$16"}</definedName>
    <definedName name="_v1" localSheetId="5" hidden="1">{"'Sheet1'!$L$16"}</definedName>
    <definedName name="_v1" hidden="1">{"'Sheet1'!$L$16"}</definedName>
    <definedName name="_V10">#N/A</definedName>
    <definedName name="_va1">#N/A</definedName>
    <definedName name="_vb1" localSheetId="13">#REF!</definedName>
    <definedName name="_vb1" localSheetId="2">#REF!</definedName>
    <definedName name="_vb1" localSheetId="11">#REF!</definedName>
    <definedName name="_vb1" localSheetId="5">#REF!</definedName>
    <definedName name="_vb1" localSheetId="14">#REF!</definedName>
    <definedName name="_vb1">#REF!</definedName>
    <definedName name="_vb2" localSheetId="13">#REF!</definedName>
    <definedName name="_vb2" localSheetId="2">#REF!</definedName>
    <definedName name="_vb2" localSheetId="11">#REF!</definedName>
    <definedName name="_vb2" localSheetId="5">#REF!</definedName>
    <definedName name="_vb2" localSheetId="14">#REF!</definedName>
    <definedName name="_vb2">#REF!</definedName>
    <definedName name="_vbt100">#N/A</definedName>
    <definedName name="_vbt150">#N/A</definedName>
    <definedName name="_vbt200">#N/A</definedName>
    <definedName name="_vc1" localSheetId="13">#REF!</definedName>
    <definedName name="_vc1" localSheetId="2">#REF!</definedName>
    <definedName name="_vc1" localSheetId="11">#REF!</definedName>
    <definedName name="_vc1" localSheetId="5">#REF!</definedName>
    <definedName name="_vc1" localSheetId="14">#REF!</definedName>
    <definedName name="_vc1">#REF!</definedName>
    <definedName name="_vc2" localSheetId="13">#REF!</definedName>
    <definedName name="_vc2" localSheetId="2">#REF!</definedName>
    <definedName name="_vc2" localSheetId="11">#REF!</definedName>
    <definedName name="_vc2" localSheetId="5">#REF!</definedName>
    <definedName name="_vc2" localSheetId="14">#REF!</definedName>
    <definedName name="_vc2">#REF!</definedName>
    <definedName name="_vc2125">#REF!</definedName>
    <definedName name="_vc2131">#REF!</definedName>
    <definedName name="_vc2224">#REF!</definedName>
    <definedName name="_vc2312">#REF!</definedName>
    <definedName name="_vc2313">#REF!</definedName>
    <definedName name="_vc3" localSheetId="13">#REF!</definedName>
    <definedName name="_vc3" localSheetId="2">#REF!</definedName>
    <definedName name="_vc3" localSheetId="11">#REF!</definedName>
    <definedName name="_vc3" localSheetId="5">#REF!</definedName>
    <definedName name="_vc3" localSheetId="14">#REF!</definedName>
    <definedName name="_vc3">#REF!</definedName>
    <definedName name="_vc3126">#REF!</definedName>
    <definedName name="_vc3325">#REF!</definedName>
    <definedName name="_VC400" localSheetId="13">#REF!</definedName>
    <definedName name="_VC400" localSheetId="2">#REF!</definedName>
    <definedName name="_VC400" localSheetId="11">#REF!</definedName>
    <definedName name="_VC400" localSheetId="5">#REF!</definedName>
    <definedName name="_VC400" localSheetId="14">#REF!</definedName>
    <definedName name="_VC400">#REF!</definedName>
    <definedName name="_Vh2" localSheetId="13">#REF!</definedName>
    <definedName name="_Vh2" localSheetId="2">#REF!</definedName>
    <definedName name="_Vh2" localSheetId="11">#REF!</definedName>
    <definedName name="_Vh2" localSheetId="5">#REF!</definedName>
    <definedName name="_Vh2" localSheetId="14">#REF!</definedName>
    <definedName name="_Vh2">#REF!</definedName>
    <definedName name="_vit22" localSheetId="13">#REF!</definedName>
    <definedName name="_vit22" localSheetId="2">#REF!</definedName>
    <definedName name="_vit22" localSheetId="11">#REF!</definedName>
    <definedName name="_vit22" localSheetId="5">#REF!</definedName>
    <definedName name="_vit22" localSheetId="14">#REF!</definedName>
    <definedName name="_vit22">#REF!</definedName>
    <definedName name="_vl1" localSheetId="13">#REF!</definedName>
    <definedName name="_vl1" localSheetId="2">#REF!</definedName>
    <definedName name="_vl1" localSheetId="11">#REF!</definedName>
    <definedName name="_vl1" localSheetId="5">#REF!</definedName>
    <definedName name="_vl1" localSheetId="14">#REF!</definedName>
    <definedName name="_vl1">#REF!</definedName>
    <definedName name="_VL100" localSheetId="13">#REF!</definedName>
    <definedName name="_VL100" localSheetId="2">#REF!</definedName>
    <definedName name="_VL100" localSheetId="11">#REF!</definedName>
    <definedName name="_VL100" localSheetId="5">#REF!</definedName>
    <definedName name="_VL100" localSheetId="14">#REF!</definedName>
    <definedName name="_VL100">#REF!</definedName>
    <definedName name="_VL150" localSheetId="13">#REF!</definedName>
    <definedName name="_VL150" localSheetId="2">#REF!</definedName>
    <definedName name="_VL150" localSheetId="11">#REF!</definedName>
    <definedName name="_VL150" localSheetId="5">#REF!</definedName>
    <definedName name="_VL150" localSheetId="14">#REF!</definedName>
    <definedName name="_VL150">#REF!</definedName>
    <definedName name="_VL200" localSheetId="13">#REF!</definedName>
    <definedName name="_VL200" localSheetId="2">#REF!</definedName>
    <definedName name="_VL200" localSheetId="11">#REF!</definedName>
    <definedName name="_VL200" localSheetId="5">#REF!</definedName>
    <definedName name="_VL200" localSheetId="14">#REF!</definedName>
    <definedName name="_VL200">#REF!</definedName>
    <definedName name="_VL250" localSheetId="13">#REF!</definedName>
    <definedName name="_VL250" localSheetId="2">#REF!</definedName>
    <definedName name="_VL250" localSheetId="11">#REF!</definedName>
    <definedName name="_VL250" localSheetId="5">#REF!</definedName>
    <definedName name="_VL250" localSheetId="14">#REF!</definedName>
    <definedName name="_VL250">#REF!</definedName>
    <definedName name="_VL43" localSheetId="13">#REF!</definedName>
    <definedName name="_VL43" localSheetId="2">#REF!</definedName>
    <definedName name="_VL43" localSheetId="11">#REF!</definedName>
    <definedName name="_VL43" localSheetId="5">#REF!</definedName>
    <definedName name="_VL43" localSheetId="14">#REF!</definedName>
    <definedName name="_VL43">#REF!</definedName>
    <definedName name="_VL50" localSheetId="13">#REF!</definedName>
    <definedName name="_VL50" localSheetId="2">#REF!</definedName>
    <definedName name="_VL50" localSheetId="11">#REF!</definedName>
    <definedName name="_VL50" localSheetId="5">#REF!</definedName>
    <definedName name="_VL50" localSheetId="14">#REF!</definedName>
    <definedName name="_VL50">#REF!</definedName>
    <definedName name="_VLI150" localSheetId="13">#REF!</definedName>
    <definedName name="_VLI150" localSheetId="2">#REF!</definedName>
    <definedName name="_VLI150" localSheetId="11">#REF!</definedName>
    <definedName name="_VLI150" localSheetId="5">#REF!</definedName>
    <definedName name="_VLI150" localSheetId="14">#REF!</definedName>
    <definedName name="_VLI150">#REF!</definedName>
    <definedName name="_VLI200" localSheetId="13">#REF!</definedName>
    <definedName name="_VLI200" localSheetId="2">#REF!</definedName>
    <definedName name="_VLI200" localSheetId="11">#REF!</definedName>
    <definedName name="_VLI200" localSheetId="5">#REF!</definedName>
    <definedName name="_VLI200" localSheetId="14">#REF!</definedName>
    <definedName name="_VLI200">#REF!</definedName>
    <definedName name="_VLI50" localSheetId="13">#REF!</definedName>
    <definedName name="_VLI50" localSheetId="2">#REF!</definedName>
    <definedName name="_VLI50" localSheetId="11">#REF!</definedName>
    <definedName name="_VLI50" localSheetId="5">#REF!</definedName>
    <definedName name="_VLI50" localSheetId="14">#REF!</definedName>
    <definedName name="_VLI50">#REF!</definedName>
    <definedName name="_vln6" localSheetId="13">#REF!</definedName>
    <definedName name="_vln6" localSheetId="2">#REF!</definedName>
    <definedName name="_vln6" localSheetId="11">#REF!</definedName>
    <definedName name="_vln6" localSheetId="5">#REF!</definedName>
    <definedName name="_vln6" localSheetId="14">#REF!</definedName>
    <definedName name="_vln6">#REF!</definedName>
    <definedName name="_VLP2" localSheetId="2" hidden="1">{"'Sheet1'!$L$16"}</definedName>
    <definedName name="_VLP2" localSheetId="11" hidden="1">{"'Sheet1'!$L$16"}</definedName>
    <definedName name="_VLP2" localSheetId="5" hidden="1">{"'Sheet1'!$L$16"}</definedName>
    <definedName name="_VLP2" hidden="1">{"'Sheet1'!$L$16"}</definedName>
    <definedName name="_vm100" localSheetId="13">#REF!</definedName>
    <definedName name="_vm100" localSheetId="2">#REF!</definedName>
    <definedName name="_vm100" localSheetId="11">#REF!</definedName>
    <definedName name="_vm100" localSheetId="5">#REF!</definedName>
    <definedName name="_vm100" localSheetId="14">#REF!</definedName>
    <definedName name="_vm100">#REF!</definedName>
    <definedName name="_vm150" localSheetId="13">#REF!</definedName>
    <definedName name="_vm150" localSheetId="2">#REF!</definedName>
    <definedName name="_vm150" localSheetId="11">#REF!</definedName>
    <definedName name="_vm150" localSheetId="5">#REF!</definedName>
    <definedName name="_vm150" localSheetId="14">#REF!</definedName>
    <definedName name="_vm150">#REF!</definedName>
    <definedName name="_vm50" localSheetId="13">#REF!</definedName>
    <definedName name="_vm50" localSheetId="2">#REF!</definedName>
    <definedName name="_vm50" localSheetId="11">#REF!</definedName>
    <definedName name="_vm50" localSheetId="5">#REF!</definedName>
    <definedName name="_vm50" localSheetId="14">#REF!</definedName>
    <definedName name="_vm50">#REF!</definedName>
    <definedName name="_vm75" localSheetId="13">#REF!</definedName>
    <definedName name="_vm75" localSheetId="2">#REF!</definedName>
    <definedName name="_vm75" localSheetId="11">#REF!</definedName>
    <definedName name="_vm75" localSheetId="5">#REF!</definedName>
    <definedName name="_vm75" localSheetId="14">#REF!</definedName>
    <definedName name="_vm75">#REF!</definedName>
    <definedName name="_VT22" localSheetId="13">#REF!</definedName>
    <definedName name="_VT22" localSheetId="2">#REF!</definedName>
    <definedName name="_VT22" localSheetId="11">#REF!</definedName>
    <definedName name="_VT22" localSheetId="5">#REF!</definedName>
    <definedName name="_VT22" localSheetId="14">#REF!</definedName>
    <definedName name="_VT22">#REF!</definedName>
    <definedName name="_vt24" localSheetId="13">#REF!</definedName>
    <definedName name="_vt24" localSheetId="2">#REF!</definedName>
    <definedName name="_vt24" localSheetId="11">#REF!</definedName>
    <definedName name="_vt24" localSheetId="5">#REF!</definedName>
    <definedName name="_vt24" localSheetId="14">#REF!</definedName>
    <definedName name="_vt24">#REF!</definedName>
    <definedName name="_vua25">#N/A</definedName>
    <definedName name="_vua30">#N/A</definedName>
    <definedName name="_vua35">#N/A</definedName>
    <definedName name="_Vx1" localSheetId="13">#REF!</definedName>
    <definedName name="_Vx1" localSheetId="2">#REF!</definedName>
    <definedName name="_Vx1" localSheetId="11">#REF!</definedName>
    <definedName name="_Vx1" localSheetId="5">#REF!</definedName>
    <definedName name="_Vx1" localSheetId="14">#REF!</definedName>
    <definedName name="_Vx1">#REF!</definedName>
    <definedName name="_Vx2" localSheetId="13">#REF!</definedName>
    <definedName name="_Vx2" localSheetId="2">#REF!</definedName>
    <definedName name="_Vx2" localSheetId="11">#REF!</definedName>
    <definedName name="_Vx2" localSheetId="5">#REF!</definedName>
    <definedName name="_Vx2" localSheetId="14">#REF!</definedName>
    <definedName name="_Vx2">#REF!</definedName>
    <definedName name="_W">#N/A</definedName>
    <definedName name="_Xa">#REF!</definedName>
    <definedName name="_XB80" localSheetId="13">#REF!</definedName>
    <definedName name="_XB80" localSheetId="2">#REF!</definedName>
    <definedName name="_XB80" localSheetId="11">#REF!</definedName>
    <definedName name="_XB80" localSheetId="5">#REF!</definedName>
    <definedName name="_XB80" localSheetId="14">#REF!</definedName>
    <definedName name="_XB80">#REF!</definedName>
    <definedName name="_xd2" localSheetId="2">{"Book1"}</definedName>
    <definedName name="_xd2" localSheetId="11">{"Book1"}</definedName>
    <definedName name="_xd2" localSheetId="5">{"Book1"}</definedName>
    <definedName name="_xd2">{"Book1"}</definedName>
    <definedName name="_xi1" localSheetId="13">#REF!</definedName>
    <definedName name="_xi1" localSheetId="2">#REF!</definedName>
    <definedName name="_xi1" localSheetId="11">#REF!</definedName>
    <definedName name="_xi1" localSheetId="5">#REF!</definedName>
    <definedName name="_xi1" localSheetId="14">#REF!</definedName>
    <definedName name="_xi1">#REF!</definedName>
    <definedName name="_xl1">#REF!</definedName>
    <definedName name="_XL140" localSheetId="13">#REF!</definedName>
    <definedName name="_XL140" localSheetId="2">#REF!</definedName>
    <definedName name="_XL140" localSheetId="11">#REF!</definedName>
    <definedName name="_XL140" localSheetId="5">#REF!</definedName>
    <definedName name="_XL140" localSheetId="14">#REF!</definedName>
    <definedName name="_XL140">#REF!</definedName>
    <definedName name="_xl150" localSheetId="13">#REF!</definedName>
    <definedName name="_xl150" localSheetId="2">#REF!</definedName>
    <definedName name="_xl150" localSheetId="11">#REF!</definedName>
    <definedName name="_xl150" localSheetId="5">#REF!</definedName>
    <definedName name="_xl150" localSheetId="14">#REF!</definedName>
    <definedName name="_xl150">#REF!</definedName>
    <definedName name="_xm100">#N/A</definedName>
    <definedName name="_xm2" localSheetId="13">#REF!</definedName>
    <definedName name="_xm2" localSheetId="2">#REF!</definedName>
    <definedName name="_xm2" localSheetId="11">#REF!</definedName>
    <definedName name="_xm2" localSheetId="5">#REF!</definedName>
    <definedName name="_xm2" localSheetId="14">#REF!</definedName>
    <definedName name="_xm2">#REF!</definedName>
    <definedName name="_xm3" localSheetId="13">#REF!</definedName>
    <definedName name="_xm3" localSheetId="2">#REF!</definedName>
    <definedName name="_xm3" localSheetId="11">#REF!</definedName>
    <definedName name="_xm3" localSheetId="5">#REF!</definedName>
    <definedName name="_xm3" localSheetId="14">#REF!</definedName>
    <definedName name="_xm3">#REF!</definedName>
    <definedName name="_xm30" localSheetId="13">#REF!</definedName>
    <definedName name="_xm30" localSheetId="2">#REF!</definedName>
    <definedName name="_xm30" localSheetId="11">#REF!</definedName>
    <definedName name="_xm30" localSheetId="5">#REF!</definedName>
    <definedName name="_xm30" localSheetId="14">#REF!</definedName>
    <definedName name="_xm30">#REF!</definedName>
    <definedName name="_xm4" localSheetId="13">#REF!</definedName>
    <definedName name="_xm4" localSheetId="2">#REF!</definedName>
    <definedName name="_xm4" localSheetId="11">#REF!</definedName>
    <definedName name="_xm4" localSheetId="5">#REF!</definedName>
    <definedName name="_xm4" localSheetId="14">#REF!</definedName>
    <definedName name="_xm4">#REF!</definedName>
    <definedName name="_xm40" localSheetId="13">#REF!</definedName>
    <definedName name="_xm40" localSheetId="2">#REF!</definedName>
    <definedName name="_xm40" localSheetId="11">#REF!</definedName>
    <definedName name="_xm40" localSheetId="5">#REF!</definedName>
    <definedName name="_xm40" localSheetId="14">#REF!</definedName>
    <definedName name="_xm40">#REF!</definedName>
    <definedName name="_xm5" localSheetId="13">#REF!</definedName>
    <definedName name="_xm5" localSheetId="2">#REF!</definedName>
    <definedName name="_xm5" localSheetId="11">#REF!</definedName>
    <definedName name="_xm5" localSheetId="5">#REF!</definedName>
    <definedName name="_xm5" localSheetId="14">#REF!</definedName>
    <definedName name="_xm5">#REF!</definedName>
    <definedName name="_xm75">#N/A</definedName>
    <definedName name="_xx1">#N/A</definedName>
    <definedName name="_xx12">#N/A</definedName>
    <definedName name="_xx2">#N/A</definedName>
    <definedName name="_xx3" localSheetId="13">#REF!</definedName>
    <definedName name="_xx3" localSheetId="2">#REF!</definedName>
    <definedName name="_xx3" localSheetId="11">#REF!</definedName>
    <definedName name="_xx3" localSheetId="5">#REF!</definedName>
    <definedName name="_xx3" localSheetId="14">#REF!</definedName>
    <definedName name="_xx3">#REF!</definedName>
    <definedName name="_xx4" localSheetId="13">#REF!</definedName>
    <definedName name="_xx4" localSheetId="2">#REF!</definedName>
    <definedName name="_xx4" localSheetId="11">#REF!</definedName>
    <definedName name="_xx4" localSheetId="5">#REF!</definedName>
    <definedName name="_xx4" localSheetId="14">#REF!</definedName>
    <definedName name="_xx4">#REF!</definedName>
    <definedName name="_xx5" localSheetId="13">#REF!</definedName>
    <definedName name="_xx5" localSheetId="2">#REF!</definedName>
    <definedName name="_xx5" localSheetId="11">#REF!</definedName>
    <definedName name="_xx5" localSheetId="5">#REF!</definedName>
    <definedName name="_xx5" localSheetId="14">#REF!</definedName>
    <definedName name="_xx5">#REF!</definedName>
    <definedName name="_xx6" localSheetId="13">#REF!</definedName>
    <definedName name="_xx6" localSheetId="2">#REF!</definedName>
    <definedName name="_xx6" localSheetId="11">#REF!</definedName>
    <definedName name="_xx6" localSheetId="5">#REF!</definedName>
    <definedName name="_xx6" localSheetId="14">#REF!</definedName>
    <definedName name="_xx6">#REF!</definedName>
    <definedName name="_xx7" localSheetId="13">#REF!</definedName>
    <definedName name="_xx7" localSheetId="2">#REF!</definedName>
    <definedName name="_xx7" localSheetId="11">#REF!</definedName>
    <definedName name="_xx7" localSheetId="5">#REF!</definedName>
    <definedName name="_xx7" localSheetId="14">#REF!</definedName>
    <definedName name="_xx7">#REF!</definedName>
    <definedName name="_YL19" localSheetId="13">#REF!</definedName>
    <definedName name="_YL19" localSheetId="2">#REF!</definedName>
    <definedName name="_YL19" localSheetId="11">#REF!</definedName>
    <definedName name="_YL19" localSheetId="5">#REF!</definedName>
    <definedName name="_YL19" localSheetId="14">#REF!</definedName>
    <definedName name="_YL19">#REF!</definedName>
    <definedName name="_yy1">#N/A</definedName>
    <definedName name="_yy2">#N/A</definedName>
    <definedName name="_zx1">#N/A</definedName>
    <definedName name="¸df¸" localSheetId="13">#REF!</definedName>
    <definedName name="¸df¸" localSheetId="2">#REF!</definedName>
    <definedName name="¸df¸" localSheetId="11">#REF!</definedName>
    <definedName name="¸df¸" localSheetId="5">#REF!</definedName>
    <definedName name="¸df¸" localSheetId="14">#REF!</definedName>
    <definedName name="¸df¸">#REF!</definedName>
    <definedName name="¸dfµ" localSheetId="13">#REF!</definedName>
    <definedName name="¸dfµ" localSheetId="2">#REF!</definedName>
    <definedName name="¸dfµ" localSheetId="11">#REF!</definedName>
    <definedName name="¸dfµ" localSheetId="5">#REF!</definedName>
    <definedName name="¸dfµ" localSheetId="14">#REF!</definedName>
    <definedName name="¸dfµ">#REF!</definedName>
    <definedName name="a" localSheetId="13">#REF!</definedName>
    <definedName name="a" localSheetId="2">#REF!</definedName>
    <definedName name="a" localSheetId="11">#REF!</definedName>
    <definedName name="a" localSheetId="5">#REF!</definedName>
    <definedName name="a" localSheetId="14">#REF!</definedName>
    <definedName name="a">#REF!</definedName>
    <definedName name="A." localSheetId="13">#REF!</definedName>
    <definedName name="A." localSheetId="2">#REF!</definedName>
    <definedName name="A." localSheetId="11">#REF!</definedName>
    <definedName name="A." localSheetId="5">#REF!</definedName>
    <definedName name="A." localSheetId="14">#REF!</definedName>
    <definedName name="A.">#REF!</definedName>
    <definedName name="a_" localSheetId="13">#REF!</definedName>
    <definedName name="a_" localSheetId="2">#REF!</definedName>
    <definedName name="a_" localSheetId="11">#REF!</definedName>
    <definedName name="a_" localSheetId="5">#REF!</definedName>
    <definedName name="a_" localSheetId="14">#REF!</definedName>
    <definedName name="a_">#REF!</definedName>
    <definedName name="A_1" localSheetId="13">#REF!</definedName>
    <definedName name="A_1" localSheetId="2">#REF!</definedName>
    <definedName name="A_1" localSheetId="11">#REF!</definedName>
    <definedName name="A_1" localSheetId="5">#REF!</definedName>
    <definedName name="A_1" localSheetId="14">#REF!</definedName>
    <definedName name="A_1">#REF!</definedName>
    <definedName name="A_2" localSheetId="13">#REF!</definedName>
    <definedName name="A_2" localSheetId="2">#REF!</definedName>
    <definedName name="A_2" localSheetId="11">#REF!</definedName>
    <definedName name="A_2" localSheetId="5">#REF!</definedName>
    <definedName name="A_2" localSheetId="14">#REF!</definedName>
    <definedName name="A_2">#REF!</definedName>
    <definedName name="A_3" localSheetId="13">#REF!</definedName>
    <definedName name="A_3" localSheetId="2">#REF!</definedName>
    <definedName name="A_3" localSheetId="11">#REF!</definedName>
    <definedName name="A_3" localSheetId="5">#REF!</definedName>
    <definedName name="A_3" localSheetId="14">#REF!</definedName>
    <definedName name="A_3">#REF!</definedName>
    <definedName name="A_4" localSheetId="13">#REF!</definedName>
    <definedName name="A_4" localSheetId="2">#REF!</definedName>
    <definedName name="A_4" localSheetId="11">#REF!</definedName>
    <definedName name="A_4" localSheetId="5">#REF!</definedName>
    <definedName name="A_4" localSheetId="14">#REF!</definedName>
    <definedName name="A_4">#REF!</definedName>
    <definedName name="A_6" localSheetId="13">#REF!</definedName>
    <definedName name="A_6" localSheetId="2">#REF!</definedName>
    <definedName name="A_6" localSheetId="11">#REF!</definedName>
    <definedName name="A_6" localSheetId="5">#REF!</definedName>
    <definedName name="A_6" localSheetId="14">#REF!</definedName>
    <definedName name="A_6">#REF!</definedName>
    <definedName name="A_chieu_sang" localSheetId="13">#REF!</definedName>
    <definedName name="A_chieu_sang" localSheetId="14">#REF!</definedName>
    <definedName name="A_chieu_sang">#REF!</definedName>
    <definedName name="A_don_gia_phu_ban_dan" localSheetId="13">#REF!</definedName>
    <definedName name="A_don_gia_phu_ban_dan" localSheetId="14">#REF!</definedName>
    <definedName name="A_don_gia_phu_ban_dan">#REF!</definedName>
    <definedName name="A_don_gia_phu_cau_tam" localSheetId="13">#REF!</definedName>
    <definedName name="A_don_gia_phu_cau_tam" localSheetId="14">#REF!</definedName>
    <definedName name="A_don_gia_phu_cau_tam">#REF!</definedName>
    <definedName name="A_Don_gia_phu_dam_BTCT" localSheetId="13">#REF!</definedName>
    <definedName name="A_Don_gia_phu_dam_BTCT" localSheetId="14">#REF!</definedName>
    <definedName name="A_Don_gia_phu_dam_BTCT">#REF!</definedName>
    <definedName name="A_Don_gia_phu_dam_ngang" localSheetId="13">#REF!</definedName>
    <definedName name="A_Don_gia_phu_dam_ngang" localSheetId="14">#REF!</definedName>
    <definedName name="A_Don_gia_phu_dam_ngang">#REF!</definedName>
    <definedName name="A_don_gia_phu_pha_do_cau_cu" localSheetId="13">#REF!</definedName>
    <definedName name="A_don_gia_phu_pha_do_cau_cu" localSheetId="14">#REF!</definedName>
    <definedName name="A_don_gia_phu_pha_do_cau_cu">#REF!</definedName>
    <definedName name="A_Don_gia_phu_tru" localSheetId="13">#REF!</definedName>
    <definedName name="A_Don_gia_phu_tru" localSheetId="14">#REF!</definedName>
    <definedName name="A_Don_gia_phu_tru">#REF!</definedName>
    <definedName name="a_min" localSheetId="13">#REF!</definedName>
    <definedName name="a_min" localSheetId="2">#REF!</definedName>
    <definedName name="a_min" localSheetId="11">#REF!</definedName>
    <definedName name="a_min" localSheetId="5">#REF!</definedName>
    <definedName name="a_min" localSheetId="14">#REF!</definedName>
    <definedName name="a_min">#REF!</definedName>
    <definedName name="A_n" localSheetId="13">#REF!</definedName>
    <definedName name="A_n" localSheetId="2">#REF!</definedName>
    <definedName name="A_n" localSheetId="11">#REF!</definedName>
    <definedName name="A_n" localSheetId="5">#REF!</definedName>
    <definedName name="A_n" localSheetId="14">#REF!</definedName>
    <definedName name="A_n">#REF!</definedName>
    <definedName name="A_Text">#N/A</definedName>
    <definedName name="A_TMT_Cong_CVu" localSheetId="13">#REF!</definedName>
    <definedName name="A_TMT_Cong_CVu" localSheetId="14">#REF!</definedName>
    <definedName name="A_TMT_Cong_CVu">#REF!</definedName>
    <definedName name="A_Tri_So">#N/A</definedName>
    <definedName name="a0.75" localSheetId="13">#REF!</definedName>
    <definedName name="a0.75" localSheetId="2">#REF!</definedName>
    <definedName name="a0.75" localSheetId="11">#REF!</definedName>
    <definedName name="a0.75" localSheetId="5">#REF!</definedName>
    <definedName name="a0.75" localSheetId="14">#REF!</definedName>
    <definedName name="a0.75">#REF!</definedName>
    <definedName name="A01_">#N/A</definedName>
    <definedName name="A01AC">#N/A</definedName>
    <definedName name="A01CAT">#N/A</definedName>
    <definedName name="A01CODE">#N/A</definedName>
    <definedName name="A01DATA">#N/A</definedName>
    <definedName name="A01MI">#N/A</definedName>
    <definedName name="A01TO">#N/A</definedName>
    <definedName name="a1.">#N/A</definedName>
    <definedName name="a1.1" localSheetId="13">#REF!</definedName>
    <definedName name="a1.1" localSheetId="2">#REF!</definedName>
    <definedName name="a1.1" localSheetId="11">#REF!</definedName>
    <definedName name="a1.1" localSheetId="5">#REF!</definedName>
    <definedName name="a1.1" localSheetId="14">#REF!</definedName>
    <definedName name="a1.1">#REF!</definedName>
    <definedName name="A1.8" localSheetId="13">#REF!</definedName>
    <definedName name="A1.8" localSheetId="2">#REF!</definedName>
    <definedName name="A1.8" localSheetId="11">#REF!</definedName>
    <definedName name="A1.8" localSheetId="5">#REF!</definedName>
    <definedName name="A1.8" localSheetId="14">#REF!</definedName>
    <definedName name="A1.8">#REF!</definedName>
    <definedName name="A1.8N2">#N/A</definedName>
    <definedName name="a1_">#N/A</definedName>
    <definedName name="a1__6" localSheetId="13">#REF!</definedName>
    <definedName name="a1__6" localSheetId="2">#REF!</definedName>
    <definedName name="a1__6" localSheetId="11">#REF!</definedName>
    <definedName name="a1__6" localSheetId="5">#REF!</definedName>
    <definedName name="a1__6" localSheetId="14">#REF!</definedName>
    <definedName name="a1__6">#REF!</definedName>
    <definedName name="a10.">#N/A</definedName>
    <definedName name="a11.">#N/A</definedName>
    <definedName name="a12.">#N/A</definedName>
    <definedName name="A120_" localSheetId="13">#REF!</definedName>
    <definedName name="A120_" localSheetId="2">#REF!</definedName>
    <definedName name="A120_" localSheetId="11">#REF!</definedName>
    <definedName name="A120_" localSheetId="5">#REF!</definedName>
    <definedName name="A120_" localSheetId="14">#REF!</definedName>
    <definedName name="A120_">#REF!</definedName>
    <definedName name="A120__6" localSheetId="13">#REF!</definedName>
    <definedName name="A120__6" localSheetId="2">#REF!</definedName>
    <definedName name="A120__6" localSheetId="11">#REF!</definedName>
    <definedName name="A120__6" localSheetId="5">#REF!</definedName>
    <definedName name="A120__6" localSheetId="14">#REF!</definedName>
    <definedName name="A120__6">#REF!</definedName>
    <definedName name="a129_xoa" localSheetId="2" hidden="1">{"Offgrid",#N/A,FALSE,"OFFGRID";"Region",#N/A,FALSE,"REGION";"Offgrid -2",#N/A,FALSE,"OFFGRID";"WTP",#N/A,FALSE,"WTP";"WTP -2",#N/A,FALSE,"WTP";"Project",#N/A,FALSE,"PROJECT";"Summary -2",#N/A,FALSE,"SUMMARY"}</definedName>
    <definedName name="a129_xoa" localSheetId="11" hidden="1">{"Offgrid",#N/A,FALSE,"OFFGRID";"Region",#N/A,FALSE,"REGION";"Offgrid -2",#N/A,FALSE,"OFFGRID";"WTP",#N/A,FALSE,"WTP";"WTP -2",#N/A,FALSE,"WTP";"Project",#N/A,FALSE,"PROJECT";"Summary -2",#N/A,FALSE,"SUMMARY"}</definedName>
    <definedName name="a129_xoa" localSheetId="5" hidden="1">{"Offgrid",#N/A,FALSE,"OFFGRID";"Region",#N/A,FALSE,"REGION";"Offgrid -2",#N/A,FALSE,"OFFGRID";"WTP",#N/A,FALSE,"WTP";"WTP -2",#N/A,FALSE,"WTP";"Project",#N/A,FALSE,"PROJECT";"Summary -2",#N/A,FALSE,"SUMMARY"}</definedName>
    <definedName name="a129_xoa" hidden="1">{"Offgrid",#N/A,FALSE,"OFFGRID";"Region",#N/A,FALSE,"REGION";"Offgrid -2",#N/A,FALSE,"OFFGRID";"WTP",#N/A,FALSE,"WTP";"WTP -2",#N/A,FALSE,"WTP";"Project",#N/A,FALSE,"PROJECT";"Summary -2",#N/A,FALSE,"SUMMARY"}</definedName>
    <definedName name="a129_xoaxoa" localSheetId="2" hidden="1">{"Offgrid",#N/A,FALSE,"OFFGRID";"Region",#N/A,FALSE,"REGION";"Offgrid -2",#N/A,FALSE,"OFFGRID";"WTP",#N/A,FALSE,"WTP";"WTP -2",#N/A,FALSE,"WTP";"Project",#N/A,FALSE,"PROJECT";"Summary -2",#N/A,FALSE,"SUMMARY"}</definedName>
    <definedName name="a129_xoaxoa" localSheetId="11" hidden="1">{"Offgrid",#N/A,FALSE,"OFFGRID";"Region",#N/A,FALSE,"REGION";"Offgrid -2",#N/A,FALSE,"OFFGRID";"WTP",#N/A,FALSE,"WTP";"WTP -2",#N/A,FALSE,"WTP";"Project",#N/A,FALSE,"PROJECT";"Summary -2",#N/A,FALSE,"SUMMARY"}</definedName>
    <definedName name="a129_xoaxoa" localSheetId="5" hidden="1">{"Offgrid",#N/A,FALSE,"OFFGRID";"Region",#N/A,FALSE,"REGION";"Offgrid -2",#N/A,FALSE,"OFFGRID";"WTP",#N/A,FALSE,"WTP";"WTP -2",#N/A,FALSE,"WTP";"Project",#N/A,FALSE,"PROJECT";"Summary -2",#N/A,FALSE,"SUMMARY"}</definedName>
    <definedName name="a129_xoaxoa" hidden="1">{"Offgrid",#N/A,FALSE,"OFFGRID";"Region",#N/A,FALSE,"REGION";"Offgrid -2",#N/A,FALSE,"OFFGRID";"WTP",#N/A,FALSE,"WTP";"WTP -2",#N/A,FALSE,"WTP";"Project",#N/A,FALSE,"PROJECT";"Summary -2",#N/A,FALSE,"SUMMARY"}</definedName>
    <definedName name="a130_xoa" localSheetId="2" hidden="1">{"Offgrid",#N/A,FALSE,"OFFGRID";"Region",#N/A,FALSE,"REGION";"Offgrid -2",#N/A,FALSE,"OFFGRID";"WTP",#N/A,FALSE,"WTP";"WTP -2",#N/A,FALSE,"WTP";"Project",#N/A,FALSE,"PROJECT";"Summary -2",#N/A,FALSE,"SUMMARY"}</definedName>
    <definedName name="a130_xoa" localSheetId="11" hidden="1">{"Offgrid",#N/A,FALSE,"OFFGRID";"Region",#N/A,FALSE,"REGION";"Offgrid -2",#N/A,FALSE,"OFFGRID";"WTP",#N/A,FALSE,"WTP";"WTP -2",#N/A,FALSE,"WTP";"Project",#N/A,FALSE,"PROJECT";"Summary -2",#N/A,FALSE,"SUMMARY"}</definedName>
    <definedName name="a130_xoa" localSheetId="5" hidden="1">{"Offgrid",#N/A,FALSE,"OFFGRID";"Region",#N/A,FALSE,"REGION";"Offgrid -2",#N/A,FALSE,"OFFGRID";"WTP",#N/A,FALSE,"WTP";"WTP -2",#N/A,FALSE,"WTP";"Project",#N/A,FALSE,"PROJECT";"Summary -2",#N/A,FALSE,"SUMMARY"}</definedName>
    <definedName name="a130_xoa" hidden="1">{"Offgrid",#N/A,FALSE,"OFFGRID";"Region",#N/A,FALSE,"REGION";"Offgrid -2",#N/A,FALSE,"OFFGRID";"WTP",#N/A,FALSE,"WTP";"WTP -2",#N/A,FALSE,"WTP";"Project",#N/A,FALSE,"PROJECT";"Summary -2",#N/A,FALSE,"SUMMARY"}</definedName>
    <definedName name="a130_xoaxoa" localSheetId="2" hidden="1">{"Offgrid",#N/A,FALSE,"OFFGRID";"Region",#N/A,FALSE,"REGION";"Offgrid -2",#N/A,FALSE,"OFFGRID";"WTP",#N/A,FALSE,"WTP";"WTP -2",#N/A,FALSE,"WTP";"Project",#N/A,FALSE,"PROJECT";"Summary -2",#N/A,FALSE,"SUMMARY"}</definedName>
    <definedName name="a130_xoaxoa" localSheetId="11" hidden="1">{"Offgrid",#N/A,FALSE,"OFFGRID";"Region",#N/A,FALSE,"REGION";"Offgrid -2",#N/A,FALSE,"OFFGRID";"WTP",#N/A,FALSE,"WTP";"WTP -2",#N/A,FALSE,"WTP";"Project",#N/A,FALSE,"PROJECT";"Summary -2",#N/A,FALSE,"SUMMARY"}</definedName>
    <definedName name="a130_xoaxoa" localSheetId="5" hidden="1">{"Offgrid",#N/A,FALSE,"OFFGRID";"Region",#N/A,FALSE,"REGION";"Offgrid -2",#N/A,FALSE,"OFFGRID";"WTP",#N/A,FALSE,"WTP";"WTP -2",#N/A,FALSE,"WTP";"Project",#N/A,FALSE,"PROJECT";"Summary -2",#N/A,FALSE,"SUMMARY"}</definedName>
    <definedName name="a130_xoaxoa" hidden="1">{"Offgrid",#N/A,FALSE,"OFFGRID";"Region",#N/A,FALSE,"REGION";"Offgrid -2",#N/A,FALSE,"OFFGRID";"WTP",#N/A,FALSE,"WTP";"WTP -2",#N/A,FALSE,"WTP";"Project",#N/A,FALSE,"PROJECT";"Summary -2",#N/A,FALSE,"SUMMARY"}</definedName>
    <definedName name="A1A">2.34</definedName>
    <definedName name="a1B26" localSheetId="13">#REF!</definedName>
    <definedName name="a1B26" localSheetId="2">#REF!</definedName>
    <definedName name="a1B26" localSheetId="11">#REF!</definedName>
    <definedName name="a1B26" localSheetId="5">#REF!</definedName>
    <definedName name="a1B26" localSheetId="14">#REF!</definedName>
    <definedName name="a1B26">#REF!</definedName>
    <definedName name="a1B58" localSheetId="13">#REF!</definedName>
    <definedName name="a1B58" localSheetId="2">#REF!</definedName>
    <definedName name="a1B58" localSheetId="11">#REF!</definedName>
    <definedName name="a1B58" localSheetId="5">#REF!</definedName>
    <definedName name="a1B58" localSheetId="14">#REF!</definedName>
    <definedName name="a1B58">#REF!</definedName>
    <definedName name="a1o">#N/A</definedName>
    <definedName name="a2.">#N/A</definedName>
    <definedName name="a2_">#N/A</definedName>
    <definedName name="a2__6" localSheetId="13">#REF!</definedName>
    <definedName name="a2__6" localSheetId="2">#REF!</definedName>
    <definedName name="a2__6" localSheetId="11">#REF!</definedName>
    <definedName name="a2__6" localSheetId="5">#REF!</definedName>
    <definedName name="a2__6" localSheetId="14">#REF!</definedName>
    <definedName name="a2__6">#REF!</definedName>
    <definedName name="a277Print_Titles" localSheetId="13">#REF!</definedName>
    <definedName name="a277Print_Titles" localSheetId="2">#REF!</definedName>
    <definedName name="a277Print_Titles" localSheetId="11">#REF!</definedName>
    <definedName name="a277Print_Titles" localSheetId="5">#REF!</definedName>
    <definedName name="a277Print_Titles" localSheetId="14">#REF!</definedName>
    <definedName name="a277Print_Titles">#REF!</definedName>
    <definedName name="a2o">#N/A</definedName>
    <definedName name="a3.">#N/A</definedName>
    <definedName name="a3_">#N/A</definedName>
    <definedName name="a3__6" localSheetId="13">#REF!</definedName>
    <definedName name="a3__6" localSheetId="2">#REF!</definedName>
    <definedName name="a3__6" localSheetId="11">#REF!</definedName>
    <definedName name="a3__6" localSheetId="5">#REF!</definedName>
    <definedName name="a3__6" localSheetId="14">#REF!</definedName>
    <definedName name="a3__6">#REF!</definedName>
    <definedName name="A35_" localSheetId="13">#REF!</definedName>
    <definedName name="A35_" localSheetId="2">#REF!</definedName>
    <definedName name="A35_" localSheetId="11">#REF!</definedName>
    <definedName name="A35_" localSheetId="5">#REF!</definedName>
    <definedName name="A35_" localSheetId="14">#REF!</definedName>
    <definedName name="A35_">#REF!</definedName>
    <definedName name="A35__6" localSheetId="13">#REF!</definedName>
    <definedName name="A35__6" localSheetId="2">#REF!</definedName>
    <definedName name="A35__6" localSheetId="11">#REF!</definedName>
    <definedName name="A35__6" localSheetId="5">#REF!</definedName>
    <definedName name="A35__6" localSheetId="14">#REF!</definedName>
    <definedName name="A35__6">#REF!</definedName>
    <definedName name="a3o">#N/A</definedName>
    <definedName name="a4.">#N/A</definedName>
    <definedName name="a4_">#N/A</definedName>
    <definedName name="a4__6" localSheetId="13">#REF!</definedName>
    <definedName name="a4__6" localSheetId="2">#REF!</definedName>
    <definedName name="a4__6" localSheetId="11">#REF!</definedName>
    <definedName name="a4__6" localSheetId="5">#REF!</definedName>
    <definedName name="a4__6" localSheetId="14">#REF!</definedName>
    <definedName name="a4__6">#REF!</definedName>
    <definedName name="a4o">#N/A</definedName>
    <definedName name="a5.">#N/A</definedName>
    <definedName name="a5_">#N/A</definedName>
    <definedName name="a5__6" localSheetId="13">#REF!</definedName>
    <definedName name="a5__6" localSheetId="2">#REF!</definedName>
    <definedName name="a5__6" localSheetId="11">#REF!</definedName>
    <definedName name="a5__6" localSheetId="5">#REF!</definedName>
    <definedName name="a5__6" localSheetId="14">#REF!</definedName>
    <definedName name="a5__6">#REF!</definedName>
    <definedName name="A50_" localSheetId="13">#REF!</definedName>
    <definedName name="A50_" localSheetId="2">#REF!</definedName>
    <definedName name="A50_" localSheetId="11">#REF!</definedName>
    <definedName name="A50_" localSheetId="5">#REF!</definedName>
    <definedName name="A50_" localSheetId="14">#REF!</definedName>
    <definedName name="A50_">#REF!</definedName>
    <definedName name="A50__6" localSheetId="13">#REF!</definedName>
    <definedName name="A50__6" localSheetId="2">#REF!</definedName>
    <definedName name="A50__6" localSheetId="11">#REF!</definedName>
    <definedName name="A50__6" localSheetId="5">#REF!</definedName>
    <definedName name="A50__6" localSheetId="14">#REF!</definedName>
    <definedName name="A50__6">#REF!</definedName>
    <definedName name="a5o">#N/A</definedName>
    <definedName name="a6.">#N/A</definedName>
    <definedName name="a6_">#N/A</definedName>
    <definedName name="A6N1">#N/A</definedName>
    <definedName name="A6N2" localSheetId="13">#REF!</definedName>
    <definedName name="A6N2" localSheetId="2">#REF!</definedName>
    <definedName name="A6N2" localSheetId="11">#REF!</definedName>
    <definedName name="A6N2" localSheetId="5">#REF!</definedName>
    <definedName name="A6N2" localSheetId="14">#REF!</definedName>
    <definedName name="A6N2">#REF!</definedName>
    <definedName name="A6N3">#N/A</definedName>
    <definedName name="a6o">#N/A</definedName>
    <definedName name="a7.">#N/A</definedName>
    <definedName name="a7_">#N/A</definedName>
    <definedName name="a7__6" localSheetId="13">#REF!</definedName>
    <definedName name="a7__6" localSheetId="2">#REF!</definedName>
    <definedName name="a7__6" localSheetId="11">#REF!</definedName>
    <definedName name="a7__6" localSheetId="5">#REF!</definedName>
    <definedName name="a7__6" localSheetId="14">#REF!</definedName>
    <definedName name="a7__6">#REF!</definedName>
    <definedName name="A70_" localSheetId="13">#REF!</definedName>
    <definedName name="A70_" localSheetId="2">#REF!</definedName>
    <definedName name="A70_" localSheetId="11">#REF!</definedName>
    <definedName name="A70_" localSheetId="5">#REF!</definedName>
    <definedName name="A70_" localSheetId="14">#REF!</definedName>
    <definedName name="A70_">#REF!</definedName>
    <definedName name="A70__6" localSheetId="13">#REF!</definedName>
    <definedName name="A70__6" localSheetId="2">#REF!</definedName>
    <definedName name="A70__6" localSheetId="11">#REF!</definedName>
    <definedName name="A70__6" localSheetId="5">#REF!</definedName>
    <definedName name="A70__6" localSheetId="14">#REF!</definedName>
    <definedName name="A70__6">#REF!</definedName>
    <definedName name="a7o">#N/A</definedName>
    <definedName name="a8.">#N/A</definedName>
    <definedName name="a8o">#N/A</definedName>
    <definedName name="a9.">#N/A</definedName>
    <definedName name="A95_" localSheetId="13">#REF!</definedName>
    <definedName name="A95_" localSheetId="2">#REF!</definedName>
    <definedName name="A95_" localSheetId="11">#REF!</definedName>
    <definedName name="A95_" localSheetId="5">#REF!</definedName>
    <definedName name="A95_" localSheetId="14">#REF!</definedName>
    <definedName name="A95_">#REF!</definedName>
    <definedName name="A95__6" localSheetId="13">#REF!</definedName>
    <definedName name="A95__6" localSheetId="2">#REF!</definedName>
    <definedName name="A95__6" localSheetId="11">#REF!</definedName>
    <definedName name="A95__6" localSheetId="5">#REF!</definedName>
    <definedName name="A95__6" localSheetId="14">#REF!</definedName>
    <definedName name="A95__6">#REF!</definedName>
    <definedName name="AA" localSheetId="13">#REF!</definedName>
    <definedName name="AA" localSheetId="2">#REF!</definedName>
    <definedName name="AA" localSheetId="11">#REF!</definedName>
    <definedName name="AA" localSheetId="5">#REF!</definedName>
    <definedName name="AA" localSheetId="14">#REF!</definedName>
    <definedName name="AA">#REF!</definedName>
    <definedName name="AA_6" localSheetId="13">#REF!</definedName>
    <definedName name="AA_6" localSheetId="2">#REF!</definedName>
    <definedName name="AA_6" localSheetId="11">#REF!</definedName>
    <definedName name="AA_6" localSheetId="5">#REF!</definedName>
    <definedName name="AA_6" localSheetId="14">#REF!</definedName>
    <definedName name="AA_6">#REF!</definedName>
    <definedName name="AAA">#N/A</definedName>
    <definedName name="AAA_6" localSheetId="13">#REF!</definedName>
    <definedName name="AAA_6" localSheetId="2">#REF!</definedName>
    <definedName name="AAA_6" localSheetId="11">#REF!</definedName>
    <definedName name="AAA_6" localSheetId="5">#REF!</definedName>
    <definedName name="AAA_6" localSheetId="14">#REF!</definedName>
    <definedName name="AAA_6">#REF!</definedName>
    <definedName name="aAAA" localSheetId="13">#REF!</definedName>
    <definedName name="aAAA" localSheetId="2">#REF!</definedName>
    <definedName name="aAAA" localSheetId="11">#REF!</definedName>
    <definedName name="aAAA" localSheetId="5">#REF!</definedName>
    <definedName name="aAAA" localSheetId="14">#REF!</definedName>
    <definedName name="aAAA">#REF!</definedName>
    <definedName name="aaaaa" localSheetId="13">#REF!</definedName>
    <definedName name="aaaaa" localSheetId="2">#REF!</definedName>
    <definedName name="aaaaa" localSheetId="11">#REF!</definedName>
    <definedName name="aaaaa" localSheetId="5">#REF!</definedName>
    <definedName name="aaaaa" localSheetId="14">#REF!</definedName>
    <definedName name="aaaaa">#REF!</definedName>
    <definedName name="aaaaaa" localSheetId="2" hidden="1">{"Offgrid",#N/A,FALSE,"OFFGRID";"Region",#N/A,FALSE,"REGION";"Offgrid -2",#N/A,FALSE,"OFFGRID";"WTP",#N/A,FALSE,"WTP";"WTP -2",#N/A,FALSE,"WTP";"Project",#N/A,FALSE,"PROJECT";"Summary -2",#N/A,FALSE,"SUMMARY"}</definedName>
    <definedName name="aaaaaa" localSheetId="11" hidden="1">{"Offgrid",#N/A,FALSE,"OFFGRID";"Region",#N/A,FALSE,"REGION";"Offgrid -2",#N/A,FALSE,"OFFGRID";"WTP",#N/A,FALSE,"WTP";"WTP -2",#N/A,FALSE,"WTP";"Project",#N/A,FALSE,"PROJECT";"Summary -2",#N/A,FALSE,"SUMMARY"}</definedName>
    <definedName name="aaaaaa" localSheetId="5" hidden="1">{"Offgrid",#N/A,FALSE,"OFFGRID";"Region",#N/A,FALSE,"REGION";"Offgrid -2",#N/A,FALSE,"OFFGRID";"WTP",#N/A,FALSE,"WTP";"WTP -2",#N/A,FALSE,"WTP";"Project",#N/A,FALSE,"PROJECT";"Summary -2",#N/A,FALSE,"SUMMARY"}</definedName>
    <definedName name="aaaaaa" hidden="1">{"Offgrid",#N/A,FALSE,"OFFGRID";"Region",#N/A,FALSE,"REGION";"Offgrid -2",#N/A,FALSE,"OFFGRID";"WTP",#N/A,FALSE,"WTP";"WTP -2",#N/A,FALSE,"WTP";"Project",#N/A,FALSE,"PROJECT";"Summary -2",#N/A,FALSE,"SUMMARY"}</definedName>
    <definedName name="AB" localSheetId="13">#REF!</definedName>
    <definedName name="AB" localSheetId="2">#REF!</definedName>
    <definedName name="AB" localSheetId="11">#REF!</definedName>
    <definedName name="AB" localSheetId="5">#REF!</definedName>
    <definedName name="AB" localSheetId="14">#REF!</definedName>
    <definedName name="AB">#REF!</definedName>
    <definedName name="Ab_6" localSheetId="13">#REF!</definedName>
    <definedName name="Ab_6" localSheetId="2">#REF!</definedName>
    <definedName name="Ab_6" localSheetId="11">#REF!</definedName>
    <definedName name="Ab_6" localSheetId="5">#REF!</definedName>
    <definedName name="Ab_6" localSheetId="14">#REF!</definedName>
    <definedName name="Ab_6">#REF!</definedName>
    <definedName name="abc" localSheetId="13">#REF!</definedName>
    <definedName name="abc" localSheetId="2">#REF!</definedName>
    <definedName name="abc" localSheetId="11">#REF!</definedName>
    <definedName name="abc" localSheetId="5">#REF!</definedName>
    <definedName name="abc" localSheetId="14">#REF!</definedName>
    <definedName name="abc">#REF!</definedName>
    <definedName name="abo">#N/A</definedName>
    <definedName name="ac">3</definedName>
    <definedName name="ãc">#N/A</definedName>
    <definedName name="Ac_" localSheetId="13">#REF!</definedName>
    <definedName name="Ac_" localSheetId="2">#REF!</definedName>
    <definedName name="Ac_" localSheetId="11">#REF!</definedName>
    <definedName name="Ac_" localSheetId="5">#REF!</definedName>
    <definedName name="Ac_" localSheetId="14">#REF!</definedName>
    <definedName name="Ac_">#REF!</definedName>
    <definedName name="AC120_" localSheetId="13">#REF!</definedName>
    <definedName name="AC120_" localSheetId="2">#REF!</definedName>
    <definedName name="AC120_" localSheetId="11">#REF!</definedName>
    <definedName name="AC120_" localSheetId="5">#REF!</definedName>
    <definedName name="AC120_" localSheetId="14">#REF!</definedName>
    <definedName name="AC120_">#REF!</definedName>
    <definedName name="AC120__6" localSheetId="13">#REF!</definedName>
    <definedName name="AC120__6" localSheetId="2">#REF!</definedName>
    <definedName name="AC120__6" localSheetId="11">#REF!</definedName>
    <definedName name="AC120__6" localSheetId="5">#REF!</definedName>
    <definedName name="AC120__6" localSheetId="14">#REF!</definedName>
    <definedName name="AC120__6">#REF!</definedName>
    <definedName name="AC35_" localSheetId="13">#REF!</definedName>
    <definedName name="AC35_" localSheetId="2">#REF!</definedName>
    <definedName name="AC35_" localSheetId="11">#REF!</definedName>
    <definedName name="AC35_" localSheetId="5">#REF!</definedName>
    <definedName name="AC35_" localSheetId="14">#REF!</definedName>
    <definedName name="AC35_">#REF!</definedName>
    <definedName name="AC35__6" localSheetId="13">#REF!</definedName>
    <definedName name="AC35__6" localSheetId="2">#REF!</definedName>
    <definedName name="AC35__6" localSheetId="11">#REF!</definedName>
    <definedName name="AC35__6" localSheetId="5">#REF!</definedName>
    <definedName name="AC35__6" localSheetId="14">#REF!</definedName>
    <definedName name="AC35__6">#REF!</definedName>
    <definedName name="AC50_" localSheetId="13">#REF!</definedName>
    <definedName name="AC50_" localSheetId="2">#REF!</definedName>
    <definedName name="AC50_" localSheetId="11">#REF!</definedName>
    <definedName name="AC50_" localSheetId="5">#REF!</definedName>
    <definedName name="AC50_" localSheetId="14">#REF!</definedName>
    <definedName name="AC50_">#REF!</definedName>
    <definedName name="AC50__6" localSheetId="13">#REF!</definedName>
    <definedName name="AC50__6" localSheetId="2">#REF!</definedName>
    <definedName name="AC50__6" localSheetId="11">#REF!</definedName>
    <definedName name="AC50__6" localSheetId="5">#REF!</definedName>
    <definedName name="AC50__6" localSheetId="14">#REF!</definedName>
    <definedName name="AC50__6">#REF!</definedName>
    <definedName name="AC70_" localSheetId="13">#REF!</definedName>
    <definedName name="AC70_" localSheetId="2">#REF!</definedName>
    <definedName name="AC70_" localSheetId="11">#REF!</definedName>
    <definedName name="AC70_" localSheetId="5">#REF!</definedName>
    <definedName name="AC70_" localSheetId="14">#REF!</definedName>
    <definedName name="AC70_">#REF!</definedName>
    <definedName name="AC70__6" localSheetId="13">#REF!</definedName>
    <definedName name="AC70__6" localSheetId="2">#REF!</definedName>
    <definedName name="AC70__6" localSheetId="11">#REF!</definedName>
    <definedName name="AC70__6" localSheetId="5">#REF!</definedName>
    <definedName name="AC70__6" localSheetId="14">#REF!</definedName>
    <definedName name="AC70__6">#REF!</definedName>
    <definedName name="AC95_" localSheetId="13">#REF!</definedName>
    <definedName name="AC95_" localSheetId="2">#REF!</definedName>
    <definedName name="AC95_" localSheetId="11">#REF!</definedName>
    <definedName name="AC95_" localSheetId="5">#REF!</definedName>
    <definedName name="AC95_" localSheetId="14">#REF!</definedName>
    <definedName name="AC95_">#REF!</definedName>
    <definedName name="AC95__6" localSheetId="13">#REF!</definedName>
    <definedName name="AC95__6" localSheetId="2">#REF!</definedName>
    <definedName name="AC95__6" localSheetId="11">#REF!</definedName>
    <definedName name="AC95__6" localSheetId="5">#REF!</definedName>
    <definedName name="AC95__6" localSheetId="14">#REF!</definedName>
    <definedName name="AC95__6">#REF!</definedName>
    <definedName name="AccessDatabase" hidden="1">"C:\My Documents\LeBinh\Xls\VP Cong ty\FORM.mdb"</definedName>
    <definedName name="aco" localSheetId="13">#REF!</definedName>
    <definedName name="aco" localSheetId="14">#REF!</definedName>
    <definedName name="aco">#REF!</definedName>
    <definedName name="Act_tec" localSheetId="13">#REF!</definedName>
    <definedName name="Act_tec" localSheetId="2">#REF!</definedName>
    <definedName name="Act_tec" localSheetId="11">#REF!</definedName>
    <definedName name="Act_tec" localSheetId="5">#REF!</definedName>
    <definedName name="Act_tec" localSheetId="14">#REF!</definedName>
    <definedName name="Act_tec">#REF!</definedName>
    <definedName name="Acv" localSheetId="13">#REF!</definedName>
    <definedName name="Acv" localSheetId="2">#REF!</definedName>
    <definedName name="Acv" localSheetId="11">#REF!</definedName>
    <definedName name="Acv" localSheetId="5">#REF!</definedName>
    <definedName name="Acv" localSheetId="14">#REF!</definedName>
    <definedName name="Acv">#REF!</definedName>
    <definedName name="ad">3</definedName>
    <definedName name="ád" localSheetId="2" hidden="1">{0}</definedName>
    <definedName name="ád" localSheetId="11" hidden="1">{0}</definedName>
    <definedName name="ád" localSheetId="5" hidden="1">{0}</definedName>
    <definedName name="ád" hidden="1">{0}</definedName>
    <definedName name="ád4545sa5d4" localSheetId="13" hidden="1">#REF!</definedName>
    <definedName name="ád4545sa5d4" localSheetId="2" hidden="1">#REF!</definedName>
    <definedName name="ád4545sa5d4" localSheetId="11" hidden="1">#REF!</definedName>
    <definedName name="ád4545sa5d4" localSheetId="5" hidden="1">#REF!</definedName>
    <definedName name="ád4545sa5d4" localSheetId="14" hidden="1">#REF!</definedName>
    <definedName name="ád4545sa5d4" hidden="1">#REF!</definedName>
    <definedName name="adada" localSheetId="2" hidden="1">{"'Sheet1'!$L$16"}</definedName>
    <definedName name="adada" localSheetId="11" hidden="1">{"'Sheet1'!$L$16"}</definedName>
    <definedName name="adada" localSheetId="5" hidden="1">{"'Sheet1'!$L$16"}</definedName>
    <definedName name="adada" hidden="1">{"'Sheet1'!$L$16"}</definedName>
    <definedName name="ADADADD" localSheetId="2" hidden="1">{"'Sheet1'!$L$16"}</definedName>
    <definedName name="ADADADD" localSheetId="11" hidden="1">{"'Sheet1'!$L$16"}</definedName>
    <definedName name="ADADADD" localSheetId="5" hidden="1">{"'Sheet1'!$L$16"}</definedName>
    <definedName name="ADADADD" hidden="1">{"'Sheet1'!$L$16"}</definedName>
    <definedName name="adaf" localSheetId="13">#REF!</definedName>
    <definedName name="adaf" localSheetId="2">#REF!</definedName>
    <definedName name="adaf" localSheetId="11">#REF!</definedName>
    <definedName name="adaf" localSheetId="5">#REF!</definedName>
    <definedName name="adaf" localSheetId="14">#REF!</definedName>
    <definedName name="adaf">#REF!</definedName>
    <definedName name="adb" localSheetId="13">#REF!</definedName>
    <definedName name="adb" localSheetId="2">#REF!</definedName>
    <definedName name="adb" localSheetId="11">#REF!</definedName>
    <definedName name="adb" localSheetId="5">#REF!</definedName>
    <definedName name="adb" localSheetId="14">#REF!</definedName>
    <definedName name="adb">#REF!</definedName>
    <definedName name="add">#N/A</definedName>
    <definedName name="Address" localSheetId="13">#REF!</definedName>
    <definedName name="Address" localSheetId="2">#REF!</definedName>
    <definedName name="Address" localSheetId="11">#REF!</definedName>
    <definedName name="Address" localSheetId="5">#REF!</definedName>
    <definedName name="Address" localSheetId="14">#REF!</definedName>
    <definedName name="Address">#REF!</definedName>
    <definedName name="ADEQ" localSheetId="13">#REF!</definedName>
    <definedName name="ADEQ" localSheetId="2">#REF!</definedName>
    <definedName name="ADEQ" localSheetId="11">#REF!</definedName>
    <definedName name="ADEQ" localSheetId="5">#REF!</definedName>
    <definedName name="ADEQ" localSheetId="14">#REF!</definedName>
    <definedName name="ADEQ">#REF!</definedName>
    <definedName name="adf" localSheetId="2" hidden="1">{"'Sheet1'!$L$16"}</definedName>
    <definedName name="adf" localSheetId="11" hidden="1">{"'Sheet1'!$L$16"}</definedName>
    <definedName name="adf" localSheetId="5" hidden="1">{"'Sheet1'!$L$16"}</definedName>
    <definedName name="adf" hidden="1">{"'Sheet1'!$L$16"}</definedName>
    <definedName name="adfµ" localSheetId="13">#REF!</definedName>
    <definedName name="adfµ" localSheetId="2">#REF!</definedName>
    <definedName name="adfµ" localSheetId="11">#REF!</definedName>
    <definedName name="adfµ" localSheetId="5">#REF!</definedName>
    <definedName name="adfµ" localSheetId="14">#REF!</definedName>
    <definedName name="adfµ">#REF!</definedName>
    <definedName name="adfaf" localSheetId="13">#REF!</definedName>
    <definedName name="adfaf" localSheetId="2">#REF!</definedName>
    <definedName name="adfaf" localSheetId="11">#REF!</definedName>
    <definedName name="adfaf" localSheetId="5">#REF!</definedName>
    <definedName name="adfaf" localSheetId="14">#REF!</definedName>
    <definedName name="adfaf">#REF!</definedName>
    <definedName name="adg" localSheetId="13">#REF!</definedName>
    <definedName name="adg" localSheetId="2">#REF!</definedName>
    <definedName name="adg" localSheetId="11">#REF!</definedName>
    <definedName name="adg" localSheetId="5">#REF!</definedName>
    <definedName name="adg" localSheetId="14">#REF!</definedName>
    <definedName name="adg">#REF!</definedName>
    <definedName name="adgfsg" localSheetId="2">{"Book1","Dt tonghop.xls"}</definedName>
    <definedName name="adgfsg" localSheetId="11">{"Book1","Dt tonghop.xls"}</definedName>
    <definedName name="adgfsg" localSheetId="5">{"Book1","Dt tonghop.xls"}</definedName>
    <definedName name="adgfsg">{"Book1","Dt tonghop.xls"}</definedName>
    <definedName name="adkasd" localSheetId="2" hidden="1">{"'Sheet1'!$L$16"}</definedName>
    <definedName name="adkasd" localSheetId="11" hidden="1">{"'Sheet1'!$L$16"}</definedName>
    <definedName name="adkasd" localSheetId="5" hidden="1">{"'Sheet1'!$L$16"}</definedName>
    <definedName name="adkasd" hidden="1">{"'Sheet1'!$L$16"}</definedName>
    <definedName name="adl" localSheetId="2" hidden="1">{"'Sheet1'!$L$16"}</definedName>
    <definedName name="adl" localSheetId="11" hidden="1">{"'Sheet1'!$L$16"}</definedName>
    <definedName name="adl" localSheetId="5" hidden="1">{"'Sheet1'!$L$16"}</definedName>
    <definedName name="adl" hidden="1">{"'Sheet1'!$L$16"}</definedName>
    <definedName name="Adn">#N/A</definedName>
    <definedName name="adsfa" localSheetId="13">#REF!</definedName>
    <definedName name="adsfa" localSheetId="2">#REF!</definedName>
    <definedName name="adsfa" localSheetId="11">#REF!</definedName>
    <definedName name="adsfa" localSheetId="5">#REF!</definedName>
    <definedName name="adsfa" localSheetId="14">#REF!</definedName>
    <definedName name="adsfa">#REF!</definedName>
    <definedName name="adsfsad" localSheetId="2" hidden="1">{"'Sheet1'!$L$16"}</definedName>
    <definedName name="adsfsad" localSheetId="11" hidden="1">{"'Sheet1'!$L$16"}</definedName>
    <definedName name="adsfsad" localSheetId="5" hidden="1">{"'Sheet1'!$L$16"}</definedName>
    <definedName name="adsfsad" hidden="1">{"'Sheet1'!$L$16"}</definedName>
    <definedName name="adung" localSheetId="2" hidden="1">{"'Sheet1'!$L$16"}</definedName>
    <definedName name="adung" localSheetId="11" hidden="1">{"'Sheet1'!$L$16"}</definedName>
    <definedName name="adung" localSheetId="5" hidden="1">{"'Sheet1'!$L$16"}</definedName>
    <definedName name="adung" hidden="1">{"'Sheet1'!$L$16"}</definedName>
    <definedName name="æ76">#N/A</definedName>
    <definedName name="AEZ" localSheetId="13">#REF!</definedName>
    <definedName name="AEZ" localSheetId="2">#REF!</definedName>
    <definedName name="AEZ" localSheetId="11">#REF!</definedName>
    <definedName name="AEZ" localSheetId="5">#REF!</definedName>
    <definedName name="AEZ" localSheetId="14">#REF!</definedName>
    <definedName name="AEZ">#REF!</definedName>
    <definedName name="af" localSheetId="2" hidden="1">{#N/A,#N/A,FALSE,"Chi tiÆt"}</definedName>
    <definedName name="af" localSheetId="11" hidden="1">{#N/A,#N/A,FALSE,"Chi tiÆt"}</definedName>
    <definedName name="af" localSheetId="5" hidden="1">{#N/A,#N/A,FALSE,"Chi tiÆt"}</definedName>
    <definedName name="af" hidden="1">{#N/A,#N/A,FALSE,"Chi tiÆt"}</definedName>
    <definedName name="afasffg">#N/A</definedName>
    <definedName name="afasfsagfas" localSheetId="2" hidden="1">{#N/A,#N/A,FALSE,"Chi tiÆt"}</definedName>
    <definedName name="afasfsagfas" localSheetId="11" hidden="1">{#N/A,#N/A,FALSE,"Chi tiÆt"}</definedName>
    <definedName name="afasfsagfas" localSheetId="5" hidden="1">{#N/A,#N/A,FALSE,"Chi tiÆt"}</definedName>
    <definedName name="afasfsagfas" hidden="1">{#N/A,#N/A,FALSE,"Chi tiÆt"}</definedName>
    <definedName name="afdf" localSheetId="2" hidden="1">{"'Sheet1'!$L$16"}</definedName>
    <definedName name="afdf" localSheetId="11" hidden="1">{"'Sheet1'!$L$16"}</definedName>
    <definedName name="afdf" localSheetId="5" hidden="1">{"'Sheet1'!$L$16"}</definedName>
    <definedName name="afdf" hidden="1">{"'Sheet1'!$L$16"}</definedName>
    <definedName name="afga" localSheetId="13">#REF!</definedName>
    <definedName name="afga" localSheetId="2">#REF!</definedName>
    <definedName name="afga" localSheetId="11">#REF!</definedName>
    <definedName name="afga" localSheetId="5">#REF!</definedName>
    <definedName name="afga" localSheetId="14">#REF!</definedName>
    <definedName name="afga">#REF!</definedName>
    <definedName name="afh" localSheetId="13">#REF!</definedName>
    <definedName name="afh" localSheetId="2">#REF!</definedName>
    <definedName name="afh" localSheetId="11">#REF!</definedName>
    <definedName name="afh" localSheetId="5">#REF!</definedName>
    <definedName name="afh" localSheetId="14">#REF!</definedName>
    <definedName name="afh">#REF!</definedName>
    <definedName name="Ag">#N/A</definedName>
    <definedName name="Ag_" localSheetId="13">#REF!</definedName>
    <definedName name="Ag_" localSheetId="2">#REF!</definedName>
    <definedName name="Ag_" localSheetId="11">#REF!</definedName>
    <definedName name="Ag_" localSheetId="5">#REF!</definedName>
    <definedName name="Ag_" localSheetId="14">#REF!</definedName>
    <definedName name="Ag_">#REF!</definedName>
    <definedName name="ag142X42" localSheetId="13">#REF!</definedName>
    <definedName name="ag142X42" localSheetId="14">#REF!</definedName>
    <definedName name="ag142X42">#REF!</definedName>
    <definedName name="ag15F80" localSheetId="13">#REF!</definedName>
    <definedName name="ag15F80" localSheetId="2">#REF!</definedName>
    <definedName name="ag15F80" localSheetId="11">#REF!</definedName>
    <definedName name="ag15F80" localSheetId="5">#REF!</definedName>
    <definedName name="ag15F80" localSheetId="14">#REF!</definedName>
    <definedName name="ag15F80">#REF!</definedName>
    <definedName name="ag15F80_6" localSheetId="13">#REF!</definedName>
    <definedName name="ag15F80_6" localSheetId="2">#REF!</definedName>
    <definedName name="ag15F80_6" localSheetId="11">#REF!</definedName>
    <definedName name="ag15F80_6" localSheetId="5">#REF!</definedName>
    <definedName name="ag15F80_6" localSheetId="14">#REF!</definedName>
    <definedName name="ag15F80_6">#REF!</definedName>
    <definedName name="ag267N59" localSheetId="13">#REF!</definedName>
    <definedName name="ag267N59" localSheetId="14">#REF!</definedName>
    <definedName name="ag267N59">#REF!</definedName>
    <definedName name="agagfaga" localSheetId="13">#REF!</definedName>
    <definedName name="agagfaga" localSheetId="2">#REF!</definedName>
    <definedName name="agagfaga" localSheetId="11">#REF!</definedName>
    <definedName name="agagfaga" localSheetId="5">#REF!</definedName>
    <definedName name="agagfaga" localSheetId="14">#REF!</definedName>
    <definedName name="agagfaga">#REF!</definedName>
    <definedName name="agagh" localSheetId="13">#REF!</definedName>
    <definedName name="agagh" localSheetId="2">#REF!</definedName>
    <definedName name="agagh" localSheetId="11">#REF!</definedName>
    <definedName name="agagh" localSheetId="5">#REF!</definedName>
    <definedName name="agagh" localSheetId="14">#REF!</definedName>
    <definedName name="agagh">#REF!</definedName>
    <definedName name="agd" localSheetId="13">#REF!</definedName>
    <definedName name="agd" localSheetId="2">#REF!</definedName>
    <definedName name="agd" localSheetId="11">#REF!</definedName>
    <definedName name="agd" localSheetId="5">#REF!</definedName>
    <definedName name="agd" localSheetId="14">#REF!</definedName>
    <definedName name="agd">#REF!</definedName>
    <definedName name="agsd" localSheetId="13">#REF!</definedName>
    <definedName name="agsd" localSheetId="2">#REF!</definedName>
    <definedName name="agsd" localSheetId="11">#REF!</definedName>
    <definedName name="agsd" localSheetId="5">#REF!</definedName>
    <definedName name="agsd" localSheetId="14">#REF!</definedName>
    <definedName name="agsd">#REF!</definedName>
    <definedName name="ah" localSheetId="13">#REF!</definedName>
    <definedName name="ah" localSheetId="2">#REF!</definedName>
    <definedName name="ah" localSheetId="11">#REF!</definedName>
    <definedName name="ah" localSheetId="5">#REF!</definedName>
    <definedName name="ah" localSheetId="14">#REF!</definedName>
    <definedName name="ah">#REF!</definedName>
    <definedName name="ai">#N/A</definedName>
    <definedName name="aì76" localSheetId="13">#REF!</definedName>
    <definedName name="aì76" localSheetId="2">#REF!</definedName>
    <definedName name="aì76" localSheetId="11">#REF!</definedName>
    <definedName name="aì76" localSheetId="5">#REF!</definedName>
    <definedName name="aì76" localSheetId="14">#REF!</definedName>
    <definedName name="aì76">#REF!</definedName>
    <definedName name="AIRCON" localSheetId="13">#REF!</definedName>
    <definedName name="AIRCON" localSheetId="2">#REF!</definedName>
    <definedName name="AIRCON" localSheetId="11">#REF!</definedName>
    <definedName name="AIRCON" localSheetId="5">#REF!</definedName>
    <definedName name="AIRCON" localSheetId="14">#REF!</definedName>
    <definedName name="AIRCON">#REF!</definedName>
    <definedName name="aî">#N/A</definedName>
    <definedName name="ak" localSheetId="13">#REF!</definedName>
    <definedName name="ak" localSheetId="2">#REF!</definedName>
    <definedName name="ak" localSheetId="11">#REF!</definedName>
    <definedName name="ak" localSheetId="5">#REF!</definedName>
    <definedName name="ak" localSheetId="14">#REF!</definedName>
    <definedName name="ak">#REF!</definedName>
    <definedName name="aK_cap" localSheetId="13">#REF!</definedName>
    <definedName name="aK_cap" localSheetId="2">#REF!</definedName>
    <definedName name="aK_cap" localSheetId="11">#REF!</definedName>
    <definedName name="aK_cap" localSheetId="5">#REF!</definedName>
    <definedName name="aK_cap" localSheetId="14">#REF!</definedName>
    <definedName name="aK_cap">#REF!</definedName>
    <definedName name="aK_con" localSheetId="13">#REF!</definedName>
    <definedName name="aK_con" localSheetId="2">#REF!</definedName>
    <definedName name="aK_con" localSheetId="11">#REF!</definedName>
    <definedName name="aK_con" localSheetId="5">#REF!</definedName>
    <definedName name="aK_con" localSheetId="14">#REF!</definedName>
    <definedName name="aK_con">#REF!</definedName>
    <definedName name="aK_dep" localSheetId="13">#REF!</definedName>
    <definedName name="aK_dep" localSheetId="2">#REF!</definedName>
    <definedName name="aK_dep" localSheetId="11">#REF!</definedName>
    <definedName name="aK_dep" localSheetId="5">#REF!</definedName>
    <definedName name="aK_dep" localSheetId="14">#REF!</definedName>
    <definedName name="aK_dep">#REF!</definedName>
    <definedName name="aK_dis" localSheetId="13">#REF!</definedName>
    <definedName name="aK_dis" localSheetId="2">#REF!</definedName>
    <definedName name="aK_dis" localSheetId="11">#REF!</definedName>
    <definedName name="aK_dis" localSheetId="5">#REF!</definedName>
    <definedName name="aK_dis" localSheetId="14">#REF!</definedName>
    <definedName name="aK_dis">#REF!</definedName>
    <definedName name="aK_imm" localSheetId="13">#REF!</definedName>
    <definedName name="aK_imm" localSheetId="2">#REF!</definedName>
    <definedName name="aK_imm" localSheetId="11">#REF!</definedName>
    <definedName name="aK_imm" localSheetId="5">#REF!</definedName>
    <definedName name="aK_imm" localSheetId="14">#REF!</definedName>
    <definedName name="aK_imm">#REF!</definedName>
    <definedName name="aK_rof" localSheetId="13">#REF!</definedName>
    <definedName name="aK_rof" localSheetId="2">#REF!</definedName>
    <definedName name="aK_rof" localSheetId="11">#REF!</definedName>
    <definedName name="aK_rof" localSheetId="5">#REF!</definedName>
    <definedName name="aK_rof" localSheetId="14">#REF!</definedName>
    <definedName name="aK_rof">#REF!</definedName>
    <definedName name="aK_ron" localSheetId="13">#REF!</definedName>
    <definedName name="aK_ron" localSheetId="2">#REF!</definedName>
    <definedName name="aK_ron" localSheetId="11">#REF!</definedName>
    <definedName name="aK_ron" localSheetId="5">#REF!</definedName>
    <definedName name="aK_ron" localSheetId="14">#REF!</definedName>
    <definedName name="aK_ron">#REF!</definedName>
    <definedName name="aK_run" localSheetId="13">#REF!</definedName>
    <definedName name="aK_run" localSheetId="2">#REF!</definedName>
    <definedName name="aK_run" localSheetId="11">#REF!</definedName>
    <definedName name="aK_run" localSheetId="5">#REF!</definedName>
    <definedName name="aK_run" localSheetId="14">#REF!</definedName>
    <definedName name="aK_run">#REF!</definedName>
    <definedName name="aK_sed" localSheetId="13">#REF!</definedName>
    <definedName name="aK_sed" localSheetId="2">#REF!</definedName>
    <definedName name="aK_sed" localSheetId="11">#REF!</definedName>
    <definedName name="aK_sed" localSheetId="5">#REF!</definedName>
    <definedName name="aK_sed" localSheetId="14">#REF!</definedName>
    <definedName name="aK_sed">#REF!</definedName>
    <definedName name="akbt" localSheetId="13">#REF!</definedName>
    <definedName name="akbt" localSheetId="2">#REF!</definedName>
    <definedName name="akbt" localSheetId="11">#REF!</definedName>
    <definedName name="akbt" localSheetId="5">#REF!</definedName>
    <definedName name="akbt" localSheetId="14">#REF!</definedName>
    <definedName name="akbt">#REF!</definedName>
    <definedName name="al" localSheetId="13">#REF!</definedName>
    <definedName name="al" localSheetId="2">#REF!</definedName>
    <definedName name="al" localSheetId="11">#REF!</definedName>
    <definedName name="al" localSheetId="5">#REF!</definedName>
    <definedName name="al" localSheetId="14">#REF!</definedName>
    <definedName name="al">#REF!</definedName>
    <definedName name="alfa" localSheetId="13">#REF!</definedName>
    <definedName name="alfa" localSheetId="2">#REF!</definedName>
    <definedName name="alfa" localSheetId="11">#REF!</definedName>
    <definedName name="alfa" localSheetId="5">#REF!</definedName>
    <definedName name="alfa" localSheetId="14">#REF!</definedName>
    <definedName name="alfa">#REF!</definedName>
    <definedName name="all" localSheetId="13">#REF!</definedName>
    <definedName name="all" localSheetId="2">#REF!</definedName>
    <definedName name="all" localSheetId="11">#REF!</definedName>
    <definedName name="all" localSheetId="5">#REF!</definedName>
    <definedName name="all" localSheetId="14">#REF!</definedName>
    <definedName name="all">#REF!</definedName>
    <definedName name="All_Item" localSheetId="13">#REF!</definedName>
    <definedName name="All_Item" localSheetId="2">#REF!</definedName>
    <definedName name="All_Item" localSheetId="11">#REF!</definedName>
    <definedName name="All_Item" localSheetId="5">#REF!</definedName>
    <definedName name="All_Item" localSheetId="14">#REF!</definedName>
    <definedName name="All_Item">#REF!</definedName>
    <definedName name="All_Item_6" localSheetId="13">#REF!</definedName>
    <definedName name="All_Item_6" localSheetId="2">#REF!</definedName>
    <definedName name="All_Item_6" localSheetId="11">#REF!</definedName>
    <definedName name="All_Item_6" localSheetId="5">#REF!</definedName>
    <definedName name="All_Item_6" localSheetId="14">#REF!</definedName>
    <definedName name="All_Item_6">#REF!</definedName>
    <definedName name="AllSh">#N/A</definedName>
    <definedName name="Alnc">#REF!</definedName>
    <definedName name="ALPIN">#N/A</definedName>
    <definedName name="ALPJYOU">#N/A</definedName>
    <definedName name="ALPTOI">#N/A</definedName>
    <definedName name="alpha">#N/A</definedName>
    <definedName name="am" localSheetId="13">#REF!</definedName>
    <definedName name="am" localSheetId="2">#REF!</definedName>
    <definedName name="am" localSheetId="11">#REF!</definedName>
    <definedName name="am" localSheetId="5">#REF!</definedName>
    <definedName name="am" localSheetId="14">#REF!</definedName>
    <definedName name="am">#REF!</definedName>
    <definedName name="am." localSheetId="13">#REF!</definedName>
    <definedName name="am." localSheetId="2">#REF!</definedName>
    <definedName name="am." localSheetId="11">#REF!</definedName>
    <definedName name="am." localSheetId="5">#REF!</definedName>
    <definedName name="am." localSheetId="14">#REF!</definedName>
    <definedName name="am.">#REF!</definedName>
    <definedName name="am._6" localSheetId="13">#REF!</definedName>
    <definedName name="am._6" localSheetId="2">#REF!</definedName>
    <definedName name="am._6" localSheetId="11">#REF!</definedName>
    <definedName name="am._6" localSheetId="5">#REF!</definedName>
    <definedName name="am._6" localSheetId="14">#REF!</definedName>
    <definedName name="am._6">#REF!</definedName>
    <definedName name="amiang" localSheetId="13">#REF!</definedName>
    <definedName name="amiang" localSheetId="14">#REF!</definedName>
    <definedName name="amiang">#REF!</definedName>
    <definedName name="amm">#N/A</definedName>
    <definedName name="AMP">#N/A</definedName>
    <definedName name="amu">#N/A</definedName>
    <definedName name="an">#N/A</definedName>
    <definedName name="aN_cap" localSheetId="13">#REF!</definedName>
    <definedName name="aN_cap" localSheetId="2">#REF!</definedName>
    <definedName name="aN_cap" localSheetId="11">#REF!</definedName>
    <definedName name="aN_cap" localSheetId="5">#REF!</definedName>
    <definedName name="aN_cap" localSheetId="14">#REF!</definedName>
    <definedName name="aN_cap">#REF!</definedName>
    <definedName name="aN_con" localSheetId="13">#REF!</definedName>
    <definedName name="aN_con" localSheetId="2">#REF!</definedName>
    <definedName name="aN_con" localSheetId="11">#REF!</definedName>
    <definedName name="aN_con" localSheetId="5">#REF!</definedName>
    <definedName name="aN_con" localSheetId="14">#REF!</definedName>
    <definedName name="aN_con">#REF!</definedName>
    <definedName name="aN_dep" localSheetId="13">#REF!</definedName>
    <definedName name="aN_dep" localSheetId="2">#REF!</definedName>
    <definedName name="aN_dep" localSheetId="11">#REF!</definedName>
    <definedName name="aN_dep" localSheetId="5">#REF!</definedName>
    <definedName name="aN_dep" localSheetId="14">#REF!</definedName>
    <definedName name="aN_dep">#REF!</definedName>
    <definedName name="aN_fix" localSheetId="13">#REF!</definedName>
    <definedName name="aN_fix" localSheetId="2">#REF!</definedName>
    <definedName name="aN_fix" localSheetId="11">#REF!</definedName>
    <definedName name="aN_fix" localSheetId="5">#REF!</definedName>
    <definedName name="aN_fix" localSheetId="14">#REF!</definedName>
    <definedName name="aN_fix">#REF!</definedName>
    <definedName name="aN_imm" localSheetId="13">#REF!</definedName>
    <definedName name="aN_imm" localSheetId="2">#REF!</definedName>
    <definedName name="aN_imm" localSheetId="11">#REF!</definedName>
    <definedName name="aN_imm" localSheetId="5">#REF!</definedName>
    <definedName name="aN_imm" localSheetId="14">#REF!</definedName>
    <definedName name="aN_imm">#REF!</definedName>
    <definedName name="aN_rof" localSheetId="13">#REF!</definedName>
    <definedName name="aN_rof" localSheetId="2">#REF!</definedName>
    <definedName name="aN_rof" localSheetId="11">#REF!</definedName>
    <definedName name="aN_rof" localSheetId="5">#REF!</definedName>
    <definedName name="aN_rof" localSheetId="14">#REF!</definedName>
    <definedName name="aN_rof">#REF!</definedName>
    <definedName name="aN_ron" localSheetId="13">#REF!</definedName>
    <definedName name="aN_ron" localSheetId="2">#REF!</definedName>
    <definedName name="aN_ron" localSheetId="11">#REF!</definedName>
    <definedName name="aN_ron" localSheetId="5">#REF!</definedName>
    <definedName name="aN_ron" localSheetId="14">#REF!</definedName>
    <definedName name="aN_ron">#REF!</definedName>
    <definedName name="aN_run" localSheetId="13">#REF!</definedName>
    <definedName name="aN_run" localSheetId="2">#REF!</definedName>
    <definedName name="aN_run" localSheetId="11">#REF!</definedName>
    <definedName name="aN_run" localSheetId="5">#REF!</definedName>
    <definedName name="aN_run" localSheetId="14">#REF!</definedName>
    <definedName name="aN_run">#REF!</definedName>
    <definedName name="aN_sed" localSheetId="13">#REF!</definedName>
    <definedName name="aN_sed" localSheetId="2">#REF!</definedName>
    <definedName name="aN_sed" localSheetId="11">#REF!</definedName>
    <definedName name="aN_sed" localSheetId="5">#REF!</definedName>
    <definedName name="aN_sed" localSheetId="14">#REF!</definedName>
    <definedName name="aN_sed">#REF!</definedName>
    <definedName name="anfa" localSheetId="13">#REF!</definedName>
    <definedName name="anfa" localSheetId="2">#REF!</definedName>
    <definedName name="anfa" localSheetId="11">#REF!</definedName>
    <definedName name="anfa" localSheetId="5">#REF!</definedName>
    <definedName name="anfa" localSheetId="14">#REF!</definedName>
    <definedName name="anfa">#REF!</definedName>
    <definedName name="anfa_s" localSheetId="13">#REF!</definedName>
    <definedName name="anfa_s" localSheetId="2">#REF!</definedName>
    <definedName name="anfa_s" localSheetId="11">#REF!</definedName>
    <definedName name="anfa_s" localSheetId="5">#REF!</definedName>
    <definedName name="anfa_s" localSheetId="14">#REF!</definedName>
    <definedName name="anfa_s">#REF!</definedName>
    <definedName name="anpha" localSheetId="13">#REF!</definedName>
    <definedName name="anpha" localSheetId="2">#REF!</definedName>
    <definedName name="anpha" localSheetId="11">#REF!</definedName>
    <definedName name="anpha" localSheetId="5">#REF!</definedName>
    <definedName name="anpha" localSheetId="14">#REF!</definedName>
    <definedName name="anpha">#REF!</definedName>
    <definedName name="anscount" hidden="1">1</definedName>
    <definedName name="Antoan" localSheetId="2" hidden="1">{"'Sheet1'!$L$16"}</definedName>
    <definedName name="Antoan" localSheetId="11" hidden="1">{"'Sheet1'!$L$16"}</definedName>
    <definedName name="Antoan" localSheetId="5" hidden="1">{"'Sheet1'!$L$16"}</definedName>
    <definedName name="Antoan" hidden="1">{"'Sheet1'!$L$16"}</definedName>
    <definedName name="anh">#REF!</definedName>
    <definedName name="anh_links">INDEX(#REF!,MATCH(#REF!,#REF!,0))</definedName>
    <definedName name="ANHTIEN">#N/A</definedName>
    <definedName name="ao" localSheetId="13">#REF!</definedName>
    <definedName name="ao" localSheetId="14">#REF!</definedName>
    <definedName name="ao">#REF!</definedName>
    <definedName name="AoBok" localSheetId="13">#REF!</definedName>
    <definedName name="AoBok" localSheetId="2">#REF!</definedName>
    <definedName name="AoBok" localSheetId="11">#REF!</definedName>
    <definedName name="AoBok" localSheetId="5">#REF!</definedName>
    <definedName name="AoBok" localSheetId="14">#REF!</definedName>
    <definedName name="AoBok">#REF!</definedName>
    <definedName name="Ap" localSheetId="13">#REF!</definedName>
    <definedName name="Ap" localSheetId="2">#REF!</definedName>
    <definedName name="Ap" localSheetId="11">#REF!</definedName>
    <definedName name="Ap" localSheetId="5">#REF!</definedName>
    <definedName name="Ap" localSheetId="14">#REF!</definedName>
    <definedName name="Ap">#REF!</definedName>
    <definedName name="Ap_6" localSheetId="13">#REF!</definedName>
    <definedName name="Ap_6" localSheetId="2">#REF!</definedName>
    <definedName name="Ap_6" localSheetId="11">#REF!</definedName>
    <definedName name="Ap_6" localSheetId="5">#REF!</definedName>
    <definedName name="Ap_6" localSheetId="14">#REF!</definedName>
    <definedName name="Ap_6">#REF!</definedName>
    <definedName name="aP_cap" localSheetId="13">#REF!</definedName>
    <definedName name="aP_cap" localSheetId="2">#REF!</definedName>
    <definedName name="aP_cap" localSheetId="11">#REF!</definedName>
    <definedName name="aP_cap" localSheetId="5">#REF!</definedName>
    <definedName name="aP_cap" localSheetId="14">#REF!</definedName>
    <definedName name="aP_cap">#REF!</definedName>
    <definedName name="aP_con" localSheetId="13">#REF!</definedName>
    <definedName name="aP_con" localSheetId="2">#REF!</definedName>
    <definedName name="aP_con" localSheetId="11">#REF!</definedName>
    <definedName name="aP_con" localSheetId="5">#REF!</definedName>
    <definedName name="aP_con" localSheetId="14">#REF!</definedName>
    <definedName name="aP_con">#REF!</definedName>
    <definedName name="aP_dep" localSheetId="13">#REF!</definedName>
    <definedName name="aP_dep" localSheetId="2">#REF!</definedName>
    <definedName name="aP_dep" localSheetId="11">#REF!</definedName>
    <definedName name="aP_dep" localSheetId="5">#REF!</definedName>
    <definedName name="aP_dep" localSheetId="14">#REF!</definedName>
    <definedName name="aP_dep">#REF!</definedName>
    <definedName name="aP_dis" localSheetId="13">#REF!</definedName>
    <definedName name="aP_dis" localSheetId="2">#REF!</definedName>
    <definedName name="aP_dis" localSheetId="11">#REF!</definedName>
    <definedName name="aP_dis" localSheetId="5">#REF!</definedName>
    <definedName name="aP_dis" localSheetId="14">#REF!</definedName>
    <definedName name="aP_dis">#REF!</definedName>
    <definedName name="aP_imm" localSheetId="13">#REF!</definedName>
    <definedName name="aP_imm" localSheetId="2">#REF!</definedName>
    <definedName name="aP_imm" localSheetId="11">#REF!</definedName>
    <definedName name="aP_imm" localSheetId="5">#REF!</definedName>
    <definedName name="aP_imm" localSheetId="14">#REF!</definedName>
    <definedName name="aP_imm">#REF!</definedName>
    <definedName name="aP_rof" localSheetId="13">#REF!</definedName>
    <definedName name="aP_rof" localSheetId="2">#REF!</definedName>
    <definedName name="aP_rof" localSheetId="11">#REF!</definedName>
    <definedName name="aP_rof" localSheetId="5">#REF!</definedName>
    <definedName name="aP_rof" localSheetId="14">#REF!</definedName>
    <definedName name="aP_rof">#REF!</definedName>
    <definedName name="aP_ron" localSheetId="13">#REF!</definedName>
    <definedName name="aP_ron" localSheetId="2">#REF!</definedName>
    <definedName name="aP_ron" localSheetId="11">#REF!</definedName>
    <definedName name="aP_ron" localSheetId="5">#REF!</definedName>
    <definedName name="aP_ron" localSheetId="14">#REF!</definedName>
    <definedName name="aP_ron">#REF!</definedName>
    <definedName name="aP_run" localSheetId="13">#REF!</definedName>
    <definedName name="aP_run" localSheetId="2">#REF!</definedName>
    <definedName name="aP_run" localSheetId="11">#REF!</definedName>
    <definedName name="aP_run" localSheetId="5">#REF!</definedName>
    <definedName name="aP_run" localSheetId="14">#REF!</definedName>
    <definedName name="aP_run">#REF!</definedName>
    <definedName name="aP_sed" localSheetId="13">#REF!</definedName>
    <definedName name="aP_sed" localSheetId="2">#REF!</definedName>
    <definedName name="aP_sed" localSheetId="11">#REF!</definedName>
    <definedName name="aP_sed" localSheetId="5">#REF!</definedName>
    <definedName name="aP_sed" localSheetId="14">#REF!</definedName>
    <definedName name="aP_sed">#REF!</definedName>
    <definedName name="Aps">#N/A</definedName>
    <definedName name="Apstot" localSheetId="13">#REF!</definedName>
    <definedName name="Apstot" localSheetId="2">#REF!</definedName>
    <definedName name="Apstot" localSheetId="11">#REF!</definedName>
    <definedName name="Apstot" localSheetId="5">#REF!</definedName>
    <definedName name="Apstot" localSheetId="14">#REF!</definedName>
    <definedName name="Apstot">#REF!</definedName>
    <definedName name="AQ" localSheetId="13">#REF!</definedName>
    <definedName name="AQ" localSheetId="2">#REF!</definedName>
    <definedName name="AQ" localSheetId="11">#REF!</definedName>
    <definedName name="AQ" localSheetId="5">#REF!</definedName>
    <definedName name="AQ" localSheetId="14">#REF!</definedName>
    <definedName name="AQ">#REF!</definedName>
    <definedName name="Arial" localSheetId="13">#REF!</definedName>
    <definedName name="Arial" localSheetId="2">#REF!</definedName>
    <definedName name="Arial" localSheetId="11">#REF!</definedName>
    <definedName name="Arial" localSheetId="5">#REF!</definedName>
    <definedName name="Arial" localSheetId="14">#REF!</definedName>
    <definedName name="Arial">#REF!</definedName>
    <definedName name="As" localSheetId="13">#REF!</definedName>
    <definedName name="As" localSheetId="2">#REF!</definedName>
    <definedName name="As" localSheetId="11">#REF!</definedName>
    <definedName name="As" localSheetId="5">#REF!</definedName>
    <definedName name="As" localSheetId="14">#REF!</definedName>
    <definedName name="As">#REF!</definedName>
    <definedName name="As_" localSheetId="13">#REF!</definedName>
    <definedName name="As_" localSheetId="2">#REF!</definedName>
    <definedName name="As_" localSheetId="11">#REF!</definedName>
    <definedName name="As_" localSheetId="5">#REF!</definedName>
    <definedName name="As_" localSheetId="14">#REF!</definedName>
    <definedName name="As_">#REF!</definedName>
    <definedName name="AS2DocOpenMode" hidden="1">"AS2DocumentEdit"</definedName>
    <definedName name="AS2ReportLS" hidden="1">1</definedName>
    <definedName name="AS2SyncStepLS" hidden="1">0</definedName>
    <definedName name="AS2VersionLS" hidden="1">300</definedName>
    <definedName name="asd" localSheetId="13">#REF!</definedName>
    <definedName name="asd" localSheetId="2">#REF!</definedName>
    <definedName name="asd" localSheetId="11">#REF!</definedName>
    <definedName name="asd" localSheetId="5">#REF!</definedName>
    <definedName name="asd" localSheetId="14">#REF!</definedName>
    <definedName name="asd">#REF!</definedName>
    <definedName name="asddf" localSheetId="2">{"Book1"}</definedName>
    <definedName name="asddf" localSheetId="11">{"Book1"}</definedName>
    <definedName name="asddf" localSheetId="5">{"Book1"}</definedName>
    <definedName name="asddf">{"Book1"}</definedName>
    <definedName name="asdfsa" localSheetId="2" hidden="1">{"'Sheet1'!$L$16"}</definedName>
    <definedName name="asdfsa" localSheetId="11" hidden="1">{"'Sheet1'!$L$16"}</definedName>
    <definedName name="asdfsa" localSheetId="5" hidden="1">{"'Sheet1'!$L$16"}</definedName>
    <definedName name="asdfsa" hidden="1">{"'Sheet1'!$L$16"}</definedName>
    <definedName name="asega" localSheetId="2">{"Thuxm2.xls","Sheet1"}</definedName>
    <definedName name="asega" localSheetId="11">{"Thuxm2.xls","Sheet1"}</definedName>
    <definedName name="asega" localSheetId="5">{"Thuxm2.xls","Sheet1"}</definedName>
    <definedName name="asega">{"Thuxm2.xls","Sheet1"}</definedName>
    <definedName name="asf" localSheetId="2" hidden="1">{"'Sheet1'!$L$16"}</definedName>
    <definedName name="asf" localSheetId="11" hidden="1">{"'Sheet1'!$L$16"}</definedName>
    <definedName name="asf" localSheetId="5" hidden="1">{"'Sheet1'!$L$16"}</definedName>
    <definedName name="asf" hidden="1">{"'Sheet1'!$L$16"}</definedName>
    <definedName name="asfsf" localSheetId="2" hidden="1">{"'Sheet1'!$L$16"}</definedName>
    <definedName name="asfsf" localSheetId="11" hidden="1">{"'Sheet1'!$L$16"}</definedName>
    <definedName name="asfsf" localSheetId="5" hidden="1">{"'Sheet1'!$L$16"}</definedName>
    <definedName name="asfsf" hidden="1">{"'Sheet1'!$L$16"}</definedName>
    <definedName name="asssss" localSheetId="2" hidden="1">{"'Sheet1'!$L$16"}</definedName>
    <definedName name="asssss" localSheetId="11" hidden="1">{"'Sheet1'!$L$16"}</definedName>
    <definedName name="asssss" localSheetId="5" hidden="1">{"'Sheet1'!$L$16"}</definedName>
    <definedName name="asssss" hidden="1">{"'Sheet1'!$L$16"}</definedName>
    <definedName name="ASTM" localSheetId="13">#REF!</definedName>
    <definedName name="ASTM" localSheetId="2">#REF!</definedName>
    <definedName name="ASTM" localSheetId="11">#REF!</definedName>
    <definedName name="ASTM" localSheetId="5">#REF!</definedName>
    <definedName name="ASTM" localSheetId="14">#REF!</definedName>
    <definedName name="ASTM">#REF!</definedName>
    <definedName name="astr" localSheetId="13">#REF!</definedName>
    <definedName name="astr" localSheetId="2">#REF!</definedName>
    <definedName name="astr" localSheetId="11">#REF!</definedName>
    <definedName name="astr" localSheetId="5">#REF!</definedName>
    <definedName name="astr" localSheetId="14">#REF!</definedName>
    <definedName name="astr">#REF!</definedName>
    <definedName name="At">#N/A</definedName>
    <definedName name="at1.5" localSheetId="13">#REF!</definedName>
    <definedName name="at1.5" localSheetId="2">#REF!</definedName>
    <definedName name="at1.5" localSheetId="11">#REF!</definedName>
    <definedName name="at1.5" localSheetId="5">#REF!</definedName>
    <definedName name="at1.5" localSheetId="14">#REF!</definedName>
    <definedName name="at1.5">#REF!</definedName>
    <definedName name="atg" localSheetId="13">#REF!</definedName>
    <definedName name="atg" localSheetId="2">#REF!</definedName>
    <definedName name="atg" localSheetId="11">#REF!</definedName>
    <definedName name="atg" localSheetId="5">#REF!</definedName>
    <definedName name="atg" localSheetId="14">#REF!</definedName>
    <definedName name="atg">#REF!</definedName>
    <definedName name="atgoi" localSheetId="13">#REF!</definedName>
    <definedName name="atgoi" localSheetId="2">#REF!</definedName>
    <definedName name="atgoi" localSheetId="11">#REF!</definedName>
    <definedName name="atgoi" localSheetId="5">#REF!</definedName>
    <definedName name="atgoi" localSheetId="14">#REF!</definedName>
    <definedName name="atgoi">#REF!</definedName>
    <definedName name="ATGT" localSheetId="2" hidden="1">{"'Sheet1'!$L$16"}</definedName>
    <definedName name="ATGT" localSheetId="11" hidden="1">{"'Sheet1'!$L$16"}</definedName>
    <definedName name="ATGT" localSheetId="5" hidden="1">{"'Sheet1'!$L$16"}</definedName>
    <definedName name="ATGT" hidden="1">{"'Sheet1'!$L$16"}</definedName>
    <definedName name="ATIEN">#N/A</definedName>
    <definedName name="aù0">#N/A</definedName>
    <definedName name="auto" localSheetId="13">#REF!</definedName>
    <definedName name="auto" localSheetId="2">#REF!</definedName>
    <definedName name="auto" localSheetId="11">#REF!</definedName>
    <definedName name="auto" localSheetId="5">#REF!</definedName>
    <definedName name="auto" localSheetId="14">#REF!</definedName>
    <definedName name="auto">#REF!</definedName>
    <definedName name="automat" localSheetId="13">#REF!</definedName>
    <definedName name="automat" localSheetId="14">#REF!</definedName>
    <definedName name="automat">#REF!</definedName>
    <definedName name="automat50" localSheetId="13">#REF!</definedName>
    <definedName name="automat50" localSheetId="2">#REF!</definedName>
    <definedName name="automat50" localSheetId="11">#REF!</definedName>
    <definedName name="automat50" localSheetId="5">#REF!</definedName>
    <definedName name="automat50" localSheetId="14">#REF!</definedName>
    <definedName name="automat50">#REF!</definedName>
    <definedName name="Av" localSheetId="13">#REF!</definedName>
    <definedName name="Av" localSheetId="2">#REF!</definedName>
    <definedName name="Av" localSheetId="11">#REF!</definedName>
    <definedName name="Av" localSheetId="5">#REF!</definedName>
    <definedName name="Av" localSheetId="14">#REF!</definedName>
    <definedName name="Av">#REF!</definedName>
    <definedName name="Avf" localSheetId="13">#REF!</definedName>
    <definedName name="Avf" localSheetId="2">#REF!</definedName>
    <definedName name="Avf" localSheetId="11">#REF!</definedName>
    <definedName name="Avf" localSheetId="5">#REF!</definedName>
    <definedName name="Avf" localSheetId="14">#REF!</definedName>
    <definedName name="Avf">#REF!</definedName>
    <definedName name="avl" localSheetId="13">#REF!</definedName>
    <definedName name="avl" localSheetId="2">#REF!</definedName>
    <definedName name="avl" localSheetId="11">#REF!</definedName>
    <definedName name="avl" localSheetId="5">#REF!</definedName>
    <definedName name="avl" localSheetId="14">#REF!</definedName>
    <definedName name="avl">#REF!</definedName>
    <definedName name="â" localSheetId="2" hidden="1">{"'Sheet1'!$L$16"}</definedName>
    <definedName name="â" localSheetId="11" hidden="1">{"'Sheet1'!$L$16"}</definedName>
    <definedName name="â" localSheetId="5" hidden="1">{"'Sheet1'!$L$16"}</definedName>
    <definedName name="â" hidden="1">{"'Sheet1'!$L$16"}</definedName>
    <definedName name="ây" localSheetId="13">#REF!</definedName>
    <definedName name="ây" localSheetId="14">#REF!</definedName>
    <definedName name="ây">#REF!</definedName>
    <definedName name="b" localSheetId="2" hidden="1">{"'Sheet1'!$L$16"}</definedName>
    <definedName name="b" localSheetId="11" hidden="1">{"'Sheet1'!$L$16"}</definedName>
    <definedName name="b" localSheetId="5" hidden="1">{"'Sheet1'!$L$16"}</definedName>
    <definedName name="b" hidden="1">{"'Sheet1'!$L$16"}</definedName>
    <definedName name="B.MinBacLieu" localSheetId="13">#REF!</definedName>
    <definedName name="B.MinBacLieu" localSheetId="2">#REF!</definedName>
    <definedName name="B.MinBacLieu" localSheetId="11">#REF!</definedName>
    <definedName name="B.MinBacLieu" localSheetId="5">#REF!</definedName>
    <definedName name="B.MinBacLieu" localSheetId="14">#REF!</definedName>
    <definedName name="B.MinBacLieu">#REF!</definedName>
    <definedName name="B.nuamat">7.25</definedName>
    <definedName name="B_" localSheetId="13">#REF!</definedName>
    <definedName name="B_" localSheetId="2">#REF!</definedName>
    <definedName name="B_" localSheetId="11">#REF!</definedName>
    <definedName name="B_" localSheetId="5">#REF!</definedName>
    <definedName name="B_" localSheetId="14">#REF!</definedName>
    <definedName name="B_">#REF!</definedName>
    <definedName name="b_1">#N/A</definedName>
    <definedName name="b_2">#N/A</definedName>
    <definedName name="b_240">#N/A</definedName>
    <definedName name="b_280">#N/A</definedName>
    <definedName name="b_3">#N/A</definedName>
    <definedName name="b_320">#N/A</definedName>
    <definedName name="b_4">#N/A</definedName>
    <definedName name="b_5">#N/A</definedName>
    <definedName name="b_6">#N/A</definedName>
    <definedName name="b_dd1" localSheetId="13">#REF!</definedName>
    <definedName name="b_dd1" localSheetId="2">#REF!</definedName>
    <definedName name="b_dd1" localSheetId="11">#REF!</definedName>
    <definedName name="b_dd1" localSheetId="5">#REF!</definedName>
    <definedName name="b_dd1" localSheetId="14">#REF!</definedName>
    <definedName name="b_dd1">#REF!</definedName>
    <definedName name="b_DL" localSheetId="13">#REF!</definedName>
    <definedName name="b_DL" localSheetId="2">#REF!</definedName>
    <definedName name="b_DL" localSheetId="11">#REF!</definedName>
    <definedName name="b_DL" localSheetId="5">#REF!</definedName>
    <definedName name="b_DL" localSheetId="14">#REF!</definedName>
    <definedName name="b_DL">#REF!</definedName>
    <definedName name="B_DMNTGD">#REF!</definedName>
    <definedName name="B_DMVLDV">#REF!</definedName>
    <definedName name="b_eh" localSheetId="13">#REF!</definedName>
    <definedName name="b_eh" localSheetId="2">#REF!</definedName>
    <definedName name="b_eh" localSheetId="11">#REF!</definedName>
    <definedName name="b_eh" localSheetId="5">#REF!</definedName>
    <definedName name="b_eh" localSheetId="14">#REF!</definedName>
    <definedName name="b_eh">#REF!</definedName>
    <definedName name="b_eh1" localSheetId="13">#REF!</definedName>
    <definedName name="b_eh1" localSheetId="2">#REF!</definedName>
    <definedName name="b_eh1" localSheetId="11">#REF!</definedName>
    <definedName name="b_eh1" localSheetId="5">#REF!</definedName>
    <definedName name="b_eh1" localSheetId="14">#REF!</definedName>
    <definedName name="b_eh1">#REF!</definedName>
    <definedName name="b_ev" localSheetId="13">#REF!</definedName>
    <definedName name="b_ev" localSheetId="2">#REF!</definedName>
    <definedName name="b_ev" localSheetId="11">#REF!</definedName>
    <definedName name="b_ev" localSheetId="5">#REF!</definedName>
    <definedName name="b_ev" localSheetId="14">#REF!</definedName>
    <definedName name="b_ev">#REF!</definedName>
    <definedName name="b_ev1" localSheetId="13">#REF!</definedName>
    <definedName name="b_ev1" localSheetId="2">#REF!</definedName>
    <definedName name="b_ev1" localSheetId="11">#REF!</definedName>
    <definedName name="b_ev1" localSheetId="5">#REF!</definedName>
    <definedName name="b_ev1" localSheetId="14">#REF!</definedName>
    <definedName name="b_ev1">#REF!</definedName>
    <definedName name="b_FR" localSheetId="13">#REF!</definedName>
    <definedName name="b_FR" localSheetId="2">#REF!</definedName>
    <definedName name="b_FR" localSheetId="11">#REF!</definedName>
    <definedName name="b_FR" localSheetId="5">#REF!</definedName>
    <definedName name="b_FR" localSheetId="14">#REF!</definedName>
    <definedName name="b_FR">#REF!</definedName>
    <definedName name="b_fr1" localSheetId="13">#REF!</definedName>
    <definedName name="b_fr1" localSheetId="2">#REF!</definedName>
    <definedName name="b_fr1" localSheetId="11">#REF!</definedName>
    <definedName name="b_fr1" localSheetId="5">#REF!</definedName>
    <definedName name="b_fr1" localSheetId="14">#REF!</definedName>
    <definedName name="b_fr1">#REF!</definedName>
    <definedName name="B_Isc" localSheetId="13">#REF!</definedName>
    <definedName name="B_Isc" localSheetId="2">#REF!</definedName>
    <definedName name="B_Isc" localSheetId="11">#REF!</definedName>
    <definedName name="B_Isc" localSheetId="5">#REF!</definedName>
    <definedName name="B_Isc" localSheetId="14">#REF!</definedName>
    <definedName name="B_Isc">#REF!</definedName>
    <definedName name="b_LL" localSheetId="13">#REF!</definedName>
    <definedName name="b_LL" localSheetId="2">#REF!</definedName>
    <definedName name="b_LL" localSheetId="11">#REF!</definedName>
    <definedName name="b_LL" localSheetId="5">#REF!</definedName>
    <definedName name="b_LL" localSheetId="14">#REF!</definedName>
    <definedName name="b_LL">#REF!</definedName>
    <definedName name="b_ll1" localSheetId="13">#REF!</definedName>
    <definedName name="b_ll1" localSheetId="2">#REF!</definedName>
    <definedName name="b_ll1" localSheetId="11">#REF!</definedName>
    <definedName name="b_ll1" localSheetId="5">#REF!</definedName>
    <definedName name="b_ll1" localSheetId="14">#REF!</definedName>
    <definedName name="b_ll1">#REF!</definedName>
    <definedName name="b_min" localSheetId="13">#REF!</definedName>
    <definedName name="b_min" localSheetId="2">#REF!</definedName>
    <definedName name="b_min" localSheetId="11">#REF!</definedName>
    <definedName name="b_min" localSheetId="5">#REF!</definedName>
    <definedName name="b_min" localSheetId="14">#REF!</definedName>
    <definedName name="b_min">#REF!</definedName>
    <definedName name="B_ng_dÝnh">#N/A</definedName>
    <definedName name="B_ng_thèng_k__khèi_l_îng___o___p__nÒn___êng_cho_tõng_Km" localSheetId="13">#REF!</definedName>
    <definedName name="B_ng_thèng_k__khèi_l_îng___o___p__nÒn___êng_cho_tõng_Km" localSheetId="2">#REF!</definedName>
    <definedName name="B_ng_thèng_k__khèi_l_îng___o___p__nÒn___êng_cho_tõng_Km" localSheetId="11">#REF!</definedName>
    <definedName name="B_ng_thèng_k__khèi_l_îng___o___p__nÒn___êng_cho_tõng_Km" localSheetId="5">#REF!</definedName>
    <definedName name="B_ng_thèng_k__khèi_l_îng___o___p__nÒn___êng_cho_tõng_Km" localSheetId="14">#REF!</definedName>
    <definedName name="B_ng_thèng_k__khèi_l_îng___o___p__nÒn___êng_cho_tõng_Km">#REF!</definedName>
    <definedName name="b_qd">#N/A</definedName>
    <definedName name="B_tinh" localSheetId="13">#REF!</definedName>
    <definedName name="B_tinh" localSheetId="2">#REF!</definedName>
    <definedName name="B_tinh" localSheetId="11">#REF!</definedName>
    <definedName name="B_tinh" localSheetId="5">#REF!</definedName>
    <definedName name="B_tinh" localSheetId="14">#REF!</definedName>
    <definedName name="B_tinh">#REF!</definedName>
    <definedName name="b_tong" localSheetId="13">#REF!</definedName>
    <definedName name="b_tong" localSheetId="2">#REF!</definedName>
    <definedName name="b_tong" localSheetId="11">#REF!</definedName>
    <definedName name="b_tong" localSheetId="5">#REF!</definedName>
    <definedName name="b_tong" localSheetId="14">#REF!</definedName>
    <definedName name="b_tong">#REF!</definedName>
    <definedName name="b_tru">#N/A</definedName>
    <definedName name="b_WL" localSheetId="13">#REF!</definedName>
    <definedName name="b_WL" localSheetId="2">#REF!</definedName>
    <definedName name="b_WL" localSheetId="11">#REF!</definedName>
    <definedName name="b_WL" localSheetId="5">#REF!</definedName>
    <definedName name="b_WL" localSheetId="14">#REF!</definedName>
    <definedName name="b_WL">#REF!</definedName>
    <definedName name="b_WL1" localSheetId="13">#REF!</definedName>
    <definedName name="b_WL1" localSheetId="2">#REF!</definedName>
    <definedName name="b_WL1" localSheetId="11">#REF!</definedName>
    <definedName name="b_WL1" localSheetId="5">#REF!</definedName>
    <definedName name="b_WL1" localSheetId="14">#REF!</definedName>
    <definedName name="b_WL1">#REF!</definedName>
    <definedName name="b_WS" localSheetId="13">#REF!</definedName>
    <definedName name="b_WS" localSheetId="2">#REF!</definedName>
    <definedName name="b_WS" localSheetId="11">#REF!</definedName>
    <definedName name="b_WS" localSheetId="5">#REF!</definedName>
    <definedName name="b_WS" localSheetId="14">#REF!</definedName>
    <definedName name="b_WS">#REF!</definedName>
    <definedName name="b_ws1" localSheetId="13">#REF!</definedName>
    <definedName name="b_ws1" localSheetId="2">#REF!</definedName>
    <definedName name="b_ws1" localSheetId="11">#REF!</definedName>
    <definedName name="b_ws1" localSheetId="5">#REF!</definedName>
    <definedName name="b_ws1" localSheetId="14">#REF!</definedName>
    <definedName name="b_ws1">#REF!</definedName>
    <definedName name="b1.">#N/A</definedName>
    <definedName name="b1_" localSheetId="13">#REF!</definedName>
    <definedName name="b1_" localSheetId="2">#REF!</definedName>
    <definedName name="b1_" localSheetId="11">#REF!</definedName>
    <definedName name="b1_" localSheetId="5">#REF!</definedName>
    <definedName name="b1_" localSheetId="14">#REF!</definedName>
    <definedName name="b1_">#REF!</definedName>
    <definedName name="b1__6" localSheetId="13">#REF!</definedName>
    <definedName name="b1__6" localSheetId="2">#REF!</definedName>
    <definedName name="b1__6" localSheetId="11">#REF!</definedName>
    <definedName name="b1__6" localSheetId="5">#REF!</definedName>
    <definedName name="b1__6" localSheetId="14">#REF!</definedName>
    <definedName name="b1__6">#REF!</definedName>
    <definedName name="b10.">#N/A</definedName>
    <definedName name="b11.">#N/A</definedName>
    <definedName name="b11_" localSheetId="13">#REF!</definedName>
    <definedName name="b11_" localSheetId="14">#REF!</definedName>
    <definedName name="b11_">#REF!</definedName>
    <definedName name="B11111111111" localSheetId="13">#REF!</definedName>
    <definedName name="B11111111111" localSheetId="2">#REF!</definedName>
    <definedName name="B11111111111" localSheetId="11">#REF!</definedName>
    <definedName name="B11111111111" localSheetId="5">#REF!</definedName>
    <definedName name="B11111111111" localSheetId="14">#REF!</definedName>
    <definedName name="B11111111111">#REF!</definedName>
    <definedName name="b2.">#N/A</definedName>
    <definedName name="b2_" localSheetId="13">#REF!</definedName>
    <definedName name="b2_" localSheetId="2">#REF!</definedName>
    <definedName name="b2_" localSheetId="11">#REF!</definedName>
    <definedName name="b2_" localSheetId="5">#REF!</definedName>
    <definedName name="b2_" localSheetId="14">#REF!</definedName>
    <definedName name="b2_">#REF!</definedName>
    <definedName name="b2__6" localSheetId="13">#REF!</definedName>
    <definedName name="b2__6" localSheetId="2">#REF!</definedName>
    <definedName name="b2__6" localSheetId="11">#REF!</definedName>
    <definedName name="b2__6" localSheetId="5">#REF!</definedName>
    <definedName name="b2__6" localSheetId="14">#REF!</definedName>
    <definedName name="b2__6">#REF!</definedName>
    <definedName name="b3.">#N/A</definedName>
    <definedName name="b3_" localSheetId="13">#REF!</definedName>
    <definedName name="b3_" localSheetId="2">#REF!</definedName>
    <definedName name="b3_" localSheetId="11">#REF!</definedName>
    <definedName name="b3_" localSheetId="5">#REF!</definedName>
    <definedName name="b3_" localSheetId="14">#REF!</definedName>
    <definedName name="b3_">#REF!</definedName>
    <definedName name="b3__6" localSheetId="13">#REF!</definedName>
    <definedName name="b3__6" localSheetId="2">#REF!</definedName>
    <definedName name="b3__6" localSheetId="11">#REF!</definedName>
    <definedName name="b3__6" localSheetId="5">#REF!</definedName>
    <definedName name="b3__6" localSheetId="14">#REF!</definedName>
    <definedName name="b3__6">#REF!</definedName>
    <definedName name="b4.">#N/A</definedName>
    <definedName name="b4_" localSheetId="13">#REF!</definedName>
    <definedName name="b4_" localSheetId="2">#REF!</definedName>
    <definedName name="b4_" localSheetId="11">#REF!</definedName>
    <definedName name="b4_" localSheetId="5">#REF!</definedName>
    <definedName name="b4_" localSheetId="14">#REF!</definedName>
    <definedName name="b4_">#REF!</definedName>
    <definedName name="b4__6" localSheetId="13">#REF!</definedName>
    <definedName name="b4__6" localSheetId="2">#REF!</definedName>
    <definedName name="b4__6" localSheetId="11">#REF!</definedName>
    <definedName name="b4__6" localSheetId="5">#REF!</definedName>
    <definedName name="b4__6" localSheetId="14">#REF!</definedName>
    <definedName name="b4__6">#REF!</definedName>
    <definedName name="b5.">#N/A</definedName>
    <definedName name="b5_">#N/A</definedName>
    <definedName name="b5__6" localSheetId="13">#REF!</definedName>
    <definedName name="b5__6" localSheetId="2">#REF!</definedName>
    <definedName name="b5__6" localSheetId="11">#REF!</definedName>
    <definedName name="b5__6" localSheetId="5">#REF!</definedName>
    <definedName name="b5__6" localSheetId="14">#REF!</definedName>
    <definedName name="b5__6">#REF!</definedName>
    <definedName name="B55555555555555555555555555" localSheetId="13">#REF!</definedName>
    <definedName name="B55555555555555555555555555" localSheetId="2">#REF!</definedName>
    <definedName name="B55555555555555555555555555" localSheetId="11">#REF!</definedName>
    <definedName name="B55555555555555555555555555" localSheetId="5">#REF!</definedName>
    <definedName name="B55555555555555555555555555" localSheetId="14">#REF!</definedName>
    <definedName name="B55555555555555555555555555">#REF!</definedName>
    <definedName name="b6.">#N/A</definedName>
    <definedName name="b6_">#N/A</definedName>
    <definedName name="b6__6" localSheetId="13">#REF!</definedName>
    <definedName name="b6__6" localSheetId="2">#REF!</definedName>
    <definedName name="b6__6" localSheetId="11">#REF!</definedName>
    <definedName name="b6__6" localSheetId="5">#REF!</definedName>
    <definedName name="b6__6" localSheetId="14">#REF!</definedName>
    <definedName name="b6__6">#REF!</definedName>
    <definedName name="b60x" localSheetId="13">#REF!</definedName>
    <definedName name="b60x" localSheetId="2">#REF!</definedName>
    <definedName name="b60x" localSheetId="11">#REF!</definedName>
    <definedName name="b60x" localSheetId="5">#REF!</definedName>
    <definedName name="b60x" localSheetId="14">#REF!</definedName>
    <definedName name="b60x">#REF!</definedName>
    <definedName name="B6Apha" localSheetId="13">#REF!</definedName>
    <definedName name="B6Apha" localSheetId="2">#REF!</definedName>
    <definedName name="B6Apha" localSheetId="11">#REF!</definedName>
    <definedName name="B6Apha" localSheetId="5">#REF!</definedName>
    <definedName name="B6Apha" localSheetId="14">#REF!</definedName>
    <definedName name="B6Apha">#REF!</definedName>
    <definedName name="B6beta" localSheetId="13">#REF!</definedName>
    <definedName name="B6beta" localSheetId="2">#REF!</definedName>
    <definedName name="B6beta" localSheetId="11">#REF!</definedName>
    <definedName name="B6beta" localSheetId="5">#REF!</definedName>
    <definedName name="B6beta" localSheetId="14">#REF!</definedName>
    <definedName name="B6beta">#REF!</definedName>
    <definedName name="B6d" localSheetId="13">#REF!</definedName>
    <definedName name="B6d" localSheetId="2">#REF!</definedName>
    <definedName name="B6d" localSheetId="11">#REF!</definedName>
    <definedName name="B6d" localSheetId="5">#REF!</definedName>
    <definedName name="B6d" localSheetId="14">#REF!</definedName>
    <definedName name="B6d">#REF!</definedName>
    <definedName name="B6phi" localSheetId="13">#REF!</definedName>
    <definedName name="B6phi" localSheetId="2">#REF!</definedName>
    <definedName name="B6phi" localSheetId="11">#REF!</definedName>
    <definedName name="B6phi" localSheetId="5">#REF!</definedName>
    <definedName name="B6phi" localSheetId="14">#REF!</definedName>
    <definedName name="B6phi">#REF!</definedName>
    <definedName name="b7.">#N/A</definedName>
    <definedName name="b7_">#N/A</definedName>
    <definedName name="b7__6" localSheetId="13">#REF!</definedName>
    <definedName name="b7__6" localSheetId="2">#REF!</definedName>
    <definedName name="b7__6" localSheetId="11">#REF!</definedName>
    <definedName name="b7__6" localSheetId="5">#REF!</definedName>
    <definedName name="b7__6" localSheetId="14">#REF!</definedName>
    <definedName name="b7__6">#REF!</definedName>
    <definedName name="B7Csau" localSheetId="13">#REF!</definedName>
    <definedName name="B7Csau" localSheetId="2">#REF!</definedName>
    <definedName name="B7Csau" localSheetId="11">#REF!</definedName>
    <definedName name="B7Csau" localSheetId="5">#REF!</definedName>
    <definedName name="B7Csau" localSheetId="14">#REF!</definedName>
    <definedName name="B7Csau">#REF!</definedName>
    <definedName name="B7dset" localSheetId="13">#REF!</definedName>
    <definedName name="B7dset" localSheetId="2">#REF!</definedName>
    <definedName name="B7dset" localSheetId="11">#REF!</definedName>
    <definedName name="B7dset" localSheetId="5">#REF!</definedName>
    <definedName name="B7dset" localSheetId="14">#REF!</definedName>
    <definedName name="B7dset">#REF!</definedName>
    <definedName name="B7R" localSheetId="13">#REF!</definedName>
    <definedName name="B7R" localSheetId="2">#REF!</definedName>
    <definedName name="B7R" localSheetId="11">#REF!</definedName>
    <definedName name="B7R" localSheetId="5">#REF!</definedName>
    <definedName name="B7R" localSheetId="14">#REF!</definedName>
    <definedName name="B7R">#REF!</definedName>
    <definedName name="b8.">#N/A</definedName>
    <definedName name="b80x" localSheetId="13">#REF!</definedName>
    <definedName name="b80x" localSheetId="2">#REF!</definedName>
    <definedName name="b80x" localSheetId="11">#REF!</definedName>
    <definedName name="b80x" localSheetId="5">#REF!</definedName>
    <definedName name="b80x" localSheetId="14">#REF!</definedName>
    <definedName name="b80x">#REF!</definedName>
    <definedName name="b9.">#N/A</definedName>
    <definedName name="ba" localSheetId="13">#REF!</definedName>
    <definedName name="ba" localSheetId="2">#REF!</definedName>
    <definedName name="ba" localSheetId="11">#REF!</definedName>
    <definedName name="ba" localSheetId="5">#REF!</definedName>
    <definedName name="ba" localSheetId="14">#REF!</definedName>
    <definedName name="ba">#REF!</definedName>
    <definedName name="ba.">#N/A</definedName>
    <definedName name="BA.1201" localSheetId="13">#REF!</definedName>
    <definedName name="BA.1201" localSheetId="2">#REF!</definedName>
    <definedName name="BA.1201" localSheetId="11">#REF!</definedName>
    <definedName name="BA.1201" localSheetId="5">#REF!</definedName>
    <definedName name="BA.1201" localSheetId="14">#REF!</definedName>
    <definedName name="BA.1201">#REF!</definedName>
    <definedName name="BA.1362">#N/A</definedName>
    <definedName name="bac2.5">#N/A</definedName>
    <definedName name="bac2.7" localSheetId="13">#REF!</definedName>
    <definedName name="bac2.7" localSheetId="2">#REF!</definedName>
    <definedName name="bac2.7" localSheetId="11">#REF!</definedName>
    <definedName name="bac2.7" localSheetId="5">#REF!</definedName>
    <definedName name="bac2.7" localSheetId="14">#REF!</definedName>
    <definedName name="bac2.7">#REF!</definedName>
    <definedName name="bac25d" localSheetId="13">#REF!</definedName>
    <definedName name="bac25d" localSheetId="2">#REF!</definedName>
    <definedName name="bac25d" localSheetId="11">#REF!</definedName>
    <definedName name="bac25d" localSheetId="5">#REF!</definedName>
    <definedName name="bac25d" localSheetId="14">#REF!</definedName>
    <definedName name="bac25d">#REF!</definedName>
    <definedName name="bac27d" localSheetId="13">#REF!</definedName>
    <definedName name="bac27d" localSheetId="2">#REF!</definedName>
    <definedName name="bac27d" localSheetId="11">#REF!</definedName>
    <definedName name="bac27d" localSheetId="5">#REF!</definedName>
    <definedName name="bac27d" localSheetId="14">#REF!</definedName>
    <definedName name="bac27d">#REF!</definedName>
    <definedName name="bac2d" localSheetId="13">#REF!</definedName>
    <definedName name="bac2d" localSheetId="2">#REF!</definedName>
    <definedName name="bac2d" localSheetId="11">#REF!</definedName>
    <definedName name="bac2d" localSheetId="5">#REF!</definedName>
    <definedName name="bac2d" localSheetId="14">#REF!</definedName>
    <definedName name="bac2d">#REF!</definedName>
    <definedName name="bac3.5">12971</definedName>
    <definedName name="bac3.7">13180</definedName>
    <definedName name="bac35d" localSheetId="13">#REF!</definedName>
    <definedName name="bac35d" localSheetId="2">#REF!</definedName>
    <definedName name="bac35d" localSheetId="11">#REF!</definedName>
    <definedName name="bac35d" localSheetId="5">#REF!</definedName>
    <definedName name="bac35d" localSheetId="14">#REF!</definedName>
    <definedName name="bac35d">#REF!</definedName>
    <definedName name="bac37d" localSheetId="13">#REF!</definedName>
    <definedName name="bac37d" localSheetId="2">#REF!</definedName>
    <definedName name="bac37d" localSheetId="11">#REF!</definedName>
    <definedName name="bac37d" localSheetId="5">#REF!</definedName>
    <definedName name="bac37d" localSheetId="14">#REF!</definedName>
    <definedName name="bac37d">#REF!</definedName>
    <definedName name="bac3d" localSheetId="13">#REF!</definedName>
    <definedName name="bac3d" localSheetId="2">#REF!</definedName>
    <definedName name="bac3d" localSheetId="11">#REF!</definedName>
    <definedName name="bac3d" localSheetId="5">#REF!</definedName>
    <definedName name="bac3d" localSheetId="14">#REF!</definedName>
    <definedName name="bac3d">#REF!</definedName>
    <definedName name="bac4.5">14925</definedName>
    <definedName name="bac45d" localSheetId="13">#REF!</definedName>
    <definedName name="bac45d" localSheetId="2">#REF!</definedName>
    <definedName name="bac45d" localSheetId="11">#REF!</definedName>
    <definedName name="bac45d" localSheetId="5">#REF!</definedName>
    <definedName name="bac45d" localSheetId="14">#REF!</definedName>
    <definedName name="bac45d">#REF!</definedName>
    <definedName name="bac47d" localSheetId="13">#REF!</definedName>
    <definedName name="bac47d" localSheetId="2">#REF!</definedName>
    <definedName name="bac47d" localSheetId="11">#REF!</definedName>
    <definedName name="bac47d" localSheetId="5">#REF!</definedName>
    <definedName name="bac47d" localSheetId="14">#REF!</definedName>
    <definedName name="bac47d">#REF!</definedName>
    <definedName name="bac4d" localSheetId="13">#REF!</definedName>
    <definedName name="bac4d" localSheetId="2">#REF!</definedName>
    <definedName name="bac4d" localSheetId="11">#REF!</definedName>
    <definedName name="bac4d" localSheetId="5">#REF!</definedName>
    <definedName name="bac4d" localSheetId="14">#REF!</definedName>
    <definedName name="bac4d">#REF!</definedName>
    <definedName name="bac4d1" localSheetId="13">#REF!</definedName>
    <definedName name="bac4d1" localSheetId="2">#REF!</definedName>
    <definedName name="bac4d1" localSheetId="11">#REF!</definedName>
    <definedName name="bac4d1" localSheetId="5">#REF!</definedName>
    <definedName name="bac4d1" localSheetId="14">#REF!</definedName>
    <definedName name="bac4d1">#REF!</definedName>
    <definedName name="BacKan" localSheetId="13">#REF!</definedName>
    <definedName name="BacKan" localSheetId="2">#REF!</definedName>
    <definedName name="BacKan" localSheetId="11">#REF!</definedName>
    <definedName name="BacKan" localSheetId="5">#REF!</definedName>
    <definedName name="BacKan" localSheetId="14">#REF!</definedName>
    <definedName name="BacKan">#REF!</definedName>
    <definedName name="baclaixe" localSheetId="13">#REF!</definedName>
    <definedName name="baclaixe" localSheetId="2">#REF!</definedName>
    <definedName name="baclaixe" localSheetId="11">#REF!</definedName>
    <definedName name="baclaixe" localSheetId="5">#REF!</definedName>
    <definedName name="baclaixe" localSheetId="14">#REF!</definedName>
    <definedName name="baclaixe">#REF!</definedName>
    <definedName name="bact" localSheetId="13">#REF!</definedName>
    <definedName name="bact" localSheetId="14">#REF!</definedName>
    <definedName name="bact">#REF!</definedName>
    <definedName name="bactham" localSheetId="13">#REF!</definedName>
    <definedName name="bactham" localSheetId="2">#REF!</definedName>
    <definedName name="bactham" localSheetId="11">#REF!</definedName>
    <definedName name="bactham" localSheetId="5">#REF!</definedName>
    <definedName name="bactham" localSheetId="14">#REF!</definedName>
    <definedName name="bactham">#REF!</definedName>
    <definedName name="bachang" localSheetId="13">#REF!</definedName>
    <definedName name="bachang" localSheetId="2">#REF!</definedName>
    <definedName name="bachang" localSheetId="11">#REF!</definedName>
    <definedName name="bachang" localSheetId="5">#REF!</definedName>
    <definedName name="bachang" localSheetId="14">#REF!</definedName>
    <definedName name="bachang">#REF!</definedName>
    <definedName name="badshdshd" localSheetId="13">#REF!</definedName>
    <definedName name="badshdshd" localSheetId="2">#REF!</definedName>
    <definedName name="badshdshd" localSheetId="11">#REF!</definedName>
    <definedName name="badshdshd" localSheetId="5">#REF!</definedName>
    <definedName name="badshdshd" localSheetId="14">#REF!</definedName>
    <definedName name="badshdshd">#REF!</definedName>
    <definedName name="bai" localSheetId="2" hidden="1">{"'Sheet1'!$L$16"}</definedName>
    <definedName name="bai" localSheetId="11" hidden="1">{"'Sheet1'!$L$16"}</definedName>
    <definedName name="bai" localSheetId="5" hidden="1">{"'Sheet1'!$L$16"}</definedName>
    <definedName name="bai" hidden="1">{"'Sheet1'!$L$16"}</definedName>
    <definedName name="Bai_ducdam_coc" localSheetId="13">#REF!</definedName>
    <definedName name="Bai_ducdam_coc" localSheetId="2">#REF!</definedName>
    <definedName name="Bai_ducdam_coc" localSheetId="11">#REF!</definedName>
    <definedName name="Bai_ducdam_coc" localSheetId="5">#REF!</definedName>
    <definedName name="Bai_ducdam_coc" localSheetId="14">#REF!</definedName>
    <definedName name="Bai_ducdam_coc">#REF!</definedName>
    <definedName name="ban" localSheetId="13">#REF!</definedName>
    <definedName name="ban" localSheetId="2">#REF!</definedName>
    <definedName name="ban" localSheetId="11">#REF!</definedName>
    <definedName name="ban" localSheetId="5">#REF!</definedName>
    <definedName name="ban" localSheetId="14">#REF!</definedName>
    <definedName name="ban">#REF!</definedName>
    <definedName name="ban_dan" localSheetId="13">#REF!</definedName>
    <definedName name="ban_dan" localSheetId="2">#REF!</definedName>
    <definedName name="ban_dan" localSheetId="11">#REF!</definedName>
    <definedName name="ban_dan" localSheetId="5">#REF!</definedName>
    <definedName name="ban_dan" localSheetId="14">#REF!</definedName>
    <definedName name="ban_dan">#REF!</definedName>
    <definedName name="banmo" localSheetId="13">#REF!</definedName>
    <definedName name="banmo" localSheetId="2">#REF!</definedName>
    <definedName name="banmo" localSheetId="11">#REF!</definedName>
    <definedName name="banmo" localSheetId="5">#REF!</definedName>
    <definedName name="banmo" localSheetId="14">#REF!</definedName>
    <definedName name="banmo">#REF!</definedName>
    <definedName name="banQL" localSheetId="2" hidden="1">{"'Sheet1'!$L$16"}</definedName>
    <definedName name="banQL" localSheetId="11" hidden="1">{"'Sheet1'!$L$16"}</definedName>
    <definedName name="banQL" localSheetId="5" hidden="1">{"'Sheet1'!$L$16"}</definedName>
    <definedName name="banQL" hidden="1">{"'Sheet1'!$L$16"}</definedName>
    <definedName name="BanQLDA" localSheetId="13">#REF!</definedName>
    <definedName name="BanQLDA" localSheetId="2">#REF!</definedName>
    <definedName name="BanQLDA" localSheetId="11">#REF!</definedName>
    <definedName name="BanQLDA" localSheetId="5">#REF!</definedName>
    <definedName name="BanQLDA" localSheetId="14">#REF!</definedName>
    <definedName name="BanQLDA">#REF!</definedName>
    <definedName name="banra" localSheetId="13">#REF!</definedName>
    <definedName name="banra" localSheetId="2">#REF!</definedName>
    <definedName name="banra" localSheetId="11">#REF!</definedName>
    <definedName name="banra" localSheetId="5">#REF!</definedName>
    <definedName name="banra" localSheetId="14">#REF!</definedName>
    <definedName name="banra">#REF!</definedName>
    <definedName name="Bang_cly" localSheetId="13">#REF!</definedName>
    <definedName name="Bang_cly" localSheetId="2">#REF!</definedName>
    <definedName name="Bang_cly" localSheetId="11">#REF!</definedName>
    <definedName name="Bang_cly" localSheetId="5">#REF!</definedName>
    <definedName name="Bang_cly" localSheetId="14">#REF!</definedName>
    <definedName name="Bang_cly">#REF!</definedName>
    <definedName name="Bang_CVC" localSheetId="13">#REF!</definedName>
    <definedName name="Bang_CVC" localSheetId="2">#REF!</definedName>
    <definedName name="Bang_CVC" localSheetId="11">#REF!</definedName>
    <definedName name="Bang_CVC" localSheetId="5">#REF!</definedName>
    <definedName name="Bang_CVC" localSheetId="14">#REF!</definedName>
    <definedName name="Bang_CVC">#REF!</definedName>
    <definedName name="BANG_CHI_TIET_THI_NGHIEM_CONG_TO" localSheetId="13">#REF!</definedName>
    <definedName name="BANG_CHI_TIET_THI_NGHIEM_CONG_TO" localSheetId="2">#REF!</definedName>
    <definedName name="BANG_CHI_TIET_THI_NGHIEM_CONG_TO" localSheetId="11">#REF!</definedName>
    <definedName name="BANG_CHI_TIET_THI_NGHIEM_CONG_TO" localSheetId="5">#REF!</definedName>
    <definedName name="BANG_CHI_TIET_THI_NGHIEM_CONG_TO" localSheetId="14">#REF!</definedName>
    <definedName name="BANG_CHI_TIET_THI_NGHIEM_CONG_TO">#REF!</definedName>
    <definedName name="BANG_CHI_TIET_THI_NGHIEM_DZ0.4KV" localSheetId="13">#REF!</definedName>
    <definedName name="BANG_CHI_TIET_THI_NGHIEM_DZ0.4KV" localSheetId="2">#REF!</definedName>
    <definedName name="BANG_CHI_TIET_THI_NGHIEM_DZ0.4KV" localSheetId="11">#REF!</definedName>
    <definedName name="BANG_CHI_TIET_THI_NGHIEM_DZ0.4KV" localSheetId="5">#REF!</definedName>
    <definedName name="BANG_CHI_TIET_THI_NGHIEM_DZ0.4KV" localSheetId="14">#REF!</definedName>
    <definedName name="BANG_CHI_TIET_THI_NGHIEM_DZ0.4KV">#REF!</definedName>
    <definedName name="BANG_CHI_TIET_THI_NGHIEM_DZ22KV">#N/A</definedName>
    <definedName name="bang_gia" localSheetId="13">#REF!</definedName>
    <definedName name="bang_gia" localSheetId="2">#REF!</definedName>
    <definedName name="bang_gia" localSheetId="11">#REF!</definedName>
    <definedName name="bang_gia" localSheetId="5">#REF!</definedName>
    <definedName name="bang_gia" localSheetId="14">#REF!</definedName>
    <definedName name="bang_gia">#REF!</definedName>
    <definedName name="bang_gia1" localSheetId="13">#REF!</definedName>
    <definedName name="bang_gia1" localSheetId="2">#REF!</definedName>
    <definedName name="bang_gia1" localSheetId="11">#REF!</definedName>
    <definedName name="bang_gia1" localSheetId="5">#REF!</definedName>
    <definedName name="bang_gia1" localSheetId="14">#REF!</definedName>
    <definedName name="bang_gia1">#REF!</definedName>
    <definedName name="Bang_PT">#N/A</definedName>
    <definedName name="BANG_TONG_HOP_CONG_TO" localSheetId="13">#REF!</definedName>
    <definedName name="BANG_TONG_HOP_CONG_TO" localSheetId="2">#REF!</definedName>
    <definedName name="BANG_TONG_HOP_CONG_TO" localSheetId="11">#REF!</definedName>
    <definedName name="BANG_TONG_HOP_CONG_TO" localSheetId="5">#REF!</definedName>
    <definedName name="BANG_TONG_HOP_CONG_TO" localSheetId="14">#REF!</definedName>
    <definedName name="BANG_TONG_HOP_CONG_TO">#REF!</definedName>
    <definedName name="BANG_TONG_HOP_DZ0.4KV" localSheetId="13">#REF!</definedName>
    <definedName name="BANG_TONG_HOP_DZ0.4KV" localSheetId="2">#REF!</definedName>
    <definedName name="BANG_TONG_HOP_DZ0.4KV" localSheetId="11">#REF!</definedName>
    <definedName name="BANG_TONG_HOP_DZ0.4KV" localSheetId="5">#REF!</definedName>
    <definedName name="BANG_TONG_HOP_DZ0.4KV" localSheetId="14">#REF!</definedName>
    <definedName name="BANG_TONG_HOP_DZ0.4KV">#REF!</definedName>
    <definedName name="BANG_TONG_HOP_DZ22KV" localSheetId="13">#REF!</definedName>
    <definedName name="BANG_TONG_HOP_DZ22KV" localSheetId="2">#REF!</definedName>
    <definedName name="BANG_TONG_HOP_DZ22KV" localSheetId="11">#REF!</definedName>
    <definedName name="BANG_TONG_HOP_DZ22KV" localSheetId="5">#REF!</definedName>
    <definedName name="BANG_TONG_HOP_DZ22KV" localSheetId="14">#REF!</definedName>
    <definedName name="BANG_TONG_HOP_DZ22KV">#REF!</definedName>
    <definedName name="BANG_TONG_HOP_KHO_BAI" localSheetId="13">#REF!</definedName>
    <definedName name="BANG_TONG_HOP_KHO_BAI" localSheetId="2">#REF!</definedName>
    <definedName name="BANG_TONG_HOP_KHO_BAI" localSheetId="11">#REF!</definedName>
    <definedName name="BANG_TONG_HOP_KHO_BAI" localSheetId="5">#REF!</definedName>
    <definedName name="BANG_TONG_HOP_KHO_BAI" localSheetId="14">#REF!</definedName>
    <definedName name="BANG_TONG_HOP_KHO_BAI">#REF!</definedName>
    <definedName name="BANG_TONG_HOP_TBA" localSheetId="13">#REF!</definedName>
    <definedName name="BANG_TONG_HOP_TBA" localSheetId="2">#REF!</definedName>
    <definedName name="BANG_TONG_HOP_TBA" localSheetId="11">#REF!</definedName>
    <definedName name="BANG_TONG_HOP_TBA" localSheetId="5">#REF!</definedName>
    <definedName name="BANG_TONG_HOP_TBA" localSheetId="14">#REF!</definedName>
    <definedName name="BANG_TONG_HOP_TBA">#REF!</definedName>
    <definedName name="Bang_travl" localSheetId="13">#REF!</definedName>
    <definedName name="Bang_travl" localSheetId="2">#REF!</definedName>
    <definedName name="Bang_travl" localSheetId="11">#REF!</definedName>
    <definedName name="Bang_travl" localSheetId="5">#REF!</definedName>
    <definedName name="Bang_travl" localSheetId="14">#REF!</definedName>
    <definedName name="Bang_travl">#REF!</definedName>
    <definedName name="Bang1" localSheetId="13">#REF!</definedName>
    <definedName name="Bang1" localSheetId="2">#REF!</definedName>
    <definedName name="Bang1" localSheetId="11">#REF!</definedName>
    <definedName name="Bang1" localSheetId="5">#REF!</definedName>
    <definedName name="Bang1" localSheetId="14">#REF!</definedName>
    <definedName name="Bang1">#REF!</definedName>
    <definedName name="bang2" localSheetId="13">#REF!</definedName>
    <definedName name="bang2" localSheetId="2">#REF!</definedName>
    <definedName name="bang2" localSheetId="11">#REF!</definedName>
    <definedName name="bang2" localSheetId="5">#REF!</definedName>
    <definedName name="bang2" localSheetId="14">#REF!</definedName>
    <definedName name="bang2">#REF!</definedName>
    <definedName name="bang3" localSheetId="13">#REF!</definedName>
    <definedName name="bang3" localSheetId="2">#REF!</definedName>
    <definedName name="bang3" localSheetId="11">#REF!</definedName>
    <definedName name="bang3" localSheetId="5">#REF!</definedName>
    <definedName name="bang3" localSheetId="14">#REF!</definedName>
    <definedName name="bang3">#REF!</definedName>
    <definedName name="bangciti" localSheetId="13">#REF!</definedName>
    <definedName name="bangciti" localSheetId="14">#REF!</definedName>
    <definedName name="bangciti">#REF!</definedName>
    <definedName name="bangchu" localSheetId="13">#REF!</definedName>
    <definedName name="bangchu" localSheetId="2">#REF!</definedName>
    <definedName name="bangchu" localSheetId="11">#REF!</definedName>
    <definedName name="bangchu" localSheetId="5">#REF!</definedName>
    <definedName name="bangchu" localSheetId="14">#REF!</definedName>
    <definedName name="bangchu">#REF!</definedName>
    <definedName name="Bangfs" localSheetId="13">#REF!</definedName>
    <definedName name="Bangfs" localSheetId="2">#REF!</definedName>
    <definedName name="Bangfs" localSheetId="11">#REF!</definedName>
    <definedName name="Bangfs" localSheetId="5">#REF!</definedName>
    <definedName name="Bangfs" localSheetId="14">#REF!</definedName>
    <definedName name="Bangfs">#REF!</definedName>
    <definedName name="Banggo" localSheetId="13">#REF!</definedName>
    <definedName name="Banggo" localSheetId="14">#REF!</definedName>
    <definedName name="Banggo">#REF!</definedName>
    <definedName name="BangGiaVL_Q" localSheetId="13">#REF!</definedName>
    <definedName name="BangGiaVL_Q" localSheetId="2">#REF!</definedName>
    <definedName name="BangGiaVL_Q" localSheetId="11">#REF!</definedName>
    <definedName name="BangGiaVL_Q" localSheetId="5">#REF!</definedName>
    <definedName name="BangGiaVL_Q" localSheetId="14">#REF!</definedName>
    <definedName name="BangGiaVL_Q">#REF!</definedName>
    <definedName name="BANGIA">#N/A</definedName>
    <definedName name="BangMa" localSheetId="13">#REF!</definedName>
    <definedName name="BangMa" localSheetId="2">#REF!</definedName>
    <definedName name="BangMa" localSheetId="11">#REF!</definedName>
    <definedName name="BangMa" localSheetId="5">#REF!</definedName>
    <definedName name="BangMa" localSheetId="14">#REF!</definedName>
    <definedName name="BangMa">#REF!</definedName>
    <definedName name="BangName" localSheetId="13">#REF!</definedName>
    <definedName name="BangName" localSheetId="2">#REF!</definedName>
    <definedName name="BangName" localSheetId="11">#REF!</definedName>
    <definedName name="BangName" localSheetId="5">#REF!</definedName>
    <definedName name="BangName" localSheetId="14">#REF!</definedName>
    <definedName name="BangName">#REF!</definedName>
    <definedName name="Bangtienluong" localSheetId="13">#REF!</definedName>
    <definedName name="Bangtienluong" localSheetId="2">#REF!</definedName>
    <definedName name="Bangtienluong" localSheetId="11">#REF!</definedName>
    <definedName name="Bangtienluong" localSheetId="5">#REF!</definedName>
    <definedName name="Bangtienluong" localSheetId="14">#REF!</definedName>
    <definedName name="Bangtienluong">#REF!</definedName>
    <definedName name="bangtinh" localSheetId="13">#REF!</definedName>
    <definedName name="bangtinh" localSheetId="2">#REF!</definedName>
    <definedName name="bangtinh" localSheetId="11">#REF!</definedName>
    <definedName name="bangtinh" localSheetId="5">#REF!</definedName>
    <definedName name="bangtinh" localSheetId="14">#REF!</definedName>
    <definedName name="bangtinh">#REF!</definedName>
    <definedName name="BangZ2003" localSheetId="13">#REF!</definedName>
    <definedName name="BangZ2003" localSheetId="2">#REF!</definedName>
    <definedName name="BangZ2003" localSheetId="11">#REF!</definedName>
    <definedName name="BangZ2003" localSheetId="5">#REF!</definedName>
    <definedName name="BangZ2003" localSheetId="14">#REF!</definedName>
    <definedName name="BangZ2003">#REF!</definedName>
    <definedName name="bao" localSheetId="2">{"ÿÿÿÿÿ"}</definedName>
    <definedName name="bao" localSheetId="11">{"ÿÿÿÿÿ"}</definedName>
    <definedName name="bao" localSheetId="5">{"ÿÿÿÿÿ"}</definedName>
    <definedName name="bao">{"ÿÿÿÿÿ"}</definedName>
    <definedName name="Bao_chay" localSheetId="13">#REF!</definedName>
    <definedName name="Bao_chay" localSheetId="2">#REF!</definedName>
    <definedName name="Bao_chay" localSheetId="11">#REF!</definedName>
    <definedName name="Bao_chay" localSheetId="5">#REF!</definedName>
    <definedName name="Bao_chay" localSheetId="14">#REF!</definedName>
    <definedName name="Bao_chay">#REF!</definedName>
    <definedName name="baocao2" localSheetId="13">#REF!</definedName>
    <definedName name="baocao2" localSheetId="2">#REF!</definedName>
    <definedName name="baocao2" localSheetId="11">#REF!</definedName>
    <definedName name="baocao2" localSheetId="5">#REF!</definedName>
    <definedName name="baocao2" localSheetId="14">#REF!</definedName>
    <definedName name="baocao2">#REF!</definedName>
    <definedName name="baotai" localSheetId="13">#REF!</definedName>
    <definedName name="baotai" localSheetId="2">#REF!</definedName>
    <definedName name="baotai" localSheetId="11">#REF!</definedName>
    <definedName name="baotai" localSheetId="5">#REF!</definedName>
    <definedName name="baotai" localSheetId="14">#REF!</definedName>
    <definedName name="baotai">#REF!</definedName>
    <definedName name="Bar" localSheetId="13">#REF!</definedName>
    <definedName name="Bar" localSheetId="2">#REF!</definedName>
    <definedName name="Bar" localSheetId="11">#REF!</definedName>
    <definedName name="Bar" localSheetId="5">#REF!</definedName>
    <definedName name="Bar" localSheetId="14">#REF!</definedName>
    <definedName name="Bar">#REF!</definedName>
    <definedName name="BarData" localSheetId="13">#REF!</definedName>
    <definedName name="BarData" localSheetId="2">#REF!</definedName>
    <definedName name="BarData" localSheetId="11">#REF!</definedName>
    <definedName name="BarData" localSheetId="5">#REF!</definedName>
    <definedName name="BarData" localSheetId="14">#REF!</definedName>
    <definedName name="BarData">#REF!</definedName>
    <definedName name="BB" localSheetId="13">#REF!</definedName>
    <definedName name="BB" localSheetId="2">#REF!</definedName>
    <definedName name="BB" localSheetId="11">#REF!</definedName>
    <definedName name="BB" localSheetId="5">#REF!</definedName>
    <definedName name="BB" localSheetId="14">#REF!</definedName>
    <definedName name="BB">#REF!</definedName>
    <definedName name="bb.">#N/A</definedName>
    <definedName name="BB_6" localSheetId="13">#REF!</definedName>
    <definedName name="BB_6" localSheetId="2">#REF!</definedName>
    <definedName name="BB_6" localSheetId="11">#REF!</definedName>
    <definedName name="BB_6" localSheetId="5">#REF!</definedName>
    <definedName name="BB_6" localSheetId="14">#REF!</definedName>
    <definedName name="BB_6">#REF!</definedName>
    <definedName name="bba" localSheetId="13">#REF!</definedName>
    <definedName name="bba" localSheetId="2">#REF!</definedName>
    <definedName name="bba" localSheetId="11">#REF!</definedName>
    <definedName name="bba" localSheetId="5">#REF!</definedName>
    <definedName name="bba" localSheetId="14">#REF!</definedName>
    <definedName name="bba">#REF!</definedName>
    <definedName name="BBAN" localSheetId="13">#REF!</definedName>
    <definedName name="BBAN" localSheetId="2">#REF!</definedName>
    <definedName name="BBAN" localSheetId="11">#REF!</definedName>
    <definedName name="BBAN" localSheetId="5">#REF!</definedName>
    <definedName name="BBAN" localSheetId="14">#REF!</definedName>
    <definedName name="BBAN">#REF!</definedName>
    <definedName name="Bbb" localSheetId="13">#REF!</definedName>
    <definedName name="Bbb" localSheetId="2">#REF!</definedName>
    <definedName name="Bbb" localSheetId="11">#REF!</definedName>
    <definedName name="Bbb" localSheetId="5">#REF!</definedName>
    <definedName name="Bbb" localSheetId="14">#REF!</definedName>
    <definedName name="Bbb">#REF!</definedName>
    <definedName name="bbbb" localSheetId="13">#REF!</definedName>
    <definedName name="bbbb" localSheetId="2">#REF!</definedName>
    <definedName name="bbbb" localSheetId="11">#REF!</definedName>
    <definedName name="bbbb" localSheetId="5">#REF!</definedName>
    <definedName name="bbbb" localSheetId="14">#REF!</definedName>
    <definedName name="bbbb">#REF!</definedName>
    <definedName name="bbbbb">#N/A</definedName>
    <definedName name="bbcn" localSheetId="13">#REF!</definedName>
    <definedName name="bbcn" localSheetId="2">#REF!</definedName>
    <definedName name="bbcn" localSheetId="11">#REF!</definedName>
    <definedName name="bbcn" localSheetId="5">#REF!</definedName>
    <definedName name="bbcn" localSheetId="14">#REF!</definedName>
    <definedName name="bbcn">#REF!</definedName>
    <definedName name="bbchunhat" localSheetId="13">#REF!</definedName>
    <definedName name="bbchunhat" localSheetId="2">#REF!</definedName>
    <definedName name="bbchunhat" localSheetId="11">#REF!</definedName>
    <definedName name="bbchunhat" localSheetId="5">#REF!</definedName>
    <definedName name="bbchunhat" localSheetId="14">#REF!</definedName>
    <definedName name="bbchunhat">#REF!</definedName>
    <definedName name="bbtg" localSheetId="13">#REF!</definedName>
    <definedName name="bbtg" localSheetId="2">#REF!</definedName>
    <definedName name="bbtg" localSheetId="11">#REF!</definedName>
    <definedName name="bbtg" localSheetId="5">#REF!</definedName>
    <definedName name="bbtg" localSheetId="14">#REF!</definedName>
    <definedName name="bbtg">#REF!</definedName>
    <definedName name="Bbtt" localSheetId="13">#REF!</definedName>
    <definedName name="Bbtt" localSheetId="2">#REF!</definedName>
    <definedName name="Bbtt" localSheetId="11">#REF!</definedName>
    <definedName name="Bbtt" localSheetId="5">#REF!</definedName>
    <definedName name="Bbtt" localSheetId="14">#REF!</definedName>
    <definedName name="Bbtt">#REF!</definedName>
    <definedName name="bbtron" localSheetId="13">#REF!</definedName>
    <definedName name="bbtron" localSheetId="2">#REF!</definedName>
    <definedName name="bbtron" localSheetId="11">#REF!</definedName>
    <definedName name="bbtron" localSheetId="5">#REF!</definedName>
    <definedName name="bbtron" localSheetId="14">#REF!</definedName>
    <definedName name="bbtron">#REF!</definedName>
    <definedName name="bbvf">#REF!</definedName>
    <definedName name="bbvuong" localSheetId="13">#REF!</definedName>
    <definedName name="bbvuong" localSheetId="2">#REF!</definedName>
    <definedName name="bbvuong" localSheetId="11">#REF!</definedName>
    <definedName name="bbvuong" localSheetId="5">#REF!</definedName>
    <definedName name="bbvuong" localSheetId="14">#REF!</definedName>
    <definedName name="bbvuong">#REF!</definedName>
    <definedName name="Bc" localSheetId="13">#REF!</definedName>
    <definedName name="Bc" localSheetId="2">#REF!</definedName>
    <definedName name="Bc" localSheetId="11">#REF!</definedName>
    <definedName name="Bc" localSheetId="5">#REF!</definedName>
    <definedName name="Bc" localSheetId="14">#REF!</definedName>
    <definedName name="Bc">#REF!</definedName>
    <definedName name="bc_1" localSheetId="13">#REF!</definedName>
    <definedName name="bc_1" localSheetId="2">#REF!</definedName>
    <definedName name="bc_1" localSheetId="11">#REF!</definedName>
    <definedName name="bc_1" localSheetId="5">#REF!</definedName>
    <definedName name="bc_1" localSheetId="14">#REF!</definedName>
    <definedName name="bc_1">#REF!</definedName>
    <definedName name="bc_2" localSheetId="13">#REF!</definedName>
    <definedName name="bc_2" localSheetId="2">#REF!</definedName>
    <definedName name="bc_2" localSheetId="11">#REF!</definedName>
    <definedName name="bc_2" localSheetId="5">#REF!</definedName>
    <definedName name="bc_2" localSheetId="14">#REF!</definedName>
    <definedName name="bc_2">#REF!</definedName>
    <definedName name="bcau">#N/A</definedName>
    <definedName name="Bcb" localSheetId="13">#REF!</definedName>
    <definedName name="Bcb" localSheetId="2">#REF!</definedName>
    <definedName name="Bcb" localSheetId="11">#REF!</definedName>
    <definedName name="Bcb" localSheetId="5">#REF!</definedName>
    <definedName name="Bcb" localSheetId="14">#REF!</definedName>
    <definedName name="Bcb">#REF!</definedName>
    <definedName name="BCD" localSheetId="13">#REF!</definedName>
    <definedName name="BCD" localSheetId="2">#REF!</definedName>
    <definedName name="BCD" localSheetId="11">#REF!</definedName>
    <definedName name="BCD" localSheetId="5">#REF!</definedName>
    <definedName name="BCD" localSheetId="14">#REF!</definedName>
    <definedName name="BCD">#REF!</definedName>
    <definedName name="bcnv">#REF!</definedName>
    <definedName name="BCon" localSheetId="13">#REF!</definedName>
    <definedName name="BCon" localSheetId="2">#REF!</definedName>
    <definedName name="BCon" localSheetId="11">#REF!</definedName>
    <definedName name="BCon" localSheetId="5">#REF!</definedName>
    <definedName name="BCon" localSheetId="14">#REF!</definedName>
    <definedName name="BCon">#REF!</definedName>
    <definedName name="Bctt" localSheetId="13">#REF!</definedName>
    <definedName name="Bctt" localSheetId="2">#REF!</definedName>
    <definedName name="Bctt" localSheetId="11">#REF!</definedName>
    <definedName name="Bctt" localSheetId="5">#REF!</definedName>
    <definedName name="Bctt" localSheetId="14">#REF!</definedName>
    <definedName name="Bctt">#REF!</definedName>
    <definedName name="BCTV" localSheetId="2" hidden="1">{"'Sheet1'!$L$16"}</definedName>
    <definedName name="BCTV" localSheetId="11" hidden="1">{"'Sheet1'!$L$16"}</definedName>
    <definedName name="BCTV" localSheetId="5" hidden="1">{"'Sheet1'!$L$16"}</definedName>
    <definedName name="BCTV" hidden="1">{"'Sheet1'!$L$16"}</definedName>
    <definedName name="bd">#N/A</definedName>
    <definedName name="BD.1733">#N/A</definedName>
    <definedName name="bD_" localSheetId="13">#REF!</definedName>
    <definedName name="bD_" localSheetId="14">#REF!</definedName>
    <definedName name="bD_">#REF!</definedName>
    <definedName name="Bdab">#N/A</definedName>
    <definedName name="bdc1.2" localSheetId="13">#REF!</definedName>
    <definedName name="bdc1.2" localSheetId="14">#REF!</definedName>
    <definedName name="bdc1.2">#REF!</definedName>
    <definedName name="bdc2.5" localSheetId="13">#REF!</definedName>
    <definedName name="bdc2.5" localSheetId="14">#REF!</definedName>
    <definedName name="bdc2.5">#REF!</definedName>
    <definedName name="bdd">1.5</definedName>
    <definedName name="bdf">#N/A</definedName>
    <definedName name="bDF_">#N/A</definedName>
    <definedName name="bdh" localSheetId="13">#REF!</definedName>
    <definedName name="bdh" localSheetId="2">#REF!</definedName>
    <definedName name="bdh" localSheetId="11">#REF!</definedName>
    <definedName name="bdh" localSheetId="5">#REF!</definedName>
    <definedName name="bdh" localSheetId="14">#REF!</definedName>
    <definedName name="bdh">#REF!</definedName>
    <definedName name="BDHN" localSheetId="13">#REF!</definedName>
    <definedName name="BDHN" localSheetId="2">#REF!</definedName>
    <definedName name="BDHN" localSheetId="11">#REF!</definedName>
    <definedName name="BDHN" localSheetId="5">#REF!</definedName>
    <definedName name="BDHN" localSheetId="14">#REF!</definedName>
    <definedName name="BDHN">#REF!</definedName>
    <definedName name="BDHo">#N/A</definedName>
    <definedName name="bdht15nc">#N/A</definedName>
    <definedName name="bdht15nc_6" localSheetId="13">#REF!</definedName>
    <definedName name="bdht15nc_6" localSheetId="2">#REF!</definedName>
    <definedName name="bdht15nc_6" localSheetId="11">#REF!</definedName>
    <definedName name="bdht15nc_6" localSheetId="5">#REF!</definedName>
    <definedName name="bdht15nc_6" localSheetId="14">#REF!</definedName>
    <definedName name="bdht15nc_6">#REF!</definedName>
    <definedName name="bdht15vl">#N/A</definedName>
    <definedName name="bdht15vl_6" localSheetId="13">#REF!</definedName>
    <definedName name="bdht15vl_6" localSheetId="2">#REF!</definedName>
    <definedName name="bdht15vl_6" localSheetId="11">#REF!</definedName>
    <definedName name="bdht15vl_6" localSheetId="5">#REF!</definedName>
    <definedName name="bdht15vl_6" localSheetId="14">#REF!</definedName>
    <definedName name="bdht15vl_6">#REF!</definedName>
    <definedName name="bdht25nc">#N/A</definedName>
    <definedName name="bdht25nc_6" localSheetId="13">#REF!</definedName>
    <definedName name="bdht25nc_6" localSheetId="2">#REF!</definedName>
    <definedName name="bdht25nc_6" localSheetId="11">#REF!</definedName>
    <definedName name="bdht25nc_6" localSheetId="5">#REF!</definedName>
    <definedName name="bdht25nc_6" localSheetId="14">#REF!</definedName>
    <definedName name="bdht25nc_6">#REF!</definedName>
    <definedName name="bdht25vl">#N/A</definedName>
    <definedName name="bdht25vl_6" localSheetId="13">#REF!</definedName>
    <definedName name="bdht25vl_6" localSheetId="2">#REF!</definedName>
    <definedName name="bdht25vl_6" localSheetId="11">#REF!</definedName>
    <definedName name="bdht25vl_6" localSheetId="5">#REF!</definedName>
    <definedName name="bdht25vl_6" localSheetId="14">#REF!</definedName>
    <definedName name="bdht25vl_6">#REF!</definedName>
    <definedName name="bdht325nc">#N/A</definedName>
    <definedName name="bdht325nc_6" localSheetId="13">#REF!</definedName>
    <definedName name="bdht325nc_6" localSheetId="2">#REF!</definedName>
    <definedName name="bdht325nc_6" localSheetId="11">#REF!</definedName>
    <definedName name="bdht325nc_6" localSheetId="5">#REF!</definedName>
    <definedName name="bdht325nc_6" localSheetId="14">#REF!</definedName>
    <definedName name="bdht325nc_6">#REF!</definedName>
    <definedName name="bdht325vl">#N/A</definedName>
    <definedName name="bdht325vl_6" localSheetId="13">#REF!</definedName>
    <definedName name="bdht325vl_6" localSheetId="2">#REF!</definedName>
    <definedName name="bdht325vl_6" localSheetId="11">#REF!</definedName>
    <definedName name="bdht325vl_6" localSheetId="5">#REF!</definedName>
    <definedName name="bdht325vl_6" localSheetId="14">#REF!</definedName>
    <definedName name="bdht325vl_6">#REF!</definedName>
    <definedName name="Bdib">#N/A</definedName>
    <definedName name="BDL">#N/A</definedName>
    <definedName name="bdn">#N/A</definedName>
    <definedName name="be" localSheetId="13">#REF!</definedName>
    <definedName name="be" localSheetId="2">#REF!</definedName>
    <definedName name="be" localSheetId="11">#REF!</definedName>
    <definedName name="be" localSheetId="5">#REF!</definedName>
    <definedName name="be" localSheetId="14">#REF!</definedName>
    <definedName name="be">#REF!</definedName>
    <definedName name="Bé" localSheetId="13">#REF!</definedName>
    <definedName name="Bé" localSheetId="2">#REF!</definedName>
    <definedName name="Bé" localSheetId="11">#REF!</definedName>
    <definedName name="Bé" localSheetId="5">#REF!</definedName>
    <definedName name="Bé" localSheetId="14">#REF!</definedName>
    <definedName name="Bé">#REF!</definedName>
    <definedName name="Be_duc_dam" localSheetId="13">#REF!</definedName>
    <definedName name="Be_duc_dam" localSheetId="2">#REF!</definedName>
    <definedName name="Be_duc_dam" localSheetId="11">#REF!</definedName>
    <definedName name="Be_duc_dam" localSheetId="5">#REF!</definedName>
    <definedName name="Be_duc_dam" localSheetId="14">#REF!</definedName>
    <definedName name="Be_duc_dam">#REF!</definedName>
    <definedName name="BE100M" localSheetId="13">#REF!</definedName>
    <definedName name="BE100M" localSheetId="2">#REF!</definedName>
    <definedName name="BE100M" localSheetId="11">#REF!</definedName>
    <definedName name="BE100M" localSheetId="5">#REF!</definedName>
    <definedName name="BE100M" localSheetId="14">#REF!</definedName>
    <definedName name="BE100M">#REF!</definedName>
    <definedName name="BE150M">#N/A</definedName>
    <definedName name="BE200M">#N/A</definedName>
    <definedName name="BE50M" localSheetId="13">#REF!</definedName>
    <definedName name="BE50M" localSheetId="2">#REF!</definedName>
    <definedName name="BE50M" localSheetId="11">#REF!</definedName>
    <definedName name="BE50M" localSheetId="5">#REF!</definedName>
    <definedName name="BE50M" localSheetId="14">#REF!</definedName>
    <definedName name="BE50M">#REF!</definedName>
    <definedName name="beepsound" localSheetId="13" xlm="1" shortcutKey="B">#REF!</definedName>
    <definedName name="beepsound" localSheetId="2" xlm="1" shortcutKey="B">#REF!</definedName>
    <definedName name="beepsound" localSheetId="11" xlm="1" shortcutKey="B">#REF!</definedName>
    <definedName name="beepsound" localSheetId="5" xlm="1" shortcutKey="B">#REF!</definedName>
    <definedName name="beepsound" localSheetId="14" xlm="1" shortcutKey="B">#REF!</definedName>
    <definedName name="beepsound" xlm="1" shortcutKey="B">#REF!</definedName>
    <definedName name="beff">#N/A</definedName>
    <definedName name="bentonite">#N/A</definedName>
    <definedName name="benuoc" localSheetId="13">#REF!</definedName>
    <definedName name="benuoc" localSheetId="2">#REF!</definedName>
    <definedName name="benuoc" localSheetId="11">#REF!</definedName>
    <definedName name="benuoc" localSheetId="5">#REF!</definedName>
    <definedName name="benuoc" localSheetId="14">#REF!</definedName>
    <definedName name="benuoc">#REF!</definedName>
    <definedName name="bengam" localSheetId="13">#REF!</definedName>
    <definedName name="bengam" localSheetId="2">#REF!</definedName>
    <definedName name="bengam" localSheetId="11">#REF!</definedName>
    <definedName name="bengam" localSheetId="5">#REF!</definedName>
    <definedName name="bengam" localSheetId="14">#REF!</definedName>
    <definedName name="bengam">#REF!</definedName>
    <definedName name="benhv" localSheetId="13">#REF!</definedName>
    <definedName name="benhv" localSheetId="2">#REF!</definedName>
    <definedName name="benhv" localSheetId="11">#REF!</definedName>
    <definedName name="benhv" localSheetId="5">#REF!</definedName>
    <definedName name="benhv" localSheetId="14">#REF!</definedName>
    <definedName name="benhv">#REF!</definedName>
    <definedName name="benhvien" localSheetId="13">#REF!</definedName>
    <definedName name="benhvien" localSheetId="2">#REF!</definedName>
    <definedName name="benhvien" localSheetId="11">#REF!</definedName>
    <definedName name="benhvien" localSheetId="5">#REF!</definedName>
    <definedName name="benhvien" localSheetId="14">#REF!</definedName>
    <definedName name="benhvien">#REF!</definedName>
    <definedName name="beta" localSheetId="13">#REF!</definedName>
    <definedName name="beta" localSheetId="2">#REF!</definedName>
    <definedName name="beta" localSheetId="11">#REF!</definedName>
    <definedName name="beta" localSheetId="5">#REF!</definedName>
    <definedName name="beta" localSheetId="14">#REF!</definedName>
    <definedName name="beta">#REF!</definedName>
    <definedName name="betong" localSheetId="13">#REF!</definedName>
    <definedName name="betong" localSheetId="2">#REF!</definedName>
    <definedName name="betong" localSheetId="11">#REF!</definedName>
    <definedName name="betong" localSheetId="5">#REF!</definedName>
    <definedName name="betong" localSheetId="14">#REF!</definedName>
    <definedName name="betong">#REF!</definedName>
    <definedName name="betong100">#N/A</definedName>
    <definedName name="betong200">#N/A</definedName>
    <definedName name="BetongM150">#N/A</definedName>
    <definedName name="BetongM200">#N/A</definedName>
    <definedName name="BetongM50">#N/A</definedName>
    <definedName name="Bezugsfeld" localSheetId="13">#REF!</definedName>
    <definedName name="Bezugsfeld" localSheetId="2">#REF!</definedName>
    <definedName name="Bezugsfeld" localSheetId="11">#REF!</definedName>
    <definedName name="Bezugsfeld" localSheetId="5">#REF!</definedName>
    <definedName name="Bezugsfeld" localSheetId="14">#REF!</definedName>
    <definedName name="Bezugsfeld">#REF!</definedName>
    <definedName name="bg">#N/A</definedName>
    <definedName name="BG_Ins" hidden="1">4</definedName>
    <definedName name="BG_Mod" hidden="1">6</definedName>
    <definedName name="Bgc" localSheetId="13">#REF!</definedName>
    <definedName name="Bgc" localSheetId="2">#REF!</definedName>
    <definedName name="Bgc" localSheetId="11">#REF!</definedName>
    <definedName name="Bgc" localSheetId="5">#REF!</definedName>
    <definedName name="Bgc" localSheetId="14">#REF!</definedName>
    <definedName name="Bgc">#REF!</definedName>
    <definedName name="bghjk" localSheetId="2" hidden="1">{"'Sheet1'!$L$16"}</definedName>
    <definedName name="bghjk" localSheetId="11" hidden="1">{"'Sheet1'!$L$16"}</definedName>
    <definedName name="bghjk" localSheetId="5" hidden="1">{"'Sheet1'!$L$16"}</definedName>
    <definedName name="bghjk" hidden="1">{"'Sheet1'!$L$16"}</definedName>
    <definedName name="bghy" localSheetId="13">#REF!</definedName>
    <definedName name="bghy" localSheetId="2">#REF!</definedName>
    <definedName name="bghy" localSheetId="11">#REF!</definedName>
    <definedName name="bghy" localSheetId="5">#REF!</definedName>
    <definedName name="bghy" localSheetId="14">#REF!</definedName>
    <definedName name="bghy">#REF!</definedName>
    <definedName name="BGS" localSheetId="13">#REF!</definedName>
    <definedName name="BGS" localSheetId="2">#REF!</definedName>
    <definedName name="BGS" localSheetId="11">#REF!</definedName>
    <definedName name="BGS" localSheetId="5">#REF!</definedName>
    <definedName name="BGS" localSheetId="14">#REF!</definedName>
    <definedName name="BGS">#REF!</definedName>
    <definedName name="Bgiang" localSheetId="2" hidden="1">{"'Sheet1'!$L$16"}</definedName>
    <definedName name="Bgiang" localSheetId="11" hidden="1">{"'Sheet1'!$L$16"}</definedName>
    <definedName name="Bgiang" localSheetId="5" hidden="1">{"'Sheet1'!$L$16"}</definedName>
    <definedName name="Bgiang" hidden="1">{"'Sheet1'!$L$16"}</definedName>
    <definedName name="bh">#N/A</definedName>
    <definedName name="BHDB" localSheetId="2" hidden="1">{"'Sheet1'!$L$16"}</definedName>
    <definedName name="BHDB" localSheetId="11" hidden="1">{"'Sheet1'!$L$16"}</definedName>
    <definedName name="BHDB" localSheetId="5" hidden="1">{"'Sheet1'!$L$16"}</definedName>
    <definedName name="BHDB" hidden="1">{"'Sheet1'!$L$16"}</definedName>
    <definedName name="bhfh" localSheetId="2" hidden="1">{"'Sheet1'!$L$16"}</definedName>
    <definedName name="bhfh" localSheetId="11" hidden="1">{"'Sheet1'!$L$16"}</definedName>
    <definedName name="bhfh" localSheetId="5" hidden="1">{"'Sheet1'!$L$16"}</definedName>
    <definedName name="bhfh" hidden="1">{"'Sheet1'!$L$16"}</definedName>
    <definedName name="bia" localSheetId="13">#REF!</definedName>
    <definedName name="bia" localSheetId="2">#REF!</definedName>
    <definedName name="bia" localSheetId="11">#REF!</definedName>
    <definedName name="bia" localSheetId="5">#REF!</definedName>
    <definedName name="bia" localSheetId="14">#REF!</definedName>
    <definedName name="bia">#REF!</definedName>
    <definedName name="Bien" localSheetId="13" hidden="1">#REF!</definedName>
    <definedName name="Bien" localSheetId="2" hidden="1">#REF!</definedName>
    <definedName name="Bien" localSheetId="11" hidden="1">#REF!</definedName>
    <definedName name="Bien" localSheetId="5" hidden="1">#REF!</definedName>
    <definedName name="Bien" localSheetId="14" hidden="1">#REF!</definedName>
    <definedName name="Bien" hidden="1">#REF!</definedName>
    <definedName name="Bien1" localSheetId="13" hidden="1">#REF!</definedName>
    <definedName name="Bien1" localSheetId="2" hidden="1">#REF!</definedName>
    <definedName name="Bien1" localSheetId="11" hidden="1">#REF!</definedName>
    <definedName name="Bien1" localSheetId="5" hidden="1">#REF!</definedName>
    <definedName name="Bien1" localSheetId="14" hidden="1">#REF!</definedName>
    <definedName name="Bien1" hidden="1">#REF!</definedName>
    <definedName name="bienbao" localSheetId="13">#REF!</definedName>
    <definedName name="bienbao" localSheetId="2">#REF!</definedName>
    <definedName name="bienbao" localSheetId="11">#REF!</definedName>
    <definedName name="bienbao" localSheetId="5">#REF!</definedName>
    <definedName name="bienbao" localSheetId="14">#REF!</definedName>
    <definedName name="bienbao">#REF!</definedName>
    <definedName name="bienbcnhat" localSheetId="13">#REF!</definedName>
    <definedName name="bienbcnhat" localSheetId="2">#REF!</definedName>
    <definedName name="bienbcnhat" localSheetId="11">#REF!</definedName>
    <definedName name="bienbcnhat" localSheetId="5">#REF!</definedName>
    <definedName name="bienbcnhat" localSheetId="14">#REF!</definedName>
    <definedName name="bienbcnhat">#REF!</definedName>
    <definedName name="bienbvuong" localSheetId="13">#REF!</definedName>
    <definedName name="bienbvuong" localSheetId="2">#REF!</definedName>
    <definedName name="bienbvuong" localSheetId="11">#REF!</definedName>
    <definedName name="bienbvuong" localSheetId="5">#REF!</definedName>
    <definedName name="bienbvuong" localSheetId="14">#REF!</definedName>
    <definedName name="bienbvuong">#REF!</definedName>
    <definedName name="biencn1200x1000">#N/A</definedName>
    <definedName name="biencn1600x1000">#N/A</definedName>
    <definedName name="biencn400x400">#N/A</definedName>
    <definedName name="biencn800x600">#N/A</definedName>
    <definedName name="bientamgiac900">#N/A</definedName>
    <definedName name="bientron900">#N/A</definedName>
    <definedName name="binh" localSheetId="2" hidden="1">{"'Sheet1'!$L$16"}</definedName>
    <definedName name="binh" localSheetId="11" hidden="1">{"'Sheet1'!$L$16"}</definedName>
    <definedName name="binh" localSheetId="5" hidden="1">{"'Sheet1'!$L$16"}</definedName>
    <definedName name="binh" hidden="1">{"'Sheet1'!$L$16"}</definedName>
    <definedName name="Binhduong" localSheetId="13">#REF!</definedName>
    <definedName name="Binhduong" localSheetId="2">#REF!</definedName>
    <definedName name="Binhduong" localSheetId="11">#REF!</definedName>
    <definedName name="Binhduong" localSheetId="5">#REF!</definedName>
    <definedName name="Binhduong" localSheetId="14">#REF!</definedName>
    <definedName name="Binhduong">#REF!</definedName>
    <definedName name="Binhphuoc" localSheetId="13">#REF!</definedName>
    <definedName name="Binhphuoc" localSheetId="2">#REF!</definedName>
    <definedName name="Binhphuoc" localSheetId="11">#REF!</definedName>
    <definedName name="Binhphuoc" localSheetId="5">#REF!</definedName>
    <definedName name="Binhphuoc" localSheetId="14">#REF!</definedName>
    <definedName name="Binhphuoc">#REF!</definedName>
    <definedName name="Bio_tec" localSheetId="13">#REF!</definedName>
    <definedName name="Bio_tec" localSheetId="2">#REF!</definedName>
    <definedName name="Bio_tec" localSheetId="11">#REF!</definedName>
    <definedName name="Bio_tec" localSheetId="5">#REF!</definedName>
    <definedName name="Bio_tec" localSheetId="14">#REF!</definedName>
    <definedName name="Bio_tec">#REF!</definedName>
    <definedName name="bit">#N/A</definedName>
    <definedName name="Bitum">#N/A</definedName>
    <definedName name="bIV">#N/A</definedName>
    <definedName name="BK" localSheetId="13">#REF!</definedName>
    <definedName name="BK" localSheetId="2">#REF!</definedName>
    <definedName name="BK" localSheetId="11">#REF!</definedName>
    <definedName name="BK" localSheetId="5">#REF!</definedName>
    <definedName name="BK" localSheetId="14">#REF!</definedName>
    <definedName name="BK">#REF!</definedName>
    <definedName name="BK.4113">#N/A</definedName>
    <definedName name="bkl" localSheetId="13">#REF!</definedName>
    <definedName name="bkl" localSheetId="2">#REF!</definedName>
    <definedName name="bkl" localSheetId="11">#REF!</definedName>
    <definedName name="bkl" localSheetId="5">#REF!</definedName>
    <definedName name="bkl" localSheetId="14">#REF!</definedName>
    <definedName name="bkl">#REF!</definedName>
    <definedName name="BKMP">#N/A</definedName>
    <definedName name="bL" localSheetId="13">#REF!</definedName>
    <definedName name="bL" localSheetId="14">#REF!</definedName>
    <definedName name="bL">#REF!</definedName>
    <definedName name="bL_">#N/A</definedName>
    <definedName name="blang" localSheetId="13">#REF!</definedName>
    <definedName name="blang" localSheetId="2">#REF!</definedName>
    <definedName name="blang" localSheetId="11">#REF!</definedName>
    <definedName name="blang" localSheetId="5">#REF!</definedName>
    <definedName name="blang" localSheetId="14">#REF!</definedName>
    <definedName name="blang">#REF!</definedName>
    <definedName name="Blc" localSheetId="13">#REF!</definedName>
    <definedName name="Blc" localSheetId="2">#REF!</definedName>
    <definedName name="Blc" localSheetId="11">#REF!</definedName>
    <definedName name="Blc" localSheetId="5">#REF!</definedName>
    <definedName name="Blc" localSheetId="14">#REF!</definedName>
    <definedName name="Blc">#REF!</definedName>
    <definedName name="blcd">#N/A</definedName>
    <definedName name="BLDG" localSheetId="13">#REF!</definedName>
    <definedName name="BLDG" localSheetId="14">#REF!</definedName>
    <definedName name="BLDG">#REF!</definedName>
    <definedName name="BLDGREV" localSheetId="13">#REF!</definedName>
    <definedName name="BLDGREV" localSheetId="14">#REF!</definedName>
    <definedName name="BLDGREV">#REF!</definedName>
    <definedName name="BLDGIMP" localSheetId="13">#REF!</definedName>
    <definedName name="BLDGIMP" localSheetId="14">#REF!</definedName>
    <definedName name="BLDGIMP">#REF!</definedName>
    <definedName name="blf">#N/A</definedName>
    <definedName name="bLF_">#N/A</definedName>
    <definedName name="blkh" localSheetId="13">#REF!</definedName>
    <definedName name="blkh" localSheetId="2">#REF!</definedName>
    <definedName name="blkh" localSheetId="11">#REF!</definedName>
    <definedName name="blkh" localSheetId="5">#REF!</definedName>
    <definedName name="blkh" localSheetId="14">#REF!</definedName>
    <definedName name="blkh">#REF!</definedName>
    <definedName name="blkh1" localSheetId="13">#REF!</definedName>
    <definedName name="blkh1" localSheetId="2">#REF!</definedName>
    <definedName name="blkh1" localSheetId="11">#REF!</definedName>
    <definedName name="blkh1" localSheetId="5">#REF!</definedName>
    <definedName name="blkh1" localSheetId="14">#REF!</definedName>
    <definedName name="blkh1">#REF!</definedName>
    <definedName name="block" localSheetId="13">#REF!</definedName>
    <definedName name="block" localSheetId="14">#REF!</definedName>
    <definedName name="block">#REF!</definedName>
    <definedName name="blong" localSheetId="13">#REF!</definedName>
    <definedName name="blong" localSheetId="2">#REF!</definedName>
    <definedName name="blong" localSheetId="11">#REF!</definedName>
    <definedName name="blong" localSheetId="5">#REF!</definedName>
    <definedName name="blong" localSheetId="14">#REF!</definedName>
    <definedName name="blong">#REF!</definedName>
    <definedName name="blook" localSheetId="13">#REF!</definedName>
    <definedName name="blook" localSheetId="2">#REF!</definedName>
    <definedName name="blook" localSheetId="11">#REF!</definedName>
    <definedName name="blook" localSheetId="5">#REF!</definedName>
    <definedName name="blook" localSheetId="14">#REF!</definedName>
    <definedName name="blook">#REF!</definedName>
    <definedName name="blop" localSheetId="13">#REF!</definedName>
    <definedName name="blop" localSheetId="14">#REF!</definedName>
    <definedName name="blop">#REF!</definedName>
    <definedName name="bm" localSheetId="13">#REF!</definedName>
    <definedName name="bm" localSheetId="2">#REF!</definedName>
    <definedName name="bm" localSheetId="11">#REF!</definedName>
    <definedName name="bm" localSheetId="5">#REF!</definedName>
    <definedName name="bm" localSheetId="14">#REF!</definedName>
    <definedName name="bm">#REF!</definedName>
    <definedName name="BMBL" localSheetId="13">#REF!</definedName>
    <definedName name="BMBL" localSheetId="2">#REF!</definedName>
    <definedName name="BMBL" localSheetId="11">#REF!</definedName>
    <definedName name="BMBL" localSheetId="5">#REF!</definedName>
    <definedName name="BMBL" localSheetId="14">#REF!</definedName>
    <definedName name="BMBL">#REF!</definedName>
    <definedName name="BMCauDuongSat" localSheetId="13">#REF!</definedName>
    <definedName name="BMCauDuongSat" localSheetId="2">#REF!</definedName>
    <definedName name="BMCauDuongSat" localSheetId="11">#REF!</definedName>
    <definedName name="BMCauDuongSat" localSheetId="5">#REF!</definedName>
    <definedName name="BMCauDuongSat" localSheetId="14">#REF!</definedName>
    <definedName name="BMCauDuongSat">#REF!</definedName>
    <definedName name="BMH" localSheetId="13">#REF!</definedName>
    <definedName name="BMH" localSheetId="2">#REF!</definedName>
    <definedName name="BMH" localSheetId="11">#REF!</definedName>
    <definedName name="BMH" localSheetId="5">#REF!</definedName>
    <definedName name="BMH" localSheetId="14">#REF!</definedName>
    <definedName name="BMH">#REF!</definedName>
    <definedName name="bmi" localSheetId="13">#REF!</definedName>
    <definedName name="bmi" localSheetId="2">#REF!</definedName>
    <definedName name="bmi" localSheetId="11">#REF!</definedName>
    <definedName name="bmi" localSheetId="5">#REF!</definedName>
    <definedName name="bmi" localSheetId="14">#REF!</definedName>
    <definedName name="bmi">#REF!</definedName>
    <definedName name="BML" localSheetId="13">#REF!</definedName>
    <definedName name="BML" localSheetId="2">#REF!</definedName>
    <definedName name="BML" localSheetId="11">#REF!</definedName>
    <definedName name="BML" localSheetId="5">#REF!</definedName>
    <definedName name="BML" localSheetId="14">#REF!</definedName>
    <definedName name="BML">#REF!</definedName>
    <definedName name="Bmn" localSheetId="13">#REF!</definedName>
    <definedName name="Bmn" localSheetId="2">#REF!</definedName>
    <definedName name="Bmn" localSheetId="11">#REF!</definedName>
    <definedName name="Bmn" localSheetId="5">#REF!</definedName>
    <definedName name="Bmn" localSheetId="14">#REF!</definedName>
    <definedName name="Bmn">#REF!</definedName>
    <definedName name="BMS" localSheetId="13">#REF!</definedName>
    <definedName name="BMS" localSheetId="2">#REF!</definedName>
    <definedName name="BMS" localSheetId="11">#REF!</definedName>
    <definedName name="BMS" localSheetId="5">#REF!</definedName>
    <definedName name="BMS" localSheetId="14">#REF!</definedName>
    <definedName name="BMS">#REF!</definedName>
    <definedName name="bn">#N/A</definedName>
    <definedName name="bN_fix" localSheetId="13">#REF!</definedName>
    <definedName name="bN_fix" localSheetId="2">#REF!</definedName>
    <definedName name="bN_fix" localSheetId="11">#REF!</definedName>
    <definedName name="bN_fix" localSheetId="5">#REF!</definedName>
    <definedName name="bN_fix" localSheetId="14">#REF!</definedName>
    <definedName name="bN_fix">#REF!</definedName>
    <definedName name="Bnc" localSheetId="13">#REF!</definedName>
    <definedName name="Bnc" localSheetId="2">#REF!</definedName>
    <definedName name="Bnc" localSheetId="11">#REF!</definedName>
    <definedName name="Bnc" localSheetId="5">#REF!</definedName>
    <definedName name="Bnc" localSheetId="14">#REF!</definedName>
    <definedName name="Bnc">#REF!</definedName>
    <definedName name="bnc_2" localSheetId="13">#REF!</definedName>
    <definedName name="bnc_2" localSheetId="2">#REF!</definedName>
    <definedName name="bnc_2" localSheetId="11">#REF!</definedName>
    <definedName name="bnc_2" localSheetId="5">#REF!</definedName>
    <definedName name="bnc_2" localSheetId="14">#REF!</definedName>
    <definedName name="bnc_2">#REF!</definedName>
    <definedName name="bnc2_5">#N/A</definedName>
    <definedName name="bnc2_7">#N/A</definedName>
    <definedName name="bnc3_2" localSheetId="13">#REF!</definedName>
    <definedName name="bnc3_2" localSheetId="2">#REF!</definedName>
    <definedName name="bnc3_2" localSheetId="11">#REF!</definedName>
    <definedName name="bnc3_2" localSheetId="5">#REF!</definedName>
    <definedName name="bnc3_2" localSheetId="14">#REF!</definedName>
    <definedName name="bnc3_2">#REF!</definedName>
    <definedName name="bnc3_5">#N/A</definedName>
    <definedName name="bnc3_7">#N/A</definedName>
    <definedName name="bnc4_2" localSheetId="13">#REF!</definedName>
    <definedName name="bnc4_2" localSheetId="2">#REF!</definedName>
    <definedName name="bnc4_2" localSheetId="11">#REF!</definedName>
    <definedName name="bnc4_2" localSheetId="5">#REF!</definedName>
    <definedName name="bnc4_2" localSheetId="14">#REF!</definedName>
    <definedName name="bnc4_2">#REF!</definedName>
    <definedName name="bnc4_5" localSheetId="13">#REF!</definedName>
    <definedName name="bnc4_5" localSheetId="2">#REF!</definedName>
    <definedName name="bnc4_5" localSheetId="11">#REF!</definedName>
    <definedName name="bnc4_5" localSheetId="5">#REF!</definedName>
    <definedName name="bnc4_5" localSheetId="14">#REF!</definedName>
    <definedName name="bnc4_5">#REF!</definedName>
    <definedName name="bnlkna" localSheetId="13">#REF!</definedName>
    <definedName name="bnlkna" localSheetId="2">#REF!</definedName>
    <definedName name="bnlkna" localSheetId="11">#REF!</definedName>
    <definedName name="bnlkna" localSheetId="5">#REF!</definedName>
    <definedName name="bnlkna" localSheetId="14">#REF!</definedName>
    <definedName name="bnlkna">#REF!</definedName>
    <definedName name="bng">#N/A</definedName>
    <definedName name="bo" localSheetId="2" hidden="1">{"'Sheet1'!$L$16"}</definedName>
    <definedName name="bo" localSheetId="11" hidden="1">{"'Sheet1'!$L$16"}</definedName>
    <definedName name="bo" localSheetId="5" hidden="1">{"'Sheet1'!$L$16"}</definedName>
    <definedName name="bo" hidden="1">{"'Sheet1'!$L$16"}</definedName>
    <definedName name="Bóa_can_3_m3KN_ph">#N/A</definedName>
    <definedName name="Bóa_khoan_TRC_15">#N/A</definedName>
    <definedName name="Bóa_khoan_VRM1500_800_H">#N/A</definedName>
    <definedName name="boc" localSheetId="2" hidden="1">{"'Sheet1'!$L$16"}</definedName>
    <definedName name="boc" localSheetId="11" hidden="1">{"'Sheet1'!$L$16"}</definedName>
    <definedName name="boc" localSheetId="5" hidden="1">{"'Sheet1'!$L$16"}</definedName>
    <definedName name="boc" hidden="1">{"'Sheet1'!$L$16"}</definedName>
    <definedName name="bocdo" localSheetId="13">#REF!</definedName>
    <definedName name="bocdo" localSheetId="2">#REF!</definedName>
    <definedName name="bocdo" localSheetId="11">#REF!</definedName>
    <definedName name="bocdo" localSheetId="5">#REF!</definedName>
    <definedName name="bocdo" localSheetId="14">#REF!</definedName>
    <definedName name="bocdo">#REF!</definedName>
    <definedName name="bom">#N/A</definedName>
    <definedName name="bom4.5" localSheetId="13">#REF!</definedName>
    <definedName name="bom4.5" localSheetId="14">#REF!</definedName>
    <definedName name="bom4.5">#REF!</definedName>
    <definedName name="bombetong" localSheetId="13">#REF!</definedName>
    <definedName name="bombetong" localSheetId="2">#REF!</definedName>
    <definedName name="bombetong" localSheetId="11">#REF!</definedName>
    <definedName name="bombetong" localSheetId="5">#REF!</definedName>
    <definedName name="bombetong" localSheetId="14">#REF!</definedName>
    <definedName name="bombetong">#REF!</definedName>
    <definedName name="bombt" localSheetId="13">#REF!</definedName>
    <definedName name="bombt" localSheetId="2">#REF!</definedName>
    <definedName name="bombt" localSheetId="11">#REF!</definedName>
    <definedName name="bombt" localSheetId="5">#REF!</definedName>
    <definedName name="bombt" localSheetId="14">#REF!</definedName>
    <definedName name="bombt">#REF!</definedName>
    <definedName name="bombt50" localSheetId="13">#REF!</definedName>
    <definedName name="bombt50" localSheetId="2">#REF!</definedName>
    <definedName name="bombt50" localSheetId="11">#REF!</definedName>
    <definedName name="bombt50" localSheetId="5">#REF!</definedName>
    <definedName name="bombt50" localSheetId="14">#REF!</definedName>
    <definedName name="bombt50">#REF!</definedName>
    <definedName name="bombt60" localSheetId="13">#REF!</definedName>
    <definedName name="bombt60" localSheetId="2">#REF!</definedName>
    <definedName name="bombt60" localSheetId="11">#REF!</definedName>
    <definedName name="bombt60" localSheetId="5">#REF!</definedName>
    <definedName name="bombt60" localSheetId="14">#REF!</definedName>
    <definedName name="bombt60">#REF!</definedName>
    <definedName name="BoMi" localSheetId="13">#REF!</definedName>
    <definedName name="BoMi" localSheetId="2">#REF!</definedName>
    <definedName name="BoMi" localSheetId="11">#REF!</definedName>
    <definedName name="BoMi" localSheetId="5">#REF!</definedName>
    <definedName name="BoMi" localSheetId="14">#REF!</definedName>
    <definedName name="BoMi">#REF!</definedName>
    <definedName name="bomnuoc" localSheetId="13">#REF!</definedName>
    <definedName name="bomnuoc" localSheetId="2">#REF!</definedName>
    <definedName name="bomnuoc" localSheetId="11">#REF!</definedName>
    <definedName name="bomnuoc" localSheetId="5">#REF!</definedName>
    <definedName name="bomnuoc" localSheetId="14">#REF!</definedName>
    <definedName name="bomnuoc">#REF!</definedName>
    <definedName name="bomnuoc20cv" localSheetId="13">#REF!</definedName>
    <definedName name="bomnuoc20cv" localSheetId="2">#REF!</definedName>
    <definedName name="bomnuoc20cv" localSheetId="11">#REF!</definedName>
    <definedName name="bomnuoc20cv" localSheetId="5">#REF!</definedName>
    <definedName name="bomnuoc20cv" localSheetId="14">#REF!</definedName>
    <definedName name="bomnuoc20cv">#REF!</definedName>
    <definedName name="bomnuoc20kw" localSheetId="13">#REF!</definedName>
    <definedName name="bomnuoc20kw" localSheetId="2">#REF!</definedName>
    <definedName name="bomnuoc20kw" localSheetId="11">#REF!</definedName>
    <definedName name="bomnuoc20kw" localSheetId="5">#REF!</definedName>
    <definedName name="bomnuoc20kw" localSheetId="14">#REF!</definedName>
    <definedName name="bomnuoc20kw">#REF!</definedName>
    <definedName name="bomnuocdau10" localSheetId="13">#REF!</definedName>
    <definedName name="bomnuocdau10" localSheetId="2">#REF!</definedName>
    <definedName name="bomnuocdau10" localSheetId="11">#REF!</definedName>
    <definedName name="bomnuocdau10" localSheetId="5">#REF!</definedName>
    <definedName name="bomnuocdau10" localSheetId="14">#REF!</definedName>
    <definedName name="bomnuocdau10">#REF!</definedName>
    <definedName name="bomnuocdau100" localSheetId="13">#REF!</definedName>
    <definedName name="bomnuocdau100" localSheetId="2">#REF!</definedName>
    <definedName name="bomnuocdau100" localSheetId="11">#REF!</definedName>
    <definedName name="bomnuocdau100" localSheetId="5">#REF!</definedName>
    <definedName name="bomnuocdau100" localSheetId="14">#REF!</definedName>
    <definedName name="bomnuocdau100">#REF!</definedName>
    <definedName name="bomnuocdau15" localSheetId="13">#REF!</definedName>
    <definedName name="bomnuocdau15" localSheetId="2">#REF!</definedName>
    <definedName name="bomnuocdau15" localSheetId="11">#REF!</definedName>
    <definedName name="bomnuocdau15" localSheetId="5">#REF!</definedName>
    <definedName name="bomnuocdau15" localSheetId="14">#REF!</definedName>
    <definedName name="bomnuocdau15">#REF!</definedName>
    <definedName name="bomnuocdau150" localSheetId="13">#REF!</definedName>
    <definedName name="bomnuocdau150" localSheetId="2">#REF!</definedName>
    <definedName name="bomnuocdau150" localSheetId="11">#REF!</definedName>
    <definedName name="bomnuocdau150" localSheetId="5">#REF!</definedName>
    <definedName name="bomnuocdau150" localSheetId="14">#REF!</definedName>
    <definedName name="bomnuocdau150">#REF!</definedName>
    <definedName name="bomnuocdau20" localSheetId="13">#REF!</definedName>
    <definedName name="bomnuocdau20" localSheetId="2">#REF!</definedName>
    <definedName name="bomnuocdau20" localSheetId="11">#REF!</definedName>
    <definedName name="bomnuocdau20" localSheetId="5">#REF!</definedName>
    <definedName name="bomnuocdau20" localSheetId="14">#REF!</definedName>
    <definedName name="bomnuocdau20">#REF!</definedName>
    <definedName name="bomnuocdau37" localSheetId="13">#REF!</definedName>
    <definedName name="bomnuocdau37" localSheetId="2">#REF!</definedName>
    <definedName name="bomnuocdau37" localSheetId="11">#REF!</definedName>
    <definedName name="bomnuocdau37" localSheetId="5">#REF!</definedName>
    <definedName name="bomnuocdau37" localSheetId="14">#REF!</definedName>
    <definedName name="bomnuocdau37">#REF!</definedName>
    <definedName name="bomnuocdau45" localSheetId="13">#REF!</definedName>
    <definedName name="bomnuocdau45" localSheetId="2">#REF!</definedName>
    <definedName name="bomnuocdau45" localSheetId="11">#REF!</definedName>
    <definedName name="bomnuocdau45" localSheetId="5">#REF!</definedName>
    <definedName name="bomnuocdau45" localSheetId="14">#REF!</definedName>
    <definedName name="bomnuocdau45">#REF!</definedName>
    <definedName name="bomnuocdau5" localSheetId="13">#REF!</definedName>
    <definedName name="bomnuocdau5" localSheetId="2">#REF!</definedName>
    <definedName name="bomnuocdau5" localSheetId="11">#REF!</definedName>
    <definedName name="bomnuocdau5" localSheetId="5">#REF!</definedName>
    <definedName name="bomnuocdau5" localSheetId="14">#REF!</definedName>
    <definedName name="bomnuocdau5">#REF!</definedName>
    <definedName name="bomnuocdau5.5" localSheetId="13">#REF!</definedName>
    <definedName name="bomnuocdau5.5" localSheetId="2">#REF!</definedName>
    <definedName name="bomnuocdau5.5" localSheetId="11">#REF!</definedName>
    <definedName name="bomnuocdau5.5" localSheetId="5">#REF!</definedName>
    <definedName name="bomnuocdau5.5" localSheetId="14">#REF!</definedName>
    <definedName name="bomnuocdau5.5">#REF!</definedName>
    <definedName name="bomnuocdau7" localSheetId="13">#REF!</definedName>
    <definedName name="bomnuocdau7" localSheetId="2">#REF!</definedName>
    <definedName name="bomnuocdau7" localSheetId="11">#REF!</definedName>
    <definedName name="bomnuocdau7" localSheetId="5">#REF!</definedName>
    <definedName name="bomnuocdau7" localSheetId="14">#REF!</definedName>
    <definedName name="bomnuocdau7">#REF!</definedName>
    <definedName name="bomnuocdau7.5" localSheetId="13">#REF!</definedName>
    <definedName name="bomnuocdau7.5" localSheetId="2">#REF!</definedName>
    <definedName name="bomnuocdau7.5" localSheetId="11">#REF!</definedName>
    <definedName name="bomnuocdau7.5" localSheetId="5">#REF!</definedName>
    <definedName name="bomnuocdau7.5" localSheetId="14">#REF!</definedName>
    <definedName name="bomnuocdau7.5">#REF!</definedName>
    <definedName name="bomnuocdau75" localSheetId="13">#REF!</definedName>
    <definedName name="bomnuocdau75" localSheetId="2">#REF!</definedName>
    <definedName name="bomnuocdau75" localSheetId="11">#REF!</definedName>
    <definedName name="bomnuocdau75" localSheetId="5">#REF!</definedName>
    <definedName name="bomnuocdau75" localSheetId="14">#REF!</definedName>
    <definedName name="bomnuocdau75">#REF!</definedName>
    <definedName name="bomnuocdien0.55" localSheetId="13">#REF!</definedName>
    <definedName name="bomnuocdien0.55" localSheetId="2">#REF!</definedName>
    <definedName name="bomnuocdien0.55" localSheetId="11">#REF!</definedName>
    <definedName name="bomnuocdien0.55" localSheetId="5">#REF!</definedName>
    <definedName name="bomnuocdien0.55" localSheetId="14">#REF!</definedName>
    <definedName name="bomnuocdien0.55">#REF!</definedName>
    <definedName name="bomnuocdien0.75" localSheetId="13">#REF!</definedName>
    <definedName name="bomnuocdien0.75" localSheetId="2">#REF!</definedName>
    <definedName name="bomnuocdien0.75" localSheetId="11">#REF!</definedName>
    <definedName name="bomnuocdien0.75" localSheetId="5">#REF!</definedName>
    <definedName name="bomnuocdien0.75" localSheetId="14">#REF!</definedName>
    <definedName name="bomnuocdien0.75">#REF!</definedName>
    <definedName name="bomnuocdien1.5" localSheetId="13">#REF!</definedName>
    <definedName name="bomnuocdien1.5" localSheetId="2">#REF!</definedName>
    <definedName name="bomnuocdien1.5" localSheetId="11">#REF!</definedName>
    <definedName name="bomnuocdien1.5" localSheetId="5">#REF!</definedName>
    <definedName name="bomnuocdien1.5" localSheetId="14">#REF!</definedName>
    <definedName name="bomnuocdien1.5">#REF!</definedName>
    <definedName name="bomnuocdien10" localSheetId="13">#REF!</definedName>
    <definedName name="bomnuocdien10" localSheetId="2">#REF!</definedName>
    <definedName name="bomnuocdien10" localSheetId="11">#REF!</definedName>
    <definedName name="bomnuocdien10" localSheetId="5">#REF!</definedName>
    <definedName name="bomnuocdien10" localSheetId="14">#REF!</definedName>
    <definedName name="bomnuocdien10">#REF!</definedName>
    <definedName name="bomnuocdien113" localSheetId="13">#REF!</definedName>
    <definedName name="bomnuocdien113" localSheetId="2">#REF!</definedName>
    <definedName name="bomnuocdien113" localSheetId="11">#REF!</definedName>
    <definedName name="bomnuocdien113" localSheetId="5">#REF!</definedName>
    <definedName name="bomnuocdien113" localSheetId="14">#REF!</definedName>
    <definedName name="bomnuocdien113">#REF!</definedName>
    <definedName name="bomnuocdien14" localSheetId="13">#REF!</definedName>
    <definedName name="bomnuocdien14" localSheetId="2">#REF!</definedName>
    <definedName name="bomnuocdien14" localSheetId="11">#REF!</definedName>
    <definedName name="bomnuocdien14" localSheetId="5">#REF!</definedName>
    <definedName name="bomnuocdien14" localSheetId="14">#REF!</definedName>
    <definedName name="bomnuocdien14">#REF!</definedName>
    <definedName name="bomnuocdien2" localSheetId="13">#REF!</definedName>
    <definedName name="bomnuocdien2" localSheetId="2">#REF!</definedName>
    <definedName name="bomnuocdien2" localSheetId="11">#REF!</definedName>
    <definedName name="bomnuocdien2" localSheetId="5">#REF!</definedName>
    <definedName name="bomnuocdien2" localSheetId="14">#REF!</definedName>
    <definedName name="bomnuocdien2">#REF!</definedName>
    <definedName name="bomnuocdien2.8" localSheetId="13">#REF!</definedName>
    <definedName name="bomnuocdien2.8" localSheetId="2">#REF!</definedName>
    <definedName name="bomnuocdien2.8" localSheetId="11">#REF!</definedName>
    <definedName name="bomnuocdien2.8" localSheetId="5">#REF!</definedName>
    <definedName name="bomnuocdien2.8" localSheetId="14">#REF!</definedName>
    <definedName name="bomnuocdien2.8">#REF!</definedName>
    <definedName name="bomnuocdien20" localSheetId="13">#REF!</definedName>
    <definedName name="bomnuocdien20" localSheetId="2">#REF!</definedName>
    <definedName name="bomnuocdien20" localSheetId="11">#REF!</definedName>
    <definedName name="bomnuocdien20" localSheetId="5">#REF!</definedName>
    <definedName name="bomnuocdien20" localSheetId="14">#REF!</definedName>
    <definedName name="bomnuocdien20">#REF!</definedName>
    <definedName name="bomnuocdien22" localSheetId="13">#REF!</definedName>
    <definedName name="bomnuocdien22" localSheetId="2">#REF!</definedName>
    <definedName name="bomnuocdien22" localSheetId="11">#REF!</definedName>
    <definedName name="bomnuocdien22" localSheetId="5">#REF!</definedName>
    <definedName name="bomnuocdien22" localSheetId="14">#REF!</definedName>
    <definedName name="bomnuocdien22">#REF!</definedName>
    <definedName name="bomnuocdien28" localSheetId="13">#REF!</definedName>
    <definedName name="bomnuocdien28" localSheetId="2">#REF!</definedName>
    <definedName name="bomnuocdien28" localSheetId="11">#REF!</definedName>
    <definedName name="bomnuocdien28" localSheetId="5">#REF!</definedName>
    <definedName name="bomnuocdien28" localSheetId="14">#REF!</definedName>
    <definedName name="bomnuocdien28">#REF!</definedName>
    <definedName name="bomnuocdien30" localSheetId="13">#REF!</definedName>
    <definedName name="bomnuocdien30" localSheetId="2">#REF!</definedName>
    <definedName name="bomnuocdien30" localSheetId="11">#REF!</definedName>
    <definedName name="bomnuocdien30" localSheetId="5">#REF!</definedName>
    <definedName name="bomnuocdien30" localSheetId="14">#REF!</definedName>
    <definedName name="bomnuocdien30">#REF!</definedName>
    <definedName name="bomnuocdien4" localSheetId="13">#REF!</definedName>
    <definedName name="bomnuocdien4" localSheetId="2">#REF!</definedName>
    <definedName name="bomnuocdien4" localSheetId="11">#REF!</definedName>
    <definedName name="bomnuocdien4" localSheetId="5">#REF!</definedName>
    <definedName name="bomnuocdien4" localSheetId="14">#REF!</definedName>
    <definedName name="bomnuocdien4">#REF!</definedName>
    <definedName name="bomnuocdien4.5" localSheetId="13">#REF!</definedName>
    <definedName name="bomnuocdien4.5" localSheetId="2">#REF!</definedName>
    <definedName name="bomnuocdien4.5" localSheetId="11">#REF!</definedName>
    <definedName name="bomnuocdien4.5" localSheetId="5">#REF!</definedName>
    <definedName name="bomnuocdien4.5" localSheetId="14">#REF!</definedName>
    <definedName name="bomnuocdien4.5">#REF!</definedName>
    <definedName name="bomnuocdien40" localSheetId="13">#REF!</definedName>
    <definedName name="bomnuocdien40" localSheetId="2">#REF!</definedName>
    <definedName name="bomnuocdien40" localSheetId="11">#REF!</definedName>
    <definedName name="bomnuocdien40" localSheetId="5">#REF!</definedName>
    <definedName name="bomnuocdien40" localSheetId="14">#REF!</definedName>
    <definedName name="bomnuocdien40">#REF!</definedName>
    <definedName name="bomnuocdien50" localSheetId="13">#REF!</definedName>
    <definedName name="bomnuocdien50" localSheetId="2">#REF!</definedName>
    <definedName name="bomnuocdien50" localSheetId="11">#REF!</definedName>
    <definedName name="bomnuocdien50" localSheetId="5">#REF!</definedName>
    <definedName name="bomnuocdien50" localSheetId="14">#REF!</definedName>
    <definedName name="bomnuocdien50">#REF!</definedName>
    <definedName name="bomnuocdien55" localSheetId="13">#REF!</definedName>
    <definedName name="bomnuocdien55" localSheetId="2">#REF!</definedName>
    <definedName name="bomnuocdien55" localSheetId="11">#REF!</definedName>
    <definedName name="bomnuocdien55" localSheetId="5">#REF!</definedName>
    <definedName name="bomnuocdien55" localSheetId="14">#REF!</definedName>
    <definedName name="bomnuocdien55">#REF!</definedName>
    <definedName name="bomnuocdien7" localSheetId="13">#REF!</definedName>
    <definedName name="bomnuocdien7" localSheetId="2">#REF!</definedName>
    <definedName name="bomnuocdien7" localSheetId="11">#REF!</definedName>
    <definedName name="bomnuocdien7" localSheetId="5">#REF!</definedName>
    <definedName name="bomnuocdien7" localSheetId="14">#REF!</definedName>
    <definedName name="bomnuocdien7">#REF!</definedName>
    <definedName name="bomnuocdien75" localSheetId="13">#REF!</definedName>
    <definedName name="bomnuocdien75" localSheetId="2">#REF!</definedName>
    <definedName name="bomnuocdien75" localSheetId="11">#REF!</definedName>
    <definedName name="bomnuocdien75" localSheetId="5">#REF!</definedName>
    <definedName name="bomnuocdien75" localSheetId="14">#REF!</definedName>
    <definedName name="bomnuocdien75">#REF!</definedName>
    <definedName name="bomnuocxang3" localSheetId="13">#REF!</definedName>
    <definedName name="bomnuocxang3" localSheetId="2">#REF!</definedName>
    <definedName name="bomnuocxang3" localSheetId="11">#REF!</definedName>
    <definedName name="bomnuocxang3" localSheetId="5">#REF!</definedName>
    <definedName name="bomnuocxang3" localSheetId="14">#REF!</definedName>
    <definedName name="bomnuocxang3">#REF!</definedName>
    <definedName name="bomnuocxang4" localSheetId="13">#REF!</definedName>
    <definedName name="bomnuocxang4" localSheetId="2">#REF!</definedName>
    <definedName name="bomnuocxang4" localSheetId="11">#REF!</definedName>
    <definedName name="bomnuocxang4" localSheetId="5">#REF!</definedName>
    <definedName name="bomnuocxang4" localSheetId="14">#REF!</definedName>
    <definedName name="bomnuocxang4">#REF!</definedName>
    <definedName name="bomnuocxang6" localSheetId="13">#REF!</definedName>
    <definedName name="bomnuocxang6" localSheetId="2">#REF!</definedName>
    <definedName name="bomnuocxang6" localSheetId="11">#REF!</definedName>
    <definedName name="bomnuocxang6" localSheetId="5">#REF!</definedName>
    <definedName name="bomnuocxang6" localSheetId="14">#REF!</definedName>
    <definedName name="bomnuocxang6">#REF!</definedName>
    <definedName name="bomnuocxang7" localSheetId="13">#REF!</definedName>
    <definedName name="bomnuocxang7" localSheetId="2">#REF!</definedName>
    <definedName name="bomnuocxang7" localSheetId="11">#REF!</definedName>
    <definedName name="bomnuocxang7" localSheetId="5">#REF!</definedName>
    <definedName name="bomnuocxang7" localSheetId="14">#REF!</definedName>
    <definedName name="bomnuocxang7">#REF!</definedName>
    <definedName name="bomnuocxang8" localSheetId="13">#REF!</definedName>
    <definedName name="bomnuocxang8" localSheetId="2">#REF!</definedName>
    <definedName name="bomnuocxang8" localSheetId="11">#REF!</definedName>
    <definedName name="bomnuocxang8" localSheetId="5">#REF!</definedName>
    <definedName name="bomnuocxang8" localSheetId="14">#REF!</definedName>
    <definedName name="bomnuocxang8">#REF!</definedName>
    <definedName name="Bomtieucan" localSheetId="13">#REF!</definedName>
    <definedName name="Bomtieucan" localSheetId="2">#REF!</definedName>
    <definedName name="Bomtieucan" localSheetId="11">#REF!</definedName>
    <definedName name="Bomtieucan" localSheetId="5">#REF!</definedName>
    <definedName name="Bomtieucan" localSheetId="14">#REF!</definedName>
    <definedName name="Bomtieucan">#REF!</definedName>
    <definedName name="bomvua" localSheetId="13">#REF!</definedName>
    <definedName name="bomvua" localSheetId="2">#REF!</definedName>
    <definedName name="bomvua" localSheetId="11">#REF!</definedName>
    <definedName name="bomvua" localSheetId="5">#REF!</definedName>
    <definedName name="bomvua" localSheetId="14">#REF!</definedName>
    <definedName name="bomvua">#REF!</definedName>
    <definedName name="bomvua1.5" localSheetId="13">#REF!</definedName>
    <definedName name="bomvua1.5" localSheetId="2">#REF!</definedName>
    <definedName name="bomvua1.5" localSheetId="11">#REF!</definedName>
    <definedName name="bomvua1.5" localSheetId="5">#REF!</definedName>
    <definedName name="bomvua1.5" localSheetId="14">#REF!</definedName>
    <definedName name="bomvua1.5">#REF!</definedName>
    <definedName name="bonnuocdien1.1" localSheetId="13">#REF!</definedName>
    <definedName name="bonnuocdien1.1" localSheetId="2">#REF!</definedName>
    <definedName name="bonnuocdien1.1" localSheetId="11">#REF!</definedName>
    <definedName name="bonnuocdien1.1" localSheetId="5">#REF!</definedName>
    <definedName name="bonnuocdien1.1" localSheetId="14">#REF!</definedName>
    <definedName name="bonnuocdien1.1">#REF!</definedName>
    <definedName name="book1" localSheetId="13">#REF!</definedName>
    <definedName name="book1" localSheetId="2">#REF!</definedName>
    <definedName name="book1" localSheetId="11">#REF!</definedName>
    <definedName name="book1" localSheetId="5">#REF!</definedName>
    <definedName name="book1" localSheetId="14">#REF!</definedName>
    <definedName name="book1">#REF!</definedName>
    <definedName name="Book2" localSheetId="13">#REF!</definedName>
    <definedName name="Book2" localSheetId="2">#REF!</definedName>
    <definedName name="Book2" localSheetId="11">#REF!</definedName>
    <definedName name="Book2" localSheetId="5">#REF!</definedName>
    <definedName name="Book2" localSheetId="14">#REF!</definedName>
    <definedName name="Book2">#REF!</definedName>
    <definedName name="BOQ" localSheetId="13">#REF!</definedName>
    <definedName name="BOQ" localSheetId="2">#REF!</definedName>
    <definedName name="BOQ" localSheetId="11">#REF!</definedName>
    <definedName name="BOQ" localSheetId="5">#REF!</definedName>
    <definedName name="BOQ" localSheetId="14">#REF!</definedName>
    <definedName name="BOQ">#REF!</definedName>
    <definedName name="Border1">#N/A</definedName>
    <definedName name="Border2" localSheetId="13">#REF!</definedName>
    <definedName name="Border2" localSheetId="14">#REF!</definedName>
    <definedName name="Border2">#REF!</definedName>
    <definedName name="bosung" localSheetId="2" hidden="1">{"'Sheet1'!$L$16"}</definedName>
    <definedName name="bosung" localSheetId="11" hidden="1">{"'Sheet1'!$L$16"}</definedName>
    <definedName name="bosung" localSheetId="5" hidden="1">{"'Sheet1'!$L$16"}</definedName>
    <definedName name="bosung" hidden="1">{"'Sheet1'!$L$16"}</definedName>
    <definedName name="botda" localSheetId="13">#REF!</definedName>
    <definedName name="botda" localSheetId="2">#REF!</definedName>
    <definedName name="botda" localSheetId="11">#REF!</definedName>
    <definedName name="botda" localSheetId="5">#REF!</definedName>
    <definedName name="botda" localSheetId="14">#REF!</definedName>
    <definedName name="botda">#REF!</definedName>
    <definedName name="botmau" localSheetId="13">#REF!</definedName>
    <definedName name="botmau" localSheetId="14">#REF!</definedName>
    <definedName name="botmau">#REF!</definedName>
    <definedName name="BoVa" localSheetId="13">#REF!</definedName>
    <definedName name="BoVa" localSheetId="2">#REF!</definedName>
    <definedName name="BoVa" localSheetId="11">#REF!</definedName>
    <definedName name="BoVa" localSheetId="5">#REF!</definedName>
    <definedName name="BoVa" localSheetId="14">#REF!</definedName>
    <definedName name="BoVa">#REF!</definedName>
    <definedName name="BR">#N/A</definedName>
    <definedName name="brcc" localSheetId="13">#REF!</definedName>
    <definedName name="brcc" localSheetId="14">#REF!</definedName>
    <definedName name="brcc">#REF!</definedName>
    <definedName name="brung170">#REF!</definedName>
    <definedName name="Bs" localSheetId="13">#REF!</definedName>
    <definedName name="Bs" localSheetId="2">#REF!</definedName>
    <definedName name="Bs" localSheetId="11">#REF!</definedName>
    <definedName name="Bs" localSheetId="5">#REF!</definedName>
    <definedName name="Bs" localSheetId="14">#REF!</definedName>
    <definedName name="Bs">#REF!</definedName>
    <definedName name="bs_">#N/A</definedName>
    <definedName name="bsa" localSheetId="13">#REF!</definedName>
    <definedName name="bsa" localSheetId="2">#REF!</definedName>
    <definedName name="bsa" localSheetId="11">#REF!</definedName>
    <definedName name="bsa" localSheetId="5">#REF!</definedName>
    <definedName name="bsa" localSheetId="14">#REF!</definedName>
    <definedName name="bsa">#REF!</definedName>
    <definedName name="Bsb" localSheetId="13">#REF!</definedName>
    <definedName name="Bsb" localSheetId="2">#REF!</definedName>
    <definedName name="Bsb" localSheetId="11">#REF!</definedName>
    <definedName name="Bsb" localSheetId="5">#REF!</definedName>
    <definedName name="Bsb" localSheetId="14">#REF!</definedName>
    <definedName name="Bsb">#REF!</definedName>
    <definedName name="bsf">#N/A</definedName>
    <definedName name="bSF_">#N/A</definedName>
    <definedName name="BSM" localSheetId="13">#REF!</definedName>
    <definedName name="BSM" localSheetId="2">#REF!</definedName>
    <definedName name="BSM" localSheetId="11">#REF!</definedName>
    <definedName name="BSM" localSheetId="5">#REF!</definedName>
    <definedName name="BSM" localSheetId="14">#REF!</definedName>
    <definedName name="BSM">#REF!</definedName>
    <definedName name="bson" localSheetId="13">#REF!</definedName>
    <definedName name="bson" localSheetId="2">#REF!</definedName>
    <definedName name="bson" localSheetId="11">#REF!</definedName>
    <definedName name="bson" localSheetId="5">#REF!</definedName>
    <definedName name="bson" localSheetId="14">#REF!</definedName>
    <definedName name="bson">#REF!</definedName>
    <definedName name="Bstt" localSheetId="13">#REF!</definedName>
    <definedName name="Bstt" localSheetId="2">#REF!</definedName>
    <definedName name="Bstt" localSheetId="11">#REF!</definedName>
    <definedName name="Bstt" localSheetId="5">#REF!</definedName>
    <definedName name="Bstt" localSheetId="14">#REF!</definedName>
    <definedName name="Bstt">#REF!</definedName>
    <definedName name="bt" localSheetId="13">#REF!</definedName>
    <definedName name="bt" localSheetId="2">#REF!</definedName>
    <definedName name="bt" localSheetId="11">#REF!</definedName>
    <definedName name="bt" localSheetId="5">#REF!</definedName>
    <definedName name="bt" localSheetId="14">#REF!</definedName>
    <definedName name="bt">#REF!</definedName>
    <definedName name="BT_125" localSheetId="13">#REF!</definedName>
    <definedName name="BT_125" localSheetId="2">#REF!</definedName>
    <definedName name="BT_125" localSheetId="11">#REF!</definedName>
    <definedName name="BT_125" localSheetId="5">#REF!</definedName>
    <definedName name="BT_125" localSheetId="14">#REF!</definedName>
    <definedName name="BT_125">#REF!</definedName>
    <definedName name="bt_6" localSheetId="13">#REF!</definedName>
    <definedName name="bt_6" localSheetId="2">#REF!</definedName>
    <definedName name="bt_6" localSheetId="11">#REF!</definedName>
    <definedName name="bt_6" localSheetId="5">#REF!</definedName>
    <definedName name="bt_6" localSheetId="14">#REF!</definedName>
    <definedName name="bt_6">#REF!</definedName>
    <definedName name="BT_A1" localSheetId="13">#REF!</definedName>
    <definedName name="BT_A1" localSheetId="2">#REF!</definedName>
    <definedName name="BT_A1" localSheetId="11">#REF!</definedName>
    <definedName name="BT_A1" localSheetId="5">#REF!</definedName>
    <definedName name="BT_A1" localSheetId="14">#REF!</definedName>
    <definedName name="BT_A1">#REF!</definedName>
    <definedName name="BT_A2">#N/A</definedName>
    <definedName name="BT_A2.1" localSheetId="13">#REF!</definedName>
    <definedName name="BT_A2.1" localSheetId="2">#REF!</definedName>
    <definedName name="BT_A2.1" localSheetId="11">#REF!</definedName>
    <definedName name="BT_A2.1" localSheetId="5">#REF!</definedName>
    <definedName name="BT_A2.1" localSheetId="14">#REF!</definedName>
    <definedName name="BT_A2.1">#REF!</definedName>
    <definedName name="BT_A2.2" localSheetId="13">#REF!</definedName>
    <definedName name="BT_A2.2" localSheetId="2">#REF!</definedName>
    <definedName name="BT_A2.2" localSheetId="11">#REF!</definedName>
    <definedName name="BT_A2.2" localSheetId="5">#REF!</definedName>
    <definedName name="BT_A2.2" localSheetId="14">#REF!</definedName>
    <definedName name="BT_A2.2">#REF!</definedName>
    <definedName name="BT_B1" localSheetId="13">#REF!</definedName>
    <definedName name="BT_B1" localSheetId="2">#REF!</definedName>
    <definedName name="BT_B1" localSheetId="11">#REF!</definedName>
    <definedName name="BT_B1" localSheetId="5">#REF!</definedName>
    <definedName name="BT_B1" localSheetId="14">#REF!</definedName>
    <definedName name="BT_B1">#REF!</definedName>
    <definedName name="BT_B2" localSheetId="13">#REF!</definedName>
    <definedName name="BT_B2" localSheetId="2">#REF!</definedName>
    <definedName name="BT_B2" localSheetId="11">#REF!</definedName>
    <definedName name="BT_B2" localSheetId="5">#REF!</definedName>
    <definedName name="BT_B2" localSheetId="14">#REF!</definedName>
    <definedName name="BT_B2">#REF!</definedName>
    <definedName name="BT_C1" localSheetId="13">#REF!</definedName>
    <definedName name="BT_C1" localSheetId="2">#REF!</definedName>
    <definedName name="BT_C1" localSheetId="11">#REF!</definedName>
    <definedName name="BT_C1" localSheetId="5">#REF!</definedName>
    <definedName name="BT_C1" localSheetId="14">#REF!</definedName>
    <definedName name="BT_C1">#REF!</definedName>
    <definedName name="BT_CT_Mong_Mo_Tru_Cau" localSheetId="13">#REF!</definedName>
    <definedName name="BT_CT_Mong_Mo_Tru_Cau" localSheetId="2">#REF!</definedName>
    <definedName name="BT_CT_Mong_Mo_Tru_Cau" localSheetId="11">#REF!</definedName>
    <definedName name="BT_CT_Mong_Mo_Tru_Cau" localSheetId="5">#REF!</definedName>
    <definedName name="BT_CT_Mong_Mo_Tru_Cau" localSheetId="14">#REF!</definedName>
    <definedName name="BT_CT_Mong_Mo_Tru_Cau">#REF!</definedName>
    <definedName name="BT_loai_A2.1" localSheetId="13">#REF!</definedName>
    <definedName name="BT_loai_A2.1" localSheetId="2">#REF!</definedName>
    <definedName name="BT_loai_A2.1" localSheetId="11">#REF!</definedName>
    <definedName name="BT_loai_A2.1" localSheetId="5">#REF!</definedName>
    <definedName name="BT_loai_A2.1" localSheetId="14">#REF!</definedName>
    <definedName name="BT_loai_A2.1">#REF!</definedName>
    <definedName name="BT_P1" localSheetId="13">#REF!</definedName>
    <definedName name="BT_P1" localSheetId="2">#REF!</definedName>
    <definedName name="BT_P1" localSheetId="11">#REF!</definedName>
    <definedName name="BT_P1" localSheetId="5">#REF!</definedName>
    <definedName name="BT_P1" localSheetId="14">#REF!</definedName>
    <definedName name="BT_P1">#REF!</definedName>
    <definedName name="BT_P10">#N/A</definedName>
    <definedName name="BT_P11">#N/A</definedName>
    <definedName name="BT_P2">#N/A</definedName>
    <definedName name="BT_P3">#N/A</definedName>
    <definedName name="BT_P4">#N/A</definedName>
    <definedName name="BT_P5">#N/A</definedName>
    <definedName name="BT_P6">#N/A</definedName>
    <definedName name="BT_P7">#N/A</definedName>
    <definedName name="BT_P8">#N/A</definedName>
    <definedName name="BT_P9">#N/A</definedName>
    <definedName name="bt150d2x4">#N/A</definedName>
    <definedName name="BT200_50" localSheetId="13">#REF!</definedName>
    <definedName name="BT200_50" localSheetId="2">#REF!</definedName>
    <definedName name="BT200_50" localSheetId="11">#REF!</definedName>
    <definedName name="BT200_50" localSheetId="5">#REF!</definedName>
    <definedName name="BT200_50" localSheetId="14">#REF!</definedName>
    <definedName name="BT200_50">#REF!</definedName>
    <definedName name="bt30_">#N/A</definedName>
    <definedName name="btabd" localSheetId="13">#REF!</definedName>
    <definedName name="btabd" localSheetId="2">#REF!</definedName>
    <definedName name="btabd" localSheetId="11">#REF!</definedName>
    <definedName name="btabd" localSheetId="5">#REF!</definedName>
    <definedName name="btabd" localSheetId="14">#REF!</definedName>
    <definedName name="btabd">#REF!</definedName>
    <definedName name="btadn" localSheetId="13">#REF!</definedName>
    <definedName name="btadn" localSheetId="2">#REF!</definedName>
    <definedName name="btadn" localSheetId="11">#REF!</definedName>
    <definedName name="btadn" localSheetId="5">#REF!</definedName>
    <definedName name="btadn" localSheetId="14">#REF!</definedName>
    <definedName name="btadn">#REF!</definedName>
    <definedName name="btah" localSheetId="13">#REF!</definedName>
    <definedName name="btah" localSheetId="2">#REF!</definedName>
    <definedName name="btah" localSheetId="11">#REF!</definedName>
    <definedName name="btah" localSheetId="5">#REF!</definedName>
    <definedName name="btah" localSheetId="14">#REF!</definedName>
    <definedName name="btah">#REF!</definedName>
    <definedName name="btah1" localSheetId="13">#REF!</definedName>
    <definedName name="btah1" localSheetId="2">#REF!</definedName>
    <definedName name="btah1" localSheetId="11">#REF!</definedName>
    <definedName name="btah1" localSheetId="5">#REF!</definedName>
    <definedName name="btah1" localSheetId="14">#REF!</definedName>
    <definedName name="btah1">#REF!</definedName>
    <definedName name="btai">#N/A</definedName>
    <definedName name="btaqn" localSheetId="13">#REF!</definedName>
    <definedName name="btaqn" localSheetId="2">#REF!</definedName>
    <definedName name="btaqn" localSheetId="11">#REF!</definedName>
    <definedName name="btaqn" localSheetId="5">#REF!</definedName>
    <definedName name="btaqn" localSheetId="14">#REF!</definedName>
    <definedName name="btaqn">#REF!</definedName>
    <definedName name="btaqt" localSheetId="13">#REF!</definedName>
    <definedName name="btaqt" localSheetId="2">#REF!</definedName>
    <definedName name="btaqt" localSheetId="11">#REF!</definedName>
    <definedName name="btaqt" localSheetId="5">#REF!</definedName>
    <definedName name="btaqt" localSheetId="14">#REF!</definedName>
    <definedName name="btaqt">#REF!</definedName>
    <definedName name="btbdn" localSheetId="13">#REF!</definedName>
    <definedName name="btbdn" localSheetId="2">#REF!</definedName>
    <definedName name="btbdn" localSheetId="11">#REF!</definedName>
    <definedName name="btbdn" localSheetId="5">#REF!</definedName>
    <definedName name="btbdn" localSheetId="14">#REF!</definedName>
    <definedName name="btbdn">#REF!</definedName>
    <definedName name="btbh" localSheetId="13">#REF!</definedName>
    <definedName name="btbh" localSheetId="2">#REF!</definedName>
    <definedName name="btbh" localSheetId="11">#REF!</definedName>
    <definedName name="btbh" localSheetId="5">#REF!</definedName>
    <definedName name="btbh" localSheetId="14">#REF!</definedName>
    <definedName name="btbh">#REF!</definedName>
    <definedName name="btbqn" localSheetId="13">#REF!</definedName>
    <definedName name="btbqn" localSheetId="2">#REF!</definedName>
    <definedName name="btbqn" localSheetId="11">#REF!</definedName>
    <definedName name="btbqn" localSheetId="5">#REF!</definedName>
    <definedName name="btbqn" localSheetId="14">#REF!</definedName>
    <definedName name="btbqn">#REF!</definedName>
    <definedName name="btbqt" localSheetId="13">#REF!</definedName>
    <definedName name="btbqt" localSheetId="2">#REF!</definedName>
    <definedName name="btbqt" localSheetId="11">#REF!</definedName>
    <definedName name="btbqt" localSheetId="5">#REF!</definedName>
    <definedName name="btbqt" localSheetId="14">#REF!</definedName>
    <definedName name="btbqt">#REF!</definedName>
    <definedName name="BTC">#N/A</definedName>
    <definedName name="btcdn" localSheetId="13">#REF!</definedName>
    <definedName name="btcdn" localSheetId="2">#REF!</definedName>
    <definedName name="btcdn" localSheetId="11">#REF!</definedName>
    <definedName name="btcdn" localSheetId="5">#REF!</definedName>
    <definedName name="btcdn" localSheetId="14">#REF!</definedName>
    <definedName name="btcdn">#REF!</definedName>
    <definedName name="btcm300">#N/A</definedName>
    <definedName name="btcm300a">#N/A</definedName>
    <definedName name="btcm300b">#N/A</definedName>
    <definedName name="btcocM400" localSheetId="13">#REF!</definedName>
    <definedName name="btcocM400" localSheetId="2">#REF!</definedName>
    <definedName name="btcocM400" localSheetId="11">#REF!</definedName>
    <definedName name="btcocM400" localSheetId="5">#REF!</definedName>
    <definedName name="btcocM400" localSheetId="14">#REF!</definedName>
    <definedName name="btcocM400">#REF!</definedName>
    <definedName name="BTcot" localSheetId="13">#REF!</definedName>
    <definedName name="BTcot" localSheetId="2">#REF!</definedName>
    <definedName name="BTcot" localSheetId="11">#REF!</definedName>
    <definedName name="BTcot" localSheetId="5">#REF!</definedName>
    <definedName name="BTcot" localSheetId="14">#REF!</definedName>
    <definedName name="BTcot">#REF!</definedName>
    <definedName name="Btcot1" localSheetId="13">#REF!</definedName>
    <definedName name="Btcot1" localSheetId="2">#REF!</definedName>
    <definedName name="Btcot1" localSheetId="11">#REF!</definedName>
    <definedName name="Btcot1" localSheetId="5">#REF!</definedName>
    <definedName name="Btcot1" localSheetId="14">#REF!</definedName>
    <definedName name="Btcot1">#REF!</definedName>
    <definedName name="btcqn" localSheetId="13">#REF!</definedName>
    <definedName name="btcqn" localSheetId="2">#REF!</definedName>
    <definedName name="btcqn" localSheetId="11">#REF!</definedName>
    <definedName name="btcqn" localSheetId="5">#REF!</definedName>
    <definedName name="btcqn" localSheetId="14">#REF!</definedName>
    <definedName name="btcqn">#REF!</definedName>
    <definedName name="btcqt" localSheetId="13">#REF!</definedName>
    <definedName name="btcqt" localSheetId="2">#REF!</definedName>
    <definedName name="btcqt" localSheetId="11">#REF!</definedName>
    <definedName name="btcqt" localSheetId="5">#REF!</definedName>
    <definedName name="btcqt" localSheetId="14">#REF!</definedName>
    <definedName name="btcqt">#REF!</definedName>
    <definedName name="btch" localSheetId="13">#REF!</definedName>
    <definedName name="btch" localSheetId="2">#REF!</definedName>
    <definedName name="btch" localSheetId="11">#REF!</definedName>
    <definedName name="btch" localSheetId="5">#REF!</definedName>
    <definedName name="btch" localSheetId="14">#REF!</definedName>
    <definedName name="btch">#REF!</definedName>
    <definedName name="btch1" localSheetId="13">#REF!</definedName>
    <definedName name="btch1" localSheetId="2">#REF!</definedName>
    <definedName name="btch1" localSheetId="11">#REF!</definedName>
    <definedName name="btch1" localSheetId="5">#REF!</definedName>
    <definedName name="btch1" localSheetId="14">#REF!</definedName>
    <definedName name="btch1">#REF!</definedName>
    <definedName name="btch2" localSheetId="13">#REF!</definedName>
    <definedName name="btch2" localSheetId="2">#REF!</definedName>
    <definedName name="btch2" localSheetId="11">#REF!</definedName>
    <definedName name="btch2" localSheetId="5">#REF!</definedName>
    <definedName name="btch2" localSheetId="14">#REF!</definedName>
    <definedName name="btch2">#REF!</definedName>
    <definedName name="btchiuaxitm300" localSheetId="13">#REF!</definedName>
    <definedName name="btchiuaxitm300" localSheetId="2">#REF!</definedName>
    <definedName name="btchiuaxitm300" localSheetId="11">#REF!</definedName>
    <definedName name="btchiuaxitm300" localSheetId="5">#REF!</definedName>
    <definedName name="btchiuaxitm300" localSheetId="14">#REF!</definedName>
    <definedName name="btchiuaxitm300">#REF!</definedName>
    <definedName name="BTchiuaxm200" localSheetId="13">#REF!</definedName>
    <definedName name="BTchiuaxm200" localSheetId="2">#REF!</definedName>
    <definedName name="BTchiuaxm200" localSheetId="11">#REF!</definedName>
    <definedName name="BTchiuaxm200" localSheetId="5">#REF!</definedName>
    <definedName name="BTchiuaxm200" localSheetId="14">#REF!</definedName>
    <definedName name="BTchiuaxm200">#REF!</definedName>
    <definedName name="btd">#N/A</definedName>
    <definedName name="btdbd" localSheetId="13">#REF!</definedName>
    <definedName name="btdbd" localSheetId="2">#REF!</definedName>
    <definedName name="btdbd" localSheetId="11">#REF!</definedName>
    <definedName name="btdbd" localSheetId="5">#REF!</definedName>
    <definedName name="btdbd" localSheetId="14">#REF!</definedName>
    <definedName name="btdbd">#REF!</definedName>
    <definedName name="btddn" localSheetId="13">#REF!</definedName>
    <definedName name="btddn" localSheetId="2">#REF!</definedName>
    <definedName name="btddn" localSheetId="11">#REF!</definedName>
    <definedName name="btddn" localSheetId="5">#REF!</definedName>
    <definedName name="btddn" localSheetId="14">#REF!</definedName>
    <definedName name="btddn">#REF!</definedName>
    <definedName name="btdh" localSheetId="13">#REF!</definedName>
    <definedName name="btdh" localSheetId="2">#REF!</definedName>
    <definedName name="btdh" localSheetId="11">#REF!</definedName>
    <definedName name="btdh" localSheetId="5">#REF!</definedName>
    <definedName name="btdh" localSheetId="14">#REF!</definedName>
    <definedName name="btdh">#REF!</definedName>
    <definedName name="btdqn" localSheetId="13">#REF!</definedName>
    <definedName name="btdqn" localSheetId="2">#REF!</definedName>
    <definedName name="btdqn" localSheetId="11">#REF!</definedName>
    <definedName name="btdqn" localSheetId="5">#REF!</definedName>
    <definedName name="btdqn" localSheetId="14">#REF!</definedName>
    <definedName name="btdqn">#REF!</definedName>
    <definedName name="btdqt" localSheetId="13">#REF!</definedName>
    <definedName name="btdqt" localSheetId="2">#REF!</definedName>
    <definedName name="btdqt" localSheetId="11">#REF!</definedName>
    <definedName name="btdqt" localSheetId="5">#REF!</definedName>
    <definedName name="btdqt" localSheetId="14">#REF!</definedName>
    <definedName name="btdqt">#REF!</definedName>
    <definedName name="bteqn" localSheetId="13">#REF!</definedName>
    <definedName name="bteqn" localSheetId="2">#REF!</definedName>
    <definedName name="bteqn" localSheetId="11">#REF!</definedName>
    <definedName name="bteqn" localSheetId="5">#REF!</definedName>
    <definedName name="bteqn" localSheetId="14">#REF!</definedName>
    <definedName name="bteqn">#REF!</definedName>
    <definedName name="btga70">#REF!</definedName>
    <definedName name="BTGACHVO" localSheetId="13">#REF!</definedName>
    <definedName name="BTGACHVO" localSheetId="2">#REF!</definedName>
    <definedName name="BTGACHVO" localSheetId="11">#REF!</definedName>
    <definedName name="BTGACHVO" localSheetId="5">#REF!</definedName>
    <definedName name="BTGACHVO" localSheetId="14">#REF!</definedName>
    <definedName name="BTGACHVO">#REF!</definedName>
    <definedName name="BTK" localSheetId="13">#REF!</definedName>
    <definedName name="BTK" localSheetId="2">#REF!</definedName>
    <definedName name="BTK" localSheetId="11">#REF!</definedName>
    <definedName name="BTK" localSheetId="5">#REF!</definedName>
    <definedName name="BTK" localSheetId="14">#REF!</definedName>
    <definedName name="BTK">#REF!</definedName>
    <definedName name="btkn" localSheetId="13">#REF!</definedName>
    <definedName name="btkn" localSheetId="2">#REF!</definedName>
    <definedName name="btkn" localSheetId="11">#REF!</definedName>
    <definedName name="btkn" localSheetId="5">#REF!</definedName>
    <definedName name="btkn" localSheetId="14">#REF!</definedName>
    <definedName name="btkn">#REF!</definedName>
    <definedName name="btl" localSheetId="2" hidden="1">{"'Sheet1'!$L$16"}</definedName>
    <definedName name="btl" localSheetId="11" hidden="1">{"'Sheet1'!$L$16"}</definedName>
    <definedName name="btl" localSheetId="5" hidden="1">{"'Sheet1'!$L$16"}</definedName>
    <definedName name="btl" hidden="1">{"'Sheet1'!$L$16"}</definedName>
    <definedName name="btlm15" localSheetId="13">#REF!</definedName>
    <definedName name="btlm15" localSheetId="14">#REF!</definedName>
    <definedName name="btlm15">#REF!</definedName>
    <definedName name="BTlotm100" localSheetId="13">#REF!</definedName>
    <definedName name="BTlotm100" localSheetId="2">#REF!</definedName>
    <definedName name="BTlotm100" localSheetId="11">#REF!</definedName>
    <definedName name="BTlotm100" localSheetId="5">#REF!</definedName>
    <definedName name="BTlotm100" localSheetId="14">#REF!</definedName>
    <definedName name="BTlotm100">#REF!</definedName>
    <definedName name="btm" localSheetId="13">#REF!</definedName>
    <definedName name="btm" localSheetId="2">#REF!</definedName>
    <definedName name="btm" localSheetId="11">#REF!</definedName>
    <definedName name="btm" localSheetId="5">#REF!</definedName>
    <definedName name="btm" localSheetId="14">#REF!</definedName>
    <definedName name="btm">#REF!</definedName>
    <definedName name="btm1002x4" localSheetId="13">#REF!</definedName>
    <definedName name="btm1002x4" localSheetId="2">#REF!</definedName>
    <definedName name="btm1002x4" localSheetId="11">#REF!</definedName>
    <definedName name="btm1002x4" localSheetId="5">#REF!</definedName>
    <definedName name="btm1002x4" localSheetId="14">#REF!</definedName>
    <definedName name="btm1002x4">#REF!</definedName>
    <definedName name="btm1502x4" localSheetId="13">#REF!</definedName>
    <definedName name="btm1502x4" localSheetId="2">#REF!</definedName>
    <definedName name="btm1502x4" localSheetId="11">#REF!</definedName>
    <definedName name="btm1502x4" localSheetId="5">#REF!</definedName>
    <definedName name="btm1502x4" localSheetId="14">#REF!</definedName>
    <definedName name="btm1502x4">#REF!</definedName>
    <definedName name="btm1504x6" localSheetId="13">#REF!</definedName>
    <definedName name="btm1504x6" localSheetId="2">#REF!</definedName>
    <definedName name="btm1504x6" localSheetId="11">#REF!</definedName>
    <definedName name="btm1504x6" localSheetId="5">#REF!</definedName>
    <definedName name="btm1504x6" localSheetId="14">#REF!</definedName>
    <definedName name="btm1504x6">#REF!</definedName>
    <definedName name="btm2002x4" localSheetId="13">#REF!</definedName>
    <definedName name="btm2002x4" localSheetId="2">#REF!</definedName>
    <definedName name="btm2002x4" localSheetId="11">#REF!</definedName>
    <definedName name="btm2002x4" localSheetId="5">#REF!</definedName>
    <definedName name="btm2002x4" localSheetId="14">#REF!</definedName>
    <definedName name="btm2002x4">#REF!</definedName>
    <definedName name="BTN_CPDD_tuoi_nhua_lot" localSheetId="13">#REF!</definedName>
    <definedName name="BTN_CPDD_tuoi_nhua_lot" localSheetId="2">#REF!</definedName>
    <definedName name="BTN_CPDD_tuoi_nhua_lot" localSheetId="11">#REF!</definedName>
    <definedName name="BTN_CPDD_tuoi_nhua_lot" localSheetId="5">#REF!</definedName>
    <definedName name="BTN_CPDD_tuoi_nhua_lot" localSheetId="14">#REF!</definedName>
    <definedName name="BTN_CPDD_tuoi_nhua_lot">#REF!</definedName>
    <definedName name="btnit">#N/A</definedName>
    <definedName name="btong">#N/A</definedName>
    <definedName name="BTPCP" localSheetId="13">#REF!</definedName>
    <definedName name="BTPCP" localSheetId="2">#REF!</definedName>
    <definedName name="BTPCP" localSheetId="11">#REF!</definedName>
    <definedName name="BTPCP" localSheetId="5">#REF!</definedName>
    <definedName name="BTPCP" localSheetId="14">#REF!</definedName>
    <definedName name="BTPCP">#REF!</definedName>
    <definedName name="Btt" localSheetId="13">#REF!</definedName>
    <definedName name="Btt" localSheetId="2">#REF!</definedName>
    <definedName name="Btt" localSheetId="11">#REF!</definedName>
    <definedName name="Btt" localSheetId="5">#REF!</definedName>
    <definedName name="Btt" localSheetId="14">#REF!</definedName>
    <definedName name="Btt">#REF!</definedName>
    <definedName name="BTTP_XN" localSheetId="13">#REF!</definedName>
    <definedName name="BTTP_XN" localSheetId="2">#REF!</definedName>
    <definedName name="BTTP_XN" localSheetId="11">#REF!</definedName>
    <definedName name="BTTP_XN" localSheetId="5">#REF!</definedName>
    <definedName name="BTTP_XN" localSheetId="14">#REF!</definedName>
    <definedName name="BTTP_XN">#REF!</definedName>
    <definedName name="btthuongpham150">#N/A</definedName>
    <definedName name="btthuongpham300">#N/A</definedName>
    <definedName name="bth" localSheetId="13">#REF!</definedName>
    <definedName name="bth" localSheetId="2">#REF!</definedName>
    <definedName name="bth" localSheetId="11">#REF!</definedName>
    <definedName name="bth" localSheetId="5">#REF!</definedName>
    <definedName name="bth" localSheetId="14">#REF!</definedName>
    <definedName name="bth">#REF!</definedName>
    <definedName name="btham" localSheetId="13">#REF!</definedName>
    <definedName name="btham" localSheetId="2">#REF!</definedName>
    <definedName name="btham" localSheetId="11">#REF!</definedName>
    <definedName name="btham" localSheetId="5">#REF!</definedName>
    <definedName name="btham" localSheetId="14">#REF!</definedName>
    <definedName name="btham">#REF!</definedName>
    <definedName name="Btho1.3">#N/A</definedName>
    <definedName name="Btho2.5">#N/A</definedName>
    <definedName name="Btho2.7">#N/A</definedName>
    <definedName name="Btho3.0">#N/A</definedName>
    <definedName name="Btho3.2">#N/A</definedName>
    <definedName name="Btho3.5">#N/A</definedName>
    <definedName name="Btho3.7">#N/A</definedName>
    <definedName name="Btho4">#N/A</definedName>
    <definedName name="Btho4.3">#N/A</definedName>
    <definedName name="Btho4.5">#N/A</definedName>
    <definedName name="Btho5.0">#N/A</definedName>
    <definedName name="btr" localSheetId="13">#REF!</definedName>
    <definedName name="btr" localSheetId="2">#REF!</definedName>
    <definedName name="btr" localSheetId="11">#REF!</definedName>
    <definedName name="btr" localSheetId="5">#REF!</definedName>
    <definedName name="btr" localSheetId="14">#REF!</definedName>
    <definedName name="btr">#REF!</definedName>
    <definedName name="btranh" localSheetId="13">#REF!</definedName>
    <definedName name="btranh" localSheetId="2">#REF!</definedName>
    <definedName name="btranh" localSheetId="11">#REF!</definedName>
    <definedName name="btranh" localSheetId="5">#REF!</definedName>
    <definedName name="btranh" localSheetId="14">#REF!</definedName>
    <definedName name="btranh">#REF!</definedName>
    <definedName name="BU_CHENH_LECH_DZ0.4KV" localSheetId="13">#REF!</definedName>
    <definedName name="BU_CHENH_LECH_DZ0.4KV" localSheetId="2">#REF!</definedName>
    <definedName name="BU_CHENH_LECH_DZ0.4KV" localSheetId="11">#REF!</definedName>
    <definedName name="BU_CHENH_LECH_DZ0.4KV" localSheetId="5">#REF!</definedName>
    <definedName name="BU_CHENH_LECH_DZ0.4KV" localSheetId="14">#REF!</definedName>
    <definedName name="BU_CHENH_LECH_DZ0.4KV">#REF!</definedName>
    <definedName name="BU_CHENH_LECH_DZ22KV" localSheetId="13">#REF!</definedName>
    <definedName name="BU_CHENH_LECH_DZ22KV" localSheetId="2">#REF!</definedName>
    <definedName name="BU_CHENH_LECH_DZ22KV" localSheetId="11">#REF!</definedName>
    <definedName name="BU_CHENH_LECH_DZ22KV" localSheetId="5">#REF!</definedName>
    <definedName name="BU_CHENH_LECH_DZ22KV" localSheetId="14">#REF!</definedName>
    <definedName name="BU_CHENH_LECH_DZ22KV">#REF!</definedName>
    <definedName name="BU_CHENH_LECH_TBA" localSheetId="13">#REF!</definedName>
    <definedName name="BU_CHENH_LECH_TBA" localSheetId="2">#REF!</definedName>
    <definedName name="BU_CHENH_LECH_TBA" localSheetId="11">#REF!</definedName>
    <definedName name="BU_CHENH_LECH_TBA" localSheetId="5">#REF!</definedName>
    <definedName name="BU_CHENH_LECH_TBA" localSheetId="14">#REF!</definedName>
    <definedName name="BU_CHENH_LECH_TBA">#REF!</definedName>
    <definedName name="Bu_long">#N/A</definedName>
    <definedName name="Bua" localSheetId="13">#REF!</definedName>
    <definedName name="Bua" localSheetId="2">#REF!</definedName>
    <definedName name="Bua" localSheetId="11">#REF!</definedName>
    <definedName name="Bua" localSheetId="5">#REF!</definedName>
    <definedName name="Bua" localSheetId="14">#REF!</definedName>
    <definedName name="Bua">#REF!</definedName>
    <definedName name="bua1.2" localSheetId="13">#REF!</definedName>
    <definedName name="bua1.2" localSheetId="2">#REF!</definedName>
    <definedName name="bua1.2" localSheetId="11">#REF!</definedName>
    <definedName name="bua1.2" localSheetId="5">#REF!</definedName>
    <definedName name="bua1.2" localSheetId="14">#REF!</definedName>
    <definedName name="bua1.2">#REF!</definedName>
    <definedName name="bua1.8" localSheetId="13">#REF!</definedName>
    <definedName name="bua1.8" localSheetId="2">#REF!</definedName>
    <definedName name="bua1.8" localSheetId="11">#REF!</definedName>
    <definedName name="bua1.8" localSheetId="5">#REF!</definedName>
    <definedName name="bua1.8" localSheetId="14">#REF!</definedName>
    <definedName name="bua1.8">#REF!</definedName>
    <definedName name="Bua1.8T">#N/A</definedName>
    <definedName name="bua3.5" localSheetId="13">#REF!</definedName>
    <definedName name="bua3.5" localSheetId="2">#REF!</definedName>
    <definedName name="bua3.5" localSheetId="11">#REF!</definedName>
    <definedName name="bua3.5" localSheetId="5">#REF!</definedName>
    <definedName name="bua3.5" localSheetId="14">#REF!</definedName>
    <definedName name="bua3.5">#REF!</definedName>
    <definedName name="buacan" localSheetId="13">#REF!</definedName>
    <definedName name="buacan" localSheetId="2">#REF!</definedName>
    <definedName name="buacan" localSheetId="11">#REF!</definedName>
    <definedName name="buacan" localSheetId="5">#REF!</definedName>
    <definedName name="buacan" localSheetId="14">#REF!</definedName>
    <definedName name="buacan">#REF!</definedName>
    <definedName name="Buadongcoc1.8">#N/A</definedName>
    <definedName name="buamay" localSheetId="13">#REF!</definedName>
    <definedName name="buamay" localSheetId="2">#REF!</definedName>
    <definedName name="buamay" localSheetId="11">#REF!</definedName>
    <definedName name="buamay" localSheetId="5">#REF!</definedName>
    <definedName name="buamay" localSheetId="14">#REF!</definedName>
    <definedName name="buamay">#REF!</definedName>
    <definedName name="buarung" localSheetId="13">#REF!</definedName>
    <definedName name="buarung" localSheetId="2">#REF!</definedName>
    <definedName name="buarung" localSheetId="11">#REF!</definedName>
    <definedName name="buarung" localSheetId="5">#REF!</definedName>
    <definedName name="buarung" localSheetId="14">#REF!</definedName>
    <definedName name="buarung">#REF!</definedName>
    <definedName name="buarung170" localSheetId="13">#REF!</definedName>
    <definedName name="buarung170" localSheetId="2">#REF!</definedName>
    <definedName name="buarung170" localSheetId="11">#REF!</definedName>
    <definedName name="buarung170" localSheetId="5">#REF!</definedName>
    <definedName name="buarung170" localSheetId="14">#REF!</definedName>
    <definedName name="buarung170">#REF!</definedName>
    <definedName name="bùc" localSheetId="2">{"Book1","Dt tonghop.xls"}</definedName>
    <definedName name="bùc" localSheetId="11">{"Book1","Dt tonghop.xls"}</definedName>
    <definedName name="bùc" localSheetId="5">{"Book1","Dt tonghop.xls"}</definedName>
    <definedName name="bùc">{"Book1","Dt tonghop.xls"}</definedName>
    <definedName name="bulon" localSheetId="13">#REF!</definedName>
    <definedName name="bulon" localSheetId="2">#REF!</definedName>
    <definedName name="bulon" localSheetId="11">#REF!</definedName>
    <definedName name="bulon" localSheetId="5">#REF!</definedName>
    <definedName name="bulon" localSheetId="14">#REF!</definedName>
    <definedName name="bulon">#REF!</definedName>
    <definedName name="bulong">#N/A</definedName>
    <definedName name="Bulongma">8700</definedName>
    <definedName name="bulongta" localSheetId="13">#REF!</definedName>
    <definedName name="bulongta" localSheetId="2">#REF!</definedName>
    <definedName name="bulongta" localSheetId="11">#REF!</definedName>
    <definedName name="bulongta" localSheetId="5">#REF!</definedName>
    <definedName name="bulongta" localSheetId="14">#REF!</definedName>
    <definedName name="bulongta">#REF!</definedName>
    <definedName name="Bulongthepcoctiepdia" localSheetId="13">#REF!</definedName>
    <definedName name="Bulongthepcoctiepdia" localSheetId="2">#REF!</definedName>
    <definedName name="Bulongthepcoctiepdia" localSheetId="11">#REF!</definedName>
    <definedName name="Bulongthepcoctiepdia" localSheetId="5">#REF!</definedName>
    <definedName name="Bulongthepcoctiepdia" localSheetId="14">#REF!</definedName>
    <definedName name="Bulongthepcoctiepdia">#REF!</definedName>
    <definedName name="buoc" localSheetId="13">#REF!</definedName>
    <definedName name="buoc" localSheetId="2">#REF!</definedName>
    <definedName name="buoc" localSheetId="11">#REF!</definedName>
    <definedName name="buoc" localSheetId="5">#REF!</definedName>
    <definedName name="buoc" localSheetId="14">#REF!</definedName>
    <definedName name="buoc">#REF!</definedName>
    <definedName name="buoi" localSheetId="9">#N/A</definedName>
    <definedName name="buoi" localSheetId="8">#N/A</definedName>
    <definedName name="buoi" localSheetId="10">NKTC!_____________may3</definedName>
    <definedName name="buoi" localSheetId="13">#N/A</definedName>
    <definedName name="buoi" localSheetId="2">NKTC!_____________may3</definedName>
    <definedName name="buoi" localSheetId="11">NKTC!_____________may3</definedName>
    <definedName name="buoi" localSheetId="5">NKTC!_____________may3</definedName>
    <definedName name="buoi" localSheetId="14">#N/A</definedName>
    <definedName name="buoi">NKTC!_____________may3</definedName>
    <definedName name="Bust" localSheetId="13">#REF!</definedName>
    <definedName name="Bust" localSheetId="2">#REF!</definedName>
    <definedName name="Bust" localSheetId="11">#REF!</definedName>
    <definedName name="Bust" localSheetId="5">#REF!</definedName>
    <definedName name="Bust" localSheetId="14">#REF!</definedName>
    <definedName name="Bust">#REF!</definedName>
    <definedName name="BUTSON" localSheetId="2">{"Thuxm2.xls","Sheet1"}</definedName>
    <definedName name="BUTSON" localSheetId="11">{"Thuxm2.xls","Sheet1"}</definedName>
    <definedName name="BUTSON" localSheetId="5">{"Thuxm2.xls","Sheet1"}</definedName>
    <definedName name="BUTSON">{"Thuxm2.xls","Sheet1"}</definedName>
    <definedName name="Button_1">"FORM_Bao_cao_cong_no_List"</definedName>
    <definedName name="Button_44">"the_kho_muachitiet_List"</definedName>
    <definedName name="bv" localSheetId="13">#REF!</definedName>
    <definedName name="bv" localSheetId="2">#REF!</definedName>
    <definedName name="bv" localSheetId="11">#REF!</definedName>
    <definedName name="bv" localSheetId="5">#REF!</definedName>
    <definedName name="bv" localSheetId="14">#REF!</definedName>
    <definedName name="bv">#REF!</definedName>
    <definedName name="bva" localSheetId="13">#REF!</definedName>
    <definedName name="bva" localSheetId="2">#REF!</definedName>
    <definedName name="bva" localSheetId="11">#REF!</definedName>
    <definedName name="bva" localSheetId="5">#REF!</definedName>
    <definedName name="bva" localSheetId="14">#REF!</definedName>
    <definedName name="bva">#REF!</definedName>
    <definedName name="BVCISUMMARY" localSheetId="13">#REF!</definedName>
    <definedName name="BVCISUMMARY" localSheetId="2">#REF!</definedName>
    <definedName name="BVCISUMMARY" localSheetId="11">#REF!</definedName>
    <definedName name="BVCISUMMARY" localSheetId="5">#REF!</definedName>
    <definedName name="BVCISUMMARY" localSheetId="14">#REF!</definedName>
    <definedName name="BVCISUMMARY">#REF!</definedName>
    <definedName name="bvghjg">#N/A</definedName>
    <definedName name="bvt" localSheetId="13">#REF!</definedName>
    <definedName name="bvt" localSheetId="2">#REF!</definedName>
    <definedName name="bvt" localSheetId="11">#REF!</definedName>
    <definedName name="bvt" localSheetId="5">#REF!</definedName>
    <definedName name="bvt" localSheetId="14">#REF!</definedName>
    <definedName name="bvt">#REF!</definedName>
    <definedName name="bvtb" localSheetId="13">#REF!</definedName>
    <definedName name="bvtb" localSheetId="2">#REF!</definedName>
    <definedName name="bvtb" localSheetId="11">#REF!</definedName>
    <definedName name="bvtb" localSheetId="5">#REF!</definedName>
    <definedName name="bvtb" localSheetId="14">#REF!</definedName>
    <definedName name="bvtb">#REF!</definedName>
    <definedName name="bvttt" localSheetId="13">#REF!</definedName>
    <definedName name="bvttt" localSheetId="2">#REF!</definedName>
    <definedName name="bvttt" localSheetId="11">#REF!</definedName>
    <definedName name="bvttt" localSheetId="5">#REF!</definedName>
    <definedName name="bvttt" localSheetId="14">#REF!</definedName>
    <definedName name="bvttt">#REF!</definedName>
    <definedName name="bw">#N/A</definedName>
    <definedName name="bw_">#N/A</definedName>
    <definedName name="bwf">#N/A</definedName>
    <definedName name="bWF_">#N/A</definedName>
    <definedName name="bWL">#N/A</definedName>
    <definedName name="bwlf">#N/A</definedName>
    <definedName name="bWLF_">#N/A</definedName>
    <definedName name="bx" localSheetId="13">#REF!</definedName>
    <definedName name="bx" localSheetId="2">#REF!</definedName>
    <definedName name="bx" localSheetId="11">#REF!</definedName>
    <definedName name="bx" localSheetId="5">#REF!</definedName>
    <definedName name="bx" localSheetId="14">#REF!</definedName>
    <definedName name="bx">#REF!</definedName>
    <definedName name="BŸo_cŸo_täng_hìp_giŸ_trÙ_t_i_s_n_câ__Ùnh" localSheetId="13">#REF!</definedName>
    <definedName name="BŸo_cŸo_täng_hìp_giŸ_trÙ_t_i_s_n_câ__Ùnh" localSheetId="2">#REF!</definedName>
    <definedName name="BŸo_cŸo_täng_hìp_giŸ_trÙ_t_i_s_n_câ__Ùnh" localSheetId="11">#REF!</definedName>
    <definedName name="BŸo_cŸo_täng_hìp_giŸ_trÙ_t_i_s_n_câ__Ùnh" localSheetId="5">#REF!</definedName>
    <definedName name="BŸo_cŸo_täng_hìp_giŸ_trÙ_t_i_s_n_câ__Ùnh" localSheetId="14">#REF!</definedName>
    <definedName name="BŸo_cŸo_täng_hìp_giŸ_trÙ_t_i_s_n_câ__Ùnh">#REF!</definedName>
    <definedName name="C.1.1..Phat_tuyen" localSheetId="13">#REF!</definedName>
    <definedName name="C.1.1..Phat_tuyen" localSheetId="2">#REF!</definedName>
    <definedName name="C.1.1..Phat_tuyen" localSheetId="11">#REF!</definedName>
    <definedName name="C.1.1..Phat_tuyen" localSheetId="5">#REF!</definedName>
    <definedName name="C.1.1..Phat_tuyen" localSheetId="14">#REF!</definedName>
    <definedName name="C.1.1..Phat_tuyen">#REF!</definedName>
    <definedName name="C.1.10..VC_Thu_cong_CG" localSheetId="13">#REF!</definedName>
    <definedName name="C.1.10..VC_Thu_cong_CG" localSheetId="2">#REF!</definedName>
    <definedName name="C.1.10..VC_Thu_cong_CG" localSheetId="11">#REF!</definedName>
    <definedName name="C.1.10..VC_Thu_cong_CG" localSheetId="5">#REF!</definedName>
    <definedName name="C.1.10..VC_Thu_cong_CG" localSheetId="14">#REF!</definedName>
    <definedName name="C.1.10..VC_Thu_cong_CG">#REF!</definedName>
    <definedName name="C.1.2..Chat_cay_thu_cong" localSheetId="13">#REF!</definedName>
    <definedName name="C.1.2..Chat_cay_thu_cong" localSheetId="2">#REF!</definedName>
    <definedName name="C.1.2..Chat_cay_thu_cong" localSheetId="11">#REF!</definedName>
    <definedName name="C.1.2..Chat_cay_thu_cong" localSheetId="5">#REF!</definedName>
    <definedName name="C.1.2..Chat_cay_thu_cong" localSheetId="14">#REF!</definedName>
    <definedName name="C.1.2..Chat_cay_thu_cong">#REF!</definedName>
    <definedName name="C.1.3..Chat_cay_may" localSheetId="13">#REF!</definedName>
    <definedName name="C.1.3..Chat_cay_may" localSheetId="2">#REF!</definedName>
    <definedName name="C.1.3..Chat_cay_may" localSheetId="11">#REF!</definedName>
    <definedName name="C.1.3..Chat_cay_may" localSheetId="5">#REF!</definedName>
    <definedName name="C.1.3..Chat_cay_may" localSheetId="14">#REF!</definedName>
    <definedName name="C.1.3..Chat_cay_may">#REF!</definedName>
    <definedName name="C.1.4..Dao_goc_cay" localSheetId="13">#REF!</definedName>
    <definedName name="C.1.4..Dao_goc_cay" localSheetId="2">#REF!</definedName>
    <definedName name="C.1.4..Dao_goc_cay" localSheetId="11">#REF!</definedName>
    <definedName name="C.1.4..Dao_goc_cay" localSheetId="5">#REF!</definedName>
    <definedName name="C.1.4..Dao_goc_cay" localSheetId="14">#REF!</definedName>
    <definedName name="C.1.4..Dao_goc_cay">#REF!</definedName>
    <definedName name="C.1.5..Lam_duong_tam" localSheetId="13">#REF!</definedName>
    <definedName name="C.1.5..Lam_duong_tam" localSheetId="2">#REF!</definedName>
    <definedName name="C.1.5..Lam_duong_tam" localSheetId="11">#REF!</definedName>
    <definedName name="C.1.5..Lam_duong_tam" localSheetId="5">#REF!</definedName>
    <definedName name="C.1.5..Lam_duong_tam" localSheetId="14">#REF!</definedName>
    <definedName name="C.1.5..Lam_duong_tam">#REF!</definedName>
    <definedName name="C.1.6..Lam_cau_tam" localSheetId="13">#REF!</definedName>
    <definedName name="C.1.6..Lam_cau_tam" localSheetId="2">#REF!</definedName>
    <definedName name="C.1.6..Lam_cau_tam" localSheetId="11">#REF!</definedName>
    <definedName name="C.1.6..Lam_cau_tam" localSheetId="5">#REF!</definedName>
    <definedName name="C.1.6..Lam_cau_tam" localSheetId="14">#REF!</definedName>
    <definedName name="C.1.6..Lam_cau_tam">#REF!</definedName>
    <definedName name="C.1.7..Rai_da_chong_lun" localSheetId="13">#REF!</definedName>
    <definedName name="C.1.7..Rai_da_chong_lun" localSheetId="2">#REF!</definedName>
    <definedName name="C.1.7..Rai_da_chong_lun" localSheetId="11">#REF!</definedName>
    <definedName name="C.1.7..Rai_da_chong_lun" localSheetId="5">#REF!</definedName>
    <definedName name="C.1.7..Rai_da_chong_lun" localSheetId="14">#REF!</definedName>
    <definedName name="C.1.7..Rai_da_chong_lun">#REF!</definedName>
    <definedName name="C.1.8..Lam_kho_tam" localSheetId="13">#REF!</definedName>
    <definedName name="C.1.8..Lam_kho_tam" localSheetId="2">#REF!</definedName>
    <definedName name="C.1.8..Lam_kho_tam" localSheetId="11">#REF!</definedName>
    <definedName name="C.1.8..Lam_kho_tam" localSheetId="5">#REF!</definedName>
    <definedName name="C.1.8..Lam_kho_tam" localSheetId="14">#REF!</definedName>
    <definedName name="C.1.8..Lam_kho_tam">#REF!</definedName>
    <definedName name="C.1.8..San_mat_bang" localSheetId="13">#REF!</definedName>
    <definedName name="C.1.8..San_mat_bang" localSheetId="2">#REF!</definedName>
    <definedName name="C.1.8..San_mat_bang" localSheetId="11">#REF!</definedName>
    <definedName name="C.1.8..San_mat_bang" localSheetId="5">#REF!</definedName>
    <definedName name="C.1.8..San_mat_bang" localSheetId="14">#REF!</definedName>
    <definedName name="C.1.8..San_mat_bang">#REF!</definedName>
    <definedName name="C.2.1..VC_Thu_cong" localSheetId="13">#REF!</definedName>
    <definedName name="C.2.1..VC_Thu_cong" localSheetId="2">#REF!</definedName>
    <definedName name="C.2.1..VC_Thu_cong" localSheetId="11">#REF!</definedName>
    <definedName name="C.2.1..VC_Thu_cong" localSheetId="5">#REF!</definedName>
    <definedName name="C.2.1..VC_Thu_cong" localSheetId="14">#REF!</definedName>
    <definedName name="C.2.1..VC_Thu_cong">#REF!</definedName>
    <definedName name="C.2.2..VC_T_cong_CG" localSheetId="13">#REF!</definedName>
    <definedName name="C.2.2..VC_T_cong_CG" localSheetId="2">#REF!</definedName>
    <definedName name="C.2.2..VC_T_cong_CG" localSheetId="11">#REF!</definedName>
    <definedName name="C.2.2..VC_T_cong_CG" localSheetId="5">#REF!</definedName>
    <definedName name="C.2.2..VC_T_cong_CG" localSheetId="14">#REF!</definedName>
    <definedName name="C.2.2..VC_T_cong_CG">#REF!</definedName>
    <definedName name="C.2.3..Boc_do" localSheetId="13">#REF!</definedName>
    <definedName name="C.2.3..Boc_do" localSheetId="2">#REF!</definedName>
    <definedName name="C.2.3..Boc_do" localSheetId="11">#REF!</definedName>
    <definedName name="C.2.3..Boc_do" localSheetId="5">#REF!</definedName>
    <definedName name="C.2.3..Boc_do" localSheetId="14">#REF!</definedName>
    <definedName name="C.2.3..Boc_do">#REF!</definedName>
    <definedName name="C.3.1..Dao_dat_mong_cot" localSheetId="13">#REF!</definedName>
    <definedName name="C.3.1..Dao_dat_mong_cot" localSheetId="2">#REF!</definedName>
    <definedName name="C.3.1..Dao_dat_mong_cot" localSheetId="11">#REF!</definedName>
    <definedName name="C.3.1..Dao_dat_mong_cot" localSheetId="5">#REF!</definedName>
    <definedName name="C.3.1..Dao_dat_mong_cot" localSheetId="14">#REF!</definedName>
    <definedName name="C.3.1..Dao_dat_mong_cot">#REF!</definedName>
    <definedName name="C.3.2..Dao_dat_de_dap" localSheetId="13">#REF!</definedName>
    <definedName name="C.3.2..Dao_dat_de_dap" localSheetId="2">#REF!</definedName>
    <definedName name="C.3.2..Dao_dat_de_dap" localSheetId="11">#REF!</definedName>
    <definedName name="C.3.2..Dao_dat_de_dap" localSheetId="5">#REF!</definedName>
    <definedName name="C.3.2..Dao_dat_de_dap" localSheetId="14">#REF!</definedName>
    <definedName name="C.3.2..Dao_dat_de_dap">#REF!</definedName>
    <definedName name="C.3.3..Dap_dat_mong" localSheetId="13">#REF!</definedName>
    <definedName name="C.3.3..Dap_dat_mong" localSheetId="2">#REF!</definedName>
    <definedName name="C.3.3..Dap_dat_mong" localSheetId="11">#REF!</definedName>
    <definedName name="C.3.3..Dap_dat_mong" localSheetId="5">#REF!</definedName>
    <definedName name="C.3.3..Dap_dat_mong" localSheetId="14">#REF!</definedName>
    <definedName name="C.3.3..Dap_dat_mong">#REF!</definedName>
    <definedName name="C.3.4..Dao_dap_TDia" localSheetId="13">#REF!</definedName>
    <definedName name="C.3.4..Dao_dap_TDia" localSheetId="2">#REF!</definedName>
    <definedName name="C.3.4..Dao_dap_TDia" localSheetId="11">#REF!</definedName>
    <definedName name="C.3.4..Dao_dap_TDia" localSheetId="5">#REF!</definedName>
    <definedName name="C.3.4..Dao_dap_TDia" localSheetId="14">#REF!</definedName>
    <definedName name="C.3.4..Dao_dap_TDia">#REF!</definedName>
    <definedName name="C.3.5..Dap_bo_bao" localSheetId="13">#REF!</definedName>
    <definedName name="C.3.5..Dap_bo_bao" localSheetId="2">#REF!</definedName>
    <definedName name="C.3.5..Dap_bo_bao" localSheetId="11">#REF!</definedName>
    <definedName name="C.3.5..Dap_bo_bao" localSheetId="5">#REF!</definedName>
    <definedName name="C.3.5..Dap_bo_bao" localSheetId="14">#REF!</definedName>
    <definedName name="C.3.5..Dap_bo_bao">#REF!</definedName>
    <definedName name="C.3.6..Bom_tat_nuoc" localSheetId="13">#REF!</definedName>
    <definedName name="C.3.6..Bom_tat_nuoc" localSheetId="2">#REF!</definedName>
    <definedName name="C.3.6..Bom_tat_nuoc" localSheetId="11">#REF!</definedName>
    <definedName name="C.3.6..Bom_tat_nuoc" localSheetId="5">#REF!</definedName>
    <definedName name="C.3.6..Bom_tat_nuoc" localSheetId="14">#REF!</definedName>
    <definedName name="C.3.6..Bom_tat_nuoc">#REF!</definedName>
    <definedName name="C.3.7..Dao_bun" localSheetId="13">#REF!</definedName>
    <definedName name="C.3.7..Dao_bun" localSheetId="2">#REF!</definedName>
    <definedName name="C.3.7..Dao_bun" localSheetId="11">#REF!</definedName>
    <definedName name="C.3.7..Dao_bun" localSheetId="5">#REF!</definedName>
    <definedName name="C.3.7..Dao_bun" localSheetId="14">#REF!</definedName>
    <definedName name="C.3.7..Dao_bun">#REF!</definedName>
    <definedName name="C.3.8..Dap_cat_CT" localSheetId="13">#REF!</definedName>
    <definedName name="C.3.8..Dap_cat_CT" localSheetId="2">#REF!</definedName>
    <definedName name="C.3.8..Dap_cat_CT" localSheetId="11">#REF!</definedName>
    <definedName name="C.3.8..Dap_cat_CT" localSheetId="5">#REF!</definedName>
    <definedName name="C.3.8..Dap_cat_CT" localSheetId="14">#REF!</definedName>
    <definedName name="C.3.8..Dap_cat_CT">#REF!</definedName>
    <definedName name="C.3.9..Dao_pha_da" localSheetId="13">#REF!</definedName>
    <definedName name="C.3.9..Dao_pha_da" localSheetId="2">#REF!</definedName>
    <definedName name="C.3.9..Dao_pha_da" localSheetId="11">#REF!</definedName>
    <definedName name="C.3.9..Dao_pha_da" localSheetId="5">#REF!</definedName>
    <definedName name="C.3.9..Dao_pha_da" localSheetId="14">#REF!</definedName>
    <definedName name="C.3.9..Dao_pha_da">#REF!</definedName>
    <definedName name="C.4.1.Cot_thep" localSheetId="13">#REF!</definedName>
    <definedName name="C.4.1.Cot_thep" localSheetId="2">#REF!</definedName>
    <definedName name="C.4.1.Cot_thep" localSheetId="11">#REF!</definedName>
    <definedName name="C.4.1.Cot_thep" localSheetId="5">#REF!</definedName>
    <definedName name="C.4.1.Cot_thep" localSheetId="14">#REF!</definedName>
    <definedName name="C.4.1.Cot_thep">#REF!</definedName>
    <definedName name="C.4.2..Van_khuon" localSheetId="13">#REF!</definedName>
    <definedName name="C.4.2..Van_khuon" localSheetId="2">#REF!</definedName>
    <definedName name="C.4.2..Van_khuon" localSheetId="11">#REF!</definedName>
    <definedName name="C.4.2..Van_khuon" localSheetId="5">#REF!</definedName>
    <definedName name="C.4.2..Van_khuon" localSheetId="14">#REF!</definedName>
    <definedName name="C.4.2..Van_khuon">#REF!</definedName>
    <definedName name="C.4.3..Be_tong" localSheetId="13">#REF!</definedName>
    <definedName name="C.4.3..Be_tong" localSheetId="2">#REF!</definedName>
    <definedName name="C.4.3..Be_tong" localSheetId="11">#REF!</definedName>
    <definedName name="C.4.3..Be_tong" localSheetId="5">#REF!</definedName>
    <definedName name="C.4.3..Be_tong" localSheetId="14">#REF!</definedName>
    <definedName name="C.4.3..Be_tong">#REF!</definedName>
    <definedName name="C.4.4..Lap_BT_D.San" localSheetId="13">#REF!</definedName>
    <definedName name="C.4.4..Lap_BT_D.San" localSheetId="2">#REF!</definedName>
    <definedName name="C.4.4..Lap_BT_D.San" localSheetId="11">#REF!</definedName>
    <definedName name="C.4.4..Lap_BT_D.San" localSheetId="5">#REF!</definedName>
    <definedName name="C.4.4..Lap_BT_D.San" localSheetId="14">#REF!</definedName>
    <definedName name="C.4.4..Lap_BT_D.San">#REF!</definedName>
    <definedName name="C.4.5..Xay_da_hoc" localSheetId="13">#REF!</definedName>
    <definedName name="C.4.5..Xay_da_hoc" localSheetId="2">#REF!</definedName>
    <definedName name="C.4.5..Xay_da_hoc" localSheetId="11">#REF!</definedName>
    <definedName name="C.4.5..Xay_da_hoc" localSheetId="5">#REF!</definedName>
    <definedName name="C.4.5..Xay_da_hoc" localSheetId="14">#REF!</definedName>
    <definedName name="C.4.5..Xay_da_hoc">#REF!</definedName>
    <definedName name="C.4.6..Dong_coc" localSheetId="13">#REF!</definedName>
    <definedName name="C.4.6..Dong_coc" localSheetId="2">#REF!</definedName>
    <definedName name="C.4.6..Dong_coc" localSheetId="11">#REF!</definedName>
    <definedName name="C.4.6..Dong_coc" localSheetId="5">#REF!</definedName>
    <definedName name="C.4.6..Dong_coc" localSheetId="14">#REF!</definedName>
    <definedName name="C.4.6..Dong_coc">#REF!</definedName>
    <definedName name="C.4.7..Quet_Bi_tum" localSheetId="13">#REF!</definedName>
    <definedName name="C.4.7..Quet_Bi_tum" localSheetId="2">#REF!</definedName>
    <definedName name="C.4.7..Quet_Bi_tum" localSheetId="11">#REF!</definedName>
    <definedName name="C.4.7..Quet_Bi_tum" localSheetId="5">#REF!</definedName>
    <definedName name="C.4.7..Quet_Bi_tum" localSheetId="14">#REF!</definedName>
    <definedName name="C.4.7..Quet_Bi_tum">#REF!</definedName>
    <definedName name="C.5.1..Lap_cot_thep" localSheetId="13">#REF!</definedName>
    <definedName name="C.5.1..Lap_cot_thep" localSheetId="2">#REF!</definedName>
    <definedName name="C.5.1..Lap_cot_thep" localSheetId="11">#REF!</definedName>
    <definedName name="C.5.1..Lap_cot_thep" localSheetId="5">#REF!</definedName>
    <definedName name="C.5.1..Lap_cot_thep" localSheetId="14">#REF!</definedName>
    <definedName name="C.5.1..Lap_cot_thep">#REF!</definedName>
    <definedName name="C.5.2..Lap_cot_BT" localSheetId="13">#REF!</definedName>
    <definedName name="C.5.2..Lap_cot_BT" localSheetId="2">#REF!</definedName>
    <definedName name="C.5.2..Lap_cot_BT" localSheetId="11">#REF!</definedName>
    <definedName name="C.5.2..Lap_cot_BT" localSheetId="5">#REF!</definedName>
    <definedName name="C.5.2..Lap_cot_BT" localSheetId="14">#REF!</definedName>
    <definedName name="C.5.2..Lap_cot_BT">#REF!</definedName>
    <definedName name="C.5.3..Lap_dat_xa" localSheetId="13">#REF!</definedName>
    <definedName name="C.5.3..Lap_dat_xa" localSheetId="2">#REF!</definedName>
    <definedName name="C.5.3..Lap_dat_xa" localSheetId="11">#REF!</definedName>
    <definedName name="C.5.3..Lap_dat_xa" localSheetId="5">#REF!</definedName>
    <definedName name="C.5.3..Lap_dat_xa" localSheetId="14">#REF!</definedName>
    <definedName name="C.5.3..Lap_dat_xa">#REF!</definedName>
    <definedName name="C.5.4..Lap_tiep_dia" localSheetId="13">#REF!</definedName>
    <definedName name="C.5.4..Lap_tiep_dia" localSheetId="2">#REF!</definedName>
    <definedName name="C.5.4..Lap_tiep_dia" localSheetId="11">#REF!</definedName>
    <definedName name="C.5.4..Lap_tiep_dia" localSheetId="5">#REF!</definedName>
    <definedName name="C.5.4..Lap_tiep_dia" localSheetId="14">#REF!</definedName>
    <definedName name="C.5.4..Lap_tiep_dia">#REF!</definedName>
    <definedName name="C.5.5..Son_sat_thep" localSheetId="13">#REF!</definedName>
    <definedName name="C.5.5..Son_sat_thep" localSheetId="2">#REF!</definedName>
    <definedName name="C.5.5..Son_sat_thep" localSheetId="11">#REF!</definedName>
    <definedName name="C.5.5..Son_sat_thep" localSheetId="5">#REF!</definedName>
    <definedName name="C.5.5..Son_sat_thep" localSheetId="14">#REF!</definedName>
    <definedName name="C.5.5..Son_sat_thep">#REF!</definedName>
    <definedName name="C.6.1..Lap_su_dung" localSheetId="13">#REF!</definedName>
    <definedName name="C.6.1..Lap_su_dung" localSheetId="2">#REF!</definedName>
    <definedName name="C.6.1..Lap_su_dung" localSheetId="11">#REF!</definedName>
    <definedName name="C.6.1..Lap_su_dung" localSheetId="5">#REF!</definedName>
    <definedName name="C.6.1..Lap_su_dung" localSheetId="14">#REF!</definedName>
    <definedName name="C.6.1..Lap_su_dung">#REF!</definedName>
    <definedName name="C.6.2..Lap_su_CS" localSheetId="13">#REF!</definedName>
    <definedName name="C.6.2..Lap_su_CS" localSheetId="2">#REF!</definedName>
    <definedName name="C.6.2..Lap_su_CS" localSheetId="11">#REF!</definedName>
    <definedName name="C.6.2..Lap_su_CS" localSheetId="5">#REF!</definedName>
    <definedName name="C.6.2..Lap_su_CS" localSheetId="14">#REF!</definedName>
    <definedName name="C.6.2..Lap_su_CS">#REF!</definedName>
    <definedName name="C.6.3..Su_chuoi_do" localSheetId="13">#REF!</definedName>
    <definedName name="C.6.3..Su_chuoi_do" localSheetId="2">#REF!</definedName>
    <definedName name="C.6.3..Su_chuoi_do" localSheetId="11">#REF!</definedName>
    <definedName name="C.6.3..Su_chuoi_do" localSheetId="5">#REF!</definedName>
    <definedName name="C.6.3..Su_chuoi_do" localSheetId="14">#REF!</definedName>
    <definedName name="C.6.3..Su_chuoi_do">#REF!</definedName>
    <definedName name="C.6.4..Su_chuoi_neo" localSheetId="13">#REF!</definedName>
    <definedName name="C.6.4..Su_chuoi_neo" localSheetId="2">#REF!</definedName>
    <definedName name="C.6.4..Su_chuoi_neo" localSheetId="11">#REF!</definedName>
    <definedName name="C.6.4..Su_chuoi_neo" localSheetId="5">#REF!</definedName>
    <definedName name="C.6.4..Su_chuoi_neo" localSheetId="14">#REF!</definedName>
    <definedName name="C.6.4..Su_chuoi_neo">#REF!</definedName>
    <definedName name="C.6.5..Lap_phu_kien" localSheetId="13">#REF!</definedName>
    <definedName name="C.6.5..Lap_phu_kien" localSheetId="2">#REF!</definedName>
    <definedName name="C.6.5..Lap_phu_kien" localSheetId="11">#REF!</definedName>
    <definedName name="C.6.5..Lap_phu_kien" localSheetId="5">#REF!</definedName>
    <definedName name="C.6.5..Lap_phu_kien" localSheetId="14">#REF!</definedName>
    <definedName name="C.6.5..Lap_phu_kien">#REF!</definedName>
    <definedName name="C.6.6..Ep_noi_day" localSheetId="13">#REF!</definedName>
    <definedName name="C.6.6..Ep_noi_day" localSheetId="2">#REF!</definedName>
    <definedName name="C.6.6..Ep_noi_day" localSheetId="11">#REF!</definedName>
    <definedName name="C.6.6..Ep_noi_day" localSheetId="5">#REF!</definedName>
    <definedName name="C.6.6..Ep_noi_day" localSheetId="14">#REF!</definedName>
    <definedName name="C.6.6..Ep_noi_day">#REF!</definedName>
    <definedName name="C.6.7..KD_vuot_CN" localSheetId="13">#REF!</definedName>
    <definedName name="C.6.7..KD_vuot_CN" localSheetId="2">#REF!</definedName>
    <definedName name="C.6.7..KD_vuot_CN" localSheetId="11">#REF!</definedName>
    <definedName name="C.6.7..KD_vuot_CN" localSheetId="5">#REF!</definedName>
    <definedName name="C.6.7..KD_vuot_CN" localSheetId="14">#REF!</definedName>
    <definedName name="C.6.7..KD_vuot_CN">#REF!</definedName>
    <definedName name="C.6.8..Rai_cang_day" localSheetId="13">#REF!</definedName>
    <definedName name="C.6.8..Rai_cang_day" localSheetId="2">#REF!</definedName>
    <definedName name="C.6.8..Rai_cang_day" localSheetId="11">#REF!</definedName>
    <definedName name="C.6.8..Rai_cang_day" localSheetId="5">#REF!</definedName>
    <definedName name="C.6.8..Rai_cang_day" localSheetId="14">#REF!</definedName>
    <definedName name="C.6.8..Rai_cang_day">#REF!</definedName>
    <definedName name="C.6.9..Cap_quang" localSheetId="13">#REF!</definedName>
    <definedName name="C.6.9..Cap_quang" localSheetId="2">#REF!</definedName>
    <definedName name="C.6.9..Cap_quang" localSheetId="11">#REF!</definedName>
    <definedName name="C.6.9..Cap_quang" localSheetId="5">#REF!</definedName>
    <definedName name="C.6.9..Cap_quang" localSheetId="14">#REF!</definedName>
    <definedName name="C.6.9..Cap_quang">#REF!</definedName>
    <definedName name="c.chuyen2005" localSheetId="2" hidden="1">{"'Sheet1'!$L$16"}</definedName>
    <definedName name="c.chuyen2005" localSheetId="11" hidden="1">{"'Sheet1'!$L$16"}</definedName>
    <definedName name="c.chuyen2005" localSheetId="5" hidden="1">{"'Sheet1'!$L$16"}</definedName>
    <definedName name="c.chuyen2005" hidden="1">{"'Sheet1'!$L$16"}</definedName>
    <definedName name="C.doc1">540</definedName>
    <definedName name="C.doc2">740</definedName>
    <definedName name="C.nhanhP.Nam" localSheetId="13">#REF!</definedName>
    <definedName name="C.nhanhP.Nam" localSheetId="2">#REF!</definedName>
    <definedName name="C.nhanhP.Nam" localSheetId="11">#REF!</definedName>
    <definedName name="C.nhanhP.Nam" localSheetId="5">#REF!</definedName>
    <definedName name="C.nhanhP.Nam" localSheetId="14">#REF!</definedName>
    <definedName name="C.nhanhP.Nam">#REF!</definedName>
    <definedName name="C.TBomMin" localSheetId="13">#REF!</definedName>
    <definedName name="C.TBomMin" localSheetId="2">#REF!</definedName>
    <definedName name="C.TBomMin" localSheetId="11">#REF!</definedName>
    <definedName name="C.TBomMin" localSheetId="5">#REF!</definedName>
    <definedName name="C.TBomMin" localSheetId="14">#REF!</definedName>
    <definedName name="C.TBomMin">#REF!</definedName>
    <definedName name="C_" localSheetId="13">#REF!</definedName>
    <definedName name="C_" localSheetId="2">#REF!</definedName>
    <definedName name="C_" localSheetId="11">#REF!</definedName>
    <definedName name="C_" localSheetId="5">#REF!</definedName>
    <definedName name="C_" localSheetId="14">#REF!</definedName>
    <definedName name="C_">#REF!</definedName>
    <definedName name="c__6" localSheetId="13">#REF!</definedName>
    <definedName name="c__6" localSheetId="2">#REF!</definedName>
    <definedName name="c__6" localSheetId="11">#REF!</definedName>
    <definedName name="c__6" localSheetId="5">#REF!</definedName>
    <definedName name="c__6" localSheetId="14">#REF!</definedName>
    <definedName name="c__6">#REF!</definedName>
    <definedName name="c_1">#N/A</definedName>
    <definedName name="c_2">#N/A</definedName>
    <definedName name="C_c_phô_cÊp" localSheetId="13">#REF!</definedName>
    <definedName name="C_c_phô_cÊp" localSheetId="2">#REF!</definedName>
    <definedName name="C_c_phô_cÊp" localSheetId="11">#REF!</definedName>
    <definedName name="C_c_phô_cÊp" localSheetId="5">#REF!</definedName>
    <definedName name="C_c_phô_cÊp" localSheetId="14">#REF!</definedName>
    <definedName name="C_c_phô_cÊp">#REF!</definedName>
    <definedName name="c_comp" localSheetId="13">#REF!</definedName>
    <definedName name="c_comp" localSheetId="2">#REF!</definedName>
    <definedName name="c_comp" localSheetId="11">#REF!</definedName>
    <definedName name="c_comp" localSheetId="5">#REF!</definedName>
    <definedName name="c_comp" localSheetId="14">#REF!</definedName>
    <definedName name="c_comp">#REF!</definedName>
    <definedName name="c_k" localSheetId="13">#REF!</definedName>
    <definedName name="c_k" localSheetId="2">#REF!</definedName>
    <definedName name="c_k" localSheetId="11">#REF!</definedName>
    <definedName name="c_k" localSheetId="5">#REF!</definedName>
    <definedName name="c_k" localSheetId="14">#REF!</definedName>
    <definedName name="c_k">#REF!</definedName>
    <definedName name="c_n" localSheetId="13">#REF!</definedName>
    <definedName name="c_n" localSheetId="2">#REF!</definedName>
    <definedName name="c_n" localSheetId="11">#REF!</definedName>
    <definedName name="c_n" localSheetId="5">#REF!</definedName>
    <definedName name="c_n" localSheetId="14">#REF!</definedName>
    <definedName name="c_n">#REF!</definedName>
    <definedName name="c1.">#N/A</definedName>
    <definedName name="c2.">#N/A</definedName>
    <definedName name="c3.">#N/A</definedName>
    <definedName name="c4.">#N/A</definedName>
    <definedName name="c5." localSheetId="13">#REF!</definedName>
    <definedName name="c5." localSheetId="2">#REF!</definedName>
    <definedName name="c5." localSheetId="11">#REF!</definedName>
    <definedName name="c5." localSheetId="5">#REF!</definedName>
    <definedName name="c5." localSheetId="14">#REF!</definedName>
    <definedName name="c5.">#REF!</definedName>
    <definedName name="ca" localSheetId="2" hidden="1">{"'Sheet1'!$L$16"}</definedName>
    <definedName name="ca" localSheetId="11" hidden="1">{"'Sheet1'!$L$16"}</definedName>
    <definedName name="ca" localSheetId="5" hidden="1">{"'Sheet1'!$L$16"}</definedName>
    <definedName name="ca" hidden="1">{"'Sheet1'!$L$16"}</definedName>
    <definedName name="ca.1111" localSheetId="13">#REF!</definedName>
    <definedName name="ca.1111" localSheetId="2">#REF!</definedName>
    <definedName name="ca.1111" localSheetId="11">#REF!</definedName>
    <definedName name="ca.1111" localSheetId="5">#REF!</definedName>
    <definedName name="ca.1111" localSheetId="14">#REF!</definedName>
    <definedName name="ca.1111">#REF!</definedName>
    <definedName name="ca.1111.th" localSheetId="13">#REF!</definedName>
    <definedName name="ca.1111.th" localSheetId="2">#REF!</definedName>
    <definedName name="ca.1111.th" localSheetId="11">#REF!</definedName>
    <definedName name="ca.1111.th" localSheetId="5">#REF!</definedName>
    <definedName name="ca.1111.th" localSheetId="14">#REF!</definedName>
    <definedName name="ca.1111.th">#REF!</definedName>
    <definedName name="CA_PTVT">#N/A</definedName>
    <definedName name="CABLE2">#N/A</definedName>
    <definedName name="cac" localSheetId="2" hidden="1">{"'Sheet1'!$L$16"}</definedName>
    <definedName name="cac" localSheetId="11" hidden="1">{"'Sheet1'!$L$16"}</definedName>
    <definedName name="cac" localSheetId="5" hidden="1">{"'Sheet1'!$L$16"}</definedName>
    <definedName name="cac" hidden="1">{"'Sheet1'!$L$16"}</definedName>
    <definedName name="CACAU">298161</definedName>
    <definedName name="cácte" localSheetId="13">#REF!</definedName>
    <definedName name="cácte" localSheetId="2">#REF!</definedName>
    <definedName name="cácte" localSheetId="11">#REF!</definedName>
    <definedName name="cácte" localSheetId="5">#REF!</definedName>
    <definedName name="cácte" localSheetId="14">#REF!</definedName>
    <definedName name="cácte">#REF!</definedName>
    <definedName name="Cachdienchuoi" localSheetId="13">#REF!</definedName>
    <definedName name="Cachdienchuoi" localSheetId="2">#REF!</definedName>
    <definedName name="Cachdienchuoi" localSheetId="11">#REF!</definedName>
    <definedName name="Cachdienchuoi" localSheetId="5">#REF!</definedName>
    <definedName name="Cachdienchuoi" localSheetId="14">#REF!</definedName>
    <definedName name="Cachdienchuoi">#REF!</definedName>
    <definedName name="Cachdiendung" localSheetId="13">#REF!</definedName>
    <definedName name="Cachdiendung" localSheetId="2">#REF!</definedName>
    <definedName name="Cachdiendung" localSheetId="11">#REF!</definedName>
    <definedName name="Cachdiendung" localSheetId="5">#REF!</definedName>
    <definedName name="Cachdiendung" localSheetId="14">#REF!</definedName>
    <definedName name="Cachdiendung">#REF!</definedName>
    <definedName name="Cachdienhaap" localSheetId="13">#REF!</definedName>
    <definedName name="Cachdienhaap" localSheetId="2">#REF!</definedName>
    <definedName name="Cachdienhaap" localSheetId="11">#REF!</definedName>
    <definedName name="Cachdienhaap" localSheetId="5">#REF!</definedName>
    <definedName name="Cachdienhaap" localSheetId="14">#REF!</definedName>
    <definedName name="Cachdienhaap">#REF!</definedName>
    <definedName name="CaMay">#N/A</definedName>
    <definedName name="came" localSheetId="2" hidden="1">{"'Sheet1'!$L$16"}</definedName>
    <definedName name="came" localSheetId="11" hidden="1">{"'Sheet1'!$L$16"}</definedName>
    <definedName name="came" localSheetId="5" hidden="1">{"'Sheet1'!$L$16"}</definedName>
    <definedName name="came" hidden="1">{"'Sheet1'!$L$16"}</definedName>
    <definedName name="Canon" localSheetId="13">#REF!</definedName>
    <definedName name="Canon" localSheetId="2">#REF!</definedName>
    <definedName name="Canon" localSheetId="11">#REF!</definedName>
    <definedName name="Canon" localSheetId="5">#REF!</definedName>
    <definedName name="Canon" localSheetId="14">#REF!</definedName>
    <definedName name="Canon">#REF!</definedName>
    <definedName name="Canh">#REF!</definedName>
    <definedName name="cao" localSheetId="13">#REF!</definedName>
    <definedName name="cao" localSheetId="2">#REF!</definedName>
    <definedName name="cao" localSheetId="11">#REF!</definedName>
    <definedName name="cao" localSheetId="5">#REF!</definedName>
    <definedName name="cao" localSheetId="14">#REF!</definedName>
    <definedName name="cao">#REF!</definedName>
    <definedName name="CaododayGa" localSheetId="2" hidden="1">{"'Sheet1'!$L$16"}</definedName>
    <definedName name="CaododayGa" localSheetId="11" hidden="1">{"'Sheet1'!$L$16"}</definedName>
    <definedName name="CaododayGa" localSheetId="5" hidden="1">{"'Sheet1'!$L$16"}</definedName>
    <definedName name="CaododayGa" hidden="1">{"'Sheet1'!$L$16"}</definedName>
    <definedName name="Caohothu" localSheetId="13">#REF!</definedName>
    <definedName name="Caohothu" localSheetId="2">#REF!</definedName>
    <definedName name="Caohothu" localSheetId="11">#REF!</definedName>
    <definedName name="Caohothu" localSheetId="5">#REF!</definedName>
    <definedName name="Caohothu" localSheetId="14">#REF!</definedName>
    <definedName name="Caohothu">#REF!</definedName>
    <definedName name="caotuongcanhHL" localSheetId="13">#REF!</definedName>
    <definedName name="caotuongcanhHL" localSheetId="2">#REF!</definedName>
    <definedName name="caotuongcanhHL" localSheetId="11">#REF!</definedName>
    <definedName name="caotuongcanhHL" localSheetId="5">#REF!</definedName>
    <definedName name="caotuongcanhHL" localSheetId="14">#REF!</definedName>
    <definedName name="caotuongcanhHL">#REF!</definedName>
    <definedName name="caotuongcanhTL" localSheetId="13">#REF!</definedName>
    <definedName name="caotuongcanhTL" localSheetId="2">#REF!</definedName>
    <definedName name="caotuongcanhTL" localSheetId="11">#REF!</definedName>
    <definedName name="caotuongcanhTL" localSheetId="5">#REF!</definedName>
    <definedName name="caotuongcanhTL" localSheetId="14">#REF!</definedName>
    <definedName name="caotuongcanhTL">#REF!</definedName>
    <definedName name="cap" localSheetId="13">#REF!</definedName>
    <definedName name="cap" localSheetId="2">#REF!</definedName>
    <definedName name="cap" localSheetId="11">#REF!</definedName>
    <definedName name="cap" localSheetId="5">#REF!</definedName>
    <definedName name="cap" localSheetId="14">#REF!</definedName>
    <definedName name="cap">#REF!</definedName>
    <definedName name="CAP_DIEN_AP">#N/A</definedName>
    <definedName name="Cap_DUL_doc_B" localSheetId="13">#REF!</definedName>
    <definedName name="Cap_DUL_doc_B" localSheetId="2">#REF!</definedName>
    <definedName name="Cap_DUL_doc_B" localSheetId="11">#REF!</definedName>
    <definedName name="Cap_DUL_doc_B" localSheetId="5">#REF!</definedName>
    <definedName name="Cap_DUL_doc_B" localSheetId="14">#REF!</definedName>
    <definedName name="Cap_DUL_doc_B">#REF!</definedName>
    <definedName name="CAP_DUL_ngang_B" localSheetId="13">#REF!</definedName>
    <definedName name="CAP_DUL_ngang_B" localSheetId="2">#REF!</definedName>
    <definedName name="CAP_DUL_ngang_B" localSheetId="11">#REF!</definedName>
    <definedName name="CAP_DUL_ngang_B" localSheetId="5">#REF!</definedName>
    <definedName name="CAP_DUL_ngang_B" localSheetId="14">#REF!</definedName>
    <definedName name="CAP_DUL_ngang_B">#REF!</definedName>
    <definedName name="cap_DUL_va_TC" localSheetId="13">#REF!</definedName>
    <definedName name="cap_DUL_va_TC" localSheetId="2">#REF!</definedName>
    <definedName name="cap_DUL_va_TC" localSheetId="11">#REF!</definedName>
    <definedName name="cap_DUL_va_TC" localSheetId="5">#REF!</definedName>
    <definedName name="cap_DUL_va_TC" localSheetId="14">#REF!</definedName>
    <definedName name="cap_DUL_va_TC">#REF!</definedName>
    <definedName name="cap0.7" localSheetId="13">#REF!</definedName>
    <definedName name="cap0.7" localSheetId="2">#REF!</definedName>
    <definedName name="cap0.7" localSheetId="11">#REF!</definedName>
    <definedName name="cap0.7" localSheetId="5">#REF!</definedName>
    <definedName name="cap0.7" localSheetId="14">#REF!</definedName>
    <definedName name="cap0.7">#REF!</definedName>
    <definedName name="CAPDAT">#N/A</definedName>
    <definedName name="capdul" localSheetId="13">#REF!</definedName>
    <definedName name="capdul" localSheetId="2">#REF!</definedName>
    <definedName name="capdul" localSheetId="11">#REF!</definedName>
    <definedName name="capdul" localSheetId="5">#REF!</definedName>
    <definedName name="capdul" localSheetId="14">#REF!</definedName>
    <definedName name="capdul">#REF!</definedName>
    <definedName name="CAPNHAP" localSheetId="13">#REF!</definedName>
    <definedName name="CAPNHAP" localSheetId="2">#REF!</definedName>
    <definedName name="CAPNHAP" localSheetId="11">#REF!</definedName>
    <definedName name="CAPNHAP" localSheetId="5">#REF!</definedName>
    <definedName name="CAPNHAP" localSheetId="14">#REF!</definedName>
    <definedName name="CAPNHAP">#REF!</definedName>
    <definedName name="capphoi" localSheetId="13">#REF!</definedName>
    <definedName name="capphoi" localSheetId="2">#REF!</definedName>
    <definedName name="capphoi" localSheetId="11">#REF!</definedName>
    <definedName name="capphoi" localSheetId="5">#REF!</definedName>
    <definedName name="capphoi" localSheetId="14">#REF!</definedName>
    <definedName name="capphoi">#REF!</definedName>
    <definedName name="capphoithiennhien" localSheetId="13">#REF!</definedName>
    <definedName name="capphoithiennhien" localSheetId="2">#REF!</definedName>
    <definedName name="capphoithiennhien" localSheetId="11">#REF!</definedName>
    <definedName name="capphoithiennhien" localSheetId="5">#REF!</definedName>
    <definedName name="capphoithiennhien" localSheetId="14">#REF!</definedName>
    <definedName name="capphoithiennhien">#REF!</definedName>
    <definedName name="Car" localSheetId="13">#REF!</definedName>
    <definedName name="Car" localSheetId="2">#REF!</definedName>
    <definedName name="Car" localSheetId="11">#REF!</definedName>
    <definedName name="Car" localSheetId="5">#REF!</definedName>
    <definedName name="Car" localSheetId="14">#REF!</definedName>
    <definedName name="Car">#REF!</definedName>
    <definedName name="Case_Linkw_AT_211_Fdd">#N/A</definedName>
    <definedName name="Case_Linkw_ATX">#N/A</definedName>
    <definedName name="Case_Linkw_ATX_218_Fdd">#N/A</definedName>
    <definedName name="casing" localSheetId="13">#REF!</definedName>
    <definedName name="casing" localSheetId="2">#REF!</definedName>
    <definedName name="casing" localSheetId="11">#REF!</definedName>
    <definedName name="casing" localSheetId="5">#REF!</definedName>
    <definedName name="casing" localSheetId="14">#REF!</definedName>
    <definedName name="casing">#REF!</definedName>
    <definedName name="Cat" localSheetId="13">#REF!</definedName>
    <definedName name="Cat" localSheetId="2">#REF!</definedName>
    <definedName name="Cat" localSheetId="11">#REF!</definedName>
    <definedName name="Cat" localSheetId="5">#REF!</definedName>
    <definedName name="Cat" localSheetId="14">#REF!</definedName>
    <definedName name="Cat">#REF!</definedName>
    <definedName name="catcap" localSheetId="13">#REF!</definedName>
    <definedName name="catcap" localSheetId="2">#REF!</definedName>
    <definedName name="catcap" localSheetId="11">#REF!</definedName>
    <definedName name="catcap" localSheetId="5">#REF!</definedName>
    <definedName name="catcap" localSheetId="14">#REF!</definedName>
    <definedName name="catcap">#REF!</definedName>
    <definedName name="catchuan" localSheetId="13">#REF!</definedName>
    <definedName name="catchuan" localSheetId="2">#REF!</definedName>
    <definedName name="catchuan" localSheetId="11">#REF!</definedName>
    <definedName name="catchuan" localSheetId="5">#REF!</definedName>
    <definedName name="catchuan" localSheetId="14">#REF!</definedName>
    <definedName name="catchuan">#REF!</definedName>
    <definedName name="catdap" localSheetId="13">#REF!</definedName>
    <definedName name="catdap" localSheetId="2">#REF!</definedName>
    <definedName name="catdap" localSheetId="11">#REF!</definedName>
    <definedName name="catdap" localSheetId="5">#REF!</definedName>
    <definedName name="catdap" localSheetId="14">#REF!</definedName>
    <definedName name="catdap">#REF!</definedName>
    <definedName name="catden" localSheetId="13">#REF!</definedName>
    <definedName name="catden" localSheetId="2">#REF!</definedName>
    <definedName name="catden" localSheetId="11">#REF!</definedName>
    <definedName name="catden" localSheetId="5">#REF!</definedName>
    <definedName name="catden" localSheetId="14">#REF!</definedName>
    <definedName name="catden">#REF!</definedName>
    <definedName name="catduc" localSheetId="13">#REF!</definedName>
    <definedName name="catduc" localSheetId="2">#REF!</definedName>
    <definedName name="catduc" localSheetId="11">#REF!</definedName>
    <definedName name="catduc" localSheetId="5">#REF!</definedName>
    <definedName name="catduc" localSheetId="14">#REF!</definedName>
    <definedName name="catduc">#REF!</definedName>
    <definedName name="Category_All" localSheetId="13">#REF!</definedName>
    <definedName name="Category_All" localSheetId="2">#REF!</definedName>
    <definedName name="Category_All" localSheetId="11">#REF!</definedName>
    <definedName name="Category_All" localSheetId="5">#REF!</definedName>
    <definedName name="Category_All" localSheetId="14">#REF!</definedName>
    <definedName name="Category_All">#REF!</definedName>
    <definedName name="Category_All_6" localSheetId="13">#REF!</definedName>
    <definedName name="Category_All_6" localSheetId="2">#REF!</definedName>
    <definedName name="Category_All_6" localSheetId="11">#REF!</definedName>
    <definedName name="Category_All_6" localSheetId="5">#REF!</definedName>
    <definedName name="Category_All_6" localSheetId="14">#REF!</definedName>
    <definedName name="Category_All_6">#REF!</definedName>
    <definedName name="CATIN">#N/A</definedName>
    <definedName name="CATJYOU">#N/A</definedName>
    <definedName name="CatK95" localSheetId="2" hidden="1">{"'Sheet1'!$L$16"}</definedName>
    <definedName name="CatK95" localSheetId="11" hidden="1">{"'Sheet1'!$L$16"}</definedName>
    <definedName name="CatK95" localSheetId="5" hidden="1">{"'Sheet1'!$L$16"}</definedName>
    <definedName name="CatK95" hidden="1">{"'Sheet1'!$L$16"}</definedName>
    <definedName name="catm" localSheetId="13">#REF!</definedName>
    <definedName name="catm" localSheetId="2">#REF!</definedName>
    <definedName name="catm" localSheetId="11">#REF!</definedName>
    <definedName name="catm" localSheetId="5">#REF!</definedName>
    <definedName name="catm" localSheetId="14">#REF!</definedName>
    <definedName name="catm">#REF!</definedName>
    <definedName name="catmin" localSheetId="13">#REF!</definedName>
    <definedName name="catmin" localSheetId="2">#REF!</definedName>
    <definedName name="catmin" localSheetId="11">#REF!</definedName>
    <definedName name="catmin" localSheetId="5">#REF!</definedName>
    <definedName name="catmin" localSheetId="14">#REF!</definedName>
    <definedName name="catmin">#REF!</definedName>
    <definedName name="catn" localSheetId="13">#REF!</definedName>
    <definedName name="catn" localSheetId="2">#REF!</definedName>
    <definedName name="catn" localSheetId="11">#REF!</definedName>
    <definedName name="catn" localSheetId="5">#REF!</definedName>
    <definedName name="catn" localSheetId="14">#REF!</definedName>
    <definedName name="catn">#REF!</definedName>
    <definedName name="catnen">#N/A</definedName>
    <definedName name="catong" localSheetId="13">#REF!</definedName>
    <definedName name="catong" localSheetId="2">#REF!</definedName>
    <definedName name="catong" localSheetId="11">#REF!</definedName>
    <definedName name="catong" localSheetId="5">#REF!</definedName>
    <definedName name="catong" localSheetId="14">#REF!</definedName>
    <definedName name="catong">#REF!</definedName>
    <definedName name="catsan" localSheetId="13">#REF!</definedName>
    <definedName name="catsan" localSheetId="2">#REF!</definedName>
    <definedName name="catsan" localSheetId="11">#REF!</definedName>
    <definedName name="catsan" localSheetId="5">#REF!</definedName>
    <definedName name="catsan" localSheetId="14">#REF!</definedName>
    <definedName name="catsan">#REF!</definedName>
    <definedName name="CATSYU">#N/A</definedName>
    <definedName name="catta" localSheetId="13">#REF!</definedName>
    <definedName name="catta" localSheetId="2">#REF!</definedName>
    <definedName name="catta" localSheetId="11">#REF!</definedName>
    <definedName name="catta" localSheetId="5">#REF!</definedName>
    <definedName name="catta" localSheetId="14">#REF!</definedName>
    <definedName name="catta">#REF!</definedName>
    <definedName name="catthep" localSheetId="13">#REF!</definedName>
    <definedName name="catthep" localSheetId="2">#REF!</definedName>
    <definedName name="catthep" localSheetId="11">#REF!</definedName>
    <definedName name="catthep" localSheetId="5">#REF!</definedName>
    <definedName name="catthep" localSheetId="14">#REF!</definedName>
    <definedName name="catthep">#REF!</definedName>
    <definedName name="catuon" localSheetId="13">#REF!</definedName>
    <definedName name="catuon" localSheetId="2">#REF!</definedName>
    <definedName name="catuon" localSheetId="11">#REF!</definedName>
    <definedName name="catuon" localSheetId="5">#REF!</definedName>
    <definedName name="catuon" localSheetId="14">#REF!</definedName>
    <definedName name="catuon">#REF!</definedName>
    <definedName name="catvang" localSheetId="13">#REF!</definedName>
    <definedName name="catvang" localSheetId="2">#REF!</definedName>
    <definedName name="catvang" localSheetId="11">#REF!</definedName>
    <definedName name="catvang" localSheetId="5">#REF!</definedName>
    <definedName name="catvang" localSheetId="14">#REF!</definedName>
    <definedName name="catvang">#REF!</definedName>
    <definedName name="CatVang_HamYen">#N/A</definedName>
    <definedName name="catx" localSheetId="13">#REF!</definedName>
    <definedName name="catx" localSheetId="2">#REF!</definedName>
    <definedName name="catx" localSheetId="11">#REF!</definedName>
    <definedName name="catx" localSheetId="5">#REF!</definedName>
    <definedName name="catx" localSheetId="14">#REF!</definedName>
    <definedName name="catx">#REF!</definedName>
    <definedName name="catxay" localSheetId="13">#REF!</definedName>
    <definedName name="catxay" localSheetId="2">#REF!</definedName>
    <definedName name="catxay" localSheetId="11">#REF!</definedName>
    <definedName name="catxay" localSheetId="5">#REF!</definedName>
    <definedName name="catxay" localSheetId="14">#REF!</definedName>
    <definedName name="catxay">#REF!</definedName>
    <definedName name="cathatnho" localSheetId="13">#REF!</definedName>
    <definedName name="cathatnho" localSheetId="2">#REF!</definedName>
    <definedName name="cathatnho" localSheetId="11">#REF!</definedName>
    <definedName name="cathatnho" localSheetId="5">#REF!</definedName>
    <definedName name="cathatnho" localSheetId="14">#REF!</definedName>
    <definedName name="cathatnho">#REF!</definedName>
    <definedName name="CATREC">#N/A</definedName>
    <definedName name="cau">#N/A</definedName>
    <definedName name="cãu" localSheetId="13">#REF!</definedName>
    <definedName name="cãu" localSheetId="2">#REF!</definedName>
    <definedName name="cãu" localSheetId="11">#REF!</definedName>
    <definedName name="cãu" localSheetId="5">#REF!</definedName>
    <definedName name="cãu" localSheetId="14">#REF!</definedName>
    <definedName name="cãu">#REF!</definedName>
    <definedName name="cau_nho" localSheetId="13">#REF!</definedName>
    <definedName name="cau_nho" localSheetId="2">#REF!</definedName>
    <definedName name="cau_nho" localSheetId="11">#REF!</definedName>
    <definedName name="cau_nho" localSheetId="5">#REF!</definedName>
    <definedName name="cau_nho" localSheetId="14">#REF!</definedName>
    <definedName name="cau_nho">#REF!</definedName>
    <definedName name="cau10t" localSheetId="13">#REF!</definedName>
    <definedName name="cau10t" localSheetId="2">#REF!</definedName>
    <definedName name="cau10t" localSheetId="11">#REF!</definedName>
    <definedName name="cau10t" localSheetId="5">#REF!</definedName>
    <definedName name="cau10t" localSheetId="14">#REF!</definedName>
    <definedName name="cau10t">#REF!</definedName>
    <definedName name="cau25t" localSheetId="13">#REF!</definedName>
    <definedName name="cau25t" localSheetId="2">#REF!</definedName>
    <definedName name="cau25t" localSheetId="11">#REF!</definedName>
    <definedName name="cau25t" localSheetId="5">#REF!</definedName>
    <definedName name="cau25t" localSheetId="14">#REF!</definedName>
    <definedName name="cau25t">#REF!</definedName>
    <definedName name="cau5t" localSheetId="13">#REF!</definedName>
    <definedName name="cau5t" localSheetId="2">#REF!</definedName>
    <definedName name="cau5t" localSheetId="11">#REF!</definedName>
    <definedName name="cau5t" localSheetId="5">#REF!</definedName>
    <definedName name="cau5t" localSheetId="14">#REF!</definedName>
    <definedName name="cau5t">#REF!</definedName>
    <definedName name="cau63T" localSheetId="13">#REF!</definedName>
    <definedName name="cau63T" localSheetId="14">#REF!</definedName>
    <definedName name="cau63T">#REF!</definedName>
    <definedName name="caubanhhoi10" localSheetId="13">#REF!</definedName>
    <definedName name="caubanhhoi10" localSheetId="2">#REF!</definedName>
    <definedName name="caubanhhoi10" localSheetId="11">#REF!</definedName>
    <definedName name="caubanhhoi10" localSheetId="5">#REF!</definedName>
    <definedName name="caubanhhoi10" localSheetId="14">#REF!</definedName>
    <definedName name="caubanhhoi10">#REF!</definedName>
    <definedName name="caubanhhoi16" localSheetId="13">#REF!</definedName>
    <definedName name="caubanhhoi16" localSheetId="2">#REF!</definedName>
    <definedName name="caubanhhoi16" localSheetId="11">#REF!</definedName>
    <definedName name="caubanhhoi16" localSheetId="5">#REF!</definedName>
    <definedName name="caubanhhoi16" localSheetId="14">#REF!</definedName>
    <definedName name="caubanhhoi16">#REF!</definedName>
    <definedName name="caubanhhoi25" localSheetId="13">#REF!</definedName>
    <definedName name="caubanhhoi25" localSheetId="2">#REF!</definedName>
    <definedName name="caubanhhoi25" localSheetId="11">#REF!</definedName>
    <definedName name="caubanhhoi25" localSheetId="5">#REF!</definedName>
    <definedName name="caubanhhoi25" localSheetId="14">#REF!</definedName>
    <definedName name="caubanhhoi25">#REF!</definedName>
    <definedName name="caubanhhoi3" localSheetId="13">#REF!</definedName>
    <definedName name="caubanhhoi3" localSheetId="2">#REF!</definedName>
    <definedName name="caubanhhoi3" localSheetId="11">#REF!</definedName>
    <definedName name="caubanhhoi3" localSheetId="5">#REF!</definedName>
    <definedName name="caubanhhoi3" localSheetId="14">#REF!</definedName>
    <definedName name="caubanhhoi3">#REF!</definedName>
    <definedName name="caubanhhoi4" localSheetId="13">#REF!</definedName>
    <definedName name="caubanhhoi4" localSheetId="2">#REF!</definedName>
    <definedName name="caubanhhoi4" localSheetId="11">#REF!</definedName>
    <definedName name="caubanhhoi4" localSheetId="5">#REF!</definedName>
    <definedName name="caubanhhoi4" localSheetId="14">#REF!</definedName>
    <definedName name="caubanhhoi4">#REF!</definedName>
    <definedName name="caubanhhoi40" localSheetId="13">#REF!</definedName>
    <definedName name="caubanhhoi40" localSheetId="2">#REF!</definedName>
    <definedName name="caubanhhoi40" localSheetId="11">#REF!</definedName>
    <definedName name="caubanhhoi40" localSheetId="5">#REF!</definedName>
    <definedName name="caubanhhoi40" localSheetId="14">#REF!</definedName>
    <definedName name="caubanhhoi40">#REF!</definedName>
    <definedName name="caubanhhoi5" localSheetId="13">#REF!</definedName>
    <definedName name="caubanhhoi5" localSheetId="2">#REF!</definedName>
    <definedName name="caubanhhoi5" localSheetId="11">#REF!</definedName>
    <definedName name="caubanhhoi5" localSheetId="5">#REF!</definedName>
    <definedName name="caubanhhoi5" localSheetId="14">#REF!</definedName>
    <definedName name="caubanhhoi5">#REF!</definedName>
    <definedName name="caubanhhoi6" localSheetId="13">#REF!</definedName>
    <definedName name="caubanhhoi6" localSheetId="2">#REF!</definedName>
    <definedName name="caubanhhoi6" localSheetId="11">#REF!</definedName>
    <definedName name="caubanhhoi6" localSheetId="5">#REF!</definedName>
    <definedName name="caubanhhoi6" localSheetId="14">#REF!</definedName>
    <definedName name="caubanhhoi6">#REF!</definedName>
    <definedName name="caubanhhoi65" localSheetId="13">#REF!</definedName>
    <definedName name="caubanhhoi65" localSheetId="2">#REF!</definedName>
    <definedName name="caubanhhoi65" localSheetId="11">#REF!</definedName>
    <definedName name="caubanhhoi65" localSheetId="5">#REF!</definedName>
    <definedName name="caubanhhoi65" localSheetId="14">#REF!</definedName>
    <definedName name="caubanhhoi65">#REF!</definedName>
    <definedName name="caubanhhoi7" localSheetId="13">#REF!</definedName>
    <definedName name="caubanhhoi7" localSheetId="2">#REF!</definedName>
    <definedName name="caubanhhoi7" localSheetId="11">#REF!</definedName>
    <definedName name="caubanhhoi7" localSheetId="5">#REF!</definedName>
    <definedName name="caubanhhoi7" localSheetId="14">#REF!</definedName>
    <definedName name="caubanhhoi7">#REF!</definedName>
    <definedName name="caubanhhoi8" localSheetId="13">#REF!</definedName>
    <definedName name="caubanhhoi8" localSheetId="2">#REF!</definedName>
    <definedName name="caubanhhoi8" localSheetId="11">#REF!</definedName>
    <definedName name="caubanhhoi8" localSheetId="5">#REF!</definedName>
    <definedName name="caubanhhoi8" localSheetId="14">#REF!</definedName>
    <definedName name="caubanhhoi8">#REF!</definedName>
    <definedName name="caubanhhoi90" localSheetId="13">#REF!</definedName>
    <definedName name="caubanhhoi90" localSheetId="2">#REF!</definedName>
    <definedName name="caubanhhoi90" localSheetId="11">#REF!</definedName>
    <definedName name="caubanhhoi90" localSheetId="5">#REF!</definedName>
    <definedName name="caubanhhoi90" localSheetId="14">#REF!</definedName>
    <definedName name="caubanhhoi90">#REF!</definedName>
    <definedName name="caubanhxich10" localSheetId="13">#REF!</definedName>
    <definedName name="caubanhxich10" localSheetId="2">#REF!</definedName>
    <definedName name="caubanhxich10" localSheetId="11">#REF!</definedName>
    <definedName name="caubanhxich10" localSheetId="5">#REF!</definedName>
    <definedName name="caubanhxich10" localSheetId="14">#REF!</definedName>
    <definedName name="caubanhxich10">#REF!</definedName>
    <definedName name="caubanhxich100" localSheetId="13">#REF!</definedName>
    <definedName name="caubanhxich100" localSheetId="2">#REF!</definedName>
    <definedName name="caubanhxich100" localSheetId="11">#REF!</definedName>
    <definedName name="caubanhxich100" localSheetId="5">#REF!</definedName>
    <definedName name="caubanhxich100" localSheetId="14">#REF!</definedName>
    <definedName name="caubanhxich100">#REF!</definedName>
    <definedName name="caubanhxich16" localSheetId="13">#REF!</definedName>
    <definedName name="caubanhxich16" localSheetId="2">#REF!</definedName>
    <definedName name="caubanhxich16" localSheetId="11">#REF!</definedName>
    <definedName name="caubanhxich16" localSheetId="5">#REF!</definedName>
    <definedName name="caubanhxich16" localSheetId="14">#REF!</definedName>
    <definedName name="caubanhxich16">#REF!</definedName>
    <definedName name="caubanhxich25" localSheetId="13">#REF!</definedName>
    <definedName name="caubanhxich25" localSheetId="2">#REF!</definedName>
    <definedName name="caubanhxich25" localSheetId="11">#REF!</definedName>
    <definedName name="caubanhxich25" localSheetId="5">#REF!</definedName>
    <definedName name="caubanhxich25" localSheetId="14">#REF!</definedName>
    <definedName name="caubanhxich25">#REF!</definedName>
    <definedName name="caubanhxich28" localSheetId="13">#REF!</definedName>
    <definedName name="caubanhxich28" localSheetId="2">#REF!</definedName>
    <definedName name="caubanhxich28" localSheetId="11">#REF!</definedName>
    <definedName name="caubanhxich28" localSheetId="5">#REF!</definedName>
    <definedName name="caubanhxich28" localSheetId="14">#REF!</definedName>
    <definedName name="caubanhxich28">#REF!</definedName>
    <definedName name="caubanhxich40" localSheetId="13">#REF!</definedName>
    <definedName name="caubanhxich40" localSheetId="2">#REF!</definedName>
    <definedName name="caubanhxich40" localSheetId="11">#REF!</definedName>
    <definedName name="caubanhxich40" localSheetId="5">#REF!</definedName>
    <definedName name="caubanhxich40" localSheetId="14">#REF!</definedName>
    <definedName name="caubanhxich40">#REF!</definedName>
    <definedName name="caubanhxich5" localSheetId="13">#REF!</definedName>
    <definedName name="caubanhxich5" localSheetId="2">#REF!</definedName>
    <definedName name="caubanhxich5" localSheetId="11">#REF!</definedName>
    <definedName name="caubanhxich5" localSheetId="5">#REF!</definedName>
    <definedName name="caubanhxich5" localSheetId="14">#REF!</definedName>
    <definedName name="caubanhxich5">#REF!</definedName>
    <definedName name="caubanhxich50" localSheetId="13">#REF!</definedName>
    <definedName name="caubanhxich50" localSheetId="2">#REF!</definedName>
    <definedName name="caubanhxich50" localSheetId="11">#REF!</definedName>
    <definedName name="caubanhxich50" localSheetId="5">#REF!</definedName>
    <definedName name="caubanhxich50" localSheetId="14">#REF!</definedName>
    <definedName name="caubanhxich50">#REF!</definedName>
    <definedName name="caubanhxich63" localSheetId="13">#REF!</definedName>
    <definedName name="caubanhxich63" localSheetId="2">#REF!</definedName>
    <definedName name="caubanhxich63" localSheetId="11">#REF!</definedName>
    <definedName name="caubanhxich63" localSheetId="5">#REF!</definedName>
    <definedName name="caubanhxich63" localSheetId="14">#REF!</definedName>
    <definedName name="caubanhxich63">#REF!</definedName>
    <definedName name="caubanhxich7" localSheetId="13">#REF!</definedName>
    <definedName name="caubanhxich7" localSheetId="2">#REF!</definedName>
    <definedName name="caubanhxich7" localSheetId="11">#REF!</definedName>
    <definedName name="caubanhxich7" localSheetId="5">#REF!</definedName>
    <definedName name="caubanhxich7" localSheetId="14">#REF!</definedName>
    <definedName name="caubanhxich7">#REF!</definedName>
    <definedName name="CauCong2" localSheetId="13">#REF!</definedName>
    <definedName name="CauCong2" localSheetId="2">#REF!</definedName>
    <definedName name="CauCong2" localSheetId="11">#REF!</definedName>
    <definedName name="CauCong2" localSheetId="5">#REF!</definedName>
    <definedName name="CauCong2" localSheetId="14">#REF!</definedName>
    <definedName name="CauCong2">#REF!</definedName>
    <definedName name="CauCong3" localSheetId="13">#REF!</definedName>
    <definedName name="CauCong3" localSheetId="2">#REF!</definedName>
    <definedName name="CauCong3" localSheetId="11">#REF!</definedName>
    <definedName name="CauCong3" localSheetId="5">#REF!</definedName>
    <definedName name="CauCong3" localSheetId="14">#REF!</definedName>
    <definedName name="CauCong3">#REF!</definedName>
    <definedName name="CauCong4" localSheetId="13">#REF!</definedName>
    <definedName name="CauCong4" localSheetId="2">#REF!</definedName>
    <definedName name="CauCong4" localSheetId="11">#REF!</definedName>
    <definedName name="CauCong4" localSheetId="5">#REF!</definedName>
    <definedName name="CauCong4" localSheetId="14">#REF!</definedName>
    <definedName name="CauCong4">#REF!</definedName>
    <definedName name="CauCong5" localSheetId="13">#REF!</definedName>
    <definedName name="CauCong5" localSheetId="2">#REF!</definedName>
    <definedName name="CauCong5" localSheetId="11">#REF!</definedName>
    <definedName name="CauCong5" localSheetId="5">#REF!</definedName>
    <definedName name="CauCong5" localSheetId="14">#REF!</definedName>
    <definedName name="CauCong5">#REF!</definedName>
    <definedName name="caukm32" localSheetId="2">{"Book1"}</definedName>
    <definedName name="caukm32" localSheetId="11">{"Book1"}</definedName>
    <definedName name="caukm32" localSheetId="5">{"Book1"}</definedName>
    <definedName name="caukm32">{"Book1"}</definedName>
    <definedName name="caunoi30" localSheetId="13">#REF!</definedName>
    <definedName name="caunoi30" localSheetId="2">#REF!</definedName>
    <definedName name="caunoi30" localSheetId="11">#REF!</definedName>
    <definedName name="caunoi30" localSheetId="5">#REF!</definedName>
    <definedName name="caunoi30" localSheetId="14">#REF!</definedName>
    <definedName name="caunoi30">#REF!</definedName>
    <definedName name="Caunho" localSheetId="13">#REF!</definedName>
    <definedName name="Caunho" localSheetId="2">#REF!</definedName>
    <definedName name="Caunho" localSheetId="11">#REF!</definedName>
    <definedName name="Caunho" localSheetId="5">#REF!</definedName>
    <definedName name="Caunho" localSheetId="14">#REF!</definedName>
    <definedName name="Caunho">#REF!</definedName>
    <definedName name="caunho1" localSheetId="9">#N/A</definedName>
    <definedName name="caunho1" localSheetId="8">#N/A</definedName>
    <definedName name="caunho1" localSheetId="10">PYC!________boi1</definedName>
    <definedName name="caunho1" localSheetId="13">#N/A</definedName>
    <definedName name="caunho1" localSheetId="2">PYC!________boi1</definedName>
    <definedName name="caunho1" localSheetId="11">PYC!________boi1</definedName>
    <definedName name="caunho1" localSheetId="5">PYC!________boi1</definedName>
    <definedName name="caunho1" localSheetId="14">#N/A</definedName>
    <definedName name="caunho1">PYC!________boi1</definedName>
    <definedName name="cauthap10" localSheetId="13">#REF!</definedName>
    <definedName name="cauthap10" localSheetId="2">#REF!</definedName>
    <definedName name="cauthap10" localSheetId="11">#REF!</definedName>
    <definedName name="cauthap10" localSheetId="5">#REF!</definedName>
    <definedName name="cauthap10" localSheetId="14">#REF!</definedName>
    <definedName name="cauthap10">#REF!</definedName>
    <definedName name="cauthap12" localSheetId="13">#REF!</definedName>
    <definedName name="cauthap12" localSheetId="2">#REF!</definedName>
    <definedName name="cauthap12" localSheetId="11">#REF!</definedName>
    <definedName name="cauthap12" localSheetId="5">#REF!</definedName>
    <definedName name="cauthap12" localSheetId="14">#REF!</definedName>
    <definedName name="cauthap12">#REF!</definedName>
    <definedName name="cauthap15" localSheetId="13">#REF!</definedName>
    <definedName name="cauthap15" localSheetId="2">#REF!</definedName>
    <definedName name="cauthap15" localSheetId="11">#REF!</definedName>
    <definedName name="cauthap15" localSheetId="5">#REF!</definedName>
    <definedName name="cauthap15" localSheetId="14">#REF!</definedName>
    <definedName name="cauthap15">#REF!</definedName>
    <definedName name="cauthap20" localSheetId="13">#REF!</definedName>
    <definedName name="cauthap20" localSheetId="2">#REF!</definedName>
    <definedName name="cauthap20" localSheetId="11">#REF!</definedName>
    <definedName name="cauthap20" localSheetId="5">#REF!</definedName>
    <definedName name="cauthap20" localSheetId="14">#REF!</definedName>
    <definedName name="cauthap20">#REF!</definedName>
    <definedName name="cauthap25" localSheetId="13">#REF!</definedName>
    <definedName name="cauthap25" localSheetId="2">#REF!</definedName>
    <definedName name="cauthap25" localSheetId="11">#REF!</definedName>
    <definedName name="cauthap25" localSheetId="5">#REF!</definedName>
    <definedName name="cauthap25" localSheetId="14">#REF!</definedName>
    <definedName name="cauthap25">#REF!</definedName>
    <definedName name="cauthap3" localSheetId="13">#REF!</definedName>
    <definedName name="cauthap3" localSheetId="2">#REF!</definedName>
    <definedName name="cauthap3" localSheetId="11">#REF!</definedName>
    <definedName name="cauthap3" localSheetId="5">#REF!</definedName>
    <definedName name="cauthap3" localSheetId="14">#REF!</definedName>
    <definedName name="cauthap3">#REF!</definedName>
    <definedName name="cauthap30" localSheetId="13">#REF!</definedName>
    <definedName name="cauthap30" localSheetId="2">#REF!</definedName>
    <definedName name="cauthap30" localSheetId="11">#REF!</definedName>
    <definedName name="cauthap30" localSheetId="5">#REF!</definedName>
    <definedName name="cauthap30" localSheetId="14">#REF!</definedName>
    <definedName name="cauthap30">#REF!</definedName>
    <definedName name="cauthap40" localSheetId="13">#REF!</definedName>
    <definedName name="cauthap40" localSheetId="2">#REF!</definedName>
    <definedName name="cauthap40" localSheetId="11">#REF!</definedName>
    <definedName name="cauthap40" localSheetId="5">#REF!</definedName>
    <definedName name="cauthap40" localSheetId="14">#REF!</definedName>
    <definedName name="cauthap40">#REF!</definedName>
    <definedName name="cauthap5" localSheetId="13">#REF!</definedName>
    <definedName name="cauthap5" localSheetId="2">#REF!</definedName>
    <definedName name="cauthap5" localSheetId="11">#REF!</definedName>
    <definedName name="cauthap5" localSheetId="5">#REF!</definedName>
    <definedName name="cauthap5" localSheetId="14">#REF!</definedName>
    <definedName name="cauthap5">#REF!</definedName>
    <definedName name="cauthap50" localSheetId="13">#REF!</definedName>
    <definedName name="cauthap50" localSheetId="2">#REF!</definedName>
    <definedName name="cauthap50" localSheetId="11">#REF!</definedName>
    <definedName name="cauthap50" localSheetId="5">#REF!</definedName>
    <definedName name="cauthap50" localSheetId="14">#REF!</definedName>
    <definedName name="cauthap50">#REF!</definedName>
    <definedName name="cauthap8" localSheetId="13">#REF!</definedName>
    <definedName name="cauthap8" localSheetId="2">#REF!</definedName>
    <definedName name="cauthap8" localSheetId="11">#REF!</definedName>
    <definedName name="cauthap8" localSheetId="5">#REF!</definedName>
    <definedName name="cauthap8" localSheetId="14">#REF!</definedName>
    <definedName name="cauthap8">#REF!</definedName>
    <definedName name="cay" localSheetId="13">#REF!</definedName>
    <definedName name="cay" localSheetId="2">#REF!</definedName>
    <definedName name="cay" localSheetId="11">#REF!</definedName>
    <definedName name="cay" localSheetId="5">#REF!</definedName>
    <definedName name="cay" localSheetId="14">#REF!</definedName>
    <definedName name="cay">#REF!</definedName>
    <definedName name="caychongta" localSheetId="13">#REF!</definedName>
    <definedName name="caychongta" localSheetId="2">#REF!</definedName>
    <definedName name="caychongta" localSheetId="11">#REF!</definedName>
    <definedName name="caychongta" localSheetId="5">#REF!</definedName>
    <definedName name="caychongta" localSheetId="14">#REF!</definedName>
    <definedName name="caychongta">#REF!</definedName>
    <definedName name="cayxoi108" localSheetId="13">#REF!</definedName>
    <definedName name="cayxoi108" localSheetId="2">#REF!</definedName>
    <definedName name="cayxoi108" localSheetId="11">#REF!</definedName>
    <definedName name="cayxoi108" localSheetId="5">#REF!</definedName>
    <definedName name="cayxoi108" localSheetId="14">#REF!</definedName>
    <definedName name="cayxoi108">#REF!</definedName>
    <definedName name="cayxoi110" localSheetId="13">#REF!</definedName>
    <definedName name="cayxoi110" localSheetId="2">#REF!</definedName>
    <definedName name="cayxoi110" localSheetId="11">#REF!</definedName>
    <definedName name="cayxoi110" localSheetId="5">#REF!</definedName>
    <definedName name="cayxoi110" localSheetId="14">#REF!</definedName>
    <definedName name="cayxoi110">#REF!</definedName>
    <definedName name="cayxoi75" localSheetId="13">#REF!</definedName>
    <definedName name="cayxoi75" localSheetId="2">#REF!</definedName>
    <definedName name="cayxoi75" localSheetId="11">#REF!</definedName>
    <definedName name="cayxoi75" localSheetId="5">#REF!</definedName>
    <definedName name="cayxoi75" localSheetId="14">#REF!</definedName>
    <definedName name="cayxoi75">#REF!</definedName>
    <definedName name="Cb" localSheetId="13">#REF!</definedName>
    <definedName name="Cb" localSheetId="2">#REF!</definedName>
    <definedName name="Cb" localSheetId="11">#REF!</definedName>
    <definedName name="Cb" localSheetId="5">#REF!</definedName>
    <definedName name="Cb" localSheetId="14">#REF!</definedName>
    <definedName name="Cb">#REF!</definedName>
    <definedName name="CBE100M">#N/A</definedName>
    <definedName name="CBE150M">#N/A</definedName>
    <definedName name="CBE200M">#N/A</definedName>
    <definedName name="CBE50M" localSheetId="13">#REF!</definedName>
    <definedName name="CBE50M" localSheetId="2">#REF!</definedName>
    <definedName name="CBE50M" localSheetId="11">#REF!</definedName>
    <definedName name="CBE50M" localSheetId="5">#REF!</definedName>
    <definedName name="CBE50M" localSheetId="14">#REF!</definedName>
    <definedName name="CBE50M">#REF!</definedName>
    <definedName name="cbgnm" localSheetId="2" hidden="1">{"'Sheet1'!$L$16"}</definedName>
    <definedName name="cbgnm" localSheetId="11" hidden="1">{"'Sheet1'!$L$16"}</definedName>
    <definedName name="cbgnm" localSheetId="5" hidden="1">{"'Sheet1'!$L$16"}</definedName>
    <definedName name="cbgnm" hidden="1">{"'Sheet1'!$L$16"}</definedName>
    <definedName name="cbt" localSheetId="13">#REF!</definedName>
    <definedName name="cbt" localSheetId="2">#REF!</definedName>
    <definedName name="cbt" localSheetId="11">#REF!</definedName>
    <definedName name="cbt" localSheetId="5">#REF!</definedName>
    <definedName name="cbt" localSheetId="14">#REF!</definedName>
    <definedName name="cbt">#REF!</definedName>
    <definedName name="CC" localSheetId="13">#REF!</definedName>
    <definedName name="CC" localSheetId="2">#REF!</definedName>
    <definedName name="CC" localSheetId="11">#REF!</definedName>
    <definedName name="CC" localSheetId="5">#REF!</definedName>
    <definedName name="CC" localSheetId="14">#REF!</definedName>
    <definedName name="CC">#REF!</definedName>
    <definedName name="CC.M14.1">#N/A</definedName>
    <definedName name="CC.M14.2">#N/A</definedName>
    <definedName name="CC.MTCat">#N/A</definedName>
    <definedName name="cc_" localSheetId="13">#REF!</definedName>
    <definedName name="cc_" localSheetId="14">#REF!</definedName>
    <definedName name="cc_">#REF!</definedName>
    <definedName name="ccc" localSheetId="2" hidden="1">{"'Sheet1'!$L$16"}</definedName>
    <definedName name="ccc" localSheetId="11" hidden="1">{"'Sheet1'!$L$16"}</definedName>
    <definedName name="ccc" localSheetId="5" hidden="1">{"'Sheet1'!$L$16"}</definedName>
    <definedName name="ccc" hidden="1">{"'Sheet1'!$L$16"}</definedName>
    <definedName name="CÇn_cÈu_10_T">#N/A</definedName>
    <definedName name="CÇn_cÈu_16_T" localSheetId="13">#REF!</definedName>
    <definedName name="CÇn_cÈu_16_T" localSheetId="2">#REF!</definedName>
    <definedName name="CÇn_cÈu_16_T" localSheetId="11">#REF!</definedName>
    <definedName name="CÇn_cÈu_16_T" localSheetId="5">#REF!</definedName>
    <definedName name="CÇn_cÈu_16_T" localSheetId="14">#REF!</definedName>
    <definedName name="CÇn_cÈu_16_T">#REF!</definedName>
    <definedName name="CÇn_cÈu_25_T">#N/A</definedName>
    <definedName name="CCS" localSheetId="13">#REF!</definedName>
    <definedName name="CCS" localSheetId="2">#REF!</definedName>
    <definedName name="CCS" localSheetId="11">#REF!</definedName>
    <definedName name="CCS" localSheetId="5">#REF!</definedName>
    <definedName name="CCS" localSheetId="14">#REF!</definedName>
    <definedName name="CCS">#REF!</definedName>
    <definedName name="CCS_6" localSheetId="13">#REF!</definedName>
    <definedName name="CCS_6" localSheetId="2">#REF!</definedName>
    <definedName name="CCS_6" localSheetId="11">#REF!</definedName>
    <definedName name="CCS_6" localSheetId="5">#REF!</definedName>
    <definedName name="CCS_6" localSheetId="14">#REF!</definedName>
    <definedName name="CCS_6">#REF!</definedName>
    <definedName name="cct" localSheetId="13">#REF!</definedName>
    <definedName name="cct" localSheetId="14">#REF!</definedName>
    <definedName name="cct">#REF!</definedName>
    <definedName name="cch" localSheetId="13">#REF!</definedName>
    <definedName name="cch" localSheetId="2">#REF!</definedName>
    <definedName name="cch" localSheetId="11">#REF!</definedName>
    <definedName name="cch" localSheetId="5">#REF!</definedName>
    <definedName name="cch" localSheetId="14">#REF!</definedName>
    <definedName name="cch">#REF!</definedName>
    <definedName name="cchong" localSheetId="13">#REF!</definedName>
    <definedName name="cchong" localSheetId="2">#REF!</definedName>
    <definedName name="cchong" localSheetId="11">#REF!</definedName>
    <definedName name="cchong" localSheetId="5">#REF!</definedName>
    <definedName name="cchong" localSheetId="14">#REF!</definedName>
    <definedName name="cchong">#REF!</definedName>
    <definedName name="cd" localSheetId="13">#REF!</definedName>
    <definedName name="cd" localSheetId="2">#REF!</definedName>
    <definedName name="cd" localSheetId="11">#REF!</definedName>
    <definedName name="cd" localSheetId="5">#REF!</definedName>
    <definedName name="cd" localSheetId="14">#REF!</definedName>
    <definedName name="cd">#REF!</definedName>
    <definedName name="CDADD">#N/A</definedName>
    <definedName name="CDAM">#N/A</definedName>
    <definedName name="CDBT" localSheetId="13">#REF!</definedName>
    <definedName name="CDBT" localSheetId="2">#REF!</definedName>
    <definedName name="CDBT" localSheetId="11">#REF!</definedName>
    <definedName name="CDBT" localSheetId="5">#REF!</definedName>
    <definedName name="CDBT" localSheetId="14">#REF!</definedName>
    <definedName name="CDBT">#REF!</definedName>
    <definedName name="cdc">#N/A</definedName>
    <definedName name="CDCK" localSheetId="13">#REF!</definedName>
    <definedName name="CDCK" localSheetId="2">#REF!</definedName>
    <definedName name="CDCK" localSheetId="11">#REF!</definedName>
    <definedName name="CDCK" localSheetId="5">#REF!</definedName>
    <definedName name="CDCK" localSheetId="14">#REF!</definedName>
    <definedName name="CDCK">#REF!</definedName>
    <definedName name="CDCN" localSheetId="13">#REF!</definedName>
    <definedName name="CDCN" localSheetId="2">#REF!</definedName>
    <definedName name="CDCN" localSheetId="11">#REF!</definedName>
    <definedName name="CDCN" localSheetId="5">#REF!</definedName>
    <definedName name="CDCN" localSheetId="14">#REF!</definedName>
    <definedName name="CDCN">#REF!</definedName>
    <definedName name="CDCU" localSheetId="13">#REF!</definedName>
    <definedName name="CDCU" localSheetId="2">#REF!</definedName>
    <definedName name="CDCU" localSheetId="11">#REF!</definedName>
    <definedName name="CDCU" localSheetId="5">#REF!</definedName>
    <definedName name="CDCU" localSheetId="14">#REF!</definedName>
    <definedName name="CDCU">#REF!</definedName>
    <definedName name="CDD" localSheetId="13">#REF!</definedName>
    <definedName name="CDD" localSheetId="2">#REF!</definedName>
    <definedName name="CDD" localSheetId="11">#REF!</definedName>
    <definedName name="CDD" localSheetId="5">#REF!</definedName>
    <definedName name="CDD" localSheetId="14">#REF!</definedName>
    <definedName name="CDD">#REF!</definedName>
    <definedName name="CDD_6" localSheetId="13">#REF!</definedName>
    <definedName name="CDD_6" localSheetId="2">#REF!</definedName>
    <definedName name="CDD_6" localSheetId="11">#REF!</definedName>
    <definedName name="CDD_6" localSheetId="5">#REF!</definedName>
    <definedName name="CDD_6" localSheetId="14">#REF!</definedName>
    <definedName name="CDD_6">#REF!</definedName>
    <definedName name="CDDB">#N/A</definedName>
    <definedName name="CDDB_6" localSheetId="13">#REF!</definedName>
    <definedName name="CDDB_6" localSheetId="2">#REF!</definedName>
    <definedName name="CDDB_6" localSheetId="11">#REF!</definedName>
    <definedName name="CDDB_6" localSheetId="5">#REF!</definedName>
    <definedName name="CDDB_6" localSheetId="14">#REF!</definedName>
    <definedName name="CDDB_6">#REF!</definedName>
    <definedName name="CDDD">#N/A</definedName>
    <definedName name="cddd1p">#N/A</definedName>
    <definedName name="CDDD1PHA" localSheetId="13">#REF!</definedName>
    <definedName name="CDDD1PHA" localSheetId="2">#REF!</definedName>
    <definedName name="CDDD1PHA" localSheetId="11">#REF!</definedName>
    <definedName name="CDDD1PHA" localSheetId="5">#REF!</definedName>
    <definedName name="CDDD1PHA" localSheetId="14">#REF!</definedName>
    <definedName name="CDDD1PHA">#REF!</definedName>
    <definedName name="cddd3p">#N/A</definedName>
    <definedName name="CDDD3PHA" localSheetId="13">#REF!</definedName>
    <definedName name="CDDD3PHA" localSheetId="2">#REF!</definedName>
    <definedName name="CDDD3PHA" localSheetId="11">#REF!</definedName>
    <definedName name="CDDD3PHA" localSheetId="5">#REF!</definedName>
    <definedName name="CDDD3PHA" localSheetId="14">#REF!</definedName>
    <definedName name="CDDD3PHA">#REF!</definedName>
    <definedName name="CDDR_Acer40X_IDE">#N/A</definedName>
    <definedName name="CDDR_Acer48X_IDE">#N/A</definedName>
    <definedName name="CDDR_Acer50X_IDE">#N/A</definedName>
    <definedName name="CDDT">#N/A</definedName>
    <definedName name="CDDT_6" localSheetId="13">#REF!</definedName>
    <definedName name="CDDT_6" localSheetId="2">#REF!</definedName>
    <definedName name="CDDT_6" localSheetId="11">#REF!</definedName>
    <definedName name="CDDT_6" localSheetId="5">#REF!</definedName>
    <definedName name="CDDT_6" localSheetId="14">#REF!</definedName>
    <definedName name="CDDT_6">#REF!</definedName>
    <definedName name="cden" localSheetId="13">#REF!</definedName>
    <definedName name="cden" localSheetId="14">#REF!</definedName>
    <definedName name="cden">#REF!</definedName>
    <definedName name="CDgoi">#N/A</definedName>
    <definedName name="CDIM">#N/A</definedName>
    <definedName name="cdkt" localSheetId="13">#REF!</definedName>
    <definedName name="cdkt" localSheetId="2">#REF!</definedName>
    <definedName name="cdkt" localSheetId="11">#REF!</definedName>
    <definedName name="cdkt" localSheetId="5">#REF!</definedName>
    <definedName name="cdkt" localSheetId="14">#REF!</definedName>
    <definedName name="cdkt">#REF!</definedName>
    <definedName name="CDMD">#N/A</definedName>
    <definedName name="CDMD_6" localSheetId="13">#REF!</definedName>
    <definedName name="CDMD_6" localSheetId="2">#REF!</definedName>
    <definedName name="CDMD_6" localSheetId="11">#REF!</definedName>
    <definedName name="CDMD_6" localSheetId="5">#REF!</definedName>
    <definedName name="CDMD_6" localSheetId="14">#REF!</definedName>
    <definedName name="CDMD_6">#REF!</definedName>
    <definedName name="CDN" localSheetId="13">#REF!</definedName>
    <definedName name="CDN" localSheetId="2">#REF!</definedName>
    <definedName name="CDN" localSheetId="11">#REF!</definedName>
    <definedName name="CDN" localSheetId="5">#REF!</definedName>
    <definedName name="CDN" localSheetId="14">#REF!</definedName>
    <definedName name="CDN">#REF!</definedName>
    <definedName name="Cdnum" localSheetId="13">#REF!</definedName>
    <definedName name="Cdnum" localSheetId="2">#REF!</definedName>
    <definedName name="Cdnum" localSheetId="11">#REF!</definedName>
    <definedName name="Cdnum" localSheetId="5">#REF!</definedName>
    <definedName name="Cdnum" localSheetId="14">#REF!</definedName>
    <definedName name="Cdnum">#REF!</definedName>
    <definedName name="cdothep">#N/A</definedName>
    <definedName name="CDT" localSheetId="13">#REF!</definedName>
    <definedName name="CDT" localSheetId="2">#REF!</definedName>
    <definedName name="CDT" localSheetId="11">#REF!</definedName>
    <definedName name="CDT" localSheetId="5">#REF!</definedName>
    <definedName name="CDT" localSheetId="14">#REF!</definedName>
    <definedName name="CDT">#REF!</definedName>
    <definedName name="cdt_1">#REF!</definedName>
    <definedName name="cdt_2">#REF!</definedName>
    <definedName name="cdt_cv_1">#REF!</definedName>
    <definedName name="cdt_cv_2">#REF!</definedName>
    <definedName name="CDTK_tim">31.77</definedName>
    <definedName name="CDTRAMD1">#N/A</definedName>
    <definedName name="CE">#N/A</definedName>
    <definedName name="CELPNT" localSheetId="13">#REF!</definedName>
    <definedName name="CELPNT" localSheetId="2">#REF!</definedName>
    <definedName name="CELPNT" localSheetId="11">#REF!</definedName>
    <definedName name="CELPNT" localSheetId="5">#REF!</definedName>
    <definedName name="CELPNT" localSheetId="14">#REF!</definedName>
    <definedName name="CELPNT">#REF!</definedName>
    <definedName name="CELPNT2" localSheetId="13">#REF!</definedName>
    <definedName name="CELPNT2" localSheetId="2">#REF!</definedName>
    <definedName name="CELPNT2" localSheetId="11">#REF!</definedName>
    <definedName name="CELPNT2" localSheetId="5">#REF!</definedName>
    <definedName name="CELPNT2" localSheetId="14">#REF!</definedName>
    <definedName name="CELPNT2">#REF!</definedName>
    <definedName name="ceta">#REF!</definedName>
    <definedName name="CÈu_long_mon_10_T">#N/A</definedName>
    <definedName name="CÈu_long_mon_30_T">#N/A</definedName>
    <definedName name="CÊp_bËc" localSheetId="13">#REF!</definedName>
    <definedName name="CÊp_bËc" localSheetId="2">#REF!</definedName>
    <definedName name="CÊp_bËc" localSheetId="11">#REF!</definedName>
    <definedName name="CÊp_bËc" localSheetId="5">#REF!</definedName>
    <definedName name="CÊp_bËc" localSheetId="14">#REF!</definedName>
    <definedName name="CÊp_bËc">#REF!</definedName>
    <definedName name="cf" localSheetId="9">#N/A</definedName>
    <definedName name="cf" localSheetId="8">#N/A</definedName>
    <definedName name="cf" localSheetId="10">NKTC!_____________may3</definedName>
    <definedName name="cf" localSheetId="13">#N/A</definedName>
    <definedName name="cf" localSheetId="2">NKTC!_____________may3</definedName>
    <definedName name="cf" localSheetId="11">NKTC!_____________may3</definedName>
    <definedName name="cf" localSheetId="5">NKTC!_____________may3</definedName>
    <definedName name="cf" localSheetId="14">#N/A</definedName>
    <definedName name="cf">NKTC!_____________may3</definedName>
    <definedName name="CF1_a129" localSheetId="2" hidden="1">{"Offgrid",#N/A,FALSE,"OFFGRID";"Region",#N/A,FALSE,"REGION";"Offgrid -2",#N/A,FALSE,"OFFGRID";"WTP",#N/A,FALSE,"WTP";"WTP -2",#N/A,FALSE,"WTP";"Project",#N/A,FALSE,"PROJECT";"Summary -2",#N/A,FALSE,"SUMMARY"}</definedName>
    <definedName name="CF1_a129" localSheetId="11" hidden="1">{"Offgrid",#N/A,FALSE,"OFFGRID";"Region",#N/A,FALSE,"REGION";"Offgrid -2",#N/A,FALSE,"OFFGRID";"WTP",#N/A,FALSE,"WTP";"WTP -2",#N/A,FALSE,"WTP";"Project",#N/A,FALSE,"PROJECT";"Summary -2",#N/A,FALSE,"SUMMARY"}</definedName>
    <definedName name="CF1_a129" localSheetId="5" hidden="1">{"Offgrid",#N/A,FALSE,"OFFGRID";"Region",#N/A,FALSE,"REGION";"Offgrid -2",#N/A,FALSE,"OFFGRID";"WTP",#N/A,FALSE,"WTP";"WTP -2",#N/A,FALSE,"WTP";"Project",#N/A,FALSE,"PROJECT";"Summary -2",#N/A,FALSE,"SUMMARY"}</definedName>
    <definedName name="CF1_a129" hidden="1">{"Offgrid",#N/A,FALSE,"OFFGRID";"Region",#N/A,FALSE,"REGION";"Offgrid -2",#N/A,FALSE,"OFFGRID";"WTP",#N/A,FALSE,"WTP";"WTP -2",#N/A,FALSE,"WTP";"Project",#N/A,FALSE,"PROJECT";"Summary -2",#N/A,FALSE,"SUMMARY"}</definedName>
    <definedName name="cfc" localSheetId="13">#REF!</definedName>
    <definedName name="cfc" localSheetId="2">#REF!</definedName>
    <definedName name="cfc" localSheetId="11">#REF!</definedName>
    <definedName name="cfc" localSheetId="5">#REF!</definedName>
    <definedName name="cfc" localSheetId="14">#REF!</definedName>
    <definedName name="cfc">#REF!</definedName>
    <definedName name="cfhmnkk" localSheetId="2" hidden="1">{"'Sheet1'!$L$16"}</definedName>
    <definedName name="cfhmnkk" localSheetId="11" hidden="1">{"'Sheet1'!$L$16"}</definedName>
    <definedName name="cfhmnkk" localSheetId="5" hidden="1">{"'Sheet1'!$L$16"}</definedName>
    <definedName name="cfhmnkk" hidden="1">{"'Sheet1'!$L$16"}</definedName>
    <definedName name="cfk" localSheetId="13">#REF!</definedName>
    <definedName name="cfk" localSheetId="2">#REF!</definedName>
    <definedName name="cfk" localSheetId="11">#REF!</definedName>
    <definedName name="cfk" localSheetId="5">#REF!</definedName>
    <definedName name="cfk" localSheetId="14">#REF!</definedName>
    <definedName name="cfk">#REF!</definedName>
    <definedName name="CfZ" localSheetId="13">#REF!</definedName>
    <definedName name="CfZ" localSheetId="14">#REF!</definedName>
    <definedName name="CfZ">#REF!</definedName>
    <definedName name="cg">#N/A</definedName>
    <definedName name="cgionc">#N/A</definedName>
    <definedName name="cgionc_6" localSheetId="13">#REF!</definedName>
    <definedName name="cgionc_6" localSheetId="2">#REF!</definedName>
    <definedName name="cgionc_6" localSheetId="11">#REF!</definedName>
    <definedName name="cgionc_6" localSheetId="5">#REF!</definedName>
    <definedName name="cgionc_6" localSheetId="14">#REF!</definedName>
    <definedName name="cgionc_6">#REF!</definedName>
    <definedName name="cgiovl">#N/A</definedName>
    <definedName name="cgiovl_6" localSheetId="13">#REF!</definedName>
    <definedName name="cgiovl_6" localSheetId="2">#REF!</definedName>
    <definedName name="cgiovl_6" localSheetId="11">#REF!</definedName>
    <definedName name="cgiovl_6" localSheetId="5">#REF!</definedName>
    <definedName name="cgiovl_6" localSheetId="14">#REF!</definedName>
    <definedName name="cgiovl_6">#REF!</definedName>
    <definedName name="CI_PTVT">#N/A</definedName>
    <definedName name="CIP" localSheetId="13">#REF!</definedName>
    <definedName name="CIP" localSheetId="2">#REF!</definedName>
    <definedName name="CIP" localSheetId="11">#REF!</definedName>
    <definedName name="CIP" localSheetId="5">#REF!</definedName>
    <definedName name="CIP" localSheetId="14">#REF!</definedName>
    <definedName name="CIP">#REF!</definedName>
    <definedName name="CISCO" localSheetId="13">#REF!</definedName>
    <definedName name="CISCO" localSheetId="2">#REF!</definedName>
    <definedName name="CISCO" localSheetId="11">#REF!</definedName>
    <definedName name="CISCO" localSheetId="5">#REF!</definedName>
    <definedName name="CISCO" localSheetId="14">#REF!</definedName>
    <definedName name="CISCO">#REF!</definedName>
    <definedName name="citidd" localSheetId="13">#REF!</definedName>
    <definedName name="citidd" localSheetId="14">#REF!</definedName>
    <definedName name="citidd">#REF!</definedName>
    <definedName name="City" localSheetId="13">#REF!</definedName>
    <definedName name="City" localSheetId="2">#REF!</definedName>
    <definedName name="City" localSheetId="11">#REF!</definedName>
    <definedName name="City" localSheetId="5">#REF!</definedName>
    <definedName name="City" localSheetId="14">#REF!</definedName>
    <definedName name="City">#REF!</definedName>
    <definedName name="CK" localSheetId="13">#REF!</definedName>
    <definedName name="CK" localSheetId="2">#REF!</definedName>
    <definedName name="CK" localSheetId="11">#REF!</definedName>
    <definedName name="CK" localSheetId="5">#REF!</definedName>
    <definedName name="CK" localSheetId="14">#REF!</definedName>
    <definedName name="CK">#REF!</definedName>
    <definedName name="CK_6" localSheetId="13">#REF!</definedName>
    <definedName name="CK_6" localSheetId="2">#REF!</definedName>
    <definedName name="CK_6" localSheetId="11">#REF!</definedName>
    <definedName name="CK_6" localSheetId="5">#REF!</definedName>
    <definedName name="CK_6" localSheetId="14">#REF!</definedName>
    <definedName name="CK_6">#REF!</definedName>
    <definedName name="Ckc">#N/A</definedName>
    <definedName name="ckds" localSheetId="2">{"Book1","mbang.xls"}</definedName>
    <definedName name="ckds" localSheetId="11">{"Book1","mbang.xls"}</definedName>
    <definedName name="ckds" localSheetId="5">{"Book1","mbang.xls"}</definedName>
    <definedName name="ckds">{"Book1","mbang.xls"}</definedName>
    <definedName name="ckka" localSheetId="13">#REF!</definedName>
    <definedName name="ckka" localSheetId="2">#REF!</definedName>
    <definedName name="ckka" localSheetId="11">#REF!</definedName>
    <definedName name="ckka" localSheetId="5">#REF!</definedName>
    <definedName name="ckka" localSheetId="14">#REF!</definedName>
    <definedName name="ckka">#REF!</definedName>
    <definedName name="ckn" localSheetId="13">#REF!</definedName>
    <definedName name="ckn" localSheetId="2">#REF!</definedName>
    <definedName name="ckn" localSheetId="11">#REF!</definedName>
    <definedName name="ckn" localSheetId="5">#REF!</definedName>
    <definedName name="ckn" localSheetId="14">#REF!</definedName>
    <definedName name="ckn">#REF!</definedName>
    <definedName name="ckna" localSheetId="13">#REF!</definedName>
    <definedName name="ckna" localSheetId="2">#REF!</definedName>
    <definedName name="ckna" localSheetId="11">#REF!</definedName>
    <definedName name="ckna" localSheetId="5">#REF!</definedName>
    <definedName name="ckna" localSheetId="14">#REF!</definedName>
    <definedName name="ckna">#REF!</definedName>
    <definedName name="cknc">#N/A</definedName>
    <definedName name="cknc_6" localSheetId="13">#REF!</definedName>
    <definedName name="cknc_6" localSheetId="2">#REF!</definedName>
    <definedName name="cknc_6" localSheetId="11">#REF!</definedName>
    <definedName name="cknc_6" localSheetId="5">#REF!</definedName>
    <definedName name="cknc_6" localSheetId="14">#REF!</definedName>
    <definedName name="cknc_6">#REF!</definedName>
    <definedName name="ckvl">#N/A</definedName>
    <definedName name="ckvl_6" localSheetId="13">#REF!</definedName>
    <definedName name="ckvl_6" localSheetId="2">#REF!</definedName>
    <definedName name="ckvl_6" localSheetId="11">#REF!</definedName>
    <definedName name="ckvl_6" localSheetId="5">#REF!</definedName>
    <definedName name="ckvl_6" localSheetId="14">#REF!</definedName>
    <definedName name="ckvl_6">#REF!</definedName>
    <definedName name="CL" localSheetId="13">#REF!</definedName>
    <definedName name="CL" localSheetId="2">#REF!</definedName>
    <definedName name="CL" localSheetId="11">#REF!</definedName>
    <definedName name="CL" localSheetId="5">#REF!</definedName>
    <definedName name="CL" localSheetId="14">#REF!</definedName>
    <definedName name="CL">#REF!</definedName>
    <definedName name="CL_VC">#N/A</definedName>
    <definedName name="Class_1" localSheetId="13">#REF!</definedName>
    <definedName name="Class_1" localSheetId="2">#REF!</definedName>
    <definedName name="Class_1" localSheetId="11">#REF!</definedName>
    <definedName name="Class_1" localSheetId="5">#REF!</definedName>
    <definedName name="Class_1" localSheetId="14">#REF!</definedName>
    <definedName name="Class_1">#REF!</definedName>
    <definedName name="Class_2" localSheetId="13">#REF!</definedName>
    <definedName name="Class_2" localSheetId="2">#REF!</definedName>
    <definedName name="Class_2" localSheetId="11">#REF!</definedName>
    <definedName name="Class_2" localSheetId="5">#REF!</definedName>
    <definedName name="Class_2" localSheetId="14">#REF!</definedName>
    <definedName name="Class_2">#REF!</definedName>
    <definedName name="Class_3" localSheetId="13">#REF!</definedName>
    <definedName name="Class_3" localSheetId="2">#REF!</definedName>
    <definedName name="Class_3" localSheetId="11">#REF!</definedName>
    <definedName name="Class_3" localSheetId="5">#REF!</definedName>
    <definedName name="Class_3" localSheetId="14">#REF!</definedName>
    <definedName name="Class_3">#REF!</definedName>
    <definedName name="Class_4" localSheetId="13">#REF!</definedName>
    <definedName name="Class_4" localSheetId="2">#REF!</definedName>
    <definedName name="Class_4" localSheetId="11">#REF!</definedName>
    <definedName name="Class_4" localSheetId="5">#REF!</definedName>
    <definedName name="Class_4" localSheetId="14">#REF!</definedName>
    <definedName name="Class_4">#REF!</definedName>
    <definedName name="Class_5" localSheetId="13">#REF!</definedName>
    <definedName name="Class_5" localSheetId="2">#REF!</definedName>
    <definedName name="Class_5" localSheetId="11">#REF!</definedName>
    <definedName name="Class_5" localSheetId="5">#REF!</definedName>
    <definedName name="Class_5" localSheetId="14">#REF!</definedName>
    <definedName name="Class_5">#REF!</definedName>
    <definedName name="ClayNden" localSheetId="13">#REF!</definedName>
    <definedName name="ClayNden" localSheetId="2">#REF!</definedName>
    <definedName name="ClayNden" localSheetId="11">#REF!</definedName>
    <definedName name="ClayNden" localSheetId="5">#REF!</definedName>
    <definedName name="ClayNden" localSheetId="14">#REF!</definedName>
    <definedName name="ClayNden">#REF!</definedName>
    <definedName name="Clazy" localSheetId="2" hidden="1">{"'Sheet1'!$L$16"}</definedName>
    <definedName name="Clazy" localSheetId="11" hidden="1">{"'Sheet1'!$L$16"}</definedName>
    <definedName name="Clazy" localSheetId="5" hidden="1">{"'Sheet1'!$L$16"}</definedName>
    <definedName name="Clazy" hidden="1">{"'Sheet1'!$L$16"}</definedName>
    <definedName name="CLECT" localSheetId="13">#REF!</definedName>
    <definedName name="CLECT" localSheetId="2">#REF!</definedName>
    <definedName name="CLECT" localSheetId="11">#REF!</definedName>
    <definedName name="CLECT" localSheetId="5">#REF!</definedName>
    <definedName name="CLECT" localSheetId="14">#REF!</definedName>
    <definedName name="CLECT">#REF!</definedName>
    <definedName name="CLECH_0.4" localSheetId="13">#REF!</definedName>
    <definedName name="CLECH_0.4" localSheetId="2">#REF!</definedName>
    <definedName name="CLECH_0.4" localSheetId="11">#REF!</definedName>
    <definedName name="CLECH_0.4" localSheetId="5">#REF!</definedName>
    <definedName name="CLECH_0.4" localSheetId="14">#REF!</definedName>
    <definedName name="CLECH_0.4">#REF!</definedName>
    <definedName name="Clech_o.4">#N/A</definedName>
    <definedName name="CLGia" localSheetId="13">#REF!</definedName>
    <definedName name="CLGia" localSheetId="2">#REF!</definedName>
    <definedName name="CLGia" localSheetId="11">#REF!</definedName>
    <definedName name="CLGia" localSheetId="5">#REF!</definedName>
    <definedName name="CLGia" localSheetId="14">#REF!</definedName>
    <definedName name="CLGia">#REF!</definedName>
    <definedName name="CLIENT">#N/A</definedName>
    <definedName name="CLIEOS" localSheetId="13">#REF!</definedName>
    <definedName name="CLIEOS" localSheetId="2">#REF!</definedName>
    <definedName name="CLIEOS" localSheetId="11">#REF!</definedName>
    <definedName name="CLIEOS" localSheetId="5">#REF!</definedName>
    <definedName name="CLIEOS" localSheetId="14">#REF!</definedName>
    <definedName name="CLIEOS">#REF!</definedName>
    <definedName name="clvc1">#N/A</definedName>
    <definedName name="CLVC3">0.1</definedName>
    <definedName name="CLVC35" localSheetId="13">#REF!</definedName>
    <definedName name="CLVC35" localSheetId="2">#REF!</definedName>
    <definedName name="CLVC35" localSheetId="11">#REF!</definedName>
    <definedName name="CLVC35" localSheetId="5">#REF!</definedName>
    <definedName name="CLVC35" localSheetId="14">#REF!</definedName>
    <definedName name="CLVC35">#REF!</definedName>
    <definedName name="CLVCTB" localSheetId="13">#REF!</definedName>
    <definedName name="CLVCTB" localSheetId="2">#REF!</definedName>
    <definedName name="CLVCTB" localSheetId="11">#REF!</definedName>
    <definedName name="CLVCTB" localSheetId="5">#REF!</definedName>
    <definedName name="CLVCTB" localSheetId="14">#REF!</definedName>
    <definedName name="CLVCTB">#REF!</definedName>
    <definedName name="CLVCTB_6" localSheetId="13">#REF!</definedName>
    <definedName name="CLVCTB_6" localSheetId="2">#REF!</definedName>
    <definedName name="CLVCTB_6" localSheetId="11">#REF!</definedName>
    <definedName name="CLVCTB_6" localSheetId="5">#REF!</definedName>
    <definedName name="CLVCTB_6" localSheetId="14">#REF!</definedName>
    <definedName name="CLVCTB_6">#REF!</definedName>
    <definedName name="CLVL" localSheetId="13">#REF!</definedName>
    <definedName name="CLVL" localSheetId="2">#REF!</definedName>
    <definedName name="CLVL" localSheetId="11">#REF!</definedName>
    <definedName name="CLVL" localSheetId="5">#REF!</definedName>
    <definedName name="CLVL" localSheetId="14">#REF!</definedName>
    <definedName name="CLVL">#REF!</definedName>
    <definedName name="CLxa2207_04" localSheetId="13">#REF!</definedName>
    <definedName name="CLxa2207_04" localSheetId="2">#REF!</definedName>
    <definedName name="CLxa2207_04" localSheetId="11">#REF!</definedName>
    <definedName name="CLxa2207_04" localSheetId="5">#REF!</definedName>
    <definedName name="CLxa2207_04" localSheetId="14">#REF!</definedName>
    <definedName name="CLxa2207_04">#REF!</definedName>
    <definedName name="CLxa2207_35" localSheetId="13">#REF!</definedName>
    <definedName name="CLxa2207_35" localSheetId="2">#REF!</definedName>
    <definedName name="CLxa2207_35" localSheetId="11">#REF!</definedName>
    <definedName name="CLxa2207_35" localSheetId="5">#REF!</definedName>
    <definedName name="CLxa2207_35" localSheetId="14">#REF!</definedName>
    <definedName name="CLxa2207_35">#REF!</definedName>
    <definedName name="cm">#N/A</definedName>
    <definedName name="CMC">#N/A</definedName>
    <definedName name="cmin" localSheetId="13">#REF!</definedName>
    <definedName name="cmin" localSheetId="14">#REF!</definedName>
    <definedName name="cmin">#REF!</definedName>
    <definedName name="cmm" localSheetId="13">#REF!</definedName>
    <definedName name="cmm" localSheetId="14">#REF!</definedName>
    <definedName name="cmm">#REF!</definedName>
    <definedName name="cn" localSheetId="13">#REF!</definedName>
    <definedName name="cn" localSheetId="2">#REF!</definedName>
    <definedName name="cn" localSheetId="11">#REF!</definedName>
    <definedName name="cn" localSheetId="5">#REF!</definedName>
    <definedName name="cn" localSheetId="14">#REF!</definedName>
    <definedName name="cn">#REF!</definedName>
    <definedName name="cN_fix" localSheetId="13">#REF!</definedName>
    <definedName name="cN_fix" localSheetId="2">#REF!</definedName>
    <definedName name="cN_fix" localSheetId="11">#REF!</definedName>
    <definedName name="cN_fix" localSheetId="5">#REF!</definedName>
    <definedName name="cN_fix" localSheetId="14">#REF!</definedName>
    <definedName name="cN_fix">#REF!</definedName>
    <definedName name="CN3p">#N/A</definedName>
    <definedName name="CNC" localSheetId="13">#REF!</definedName>
    <definedName name="CNC" localSheetId="2">#REF!</definedName>
    <definedName name="CNC" localSheetId="11">#REF!</definedName>
    <definedName name="CNC" localSheetId="5">#REF!</definedName>
    <definedName name="CNC" localSheetId="14">#REF!</definedName>
    <definedName name="CNC">#REF!</definedName>
    <definedName name="CND" localSheetId="13">#REF!</definedName>
    <definedName name="CND" localSheetId="2">#REF!</definedName>
    <definedName name="CND" localSheetId="11">#REF!</definedName>
    <definedName name="CND" localSheetId="5">#REF!</definedName>
    <definedName name="CND" localSheetId="14">#REF!</definedName>
    <definedName name="CND">#REF!</definedName>
    <definedName name="cNden" localSheetId="13">#REF!</definedName>
    <definedName name="cNden" localSheetId="2">#REF!</definedName>
    <definedName name="cNden" localSheetId="11">#REF!</definedName>
    <definedName name="cNden" localSheetId="5">#REF!</definedName>
    <definedName name="cNden" localSheetId="14">#REF!</definedName>
    <definedName name="cNden">#REF!</definedName>
    <definedName name="cne" localSheetId="13">#REF!</definedName>
    <definedName name="cne" localSheetId="2">#REF!</definedName>
    <definedName name="cne" localSheetId="11">#REF!</definedName>
    <definedName name="cne" localSheetId="5">#REF!</definedName>
    <definedName name="cne" localSheetId="14">#REF!</definedName>
    <definedName name="cne">#REF!</definedName>
    <definedName name="Cñi">#N/A</definedName>
    <definedName name="CNG" localSheetId="13">#REF!</definedName>
    <definedName name="CNG" localSheetId="2">#REF!</definedName>
    <definedName name="CNG" localSheetId="11">#REF!</definedName>
    <definedName name="CNG" localSheetId="5">#REF!</definedName>
    <definedName name="CNG" localSheetId="14">#REF!</definedName>
    <definedName name="CNG">#REF!</definedName>
    <definedName name="Co" localSheetId="13">#REF!</definedName>
    <definedName name="Co" localSheetId="2">#REF!</definedName>
    <definedName name="Co" localSheetId="11">#REF!</definedName>
    <definedName name="Co" localSheetId="5">#REF!</definedName>
    <definedName name="Co" localSheetId="14">#REF!</definedName>
    <definedName name="Co">#REF!</definedName>
    <definedName name="co." localSheetId="13">#REF!</definedName>
    <definedName name="co." localSheetId="2">#REF!</definedName>
    <definedName name="co." localSheetId="11">#REF!</definedName>
    <definedName name="co." localSheetId="5">#REF!</definedName>
    <definedName name="co." localSheetId="14">#REF!</definedName>
    <definedName name="co.">#REF!</definedName>
    <definedName name="co.." localSheetId="13">#REF!</definedName>
    <definedName name="co.." localSheetId="2">#REF!</definedName>
    <definedName name="co.." localSheetId="11">#REF!</definedName>
    <definedName name="co.." localSheetId="5">#REF!</definedName>
    <definedName name="co.." localSheetId="14">#REF!</definedName>
    <definedName name="co..">#REF!</definedName>
    <definedName name="co.._6" localSheetId="13">#REF!</definedName>
    <definedName name="co.._6" localSheetId="2">#REF!</definedName>
    <definedName name="co.._6" localSheetId="11">#REF!</definedName>
    <definedName name="co.._6" localSheetId="5">#REF!</definedName>
    <definedName name="co.._6" localSheetId="14">#REF!</definedName>
    <definedName name="co.._6">#REF!</definedName>
    <definedName name="co._6" localSheetId="13">#REF!</definedName>
    <definedName name="co._6" localSheetId="2">#REF!</definedName>
    <definedName name="co._6" localSheetId="11">#REF!</definedName>
    <definedName name="co._6" localSheetId="5">#REF!</definedName>
    <definedName name="co._6" localSheetId="14">#REF!</definedName>
    <definedName name="co._6">#REF!</definedName>
    <definedName name="Co_6" localSheetId="13">#REF!</definedName>
    <definedName name="Co_6" localSheetId="2">#REF!</definedName>
    <definedName name="Co_6" localSheetId="11">#REF!</definedName>
    <definedName name="Co_6" localSheetId="5">#REF!</definedName>
    <definedName name="Co_6" localSheetId="14">#REF!</definedName>
    <definedName name="Co_6">#REF!</definedName>
    <definedName name="coar">#N/A</definedName>
    <definedName name="COAT">#N/A</definedName>
    <definedName name="coc" localSheetId="13">#REF!</definedName>
    <definedName name="coc" localSheetId="2">#REF!</definedName>
    <definedName name="coc" localSheetId="11">#REF!</definedName>
    <definedName name="coc" localSheetId="5">#REF!</definedName>
    <definedName name="coc" localSheetId="14">#REF!</definedName>
    <definedName name="coc">#REF!</definedName>
    <definedName name="COC_1.2" localSheetId="13">#REF!</definedName>
    <definedName name="COC_1.2" localSheetId="2">#REF!</definedName>
    <definedName name="COC_1.2" localSheetId="11">#REF!</definedName>
    <definedName name="COC_1.2" localSheetId="5">#REF!</definedName>
    <definedName name="COC_1.2" localSheetId="14">#REF!</definedName>
    <definedName name="COC_1.2">#REF!</definedName>
    <definedName name="Coc_2m" localSheetId="13">#REF!</definedName>
    <definedName name="Coc_2m" localSheetId="2">#REF!</definedName>
    <definedName name="Coc_2m" localSheetId="11">#REF!</definedName>
    <definedName name="Coc_2m" localSheetId="5">#REF!</definedName>
    <definedName name="Coc_2m" localSheetId="14">#REF!</definedName>
    <definedName name="Coc_2m">#REF!</definedName>
    <definedName name="Coc_60" localSheetId="2" hidden="1">{"'Sheet1'!$L$16"}</definedName>
    <definedName name="Coc_60" localSheetId="11" hidden="1">{"'Sheet1'!$L$16"}</definedName>
    <definedName name="Coc_60" localSheetId="5" hidden="1">{"'Sheet1'!$L$16"}</definedName>
    <definedName name="Coc_60" hidden="1">{"'Sheet1'!$L$16"}</definedName>
    <definedName name="Coc_BTCT" localSheetId="13">#REF!</definedName>
    <definedName name="Coc_BTCT" localSheetId="2">#REF!</definedName>
    <definedName name="Coc_BTCT" localSheetId="11">#REF!</definedName>
    <definedName name="Coc_BTCT" localSheetId="5">#REF!</definedName>
    <definedName name="Coc_BTCT" localSheetId="14">#REF!</definedName>
    <definedName name="Coc_BTCT">#REF!</definedName>
    <definedName name="Cocbetong" localSheetId="13">#REF!</definedName>
    <definedName name="Cocbetong" localSheetId="2">#REF!</definedName>
    <definedName name="Cocbetong" localSheetId="11">#REF!</definedName>
    <definedName name="Cocbetong" localSheetId="5">#REF!</definedName>
    <definedName name="Cocbetong" localSheetId="14">#REF!</definedName>
    <definedName name="Cocbetong">#REF!</definedName>
    <definedName name="cocbt" localSheetId="13">#REF!</definedName>
    <definedName name="cocbt" localSheetId="2">#REF!</definedName>
    <definedName name="cocbt" localSheetId="11">#REF!</definedName>
    <definedName name="cocbt" localSheetId="5">#REF!</definedName>
    <definedName name="cocbt" localSheetId="14">#REF!</definedName>
    <definedName name="cocbt">#REF!</definedName>
    <definedName name="cocbtct" localSheetId="13">#REF!</definedName>
    <definedName name="cocbtct" localSheetId="2">#REF!</definedName>
    <definedName name="cocbtct" localSheetId="11">#REF!</definedName>
    <definedName name="cocbtct" localSheetId="5">#REF!</definedName>
    <definedName name="cocbtct" localSheetId="14">#REF!</definedName>
    <definedName name="cocbtct">#REF!</definedName>
    <definedName name="COCKCD">#N/A</definedName>
    <definedName name="cocly" localSheetId="2" hidden="1">{"'Sheet1'!$L$16"}</definedName>
    <definedName name="cocly" localSheetId="11" hidden="1">{"'Sheet1'!$L$16"}</definedName>
    <definedName name="cocly" localSheetId="5" hidden="1">{"'Sheet1'!$L$16"}</definedName>
    <definedName name="cocly" hidden="1">{"'Sheet1'!$L$16"}</definedName>
    <definedName name="cocnhoi" localSheetId="13">#REF!</definedName>
    <definedName name="cocnhoi" localSheetId="2">#REF!</definedName>
    <definedName name="cocnhoi" localSheetId="11">#REF!</definedName>
    <definedName name="cocnhoi" localSheetId="5">#REF!</definedName>
    <definedName name="cocnhoi" localSheetId="14">#REF!</definedName>
    <definedName name="cocnhoi">#REF!</definedName>
    <definedName name="cocot" localSheetId="13">#REF!</definedName>
    <definedName name="cocot" localSheetId="2">#REF!</definedName>
    <definedName name="cocot" localSheetId="11">#REF!</definedName>
    <definedName name="cocot" localSheetId="5">#REF!</definedName>
    <definedName name="cocot" localSheetId="14">#REF!</definedName>
    <definedName name="cocot">#REF!</definedName>
    <definedName name="cocott" localSheetId="13">#REF!</definedName>
    <definedName name="cocott" localSheetId="2">#REF!</definedName>
    <definedName name="cocott" localSheetId="11">#REF!</definedName>
    <definedName name="cocott" localSheetId="5">#REF!</definedName>
    <definedName name="cocott" localSheetId="14">#REF!</definedName>
    <definedName name="cocott">#REF!</definedName>
    <definedName name="COCTIEU" localSheetId="13">#REF!</definedName>
    <definedName name="COCTIEU" localSheetId="2">#REF!</definedName>
    <definedName name="COCTIEU" localSheetId="11">#REF!</definedName>
    <definedName name="COCTIEU" localSheetId="5">#REF!</definedName>
    <definedName name="COCTIEU" localSheetId="14">#REF!</definedName>
    <definedName name="COCTIEU">#REF!</definedName>
    <definedName name="coctram6m">#N/A</definedName>
    <definedName name="coctre" localSheetId="13">#REF!</definedName>
    <definedName name="coctre" localSheetId="2">#REF!</definedName>
    <definedName name="coctre" localSheetId="11">#REF!</definedName>
    <definedName name="coctre" localSheetId="5">#REF!</definedName>
    <definedName name="coctre" localSheetId="14">#REF!</definedName>
    <definedName name="coctre">#REF!</definedName>
    <definedName name="cocvt" localSheetId="13">#REF!</definedName>
    <definedName name="cocvt" localSheetId="2">#REF!</definedName>
    <definedName name="cocvt" localSheetId="11">#REF!</definedName>
    <definedName name="cocvt" localSheetId="5">#REF!</definedName>
    <definedName name="cocvt" localSheetId="14">#REF!</definedName>
    <definedName name="cocvt">#REF!</definedName>
    <definedName name="Code" localSheetId="13" hidden="1">#REF!</definedName>
    <definedName name="Code" localSheetId="2" hidden="1">#REF!</definedName>
    <definedName name="Code" localSheetId="11" hidden="1">#REF!</definedName>
    <definedName name="Code" localSheetId="5" hidden="1">#REF!</definedName>
    <definedName name="Code" localSheetId="14" hidden="1">#REF!</definedName>
    <definedName name="Code" hidden="1">#REF!</definedName>
    <definedName name="coi">#N/A</definedName>
    <definedName name="Cöï_ly_vaän_chuyeãn" localSheetId="13">#REF!</definedName>
    <definedName name="Cöï_ly_vaän_chuyeãn" localSheetId="2">#REF!</definedName>
    <definedName name="Cöï_ly_vaän_chuyeãn" localSheetId="11">#REF!</definedName>
    <definedName name="Cöï_ly_vaän_chuyeãn" localSheetId="5">#REF!</definedName>
    <definedName name="Cöï_ly_vaän_chuyeãn" localSheetId="14">#REF!</definedName>
    <definedName name="Cöï_ly_vaän_chuyeãn">#REF!</definedName>
    <definedName name="CÖÏ_LY_VAÄN_CHUYEÅN" localSheetId="13">#REF!</definedName>
    <definedName name="CÖÏ_LY_VAÄN_CHUYEÅN" localSheetId="2">#REF!</definedName>
    <definedName name="CÖÏ_LY_VAÄN_CHUYEÅN" localSheetId="11">#REF!</definedName>
    <definedName name="CÖÏ_LY_VAÄN_CHUYEÅN" localSheetId="5">#REF!</definedName>
    <definedName name="CÖÏ_LY_VAÄN_CHUYEÅN" localSheetId="14">#REF!</definedName>
    <definedName name="CÖÏ_LY_VAÄN_CHUYEÅN">#REF!</definedName>
    <definedName name="Cöï_ly_vaän_chuyeãn_6" localSheetId="13">#REF!</definedName>
    <definedName name="Cöï_ly_vaän_chuyeãn_6" localSheetId="2">#REF!</definedName>
    <definedName name="Cöï_ly_vaän_chuyeãn_6" localSheetId="11">#REF!</definedName>
    <definedName name="Cöï_ly_vaän_chuyeãn_6" localSheetId="5">#REF!</definedName>
    <definedName name="Cöï_ly_vaän_chuyeãn_6" localSheetId="14">#REF!</definedName>
    <definedName name="Cöï_ly_vaän_chuyeãn_6">#REF!</definedName>
    <definedName name="CÖÏ_LY_VAÄN_CHUYEÅN_6" localSheetId="13">#REF!</definedName>
    <definedName name="CÖÏ_LY_VAÄN_CHUYEÅN_6" localSheetId="2">#REF!</definedName>
    <definedName name="CÖÏ_LY_VAÄN_CHUYEÅN_6" localSheetId="11">#REF!</definedName>
    <definedName name="CÖÏ_LY_VAÄN_CHUYEÅN_6" localSheetId="5">#REF!</definedName>
    <definedName name="CÖÏ_LY_VAÄN_CHUYEÅN_6" localSheetId="14">#REF!</definedName>
    <definedName name="CÖÏ_LY_VAÄN_CHUYEÅN_6">#REF!</definedName>
    <definedName name="coket" localSheetId="13">#REF!</definedName>
    <definedName name="coket" localSheetId="2">#REF!</definedName>
    <definedName name="coket" localSheetId="11">#REF!</definedName>
    <definedName name="coket" localSheetId="5">#REF!</definedName>
    <definedName name="coket" localSheetId="14">#REF!</definedName>
    <definedName name="coket">#REF!</definedName>
    <definedName name="cokhihoachat">#N/A</definedName>
    <definedName name="Combined_A" localSheetId="13">#REF!</definedName>
    <definedName name="Combined_A" localSheetId="2">#REF!</definedName>
    <definedName name="Combined_A" localSheetId="11">#REF!</definedName>
    <definedName name="Combined_A" localSheetId="5">#REF!</definedName>
    <definedName name="Combined_A" localSheetId="14">#REF!</definedName>
    <definedName name="Combined_A">#REF!</definedName>
    <definedName name="Combined_B" localSheetId="13">#REF!</definedName>
    <definedName name="Combined_B" localSheetId="2">#REF!</definedName>
    <definedName name="Combined_B" localSheetId="11">#REF!</definedName>
    <definedName name="Combined_B" localSheetId="5">#REF!</definedName>
    <definedName name="Combined_B" localSheetId="14">#REF!</definedName>
    <definedName name="Combined_B">#REF!</definedName>
    <definedName name="Comm" localSheetId="9">#N/A</definedName>
    <definedName name="Comm" localSheetId="8">#N/A</definedName>
    <definedName name="Comm" localSheetId="10">PYC!_____________phi10</definedName>
    <definedName name="Comm" localSheetId="13">#N/A</definedName>
    <definedName name="Comm" localSheetId="2">PYC!_____________phi10</definedName>
    <definedName name="Comm" localSheetId="11">PYC!_____________phi10</definedName>
    <definedName name="Comm" localSheetId="5">PYC!_____________phi10</definedName>
    <definedName name="Comm" localSheetId="14">#N/A</definedName>
    <definedName name="Comm">PYC!_____________phi10</definedName>
    <definedName name="COMMON" localSheetId="13">#REF!</definedName>
    <definedName name="COMMON" localSheetId="2">#REF!</definedName>
    <definedName name="COMMON" localSheetId="11">#REF!</definedName>
    <definedName name="COMMON" localSheetId="5">#REF!</definedName>
    <definedName name="COMMON" localSheetId="14">#REF!</definedName>
    <definedName name="COMMON">#REF!</definedName>
    <definedName name="COMMON_6" localSheetId="13">#REF!</definedName>
    <definedName name="COMMON_6" localSheetId="2">#REF!</definedName>
    <definedName name="COMMON_6" localSheetId="11">#REF!</definedName>
    <definedName name="COMMON_6" localSheetId="5">#REF!</definedName>
    <definedName name="COMMON_6" localSheetId="14">#REF!</definedName>
    <definedName name="COMMON_6">#REF!</definedName>
    <definedName name="comong" localSheetId="13">#REF!</definedName>
    <definedName name="comong" localSheetId="2">#REF!</definedName>
    <definedName name="comong" localSheetId="11">#REF!</definedName>
    <definedName name="comong" localSheetId="5">#REF!</definedName>
    <definedName name="comong" localSheetId="14">#REF!</definedName>
    <definedName name="comong">#REF!</definedName>
    <definedName name="COMP" localSheetId="13">#REF!</definedName>
    <definedName name="COMP" localSheetId="14">#REF!</definedName>
    <definedName name="COMP">#REF!</definedName>
    <definedName name="Company" localSheetId="13">#REF!</definedName>
    <definedName name="Company" localSheetId="2">#REF!</definedName>
    <definedName name="Company" localSheetId="11">#REF!</definedName>
    <definedName name="Company" localSheetId="5">#REF!</definedName>
    <definedName name="Company" localSheetId="14">#REF!</definedName>
    <definedName name="Company">#REF!</definedName>
    <definedName name="con">#N/A</definedName>
    <definedName name="CON_EQP_COS" localSheetId="13">#REF!</definedName>
    <definedName name="CON_EQP_COS" localSheetId="2">#REF!</definedName>
    <definedName name="CON_EQP_COS" localSheetId="11">#REF!</definedName>
    <definedName name="CON_EQP_COS" localSheetId="5">#REF!</definedName>
    <definedName name="CON_EQP_COS" localSheetId="14">#REF!</definedName>
    <definedName name="CON_EQP_COS">#REF!</definedName>
    <definedName name="CON_EQP_COS_6" localSheetId="13">#REF!</definedName>
    <definedName name="CON_EQP_COS_6" localSheetId="2">#REF!</definedName>
    <definedName name="CON_EQP_COS_6" localSheetId="11">#REF!</definedName>
    <definedName name="CON_EQP_COS_6" localSheetId="5">#REF!</definedName>
    <definedName name="CON_EQP_COS_6" localSheetId="14">#REF!</definedName>
    <definedName name="CON_EQP_COS_6">#REF!</definedName>
    <definedName name="CON_EQP_COST" localSheetId="13">#REF!</definedName>
    <definedName name="CON_EQP_COST" localSheetId="2">#REF!</definedName>
    <definedName name="CON_EQP_COST" localSheetId="11">#REF!</definedName>
    <definedName name="CON_EQP_COST" localSheetId="5">#REF!</definedName>
    <definedName name="CON_EQP_COST" localSheetId="14">#REF!</definedName>
    <definedName name="CON_EQP_COST">#REF!</definedName>
    <definedName name="CON_EQP_COST_6" localSheetId="13">#REF!</definedName>
    <definedName name="CON_EQP_COST_6" localSheetId="2">#REF!</definedName>
    <definedName name="CON_EQP_COST_6" localSheetId="11">#REF!</definedName>
    <definedName name="CON_EQP_COST_6" localSheetId="5">#REF!</definedName>
    <definedName name="CON_EQP_COST_6" localSheetId="14">#REF!</definedName>
    <definedName name="CON_EQP_COST_6">#REF!</definedName>
    <definedName name="Concrete">#N/A</definedName>
    <definedName name="conrua">#N/A</definedName>
    <definedName name="CONST_EQ" localSheetId="13">#REF!</definedName>
    <definedName name="CONST_EQ" localSheetId="2">#REF!</definedName>
    <definedName name="CONST_EQ" localSheetId="11">#REF!</definedName>
    <definedName name="CONST_EQ" localSheetId="5">#REF!</definedName>
    <definedName name="CONST_EQ" localSheetId="14">#REF!</definedName>
    <definedName name="CONST_EQ">#REF!</definedName>
    <definedName name="CONST_EQ_6" localSheetId="13">#REF!</definedName>
    <definedName name="CONST_EQ_6" localSheetId="2">#REF!</definedName>
    <definedName name="CONST_EQ_6" localSheetId="11">#REF!</definedName>
    <definedName name="CONST_EQ_6" localSheetId="5">#REF!</definedName>
    <definedName name="CONST_EQ_6" localSheetId="14">#REF!</definedName>
    <definedName name="CONST_EQ_6">#REF!</definedName>
    <definedName name="Content1" localSheetId="9">#N/A</definedName>
    <definedName name="Content1" localSheetId="8">#N/A</definedName>
    <definedName name="Content1" localSheetId="10">PYC!________boi1</definedName>
    <definedName name="Content1" localSheetId="13">#N/A</definedName>
    <definedName name="Content1" localSheetId="2">PYC!________boi1</definedName>
    <definedName name="Content1" localSheetId="11">PYC!________boi1</definedName>
    <definedName name="Content1" localSheetId="5">PYC!________boi1</definedName>
    <definedName name="Content1" localSheetId="14">#N/A</definedName>
    <definedName name="Content1">PYC!________boi1</definedName>
    <definedName name="Continue" localSheetId="13">#REF!</definedName>
    <definedName name="Continue" localSheetId="2">#REF!</definedName>
    <definedName name="Continue" localSheetId="11">#REF!</definedName>
    <definedName name="Continue" localSheetId="5">#REF!</definedName>
    <definedName name="Continue" localSheetId="14">#REF!</definedName>
    <definedName name="Continue">#REF!</definedName>
    <definedName name="cong" localSheetId="13">#REF!</definedName>
    <definedName name="cong" localSheetId="2">#REF!</definedName>
    <definedName name="cong" localSheetId="11">#REF!</definedName>
    <definedName name="cong" localSheetId="5">#REF!</definedName>
    <definedName name="cong" localSheetId="14">#REF!</definedName>
    <definedName name="cong">#REF!</definedName>
    <definedName name="Cong_HM_DTCT" localSheetId="13">#REF!</definedName>
    <definedName name="Cong_HM_DTCT" localSheetId="2">#REF!</definedName>
    <definedName name="Cong_HM_DTCT" localSheetId="11">#REF!</definedName>
    <definedName name="Cong_HM_DTCT" localSheetId="5">#REF!</definedName>
    <definedName name="Cong_HM_DTCT" localSheetId="14">#REF!</definedName>
    <definedName name="Cong_HM_DTCT">#REF!</definedName>
    <definedName name="Cong_M_DTCT" localSheetId="13">#REF!</definedName>
    <definedName name="Cong_M_DTCT" localSheetId="2">#REF!</definedName>
    <definedName name="Cong_M_DTCT" localSheetId="11">#REF!</definedName>
    <definedName name="Cong_M_DTCT" localSheetId="5">#REF!</definedName>
    <definedName name="Cong_M_DTCT" localSheetId="14">#REF!</definedName>
    <definedName name="Cong_M_DTCT">#REF!</definedName>
    <definedName name="Cong_NC_DTCT" localSheetId="13">#REF!</definedName>
    <definedName name="Cong_NC_DTCT" localSheetId="2">#REF!</definedName>
    <definedName name="Cong_NC_DTCT" localSheetId="11">#REF!</definedName>
    <definedName name="Cong_NC_DTCT" localSheetId="5">#REF!</definedName>
    <definedName name="Cong_NC_DTCT" localSheetId="14">#REF!</definedName>
    <definedName name="Cong_NC_DTCT">#REF!</definedName>
    <definedName name="Cong_suat">#N/A</definedName>
    <definedName name="Cong_suat_dat" localSheetId="13">#REF!</definedName>
    <definedName name="Cong_suat_dat" localSheetId="2">#REF!</definedName>
    <definedName name="Cong_suat_dat" localSheetId="11">#REF!</definedName>
    <definedName name="Cong_suat_dat" localSheetId="5">#REF!</definedName>
    <definedName name="Cong_suat_dat" localSheetId="14">#REF!</definedName>
    <definedName name="Cong_suat_dat">#REF!</definedName>
    <definedName name="Cong_VL_DTCT" localSheetId="13">#REF!</definedName>
    <definedName name="Cong_VL_DTCT" localSheetId="2">#REF!</definedName>
    <definedName name="Cong_VL_DTCT" localSheetId="11">#REF!</definedName>
    <definedName name="Cong_VL_DTCT" localSheetId="5">#REF!</definedName>
    <definedName name="Cong_VL_DTCT" localSheetId="14">#REF!</definedName>
    <definedName name="Cong_VL_DTCT">#REF!</definedName>
    <definedName name="cong1x15">#N/A</definedName>
    <definedName name="cong2.7" localSheetId="13">#REF!</definedName>
    <definedName name="cong2.7" localSheetId="2">#REF!</definedName>
    <definedName name="cong2.7" localSheetId="11">#REF!</definedName>
    <definedName name="cong2.7" localSheetId="5">#REF!</definedName>
    <definedName name="cong2.7" localSheetId="14">#REF!</definedName>
    <definedName name="cong2.7">#REF!</definedName>
    <definedName name="cong3.0" localSheetId="13">#REF!</definedName>
    <definedName name="cong3.0" localSheetId="2">#REF!</definedName>
    <definedName name="cong3.0" localSheetId="11">#REF!</definedName>
    <definedName name="cong3.0" localSheetId="5">#REF!</definedName>
    <definedName name="cong3.0" localSheetId="14">#REF!</definedName>
    <definedName name="cong3.0">#REF!</definedName>
    <definedName name="cong3.5" localSheetId="13">#REF!</definedName>
    <definedName name="cong3.5" localSheetId="2">#REF!</definedName>
    <definedName name="cong3.5" localSheetId="11">#REF!</definedName>
    <definedName name="cong3.5" localSheetId="5">#REF!</definedName>
    <definedName name="cong3.5" localSheetId="14">#REF!</definedName>
    <definedName name="cong3.5">#REF!</definedName>
    <definedName name="cong3.7" localSheetId="13">#REF!</definedName>
    <definedName name="cong3.7" localSheetId="2">#REF!</definedName>
    <definedName name="cong3.7" localSheetId="11">#REF!</definedName>
    <definedName name="cong3.7" localSheetId="5">#REF!</definedName>
    <definedName name="cong3.7" localSheetId="14">#REF!</definedName>
    <definedName name="cong3.7">#REF!</definedName>
    <definedName name="cong4.0" localSheetId="13">#REF!</definedName>
    <definedName name="cong4.0" localSheetId="2">#REF!</definedName>
    <definedName name="cong4.0" localSheetId="11">#REF!</definedName>
    <definedName name="cong4.0" localSheetId="5">#REF!</definedName>
    <definedName name="cong4.0" localSheetId="14">#REF!</definedName>
    <definedName name="cong4.0">#REF!</definedName>
    <definedName name="cong4.3" localSheetId="13">#REF!</definedName>
    <definedName name="cong4.3" localSheetId="2">#REF!</definedName>
    <definedName name="cong4.3" localSheetId="11">#REF!</definedName>
    <definedName name="cong4.3" localSheetId="5">#REF!</definedName>
    <definedName name="cong4.3" localSheetId="14">#REF!</definedName>
    <definedName name="cong4.3">#REF!</definedName>
    <definedName name="cong4.5" localSheetId="13">#REF!</definedName>
    <definedName name="cong4.5" localSheetId="2">#REF!</definedName>
    <definedName name="cong4.5" localSheetId="11">#REF!</definedName>
    <definedName name="cong4.5" localSheetId="5">#REF!</definedName>
    <definedName name="cong4.5" localSheetId="14">#REF!</definedName>
    <definedName name="cong4.5">#REF!</definedName>
    <definedName name="cong4.7" localSheetId="13">#REF!</definedName>
    <definedName name="cong4.7" localSheetId="2">#REF!</definedName>
    <definedName name="cong4.7" localSheetId="11">#REF!</definedName>
    <definedName name="cong4.7" localSheetId="5">#REF!</definedName>
    <definedName name="cong4.7" localSheetId="14">#REF!</definedName>
    <definedName name="cong4.7">#REF!</definedName>
    <definedName name="congB" localSheetId="2" hidden="1">{"'Sheet1'!$L$16"}</definedName>
    <definedName name="congB" localSheetId="11" hidden="1">{"'Sheet1'!$L$16"}</definedName>
    <definedName name="congB" localSheetId="5" hidden="1">{"'Sheet1'!$L$16"}</definedName>
    <definedName name="congB" hidden="1">{"'Sheet1'!$L$16"}</definedName>
    <definedName name="congbenuoc" localSheetId="13">#REF!</definedName>
    <definedName name="congbenuoc" localSheetId="2">#REF!</definedName>
    <definedName name="congbenuoc" localSheetId="11">#REF!</definedName>
    <definedName name="congbenuoc" localSheetId="5">#REF!</definedName>
    <definedName name="congbenuoc" localSheetId="14">#REF!</definedName>
    <definedName name="congbenuoc">#REF!</definedName>
    <definedName name="congbengam" localSheetId="13">#REF!</definedName>
    <definedName name="congbengam" localSheetId="2">#REF!</definedName>
    <definedName name="congbengam" localSheetId="11">#REF!</definedName>
    <definedName name="congbengam" localSheetId="5">#REF!</definedName>
    <definedName name="congbengam" localSheetId="14">#REF!</definedName>
    <definedName name="congbengam">#REF!</definedName>
    <definedName name="congcoc" localSheetId="13">#REF!</definedName>
    <definedName name="congcoc" localSheetId="2">#REF!</definedName>
    <definedName name="congcoc" localSheetId="11">#REF!</definedName>
    <definedName name="congcoc" localSheetId="5">#REF!</definedName>
    <definedName name="congcoc" localSheetId="14">#REF!</definedName>
    <definedName name="congcoc">#REF!</definedName>
    <definedName name="congcocot" localSheetId="13">#REF!</definedName>
    <definedName name="congcocot" localSheetId="2">#REF!</definedName>
    <definedName name="congcocot" localSheetId="11">#REF!</definedName>
    <definedName name="congcocot" localSheetId="5">#REF!</definedName>
    <definedName name="congcocot" localSheetId="14">#REF!</definedName>
    <definedName name="congcocot">#REF!</definedName>
    <definedName name="congcocott" localSheetId="13">#REF!</definedName>
    <definedName name="congcocott" localSheetId="2">#REF!</definedName>
    <definedName name="congcocott" localSheetId="11">#REF!</definedName>
    <definedName name="congcocott" localSheetId="5">#REF!</definedName>
    <definedName name="congcocott" localSheetId="14">#REF!</definedName>
    <definedName name="congcocott">#REF!</definedName>
    <definedName name="congcomong" localSheetId="13">#REF!</definedName>
    <definedName name="congcomong" localSheetId="2">#REF!</definedName>
    <definedName name="congcomong" localSheetId="11">#REF!</definedName>
    <definedName name="congcomong" localSheetId="5">#REF!</definedName>
    <definedName name="congcomong" localSheetId="14">#REF!</definedName>
    <definedName name="congcomong">#REF!</definedName>
    <definedName name="congcottron" localSheetId="13">#REF!</definedName>
    <definedName name="congcottron" localSheetId="2">#REF!</definedName>
    <definedName name="congcottron" localSheetId="11">#REF!</definedName>
    <definedName name="congcottron" localSheetId="5">#REF!</definedName>
    <definedName name="congcottron" localSheetId="14">#REF!</definedName>
    <definedName name="congcottron">#REF!</definedName>
    <definedName name="congcotvuong" localSheetId="13">#REF!</definedName>
    <definedName name="congcotvuong" localSheetId="2">#REF!</definedName>
    <definedName name="congcotvuong" localSheetId="11">#REF!</definedName>
    <definedName name="congcotvuong" localSheetId="5">#REF!</definedName>
    <definedName name="congcotvuong" localSheetId="14">#REF!</definedName>
    <definedName name="congcotvuong">#REF!</definedName>
    <definedName name="congdam" localSheetId="13">#REF!</definedName>
    <definedName name="congdam" localSheetId="2">#REF!</definedName>
    <definedName name="congdam" localSheetId="11">#REF!</definedName>
    <definedName name="congdam" localSheetId="5">#REF!</definedName>
    <definedName name="congdam" localSheetId="14">#REF!</definedName>
    <definedName name="congdam">#REF!</definedName>
    <definedName name="congdan1" localSheetId="13">#REF!</definedName>
    <definedName name="congdan1" localSheetId="2">#REF!</definedName>
    <definedName name="congdan1" localSheetId="11">#REF!</definedName>
    <definedName name="congdan1" localSheetId="5">#REF!</definedName>
    <definedName name="congdan1" localSheetId="14">#REF!</definedName>
    <definedName name="congdan1">#REF!</definedName>
    <definedName name="congdan2" localSheetId="13">#REF!</definedName>
    <definedName name="congdan2" localSheetId="2">#REF!</definedName>
    <definedName name="congdan2" localSheetId="11">#REF!</definedName>
    <definedName name="congdan2" localSheetId="5">#REF!</definedName>
    <definedName name="congdan2" localSheetId="14">#REF!</definedName>
    <definedName name="congdan2">#REF!</definedName>
    <definedName name="congdandusan" localSheetId="13">#REF!</definedName>
    <definedName name="congdandusan" localSheetId="2">#REF!</definedName>
    <definedName name="congdandusan" localSheetId="11">#REF!</definedName>
    <definedName name="congdandusan" localSheetId="5">#REF!</definedName>
    <definedName name="congdandusan" localSheetId="14">#REF!</definedName>
    <definedName name="congdandusan">#REF!</definedName>
    <definedName name="conglanhto" localSheetId="13">#REF!</definedName>
    <definedName name="conglanhto" localSheetId="2">#REF!</definedName>
    <definedName name="conglanhto" localSheetId="11">#REF!</definedName>
    <definedName name="conglanhto" localSheetId="5">#REF!</definedName>
    <definedName name="conglanhto" localSheetId="14">#REF!</definedName>
    <definedName name="conglanhto">#REF!</definedName>
    <definedName name="congmong" localSheetId="13">#REF!</definedName>
    <definedName name="congmong" localSheetId="2">#REF!</definedName>
    <definedName name="congmong" localSheetId="11">#REF!</definedName>
    <definedName name="congmong" localSheetId="5">#REF!</definedName>
    <definedName name="congmong" localSheetId="14">#REF!</definedName>
    <definedName name="congmong">#REF!</definedName>
    <definedName name="congmongbang" localSheetId="13">#REF!</definedName>
    <definedName name="congmongbang" localSheetId="2">#REF!</definedName>
    <definedName name="congmongbang" localSheetId="11">#REF!</definedName>
    <definedName name="congmongbang" localSheetId="5">#REF!</definedName>
    <definedName name="congmongbang" localSheetId="14">#REF!</definedName>
    <definedName name="congmongbang">#REF!</definedName>
    <definedName name="congmongdon" localSheetId="13">#REF!</definedName>
    <definedName name="congmongdon" localSheetId="2">#REF!</definedName>
    <definedName name="congmongdon" localSheetId="11">#REF!</definedName>
    <definedName name="congmongdon" localSheetId="5">#REF!</definedName>
    <definedName name="congmongdon" localSheetId="14">#REF!</definedName>
    <definedName name="congmongdon">#REF!</definedName>
    <definedName name="CONGPA1" localSheetId="2" hidden="1">{"'Sheet1'!$L$16"}</definedName>
    <definedName name="CONGPA1" localSheetId="11" hidden="1">{"'Sheet1'!$L$16"}</definedName>
    <definedName name="CONGPA1" localSheetId="5" hidden="1">{"'Sheet1'!$L$16"}</definedName>
    <definedName name="CONGPA1" hidden="1">{"'Sheet1'!$L$16"}</definedName>
    <definedName name="congpanen" localSheetId="13">#REF!</definedName>
    <definedName name="congpanen" localSheetId="2">#REF!</definedName>
    <definedName name="congpanen" localSheetId="11">#REF!</definedName>
    <definedName name="congpanen" localSheetId="5">#REF!</definedName>
    <definedName name="congpanen" localSheetId="14">#REF!</definedName>
    <definedName name="congpanen">#REF!</definedName>
    <definedName name="congsan" localSheetId="13">#REF!</definedName>
    <definedName name="congsan" localSheetId="2">#REF!</definedName>
    <definedName name="congsan" localSheetId="11">#REF!</definedName>
    <definedName name="congsan" localSheetId="5">#REF!</definedName>
    <definedName name="congsan" localSheetId="14">#REF!</definedName>
    <definedName name="congsan">#REF!</definedName>
    <definedName name="congthang" localSheetId="13">#REF!</definedName>
    <definedName name="congthang" localSheetId="2">#REF!</definedName>
    <definedName name="congthang" localSheetId="11">#REF!</definedName>
    <definedName name="congthang" localSheetId="5">#REF!</definedName>
    <definedName name="congthang" localSheetId="14">#REF!</definedName>
    <definedName name="congthang">#REF!</definedName>
    <definedName name="CONGTRINH">#REF!</definedName>
    <definedName name="CongVattu" localSheetId="13">#REF!</definedName>
    <definedName name="CongVattu" localSheetId="2">#REF!</definedName>
    <definedName name="CongVattu" localSheetId="11">#REF!</definedName>
    <definedName name="CongVattu" localSheetId="5">#REF!</definedName>
    <definedName name="CongVattu" localSheetId="14">#REF!</definedName>
    <definedName name="CongVattu">#REF!</definedName>
    <definedName name="Coongsvc">#N/A</definedName>
    <definedName name="copi" localSheetId="2" hidden="1">{"'Sheet1'!$L$16"}</definedName>
    <definedName name="copi" localSheetId="11" hidden="1">{"'Sheet1'!$L$16"}</definedName>
    <definedName name="copi" localSheetId="5" hidden="1">{"'Sheet1'!$L$16"}</definedName>
    <definedName name="copi" hidden="1">{"'Sheet1'!$L$16"}</definedName>
    <definedName name="COPP" localSheetId="13">#REF!</definedName>
    <definedName name="COPP" localSheetId="2">#REF!</definedName>
    <definedName name="COPP" localSheetId="11">#REF!</definedName>
    <definedName name="COPP" localSheetId="5">#REF!</definedName>
    <definedName name="COPP" localSheetId="14">#REF!</definedName>
    <definedName name="COPP">#REF!</definedName>
    <definedName name="coppha" localSheetId="13">#REF!</definedName>
    <definedName name="coppha" localSheetId="2">#REF!</definedName>
    <definedName name="coppha" localSheetId="11">#REF!</definedName>
    <definedName name="coppha" localSheetId="5">#REF!</definedName>
    <definedName name="coppha" localSheetId="14">#REF!</definedName>
    <definedName name="coppha">#REF!</definedName>
    <definedName name="COPSCD">#N/A</definedName>
    <definedName name="Cos_tec" localSheetId="13">#REF!</definedName>
    <definedName name="Cos_tec" localSheetId="2">#REF!</definedName>
    <definedName name="Cos_tec" localSheetId="11">#REF!</definedName>
    <definedName name="Cos_tec" localSheetId="5">#REF!</definedName>
    <definedName name="Cos_tec" localSheetId="14">#REF!</definedName>
    <definedName name="Cos_tec">#REF!</definedName>
    <definedName name="CoSoDau" localSheetId="13">#REF!</definedName>
    <definedName name="CoSoDau" localSheetId="2">#REF!</definedName>
    <definedName name="CoSoDau" localSheetId="11">#REF!</definedName>
    <definedName name="CoSoDau" localSheetId="5">#REF!</definedName>
    <definedName name="CoSoDau" localSheetId="14">#REF!</definedName>
    <definedName name="CoSoDau">#REF!</definedName>
    <definedName name="Cost" localSheetId="13">#REF!</definedName>
    <definedName name="Cost" localSheetId="2">#REF!</definedName>
    <definedName name="Cost" localSheetId="11">#REF!</definedName>
    <definedName name="Cost" localSheetId="5">#REF!</definedName>
    <definedName name="Cost" localSheetId="14">#REF!</definedName>
    <definedName name="Cost">#REF!</definedName>
    <definedName name="cosu" localSheetId="13">#REF!</definedName>
    <definedName name="cosu" localSheetId="2">#REF!</definedName>
    <definedName name="cosu" localSheetId="11">#REF!</definedName>
    <definedName name="cosu" localSheetId="5">#REF!</definedName>
    <definedName name="cosu" localSheetId="14">#REF!</definedName>
    <definedName name="cosu">#REF!</definedName>
    <definedName name="COT" localSheetId="13">#REF!</definedName>
    <definedName name="COT" localSheetId="2">#REF!</definedName>
    <definedName name="COT" localSheetId="11">#REF!</definedName>
    <definedName name="COT" localSheetId="5">#REF!</definedName>
    <definedName name="COT" localSheetId="14">#REF!</definedName>
    <definedName name="COT">#REF!</definedName>
    <definedName name="COT_HA" localSheetId="13">#REF!</definedName>
    <definedName name="COT_HA" localSheetId="2">#REF!</definedName>
    <definedName name="COT_HA" localSheetId="11">#REF!</definedName>
    <definedName name="COT_HA" localSheetId="5">#REF!</definedName>
    <definedName name="COT_HA" localSheetId="14">#REF!</definedName>
    <definedName name="COT_HA">#REF!</definedName>
    <definedName name="COT_TA" localSheetId="13">#REF!</definedName>
    <definedName name="COT_TA" localSheetId="2">#REF!</definedName>
    <definedName name="COT_TA" localSheetId="11">#REF!</definedName>
    <definedName name="COT_TA" localSheetId="5">#REF!</definedName>
    <definedName name="COT_TA" localSheetId="14">#REF!</definedName>
    <definedName name="COT_TA">#REF!</definedName>
    <definedName name="Cot_thep">#N/A</definedName>
    <definedName name="Cot12b" localSheetId="13">#REF!</definedName>
    <definedName name="Cot12b" localSheetId="2">#REF!</definedName>
    <definedName name="Cot12b" localSheetId="11">#REF!</definedName>
    <definedName name="Cot12b" localSheetId="5">#REF!</definedName>
    <definedName name="Cot12b" localSheetId="14">#REF!</definedName>
    <definedName name="Cot12b">#REF!</definedName>
    <definedName name="cot7.5" localSheetId="13">#REF!</definedName>
    <definedName name="cot7.5" localSheetId="2">#REF!</definedName>
    <definedName name="cot7.5" localSheetId="11">#REF!</definedName>
    <definedName name="cot7.5" localSheetId="5">#REF!</definedName>
    <definedName name="cot7.5" localSheetId="14">#REF!</definedName>
    <definedName name="cot7.5">#REF!</definedName>
    <definedName name="cot8.5" localSheetId="13">#REF!</definedName>
    <definedName name="cot8.5" localSheetId="2">#REF!</definedName>
    <definedName name="cot8.5" localSheetId="11">#REF!</definedName>
    <definedName name="cot8.5" localSheetId="5">#REF!</definedName>
    <definedName name="cot8.5" localSheetId="14">#REF!</definedName>
    <definedName name="cot8.5">#REF!</definedName>
    <definedName name="CotATHCT" localSheetId="13">#REF!</definedName>
    <definedName name="CotATHCT" localSheetId="2">#REF!</definedName>
    <definedName name="CotATHCT" localSheetId="11">#REF!</definedName>
    <definedName name="CotATHCT" localSheetId="5">#REF!</definedName>
    <definedName name="CotATHCT" localSheetId="14">#REF!</definedName>
    <definedName name="CotATHCT">#REF!</definedName>
    <definedName name="cotbb" localSheetId="13">#REF!</definedName>
    <definedName name="cotbb" localSheetId="2">#REF!</definedName>
    <definedName name="cotbb" localSheetId="11">#REF!</definedName>
    <definedName name="cotbb" localSheetId="5">#REF!</definedName>
    <definedName name="cotbb" localSheetId="14">#REF!</definedName>
    <definedName name="cotbb">#REF!</definedName>
    <definedName name="cotbienbao">#N/A</definedName>
    <definedName name="COTBTPCP" localSheetId="13">#REF!</definedName>
    <definedName name="COTBTPCP" localSheetId="2">#REF!</definedName>
    <definedName name="COTBTPCP" localSheetId="11">#REF!</definedName>
    <definedName name="COTBTPCP" localSheetId="5">#REF!</definedName>
    <definedName name="COTBTPCP" localSheetId="14">#REF!</definedName>
    <definedName name="COTBTPCP">#REF!</definedName>
    <definedName name="CotBTtronVuong" localSheetId="13">#REF!</definedName>
    <definedName name="CotBTtronVuong" localSheetId="2">#REF!</definedName>
    <definedName name="CotBTtronVuong" localSheetId="11">#REF!</definedName>
    <definedName name="CotBTtronVuong" localSheetId="5">#REF!</definedName>
    <definedName name="CotBTtronVuong" localSheetId="14">#REF!</definedName>
    <definedName name="CotBTtronVuong">#REF!</definedName>
    <definedName name="cotdo" localSheetId="13">#REF!</definedName>
    <definedName name="cotdo" localSheetId="2">#REF!</definedName>
    <definedName name="cotdo" localSheetId="11">#REF!</definedName>
    <definedName name="cotdo" localSheetId="5">#REF!</definedName>
    <definedName name="cotdo" localSheetId="14">#REF!</definedName>
    <definedName name="cotdo">#REF!</definedName>
    <definedName name="CotLPTVT" localSheetId="13">#REF!</definedName>
    <definedName name="CotLPTVT" localSheetId="2">#REF!</definedName>
    <definedName name="CotLPTVT" localSheetId="11">#REF!</definedName>
    <definedName name="CotLPTVT" localSheetId="5">#REF!</definedName>
    <definedName name="CotLPTVT" localSheetId="14">#REF!</definedName>
    <definedName name="CotLPTVT">#REF!</definedName>
    <definedName name="CotM">#N/A</definedName>
    <definedName name="cotpha" localSheetId="13">#REF!</definedName>
    <definedName name="cotpha" localSheetId="2">#REF!</definedName>
    <definedName name="cotpha" localSheetId="11">#REF!</definedName>
    <definedName name="cotpha" localSheetId="5">#REF!</definedName>
    <definedName name="cotpha" localSheetId="14">#REF!</definedName>
    <definedName name="cotpha">#REF!</definedName>
    <definedName name="Cotsatma">9726</definedName>
    <definedName name="Cotthepma">9726</definedName>
    <definedName name="cottron" localSheetId="13">#REF!</definedName>
    <definedName name="cottron" localSheetId="2">#REF!</definedName>
    <definedName name="cottron" localSheetId="11">#REF!</definedName>
    <definedName name="cottron" localSheetId="5">#REF!</definedName>
    <definedName name="cottron" localSheetId="14">#REF!</definedName>
    <definedName name="cottron">#REF!</definedName>
    <definedName name="cotvuong" localSheetId="13">#REF!</definedName>
    <definedName name="cotvuong" localSheetId="2">#REF!</definedName>
    <definedName name="cotvuong" localSheetId="11">#REF!</definedName>
    <definedName name="cotvuong" localSheetId="5">#REF!</definedName>
    <definedName name="cotvuong" localSheetId="14">#REF!</definedName>
    <definedName name="cotvuong">#REF!</definedName>
    <definedName name="Country" localSheetId="13">#REF!</definedName>
    <definedName name="Country" localSheetId="2">#REF!</definedName>
    <definedName name="Country" localSheetId="11">#REF!</definedName>
    <definedName name="Country" localSheetId="5">#REF!</definedName>
    <definedName name="Country" localSheetId="14">#REF!</definedName>
    <definedName name="Country">#REF!</definedName>
    <definedName name="COVER" localSheetId="13">#REF!</definedName>
    <definedName name="COVER" localSheetId="2">#REF!</definedName>
    <definedName name="COVER" localSheetId="11">#REF!</definedName>
    <definedName name="COVER" localSheetId="5">#REF!</definedName>
    <definedName name="COVER" localSheetId="14">#REF!</definedName>
    <definedName name="COVER">#REF!</definedName>
    <definedName name="CP" localSheetId="13" hidden="1">#REF!</definedName>
    <definedName name="CP" localSheetId="2" hidden="1">#REF!</definedName>
    <definedName name="CP" localSheetId="11" hidden="1">#REF!</definedName>
    <definedName name="CP" localSheetId="5" hidden="1">#REF!</definedName>
    <definedName name="CP" localSheetId="14" hidden="1">#REF!</definedName>
    <definedName name="CP" hidden="1">#REF!</definedName>
    <definedName name="cp.1" localSheetId="13">#REF!</definedName>
    <definedName name="cp.1" localSheetId="2">#REF!</definedName>
    <definedName name="cp.1" localSheetId="11">#REF!</definedName>
    <definedName name="cp.1" localSheetId="5">#REF!</definedName>
    <definedName name="cp.1" localSheetId="14">#REF!</definedName>
    <definedName name="cp.1">#REF!</definedName>
    <definedName name="cp.2" localSheetId="13">#REF!</definedName>
    <definedName name="cp.2" localSheetId="2">#REF!</definedName>
    <definedName name="cp.2" localSheetId="11">#REF!</definedName>
    <definedName name="cp.2" localSheetId="5">#REF!</definedName>
    <definedName name="cp.2" localSheetId="14">#REF!</definedName>
    <definedName name="cp.2">#REF!</definedName>
    <definedName name="CP.Ia" localSheetId="13">#REF!</definedName>
    <definedName name="CP.Ia" localSheetId="14">#REF!</definedName>
    <definedName name="CP.Ia">#REF!</definedName>
    <definedName name="CP.Ib" localSheetId="13">#REF!</definedName>
    <definedName name="CP.Ib" localSheetId="14">#REF!</definedName>
    <definedName name="CP.Ib">#REF!</definedName>
    <definedName name="CP.Ic" localSheetId="13">#REF!</definedName>
    <definedName name="CP.Ic" localSheetId="14">#REF!</definedName>
    <definedName name="CP.Ic">#REF!</definedName>
    <definedName name="CP.Id" localSheetId="13">#REF!</definedName>
    <definedName name="CP.Id" localSheetId="14">#REF!</definedName>
    <definedName name="CP.Id">#REF!</definedName>
    <definedName name="CP.Ie" localSheetId="13">#REF!</definedName>
    <definedName name="CP.Ie" localSheetId="14">#REF!</definedName>
    <definedName name="CP.Ie">#REF!</definedName>
    <definedName name="CP.IIa" localSheetId="13">#REF!</definedName>
    <definedName name="CP.IIa" localSheetId="14">#REF!</definedName>
    <definedName name="CP.IIa">#REF!</definedName>
    <definedName name="CP.IIb" localSheetId="13">#REF!</definedName>
    <definedName name="CP.IIb" localSheetId="14">#REF!</definedName>
    <definedName name="CP.IIb">#REF!</definedName>
    <definedName name="CP.IIc" localSheetId="13">#REF!</definedName>
    <definedName name="CP.IIc" localSheetId="14">#REF!</definedName>
    <definedName name="CP.IIc">#REF!</definedName>
    <definedName name="CP.IId" localSheetId="13">#REF!</definedName>
    <definedName name="CP.IId" localSheetId="14">#REF!</definedName>
    <definedName name="CP.IId">#REF!</definedName>
    <definedName name="CP.IIe" localSheetId="13">#REF!</definedName>
    <definedName name="CP.IIe" localSheetId="14">#REF!</definedName>
    <definedName name="CP.IIe">#REF!</definedName>
    <definedName name="CP.M10.1a">#N/A</definedName>
    <definedName name="CP.M10.1b">#N/A</definedName>
    <definedName name="CP.M10.1c">#N/A</definedName>
    <definedName name="CP.M10.1d">#N/A</definedName>
    <definedName name="CP.M10.1e">#N/A</definedName>
    <definedName name="CP.M10.2a">#N/A</definedName>
    <definedName name="CP.M10.2b">#N/A</definedName>
    <definedName name="CP.M10.2c">#N/A</definedName>
    <definedName name="CP.M10.2d">#N/A</definedName>
    <definedName name="CP.M10.2e">#N/A</definedName>
    <definedName name="CP.M12.1a">#REF!</definedName>
    <definedName name="CP.M12.1b">#REF!</definedName>
    <definedName name="CP.M12.1c">#REF!</definedName>
    <definedName name="CP.M12.1d">#REF!</definedName>
    <definedName name="CP.M12.2a">#REF!</definedName>
    <definedName name="CP.M12.2b">#REF!</definedName>
    <definedName name="CP.M12.2c">#REF!</definedName>
    <definedName name="CP.M12.2d">#REF!</definedName>
    <definedName name="CP.M14.1a">#N/A</definedName>
    <definedName name="CP.M14.1b">#N/A</definedName>
    <definedName name="CP.M14.1c">#N/A</definedName>
    <definedName name="CP.M14.1d">#N/A</definedName>
    <definedName name="CP.M14.1e">#N/A</definedName>
    <definedName name="CP.M14.2a">#N/A</definedName>
    <definedName name="CP.M14.2b">#N/A</definedName>
    <definedName name="CP.M14.2c">#N/A</definedName>
    <definedName name="CP.M14.2d">#N/A</definedName>
    <definedName name="CP.M14.2e">#N/A</definedName>
    <definedName name="CP.MDTa">#N/A</definedName>
    <definedName name="CP.MDTb">#N/A</definedName>
    <definedName name="CP.MDTc">#N/A</definedName>
    <definedName name="CP.MDTd">#N/A</definedName>
    <definedName name="CP.MDTe">#N/A</definedName>
    <definedName name="CP.MTCata">#N/A</definedName>
    <definedName name="CP.MTCatb">#N/A</definedName>
    <definedName name="CP.MTCatc">#N/A</definedName>
    <definedName name="CP.MTCatd">#N/A</definedName>
    <definedName name="CP.MTCate">#N/A</definedName>
    <definedName name="CP.VIIIa" localSheetId="13">#REF!</definedName>
    <definedName name="CP.VIIIa" localSheetId="14">#REF!</definedName>
    <definedName name="CP.VIIIa">#REF!</definedName>
    <definedName name="CP.VIIIb" localSheetId="13">#REF!</definedName>
    <definedName name="CP.VIIIb" localSheetId="14">#REF!</definedName>
    <definedName name="CP.VIIIb">#REF!</definedName>
    <definedName name="CP.VIIIc" localSheetId="13">#REF!</definedName>
    <definedName name="CP.VIIIc" localSheetId="14">#REF!</definedName>
    <definedName name="CP.VIIIc">#REF!</definedName>
    <definedName name="CP.VIIId" localSheetId="13">#REF!</definedName>
    <definedName name="CP.VIIId" localSheetId="14">#REF!</definedName>
    <definedName name="CP.VIIId">#REF!</definedName>
    <definedName name="CP.VIIIe" localSheetId="13">#REF!</definedName>
    <definedName name="CP.VIIIe" localSheetId="14">#REF!</definedName>
    <definedName name="CP.VIIIe">#REF!</definedName>
    <definedName name="cp1ta" localSheetId="13">#REF!</definedName>
    <definedName name="cp1ta" localSheetId="2">#REF!</definedName>
    <definedName name="cp1ta" localSheetId="11">#REF!</definedName>
    <definedName name="cp1ta" localSheetId="5">#REF!</definedName>
    <definedName name="cp1ta" localSheetId="14">#REF!</definedName>
    <definedName name="cp1ta">#REF!</definedName>
    <definedName name="cp2ta" localSheetId="13">#REF!</definedName>
    <definedName name="cp2ta" localSheetId="2">#REF!</definedName>
    <definedName name="cp2ta" localSheetId="11">#REF!</definedName>
    <definedName name="cp2ta" localSheetId="5">#REF!</definedName>
    <definedName name="cp2ta" localSheetId="14">#REF!</definedName>
    <definedName name="cp2ta">#REF!</definedName>
    <definedName name="CPBT100da2x4" localSheetId="13">#REF!</definedName>
    <definedName name="CPBT100da2x4" localSheetId="2">#REF!</definedName>
    <definedName name="CPBT100da2x4" localSheetId="11">#REF!</definedName>
    <definedName name="CPBT100da2x4" localSheetId="5">#REF!</definedName>
    <definedName name="CPBT100da2x4" localSheetId="14">#REF!</definedName>
    <definedName name="CPBT100da2x4">#REF!</definedName>
    <definedName name="CPBT150da2x4" localSheetId="13">#REF!</definedName>
    <definedName name="CPBT150da2x4" localSheetId="2">#REF!</definedName>
    <definedName name="CPBT150da2x4" localSheetId="11">#REF!</definedName>
    <definedName name="CPBT150da2x4" localSheetId="5">#REF!</definedName>
    <definedName name="CPBT150da2x4" localSheetId="14">#REF!</definedName>
    <definedName name="CPBT150da2x4">#REF!</definedName>
    <definedName name="CPBT200da05x1" localSheetId="13">#REF!</definedName>
    <definedName name="CPBT200da05x1" localSheetId="2">#REF!</definedName>
    <definedName name="CPBT200da05x1" localSheetId="11">#REF!</definedName>
    <definedName name="CPBT200da05x1" localSheetId="5">#REF!</definedName>
    <definedName name="CPBT200da05x1" localSheetId="14">#REF!</definedName>
    <definedName name="CPBT200da05x1">#REF!</definedName>
    <definedName name="CPBT200da1x2" localSheetId="13">#REF!</definedName>
    <definedName name="CPBT200da1x2" localSheetId="2">#REF!</definedName>
    <definedName name="CPBT200da1x2" localSheetId="11">#REF!</definedName>
    <definedName name="CPBT200da1x2" localSheetId="5">#REF!</definedName>
    <definedName name="CPBT200da1x2" localSheetId="14">#REF!</definedName>
    <definedName name="CPBT200da1x2">#REF!</definedName>
    <definedName name="CPBT250da1x2" localSheetId="13">#REF!</definedName>
    <definedName name="CPBT250da1x2" localSheetId="2">#REF!</definedName>
    <definedName name="CPBT250da1x2" localSheetId="11">#REF!</definedName>
    <definedName name="CPBT250da1x2" localSheetId="5">#REF!</definedName>
    <definedName name="CPBT250da1x2" localSheetId="14">#REF!</definedName>
    <definedName name="CPBT250da1x2">#REF!</definedName>
    <definedName name="CPC" localSheetId="13">#REF!</definedName>
    <definedName name="CPC" localSheetId="2">#REF!</definedName>
    <definedName name="CPC" localSheetId="11">#REF!</definedName>
    <definedName name="CPC" localSheetId="5">#REF!</definedName>
    <definedName name="CPC" localSheetId="14">#REF!</definedName>
    <definedName name="CPC">#REF!</definedName>
    <definedName name="CPCC" localSheetId="13">#REF!</definedName>
    <definedName name="CPCC" localSheetId="2">#REF!</definedName>
    <definedName name="CPCC" localSheetId="11">#REF!</definedName>
    <definedName name="CPCC" localSheetId="5">#REF!</definedName>
    <definedName name="CPCC" localSheetId="14">#REF!</definedName>
    <definedName name="CPCC">#REF!</definedName>
    <definedName name="CPCD" localSheetId="13">#REF!</definedName>
    <definedName name="CPCD" localSheetId="2">#REF!</definedName>
    <definedName name="CPCD" localSheetId="11">#REF!</definedName>
    <definedName name="CPCD" localSheetId="5">#REF!</definedName>
    <definedName name="CPCD" localSheetId="14">#REF!</definedName>
    <definedName name="CPCD">#REF!</definedName>
    <definedName name="CPCNT">#N/A</definedName>
    <definedName name="CPCT" localSheetId="13">#REF!</definedName>
    <definedName name="CPCT" localSheetId="2">#REF!</definedName>
    <definedName name="CPCT" localSheetId="11">#REF!</definedName>
    <definedName name="CPCT" localSheetId="5">#REF!</definedName>
    <definedName name="CPCT" localSheetId="14">#REF!</definedName>
    <definedName name="CPCT">#REF!</definedName>
    <definedName name="CPCT2" localSheetId="13">#REF!</definedName>
    <definedName name="CPCT2" localSheetId="2">#REF!</definedName>
    <definedName name="CPCT2" localSheetId="11">#REF!</definedName>
    <definedName name="CPCT2" localSheetId="5">#REF!</definedName>
    <definedName name="CPCT2" localSheetId="14">#REF!</definedName>
    <definedName name="CPCT2">#REF!</definedName>
    <definedName name="cpd">#N/A</definedName>
    <definedName name="cpdam" localSheetId="13">#REF!</definedName>
    <definedName name="cpdam" localSheetId="2">#REF!</definedName>
    <definedName name="cpdam" localSheetId="11">#REF!</definedName>
    <definedName name="cpdam" localSheetId="5">#REF!</definedName>
    <definedName name="cpdam" localSheetId="14">#REF!</definedName>
    <definedName name="cpdam">#REF!</definedName>
    <definedName name="cpdd">#REF!</definedName>
    <definedName name="cpdd1" localSheetId="13">#REF!</definedName>
    <definedName name="cpdd1" localSheetId="2">#REF!</definedName>
    <definedName name="cpdd1" localSheetId="11">#REF!</definedName>
    <definedName name="cpdd1" localSheetId="5">#REF!</definedName>
    <definedName name="cpdd1" localSheetId="14">#REF!</definedName>
    <definedName name="cpdd1">#REF!</definedName>
    <definedName name="cpdd2">#N/A</definedName>
    <definedName name="cpddhh" localSheetId="13">#REF!</definedName>
    <definedName name="cpddhh" localSheetId="2">#REF!</definedName>
    <definedName name="cpddhh" localSheetId="11">#REF!</definedName>
    <definedName name="cpddhh" localSheetId="5">#REF!</definedName>
    <definedName name="cpddhh" localSheetId="14">#REF!</definedName>
    <definedName name="cpddhh">#REF!</definedName>
    <definedName name="cpI" localSheetId="13">#REF!</definedName>
    <definedName name="cpI" localSheetId="14">#REF!</definedName>
    <definedName name="cpI">#REF!</definedName>
    <definedName name="CPII" localSheetId="13">#REF!</definedName>
    <definedName name="CPII" localSheetId="2">#REF!</definedName>
    <definedName name="CPII" localSheetId="11">#REF!</definedName>
    <definedName name="CPII" localSheetId="5">#REF!</definedName>
    <definedName name="CPII" localSheetId="14">#REF!</definedName>
    <definedName name="CPII">#REF!</definedName>
    <definedName name="cpk" localSheetId="13">#REF!</definedName>
    <definedName name="cpk" localSheetId="2">#REF!</definedName>
    <definedName name="cpk" localSheetId="11">#REF!</definedName>
    <definedName name="cpk" localSheetId="5">#REF!</definedName>
    <definedName name="cpk" localSheetId="14">#REF!</definedName>
    <definedName name="cpk">#REF!</definedName>
    <definedName name="cpkhac">#N/A</definedName>
    <definedName name="cpkhTT" localSheetId="13">#REF!</definedName>
    <definedName name="cpkhTT" localSheetId="2">#REF!</definedName>
    <definedName name="cpkhTT" localSheetId="11">#REF!</definedName>
    <definedName name="cpkhTT" localSheetId="5">#REF!</definedName>
    <definedName name="cpkhTT" localSheetId="14">#REF!</definedName>
    <definedName name="cpkhTT">#REF!</definedName>
    <definedName name="CPM" localSheetId="2" hidden="1">{#N/A,#N/A,FALSE,"Chi tiÆt"}</definedName>
    <definedName name="CPM" localSheetId="11" hidden="1">{#N/A,#N/A,FALSE,"Chi tiÆt"}</definedName>
    <definedName name="CPM" localSheetId="5" hidden="1">{#N/A,#N/A,FALSE,"Chi tiÆt"}</definedName>
    <definedName name="CPM" hidden="1">{#N/A,#N/A,FALSE,"Chi tiÆt"}</definedName>
    <definedName name="cpmtc" localSheetId="13">#REF!</definedName>
    <definedName name="cpmtc" localSheetId="2">#REF!</definedName>
    <definedName name="cpmtc" localSheetId="11">#REF!</definedName>
    <definedName name="cpmtc" localSheetId="5">#REF!</definedName>
    <definedName name="cpmtc" localSheetId="14">#REF!</definedName>
    <definedName name="cpmtc">#REF!</definedName>
    <definedName name="cpnc" localSheetId="13">#REF!</definedName>
    <definedName name="cpnc" localSheetId="2">#REF!</definedName>
    <definedName name="cpnc" localSheetId="11">#REF!</definedName>
    <definedName name="cpnc" localSheetId="5">#REF!</definedName>
    <definedName name="cpnc" localSheetId="14">#REF!</definedName>
    <definedName name="cpnc">#REF!</definedName>
    <definedName name="CPNCgld">IF(#REF!=0,"B+CLNC",IF(#REF!&lt;&gt;0,IF(#REF!&lt;&gt;0,"B*"&amp;#REF!&amp;"*"&amp;#REF!&amp;"+CLNC","B*"&amp;#REF!&amp;"+CLNC"),IF(#REF!&lt;&gt;0,"B*"&amp;#REF!&amp;"*"&amp;#REF!,"B*"&amp;#REF!)))</definedName>
    <definedName name="CPNCgxd">IF(#REF!=0,"B+CLNC",IF(#REF!&lt;&gt;0,IF(#REF!&lt;&gt;0,"B*"&amp;#REF!&amp;"*"&amp;#REF!&amp;"+CLNC","B*"&amp;#REF!&amp;"+CLNC"),IF(#REF!&lt;&gt;0,"B*"&amp;#REF!&amp;"*"&amp;#REF!,"B*"&amp;#REF!)))</definedName>
    <definedName name="cps" localSheetId="13">#REF!</definedName>
    <definedName name="cps" localSheetId="2">#REF!</definedName>
    <definedName name="cps" localSheetId="11">#REF!</definedName>
    <definedName name="cps" localSheetId="5">#REF!</definedName>
    <definedName name="cps" localSheetId="14">#REF!</definedName>
    <definedName name="cps">#REF!</definedName>
    <definedName name="cpss" localSheetId="13">#REF!</definedName>
    <definedName name="cpss" localSheetId="2">#REF!</definedName>
    <definedName name="cpss" localSheetId="11">#REF!</definedName>
    <definedName name="cpss" localSheetId="5">#REF!</definedName>
    <definedName name="cpss" localSheetId="14">#REF!</definedName>
    <definedName name="cpss">#REF!</definedName>
    <definedName name="cpssta" localSheetId="13">#REF!</definedName>
    <definedName name="cpssta" localSheetId="2">#REF!</definedName>
    <definedName name="cpssta" localSheetId="11">#REF!</definedName>
    <definedName name="cpssta" localSheetId="5">#REF!</definedName>
    <definedName name="cpssta" localSheetId="14">#REF!</definedName>
    <definedName name="cpssta">#REF!</definedName>
    <definedName name="cpsuoi" localSheetId="13">#REF!</definedName>
    <definedName name="cpsuoi" localSheetId="2">#REF!</definedName>
    <definedName name="cpsuoi" localSheetId="11">#REF!</definedName>
    <definedName name="cpsuoi" localSheetId="5">#REF!</definedName>
    <definedName name="cpsuoi" localSheetId="14">#REF!</definedName>
    <definedName name="cpsuoi">#REF!</definedName>
    <definedName name="CPT" localSheetId="13">#REF!</definedName>
    <definedName name="CPT" localSheetId="2">#REF!</definedName>
    <definedName name="CPT" localSheetId="11">#REF!</definedName>
    <definedName name="CPT" localSheetId="5">#REF!</definedName>
    <definedName name="CPT" localSheetId="14">#REF!</definedName>
    <definedName name="CPT">#REF!</definedName>
    <definedName name="CPTB" localSheetId="13">#REF!</definedName>
    <definedName name="CPTB" localSheetId="2">#REF!</definedName>
    <definedName name="CPTB" localSheetId="11">#REF!</definedName>
    <definedName name="CPTB" localSheetId="5">#REF!</definedName>
    <definedName name="CPTB" localSheetId="14">#REF!</definedName>
    <definedName name="CPTB">#REF!</definedName>
    <definedName name="CPTKE">#N/A</definedName>
    <definedName name="cptt" localSheetId="13">#REF!</definedName>
    <definedName name="cptt" localSheetId="2">#REF!</definedName>
    <definedName name="cptt" localSheetId="11">#REF!</definedName>
    <definedName name="cptt" localSheetId="5">#REF!</definedName>
    <definedName name="cptt" localSheetId="14">#REF!</definedName>
    <definedName name="cptt">#REF!</definedName>
    <definedName name="CPU_AMD_K6II_550">#N/A</definedName>
    <definedName name="CPU_Intel_P4_1.7_256K_256RIMM">#N/A</definedName>
    <definedName name="CPU_Intel_PIII500E_256Kdie_Copp">#N/A</definedName>
    <definedName name="CPU_Intel_PIII550E_256Kdie_Copp">#N/A</definedName>
    <definedName name="CPVC" localSheetId="13">#REF!</definedName>
    <definedName name="CPVC" localSheetId="2">#REF!</definedName>
    <definedName name="CPVC" localSheetId="11">#REF!</definedName>
    <definedName name="CPVC" localSheetId="5">#REF!</definedName>
    <definedName name="CPVC" localSheetId="14">#REF!</definedName>
    <definedName name="CPVC">#REF!</definedName>
    <definedName name="CPVC100" localSheetId="13">#REF!</definedName>
    <definedName name="CPVC100" localSheetId="2">#REF!</definedName>
    <definedName name="CPVC100" localSheetId="11">#REF!</definedName>
    <definedName name="CPVC100" localSheetId="5">#REF!</definedName>
    <definedName name="CPVC100" localSheetId="14">#REF!</definedName>
    <definedName name="CPVC100">#REF!</definedName>
    <definedName name="CPVC100_6" localSheetId="13">#REF!</definedName>
    <definedName name="CPVC100_6" localSheetId="2">#REF!</definedName>
    <definedName name="CPVC100_6" localSheetId="11">#REF!</definedName>
    <definedName name="CPVC100_6" localSheetId="5">#REF!</definedName>
    <definedName name="CPVC100_6" localSheetId="14">#REF!</definedName>
    <definedName name="CPVC100_6">#REF!</definedName>
    <definedName name="CPVC1KM">#N/A</definedName>
    <definedName name="CPVC35" localSheetId="13">#REF!</definedName>
    <definedName name="CPVC35" localSheetId="2">#REF!</definedName>
    <definedName name="CPVC35" localSheetId="11">#REF!</definedName>
    <definedName name="CPVC35" localSheetId="5">#REF!</definedName>
    <definedName name="CPVC35" localSheetId="14">#REF!</definedName>
    <definedName name="CPVC35">#REF!</definedName>
    <definedName name="CPVCDN" localSheetId="13">#REF!</definedName>
    <definedName name="CPVCDN" localSheetId="2">#REF!</definedName>
    <definedName name="CPVCDN" localSheetId="11">#REF!</definedName>
    <definedName name="CPVCDN" localSheetId="5">#REF!</definedName>
    <definedName name="CPVCDN" localSheetId="14">#REF!</definedName>
    <definedName name="CPVCDN">#REF!</definedName>
    <definedName name="cpvl" localSheetId="13">#REF!</definedName>
    <definedName name="cpvl" localSheetId="2">#REF!</definedName>
    <definedName name="cpvl" localSheetId="11">#REF!</definedName>
    <definedName name="cpvl" localSheetId="5">#REF!</definedName>
    <definedName name="cpvl" localSheetId="14">#REF!</definedName>
    <definedName name="cpvl">#REF!</definedName>
    <definedName name="CPVLgld">IF(#REF!=0,"A+CLVL",IF(#REF!=0,"A*"&amp;#REF!,"(A + CLVL) * "&amp;#REF!))</definedName>
    <definedName name="CPVLgxd">IF(#REF!=0,"A+CLVL",IF(#REF!=0,"A*"&amp;#REF!,"(A + CLVL) * "&amp;#REF!))</definedName>
    <definedName name="CPvua100" localSheetId="13">#REF!</definedName>
    <definedName name="CPvua100" localSheetId="2">#REF!</definedName>
    <definedName name="CPvua100" localSheetId="11">#REF!</definedName>
    <definedName name="CPvua100" localSheetId="5">#REF!</definedName>
    <definedName name="CPvua100" localSheetId="14">#REF!</definedName>
    <definedName name="CPvua100">#REF!</definedName>
    <definedName name="CPvua75" localSheetId="13">#REF!</definedName>
    <definedName name="CPvua75" localSheetId="2">#REF!</definedName>
    <definedName name="CPvua75" localSheetId="11">#REF!</definedName>
    <definedName name="CPvua75" localSheetId="5">#REF!</definedName>
    <definedName name="CPvua75" localSheetId="14">#REF!</definedName>
    <definedName name="CPvua75">#REF!</definedName>
    <definedName name="CPX">#N/A</definedName>
    <definedName name="CPY">#N/A</definedName>
    <definedName name="CPHA" localSheetId="13">#REF!</definedName>
    <definedName name="CPHA" localSheetId="2">#REF!</definedName>
    <definedName name="CPHA" localSheetId="11">#REF!</definedName>
    <definedName name="CPHA" localSheetId="5">#REF!</definedName>
    <definedName name="CPHA" localSheetId="14">#REF!</definedName>
    <definedName name="CPHA">#REF!</definedName>
    <definedName name="cphoi" localSheetId="13">#REF!</definedName>
    <definedName name="cphoi" localSheetId="2">#REF!</definedName>
    <definedName name="cphoi" localSheetId="11">#REF!</definedName>
    <definedName name="cphoi" localSheetId="5">#REF!</definedName>
    <definedName name="cphoi" localSheetId="14">#REF!</definedName>
    <definedName name="cphoi">#REF!</definedName>
    <definedName name="CR">#N/A</definedName>
    <definedName name="CRD" localSheetId="13">#REF!</definedName>
    <definedName name="CRD" localSheetId="2">#REF!</definedName>
    <definedName name="CRD" localSheetId="11">#REF!</definedName>
    <definedName name="CRD" localSheetId="5">#REF!</definedName>
    <definedName name="CRD" localSheetId="14">#REF!</definedName>
    <definedName name="CRD">#REF!</definedName>
    <definedName name="CRD_6" localSheetId="13">#REF!</definedName>
    <definedName name="CRD_6" localSheetId="2">#REF!</definedName>
    <definedName name="CRD_6" localSheetId="11">#REF!</definedName>
    <definedName name="CRD_6" localSheetId="5">#REF!</definedName>
    <definedName name="CRD_6" localSheetId="14">#REF!</definedName>
    <definedName name="CRD_6">#REF!</definedName>
    <definedName name="CRIT1" localSheetId="13">#REF!</definedName>
    <definedName name="CRIT1" localSheetId="2">#REF!</definedName>
    <definedName name="CRIT1" localSheetId="11">#REF!</definedName>
    <definedName name="CRIT1" localSheetId="5">#REF!</definedName>
    <definedName name="CRIT1" localSheetId="14">#REF!</definedName>
    <definedName name="CRIT1">#REF!</definedName>
    <definedName name="CRIT10" localSheetId="13">#REF!</definedName>
    <definedName name="CRIT10" localSheetId="2">#REF!</definedName>
    <definedName name="CRIT10" localSheetId="11">#REF!</definedName>
    <definedName name="CRIT10" localSheetId="5">#REF!</definedName>
    <definedName name="CRIT10" localSheetId="14">#REF!</definedName>
    <definedName name="CRIT10">#REF!</definedName>
    <definedName name="CRIT2" localSheetId="13">#REF!</definedName>
    <definedName name="CRIT2" localSheetId="2">#REF!</definedName>
    <definedName name="CRIT2" localSheetId="11">#REF!</definedName>
    <definedName name="CRIT2" localSheetId="5">#REF!</definedName>
    <definedName name="CRIT2" localSheetId="14">#REF!</definedName>
    <definedName name="CRIT2">#REF!</definedName>
    <definedName name="CRIT3" localSheetId="13">#REF!</definedName>
    <definedName name="CRIT3" localSheetId="2">#REF!</definedName>
    <definedName name="CRIT3" localSheetId="11">#REF!</definedName>
    <definedName name="CRIT3" localSheetId="5">#REF!</definedName>
    <definedName name="CRIT3" localSheetId="14">#REF!</definedName>
    <definedName name="CRIT3">#REF!</definedName>
    <definedName name="CRIT4" localSheetId="13">#REF!</definedName>
    <definedName name="CRIT4" localSheetId="2">#REF!</definedName>
    <definedName name="CRIT4" localSheetId="11">#REF!</definedName>
    <definedName name="CRIT4" localSheetId="5">#REF!</definedName>
    <definedName name="CRIT4" localSheetId="14">#REF!</definedName>
    <definedName name="CRIT4">#REF!</definedName>
    <definedName name="CRIT5" localSheetId="13">#REF!</definedName>
    <definedName name="CRIT5" localSheetId="2">#REF!</definedName>
    <definedName name="CRIT5" localSheetId="11">#REF!</definedName>
    <definedName name="CRIT5" localSheetId="5">#REF!</definedName>
    <definedName name="CRIT5" localSheetId="14">#REF!</definedName>
    <definedName name="CRIT5">#REF!</definedName>
    <definedName name="CRIT6" localSheetId="13">#REF!</definedName>
    <definedName name="CRIT6" localSheetId="2">#REF!</definedName>
    <definedName name="CRIT6" localSheetId="11">#REF!</definedName>
    <definedName name="CRIT6" localSheetId="5">#REF!</definedName>
    <definedName name="CRIT6" localSheetId="14">#REF!</definedName>
    <definedName name="CRIT6">#REF!</definedName>
    <definedName name="CRIT7" localSheetId="13">#REF!</definedName>
    <definedName name="CRIT7" localSheetId="2">#REF!</definedName>
    <definedName name="CRIT7" localSheetId="11">#REF!</definedName>
    <definedName name="CRIT7" localSheetId="5">#REF!</definedName>
    <definedName name="CRIT7" localSheetId="14">#REF!</definedName>
    <definedName name="CRIT7">#REF!</definedName>
    <definedName name="CRIT8" localSheetId="13">#REF!</definedName>
    <definedName name="CRIT8" localSheetId="2">#REF!</definedName>
    <definedName name="CRIT8" localSheetId="11">#REF!</definedName>
    <definedName name="CRIT8" localSheetId="5">#REF!</definedName>
    <definedName name="CRIT8" localSheetId="14">#REF!</definedName>
    <definedName name="CRIT8">#REF!</definedName>
    <definedName name="CRIT9" localSheetId="13">#REF!</definedName>
    <definedName name="CRIT9" localSheetId="2">#REF!</definedName>
    <definedName name="CRIT9" localSheetId="11">#REF!</definedName>
    <definedName name="CRIT9" localSheetId="5">#REF!</definedName>
    <definedName name="CRIT9" localSheetId="14">#REF!</definedName>
    <definedName name="CRIT9">#REF!</definedName>
    <definedName name="_xlnm.Criteria" localSheetId="9">'3TP'!$L$1:$L$2</definedName>
    <definedName name="_xlnm.Criteria" localSheetId="8">'4TP'!$L$1:$L$2</definedName>
    <definedName name="_xlnm.Criteria" localSheetId="7">BBNT!$K$1:$K$2</definedName>
    <definedName name="_xlnm.Criteria" localSheetId="0">'DM NT'!#REF!</definedName>
    <definedName name="_xlnm.Criteria" localSheetId="10">HT!$K$1:$K$2</definedName>
    <definedName name="_xlnm.Criteria" localSheetId="1">List!#REF!</definedName>
    <definedName name="_xlnm.Criteria" localSheetId="4">LMBT!$K$1:$K$2</definedName>
    <definedName name="_xlnm.Criteria" localSheetId="13">MM!$K$1:$K$2</definedName>
    <definedName name="_xlnm.Criteria" localSheetId="2">#REF!</definedName>
    <definedName name="_xlnm.Criteria" localSheetId="11">NKTC!#REF!</definedName>
    <definedName name="_xlnm.Criteria" localSheetId="5">PYC!$K$1:$K$2</definedName>
    <definedName name="_xlnm.Criteria" localSheetId="14">VL!$L$1:$L$2</definedName>
    <definedName name="_xlnm.Criteria">#REF!</definedName>
    <definedName name="CRITINST" localSheetId="13">#REF!</definedName>
    <definedName name="CRITINST" localSheetId="2">#REF!</definedName>
    <definedName name="CRITINST" localSheetId="11">#REF!</definedName>
    <definedName name="CRITINST" localSheetId="5">#REF!</definedName>
    <definedName name="CRITINST" localSheetId="14">#REF!</definedName>
    <definedName name="CRITINST">#REF!</definedName>
    <definedName name="CRITPURC" localSheetId="13">#REF!</definedName>
    <definedName name="CRITPURC" localSheetId="2">#REF!</definedName>
    <definedName name="CRITPURC" localSheetId="11">#REF!</definedName>
    <definedName name="CRITPURC" localSheetId="5">#REF!</definedName>
    <definedName name="CRITPURC" localSheetId="14">#REF!</definedName>
    <definedName name="CRITPURC">#REF!</definedName>
    <definedName name="Cro_section" localSheetId="13">#REF!</definedName>
    <definedName name="Cro_section" localSheetId="2">#REF!</definedName>
    <definedName name="Cro_section" localSheetId="11">#REF!</definedName>
    <definedName name="Cro_section" localSheetId="5">#REF!</definedName>
    <definedName name="Cro_section" localSheetId="14">#REF!</definedName>
    <definedName name="Cro_section">#REF!</definedName>
    <definedName name="CropEstablishmentWage" localSheetId="13">#REF!</definedName>
    <definedName name="CropEstablishmentWage" localSheetId="2">#REF!</definedName>
    <definedName name="CropEstablishmentWage" localSheetId="11">#REF!</definedName>
    <definedName name="CropEstablishmentWage" localSheetId="5">#REF!</definedName>
    <definedName name="CropEstablishmentWage" localSheetId="14">#REF!</definedName>
    <definedName name="CropEstablishmentWage">#REF!</definedName>
    <definedName name="CropManagementWage" localSheetId="13">#REF!</definedName>
    <definedName name="CropManagementWage" localSheetId="2">#REF!</definedName>
    <definedName name="CropManagementWage" localSheetId="11">#REF!</definedName>
    <definedName name="CropManagementWage" localSheetId="5">#REF!</definedName>
    <definedName name="CropManagementWage" localSheetId="14">#REF!</definedName>
    <definedName name="CropManagementWage">#REF!</definedName>
    <definedName name="CRS" localSheetId="13">#REF!</definedName>
    <definedName name="CRS" localSheetId="2">#REF!</definedName>
    <definedName name="CRS" localSheetId="11">#REF!</definedName>
    <definedName name="CRS" localSheetId="5">#REF!</definedName>
    <definedName name="CRS" localSheetId="14">#REF!</definedName>
    <definedName name="CRS">#REF!</definedName>
    <definedName name="CRS_6" localSheetId="13">#REF!</definedName>
    <definedName name="CRS_6" localSheetId="2">#REF!</definedName>
    <definedName name="CRS_6" localSheetId="11">#REF!</definedName>
    <definedName name="CRS_6" localSheetId="5">#REF!</definedName>
    <definedName name="CRS_6" localSheetId="14">#REF!</definedName>
    <definedName name="CRS_6">#REF!</definedName>
    <definedName name="CS" localSheetId="13">#REF!</definedName>
    <definedName name="CS" localSheetId="2">#REF!</definedName>
    <definedName name="CS" localSheetId="11">#REF!</definedName>
    <definedName name="CS" localSheetId="5">#REF!</definedName>
    <definedName name="CS" localSheetId="14">#REF!</definedName>
    <definedName name="CS">#REF!</definedName>
    <definedName name="CS_10" localSheetId="13">#REF!</definedName>
    <definedName name="CS_10" localSheetId="2">#REF!</definedName>
    <definedName name="CS_10" localSheetId="11">#REF!</definedName>
    <definedName name="CS_10" localSheetId="5">#REF!</definedName>
    <definedName name="CS_10" localSheetId="14">#REF!</definedName>
    <definedName name="CS_10">#REF!</definedName>
    <definedName name="CS_100" localSheetId="13">#REF!</definedName>
    <definedName name="CS_100" localSheetId="2">#REF!</definedName>
    <definedName name="CS_100" localSheetId="11">#REF!</definedName>
    <definedName name="CS_100" localSheetId="5">#REF!</definedName>
    <definedName name="CS_100" localSheetId="14">#REF!</definedName>
    <definedName name="CS_100">#REF!</definedName>
    <definedName name="CS_10S" localSheetId="13">#REF!</definedName>
    <definedName name="CS_10S" localSheetId="2">#REF!</definedName>
    <definedName name="CS_10S" localSheetId="11">#REF!</definedName>
    <definedName name="CS_10S" localSheetId="5">#REF!</definedName>
    <definedName name="CS_10S" localSheetId="14">#REF!</definedName>
    <definedName name="CS_10S">#REF!</definedName>
    <definedName name="CS_120" localSheetId="13">#REF!</definedName>
    <definedName name="CS_120" localSheetId="2">#REF!</definedName>
    <definedName name="CS_120" localSheetId="11">#REF!</definedName>
    <definedName name="CS_120" localSheetId="5">#REF!</definedName>
    <definedName name="CS_120" localSheetId="14">#REF!</definedName>
    <definedName name="CS_120">#REF!</definedName>
    <definedName name="CS_140" localSheetId="13">#REF!</definedName>
    <definedName name="CS_140" localSheetId="2">#REF!</definedName>
    <definedName name="CS_140" localSheetId="11">#REF!</definedName>
    <definedName name="CS_140" localSheetId="5">#REF!</definedName>
    <definedName name="CS_140" localSheetId="14">#REF!</definedName>
    <definedName name="CS_140">#REF!</definedName>
    <definedName name="CS_160" localSheetId="13">#REF!</definedName>
    <definedName name="CS_160" localSheetId="2">#REF!</definedName>
    <definedName name="CS_160" localSheetId="11">#REF!</definedName>
    <definedName name="CS_160" localSheetId="5">#REF!</definedName>
    <definedName name="CS_160" localSheetId="14">#REF!</definedName>
    <definedName name="CS_160">#REF!</definedName>
    <definedName name="CS_20" localSheetId="13">#REF!</definedName>
    <definedName name="CS_20" localSheetId="2">#REF!</definedName>
    <definedName name="CS_20" localSheetId="11">#REF!</definedName>
    <definedName name="CS_20" localSheetId="5">#REF!</definedName>
    <definedName name="CS_20" localSheetId="14">#REF!</definedName>
    <definedName name="CS_20">#REF!</definedName>
    <definedName name="CS_30" localSheetId="13">#REF!</definedName>
    <definedName name="CS_30" localSheetId="2">#REF!</definedName>
    <definedName name="CS_30" localSheetId="11">#REF!</definedName>
    <definedName name="CS_30" localSheetId="5">#REF!</definedName>
    <definedName name="CS_30" localSheetId="14">#REF!</definedName>
    <definedName name="CS_30">#REF!</definedName>
    <definedName name="CS_40" localSheetId="13">#REF!</definedName>
    <definedName name="CS_40" localSheetId="2">#REF!</definedName>
    <definedName name="CS_40" localSheetId="11">#REF!</definedName>
    <definedName name="CS_40" localSheetId="5">#REF!</definedName>
    <definedName name="CS_40" localSheetId="14">#REF!</definedName>
    <definedName name="CS_40">#REF!</definedName>
    <definedName name="CS_40S" localSheetId="13">#REF!</definedName>
    <definedName name="CS_40S" localSheetId="2">#REF!</definedName>
    <definedName name="CS_40S" localSheetId="11">#REF!</definedName>
    <definedName name="CS_40S" localSheetId="5">#REF!</definedName>
    <definedName name="CS_40S" localSheetId="14">#REF!</definedName>
    <definedName name="CS_40S">#REF!</definedName>
    <definedName name="CS_5S" localSheetId="13">#REF!</definedName>
    <definedName name="CS_5S" localSheetId="2">#REF!</definedName>
    <definedName name="CS_5S" localSheetId="11">#REF!</definedName>
    <definedName name="CS_5S" localSheetId="5">#REF!</definedName>
    <definedName name="CS_5S" localSheetId="14">#REF!</definedName>
    <definedName name="CS_5S">#REF!</definedName>
    <definedName name="CS_6" localSheetId="13">#REF!</definedName>
    <definedName name="CS_6" localSheetId="2">#REF!</definedName>
    <definedName name="CS_6" localSheetId="11">#REF!</definedName>
    <definedName name="CS_6" localSheetId="5">#REF!</definedName>
    <definedName name="CS_6" localSheetId="14">#REF!</definedName>
    <definedName name="CS_6">#REF!</definedName>
    <definedName name="CS_60" localSheetId="13">#REF!</definedName>
    <definedName name="CS_60" localSheetId="2">#REF!</definedName>
    <definedName name="CS_60" localSheetId="11">#REF!</definedName>
    <definedName name="CS_60" localSheetId="5">#REF!</definedName>
    <definedName name="CS_60" localSheetId="14">#REF!</definedName>
    <definedName name="CS_60">#REF!</definedName>
    <definedName name="CS_80" localSheetId="13">#REF!</definedName>
    <definedName name="CS_80" localSheetId="2">#REF!</definedName>
    <definedName name="CS_80" localSheetId="11">#REF!</definedName>
    <definedName name="CS_80" localSheetId="5">#REF!</definedName>
    <definedName name="CS_80" localSheetId="14">#REF!</definedName>
    <definedName name="CS_80">#REF!</definedName>
    <definedName name="CS_80S" localSheetId="13">#REF!</definedName>
    <definedName name="CS_80S" localSheetId="2">#REF!</definedName>
    <definedName name="CS_80S" localSheetId="11">#REF!</definedName>
    <definedName name="CS_80S" localSheetId="5">#REF!</definedName>
    <definedName name="CS_80S" localSheetId="14">#REF!</definedName>
    <definedName name="CS_80S">#REF!</definedName>
    <definedName name="CS_STD" localSheetId="13">#REF!</definedName>
    <definedName name="CS_STD" localSheetId="2">#REF!</definedName>
    <definedName name="CS_STD" localSheetId="11">#REF!</definedName>
    <definedName name="CS_STD" localSheetId="5">#REF!</definedName>
    <definedName name="CS_STD" localSheetId="14">#REF!</definedName>
    <definedName name="CS_STD">#REF!</definedName>
    <definedName name="CS_XS" localSheetId="13">#REF!</definedName>
    <definedName name="CS_XS" localSheetId="2">#REF!</definedName>
    <definedName name="CS_XS" localSheetId="11">#REF!</definedName>
    <definedName name="CS_XS" localSheetId="5">#REF!</definedName>
    <definedName name="CS_XS" localSheetId="14">#REF!</definedName>
    <definedName name="CS_XS">#REF!</definedName>
    <definedName name="CS_XXS" localSheetId="13">#REF!</definedName>
    <definedName name="CS_XXS" localSheetId="2">#REF!</definedName>
    <definedName name="CS_XXS" localSheetId="11">#REF!</definedName>
    <definedName name="CS_XXS" localSheetId="5">#REF!</definedName>
    <definedName name="CS_XXS" localSheetId="14">#REF!</definedName>
    <definedName name="CS_XXS">#REF!</definedName>
    <definedName name="CSau" localSheetId="13">#REF!</definedName>
    <definedName name="CSau" localSheetId="2">#REF!</definedName>
    <definedName name="CSau" localSheetId="11">#REF!</definedName>
    <definedName name="CSau" localSheetId="5">#REF!</definedName>
    <definedName name="CSau" localSheetId="14">#REF!</definedName>
    <definedName name="CSau">#REF!</definedName>
    <definedName name="csd3p" localSheetId="13">#REF!</definedName>
    <definedName name="csd3p" localSheetId="2">#REF!</definedName>
    <definedName name="csd3p" localSheetId="11">#REF!</definedName>
    <definedName name="csd3p" localSheetId="5">#REF!</definedName>
    <definedName name="csd3p" localSheetId="14">#REF!</definedName>
    <definedName name="csd3p">#REF!</definedName>
    <definedName name="csd3p_6" localSheetId="13">#REF!</definedName>
    <definedName name="csd3p_6" localSheetId="2">#REF!</definedName>
    <definedName name="csd3p_6" localSheetId="11">#REF!</definedName>
    <definedName name="csd3p_6" localSheetId="5">#REF!</definedName>
    <definedName name="csd3p_6" localSheetId="14">#REF!</definedName>
    <definedName name="csd3p_6">#REF!</definedName>
    <definedName name="csddg1p" localSheetId="13">#REF!</definedName>
    <definedName name="csddg1p" localSheetId="2">#REF!</definedName>
    <definedName name="csddg1p" localSheetId="11">#REF!</definedName>
    <definedName name="csddg1p" localSheetId="5">#REF!</definedName>
    <definedName name="csddg1p" localSheetId="14">#REF!</definedName>
    <definedName name="csddg1p">#REF!</definedName>
    <definedName name="csddg1p_6" localSheetId="13">#REF!</definedName>
    <definedName name="csddg1p_6" localSheetId="2">#REF!</definedName>
    <definedName name="csddg1p_6" localSheetId="11">#REF!</definedName>
    <definedName name="csddg1p_6" localSheetId="5">#REF!</definedName>
    <definedName name="csddg1p_6" localSheetId="14">#REF!</definedName>
    <definedName name="csddg1p_6">#REF!</definedName>
    <definedName name="csddt1p" localSheetId="13">#REF!</definedName>
    <definedName name="csddt1p" localSheetId="2">#REF!</definedName>
    <definedName name="csddt1p" localSheetId="11">#REF!</definedName>
    <definedName name="csddt1p" localSheetId="5">#REF!</definedName>
    <definedName name="csddt1p" localSheetId="14">#REF!</definedName>
    <definedName name="csddt1p">#REF!</definedName>
    <definedName name="csddt1p_6" localSheetId="13">#REF!</definedName>
    <definedName name="csddt1p_6" localSheetId="2">#REF!</definedName>
    <definedName name="csddt1p_6" localSheetId="11">#REF!</definedName>
    <definedName name="csddt1p_6" localSheetId="5">#REF!</definedName>
    <definedName name="csddt1p_6" localSheetId="14">#REF!</definedName>
    <definedName name="csddt1p_6">#REF!</definedName>
    <definedName name="csht3p" localSheetId="13">#REF!</definedName>
    <definedName name="csht3p" localSheetId="2">#REF!</definedName>
    <definedName name="csht3p" localSheetId="11">#REF!</definedName>
    <definedName name="csht3p" localSheetId="5">#REF!</definedName>
    <definedName name="csht3p" localSheetId="14">#REF!</definedName>
    <definedName name="csht3p">#REF!</definedName>
    <definedName name="csht3p_6" localSheetId="13">#REF!</definedName>
    <definedName name="csht3p_6" localSheetId="2">#REF!</definedName>
    <definedName name="csht3p_6" localSheetId="11">#REF!</definedName>
    <definedName name="csht3p_6" localSheetId="5">#REF!</definedName>
    <definedName name="csht3p_6" localSheetId="14">#REF!</definedName>
    <definedName name="csht3p_6">#REF!</definedName>
    <definedName name="CSMBA" localSheetId="13">#REF!</definedName>
    <definedName name="CSMBA" localSheetId="2">#REF!</definedName>
    <definedName name="CSMBA" localSheetId="11">#REF!</definedName>
    <definedName name="CSMBA" localSheetId="5">#REF!</definedName>
    <definedName name="CSMBA" localSheetId="14">#REF!</definedName>
    <definedName name="CSMBA">#REF!</definedName>
    <definedName name="cst">#N/A</definedName>
    <definedName name="CSX">#N/A</definedName>
    <definedName name="CSY">#N/A</definedName>
    <definedName name="ct" localSheetId="13">#REF!</definedName>
    <definedName name="ct" localSheetId="2">#REF!</definedName>
    <definedName name="ct" localSheetId="11">#REF!</definedName>
    <definedName name="ct" localSheetId="5">#REF!</definedName>
    <definedName name="ct" localSheetId="14">#REF!</definedName>
    <definedName name="ct">#REF!</definedName>
    <definedName name="CT.I" localSheetId="13">#REF!</definedName>
    <definedName name="CT.I" localSheetId="14">#REF!</definedName>
    <definedName name="CT.I">#REF!</definedName>
    <definedName name="CT.II" localSheetId="13">#REF!</definedName>
    <definedName name="CT.II" localSheetId="14">#REF!</definedName>
    <definedName name="CT.II">#REF!</definedName>
    <definedName name="CT.M10.1">#N/A</definedName>
    <definedName name="CT.M10.2">#N/A</definedName>
    <definedName name="CT.M12.1">#REF!</definedName>
    <definedName name="CT.M12.2">#REF!</definedName>
    <definedName name="CT.M14.1">#N/A</definedName>
    <definedName name="CT.M14.2">#N/A</definedName>
    <definedName name="CT.MDT">#N/A</definedName>
    <definedName name="CT.MTCat">#N/A</definedName>
    <definedName name="CT.VIII" localSheetId="13">#REF!</definedName>
    <definedName name="CT.VIII" localSheetId="14">#REF!</definedName>
    <definedName name="CT.VIII">#REF!</definedName>
    <definedName name="CT_03">#N/A</definedName>
    <definedName name="CT_50" localSheetId="13">#REF!</definedName>
    <definedName name="CT_50" localSheetId="2">#REF!</definedName>
    <definedName name="CT_50" localSheetId="11">#REF!</definedName>
    <definedName name="CT_50" localSheetId="5">#REF!</definedName>
    <definedName name="CT_50" localSheetId="14">#REF!</definedName>
    <definedName name="CT_50">#REF!</definedName>
    <definedName name="CT_KSTK" localSheetId="13">#REF!</definedName>
    <definedName name="CT_KSTK" localSheetId="2">#REF!</definedName>
    <definedName name="CT_KSTK" localSheetId="11">#REF!</definedName>
    <definedName name="CT_KSTK" localSheetId="5">#REF!</definedName>
    <definedName name="CT_KSTK" localSheetId="14">#REF!</definedName>
    <definedName name="CT_KSTK">#REF!</definedName>
    <definedName name="CT_MCX" localSheetId="13">#REF!</definedName>
    <definedName name="CT_MCX" localSheetId="2">#REF!</definedName>
    <definedName name="CT_MCX" localSheetId="11">#REF!</definedName>
    <definedName name="CT_MCX" localSheetId="5">#REF!</definedName>
    <definedName name="CT_MCX" localSheetId="14">#REF!</definedName>
    <definedName name="CT_MCX">#REF!</definedName>
    <definedName name="CT0.4" localSheetId="13">#REF!</definedName>
    <definedName name="CT0.4" localSheetId="2">#REF!</definedName>
    <definedName name="CT0.4" localSheetId="11">#REF!</definedName>
    <definedName name="CT0.4" localSheetId="5">#REF!</definedName>
    <definedName name="CT0.4" localSheetId="14">#REF!</definedName>
    <definedName name="CT0.4">#REF!</definedName>
    <definedName name="ct3_">#N/A</definedName>
    <definedName name="ct3__6" localSheetId="13">#REF!</definedName>
    <definedName name="ct3__6" localSheetId="2">#REF!</definedName>
    <definedName name="ct3__6" localSheetId="11">#REF!</definedName>
    <definedName name="ct3__6" localSheetId="5">#REF!</definedName>
    <definedName name="ct3__6" localSheetId="14">#REF!</definedName>
    <definedName name="ct3__6">#REF!</definedName>
    <definedName name="ct5_">#N/A</definedName>
    <definedName name="ct5__6" localSheetId="13">#REF!</definedName>
    <definedName name="ct5__6" localSheetId="2">#REF!</definedName>
    <definedName name="ct5__6" localSheetId="11">#REF!</definedName>
    <definedName name="ct5__6" localSheetId="5">#REF!</definedName>
    <definedName name="ct5__6" localSheetId="14">#REF!</definedName>
    <definedName name="ct5__6">#REF!</definedName>
    <definedName name="Ctb">#N/A</definedName>
    <definedName name="ctbb" localSheetId="13">#REF!</definedName>
    <definedName name="ctbb" localSheetId="2">#REF!</definedName>
    <definedName name="ctbb" localSheetId="11">#REF!</definedName>
    <definedName name="ctbb" localSheetId="5">#REF!</definedName>
    <definedName name="ctbb" localSheetId="14">#REF!</definedName>
    <definedName name="ctbb">#REF!</definedName>
    <definedName name="ctbbt" localSheetId="2" hidden="1">{"'Sheet1'!$L$16"}</definedName>
    <definedName name="ctbbt" localSheetId="11" hidden="1">{"'Sheet1'!$L$16"}</definedName>
    <definedName name="ctbbt" localSheetId="5" hidden="1">{"'Sheet1'!$L$16"}</definedName>
    <definedName name="ctbbt" hidden="1">{"'Sheet1'!$L$16"}</definedName>
    <definedName name="CTBT">#N/A</definedName>
    <definedName name="CTBT1">#N/A</definedName>
    <definedName name="CTBT2">#N/A</definedName>
    <definedName name="CTC" localSheetId="13">#REF!</definedName>
    <definedName name="CTC" localSheetId="2">#REF!</definedName>
    <definedName name="CTC" localSheetId="11">#REF!</definedName>
    <definedName name="CTC" localSheetId="5">#REF!</definedName>
    <definedName name="CTC" localSheetId="14">#REF!</definedName>
    <definedName name="CTC">#REF!</definedName>
    <definedName name="ctct" localSheetId="2" hidden="1">{"'Sheet1'!$L$16"}</definedName>
    <definedName name="ctct" localSheetId="11" hidden="1">{"'Sheet1'!$L$16"}</definedName>
    <definedName name="ctct" localSheetId="5" hidden="1">{"'Sheet1'!$L$16"}</definedName>
    <definedName name="ctct" hidden="1">{"'Sheet1'!$L$16"}</definedName>
    <definedName name="CTCT1" localSheetId="2" hidden="1">{"'Sheet1'!$L$16"}</definedName>
    <definedName name="CTCT1" localSheetId="11" hidden="1">{"'Sheet1'!$L$16"}</definedName>
    <definedName name="CTCT1" localSheetId="5" hidden="1">{"'Sheet1'!$L$16"}</definedName>
    <definedName name="CTCT1" hidden="1">{"'Sheet1'!$L$16"}</definedName>
    <definedName name="ctd.90">#REF!</definedName>
    <definedName name="ctdg">#N/A</definedName>
    <definedName name="ctdn9697" localSheetId="13">#REF!</definedName>
    <definedName name="ctdn9697" localSheetId="2">#REF!</definedName>
    <definedName name="ctdn9697" localSheetId="11">#REF!</definedName>
    <definedName name="ctdn9697" localSheetId="5">#REF!</definedName>
    <definedName name="ctdn9697" localSheetId="14">#REF!</definedName>
    <definedName name="ctdn9697">#REF!</definedName>
    <definedName name="CTDZ" localSheetId="13">#REF!</definedName>
    <definedName name="CTDZ" localSheetId="2">#REF!</definedName>
    <definedName name="CTDZ" localSheetId="11">#REF!</definedName>
    <definedName name="CTDZ" localSheetId="5">#REF!</definedName>
    <definedName name="CTDZ" localSheetId="14">#REF!</definedName>
    <definedName name="CTDZ">#REF!</definedName>
    <definedName name="CTDz35" localSheetId="13">#REF!</definedName>
    <definedName name="CTDz35" localSheetId="2">#REF!</definedName>
    <definedName name="CTDz35" localSheetId="11">#REF!</definedName>
    <definedName name="CTDz35" localSheetId="5">#REF!</definedName>
    <definedName name="CTDz35" localSheetId="14">#REF!</definedName>
    <definedName name="CTDz35">#REF!</definedName>
    <definedName name="ctg">#N/A</definedName>
    <definedName name="CTGS" localSheetId="2" hidden="1">{"'Sheet1'!$L$16"}</definedName>
    <definedName name="CTGS" localSheetId="11" hidden="1">{"'Sheet1'!$L$16"}</definedName>
    <definedName name="CTGS" localSheetId="5" hidden="1">{"'Sheet1'!$L$16"}</definedName>
    <definedName name="CTGS" hidden="1">{"'Sheet1'!$L$16"}</definedName>
    <definedName name="CTGT2" localSheetId="13">#REF!</definedName>
    <definedName name="CTGT2" localSheetId="2">#REF!</definedName>
    <definedName name="CTGT2" localSheetId="11">#REF!</definedName>
    <definedName name="CTGT2" localSheetId="5">#REF!</definedName>
    <definedName name="CTGT2" localSheetId="14">#REF!</definedName>
    <definedName name="CTGT2">#REF!</definedName>
    <definedName name="CTGT3" localSheetId="13">#REF!</definedName>
    <definedName name="CTGT3" localSheetId="2">#REF!</definedName>
    <definedName name="CTGT3" localSheetId="11">#REF!</definedName>
    <definedName name="CTGT3" localSheetId="5">#REF!</definedName>
    <definedName name="CTGT3" localSheetId="14">#REF!</definedName>
    <definedName name="CTGT3">#REF!</definedName>
    <definedName name="CTGT4" localSheetId="13">#REF!</definedName>
    <definedName name="CTGT4" localSheetId="2">#REF!</definedName>
    <definedName name="CTGT4" localSheetId="11">#REF!</definedName>
    <definedName name="CTGT4" localSheetId="5">#REF!</definedName>
    <definedName name="CTGT4" localSheetId="14">#REF!</definedName>
    <definedName name="CTGT4">#REF!</definedName>
    <definedName name="CTGT5" localSheetId="13">#REF!</definedName>
    <definedName name="CTGT5" localSheetId="2">#REF!</definedName>
    <definedName name="CTGT5" localSheetId="11">#REF!</definedName>
    <definedName name="CTGT5" localSheetId="5">#REF!</definedName>
    <definedName name="CTGT5" localSheetId="14">#REF!</definedName>
    <definedName name="CTGT5">#REF!</definedName>
    <definedName name="cti3x15">#N/A</definedName>
    <definedName name="ctiep" localSheetId="13">#REF!</definedName>
    <definedName name="ctiep" localSheetId="2">#REF!</definedName>
    <definedName name="ctiep" localSheetId="11">#REF!</definedName>
    <definedName name="ctiep" localSheetId="5">#REF!</definedName>
    <definedName name="ctiep" localSheetId="14">#REF!</definedName>
    <definedName name="ctiep">#REF!</definedName>
    <definedName name="CTIET" localSheetId="13">#REF!</definedName>
    <definedName name="CTIET" localSheetId="2">#REF!</definedName>
    <definedName name="CTIET" localSheetId="11">#REF!</definedName>
    <definedName name="CTIET" localSheetId="5">#REF!</definedName>
    <definedName name="CTIET" localSheetId="14">#REF!</definedName>
    <definedName name="CTIET">#REF!</definedName>
    <definedName name="CTIET_DZ04">#N/A</definedName>
    <definedName name="CTIET_DZ22">#N/A</definedName>
    <definedName name="CTIET_TBA">#N/A</definedName>
    <definedName name="ctieu" localSheetId="2" hidden="1">{"'Sheet1'!$L$16"}</definedName>
    <definedName name="ctieu" localSheetId="11" hidden="1">{"'Sheet1'!$L$16"}</definedName>
    <definedName name="ctieu" localSheetId="5" hidden="1">{"'Sheet1'!$L$16"}</definedName>
    <definedName name="ctieu" hidden="1">{"'Sheet1'!$L$16"}</definedName>
    <definedName name="CTieu_H" localSheetId="13">#REF!</definedName>
    <definedName name="CTieu_H" localSheetId="2">#REF!</definedName>
    <definedName name="CTieu_H" localSheetId="11">#REF!</definedName>
    <definedName name="CTieu_H" localSheetId="5">#REF!</definedName>
    <definedName name="CTieu_H" localSheetId="14">#REF!</definedName>
    <definedName name="CTieu_H">#REF!</definedName>
    <definedName name="CTieuXB" localSheetId="13">#REF!</definedName>
    <definedName name="CTieuXB" localSheetId="2">#REF!</definedName>
    <definedName name="CTieuXB" localSheetId="11">#REF!</definedName>
    <definedName name="CTieuXB" localSheetId="5">#REF!</definedName>
    <definedName name="CTieuXB" localSheetId="14">#REF!</definedName>
    <definedName name="CTieuXB">#REF!</definedName>
    <definedName name="ctinh">#N/A</definedName>
    <definedName name="ctkr">#N/A</definedName>
    <definedName name="ctmai" localSheetId="13">#REF!</definedName>
    <definedName name="ctmai" localSheetId="2">#REF!</definedName>
    <definedName name="ctmai" localSheetId="11">#REF!</definedName>
    <definedName name="ctmai" localSheetId="5">#REF!</definedName>
    <definedName name="ctmai" localSheetId="14">#REF!</definedName>
    <definedName name="ctmai">#REF!</definedName>
    <definedName name="CTNC">#N/A</definedName>
    <definedName name="cto" localSheetId="13">#REF!</definedName>
    <definedName name="cto" localSheetId="2">#REF!</definedName>
    <definedName name="cto" localSheetId="11">#REF!</definedName>
    <definedName name="cto" localSheetId="5">#REF!</definedName>
    <definedName name="cto" localSheetId="14">#REF!</definedName>
    <definedName name="cto">#REF!</definedName>
    <definedName name="ctong" localSheetId="13">#REF!</definedName>
    <definedName name="ctong" localSheetId="2">#REF!</definedName>
    <definedName name="ctong" localSheetId="11">#REF!</definedName>
    <definedName name="ctong" localSheetId="5">#REF!</definedName>
    <definedName name="ctong" localSheetId="14">#REF!</definedName>
    <definedName name="ctong">#REF!</definedName>
    <definedName name="CTTAICHO" localSheetId="13">#REF!</definedName>
    <definedName name="CTTAICHO" localSheetId="2">#REF!</definedName>
    <definedName name="CTTAICHO" localSheetId="11">#REF!</definedName>
    <definedName name="CTTAICHO" localSheetId="5">#REF!</definedName>
    <definedName name="CTTAICHO" localSheetId="14">#REF!</definedName>
    <definedName name="CTTAICHO">#REF!</definedName>
    <definedName name="CTTC10nam" localSheetId="2" hidden="1">{"'Sheet1'!$L$16"}</definedName>
    <definedName name="CTTC10nam" localSheetId="11" hidden="1">{"'Sheet1'!$L$16"}</definedName>
    <definedName name="CTTC10nam" localSheetId="5" hidden="1">{"'Sheet1'!$L$16"}</definedName>
    <definedName name="CTTC10nam" hidden="1">{"'Sheet1'!$L$16"}</definedName>
    <definedName name="CTTra">#N/A</definedName>
    <definedName name="CTTraD">#N/A</definedName>
    <definedName name="CTTramDD">#N/A</definedName>
    <definedName name="CTVL">#N/A</definedName>
    <definedName name="CTHM1" localSheetId="13">#REF!</definedName>
    <definedName name="CTHM1" localSheetId="2">#REF!</definedName>
    <definedName name="CTHM1" localSheetId="11">#REF!</definedName>
    <definedName name="CTHM1" localSheetId="5">#REF!</definedName>
    <definedName name="CTHM1" localSheetId="14">#REF!</definedName>
    <definedName name="CTHM1">#REF!</definedName>
    <definedName name="CTHM2" localSheetId="13">#REF!</definedName>
    <definedName name="CTHM2" localSheetId="2">#REF!</definedName>
    <definedName name="CTHM2" localSheetId="11">#REF!</definedName>
    <definedName name="CTHM2" localSheetId="5">#REF!</definedName>
    <definedName name="CTHM2" localSheetId="14">#REF!</definedName>
    <definedName name="CTHM2">#REF!</definedName>
    <definedName name="CTHT" localSheetId="13">#REF!</definedName>
    <definedName name="CTHT" localSheetId="2">#REF!</definedName>
    <definedName name="CTHT" localSheetId="11">#REF!</definedName>
    <definedName name="CTHT" localSheetId="5">#REF!</definedName>
    <definedName name="CTHT" localSheetId="14">#REF!</definedName>
    <definedName name="CTHT">#REF!</definedName>
    <definedName name="ctr" localSheetId="13">#REF!</definedName>
    <definedName name="ctr" localSheetId="2">#REF!</definedName>
    <definedName name="ctr" localSheetId="11">#REF!</definedName>
    <definedName name="ctr" localSheetId="5">#REF!</definedName>
    <definedName name="ctr" localSheetId="14">#REF!</definedName>
    <definedName name="ctr">#REF!</definedName>
    <definedName name="ctrat" localSheetId="13">#REF!</definedName>
    <definedName name="ctrat" localSheetId="2">#REF!</definedName>
    <definedName name="ctrat" localSheetId="11">#REF!</definedName>
    <definedName name="ctrat" localSheetId="5">#REF!</definedName>
    <definedName name="ctrat" localSheetId="14">#REF!</definedName>
    <definedName name="ctrat">#REF!</definedName>
    <definedName name="ctre" localSheetId="13">#REF!</definedName>
    <definedName name="ctre" localSheetId="2">#REF!</definedName>
    <definedName name="ctre" localSheetId="11">#REF!</definedName>
    <definedName name="ctre" localSheetId="5">#REF!</definedName>
    <definedName name="ctre" localSheetId="14">#REF!</definedName>
    <definedName name="ctre">#REF!</definedName>
    <definedName name="cu" localSheetId="13">#REF!</definedName>
    <definedName name="cu" localSheetId="2">#REF!</definedName>
    <definedName name="cu" localSheetId="11">#REF!</definedName>
    <definedName name="cu" localSheetId="5">#REF!</definedName>
    <definedName name="cu" localSheetId="14">#REF!</definedName>
    <definedName name="cu">#REF!</definedName>
    <definedName name="CU_LY" localSheetId="13">#REF!</definedName>
    <definedName name="CU_LY" localSheetId="2">#REF!</definedName>
    <definedName name="CU_LY" localSheetId="11">#REF!</definedName>
    <definedName name="CU_LY" localSheetId="5">#REF!</definedName>
    <definedName name="CU_LY" localSheetId="14">#REF!</definedName>
    <definedName name="CU_LY">#REF!</definedName>
    <definedName name="cu_ly_1">#N/A</definedName>
    <definedName name="CU_LY_VAN_CHUYEN_GIA_QUYEN" localSheetId="13">#REF!</definedName>
    <definedName name="CU_LY_VAN_CHUYEN_GIA_QUYEN" localSheetId="2">#REF!</definedName>
    <definedName name="CU_LY_VAN_CHUYEN_GIA_QUYEN" localSheetId="11">#REF!</definedName>
    <definedName name="CU_LY_VAN_CHUYEN_GIA_QUYEN" localSheetId="5">#REF!</definedName>
    <definedName name="CU_LY_VAN_CHUYEN_GIA_QUYEN" localSheetId="14">#REF!</definedName>
    <definedName name="CU_LY_VAN_CHUYEN_GIA_QUYEN">#REF!</definedName>
    <definedName name="CU_LY_VAN_CHUYEN_THU_CONG" localSheetId="13">#REF!</definedName>
    <definedName name="CU_LY_VAN_CHUYEN_THU_CONG" localSheetId="2">#REF!</definedName>
    <definedName name="CU_LY_VAN_CHUYEN_THU_CONG" localSheetId="11">#REF!</definedName>
    <definedName name="CU_LY_VAN_CHUYEN_THU_CONG" localSheetId="5">#REF!</definedName>
    <definedName name="CU_LY_VAN_CHUYEN_THU_CONG" localSheetId="14">#REF!</definedName>
    <definedName name="CU_LY_VAN_CHUYEN_THU_CONG">#REF!</definedName>
    <definedName name="cuaong" localSheetId="13">#REF!</definedName>
    <definedName name="cuaong" localSheetId="2">#REF!</definedName>
    <definedName name="cuaong" localSheetId="11">#REF!</definedName>
    <definedName name="cuaong" localSheetId="5">#REF!</definedName>
    <definedName name="cuaong" localSheetId="14">#REF!</definedName>
    <definedName name="cuaong">#REF!</definedName>
    <definedName name="cui" localSheetId="13">#REF!</definedName>
    <definedName name="cui" localSheetId="2">#REF!</definedName>
    <definedName name="cui" localSheetId="11">#REF!</definedName>
    <definedName name="cui" localSheetId="5">#REF!</definedName>
    <definedName name="cui" localSheetId="14">#REF!</definedName>
    <definedName name="cui">#REF!</definedName>
    <definedName name="cuita" localSheetId="13">#REF!</definedName>
    <definedName name="cuita" localSheetId="2">#REF!</definedName>
    <definedName name="cuita" localSheetId="11">#REF!</definedName>
    <definedName name="cuita" localSheetId="5">#REF!</definedName>
    <definedName name="cuita" localSheetId="14">#REF!</definedName>
    <definedName name="cuita">#REF!</definedName>
    <definedName name="CuLy" localSheetId="13">#REF!</definedName>
    <definedName name="CuLy" localSheetId="2">#REF!</definedName>
    <definedName name="CuLy" localSheetId="11">#REF!</definedName>
    <definedName name="CuLy" localSheetId="5">#REF!</definedName>
    <definedName name="CuLy" localSheetId="14">#REF!</definedName>
    <definedName name="CuLy">#REF!</definedName>
    <definedName name="CuLy_Q" localSheetId="13">#REF!</definedName>
    <definedName name="CuLy_Q" localSheetId="2">#REF!</definedName>
    <definedName name="CuLy_Q" localSheetId="11">#REF!</definedName>
    <definedName name="CuLy_Q" localSheetId="5">#REF!</definedName>
    <definedName name="CuLy_Q" localSheetId="14">#REF!</definedName>
    <definedName name="CuLy_Q">#REF!</definedName>
    <definedName name="culy1">#N/A</definedName>
    <definedName name="culy1_6" localSheetId="13">#REF!</definedName>
    <definedName name="culy1_6" localSheetId="2">#REF!</definedName>
    <definedName name="culy1_6" localSheetId="11">#REF!</definedName>
    <definedName name="culy1_6" localSheetId="5">#REF!</definedName>
    <definedName name="culy1_6" localSheetId="14">#REF!</definedName>
    <definedName name="culy1_6">#REF!</definedName>
    <definedName name="culy2">#N/A</definedName>
    <definedName name="culy2_6" localSheetId="13">#REF!</definedName>
    <definedName name="culy2_6" localSheetId="2">#REF!</definedName>
    <definedName name="culy2_6" localSheetId="11">#REF!</definedName>
    <definedName name="culy2_6" localSheetId="5">#REF!</definedName>
    <definedName name="culy2_6" localSheetId="14">#REF!</definedName>
    <definedName name="culy2_6">#REF!</definedName>
    <definedName name="culy3">#N/A</definedName>
    <definedName name="culy3_6" localSheetId="13">#REF!</definedName>
    <definedName name="culy3_6" localSheetId="2">#REF!</definedName>
    <definedName name="culy3_6" localSheetId="11">#REF!</definedName>
    <definedName name="culy3_6" localSheetId="5">#REF!</definedName>
    <definedName name="culy3_6" localSheetId="14">#REF!</definedName>
    <definedName name="culy3_6">#REF!</definedName>
    <definedName name="culy4">#N/A</definedName>
    <definedName name="culy4_6" localSheetId="13">#REF!</definedName>
    <definedName name="culy4_6" localSheetId="2">#REF!</definedName>
    <definedName name="culy4_6" localSheetId="11">#REF!</definedName>
    <definedName name="culy4_6" localSheetId="5">#REF!</definedName>
    <definedName name="culy4_6" localSheetId="14">#REF!</definedName>
    <definedName name="culy4_6">#REF!</definedName>
    <definedName name="culy5">#N/A</definedName>
    <definedName name="culy5_6" localSheetId="13">#REF!</definedName>
    <definedName name="culy5_6" localSheetId="2">#REF!</definedName>
    <definedName name="culy5_6" localSheetId="11">#REF!</definedName>
    <definedName name="culy5_6" localSheetId="5">#REF!</definedName>
    <definedName name="culy5_6" localSheetId="14">#REF!</definedName>
    <definedName name="culy5_6">#REF!</definedName>
    <definedName name="cun" localSheetId="13">#REF!</definedName>
    <definedName name="cun" localSheetId="2">#REF!</definedName>
    <definedName name="cun" localSheetId="11">#REF!</definedName>
    <definedName name="cun" localSheetId="5">#REF!</definedName>
    <definedName name="cun" localSheetId="14">#REF!</definedName>
    <definedName name="cun">#REF!</definedName>
    <definedName name="cung" localSheetId="2" hidden="1">{"'Sheet1'!$L$16"}</definedName>
    <definedName name="cung" localSheetId="11" hidden="1">{"'Sheet1'!$L$16"}</definedName>
    <definedName name="cung" localSheetId="5" hidden="1">{"'Sheet1'!$L$16"}</definedName>
    <definedName name="cung" hidden="1">{"'Sheet1'!$L$16"}</definedName>
    <definedName name="CUOC" localSheetId="13">#REF!</definedName>
    <definedName name="CUOC" localSheetId="2">#REF!</definedName>
    <definedName name="CUOC" localSheetId="11">#REF!</definedName>
    <definedName name="CUOC" localSheetId="5">#REF!</definedName>
    <definedName name="CUOC" localSheetId="14">#REF!</definedName>
    <definedName name="CUOC">#REF!</definedName>
    <definedName name="cuoc_vc" localSheetId="13">#REF!</definedName>
    <definedName name="cuoc_vc" localSheetId="2">#REF!</definedName>
    <definedName name="cuoc_vc" localSheetId="11">#REF!</definedName>
    <definedName name="cuoc_vc" localSheetId="5">#REF!</definedName>
    <definedName name="cuoc_vc" localSheetId="14">#REF!</definedName>
    <definedName name="cuoc_vc">#REF!</definedName>
    <definedName name="Cuoc_vc_1">#N/A</definedName>
    <definedName name="Cuoc36" localSheetId="13">#REF!</definedName>
    <definedName name="Cuoc36" localSheetId="2">#REF!</definedName>
    <definedName name="Cuoc36" localSheetId="11">#REF!</definedName>
    <definedName name="Cuoc36" localSheetId="5">#REF!</definedName>
    <definedName name="Cuoc36" localSheetId="14">#REF!</definedName>
    <definedName name="Cuoc36">#REF!</definedName>
    <definedName name="CuocVC" localSheetId="13">#REF!</definedName>
    <definedName name="CuocVC" localSheetId="2">#REF!</definedName>
    <definedName name="CuocVC" localSheetId="11">#REF!</definedName>
    <definedName name="CuocVC" localSheetId="5">#REF!</definedName>
    <definedName name="CuocVC" localSheetId="14">#REF!</definedName>
    <definedName name="CuocVC">#REF!</definedName>
    <definedName name="cuonong" localSheetId="13">#REF!</definedName>
    <definedName name="cuonong" localSheetId="2">#REF!</definedName>
    <definedName name="cuonong" localSheetId="11">#REF!</definedName>
    <definedName name="cuonong" localSheetId="5">#REF!</definedName>
    <definedName name="cuonong" localSheetId="14">#REF!</definedName>
    <definedName name="cuonong">#REF!</definedName>
    <definedName name="cuong" localSheetId="2">{"Thuxm2.xls","Sheet1"}</definedName>
    <definedName name="cuong" localSheetId="11">{"Thuxm2.xls","Sheet1"}</definedName>
    <definedName name="cuong" localSheetId="5">{"Thuxm2.xls","Sheet1"}</definedName>
    <definedName name="cuong">{"Thuxm2.xls","Sheet1"}</definedName>
    <definedName name="CurDate" localSheetId="13" hidden="1">#REF!</definedName>
    <definedName name="CurDate" localSheetId="2" hidden="1">#REF!</definedName>
    <definedName name="CurDate" localSheetId="11" hidden="1">#REF!</definedName>
    <definedName name="CurDate" localSheetId="5" hidden="1">#REF!</definedName>
    <definedName name="CurDate" localSheetId="14" hidden="1">#REF!</definedName>
    <definedName name="CurDate" hidden="1">#REF!</definedName>
    <definedName name="CURRENCY" localSheetId="13">#REF!</definedName>
    <definedName name="CURRENCY" localSheetId="2">#REF!</definedName>
    <definedName name="CURRENCY" localSheetId="11">#REF!</definedName>
    <definedName name="CURRENCY" localSheetId="5">#REF!</definedName>
    <definedName name="CURRENCY" localSheetId="14">#REF!</definedName>
    <definedName name="CURRENCY">#REF!</definedName>
    <definedName name="CURRENCY_6" localSheetId="13">#REF!</definedName>
    <definedName name="CURRENCY_6" localSheetId="2">#REF!</definedName>
    <definedName name="CURRENCY_6" localSheetId="11">#REF!</definedName>
    <definedName name="CURRENCY_6" localSheetId="5">#REF!</definedName>
    <definedName name="CURRENCY_6" localSheetId="14">#REF!</definedName>
    <definedName name="CURRENCY_6">#REF!</definedName>
    <definedName name="Currency_tec" localSheetId="13">#REF!</definedName>
    <definedName name="Currency_tec" localSheetId="2">#REF!</definedName>
    <definedName name="Currency_tec" localSheetId="11">#REF!</definedName>
    <definedName name="Currency_tec" localSheetId="5">#REF!</definedName>
    <definedName name="Currency_tec" localSheetId="14">#REF!</definedName>
    <definedName name="Currency_tec">#REF!</definedName>
    <definedName name="Current" localSheetId="13">#REF!</definedName>
    <definedName name="Current" localSheetId="2">#REF!</definedName>
    <definedName name="Current" localSheetId="11">#REF!</definedName>
    <definedName name="Current" localSheetId="5">#REF!</definedName>
    <definedName name="Current" localSheetId="14">#REF!</definedName>
    <definedName name="Current">#REF!</definedName>
    <definedName name="cut">#N/A</definedName>
    <definedName name="cutback" localSheetId="13">#REF!</definedName>
    <definedName name="cutback" localSheetId="2">#REF!</definedName>
    <definedName name="cutback" localSheetId="11">#REF!</definedName>
    <definedName name="cutback" localSheetId="5">#REF!</definedName>
    <definedName name="cutback" localSheetId="14">#REF!</definedName>
    <definedName name="cutback">#REF!</definedName>
    <definedName name="cv">#N/A</definedName>
    <definedName name="CV.I" localSheetId="13">#REF!</definedName>
    <definedName name="CV.I" localSheetId="14">#REF!</definedName>
    <definedName name="CV.I">#REF!</definedName>
    <definedName name="CV.II" localSheetId="13">#REF!</definedName>
    <definedName name="CV.II" localSheetId="14">#REF!</definedName>
    <definedName name="CV.II">#REF!</definedName>
    <definedName name="CV.M10.1">#N/A</definedName>
    <definedName name="CV.M10.2">#N/A</definedName>
    <definedName name="CV.M12.1">#REF!</definedName>
    <definedName name="CV.M12.2">#REF!</definedName>
    <definedName name="CV.M14.1">#N/A</definedName>
    <definedName name="CV.M14.2">#N/A</definedName>
    <definedName name="CV.MDT">#N/A</definedName>
    <definedName name="CV.MTCat">#N/A</definedName>
    <definedName name="CV.VIII" localSheetId="13">#REF!</definedName>
    <definedName name="CV.VIII" localSheetId="14">#REF!</definedName>
    <definedName name="CV.VIII">#REF!</definedName>
    <definedName name="cvc" localSheetId="13">#REF!</definedName>
    <definedName name="cvc" localSheetId="2">#REF!</definedName>
    <definedName name="cvc" localSheetId="11">#REF!</definedName>
    <definedName name="cvc" localSheetId="5">#REF!</definedName>
    <definedName name="cvc" localSheetId="14">#REF!</definedName>
    <definedName name="cvc">#REF!</definedName>
    <definedName name="CVC_Q" localSheetId="13">#REF!</definedName>
    <definedName name="CVC_Q" localSheetId="2">#REF!</definedName>
    <definedName name="CVC_Q" localSheetId="11">#REF!</definedName>
    <definedName name="CVC_Q" localSheetId="5">#REF!</definedName>
    <definedName name="CVC_Q" localSheetId="14">#REF!</definedName>
    <definedName name="CVC_Q">#REF!</definedName>
    <definedName name="cvfr" localSheetId="2" hidden="1">{"'Sheet1'!$L$16"}</definedName>
    <definedName name="cvfr" localSheetId="11" hidden="1">{"'Sheet1'!$L$16"}</definedName>
    <definedName name="cvfr" localSheetId="5" hidden="1">{"'Sheet1'!$L$16"}</definedName>
    <definedName name="cvfr" hidden="1">{"'Sheet1'!$L$16"}</definedName>
    <definedName name="cvkhac">#N/A</definedName>
    <definedName name="cvl" localSheetId="13">#REF!</definedName>
    <definedName name="cvl" localSheetId="14">#REF!</definedName>
    <definedName name="cvl">#REF!</definedName>
    <definedName name="cx" localSheetId="13">#REF!</definedName>
    <definedName name="cx" localSheetId="2">#REF!</definedName>
    <definedName name="cx" localSheetId="11">#REF!</definedName>
    <definedName name="cx" localSheetId="5">#REF!</definedName>
    <definedName name="cx" localSheetId="14">#REF!</definedName>
    <definedName name="cx">#REF!</definedName>
    <definedName name="cx_6" localSheetId="13">#REF!</definedName>
    <definedName name="cx_6" localSheetId="2">#REF!</definedName>
    <definedName name="cx_6" localSheetId="11">#REF!</definedName>
    <definedName name="cx_6" localSheetId="5">#REF!</definedName>
    <definedName name="cx_6" localSheetId="14">#REF!</definedName>
    <definedName name="cx_6">#REF!</definedName>
    <definedName name="cxhtnc">#N/A</definedName>
    <definedName name="cxhtnc_6" localSheetId="13">#REF!</definedName>
    <definedName name="cxhtnc_6" localSheetId="2">#REF!</definedName>
    <definedName name="cxhtnc_6" localSheetId="11">#REF!</definedName>
    <definedName name="cxhtnc_6" localSheetId="5">#REF!</definedName>
    <definedName name="cxhtnc_6" localSheetId="14">#REF!</definedName>
    <definedName name="cxhtnc_6">#REF!</definedName>
    <definedName name="cxhtvl">#N/A</definedName>
    <definedName name="cxhtvl_6" localSheetId="13">#REF!</definedName>
    <definedName name="cxhtvl_6" localSheetId="2">#REF!</definedName>
    <definedName name="cxhtvl_6" localSheetId="11">#REF!</definedName>
    <definedName name="cxhtvl_6" localSheetId="5">#REF!</definedName>
    <definedName name="cxhtvl_6" localSheetId="14">#REF!</definedName>
    <definedName name="cxhtvl_6">#REF!</definedName>
    <definedName name="cxm" localSheetId="13">#REF!</definedName>
    <definedName name="cxm" localSheetId="2">#REF!</definedName>
    <definedName name="cxm" localSheetId="11">#REF!</definedName>
    <definedName name="cxm" localSheetId="5">#REF!</definedName>
    <definedName name="cxm" localSheetId="14">#REF!</definedName>
    <definedName name="cxm">#REF!</definedName>
    <definedName name="cxnc">#N/A</definedName>
    <definedName name="cxnc_6" localSheetId="13">#REF!</definedName>
    <definedName name="cxnc_6" localSheetId="2">#REF!</definedName>
    <definedName name="cxnc_6" localSheetId="11">#REF!</definedName>
    <definedName name="cxnc_6" localSheetId="5">#REF!</definedName>
    <definedName name="cxnc_6" localSheetId="14">#REF!</definedName>
    <definedName name="cxnc_6">#REF!</definedName>
    <definedName name="cxvl">#N/A</definedName>
    <definedName name="cxvl_6" localSheetId="13">#REF!</definedName>
    <definedName name="cxvl_6" localSheetId="2">#REF!</definedName>
    <definedName name="cxvl_6" localSheetId="11">#REF!</definedName>
    <definedName name="cxvl_6" localSheetId="5">#REF!</definedName>
    <definedName name="cxvl_6" localSheetId="14">#REF!</definedName>
    <definedName name="cxvl_6">#REF!</definedName>
    <definedName name="cxxnc">#N/A</definedName>
    <definedName name="cxxnc_6" localSheetId="13">#REF!</definedName>
    <definedName name="cxxnc_6" localSheetId="2">#REF!</definedName>
    <definedName name="cxxnc_6" localSheetId="11">#REF!</definedName>
    <definedName name="cxxnc_6" localSheetId="5">#REF!</definedName>
    <definedName name="cxxnc_6" localSheetId="14">#REF!</definedName>
    <definedName name="cxxnc_6">#REF!</definedName>
    <definedName name="cxxvl">#N/A</definedName>
    <definedName name="cxxvl_6" localSheetId="13">#REF!</definedName>
    <definedName name="cxxvl_6" localSheetId="2">#REF!</definedName>
    <definedName name="cxxvl_6" localSheetId="11">#REF!</definedName>
    <definedName name="cxxvl_6" localSheetId="5">#REF!</definedName>
    <definedName name="cxxvl_6" localSheetId="14">#REF!</definedName>
    <definedName name="cxxvl_6">#REF!</definedName>
    <definedName name="CH" localSheetId="13">#REF!</definedName>
    <definedName name="CH" localSheetId="2">#REF!</definedName>
    <definedName name="CH" localSheetId="11">#REF!</definedName>
    <definedName name="CH" localSheetId="5">#REF!</definedName>
    <definedName name="CH" localSheetId="14">#REF!</definedName>
    <definedName name="CH">#REF!</definedName>
    <definedName name="ChÆt_c_y">#N/A</definedName>
    <definedName name="chanrac" localSheetId="13">#REF!</definedName>
    <definedName name="chanrac" localSheetId="2">#REF!</definedName>
    <definedName name="chanrac" localSheetId="11">#REF!</definedName>
    <definedName name="chanrac" localSheetId="5">#REF!</definedName>
    <definedName name="chanrac" localSheetId="14">#REF!</definedName>
    <definedName name="chanrac">#REF!</definedName>
    <definedName name="chay1" localSheetId="13">#REF!</definedName>
    <definedName name="chay1" localSheetId="2">#REF!</definedName>
    <definedName name="chay1" localSheetId="11">#REF!</definedName>
    <definedName name="chay1" localSheetId="5">#REF!</definedName>
    <definedName name="chay1" localSheetId="14">#REF!</definedName>
    <definedName name="chay1">#REF!</definedName>
    <definedName name="chay10" localSheetId="13">#REF!</definedName>
    <definedName name="chay10" localSheetId="2">#REF!</definedName>
    <definedName name="chay10" localSheetId="11">#REF!</definedName>
    <definedName name="chay10" localSheetId="5">#REF!</definedName>
    <definedName name="chay10" localSheetId="14">#REF!</definedName>
    <definedName name="chay10">#REF!</definedName>
    <definedName name="chay2" localSheetId="13">#REF!</definedName>
    <definedName name="chay2" localSheetId="2">#REF!</definedName>
    <definedName name="chay2" localSheetId="11">#REF!</definedName>
    <definedName name="chay2" localSheetId="5">#REF!</definedName>
    <definedName name="chay2" localSheetId="14">#REF!</definedName>
    <definedName name="chay2">#REF!</definedName>
    <definedName name="chay3" localSheetId="13">#REF!</definedName>
    <definedName name="chay3" localSheetId="2">#REF!</definedName>
    <definedName name="chay3" localSheetId="11">#REF!</definedName>
    <definedName name="chay3" localSheetId="5">#REF!</definedName>
    <definedName name="chay3" localSheetId="14">#REF!</definedName>
    <definedName name="chay3">#REF!</definedName>
    <definedName name="chay4" localSheetId="13">#REF!</definedName>
    <definedName name="chay4" localSheetId="2">#REF!</definedName>
    <definedName name="chay4" localSheetId="11">#REF!</definedName>
    <definedName name="chay4" localSheetId="5">#REF!</definedName>
    <definedName name="chay4" localSheetId="14">#REF!</definedName>
    <definedName name="chay4">#REF!</definedName>
    <definedName name="chay5" localSheetId="13">#REF!</definedName>
    <definedName name="chay5" localSheetId="2">#REF!</definedName>
    <definedName name="chay5" localSheetId="11">#REF!</definedName>
    <definedName name="chay5" localSheetId="5">#REF!</definedName>
    <definedName name="chay5" localSheetId="14">#REF!</definedName>
    <definedName name="chay5">#REF!</definedName>
    <definedName name="chay6" localSheetId="13">#REF!</definedName>
    <definedName name="chay6" localSheetId="2">#REF!</definedName>
    <definedName name="chay6" localSheetId="11">#REF!</definedName>
    <definedName name="chay6" localSheetId="5">#REF!</definedName>
    <definedName name="chay6" localSheetId="14">#REF!</definedName>
    <definedName name="chay6">#REF!</definedName>
    <definedName name="chay7" localSheetId="13">#REF!</definedName>
    <definedName name="chay7" localSheetId="2">#REF!</definedName>
    <definedName name="chay7" localSheetId="11">#REF!</definedName>
    <definedName name="chay7" localSheetId="5">#REF!</definedName>
    <definedName name="chay7" localSheetId="14">#REF!</definedName>
    <definedName name="chay7">#REF!</definedName>
    <definedName name="chay8" localSheetId="13">#REF!</definedName>
    <definedName name="chay8" localSheetId="2">#REF!</definedName>
    <definedName name="chay8" localSheetId="11">#REF!</definedName>
    <definedName name="chay8" localSheetId="5">#REF!</definedName>
    <definedName name="chay8" localSheetId="14">#REF!</definedName>
    <definedName name="chay8">#REF!</definedName>
    <definedName name="chay9" localSheetId="13">#REF!</definedName>
    <definedName name="chay9" localSheetId="2">#REF!</definedName>
    <definedName name="chay9" localSheetId="11">#REF!</definedName>
    <definedName name="chay9" localSheetId="5">#REF!</definedName>
    <definedName name="chay9" localSheetId="14">#REF!</definedName>
    <definedName name="chay9">#REF!</definedName>
    <definedName name="chd">#N/A</definedName>
    <definedName name="Chdate" localSheetId="13" hidden="1">#REF!</definedName>
    <definedName name="Chdate" localSheetId="2" hidden="1">#REF!</definedName>
    <definedName name="Chdate" localSheetId="11" hidden="1">#REF!</definedName>
    <definedName name="Chdate" localSheetId="5" hidden="1">#REF!</definedName>
    <definedName name="Chdate" localSheetId="14" hidden="1">#REF!</definedName>
    <definedName name="Chdate" hidden="1">#REF!</definedName>
    <definedName name="chhtnc">#N/A</definedName>
    <definedName name="chhtnc_6" localSheetId="13">#REF!</definedName>
    <definedName name="chhtnc_6" localSheetId="2">#REF!</definedName>
    <definedName name="chhtnc_6" localSheetId="11">#REF!</definedName>
    <definedName name="chhtnc_6" localSheetId="5">#REF!</definedName>
    <definedName name="chhtnc_6" localSheetId="14">#REF!</definedName>
    <definedName name="chhtnc_6">#REF!</definedName>
    <definedName name="chhtvl">#N/A</definedName>
    <definedName name="chhtvl_6" localSheetId="13">#REF!</definedName>
    <definedName name="chhtvl_6" localSheetId="2">#REF!</definedName>
    <definedName name="chhtvl_6" localSheetId="11">#REF!</definedName>
    <definedName name="chhtvl_6" localSheetId="5">#REF!</definedName>
    <definedName name="chhtvl_6" localSheetId="14">#REF!</definedName>
    <definedName name="chhtvl_6">#REF!</definedName>
    <definedName name="Chi_phi_chung_cong" localSheetId="13">#REF!</definedName>
    <definedName name="Chi_phi_chung_cong" localSheetId="14">#REF!</definedName>
    <definedName name="Chi_phi_chung_cong">#REF!</definedName>
    <definedName name="Chi_phi_chung_nen_mat" localSheetId="13">#REF!</definedName>
    <definedName name="Chi_phi_chung_nen_mat" localSheetId="14">#REF!</definedName>
    <definedName name="Chi_phi_chung_nen_mat">#REF!</definedName>
    <definedName name="Chi_phi_OM" localSheetId="13">#REF!</definedName>
    <definedName name="Chi_phi_OM" localSheetId="2">#REF!</definedName>
    <definedName name="Chi_phi_OM" localSheetId="11">#REF!</definedName>
    <definedName name="Chi_phi_OM" localSheetId="5">#REF!</definedName>
    <definedName name="Chi_phi_OM" localSheetId="14">#REF!</definedName>
    <definedName name="Chi_phi_OM">#REF!</definedName>
    <definedName name="Chi_phÝ_kh_o_s_t_thiÕt_kÕ_BVTC" localSheetId="13">#REF!</definedName>
    <definedName name="Chi_phÝ_kh_o_s_t_thiÕt_kÕ_BVTC" localSheetId="2">#REF!</definedName>
    <definedName name="Chi_phÝ_kh_o_s_t_thiÕt_kÕ_BVTC" localSheetId="11">#REF!</definedName>
    <definedName name="Chi_phÝ_kh_o_s_t_thiÕt_kÕ_BVTC" localSheetId="5">#REF!</definedName>
    <definedName name="Chi_phÝ_kh_o_s_t_thiÕt_kÕ_BVTC" localSheetId="14">#REF!</definedName>
    <definedName name="Chi_phÝ_kh_o_s_t_thiÕt_kÕ_BVTC">#REF!</definedName>
    <definedName name="Chi_phÝ_phôc_vô_TVGS" localSheetId="13">#REF!</definedName>
    <definedName name="Chi_phÝ_phôc_vô_TVGS" localSheetId="2">#REF!</definedName>
    <definedName name="Chi_phÝ_phôc_vô_TVGS" localSheetId="11">#REF!</definedName>
    <definedName name="Chi_phÝ_phôc_vô_TVGS" localSheetId="5">#REF!</definedName>
    <definedName name="Chi_phÝ_phôc_vô_TVGS" localSheetId="14">#REF!</definedName>
    <definedName name="Chi_phÝ_phôc_vô_TVGS">#REF!</definedName>
    <definedName name="Chi_phÝ_x_y_l_p_kh_c" localSheetId="13">#REF!</definedName>
    <definedName name="Chi_phÝ_x_y_l_p_kh_c" localSheetId="2">#REF!</definedName>
    <definedName name="Chi_phÝ_x_y_l_p_kh_c" localSheetId="11">#REF!</definedName>
    <definedName name="Chi_phÝ_x_y_l_p_kh_c" localSheetId="5">#REF!</definedName>
    <definedName name="Chi_phÝ_x_y_l_p_kh_c" localSheetId="14">#REF!</definedName>
    <definedName name="Chi_phÝ_x_y_l_p_kh_c">#REF!</definedName>
    <definedName name="chi_tiÕt_vËt_liÖu___nh_n_c_ng___m_y_thi_c_ng" localSheetId="13">#REF!</definedName>
    <definedName name="chi_tiÕt_vËt_liÖu___nh_n_c_ng___m_y_thi_c_ng" localSheetId="2">#REF!</definedName>
    <definedName name="chi_tiÕt_vËt_liÖu___nh_n_c_ng___m_y_thi_c_ng" localSheetId="11">#REF!</definedName>
    <definedName name="chi_tiÕt_vËt_liÖu___nh_n_c_ng___m_y_thi_c_ng" localSheetId="5">#REF!</definedName>
    <definedName name="chi_tiÕt_vËt_liÖu___nh_n_c_ng___m_y_thi_c_ng" localSheetId="14">#REF!</definedName>
    <definedName name="chi_tiÕt_vËt_liÖu___nh_n_c_ng___m_y_thi_c_ng">#REF!</definedName>
    <definedName name="ChiA">#N/A</definedName>
    <definedName name="chialuong" localSheetId="13">#REF!</definedName>
    <definedName name="chialuong" localSheetId="2">#REF!</definedName>
    <definedName name="chialuong" localSheetId="11">#REF!</definedName>
    <definedName name="chialuong" localSheetId="5">#REF!</definedName>
    <definedName name="chialuong" localSheetId="14">#REF!</definedName>
    <definedName name="chialuong">#REF!</definedName>
    <definedName name="ChiAT">#N/A</definedName>
    <definedName name="chie" localSheetId="9">#N/A</definedName>
    <definedName name="chie" localSheetId="8">#N/A</definedName>
    <definedName name="chie" localSheetId="10">NKTC!_____________may3</definedName>
    <definedName name="chie" localSheetId="13">#N/A</definedName>
    <definedName name="chie" localSheetId="2">NKTC!_____________may3</definedName>
    <definedName name="chie" localSheetId="11">NKTC!_____________may3</definedName>
    <definedName name="chie" localSheetId="5">NKTC!_____________may3</definedName>
    <definedName name="chie" localSheetId="14">#N/A</definedName>
    <definedName name="chie">NKTC!_____________may3</definedName>
    <definedName name="Chiemhoa">#N/A</definedName>
    <definedName name="Chiet_khau">#N/A</definedName>
    <definedName name="Chieu_sang" localSheetId="13">#REF!</definedName>
    <definedName name="Chieu_sang" localSheetId="2">#REF!</definedName>
    <definedName name="Chieu_sang" localSheetId="11">#REF!</definedName>
    <definedName name="Chieu_sang" localSheetId="5">#REF!</definedName>
    <definedName name="Chieu_sang" localSheetId="14">#REF!</definedName>
    <definedName name="Chieu_sang">#REF!</definedName>
    <definedName name="chieusang" localSheetId="13">#REF!</definedName>
    <definedName name="chieusang" localSheetId="2">#REF!</definedName>
    <definedName name="chieusang" localSheetId="11">#REF!</definedName>
    <definedName name="chieusang" localSheetId="5">#REF!</definedName>
    <definedName name="chieusang" localSheetId="14">#REF!</definedName>
    <definedName name="chieusang">#REF!</definedName>
    <definedName name="chilk" localSheetId="2" hidden="1">{"'Sheet1'!$L$16"}</definedName>
    <definedName name="chilk" localSheetId="11" hidden="1">{"'Sheet1'!$L$16"}</definedName>
    <definedName name="chilk" localSheetId="5" hidden="1">{"'Sheet1'!$L$16"}</definedName>
    <definedName name="chilk" hidden="1">{"'Sheet1'!$L$16"}</definedName>
    <definedName name="CHIÕt_TÝnh_0_4_II" localSheetId="13">#REF!</definedName>
    <definedName name="CHIÕt_TÝnh_0_4_II" localSheetId="2">#REF!</definedName>
    <definedName name="CHIÕt_TÝnh_0_4_II" localSheetId="11">#REF!</definedName>
    <definedName name="CHIÕt_TÝnh_0_4_II" localSheetId="5">#REF!</definedName>
    <definedName name="CHIÕt_TÝnh_0_4_II" localSheetId="14">#REF!</definedName>
    <definedName name="CHIÕt_TÝnh_0_4_II">#REF!</definedName>
    <definedName name="Chiphi" localSheetId="2" hidden="1">{"'Sheet1'!$L$16"}</definedName>
    <definedName name="Chiphi" localSheetId="11" hidden="1">{"'Sheet1'!$L$16"}</definedName>
    <definedName name="Chiphi" localSheetId="5" hidden="1">{"'Sheet1'!$L$16"}</definedName>
    <definedName name="Chiphi" hidden="1">{"'Sheet1'!$L$16"}</definedName>
    <definedName name="ChiPhiKiemToan" localSheetId="13">#REF!</definedName>
    <definedName name="ChiPhiKiemToan" localSheetId="2">#REF!</definedName>
    <definedName name="ChiPhiKiemToan" localSheetId="11">#REF!</definedName>
    <definedName name="ChiPhiKiemToan" localSheetId="5">#REF!</definedName>
    <definedName name="ChiPhiKiemToan" localSheetId="14">#REF!</definedName>
    <definedName name="ChiPhiKiemToan">#REF!</definedName>
    <definedName name="ChiPhiQToan" localSheetId="13">#REF!</definedName>
    <definedName name="ChiPhiQToan" localSheetId="2">#REF!</definedName>
    <definedName name="ChiPhiQToan" localSheetId="11">#REF!</definedName>
    <definedName name="ChiPhiQToan" localSheetId="5">#REF!</definedName>
    <definedName name="ChiPhiQToan" localSheetId="14">#REF!</definedName>
    <definedName name="ChiPhiQToan">#REF!</definedName>
    <definedName name="CHIPHIVANCHUYEN" localSheetId="13">#REF!</definedName>
    <definedName name="CHIPHIVANCHUYEN" localSheetId="2">#REF!</definedName>
    <definedName name="CHIPHIVANCHUYEN" localSheetId="11">#REF!</definedName>
    <definedName name="CHIPHIVANCHUYEN" localSheetId="5">#REF!</definedName>
    <definedName name="CHIPHIVANCHUYEN" localSheetId="14">#REF!</definedName>
    <definedName name="CHIPHIVANCHUYEN">#REF!</definedName>
    <definedName name="CHITIET" localSheetId="13">#REF!</definedName>
    <definedName name="CHITIET" localSheetId="2">#REF!</definedName>
    <definedName name="CHITIET" localSheetId="11">#REF!</definedName>
    <definedName name="CHITIET" localSheetId="5">#REF!</definedName>
    <definedName name="CHITIET" localSheetId="14">#REF!</definedName>
    <definedName name="CHITIET">#REF!</definedName>
    <definedName name="chitiet3" localSheetId="2" hidden="1">{"'Sheet1'!$L$16"}</definedName>
    <definedName name="chitiet3" localSheetId="11" hidden="1">{"'Sheet1'!$L$16"}</definedName>
    <definedName name="chitiet3" localSheetId="5" hidden="1">{"'Sheet1'!$L$16"}</definedName>
    <definedName name="chitiet3" hidden="1">{"'Sheet1'!$L$16"}</definedName>
    <definedName name="chitietbgiang2" localSheetId="2" hidden="1">{"'Sheet1'!$L$16"}</definedName>
    <definedName name="chitietbgiang2" localSheetId="11" hidden="1">{"'Sheet1'!$L$16"}</definedName>
    <definedName name="chitietbgiang2" localSheetId="5" hidden="1">{"'Sheet1'!$L$16"}</definedName>
    <definedName name="chitietbgiang2" hidden="1">{"'Sheet1'!$L$16"}</definedName>
    <definedName name="chitietdao" localSheetId="13">#REF!</definedName>
    <definedName name="chitietdao" localSheetId="2">#REF!</definedName>
    <definedName name="chitietdao" localSheetId="11">#REF!</definedName>
    <definedName name="chitietdao" localSheetId="5">#REF!</definedName>
    <definedName name="chitietdao" localSheetId="14">#REF!</definedName>
    <definedName name="chitietdao">#REF!</definedName>
    <definedName name="chk" localSheetId="13">#REF!</definedName>
    <definedName name="chk" localSheetId="2">#REF!</definedName>
    <definedName name="chk" localSheetId="11">#REF!</definedName>
    <definedName name="chk" localSheetId="5">#REF!</definedName>
    <definedName name="chk" localSheetId="14">#REF!</definedName>
    <definedName name="chk">#REF!</definedName>
    <definedName name="chl" localSheetId="2" hidden="1">{"'Sheet1'!$L$16"}</definedName>
    <definedName name="chl" localSheetId="11" hidden="1">{"'Sheet1'!$L$16"}</definedName>
    <definedName name="chl" localSheetId="5" hidden="1">{"'Sheet1'!$L$16"}</definedName>
    <definedName name="chl" hidden="1">{"'Sheet1'!$L$16"}</definedName>
    <definedName name="chnc">#N/A</definedName>
    <definedName name="chnc_6" localSheetId="13">#REF!</definedName>
    <definedName name="chnc_6" localSheetId="2">#REF!</definedName>
    <definedName name="chnc_6" localSheetId="11">#REF!</definedName>
    <definedName name="chnc_6" localSheetId="5">#REF!</definedName>
    <definedName name="chnc_6" localSheetId="14">#REF!</definedName>
    <definedName name="chnc_6">#REF!</definedName>
    <definedName name="choiquet" localSheetId="13">#REF!</definedName>
    <definedName name="choiquet" localSheetId="2">#REF!</definedName>
    <definedName name="choiquet" localSheetId="11">#REF!</definedName>
    <definedName name="choiquet" localSheetId="5">#REF!</definedName>
    <definedName name="choiquet" localSheetId="14">#REF!</definedName>
    <definedName name="choiquet">#REF!</definedName>
    <definedName name="chon" localSheetId="13">#REF!</definedName>
    <definedName name="chon" localSheetId="2">#REF!</definedName>
    <definedName name="chon" localSheetId="11">#REF!</definedName>
    <definedName name="chon" localSheetId="5">#REF!</definedName>
    <definedName name="chon" localSheetId="14">#REF!</definedName>
    <definedName name="chon">#REF!</definedName>
    <definedName name="chon1" localSheetId="13">#REF!</definedName>
    <definedName name="chon1" localSheetId="2">#REF!</definedName>
    <definedName name="chon1" localSheetId="11">#REF!</definedName>
    <definedName name="chon1" localSheetId="5">#REF!</definedName>
    <definedName name="chon1" localSheetId="14">#REF!</definedName>
    <definedName name="chon1">#REF!</definedName>
    <definedName name="chon2" localSheetId="13">#REF!</definedName>
    <definedName name="chon2" localSheetId="2">#REF!</definedName>
    <definedName name="chon2" localSheetId="11">#REF!</definedName>
    <definedName name="chon2" localSheetId="5">#REF!</definedName>
    <definedName name="chon2" localSheetId="14">#REF!</definedName>
    <definedName name="chon2">#REF!</definedName>
    <definedName name="chon3" localSheetId="13">#REF!</definedName>
    <definedName name="chon3" localSheetId="2">#REF!</definedName>
    <definedName name="chon3" localSheetId="11">#REF!</definedName>
    <definedName name="chon3" localSheetId="5">#REF!</definedName>
    <definedName name="chon3" localSheetId="14">#REF!</definedName>
    <definedName name="chon3">#REF!</definedName>
    <definedName name="chongtron" localSheetId="13">#REF!</definedName>
    <definedName name="chongtron" localSheetId="14">#REF!</definedName>
    <definedName name="chongtron">#REF!</definedName>
    <definedName name="Chs_bq" localSheetId="13">#REF!</definedName>
    <definedName name="Chs_bq" localSheetId="2">#REF!</definedName>
    <definedName name="Chs_bq" localSheetId="11">#REF!</definedName>
    <definedName name="Chs_bq" localSheetId="5">#REF!</definedName>
    <definedName name="Chs_bq" localSheetId="14">#REF!</definedName>
    <definedName name="Chs_bq">#REF!</definedName>
    <definedName name="Chsau" localSheetId="13">#REF!</definedName>
    <definedName name="Chsau" localSheetId="2">#REF!</definedName>
    <definedName name="Chsau" localSheetId="11">#REF!</definedName>
    <definedName name="Chsau" localSheetId="5">#REF!</definedName>
    <definedName name="Chsau" localSheetId="14">#REF!</definedName>
    <definedName name="Chsau">#REF!</definedName>
    <definedName name="Chu">#N/A</definedName>
    <definedName name="Chu_dau_tu">#N/A</definedName>
    <definedName name="chung">66</definedName>
    <definedName name="Chupdaucapcongotnong" localSheetId="13">#REF!</definedName>
    <definedName name="Chupdaucapcongotnong" localSheetId="2">#REF!</definedName>
    <definedName name="Chupdaucapcongotnong" localSheetId="11">#REF!</definedName>
    <definedName name="Chupdaucapcongotnong" localSheetId="5">#REF!</definedName>
    <definedName name="Chupdaucapcongotnong" localSheetId="14">#REF!</definedName>
    <definedName name="Chupdaucapcongotnong">#REF!</definedName>
    <definedName name="chuyen" localSheetId="2" hidden="1">{"'Sheet1'!$L$16"}</definedName>
    <definedName name="chuyen" localSheetId="11" hidden="1">{"'Sheet1'!$L$16"}</definedName>
    <definedName name="chuyen" localSheetId="5" hidden="1">{"'Sheet1'!$L$16"}</definedName>
    <definedName name="chuyen" hidden="1">{"'Sheet1'!$L$16"}</definedName>
    <definedName name="chvl">#N/A</definedName>
    <definedName name="chvl_6" localSheetId="13">#REF!</definedName>
    <definedName name="chvl_6" localSheetId="2">#REF!</definedName>
    <definedName name="chvl_6" localSheetId="11">#REF!</definedName>
    <definedName name="chvl_6" localSheetId="5">#REF!</definedName>
    <definedName name="chvl_6" localSheetId="14">#REF!</definedName>
    <definedName name="chvl_6">#REF!</definedName>
    <definedName name="d" localSheetId="2" hidden="1">{"'Sheet1'!$L$16"}</definedName>
    <definedName name="d" localSheetId="11" hidden="1">{"'Sheet1'!$L$16"}</definedName>
    <definedName name="d" localSheetId="5" hidden="1">{"'Sheet1'!$L$16"}</definedName>
    <definedName name="d" hidden="1">{"'Sheet1'!$L$16"}</definedName>
    <definedName name="Ð">#N/A</definedName>
    <definedName name="D.1">#N/A</definedName>
    <definedName name="D.2">#N/A</definedName>
    <definedName name="d.d">#N/A</definedName>
    <definedName name="d.d1">#N/A</definedName>
    <definedName name="d.d2">#N/A</definedName>
    <definedName name="D.Ia" localSheetId="13">#REF!</definedName>
    <definedName name="D.Ia" localSheetId="14">#REF!</definedName>
    <definedName name="D.Ia">#REF!</definedName>
    <definedName name="D.Ib" localSheetId="13">#REF!</definedName>
    <definedName name="D.Ib" localSheetId="14">#REF!</definedName>
    <definedName name="D.Ib">#REF!</definedName>
    <definedName name="D.IIa" localSheetId="13">#REF!</definedName>
    <definedName name="D.IIa" localSheetId="14">#REF!</definedName>
    <definedName name="D.IIa">#REF!</definedName>
    <definedName name="D.IIb" localSheetId="13">#REF!</definedName>
    <definedName name="D.IIb" localSheetId="14">#REF!</definedName>
    <definedName name="D.IIb">#REF!</definedName>
    <definedName name="D.M10.1a">#N/A</definedName>
    <definedName name="D.M10.1b">#N/A</definedName>
    <definedName name="D.M10.2a">#N/A</definedName>
    <definedName name="D.M10.2b">#N/A</definedName>
    <definedName name="D.M12.1a">#REF!</definedName>
    <definedName name="D.M12.1b">#REF!</definedName>
    <definedName name="D.M12.2a">#REF!</definedName>
    <definedName name="D.M12.2b">#REF!</definedName>
    <definedName name="D.M14.1">#N/A</definedName>
    <definedName name="D.M14.1b">#N/A</definedName>
    <definedName name="D.M14.2">#N/A</definedName>
    <definedName name="D.M14.2b">#N/A</definedName>
    <definedName name="D.MDTa">#N/A</definedName>
    <definedName name="D.MDTb">#N/A</definedName>
    <definedName name="D.MTCat">#N/A</definedName>
    <definedName name="D.MTCatb">#N/A</definedName>
    <definedName name="D.VIIIa" localSheetId="13">#REF!</definedName>
    <definedName name="D.VIIIa" localSheetId="14">#REF!</definedName>
    <definedName name="D.VIIIa">#REF!</definedName>
    <definedName name="D.VIIIb" localSheetId="13">#REF!</definedName>
    <definedName name="D.VIIIb" localSheetId="14">#REF!</definedName>
    <definedName name="D.VIIIb">#REF!</definedName>
    <definedName name="d_" localSheetId="13">#REF!</definedName>
    <definedName name="d_" localSheetId="2">#REF!</definedName>
    <definedName name="d_" localSheetId="11">#REF!</definedName>
    <definedName name="d_" localSheetId="5">#REF!</definedName>
    <definedName name="d_" localSheetId="14">#REF!</definedName>
    <definedName name="d_">#REF!</definedName>
    <definedName name="d_1">#N/A</definedName>
    <definedName name="d_1I">#N/A</definedName>
    <definedName name="d_1I_6" localSheetId="13">#REF!</definedName>
    <definedName name="d_1I_6" localSheetId="2">#REF!</definedName>
    <definedName name="d_1I_6" localSheetId="11">#REF!</definedName>
    <definedName name="d_1I_6" localSheetId="5">#REF!</definedName>
    <definedName name="d_1I_6" localSheetId="14">#REF!</definedName>
    <definedName name="d_1I_6">#REF!</definedName>
    <definedName name="d_1II">#N/A</definedName>
    <definedName name="d_1II_6" localSheetId="13">#REF!</definedName>
    <definedName name="d_1II_6" localSheetId="2">#REF!</definedName>
    <definedName name="d_1II_6" localSheetId="11">#REF!</definedName>
    <definedName name="d_1II_6" localSheetId="5">#REF!</definedName>
    <definedName name="d_1II_6" localSheetId="14">#REF!</definedName>
    <definedName name="d_1II_6">#REF!</definedName>
    <definedName name="d_1III">#N/A</definedName>
    <definedName name="d_1III_6" localSheetId="13">#REF!</definedName>
    <definedName name="d_1III_6" localSheetId="2">#REF!</definedName>
    <definedName name="d_1III_6" localSheetId="11">#REF!</definedName>
    <definedName name="d_1III_6" localSheetId="5">#REF!</definedName>
    <definedName name="d_1III_6" localSheetId="14">#REF!</definedName>
    <definedName name="d_1III_6">#REF!</definedName>
    <definedName name="d_1IV">#N/A</definedName>
    <definedName name="d_1IV_6" localSheetId="13">#REF!</definedName>
    <definedName name="d_1IV_6" localSheetId="2">#REF!</definedName>
    <definedName name="d_1IV_6" localSheetId="11">#REF!</definedName>
    <definedName name="d_1IV_6" localSheetId="5">#REF!</definedName>
    <definedName name="d_1IV_6" localSheetId="14">#REF!</definedName>
    <definedName name="d_1IV_6">#REF!</definedName>
    <definedName name="d_2">#N/A</definedName>
    <definedName name="d_2I">#N/A</definedName>
    <definedName name="d_2I_6" localSheetId="13">#REF!</definedName>
    <definedName name="d_2I_6" localSheetId="2">#REF!</definedName>
    <definedName name="d_2I_6" localSheetId="11">#REF!</definedName>
    <definedName name="d_2I_6" localSheetId="5">#REF!</definedName>
    <definedName name="d_2I_6" localSheetId="14">#REF!</definedName>
    <definedName name="d_2I_6">#REF!</definedName>
    <definedName name="d_2II">#N/A</definedName>
    <definedName name="d_2II_6" localSheetId="13">#REF!</definedName>
    <definedName name="d_2II_6" localSheetId="2">#REF!</definedName>
    <definedName name="d_2II_6" localSheetId="11">#REF!</definedName>
    <definedName name="d_2II_6" localSheetId="5">#REF!</definedName>
    <definedName name="d_2II_6" localSheetId="14">#REF!</definedName>
    <definedName name="d_2II_6">#REF!</definedName>
    <definedName name="d_2III">#N/A</definedName>
    <definedName name="d_2III_6" localSheetId="13">#REF!</definedName>
    <definedName name="d_2III_6" localSheetId="2">#REF!</definedName>
    <definedName name="d_2III_6" localSheetId="11">#REF!</definedName>
    <definedName name="d_2III_6" localSheetId="5">#REF!</definedName>
    <definedName name="d_2III_6" localSheetId="14">#REF!</definedName>
    <definedName name="d_2III_6">#REF!</definedName>
    <definedName name="d_2IV">#N/A</definedName>
    <definedName name="d_2IV_6" localSheetId="13">#REF!</definedName>
    <definedName name="d_2IV_6" localSheetId="2">#REF!</definedName>
    <definedName name="d_2IV_6" localSheetId="11">#REF!</definedName>
    <definedName name="d_2IV_6" localSheetId="5">#REF!</definedName>
    <definedName name="d_2IV_6" localSheetId="14">#REF!</definedName>
    <definedName name="d_2IV_6">#REF!</definedName>
    <definedName name="d_3">#N/A</definedName>
    <definedName name="d_3I">#N/A</definedName>
    <definedName name="d_3I_6" localSheetId="13">#REF!</definedName>
    <definedName name="d_3I_6" localSheetId="2">#REF!</definedName>
    <definedName name="d_3I_6" localSheetId="11">#REF!</definedName>
    <definedName name="d_3I_6" localSheetId="5">#REF!</definedName>
    <definedName name="d_3I_6" localSheetId="14">#REF!</definedName>
    <definedName name="d_3I_6">#REF!</definedName>
    <definedName name="d_3II">#N/A</definedName>
    <definedName name="d_3II_6" localSheetId="13">#REF!</definedName>
    <definedName name="d_3II_6" localSheetId="2">#REF!</definedName>
    <definedName name="d_3II_6" localSheetId="11">#REF!</definedName>
    <definedName name="d_3II_6" localSheetId="5">#REF!</definedName>
    <definedName name="d_3II_6" localSheetId="14">#REF!</definedName>
    <definedName name="d_3II_6">#REF!</definedName>
    <definedName name="d_3III">#N/A</definedName>
    <definedName name="d_3III_6" localSheetId="13">#REF!</definedName>
    <definedName name="d_3III_6" localSheetId="2">#REF!</definedName>
    <definedName name="d_3III_6" localSheetId="11">#REF!</definedName>
    <definedName name="d_3III_6" localSheetId="5">#REF!</definedName>
    <definedName name="d_3III_6" localSheetId="14">#REF!</definedName>
    <definedName name="d_3III_6">#REF!</definedName>
    <definedName name="d_3IV">#N/A</definedName>
    <definedName name="d_3IV_6" localSheetId="13">#REF!</definedName>
    <definedName name="d_3IV_6" localSheetId="2">#REF!</definedName>
    <definedName name="d_3IV_6" localSheetId="11">#REF!</definedName>
    <definedName name="d_3IV_6" localSheetId="5">#REF!</definedName>
    <definedName name="d_3IV_6" localSheetId="14">#REF!</definedName>
    <definedName name="d_3IV_6">#REF!</definedName>
    <definedName name="d_4">#N/A</definedName>
    <definedName name="d_4I">#N/A</definedName>
    <definedName name="d_4I_6" localSheetId="13">#REF!</definedName>
    <definedName name="d_4I_6" localSheetId="2">#REF!</definedName>
    <definedName name="d_4I_6" localSheetId="11">#REF!</definedName>
    <definedName name="d_4I_6" localSheetId="5">#REF!</definedName>
    <definedName name="d_4I_6" localSheetId="14">#REF!</definedName>
    <definedName name="d_4I_6">#REF!</definedName>
    <definedName name="d_4II">#N/A</definedName>
    <definedName name="d_4II_6" localSheetId="13">#REF!</definedName>
    <definedName name="d_4II_6" localSheetId="2">#REF!</definedName>
    <definedName name="d_4II_6" localSheetId="11">#REF!</definedName>
    <definedName name="d_4II_6" localSheetId="5">#REF!</definedName>
    <definedName name="d_4II_6" localSheetId="14">#REF!</definedName>
    <definedName name="d_4II_6">#REF!</definedName>
    <definedName name="d_4III">#N/A</definedName>
    <definedName name="d_4III_6" localSheetId="13">#REF!</definedName>
    <definedName name="d_4III_6" localSheetId="2">#REF!</definedName>
    <definedName name="d_4III_6" localSheetId="11">#REF!</definedName>
    <definedName name="d_4III_6" localSheetId="5">#REF!</definedName>
    <definedName name="d_4III_6" localSheetId="14">#REF!</definedName>
    <definedName name="d_4III_6">#REF!</definedName>
    <definedName name="d_4IV">#N/A</definedName>
    <definedName name="d_4IV_6" localSheetId="13">#REF!</definedName>
    <definedName name="d_4IV_6" localSheetId="2">#REF!</definedName>
    <definedName name="d_4IV_6" localSheetId="11">#REF!</definedName>
    <definedName name="d_4IV_6" localSheetId="5">#REF!</definedName>
    <definedName name="d_4IV_6" localSheetId="14">#REF!</definedName>
    <definedName name="d_4IV_6">#REF!</definedName>
    <definedName name="d_6" localSheetId="13">#REF!</definedName>
    <definedName name="d_6" localSheetId="2">#REF!</definedName>
    <definedName name="d_6" localSheetId="11">#REF!</definedName>
    <definedName name="d_6" localSheetId="5">#REF!</definedName>
    <definedName name="d_6" localSheetId="14">#REF!</definedName>
    <definedName name="d_6">#REF!</definedName>
    <definedName name="D_7101A_B" localSheetId="13">#REF!</definedName>
    <definedName name="D_7101A_B" localSheetId="2">#REF!</definedName>
    <definedName name="D_7101A_B" localSheetId="11">#REF!</definedName>
    <definedName name="D_7101A_B" localSheetId="5">#REF!</definedName>
    <definedName name="D_7101A_B" localSheetId="14">#REF!</definedName>
    <definedName name="D_7101A_B">#REF!</definedName>
    <definedName name="D_7101A_B_6" localSheetId="13">#REF!</definedName>
    <definedName name="D_7101A_B_6" localSheetId="2">#REF!</definedName>
    <definedName name="D_7101A_B_6" localSheetId="11">#REF!</definedName>
    <definedName name="D_7101A_B_6" localSheetId="5">#REF!</definedName>
    <definedName name="D_7101A_B_6" localSheetId="14">#REF!</definedName>
    <definedName name="D_7101A_B_6">#REF!</definedName>
    <definedName name="d_9bI">#N/A</definedName>
    <definedName name="d_9bI_6" localSheetId="13">#REF!</definedName>
    <definedName name="d_9bI_6" localSheetId="2">#REF!</definedName>
    <definedName name="d_9bI_6" localSheetId="11">#REF!</definedName>
    <definedName name="d_9bI_6" localSheetId="5">#REF!</definedName>
    <definedName name="d_9bI_6" localSheetId="14">#REF!</definedName>
    <definedName name="d_9bI_6">#REF!</definedName>
    <definedName name="d_9bII">#N/A</definedName>
    <definedName name="d_9bII_6" localSheetId="13">#REF!</definedName>
    <definedName name="d_9bII_6" localSheetId="2">#REF!</definedName>
    <definedName name="d_9bII_6" localSheetId="11">#REF!</definedName>
    <definedName name="d_9bII_6" localSheetId="5">#REF!</definedName>
    <definedName name="d_9bII_6" localSheetId="14">#REF!</definedName>
    <definedName name="d_9bII_6">#REF!</definedName>
    <definedName name="d_9bIII">#N/A</definedName>
    <definedName name="d_9bIII_6" localSheetId="13">#REF!</definedName>
    <definedName name="d_9bIII_6" localSheetId="2">#REF!</definedName>
    <definedName name="d_9bIII_6" localSheetId="11">#REF!</definedName>
    <definedName name="d_9bIII_6" localSheetId="5">#REF!</definedName>
    <definedName name="d_9bIII_6" localSheetId="14">#REF!</definedName>
    <definedName name="d_9bIII_6">#REF!</definedName>
    <definedName name="d_9bIV">#N/A</definedName>
    <definedName name="d_9bIV_6" localSheetId="13">#REF!</definedName>
    <definedName name="d_9bIV_6" localSheetId="2">#REF!</definedName>
    <definedName name="d_9bIV_6" localSheetId="11">#REF!</definedName>
    <definedName name="d_9bIV_6" localSheetId="5">#REF!</definedName>
    <definedName name="d_9bIV_6" localSheetId="14">#REF!</definedName>
    <definedName name="d_9bIV_6">#REF!</definedName>
    <definedName name="d_9I">#N/A</definedName>
    <definedName name="d_9I_6" localSheetId="13">#REF!</definedName>
    <definedName name="d_9I_6" localSheetId="2">#REF!</definedName>
    <definedName name="d_9I_6" localSheetId="11">#REF!</definedName>
    <definedName name="d_9I_6" localSheetId="5">#REF!</definedName>
    <definedName name="d_9I_6" localSheetId="14">#REF!</definedName>
    <definedName name="d_9I_6">#REF!</definedName>
    <definedName name="d_9II">#N/A</definedName>
    <definedName name="d_9II_6" localSheetId="13">#REF!</definedName>
    <definedName name="d_9II_6" localSheetId="2">#REF!</definedName>
    <definedName name="d_9II_6" localSheetId="11">#REF!</definedName>
    <definedName name="d_9II_6" localSheetId="5">#REF!</definedName>
    <definedName name="d_9II_6" localSheetId="14">#REF!</definedName>
    <definedName name="d_9II_6">#REF!</definedName>
    <definedName name="d_9III">#N/A</definedName>
    <definedName name="d_9III_6" localSheetId="13">#REF!</definedName>
    <definedName name="d_9III_6" localSheetId="2">#REF!</definedName>
    <definedName name="d_9III_6" localSheetId="11">#REF!</definedName>
    <definedName name="d_9III_6" localSheetId="5">#REF!</definedName>
    <definedName name="d_9III_6" localSheetId="14">#REF!</definedName>
    <definedName name="d_9III_6">#REF!</definedName>
    <definedName name="d_9IV">#N/A</definedName>
    <definedName name="d_9IV_6" localSheetId="13">#REF!</definedName>
    <definedName name="d_9IV_6" localSheetId="2">#REF!</definedName>
    <definedName name="d_9IV_6" localSheetId="11">#REF!</definedName>
    <definedName name="d_9IV_6" localSheetId="5">#REF!</definedName>
    <definedName name="d_9IV_6" localSheetId="14">#REF!</definedName>
    <definedName name="d_9IV_6">#REF!</definedName>
    <definedName name="D_Gia">#N/A</definedName>
    <definedName name="D_L" localSheetId="13">#REF!</definedName>
    <definedName name="D_L" localSheetId="2">#REF!</definedName>
    <definedName name="D_L" localSheetId="11">#REF!</definedName>
    <definedName name="D_L" localSheetId="5">#REF!</definedName>
    <definedName name="D_L" localSheetId="14">#REF!</definedName>
    <definedName name="D_L">#REF!</definedName>
    <definedName name="D_n" localSheetId="13">#REF!</definedName>
    <definedName name="D_n" localSheetId="2">#REF!</definedName>
    <definedName name="D_n" localSheetId="11">#REF!</definedName>
    <definedName name="D_n" localSheetId="5">#REF!</definedName>
    <definedName name="D_n" localSheetId="14">#REF!</definedName>
    <definedName name="D_n">#REF!</definedName>
    <definedName name="D_y__ay">#N/A</definedName>
    <definedName name="D¸t" localSheetId="13">#REF!</definedName>
    <definedName name="D¸t" localSheetId="2">#REF!</definedName>
    <definedName name="D¸t" localSheetId="11">#REF!</definedName>
    <definedName name="D¸t" localSheetId="5">#REF!</definedName>
    <definedName name="D¸t" localSheetId="14">#REF!</definedName>
    <definedName name="D¸t">#REF!</definedName>
    <definedName name="dµ" localSheetId="2" hidden="1">{"'Sheet1'!$L$16"}</definedName>
    <definedName name="dµ" localSheetId="11" hidden="1">{"'Sheet1'!$L$16"}</definedName>
    <definedName name="dµ" localSheetId="5" hidden="1">{"'Sheet1'!$L$16"}</definedName>
    <definedName name="dµ" hidden="1">{"'Sheet1'!$L$16"}</definedName>
    <definedName name="d0">#REF!</definedName>
    <definedName name="d0.5" localSheetId="13">#REF!</definedName>
    <definedName name="d0.5" localSheetId="2">#REF!</definedName>
    <definedName name="d0.5" localSheetId="11">#REF!</definedName>
    <definedName name="d0.5" localSheetId="5">#REF!</definedName>
    <definedName name="d0.5" localSheetId="14">#REF!</definedName>
    <definedName name="d0.5">#REF!</definedName>
    <definedName name="d05x1" localSheetId="13">#REF!</definedName>
    <definedName name="d05x1" localSheetId="2">#REF!</definedName>
    <definedName name="d05x1" localSheetId="11">#REF!</definedName>
    <definedName name="d05x1" localSheetId="5">#REF!</definedName>
    <definedName name="d05x1" localSheetId="14">#REF!</definedName>
    <definedName name="d05x1">#REF!</definedName>
    <definedName name="d0x4" localSheetId="13">#REF!</definedName>
    <definedName name="d0x4" localSheetId="2">#REF!</definedName>
    <definedName name="d0x4" localSheetId="11">#REF!</definedName>
    <definedName name="d0x4" localSheetId="5">#REF!</definedName>
    <definedName name="d0x4" localSheetId="14">#REF!</definedName>
    <definedName name="d0x4">#REF!</definedName>
    <definedName name="d1.2" localSheetId="13">#REF!</definedName>
    <definedName name="d1.2" localSheetId="2">#REF!</definedName>
    <definedName name="d1.2" localSheetId="11">#REF!</definedName>
    <definedName name="d1.2" localSheetId="5">#REF!</definedName>
    <definedName name="d1.2" localSheetId="14">#REF!</definedName>
    <definedName name="d1.2">#REF!</definedName>
    <definedName name="D1.5M" localSheetId="13">#REF!</definedName>
    <definedName name="D1.5M" localSheetId="2">#REF!</definedName>
    <definedName name="D1.5M" localSheetId="11">#REF!</definedName>
    <definedName name="D1.5M" localSheetId="5">#REF!</definedName>
    <definedName name="D1.5M" localSheetId="14">#REF!</definedName>
    <definedName name="D1.5M">#REF!</definedName>
    <definedName name="d1_" localSheetId="13">#REF!</definedName>
    <definedName name="d1_" localSheetId="2">#REF!</definedName>
    <definedName name="d1_" localSheetId="11">#REF!</definedName>
    <definedName name="d1_" localSheetId="5">#REF!</definedName>
    <definedName name="d1_" localSheetId="14">#REF!</definedName>
    <definedName name="d1_">#REF!</definedName>
    <definedName name="D13_" localSheetId="13">#REF!</definedName>
    <definedName name="D13_" localSheetId="2">#REF!</definedName>
    <definedName name="D13_" localSheetId="11">#REF!</definedName>
    <definedName name="D13_" localSheetId="5">#REF!</definedName>
    <definedName name="D13_" localSheetId="14">#REF!</definedName>
    <definedName name="D13_">#REF!</definedName>
    <definedName name="D16_" localSheetId="13">#REF!</definedName>
    <definedName name="D16_" localSheetId="2">#REF!</definedName>
    <definedName name="D16_" localSheetId="11">#REF!</definedName>
    <definedName name="D16_" localSheetId="5">#REF!</definedName>
    <definedName name="D16_" localSheetId="14">#REF!</definedName>
    <definedName name="D16_">#REF!</definedName>
    <definedName name="D19_" localSheetId="13">#REF!</definedName>
    <definedName name="D19_" localSheetId="2">#REF!</definedName>
    <definedName name="D19_" localSheetId="11">#REF!</definedName>
    <definedName name="D19_" localSheetId="5">#REF!</definedName>
    <definedName name="D19_" localSheetId="14">#REF!</definedName>
    <definedName name="D19_">#REF!</definedName>
    <definedName name="D1X">#N/A</definedName>
    <definedName name="d1x2" localSheetId="13">#REF!</definedName>
    <definedName name="d1x2" localSheetId="2">#REF!</definedName>
    <definedName name="d1x2" localSheetId="11">#REF!</definedName>
    <definedName name="d1x2" localSheetId="5">#REF!</definedName>
    <definedName name="d1x2" localSheetId="14">#REF!</definedName>
    <definedName name="d1x2">#REF!</definedName>
    <definedName name="D1x49" localSheetId="13">#REF!</definedName>
    <definedName name="D1x49" localSheetId="14">#REF!</definedName>
    <definedName name="D1x49">#REF!</definedName>
    <definedName name="D1x49x49" localSheetId="13">#REF!</definedName>
    <definedName name="D1x49x49" localSheetId="14">#REF!</definedName>
    <definedName name="D1x49x49">#REF!</definedName>
    <definedName name="d1x6" localSheetId="13">#REF!</definedName>
    <definedName name="d1x6" localSheetId="2">#REF!</definedName>
    <definedName name="d1x6" localSheetId="11">#REF!</definedName>
    <definedName name="d1x6" localSheetId="5">#REF!</definedName>
    <definedName name="d1x6" localSheetId="14">#REF!</definedName>
    <definedName name="d1x6">#REF!</definedName>
    <definedName name="D1Y">#N/A</definedName>
    <definedName name="D1Z" localSheetId="13">#REF!</definedName>
    <definedName name="D1Z" localSheetId="2">#REF!</definedName>
    <definedName name="D1Z" localSheetId="11">#REF!</definedName>
    <definedName name="D1Z" localSheetId="5">#REF!</definedName>
    <definedName name="D1Z" localSheetId="14">#REF!</definedName>
    <definedName name="D1Z">#REF!</definedName>
    <definedName name="d2.4" localSheetId="13">#REF!</definedName>
    <definedName name="d2.4" localSheetId="2">#REF!</definedName>
    <definedName name="d2.4" localSheetId="11">#REF!</definedName>
    <definedName name="d2.4" localSheetId="5">#REF!</definedName>
    <definedName name="d2.4" localSheetId="14">#REF!</definedName>
    <definedName name="d2.4">#REF!</definedName>
    <definedName name="d2_" localSheetId="13">#REF!</definedName>
    <definedName name="d2_" localSheetId="2">#REF!</definedName>
    <definedName name="d2_" localSheetId="11">#REF!</definedName>
    <definedName name="d2_" localSheetId="5">#REF!</definedName>
    <definedName name="d2_" localSheetId="14">#REF!</definedName>
    <definedName name="d2_">#REF!</definedName>
    <definedName name="D22_" localSheetId="13">#REF!</definedName>
    <definedName name="D22_" localSheetId="2">#REF!</definedName>
    <definedName name="D22_" localSheetId="11">#REF!</definedName>
    <definedName name="D22_" localSheetId="5">#REF!</definedName>
    <definedName name="D22_" localSheetId="14">#REF!</definedName>
    <definedName name="D22_">#REF!</definedName>
    <definedName name="d24nc">#N/A</definedName>
    <definedName name="d24nc_6" localSheetId="13">#REF!</definedName>
    <definedName name="d24nc_6" localSheetId="2">#REF!</definedName>
    <definedName name="d24nc_6" localSheetId="11">#REF!</definedName>
    <definedName name="d24nc_6" localSheetId="5">#REF!</definedName>
    <definedName name="d24nc_6" localSheetId="14">#REF!</definedName>
    <definedName name="d24nc_6">#REF!</definedName>
    <definedName name="d24vl">#N/A</definedName>
    <definedName name="d24vl_6" localSheetId="13">#REF!</definedName>
    <definedName name="d24vl_6" localSheetId="2">#REF!</definedName>
    <definedName name="d24vl_6" localSheetId="11">#REF!</definedName>
    <definedName name="d24vl_6" localSheetId="5">#REF!</definedName>
    <definedName name="d24vl_6" localSheetId="14">#REF!</definedName>
    <definedName name="d24vl_6">#REF!</definedName>
    <definedName name="D25_" localSheetId="13">#REF!</definedName>
    <definedName name="D25_" localSheetId="2">#REF!</definedName>
    <definedName name="D25_" localSheetId="11">#REF!</definedName>
    <definedName name="D25_" localSheetId="5">#REF!</definedName>
    <definedName name="D25_" localSheetId="14">#REF!</definedName>
    <definedName name="D25_">#REF!</definedName>
    <definedName name="D2X">#N/A</definedName>
    <definedName name="d2x4" localSheetId="13">#REF!</definedName>
    <definedName name="d2x4" localSheetId="2">#REF!</definedName>
    <definedName name="d2x4" localSheetId="11">#REF!</definedName>
    <definedName name="d2x4" localSheetId="5">#REF!</definedName>
    <definedName name="d2x4" localSheetId="14">#REF!</definedName>
    <definedName name="d2x4">#REF!</definedName>
    <definedName name="D2Y">#N/A</definedName>
    <definedName name="d3_" localSheetId="13">#REF!</definedName>
    <definedName name="d3_" localSheetId="2">#REF!</definedName>
    <definedName name="d3_" localSheetId="11">#REF!</definedName>
    <definedName name="d3_" localSheetId="5">#REF!</definedName>
    <definedName name="d3_" localSheetId="14">#REF!</definedName>
    <definedName name="d3_">#REF!</definedName>
    <definedName name="D3X">#N/A</definedName>
    <definedName name="D3Y">#N/A</definedName>
    <definedName name="D4.0" localSheetId="13">#REF!</definedName>
    <definedName name="D4.0" localSheetId="2">#REF!</definedName>
    <definedName name="D4.0" localSheetId="11">#REF!</definedName>
    <definedName name="D4.0" localSheetId="5">#REF!</definedName>
    <definedName name="D4.0" localSheetId="14">#REF!</definedName>
    <definedName name="D4.0">#REF!</definedName>
    <definedName name="d4.6" localSheetId="13">#REF!</definedName>
    <definedName name="d4.6" localSheetId="2">#REF!</definedName>
    <definedName name="d4.6" localSheetId="11">#REF!</definedName>
    <definedName name="d4.6" localSheetId="5">#REF!</definedName>
    <definedName name="d4.6" localSheetId="14">#REF!</definedName>
    <definedName name="d4.6">#REF!</definedName>
    <definedName name="d4_" localSheetId="13">#REF!</definedName>
    <definedName name="d4_" localSheetId="2">#REF!</definedName>
    <definedName name="d4_" localSheetId="11">#REF!</definedName>
    <definedName name="d4_" localSheetId="5">#REF!</definedName>
    <definedName name="d4_" localSheetId="14">#REF!</definedName>
    <definedName name="d4_">#REF!</definedName>
    <definedName name="D4X">#N/A</definedName>
    <definedName name="d4x6" localSheetId="13">#REF!</definedName>
    <definedName name="d4x6" localSheetId="2">#REF!</definedName>
    <definedName name="d4x6" localSheetId="11">#REF!</definedName>
    <definedName name="d4x6" localSheetId="5">#REF!</definedName>
    <definedName name="d4x6" localSheetId="14">#REF!</definedName>
    <definedName name="d4x6">#REF!</definedName>
    <definedName name="D4Y">#N/A</definedName>
    <definedName name="D4Z" localSheetId="13">#REF!</definedName>
    <definedName name="D4Z" localSheetId="2">#REF!</definedName>
    <definedName name="D4Z" localSheetId="11">#REF!</definedName>
    <definedName name="D4Z" localSheetId="5">#REF!</definedName>
    <definedName name="D4Z" localSheetId="14">#REF!</definedName>
    <definedName name="D4Z">#REF!</definedName>
    <definedName name="d5_" localSheetId="13">#REF!</definedName>
    <definedName name="d5_" localSheetId="2">#REF!</definedName>
    <definedName name="d5_" localSheetId="11">#REF!</definedName>
    <definedName name="d5_" localSheetId="5">#REF!</definedName>
    <definedName name="d5_" localSheetId="14">#REF!</definedName>
    <definedName name="d5_">#REF!</definedName>
    <definedName name="D5X">#N/A</definedName>
    <definedName name="D5Y">#N/A</definedName>
    <definedName name="d6.8" localSheetId="13">#REF!</definedName>
    <definedName name="d6.8" localSheetId="2">#REF!</definedName>
    <definedName name="d6.8" localSheetId="11">#REF!</definedName>
    <definedName name="d6.8" localSheetId="5">#REF!</definedName>
    <definedName name="d6.8" localSheetId="14">#REF!</definedName>
    <definedName name="d6.8">#REF!</definedName>
    <definedName name="D6X">#N/A</definedName>
    <definedName name="D6Y">#N/A</definedName>
    <definedName name="D7X">#N/A</definedName>
    <definedName name="D7Y">#N/A</definedName>
    <definedName name="D8X">#N/A</definedName>
    <definedName name="D8Y">#N/A</definedName>
    <definedName name="da" localSheetId="13">#REF!</definedName>
    <definedName name="da" localSheetId="2">#REF!</definedName>
    <definedName name="da" localSheetId="11">#REF!</definedName>
    <definedName name="da" localSheetId="5">#REF!</definedName>
    <definedName name="da" localSheetId="14">#REF!</definedName>
    <definedName name="da">#REF!</definedName>
    <definedName name="da.">#N/A</definedName>
    <definedName name="da_hoc_xay" localSheetId="13">#REF!</definedName>
    <definedName name="da_hoc_xay" localSheetId="2">#REF!</definedName>
    <definedName name="da_hoc_xay" localSheetId="11">#REF!</definedName>
    <definedName name="da_hoc_xay" localSheetId="5">#REF!</definedName>
    <definedName name="da_hoc_xay" localSheetId="14">#REF!</definedName>
    <definedName name="da_hoc_xay">#REF!</definedName>
    <definedName name="da0.5" localSheetId="13">#REF!</definedName>
    <definedName name="da0.5" localSheetId="14">#REF!</definedName>
    <definedName name="da0.5">#REF!</definedName>
    <definedName name="da0.5x1">#N/A</definedName>
    <definedName name="da05.1" localSheetId="13">#REF!</definedName>
    <definedName name="da05.1" localSheetId="2">#REF!</definedName>
    <definedName name="da05.1" localSheetId="11">#REF!</definedName>
    <definedName name="da05.1" localSheetId="5">#REF!</definedName>
    <definedName name="da05.1" localSheetId="14">#REF!</definedName>
    <definedName name="da05.1">#REF!</definedName>
    <definedName name="da05_1" localSheetId="13">#REF!</definedName>
    <definedName name="da05_1" localSheetId="2">#REF!</definedName>
    <definedName name="da05_1" localSheetId="11">#REF!</definedName>
    <definedName name="da05_1" localSheetId="5">#REF!</definedName>
    <definedName name="da05_1" localSheetId="14">#REF!</definedName>
    <definedName name="da05_1">#REF!</definedName>
    <definedName name="da05x1">#N/A</definedName>
    <definedName name="da1.2" localSheetId="13">#REF!</definedName>
    <definedName name="da1.2" localSheetId="2">#REF!</definedName>
    <definedName name="da1.2" localSheetId="11">#REF!</definedName>
    <definedName name="da1.2" localSheetId="5">#REF!</definedName>
    <definedName name="da1.2" localSheetId="14">#REF!</definedName>
    <definedName name="da1.2">#REF!</definedName>
    <definedName name="da1_2" localSheetId="13">#REF!</definedName>
    <definedName name="da1_2" localSheetId="2">#REF!</definedName>
    <definedName name="da1_2" localSheetId="11">#REF!</definedName>
    <definedName name="da1_2" localSheetId="5">#REF!</definedName>
    <definedName name="da1_2" localSheetId="14">#REF!</definedName>
    <definedName name="da1_2">#REF!</definedName>
    <definedName name="da1x0.5" localSheetId="13">#REF!</definedName>
    <definedName name="da1x0.5" localSheetId="2">#REF!</definedName>
    <definedName name="da1x0.5" localSheetId="11">#REF!</definedName>
    <definedName name="da1x0.5" localSheetId="5">#REF!</definedName>
    <definedName name="da1x0.5" localSheetId="14">#REF!</definedName>
    <definedName name="da1x0.5">#REF!</definedName>
    <definedName name="da1x1" localSheetId="13">#REF!</definedName>
    <definedName name="da1x1" localSheetId="2">#REF!</definedName>
    <definedName name="da1x1" localSheetId="11">#REF!</definedName>
    <definedName name="da1x1" localSheetId="5">#REF!</definedName>
    <definedName name="da1x1" localSheetId="14">#REF!</definedName>
    <definedName name="da1x1">#REF!</definedName>
    <definedName name="da1x2" localSheetId="13">#REF!</definedName>
    <definedName name="da1x2" localSheetId="2">#REF!</definedName>
    <definedName name="da1x2" localSheetId="11">#REF!</definedName>
    <definedName name="da1x2" localSheetId="5">#REF!</definedName>
    <definedName name="da1x2" localSheetId="14">#REF!</definedName>
    <definedName name="da1x2">#REF!</definedName>
    <definedName name="da1x22" localSheetId="13">#REF!</definedName>
    <definedName name="da1x22" localSheetId="2">#REF!</definedName>
    <definedName name="da1x22" localSheetId="11">#REF!</definedName>
    <definedName name="da1x22" localSheetId="5">#REF!</definedName>
    <definedName name="da1x22" localSheetId="14">#REF!</definedName>
    <definedName name="da1x22">#REF!</definedName>
    <definedName name="da1x23" localSheetId="13">#REF!</definedName>
    <definedName name="da1x23" localSheetId="2">#REF!</definedName>
    <definedName name="da1x23" localSheetId="11">#REF!</definedName>
    <definedName name="da1x23" localSheetId="5">#REF!</definedName>
    <definedName name="da1x23" localSheetId="14">#REF!</definedName>
    <definedName name="da1x23">#REF!</definedName>
    <definedName name="da1x24" localSheetId="13">#REF!</definedName>
    <definedName name="da1x24" localSheetId="2">#REF!</definedName>
    <definedName name="da1x24" localSheetId="11">#REF!</definedName>
    <definedName name="da1x24" localSheetId="5">#REF!</definedName>
    <definedName name="da1x24" localSheetId="14">#REF!</definedName>
    <definedName name="da1x24">#REF!</definedName>
    <definedName name="da1x25" localSheetId="13">#REF!</definedName>
    <definedName name="da1x25" localSheetId="2">#REF!</definedName>
    <definedName name="da1x25" localSheetId="11">#REF!</definedName>
    <definedName name="da1x25" localSheetId="5">#REF!</definedName>
    <definedName name="da1x25" localSheetId="14">#REF!</definedName>
    <definedName name="da1x25">#REF!</definedName>
    <definedName name="da2.4" localSheetId="13">#REF!</definedName>
    <definedName name="da2.4" localSheetId="2">#REF!</definedName>
    <definedName name="da2.4" localSheetId="11">#REF!</definedName>
    <definedName name="da2.4" localSheetId="5">#REF!</definedName>
    <definedName name="da2.4" localSheetId="14">#REF!</definedName>
    <definedName name="da2.4">#REF!</definedName>
    <definedName name="da2_4" localSheetId="13">#REF!</definedName>
    <definedName name="da2_4" localSheetId="2">#REF!</definedName>
    <definedName name="da2_4" localSheetId="11">#REF!</definedName>
    <definedName name="da2_4" localSheetId="5">#REF!</definedName>
    <definedName name="da2_4" localSheetId="14">#REF!</definedName>
    <definedName name="da2_4">#REF!</definedName>
    <definedName name="da2x4" localSheetId="13">#REF!</definedName>
    <definedName name="da2x4" localSheetId="2">#REF!</definedName>
    <definedName name="da2x4" localSheetId="11">#REF!</definedName>
    <definedName name="da2x4" localSheetId="5">#REF!</definedName>
    <definedName name="da2x4" localSheetId="14">#REF!</definedName>
    <definedName name="da2x4">#REF!</definedName>
    <definedName name="da4.6" localSheetId="13">#REF!</definedName>
    <definedName name="da4.6" localSheetId="2">#REF!</definedName>
    <definedName name="da4.6" localSheetId="11">#REF!</definedName>
    <definedName name="da4.6" localSheetId="5">#REF!</definedName>
    <definedName name="da4.6" localSheetId="14">#REF!</definedName>
    <definedName name="da4.6">#REF!</definedName>
    <definedName name="da4_6" localSheetId="13">#REF!</definedName>
    <definedName name="da4_6" localSheetId="2">#REF!</definedName>
    <definedName name="da4_6" localSheetId="11">#REF!</definedName>
    <definedName name="da4_6" localSheetId="5">#REF!</definedName>
    <definedName name="da4_6" localSheetId="14">#REF!</definedName>
    <definedName name="da4_6">#REF!</definedName>
    <definedName name="da4x6">#N/A</definedName>
    <definedName name="da4x7" localSheetId="13">#REF!</definedName>
    <definedName name="da4x7" localSheetId="2">#REF!</definedName>
    <definedName name="da4x7" localSheetId="11">#REF!</definedName>
    <definedName name="da4x7" localSheetId="5">#REF!</definedName>
    <definedName name="da4x7" localSheetId="14">#REF!</definedName>
    <definedName name="da4x7">#REF!</definedName>
    <definedName name="da6_8" localSheetId="13">#REF!</definedName>
    <definedName name="da6_8" localSheetId="2">#REF!</definedName>
    <definedName name="da6_8" localSheetId="11">#REF!</definedName>
    <definedName name="da6_8" localSheetId="5">#REF!</definedName>
    <definedName name="da6_8" localSheetId="14">#REF!</definedName>
    <definedName name="da6_8">#REF!</definedName>
    <definedName name="dacat" localSheetId="13">#REF!</definedName>
    <definedName name="dacat" localSheetId="2">#REF!</definedName>
    <definedName name="dacat" localSheetId="11">#REF!</definedName>
    <definedName name="dacat" localSheetId="5">#REF!</definedName>
    <definedName name="dacat" localSheetId="14">#REF!</definedName>
    <definedName name="dacat">#REF!</definedName>
    <definedName name="dachg" localSheetId="13">#REF!</definedName>
    <definedName name="dachg" localSheetId="2">#REF!</definedName>
    <definedName name="dachg" localSheetId="11">#REF!</definedName>
    <definedName name="dachg" localSheetId="5">#REF!</definedName>
    <definedName name="dachg" localSheetId="14">#REF!</definedName>
    <definedName name="dachg">#REF!</definedName>
    <definedName name="dadad">#N/A</definedName>
    <definedName name="dadad_6" localSheetId="13">#REF!</definedName>
    <definedName name="dadad_6" localSheetId="2">#REF!</definedName>
    <definedName name="dadad_6" localSheetId="11">#REF!</definedName>
    <definedName name="dadad_6" localSheetId="5">#REF!</definedName>
    <definedName name="dadad_6" localSheetId="14">#REF!</definedName>
    <definedName name="dadad_6">#REF!</definedName>
    <definedName name="dadas" localSheetId="13">#REF!</definedName>
    <definedName name="dadas" localSheetId="2">#REF!</definedName>
    <definedName name="dadas" localSheetId="11">#REF!</definedName>
    <definedName name="dadas" localSheetId="5">#REF!</definedName>
    <definedName name="dadas" localSheetId="14">#REF!</definedName>
    <definedName name="dadas">#REF!</definedName>
    <definedName name="dagiang21" localSheetId="2" hidden="1">{"'Sheet1'!$L$16"}</definedName>
    <definedName name="dagiang21" localSheetId="11" hidden="1">{"'Sheet1'!$L$16"}</definedName>
    <definedName name="dagiang21" localSheetId="5" hidden="1">{"'Sheet1'!$L$16"}</definedName>
    <definedName name="dagiang21" hidden="1">{"'Sheet1'!$L$16"}</definedName>
    <definedName name="dah" localSheetId="13">#REF!</definedName>
    <definedName name="dah" localSheetId="2">#REF!</definedName>
    <definedName name="dah" localSheetId="11">#REF!</definedName>
    <definedName name="dah" localSheetId="5">#REF!</definedName>
    <definedName name="dah" localSheetId="14">#REF!</definedName>
    <definedName name="dah">#REF!</definedName>
    <definedName name="dahb" localSheetId="13">#REF!</definedName>
    <definedName name="dahb" localSheetId="2">#REF!</definedName>
    <definedName name="dahb" localSheetId="11">#REF!</definedName>
    <definedName name="dahb" localSheetId="5">#REF!</definedName>
    <definedName name="dahb" localSheetId="14">#REF!</definedName>
    <definedName name="dahb">#REF!</definedName>
    <definedName name="dahg" localSheetId="13">#REF!</definedName>
    <definedName name="dahg" localSheetId="2">#REF!</definedName>
    <definedName name="dahg" localSheetId="11">#REF!</definedName>
    <definedName name="dahg" localSheetId="5">#REF!</definedName>
    <definedName name="dahg" localSheetId="14">#REF!</definedName>
    <definedName name="dahg">#REF!</definedName>
    <definedName name="dahnlt" localSheetId="13">#REF!</definedName>
    <definedName name="dahnlt" localSheetId="2">#REF!</definedName>
    <definedName name="dahnlt" localSheetId="11">#REF!</definedName>
    <definedName name="dahnlt" localSheetId="5">#REF!</definedName>
    <definedName name="dahnlt" localSheetId="14">#REF!</definedName>
    <definedName name="dahnlt">#REF!</definedName>
    <definedName name="dahoc" localSheetId="13">#REF!</definedName>
    <definedName name="dahoc" localSheetId="2">#REF!</definedName>
    <definedName name="dahoc" localSheetId="11">#REF!</definedName>
    <definedName name="dahoc" localSheetId="5">#REF!</definedName>
    <definedName name="dahoc" localSheetId="14">#REF!</definedName>
    <definedName name="dahoc">#REF!</definedName>
    <definedName name="dahocta" localSheetId="13">#REF!</definedName>
    <definedName name="dahocta" localSheetId="2">#REF!</definedName>
    <definedName name="dahocta" localSheetId="11">#REF!</definedName>
    <definedName name="dahocta" localSheetId="5">#REF!</definedName>
    <definedName name="dahocta" localSheetId="14">#REF!</definedName>
    <definedName name="dahocta">#REF!</definedName>
    <definedName name="daicong" localSheetId="13">#REF!</definedName>
    <definedName name="daicong" localSheetId="2">#REF!</definedName>
    <definedName name="daicong" localSheetId="11">#REF!</definedName>
    <definedName name="daicong" localSheetId="5">#REF!</definedName>
    <definedName name="daicong" localSheetId="14">#REF!</definedName>
    <definedName name="daicong">#REF!</definedName>
    <definedName name="DaiTCanhHL" localSheetId="13">#REF!</definedName>
    <definedName name="DaiTCanhHL" localSheetId="2">#REF!</definedName>
    <definedName name="DaiTCanhHL" localSheetId="11">#REF!</definedName>
    <definedName name="DaiTCanhHL" localSheetId="5">#REF!</definedName>
    <definedName name="DaiTCanhHL" localSheetId="14">#REF!</definedName>
    <definedName name="DaiTCanhHL">#REF!</definedName>
    <definedName name="DaiTcanhTL" localSheetId="13">#REF!</definedName>
    <definedName name="DaiTcanhTL" localSheetId="2">#REF!</definedName>
    <definedName name="DaiTcanhTL" localSheetId="11">#REF!</definedName>
    <definedName name="DaiTcanhTL" localSheetId="5">#REF!</definedName>
    <definedName name="DaiTcanhTL" localSheetId="14">#REF!</definedName>
    <definedName name="DaiTcanhTL">#REF!</definedName>
    <definedName name="daixamu" localSheetId="13">#REF!</definedName>
    <definedName name="daixamu" localSheetId="2">#REF!</definedName>
    <definedName name="daixamu" localSheetId="11">#REF!</definedName>
    <definedName name="daixamu" localSheetId="5">#REF!</definedName>
    <definedName name="daixamu" localSheetId="14">#REF!</definedName>
    <definedName name="daixamu">#REF!</definedName>
    <definedName name="DAKT" localSheetId="13">#REF!</definedName>
    <definedName name="DAKT" localSheetId="2">#REF!</definedName>
    <definedName name="DAKT" localSheetId="11">#REF!</definedName>
    <definedName name="DAKT" localSheetId="5">#REF!</definedName>
    <definedName name="DAKT" localSheetId="14">#REF!</definedName>
    <definedName name="DAKT">#REF!</definedName>
    <definedName name="dam">78000</definedName>
    <definedName name="dam_24" localSheetId="13">#REF!</definedName>
    <definedName name="dam_24" localSheetId="2">#REF!</definedName>
    <definedName name="dam_24" localSheetId="11">#REF!</definedName>
    <definedName name="dam_24" localSheetId="5">#REF!</definedName>
    <definedName name="dam_24" localSheetId="14">#REF!</definedName>
    <definedName name="dam_24">#REF!</definedName>
    <definedName name="dam_cau_BTCT" localSheetId="13">#REF!</definedName>
    <definedName name="dam_cau_BTCT" localSheetId="2">#REF!</definedName>
    <definedName name="dam_cau_BTCT" localSheetId="11">#REF!</definedName>
    <definedName name="dam_cau_BTCT" localSheetId="5">#REF!</definedName>
    <definedName name="dam_cau_BTCT" localSheetId="14">#REF!</definedName>
    <definedName name="dam_cau_BTCT">#REF!</definedName>
    <definedName name="dam1.5KW" localSheetId="13">#REF!</definedName>
    <definedName name="dam1.5KW" localSheetId="2">#REF!</definedName>
    <definedName name="dam1.5KW" localSheetId="11">#REF!</definedName>
    <definedName name="dam1.5KW" localSheetId="5">#REF!</definedName>
    <definedName name="dam1.5KW" localSheetId="14">#REF!</definedName>
    <definedName name="dam1.5KW">#REF!</definedName>
    <definedName name="Dam33_Bdien" localSheetId="13">#REF!</definedName>
    <definedName name="Dam33_Bdien" localSheetId="14">#REF!</definedName>
    <definedName name="Dam33_Bdien">#REF!</definedName>
    <definedName name="Dam33va24m" localSheetId="13">#REF!</definedName>
    <definedName name="Dam33va24m" localSheetId="2">#REF!</definedName>
    <definedName name="Dam33va24m" localSheetId="11">#REF!</definedName>
    <definedName name="Dam33va24m" localSheetId="5">#REF!</definedName>
    <definedName name="Dam33va24m" localSheetId="14">#REF!</definedName>
    <definedName name="Dam33va24m">#REF!</definedName>
    <definedName name="dam8.5" localSheetId="13">#REF!</definedName>
    <definedName name="dam8.5" localSheetId="2">#REF!</definedName>
    <definedName name="dam8.5" localSheetId="11">#REF!</definedName>
    <definedName name="dam8.5" localSheetId="5">#REF!</definedName>
    <definedName name="dam8.5" localSheetId="14">#REF!</definedName>
    <definedName name="dam8.5">#REF!</definedName>
    <definedName name="damban0.4" localSheetId="13">#REF!</definedName>
    <definedName name="damban0.4" localSheetId="2">#REF!</definedName>
    <definedName name="damban0.4" localSheetId="11">#REF!</definedName>
    <definedName name="damban0.4" localSheetId="5">#REF!</definedName>
    <definedName name="damban0.4" localSheetId="14">#REF!</definedName>
    <definedName name="damban0.4">#REF!</definedName>
    <definedName name="damban0.6" localSheetId="13">#REF!</definedName>
    <definedName name="damban0.6" localSheetId="2">#REF!</definedName>
    <definedName name="damban0.6" localSheetId="11">#REF!</definedName>
    <definedName name="damban0.6" localSheetId="5">#REF!</definedName>
    <definedName name="damban0.6" localSheetId="14">#REF!</definedName>
    <definedName name="damban0.6">#REF!</definedName>
    <definedName name="damban0.8" localSheetId="13">#REF!</definedName>
    <definedName name="damban0.8" localSheetId="2">#REF!</definedName>
    <definedName name="damban0.8" localSheetId="11">#REF!</definedName>
    <definedName name="damban0.8" localSheetId="5">#REF!</definedName>
    <definedName name="damban0.8" localSheetId="14">#REF!</definedName>
    <definedName name="damban0.8">#REF!</definedName>
    <definedName name="damban1" localSheetId="13">#REF!</definedName>
    <definedName name="damban1" localSheetId="2">#REF!</definedName>
    <definedName name="damban1" localSheetId="11">#REF!</definedName>
    <definedName name="damban1" localSheetId="5">#REF!</definedName>
    <definedName name="damban1" localSheetId="14">#REF!</definedName>
    <definedName name="damban1">#REF!</definedName>
    <definedName name="damban1kw" localSheetId="13">#REF!</definedName>
    <definedName name="damban1kw" localSheetId="2">#REF!</definedName>
    <definedName name="damban1kw" localSheetId="11">#REF!</definedName>
    <definedName name="damban1kw" localSheetId="5">#REF!</definedName>
    <definedName name="damban1kw" localSheetId="14">#REF!</definedName>
    <definedName name="damban1kw">#REF!</definedName>
    <definedName name="dambaoGT" localSheetId="13">#REF!</definedName>
    <definedName name="dambaoGT" localSheetId="2">#REF!</definedName>
    <definedName name="dambaoGT" localSheetId="11">#REF!</definedName>
    <definedName name="dambaoGT" localSheetId="5">#REF!</definedName>
    <definedName name="dambaoGT" localSheetId="14">#REF!</definedName>
    <definedName name="dambaoGT">#REF!</definedName>
    <definedName name="damcanh1" localSheetId="13">#REF!</definedName>
    <definedName name="damcanh1" localSheetId="2">#REF!</definedName>
    <definedName name="damcanh1" localSheetId="11">#REF!</definedName>
    <definedName name="damcanh1" localSheetId="5">#REF!</definedName>
    <definedName name="damcanh1" localSheetId="14">#REF!</definedName>
    <definedName name="damcanh1">#REF!</definedName>
    <definedName name="damcoc60" localSheetId="13">#REF!</definedName>
    <definedName name="damcoc60" localSheetId="2">#REF!</definedName>
    <definedName name="damcoc60" localSheetId="11">#REF!</definedName>
    <definedName name="damcoc60" localSheetId="5">#REF!</definedName>
    <definedName name="damcoc60" localSheetId="14">#REF!</definedName>
    <definedName name="damcoc60">#REF!</definedName>
    <definedName name="damcoc80" localSheetId="13">#REF!</definedName>
    <definedName name="damcoc80" localSheetId="2">#REF!</definedName>
    <definedName name="damcoc80" localSheetId="11">#REF!</definedName>
    <definedName name="damcoc80" localSheetId="5">#REF!</definedName>
    <definedName name="damcoc80" localSheetId="14">#REF!</definedName>
    <definedName name="damcoc80">#REF!</definedName>
    <definedName name="damchancuu5.5" localSheetId="13">#REF!</definedName>
    <definedName name="damchancuu5.5" localSheetId="2">#REF!</definedName>
    <definedName name="damchancuu5.5" localSheetId="11">#REF!</definedName>
    <definedName name="damchancuu5.5" localSheetId="5">#REF!</definedName>
    <definedName name="damchancuu5.5" localSheetId="14">#REF!</definedName>
    <definedName name="damchancuu5.5">#REF!</definedName>
    <definedName name="damchancuu9" localSheetId="13">#REF!</definedName>
    <definedName name="damchancuu9" localSheetId="2">#REF!</definedName>
    <definedName name="damchancuu9" localSheetId="11">#REF!</definedName>
    <definedName name="damchancuu9" localSheetId="5">#REF!</definedName>
    <definedName name="damchancuu9" localSheetId="14">#REF!</definedName>
    <definedName name="damchancuu9">#REF!</definedName>
    <definedName name="damdui1.5" localSheetId="13">#REF!</definedName>
    <definedName name="damdui1.5" localSheetId="2">#REF!</definedName>
    <definedName name="damdui1.5" localSheetId="11">#REF!</definedName>
    <definedName name="damdui1.5" localSheetId="5">#REF!</definedName>
    <definedName name="damdui1.5" localSheetId="14">#REF!</definedName>
    <definedName name="damdui1.5">#REF!</definedName>
    <definedName name="Damhop" localSheetId="13">#REF!</definedName>
    <definedName name="Damhop" localSheetId="14">#REF!</definedName>
    <definedName name="Damhop">#REF!</definedName>
    <definedName name="DamHop33m" localSheetId="13">#REF!</definedName>
    <definedName name="DamHop33m" localSheetId="2">#REF!</definedName>
    <definedName name="DamHop33m" localSheetId="11">#REF!</definedName>
    <definedName name="DamHop33m" localSheetId="5">#REF!</definedName>
    <definedName name="DamHop33m" localSheetId="14">#REF!</definedName>
    <definedName name="DamHop33m">#REF!</definedName>
    <definedName name="DamNgang" localSheetId="13">#REF!</definedName>
    <definedName name="DamNgang" localSheetId="2">#REF!</definedName>
    <definedName name="DamNgang" localSheetId="11">#REF!</definedName>
    <definedName name="DamNgang" localSheetId="5">#REF!</definedName>
    <definedName name="DamNgang" localSheetId="14">#REF!</definedName>
    <definedName name="DamNgang">#REF!</definedName>
    <definedName name="damrung15" localSheetId="13">#REF!</definedName>
    <definedName name="damrung15" localSheetId="2">#REF!</definedName>
    <definedName name="damrung15" localSheetId="11">#REF!</definedName>
    <definedName name="damrung15" localSheetId="5">#REF!</definedName>
    <definedName name="damrung15" localSheetId="14">#REF!</definedName>
    <definedName name="damrung15">#REF!</definedName>
    <definedName name="damrung18" localSheetId="13">#REF!</definedName>
    <definedName name="damrung18" localSheetId="2">#REF!</definedName>
    <definedName name="damrung18" localSheetId="11">#REF!</definedName>
    <definedName name="damrung18" localSheetId="5">#REF!</definedName>
    <definedName name="damrung18" localSheetId="14">#REF!</definedName>
    <definedName name="damrung18">#REF!</definedName>
    <definedName name="damrung8" localSheetId="13">#REF!</definedName>
    <definedName name="damrung8" localSheetId="2">#REF!</definedName>
    <definedName name="damrung8" localSheetId="11">#REF!</definedName>
    <definedName name="damrung8" localSheetId="5">#REF!</definedName>
    <definedName name="damrung8" localSheetId="14">#REF!</definedName>
    <definedName name="damrung8">#REF!</definedName>
    <definedName name="damtay60" localSheetId="13">#REF!</definedName>
    <definedName name="damtay60" localSheetId="2">#REF!</definedName>
    <definedName name="damtay60" localSheetId="11">#REF!</definedName>
    <definedName name="damtay60" localSheetId="5">#REF!</definedName>
    <definedName name="damtay60" localSheetId="14">#REF!</definedName>
    <definedName name="damtay60">#REF!</definedName>
    <definedName name="damtay80" localSheetId="13">#REF!</definedName>
    <definedName name="damtay80" localSheetId="2">#REF!</definedName>
    <definedName name="damtay80" localSheetId="11">#REF!</definedName>
    <definedName name="damtay80" localSheetId="5">#REF!</definedName>
    <definedName name="damtay80" localSheetId="14">#REF!</definedName>
    <definedName name="damtay80">#REF!</definedName>
    <definedName name="DamThepTraBong" localSheetId="13">#REF!</definedName>
    <definedName name="DamThepTraBong" localSheetId="14">#REF!</definedName>
    <definedName name="DamThepTraBong">#REF!</definedName>
    <definedName name="Dan_dung" localSheetId="13">#REF!</definedName>
    <definedName name="Dan_dung" localSheetId="2">#REF!</definedName>
    <definedName name="Dan_dung" localSheetId="11">#REF!</definedName>
    <definedName name="Dan_dung" localSheetId="5">#REF!</definedName>
    <definedName name="Dan_dung" localSheetId="14">#REF!</definedName>
    <definedName name="Dan_dung">#REF!</definedName>
    <definedName name="DaName" localSheetId="13">#REF!</definedName>
    <definedName name="DaName" localSheetId="2">#REF!</definedName>
    <definedName name="DaName" localSheetId="11">#REF!</definedName>
    <definedName name="DaName" localSheetId="5">#REF!</definedName>
    <definedName name="DaName" localSheetId="14">#REF!</definedName>
    <definedName name="DaName">#REF!</definedName>
    <definedName name="danducsan" localSheetId="13">#REF!</definedName>
    <definedName name="danducsan" localSheetId="2">#REF!</definedName>
    <definedName name="danducsan" localSheetId="11">#REF!</definedName>
    <definedName name="danducsan" localSheetId="5">#REF!</definedName>
    <definedName name="danducsan" localSheetId="14">#REF!</definedName>
    <definedName name="danducsan">#REF!</definedName>
    <definedName name="dao" localSheetId="13">#REF!</definedName>
    <definedName name="dao" localSheetId="2">#REF!</definedName>
    <definedName name="dao" localSheetId="11">#REF!</definedName>
    <definedName name="dao" localSheetId="5">#REF!</definedName>
    <definedName name="dao" localSheetId="14">#REF!</definedName>
    <definedName name="dao">#REF!</definedName>
    <definedName name="dao_dap_dat" localSheetId="13">#REF!</definedName>
    <definedName name="dao_dap_dat" localSheetId="2">#REF!</definedName>
    <definedName name="dao_dap_dat" localSheetId="11">#REF!</definedName>
    <definedName name="dao_dap_dat" localSheetId="5">#REF!</definedName>
    <definedName name="dao_dap_dat" localSheetId="14">#REF!</definedName>
    <definedName name="dao_dap_dat">#REF!</definedName>
    <definedName name="DAO_DAT" localSheetId="13">#REF!</definedName>
    <definedName name="DAO_DAT" localSheetId="2">#REF!</definedName>
    <definedName name="DAO_DAT" localSheetId="11">#REF!</definedName>
    <definedName name="DAO_DAT" localSheetId="5">#REF!</definedName>
    <definedName name="DAO_DAT" localSheetId="14">#REF!</definedName>
    <definedName name="DAO_DAT">#REF!</definedName>
    <definedName name="dao0.4" localSheetId="13">#REF!</definedName>
    <definedName name="dao0.4" localSheetId="2">#REF!</definedName>
    <definedName name="dao0.4" localSheetId="11">#REF!</definedName>
    <definedName name="dao0.4" localSheetId="5">#REF!</definedName>
    <definedName name="dao0.4" localSheetId="14">#REF!</definedName>
    <definedName name="dao0.4">#REF!</definedName>
    <definedName name="dao0.6" localSheetId="13">#REF!</definedName>
    <definedName name="dao0.6" localSheetId="2">#REF!</definedName>
    <definedName name="dao0.6" localSheetId="11">#REF!</definedName>
    <definedName name="dao0.6" localSheetId="5">#REF!</definedName>
    <definedName name="dao0.6" localSheetId="14">#REF!</definedName>
    <definedName name="dao0.6">#REF!</definedName>
    <definedName name="dao0.65" localSheetId="13">#REF!</definedName>
    <definedName name="dao0.65" localSheetId="2">#REF!</definedName>
    <definedName name="dao0.65" localSheetId="11">#REF!</definedName>
    <definedName name="dao0.65" localSheetId="5">#REF!</definedName>
    <definedName name="dao0.65" localSheetId="14">#REF!</definedName>
    <definedName name="dao0.65">#REF!</definedName>
    <definedName name="dao0.8" localSheetId="13">#REF!</definedName>
    <definedName name="dao0.8" localSheetId="2">#REF!</definedName>
    <definedName name="dao0.8" localSheetId="11">#REF!</definedName>
    <definedName name="dao0.8" localSheetId="5">#REF!</definedName>
    <definedName name="dao0.8" localSheetId="14">#REF!</definedName>
    <definedName name="dao0.8">#REF!</definedName>
    <definedName name="dao1.0" localSheetId="13">#REF!</definedName>
    <definedName name="dao1.0" localSheetId="2">#REF!</definedName>
    <definedName name="dao1.0" localSheetId="11">#REF!</definedName>
    <definedName name="dao1.0" localSheetId="5">#REF!</definedName>
    <definedName name="dao1.0" localSheetId="14">#REF!</definedName>
    <definedName name="dao1.0">#REF!</definedName>
    <definedName name="dao1.2" localSheetId="13">#REF!</definedName>
    <definedName name="dao1.2" localSheetId="2">#REF!</definedName>
    <definedName name="dao1.2" localSheetId="11">#REF!</definedName>
    <definedName name="dao1.2" localSheetId="5">#REF!</definedName>
    <definedName name="dao1.2" localSheetId="14">#REF!</definedName>
    <definedName name="dao1.2">#REF!</definedName>
    <definedName name="dao1.25" localSheetId="13">#REF!</definedName>
    <definedName name="dao1.25" localSheetId="2">#REF!</definedName>
    <definedName name="dao1.25" localSheetId="11">#REF!</definedName>
    <definedName name="dao1.25" localSheetId="5">#REF!</definedName>
    <definedName name="dao1.25" localSheetId="14">#REF!</definedName>
    <definedName name="dao1.25">#REF!</definedName>
    <definedName name="DAOBUN" localSheetId="13">#REF!</definedName>
    <definedName name="DAOBUN" localSheetId="2">#REF!</definedName>
    <definedName name="DAOBUN" localSheetId="11">#REF!</definedName>
    <definedName name="DAOBUN" localSheetId="5">#REF!</definedName>
    <definedName name="DAOBUN" localSheetId="14">#REF!</definedName>
    <definedName name="DAOBUN">#REF!</definedName>
    <definedName name="DAODA" localSheetId="13">#REF!</definedName>
    <definedName name="DAODA" localSheetId="2">#REF!</definedName>
    <definedName name="DAODA" localSheetId="11">#REF!</definedName>
    <definedName name="DAODA" localSheetId="5">#REF!</definedName>
    <definedName name="DAODA" localSheetId="14">#REF!</definedName>
    <definedName name="DAODA">#REF!</definedName>
    <definedName name="Daodat">#N/A</definedName>
    <definedName name="daolay">#N/A</definedName>
    <definedName name="daolay_6" localSheetId="13">#REF!</definedName>
    <definedName name="daolay_6" localSheetId="2">#REF!</definedName>
    <definedName name="daolay_6" localSheetId="11">#REF!</definedName>
    <definedName name="daolay_6" localSheetId="5">#REF!</definedName>
    <definedName name="daolay_6" localSheetId="14">#REF!</definedName>
    <definedName name="daolay_6">#REF!</definedName>
    <definedName name="DAOMAY" localSheetId="13">#REF!</definedName>
    <definedName name="DAOMAY" localSheetId="2">#REF!</definedName>
    <definedName name="DAOMAY" localSheetId="11">#REF!</definedName>
    <definedName name="DAOMAY" localSheetId="5">#REF!</definedName>
    <definedName name="DAOMAY" localSheetId="14">#REF!</definedName>
    <definedName name="DAOMAY">#REF!</definedName>
    <definedName name="daøy" localSheetId="13" hidden="1">#REF!</definedName>
    <definedName name="daøy" localSheetId="2" hidden="1">#REF!</definedName>
    <definedName name="daøy" localSheetId="11" hidden="1">#REF!</definedName>
    <definedName name="daøy" localSheetId="5" hidden="1">#REF!</definedName>
    <definedName name="daøy" localSheetId="14" hidden="1">#REF!</definedName>
    <definedName name="daøy" hidden="1">#REF!</definedName>
    <definedName name="dap" localSheetId="13">#REF!</definedName>
    <definedName name="dap" localSheetId="2">#REF!</definedName>
    <definedName name="dap" localSheetId="11">#REF!</definedName>
    <definedName name="dap" localSheetId="5">#REF!</definedName>
    <definedName name="dap" localSheetId="14">#REF!</definedName>
    <definedName name="dap">#REF!</definedName>
    <definedName name="dapdbm1" localSheetId="13">#REF!</definedName>
    <definedName name="dapdbm1" localSheetId="2">#REF!</definedName>
    <definedName name="dapdbm1" localSheetId="11">#REF!</definedName>
    <definedName name="dapdbm1" localSheetId="5">#REF!</definedName>
    <definedName name="dapdbm1" localSheetId="14">#REF!</definedName>
    <definedName name="dapdbm1">#REF!</definedName>
    <definedName name="dapdbm2" localSheetId="13">#REF!</definedName>
    <definedName name="dapdbm2" localSheetId="2">#REF!</definedName>
    <definedName name="dapdbm2" localSheetId="11">#REF!</definedName>
    <definedName name="dapdbm2" localSheetId="5">#REF!</definedName>
    <definedName name="dapdbm2" localSheetId="14">#REF!</definedName>
    <definedName name="dapdbm2">#REF!</definedName>
    <definedName name="DAPTC" localSheetId="13">#REF!</definedName>
    <definedName name="DAPTC" localSheetId="2">#REF!</definedName>
    <definedName name="DAPTC" localSheetId="11">#REF!</definedName>
    <definedName name="DAPTC" localSheetId="5">#REF!</definedName>
    <definedName name="DAPTC" localSheetId="14">#REF!</definedName>
    <definedName name="DAPTC">#REF!</definedName>
    <definedName name="dasds" localSheetId="2" hidden="1">{"'Sheet1'!$L$16"}</definedName>
    <definedName name="dasds" localSheetId="11" hidden="1">{"'Sheet1'!$L$16"}</definedName>
    <definedName name="dasds" localSheetId="5" hidden="1">{"'Sheet1'!$L$16"}</definedName>
    <definedName name="dasds" hidden="1">{"'Sheet1'!$L$16"}</definedName>
    <definedName name="DAT" localSheetId="13">#REF!</definedName>
    <definedName name="DAT" localSheetId="2">#REF!</definedName>
    <definedName name="DAT" localSheetId="11">#REF!</definedName>
    <definedName name="DAT" localSheetId="5">#REF!</definedName>
    <definedName name="DAT" localSheetId="14">#REF!</definedName>
    <definedName name="DAT">#REF!</definedName>
    <definedName name="data" localSheetId="2">#REF!</definedName>
    <definedName name="data" localSheetId="11">#REF!</definedName>
    <definedName name="data" localSheetId="5">#REF!</definedName>
    <definedName name="data">#REF!</definedName>
    <definedName name="data_6" localSheetId="13">#REF!</definedName>
    <definedName name="data_6" localSheetId="2">#REF!</definedName>
    <definedName name="data_6" localSheetId="11">#REF!</definedName>
    <definedName name="data_6" localSheetId="5">#REF!</definedName>
    <definedName name="data_6" localSheetId="14">#REF!</definedName>
    <definedName name="data_6">#REF!</definedName>
    <definedName name="DATA_DATA2_List" localSheetId="13">#REF!</definedName>
    <definedName name="DATA_DATA2_List" localSheetId="2">#REF!</definedName>
    <definedName name="DATA_DATA2_List" localSheetId="11">#REF!</definedName>
    <definedName name="DATA_DATA2_List" localSheetId="5">#REF!</definedName>
    <definedName name="DATA_DATA2_List" localSheetId="14">#REF!</definedName>
    <definedName name="DATA_DATA2_List">#REF!</definedName>
    <definedName name="Data_mưa">#REF!</definedName>
    <definedName name="data1" localSheetId="13" hidden="1">#REF!</definedName>
    <definedName name="data1" localSheetId="2" hidden="1">#REF!</definedName>
    <definedName name="data1" localSheetId="11" hidden="1">#REF!</definedName>
    <definedName name="data1" localSheetId="5" hidden="1">#REF!</definedName>
    <definedName name="data1" localSheetId="14" hidden="1">#REF!</definedName>
    <definedName name="data1" hidden="1">#REF!</definedName>
    <definedName name="Data11" localSheetId="13">#REF!</definedName>
    <definedName name="Data11" localSheetId="2">#REF!</definedName>
    <definedName name="Data11" localSheetId="11">#REF!</definedName>
    <definedName name="Data11" localSheetId="5">#REF!</definedName>
    <definedName name="Data11" localSheetId="14">#REF!</definedName>
    <definedName name="Data11">#REF!</definedName>
    <definedName name="data2" localSheetId="13" hidden="1">#REF!</definedName>
    <definedName name="data2" localSheetId="2" hidden="1">#REF!</definedName>
    <definedName name="data2" localSheetId="11" hidden="1">#REF!</definedName>
    <definedName name="data2" localSheetId="5" hidden="1">#REF!</definedName>
    <definedName name="data2" localSheetId="14" hidden="1">#REF!</definedName>
    <definedName name="data2" hidden="1">#REF!</definedName>
    <definedName name="data3" localSheetId="13" hidden="1">#REF!</definedName>
    <definedName name="data3" localSheetId="2" hidden="1">#REF!</definedName>
    <definedName name="data3" localSheetId="11" hidden="1">#REF!</definedName>
    <definedName name="data3" localSheetId="5" hidden="1">#REF!</definedName>
    <definedName name="data3" localSheetId="14" hidden="1">#REF!</definedName>
    <definedName name="data3" hidden="1">#REF!</definedName>
    <definedName name="Data41" localSheetId="13">#REF!</definedName>
    <definedName name="Data41" localSheetId="2">#REF!</definedName>
    <definedName name="Data41" localSheetId="11">#REF!</definedName>
    <definedName name="Data41" localSheetId="5">#REF!</definedName>
    <definedName name="Data41" localSheetId="14">#REF!</definedName>
    <definedName name="Data41">#REF!</definedName>
    <definedName name="data5" localSheetId="13">#REF!</definedName>
    <definedName name="data5" localSheetId="2">#REF!</definedName>
    <definedName name="data5" localSheetId="11">#REF!</definedName>
    <definedName name="data5" localSheetId="5">#REF!</definedName>
    <definedName name="data5" localSheetId="14">#REF!</definedName>
    <definedName name="data5">#REF!</definedName>
    <definedName name="data6" localSheetId="13">#REF!</definedName>
    <definedName name="data6" localSheetId="2">#REF!</definedName>
    <definedName name="data6" localSheetId="11">#REF!</definedName>
    <definedName name="data6" localSheetId="5">#REF!</definedName>
    <definedName name="data6" localSheetId="14">#REF!</definedName>
    <definedName name="data6">#REF!</definedName>
    <definedName name="data7" localSheetId="13">#REF!</definedName>
    <definedName name="data7" localSheetId="2">#REF!</definedName>
    <definedName name="data7" localSheetId="11">#REF!</definedName>
    <definedName name="data7" localSheetId="5">#REF!</definedName>
    <definedName name="data7" localSheetId="14">#REF!</definedName>
    <definedName name="data7">#REF!</definedName>
    <definedName name="data8" localSheetId="13">#REF!</definedName>
    <definedName name="data8" localSheetId="2">#REF!</definedName>
    <definedName name="data8" localSheetId="11">#REF!</definedName>
    <definedName name="data8" localSheetId="5">#REF!</definedName>
    <definedName name="data8" localSheetId="14">#REF!</definedName>
    <definedName name="data8">#REF!</definedName>
    <definedName name="_xlnm.Database" localSheetId="13">#REF!</definedName>
    <definedName name="_xlnm.Database" localSheetId="2">#REF!</definedName>
    <definedName name="_xlnm.Database" localSheetId="11">#REF!</definedName>
    <definedName name="_xlnm.Database" localSheetId="5">#REF!</definedName>
    <definedName name="_xlnm.Database" localSheetId="14">#REF!</definedName>
    <definedName name="_xlnm.Database">#REF!</definedName>
    <definedName name="DataFilter">#N/A</definedName>
    <definedName name="DataSort">#N/A</definedName>
    <definedName name="DATDAO" localSheetId="13">#REF!</definedName>
    <definedName name="DATDAO" localSheetId="2">#REF!</definedName>
    <definedName name="DATDAO" localSheetId="11">#REF!</definedName>
    <definedName name="DATDAO" localSheetId="5">#REF!</definedName>
    <definedName name="DATDAO" localSheetId="14">#REF!</definedName>
    <definedName name="DATDAO">#REF!</definedName>
    <definedName name="datden" localSheetId="13">#REF!</definedName>
    <definedName name="datden" localSheetId="2">#REF!</definedName>
    <definedName name="datden" localSheetId="11">#REF!</definedName>
    <definedName name="datden" localSheetId="5">#REF!</definedName>
    <definedName name="datden" localSheetId="14">#REF!</definedName>
    <definedName name="datden">#REF!</definedName>
    <definedName name="datdo" localSheetId="13">#REF!</definedName>
    <definedName name="datdo" localSheetId="2">#REF!</definedName>
    <definedName name="datdo" localSheetId="11">#REF!</definedName>
    <definedName name="datdo" localSheetId="5">#REF!</definedName>
    <definedName name="datdo" localSheetId="14">#REF!</definedName>
    <definedName name="datdo">#REF!</definedName>
    <definedName name="DATE">#N/A</definedName>
    <definedName name="datnen" localSheetId="13">#REF!</definedName>
    <definedName name="datnen" localSheetId="2">#REF!</definedName>
    <definedName name="datnen" localSheetId="11">#REF!</definedName>
    <definedName name="datnen" localSheetId="5">#REF!</definedName>
    <definedName name="datnen" localSheetId="14">#REF!</definedName>
    <definedName name="datnen">#REF!</definedName>
    <definedName name="dathai" localSheetId="13">#REF!</definedName>
    <definedName name="dathai" localSheetId="2">#REF!</definedName>
    <definedName name="dathai" localSheetId="11">#REF!</definedName>
    <definedName name="dathai" localSheetId="5">#REF!</definedName>
    <definedName name="dathai" localSheetId="14">#REF!</definedName>
    <definedName name="dathai">#REF!</definedName>
    <definedName name="datham">#N/A</definedName>
    <definedName name="datrang" localSheetId="13">#REF!</definedName>
    <definedName name="datrang" localSheetId="14">#REF!</definedName>
    <definedName name="datrang">#REF!</definedName>
    <definedName name="dau" localSheetId="13">#REF!</definedName>
    <definedName name="dau" localSheetId="2">#REF!</definedName>
    <definedName name="dau" localSheetId="11">#REF!</definedName>
    <definedName name="dau" localSheetId="5">#REF!</definedName>
    <definedName name="dau" localSheetId="14">#REF!</definedName>
    <definedName name="dau">#REF!</definedName>
    <definedName name="Daucapcongotnong" localSheetId="13">#REF!</definedName>
    <definedName name="Daucapcongotnong" localSheetId="2">#REF!</definedName>
    <definedName name="Daucapcongotnong" localSheetId="11">#REF!</definedName>
    <definedName name="Daucapcongotnong" localSheetId="5">#REF!</definedName>
    <definedName name="Daucapcongotnong" localSheetId="14">#REF!</definedName>
    <definedName name="Daucapcongotnong">#REF!</definedName>
    <definedName name="Daucaplapdattrongvangoainha" localSheetId="13">#REF!</definedName>
    <definedName name="Daucaplapdattrongvangoainha" localSheetId="2">#REF!</definedName>
    <definedName name="Daucaplapdattrongvangoainha" localSheetId="11">#REF!</definedName>
    <definedName name="Daucaplapdattrongvangoainha" localSheetId="5">#REF!</definedName>
    <definedName name="Daucaplapdattrongvangoainha" localSheetId="14">#REF!</definedName>
    <definedName name="Daucaplapdattrongvangoainha">#REF!</definedName>
    <definedName name="DaucotdongcuaUc" localSheetId="13">#REF!</definedName>
    <definedName name="DaucotdongcuaUc" localSheetId="2">#REF!</definedName>
    <definedName name="DaucotdongcuaUc" localSheetId="11">#REF!</definedName>
    <definedName name="DaucotdongcuaUc" localSheetId="5">#REF!</definedName>
    <definedName name="DaucotdongcuaUc" localSheetId="14">#REF!</definedName>
    <definedName name="DaucotdongcuaUc">#REF!</definedName>
    <definedName name="Daucotdongnhom" localSheetId="13">#REF!</definedName>
    <definedName name="Daucotdongnhom" localSheetId="2">#REF!</definedName>
    <definedName name="Daucotdongnhom" localSheetId="11">#REF!</definedName>
    <definedName name="Daucotdongnhom" localSheetId="5">#REF!</definedName>
    <definedName name="Daucotdongnhom" localSheetId="14">#REF!</definedName>
    <definedName name="Daucotdongnhom">#REF!</definedName>
    <definedName name="dauchi">#N/A</definedName>
    <definedName name="dauhoa" localSheetId="13">#REF!</definedName>
    <definedName name="dauhoa" localSheetId="2">#REF!</definedName>
    <definedName name="dauhoa" localSheetId="11">#REF!</definedName>
    <definedName name="dauhoa" localSheetId="5">#REF!</definedName>
    <definedName name="dauhoa" localSheetId="14">#REF!</definedName>
    <definedName name="dauhoa">#REF!</definedName>
    <definedName name="daumadutta" localSheetId="13">#REF!</definedName>
    <definedName name="daumadutta" localSheetId="2">#REF!</definedName>
    <definedName name="daumadutta" localSheetId="11">#REF!</definedName>
    <definedName name="daumadutta" localSheetId="5">#REF!</definedName>
    <definedName name="daumadutta" localSheetId="14">#REF!</definedName>
    <definedName name="daumadutta">#REF!</definedName>
    <definedName name="daunoi" localSheetId="13">#REF!</definedName>
    <definedName name="daunoi" localSheetId="2">#REF!</definedName>
    <definedName name="daunoi" localSheetId="11">#REF!</definedName>
    <definedName name="daunoi" localSheetId="5">#REF!</definedName>
    <definedName name="daunoi" localSheetId="14">#REF!</definedName>
    <definedName name="daunoi">#REF!</definedName>
    <definedName name="Daunoinhomdong" localSheetId="13">#REF!</definedName>
    <definedName name="Daunoinhomdong" localSheetId="2">#REF!</definedName>
    <definedName name="Daunoinhomdong" localSheetId="11">#REF!</definedName>
    <definedName name="Daunoinhomdong" localSheetId="5">#REF!</definedName>
    <definedName name="Daunoinhomdong" localSheetId="14">#REF!</definedName>
    <definedName name="Daunoinhomdong">#REF!</definedName>
    <definedName name="day" localSheetId="13">#REF!</definedName>
    <definedName name="day" localSheetId="2">#REF!</definedName>
    <definedName name="day" localSheetId="11">#REF!</definedName>
    <definedName name="day" localSheetId="5">#REF!</definedName>
    <definedName name="day" localSheetId="14">#REF!</definedName>
    <definedName name="day">#REF!</definedName>
    <definedName name="dayAE35" localSheetId="13">#REF!</definedName>
    <definedName name="dayAE35" localSheetId="2">#REF!</definedName>
    <definedName name="dayAE35" localSheetId="11">#REF!</definedName>
    <definedName name="dayAE35" localSheetId="5">#REF!</definedName>
    <definedName name="dayAE35" localSheetId="14">#REF!</definedName>
    <definedName name="dayAE35">#REF!</definedName>
    <definedName name="dayAE50" localSheetId="13">#REF!</definedName>
    <definedName name="dayAE50" localSheetId="2">#REF!</definedName>
    <definedName name="dayAE50" localSheetId="11">#REF!</definedName>
    <definedName name="dayAE50" localSheetId="5">#REF!</definedName>
    <definedName name="dayAE50" localSheetId="14">#REF!</definedName>
    <definedName name="dayAE50">#REF!</definedName>
    <definedName name="dayAE70" localSheetId="13">#REF!</definedName>
    <definedName name="dayAE70" localSheetId="2">#REF!</definedName>
    <definedName name="dayAE70" localSheetId="11">#REF!</definedName>
    <definedName name="dayAE70" localSheetId="5">#REF!</definedName>
    <definedName name="dayAE70" localSheetId="14">#REF!</definedName>
    <definedName name="dayAE70">#REF!</definedName>
    <definedName name="dayAE95" localSheetId="13">#REF!</definedName>
    <definedName name="dayAE95" localSheetId="2">#REF!</definedName>
    <definedName name="dayAE95" localSheetId="11">#REF!</definedName>
    <definedName name="dayAE95" localSheetId="5">#REF!</definedName>
    <definedName name="dayAE95" localSheetId="14">#REF!</definedName>
    <definedName name="dayAE95">#REF!</definedName>
    <definedName name="daybuoc">#N/A</definedName>
    <definedName name="daycc" localSheetId="13">#REF!</definedName>
    <definedName name="daycc" localSheetId="14">#REF!</definedName>
    <definedName name="daycc">#REF!</definedName>
    <definedName name="dayccham" localSheetId="13">#REF!</definedName>
    <definedName name="dayccham" localSheetId="2">#REF!</definedName>
    <definedName name="dayccham" localSheetId="11">#REF!</definedName>
    <definedName name="dayccham" localSheetId="5">#REF!</definedName>
    <definedName name="dayccham" localSheetId="14">#REF!</definedName>
    <definedName name="dayccham">#REF!</definedName>
    <definedName name="DayCEV" localSheetId="13">#REF!</definedName>
    <definedName name="DayCEV" localSheetId="2">#REF!</definedName>
    <definedName name="DayCEV" localSheetId="11">#REF!</definedName>
    <definedName name="DayCEV" localSheetId="5">#REF!</definedName>
    <definedName name="DayCEV" localSheetId="14">#REF!</definedName>
    <definedName name="DayCEV">#REF!</definedName>
    <definedName name="daychay" localSheetId="13">#REF!</definedName>
    <definedName name="daychay" localSheetId="2">#REF!</definedName>
    <definedName name="daychay" localSheetId="11">#REF!</definedName>
    <definedName name="daychay" localSheetId="5">#REF!</definedName>
    <definedName name="daychay" localSheetId="14">#REF!</definedName>
    <definedName name="daychay">#REF!</definedName>
    <definedName name="daydien" localSheetId="13">#REF!</definedName>
    <definedName name="daydien" localSheetId="2">#REF!</definedName>
    <definedName name="daydien" localSheetId="11">#REF!</definedName>
    <definedName name="daydien" localSheetId="5">#REF!</definedName>
    <definedName name="daydien" localSheetId="14">#REF!</definedName>
    <definedName name="daydien">#REF!</definedName>
    <definedName name="daymong" localSheetId="13">#REF!</definedName>
    <definedName name="daymong" localSheetId="2">#REF!</definedName>
    <definedName name="daymong" localSheetId="11">#REF!</definedName>
    <definedName name="daymong" localSheetId="5">#REF!</definedName>
    <definedName name="daymong" localSheetId="14">#REF!</definedName>
    <definedName name="daymong">#REF!</definedName>
    <definedName name="dayno" localSheetId="13">#REF!</definedName>
    <definedName name="dayno" localSheetId="2">#REF!</definedName>
    <definedName name="dayno" localSheetId="11">#REF!</definedName>
    <definedName name="dayno" localSheetId="5">#REF!</definedName>
    <definedName name="dayno" localSheetId="14">#REF!</definedName>
    <definedName name="dayno">#REF!</definedName>
    <definedName name="dayta" localSheetId="13">#REF!</definedName>
    <definedName name="dayta" localSheetId="2">#REF!</definedName>
    <definedName name="dayta" localSheetId="11">#REF!</definedName>
    <definedName name="dayta" localSheetId="5">#REF!</definedName>
    <definedName name="dayta" localSheetId="14">#REF!</definedName>
    <definedName name="dayta">#REF!</definedName>
    <definedName name="daythep" localSheetId="13">#REF!</definedName>
    <definedName name="daythep" localSheetId="14">#REF!</definedName>
    <definedName name="daythep">#REF!</definedName>
    <definedName name="daythepta" localSheetId="13">#REF!</definedName>
    <definedName name="daythepta" localSheetId="2">#REF!</definedName>
    <definedName name="daythepta" localSheetId="11">#REF!</definedName>
    <definedName name="daythepta" localSheetId="5">#REF!</definedName>
    <definedName name="daythepta" localSheetId="14">#REF!</definedName>
    <definedName name="daythepta">#REF!</definedName>
    <definedName name="db">#N/A</definedName>
    <definedName name="db.">#N/A</definedName>
    <definedName name="dba" localSheetId="13">#REF!</definedName>
    <definedName name="dba" localSheetId="2">#REF!</definedName>
    <definedName name="dba" localSheetId="11">#REF!</definedName>
    <definedName name="dba" localSheetId="5">#REF!</definedName>
    <definedName name="dba" localSheetId="14">#REF!</definedName>
    <definedName name="dba">#REF!</definedName>
    <definedName name="dban" localSheetId="13">#REF!</definedName>
    <definedName name="dban" localSheetId="2">#REF!</definedName>
    <definedName name="dban" localSheetId="11">#REF!</definedName>
    <definedName name="dban" localSheetId="5">#REF!</definedName>
    <definedName name="dban" localSheetId="14">#REF!</definedName>
    <definedName name="dban">#REF!</definedName>
    <definedName name="DBASE" localSheetId="13">#REF!</definedName>
    <definedName name="DBASE" localSheetId="2">#REF!</definedName>
    <definedName name="DBASE" localSheetId="11">#REF!</definedName>
    <definedName name="DBASE" localSheetId="5">#REF!</definedName>
    <definedName name="DBASE" localSheetId="14">#REF!</definedName>
    <definedName name="DBASE">#REF!</definedName>
    <definedName name="dbgoi52" localSheetId="13">#REF!</definedName>
    <definedName name="dbgoi52" localSheetId="2">#REF!</definedName>
    <definedName name="dbgoi52" localSheetId="11">#REF!</definedName>
    <definedName name="dbgoi52" localSheetId="5">#REF!</definedName>
    <definedName name="dbgoi52" localSheetId="14">#REF!</definedName>
    <definedName name="dbgoi52">#REF!</definedName>
    <definedName name="dbhdkx12.5" localSheetId="13">#REF!</definedName>
    <definedName name="dbhdkx12.5" localSheetId="2">#REF!</definedName>
    <definedName name="dbhdkx12.5" localSheetId="11">#REF!</definedName>
    <definedName name="dbhdkx12.5" localSheetId="5">#REF!</definedName>
    <definedName name="dbhdkx12.5" localSheetId="14">#REF!</definedName>
    <definedName name="dbhdkx12.5">#REF!</definedName>
    <definedName name="dbhdkx18" localSheetId="13">#REF!</definedName>
    <definedName name="dbhdkx18" localSheetId="2">#REF!</definedName>
    <definedName name="dbhdkx18" localSheetId="11">#REF!</definedName>
    <definedName name="dbhdkx18" localSheetId="5">#REF!</definedName>
    <definedName name="dbhdkx18" localSheetId="14">#REF!</definedName>
    <definedName name="dbhdkx18">#REF!</definedName>
    <definedName name="dbhdkx25" localSheetId="13">#REF!</definedName>
    <definedName name="dbhdkx25" localSheetId="2">#REF!</definedName>
    <definedName name="dbhdkx25" localSheetId="11">#REF!</definedName>
    <definedName name="dbhdkx25" localSheetId="5">#REF!</definedName>
    <definedName name="dbhdkx25" localSheetId="14">#REF!</definedName>
    <definedName name="dbhdkx25">#REF!</definedName>
    <definedName name="dbhdkx26.5" localSheetId="13">#REF!</definedName>
    <definedName name="dbhdkx26.5" localSheetId="2">#REF!</definedName>
    <definedName name="dbhdkx26.5" localSheetId="11">#REF!</definedName>
    <definedName name="dbhdkx26.5" localSheetId="5">#REF!</definedName>
    <definedName name="dbhdkx26.5" localSheetId="14">#REF!</definedName>
    <definedName name="dbhdkx26.5">#REF!</definedName>
    <definedName name="dbhdkx9" localSheetId="13">#REF!</definedName>
    <definedName name="dbhdkx9" localSheetId="2">#REF!</definedName>
    <definedName name="dbhdkx9" localSheetId="11">#REF!</definedName>
    <definedName name="dbhdkx9" localSheetId="5">#REF!</definedName>
    <definedName name="dbhdkx9" localSheetId="14">#REF!</definedName>
    <definedName name="dbhdkx9">#REF!</definedName>
    <definedName name="dbhth16" localSheetId="13">#REF!</definedName>
    <definedName name="dbhth16" localSheetId="2">#REF!</definedName>
    <definedName name="dbhth16" localSheetId="11">#REF!</definedName>
    <definedName name="dbhth16" localSheetId="5">#REF!</definedName>
    <definedName name="dbhth16" localSheetId="14">#REF!</definedName>
    <definedName name="dbhth16">#REF!</definedName>
    <definedName name="dbhth17.5" localSheetId="13">#REF!</definedName>
    <definedName name="dbhth17.5" localSheetId="2">#REF!</definedName>
    <definedName name="dbhth17.5" localSheetId="11">#REF!</definedName>
    <definedName name="dbhth17.5" localSheetId="5">#REF!</definedName>
    <definedName name="dbhth17.5" localSheetId="14">#REF!</definedName>
    <definedName name="dbhth17.5">#REF!</definedName>
    <definedName name="dbhth25" localSheetId="13">#REF!</definedName>
    <definedName name="dbhth25" localSheetId="2">#REF!</definedName>
    <definedName name="dbhth25" localSheetId="11">#REF!</definedName>
    <definedName name="dbhth25" localSheetId="5">#REF!</definedName>
    <definedName name="dbhth25" localSheetId="14">#REF!</definedName>
    <definedName name="dbhth25">#REF!</definedName>
    <definedName name="dbln" localSheetId="13">#REF!</definedName>
    <definedName name="dbln" localSheetId="2">#REF!</definedName>
    <definedName name="dbln" localSheetId="11">#REF!</definedName>
    <definedName name="dbln" localSheetId="5">#REF!</definedName>
    <definedName name="dbln" localSheetId="14">#REF!</definedName>
    <definedName name="dbln">#REF!</definedName>
    <definedName name="dbo">#REF!</definedName>
    <definedName name="dbs" localSheetId="13">#REF!</definedName>
    <definedName name="dbs" localSheetId="2">#REF!</definedName>
    <definedName name="dbs" localSheetId="11">#REF!</definedName>
    <definedName name="dbs" localSheetId="5">#REF!</definedName>
    <definedName name="dbs" localSheetId="14">#REF!</definedName>
    <definedName name="dbs">#REF!</definedName>
    <definedName name="dbt" localSheetId="13">#REF!</definedName>
    <definedName name="dbt" localSheetId="2">#REF!</definedName>
    <definedName name="dbt" localSheetId="11">#REF!</definedName>
    <definedName name="dbt" localSheetId="5">#REF!</definedName>
    <definedName name="dbt" localSheetId="14">#REF!</definedName>
    <definedName name="dbt">#REF!</definedName>
    <definedName name="dbtron" localSheetId="13">#REF!</definedName>
    <definedName name="dbtron" localSheetId="14">#REF!</definedName>
    <definedName name="dbtron">#REF!</definedName>
    <definedName name="dbuoc" localSheetId="13">#REF!</definedName>
    <definedName name="dbuoc" localSheetId="14">#REF!</definedName>
    <definedName name="dbuoc">#REF!</definedName>
    <definedName name="dc">#N/A</definedName>
    <definedName name="dc.">#N/A</definedName>
    <definedName name="dca.">#N/A</definedName>
    <definedName name="Dcap">#N/A</definedName>
    <definedName name="dcb.">#N/A</definedName>
    <definedName name="dcc">#N/A</definedName>
    <definedName name="dcc.">#N/A</definedName>
    <definedName name="dcct" localSheetId="13">#REF!</definedName>
    <definedName name="dcct" localSheetId="2">#REF!</definedName>
    <definedName name="dcct" localSheetId="11">#REF!</definedName>
    <definedName name="dcct" localSheetId="5">#REF!</definedName>
    <definedName name="dcct" localSheetId="14">#REF!</definedName>
    <definedName name="dcct">#REF!</definedName>
    <definedName name="DCda">#N/A</definedName>
    <definedName name="DCdi">#N/A</definedName>
    <definedName name="DCKT">#N/A</definedName>
    <definedName name="dcl">#N/A</definedName>
    <definedName name="DCL_22">12117600</definedName>
    <definedName name="DCL_35">25490000</definedName>
    <definedName name="DCM" localSheetId="13">#REF!</definedName>
    <definedName name="DCM" localSheetId="2">#REF!</definedName>
    <definedName name="DCM" localSheetId="11">#REF!</definedName>
    <definedName name="DCM" localSheetId="5">#REF!</definedName>
    <definedName name="DCM" localSheetId="14">#REF!</definedName>
    <definedName name="DCM">#REF!</definedName>
    <definedName name="DÇm_33" localSheetId="13">#REF!</definedName>
    <definedName name="DÇm_33" localSheetId="2">#REF!</definedName>
    <definedName name="DÇm_33" localSheetId="11">#REF!</definedName>
    <definedName name="DÇm_33" localSheetId="5">#REF!</definedName>
    <definedName name="DÇm_33" localSheetId="14">#REF!</definedName>
    <definedName name="DÇm_33">#REF!</definedName>
    <definedName name="DCNC" localSheetId="13">#REF!</definedName>
    <definedName name="DCNC" localSheetId="2">#REF!</definedName>
    <definedName name="DCNC" localSheetId="11">#REF!</definedName>
    <definedName name="DCNC" localSheetId="5">#REF!</definedName>
    <definedName name="DCNC" localSheetId="14">#REF!</definedName>
    <definedName name="DCNC">#REF!</definedName>
    <definedName name="dcoc" localSheetId="13">#REF!</definedName>
    <definedName name="dcoc" localSheetId="2">#REF!</definedName>
    <definedName name="dcoc" localSheetId="11">#REF!</definedName>
    <definedName name="dcoc" localSheetId="5">#REF!</definedName>
    <definedName name="dcoc" localSheetId="14">#REF!</definedName>
    <definedName name="dcoc">#REF!</definedName>
    <definedName name="Dcol">#N/A</definedName>
    <definedName name="dcp" localSheetId="13">#REF!</definedName>
    <definedName name="dcp" localSheetId="2">#REF!</definedName>
    <definedName name="dcp" localSheetId="11">#REF!</definedName>
    <definedName name="dcp" localSheetId="5">#REF!</definedName>
    <definedName name="dcp" localSheetId="14">#REF!</definedName>
    <definedName name="dcp">#REF!</definedName>
    <definedName name="dctc35" localSheetId="13">#REF!</definedName>
    <definedName name="dctc35" localSheetId="2">#REF!</definedName>
    <definedName name="dctc35" localSheetId="11">#REF!</definedName>
    <definedName name="dctc35" localSheetId="5">#REF!</definedName>
    <definedName name="dctc35" localSheetId="14">#REF!</definedName>
    <definedName name="dctc35">#REF!</definedName>
    <definedName name="Dch">#N/A</definedName>
    <definedName name="dche" localSheetId="13">#REF!</definedName>
    <definedName name="dche" localSheetId="2">#REF!</definedName>
    <definedName name="dche" localSheetId="11">#REF!</definedName>
    <definedName name="dche" localSheetId="5">#REF!</definedName>
    <definedName name="dche" localSheetId="14">#REF!</definedName>
    <definedName name="dche">#REF!</definedName>
    <definedName name="DD" localSheetId="13">#REF!</definedName>
    <definedName name="DD" localSheetId="2">#REF!</definedName>
    <definedName name="DD" localSheetId="11">#REF!</definedName>
    <definedName name="DD" localSheetId="5">#REF!</definedName>
    <definedName name="DD" localSheetId="14">#REF!</definedName>
    <definedName name="DD">#REF!</definedName>
    <definedName name="dd0.5x1">#N/A</definedName>
    <definedName name="dd1pnc">#N/A</definedName>
    <definedName name="dd1pvl">#N/A</definedName>
    <definedName name="dd1x2">#N/A</definedName>
    <definedName name="dd1x2_6" localSheetId="13">#REF!</definedName>
    <definedName name="dd1x2_6" localSheetId="2">#REF!</definedName>
    <definedName name="dd1x2_6" localSheetId="11">#REF!</definedName>
    <definedName name="dd1x2_6" localSheetId="5">#REF!</definedName>
    <definedName name="dd1x2_6" localSheetId="14">#REF!</definedName>
    <definedName name="dd1x2_6">#REF!</definedName>
    <definedName name="dd2x4">#N/A</definedName>
    <definedName name="dd3pctnc">#N/A</definedName>
    <definedName name="dd3pctnc_6" localSheetId="13">#REF!</definedName>
    <definedName name="dd3pctnc_6" localSheetId="2">#REF!</definedName>
    <definedName name="dd3pctnc_6" localSheetId="11">#REF!</definedName>
    <definedName name="dd3pctnc_6" localSheetId="5">#REF!</definedName>
    <definedName name="dd3pctnc_6" localSheetId="14">#REF!</definedName>
    <definedName name="dd3pctnc_6">#REF!</definedName>
    <definedName name="dd3pctvl">#N/A</definedName>
    <definedName name="dd3pctvl_6" localSheetId="13">#REF!</definedName>
    <definedName name="dd3pctvl_6" localSheetId="2">#REF!</definedName>
    <definedName name="dd3pctvl_6" localSheetId="11">#REF!</definedName>
    <definedName name="dd3pctvl_6" localSheetId="5">#REF!</definedName>
    <definedName name="dd3pctvl_6" localSheetId="14">#REF!</definedName>
    <definedName name="dd3pctvl_6">#REF!</definedName>
    <definedName name="dd3plmvl">#N/A</definedName>
    <definedName name="dd3plmvl_6" localSheetId="13">#REF!</definedName>
    <definedName name="dd3plmvl_6" localSheetId="2">#REF!</definedName>
    <definedName name="dd3plmvl_6" localSheetId="11">#REF!</definedName>
    <definedName name="dd3plmvl_6" localSheetId="5">#REF!</definedName>
    <definedName name="dd3plmvl_6" localSheetId="14">#REF!</definedName>
    <definedName name="dd3plmvl_6">#REF!</definedName>
    <definedName name="dd3pnc">#N/A</definedName>
    <definedName name="dd3pnc_6" localSheetId="13">#REF!</definedName>
    <definedName name="dd3pnc_6" localSheetId="2">#REF!</definedName>
    <definedName name="dd3pnc_6" localSheetId="11">#REF!</definedName>
    <definedName name="dd3pnc_6" localSheetId="5">#REF!</definedName>
    <definedName name="dd3pnc_6" localSheetId="14">#REF!</definedName>
    <definedName name="dd3pnc_6">#REF!</definedName>
    <definedName name="dd3pvl">#N/A</definedName>
    <definedName name="dd3pvl_6" localSheetId="13">#REF!</definedName>
    <definedName name="dd3pvl_6" localSheetId="2">#REF!</definedName>
    <definedName name="dd3pvl_6" localSheetId="11">#REF!</definedName>
    <definedName name="dd3pvl_6" localSheetId="5">#REF!</definedName>
    <definedName name="dd3pvl_6" localSheetId="14">#REF!</definedName>
    <definedName name="dd3pvl_6">#REF!</definedName>
    <definedName name="dd4x6">#REF!</definedName>
    <definedName name="ddabm" localSheetId="13">#REF!</definedName>
    <definedName name="ddabm" localSheetId="2">#REF!</definedName>
    <definedName name="ddabm" localSheetId="11">#REF!</definedName>
    <definedName name="ddabm" localSheetId="5">#REF!</definedName>
    <definedName name="ddabm" localSheetId="14">#REF!</definedName>
    <definedName name="ddabm">#REF!</definedName>
    <definedName name="ddam" localSheetId="13">#REF!</definedName>
    <definedName name="ddam" localSheetId="2">#REF!</definedName>
    <definedName name="ddam" localSheetId="11">#REF!</definedName>
    <definedName name="ddam" localSheetId="5">#REF!</definedName>
    <definedName name="ddam" localSheetId="14">#REF!</definedName>
    <definedName name="ddam">#REF!</definedName>
    <definedName name="ddam05" localSheetId="13">#REF!</definedName>
    <definedName name="ddam05" localSheetId="2">#REF!</definedName>
    <definedName name="ddam05" localSheetId="11">#REF!</definedName>
    <definedName name="ddam05" localSheetId="5">#REF!</definedName>
    <definedName name="ddam05" localSheetId="14">#REF!</definedName>
    <definedName name="ddam05">#REF!</definedName>
    <definedName name="ddam12" localSheetId="13">#REF!</definedName>
    <definedName name="ddam12" localSheetId="2">#REF!</definedName>
    <definedName name="ddam12" localSheetId="11">#REF!</definedName>
    <definedName name="ddam12" localSheetId="5">#REF!</definedName>
    <definedName name="ddam12" localSheetId="14">#REF!</definedName>
    <definedName name="ddam12">#REF!</definedName>
    <definedName name="ddam24" localSheetId="13">#REF!</definedName>
    <definedName name="ddam24" localSheetId="2">#REF!</definedName>
    <definedName name="ddam24" localSheetId="11">#REF!</definedName>
    <definedName name="ddam24" localSheetId="5">#REF!</definedName>
    <definedName name="ddam24" localSheetId="14">#REF!</definedName>
    <definedName name="ddam24">#REF!</definedName>
    <definedName name="ddam46" localSheetId="13">#REF!</definedName>
    <definedName name="ddam46" localSheetId="2">#REF!</definedName>
    <definedName name="ddam46" localSheetId="11">#REF!</definedName>
    <definedName name="ddam46" localSheetId="5">#REF!</definedName>
    <definedName name="ddam46" localSheetId="14">#REF!</definedName>
    <definedName name="ddam46">#REF!</definedName>
    <definedName name="dday">#N/A</definedName>
    <definedName name="ddbm500" localSheetId="13">#REF!</definedName>
    <definedName name="ddbm500" localSheetId="2">#REF!</definedName>
    <definedName name="ddbm500" localSheetId="11">#REF!</definedName>
    <definedName name="ddbm500" localSheetId="5">#REF!</definedName>
    <definedName name="ddbm500" localSheetId="14">#REF!</definedName>
    <definedName name="ddbm500">#REF!</definedName>
    <definedName name="ddcdt">#REF!</definedName>
    <definedName name="ddd" localSheetId="13">#REF!</definedName>
    <definedName name="ddd" localSheetId="2">#REF!</definedName>
    <definedName name="ddd" localSheetId="11">#REF!</definedName>
    <definedName name="ddd" localSheetId="5">#REF!</definedName>
    <definedName name="ddd" localSheetId="14">#REF!</definedName>
    <definedName name="ddd">#REF!</definedName>
    <definedName name="ddddd" localSheetId="2" hidden="1">{"'Sheet1'!$L$16"}</definedName>
    <definedName name="ddddd" localSheetId="11" hidden="1">{"'Sheet1'!$L$16"}</definedName>
    <definedName name="ddddd" localSheetId="5" hidden="1">{"'Sheet1'!$L$16"}</definedName>
    <definedName name="ddddd" hidden="1">{"'Sheet1'!$L$16"}</definedName>
    <definedName name="dddddd" localSheetId="2" hidden="1">{"Offgrid",#N/A,FALSE,"OFFGRID";"Region",#N/A,FALSE,"REGION";"Offgrid -2",#N/A,FALSE,"OFFGRID";"WTP",#N/A,FALSE,"WTP";"WTP -2",#N/A,FALSE,"WTP";"Project",#N/A,FALSE,"PROJECT";"Summary -2",#N/A,FALSE,"SUMMARY"}</definedName>
    <definedName name="dddddd" localSheetId="11" hidden="1">{"Offgrid",#N/A,FALSE,"OFFGRID";"Region",#N/A,FALSE,"REGION";"Offgrid -2",#N/A,FALSE,"OFFGRID";"WTP",#N/A,FALSE,"WTP";"WTP -2",#N/A,FALSE,"WTP";"Project",#N/A,FALSE,"PROJECT";"Summary -2",#N/A,FALSE,"SUMMARY"}</definedName>
    <definedName name="dddddd" localSheetId="5" hidden="1">{"Offgrid",#N/A,FALSE,"OFFGRID";"Region",#N/A,FALSE,"REGION";"Offgrid -2",#N/A,FALSE,"OFFGRID";"WTP",#N/A,FALSE,"WTP";"WTP -2",#N/A,FALSE,"WTP";"Project",#N/A,FALSE,"PROJECT";"Summary -2",#N/A,FALSE,"SUMMARY"}</definedName>
    <definedName name="dddddd" hidden="1">{"Offgrid",#N/A,FALSE,"OFFGRID";"Region",#N/A,FALSE,"REGION";"Offgrid -2",#N/A,FALSE,"OFFGRID";"WTP",#N/A,FALSE,"WTP";"WTP -2",#N/A,FALSE,"WTP";"Project",#N/A,FALSE,"PROJECT";"Summary -2",#N/A,FALSE,"SUMMARY"}</definedName>
    <definedName name="dddem">0.1</definedName>
    <definedName name="DDDS">#N/A</definedName>
    <definedName name="dden" localSheetId="13">#REF!</definedName>
    <definedName name="dden" localSheetId="2">#REF!</definedName>
    <definedName name="dden" localSheetId="11">#REF!</definedName>
    <definedName name="dden" localSheetId="5">#REF!</definedName>
    <definedName name="dden" localSheetId="14">#REF!</definedName>
    <definedName name="dden">#REF!</definedName>
    <definedName name="ddhtnc">#N/A</definedName>
    <definedName name="ddhtnc_6" localSheetId="13">#REF!</definedName>
    <definedName name="ddhtnc_6" localSheetId="2">#REF!</definedName>
    <definedName name="ddhtnc_6" localSheetId="11">#REF!</definedName>
    <definedName name="ddhtnc_6" localSheetId="5">#REF!</definedName>
    <definedName name="ddhtnc_6" localSheetId="14">#REF!</definedName>
    <definedName name="ddhtnc_6">#REF!</definedName>
    <definedName name="ddhtvl">#N/A</definedName>
    <definedName name="ddhtvl_6" localSheetId="13">#REF!</definedName>
    <definedName name="ddhtvl_6" localSheetId="2">#REF!</definedName>
    <definedName name="ddhtvl_6" localSheetId="11">#REF!</definedName>
    <definedName name="ddhtvl_6" localSheetId="5">#REF!</definedName>
    <definedName name="ddhtvl_6" localSheetId="14">#REF!</definedName>
    <definedName name="ddhtvl_6">#REF!</definedName>
    <definedName name="ddia" localSheetId="13">#REF!</definedName>
    <definedName name="ddia" localSheetId="2">#REF!</definedName>
    <definedName name="ddia" localSheetId="11">#REF!</definedName>
    <definedName name="ddia" localSheetId="5">#REF!</definedName>
    <definedName name="ddia" localSheetId="14">#REF!</definedName>
    <definedName name="ddia">#REF!</definedName>
    <definedName name="ddien">#REF!</definedName>
    <definedName name="ddinh" localSheetId="13">#REF!</definedName>
    <definedName name="ddinh" localSheetId="14">#REF!</definedName>
    <definedName name="ddinh">#REF!</definedName>
    <definedName name="DDK" localSheetId="13">#REF!</definedName>
    <definedName name="DDK" localSheetId="2">#REF!</definedName>
    <definedName name="DDK" localSheetId="11">#REF!</definedName>
    <definedName name="DDK" localSheetId="5">#REF!</definedName>
    <definedName name="DDK" localSheetId="14">#REF!</definedName>
    <definedName name="DDK">#REF!</definedName>
    <definedName name="DDM" localSheetId="13">#REF!</definedName>
    <definedName name="DDM" localSheetId="2">#REF!</definedName>
    <definedName name="DDM" localSheetId="11">#REF!</definedName>
    <definedName name="DDM" localSheetId="5">#REF!</definedName>
    <definedName name="DDM" localSheetId="14">#REF!</definedName>
    <definedName name="DDM">#REF!</definedName>
    <definedName name="ddn400_6" localSheetId="13">#REF!</definedName>
    <definedName name="ddn400_6" localSheetId="2">#REF!</definedName>
    <definedName name="ddn400_6" localSheetId="11">#REF!</definedName>
    <definedName name="ddn400_6" localSheetId="5">#REF!</definedName>
    <definedName name="ddn400_6" localSheetId="14">#REF!</definedName>
    <definedName name="ddn400_6">#REF!</definedName>
    <definedName name="ddn600_6" localSheetId="13">#REF!</definedName>
    <definedName name="ddn600_6" localSheetId="2">#REF!</definedName>
    <definedName name="ddn600_6" localSheetId="11">#REF!</definedName>
    <definedName name="ddn600_6" localSheetId="5">#REF!</definedName>
    <definedName name="ddn600_6" localSheetId="14">#REF!</definedName>
    <definedName name="ddn600_6">#REF!</definedName>
    <definedName name="DDS">#N/A</definedName>
    <definedName name="ddt2nc">#N/A</definedName>
    <definedName name="ddt2nc_6" localSheetId="13">#REF!</definedName>
    <definedName name="ddt2nc_6" localSheetId="2">#REF!</definedName>
    <definedName name="ddt2nc_6" localSheetId="11">#REF!</definedName>
    <definedName name="ddt2nc_6" localSheetId="5">#REF!</definedName>
    <definedName name="ddt2nc_6" localSheetId="14">#REF!</definedName>
    <definedName name="ddt2nc_6">#REF!</definedName>
    <definedName name="ddt2vl">#N/A</definedName>
    <definedName name="ddt2vl_6" localSheetId="13">#REF!</definedName>
    <definedName name="ddt2vl_6" localSheetId="2">#REF!</definedName>
    <definedName name="ddt2vl_6" localSheetId="11">#REF!</definedName>
    <definedName name="ddt2vl_6" localSheetId="5">#REF!</definedName>
    <definedName name="ddt2vl_6" localSheetId="14">#REF!</definedName>
    <definedName name="ddt2vl_6">#REF!</definedName>
    <definedName name="ddtd3pnc">#N/A</definedName>
    <definedName name="ddtd3pnc_6" localSheetId="13">#REF!</definedName>
    <definedName name="ddtd3pnc_6" localSheetId="2">#REF!</definedName>
    <definedName name="ddtd3pnc_6" localSheetId="11">#REF!</definedName>
    <definedName name="ddtd3pnc_6" localSheetId="5">#REF!</definedName>
    <definedName name="ddtd3pnc_6" localSheetId="14">#REF!</definedName>
    <definedName name="ddtd3pnc_6">#REF!</definedName>
    <definedName name="ddtt1pnc">#N/A</definedName>
    <definedName name="ddtt1pnc_6" localSheetId="13">#REF!</definedName>
    <definedName name="ddtt1pnc_6" localSheetId="2">#REF!</definedName>
    <definedName name="ddtt1pnc_6" localSheetId="11">#REF!</definedName>
    <definedName name="ddtt1pnc_6" localSheetId="5">#REF!</definedName>
    <definedName name="ddtt1pnc_6" localSheetId="14">#REF!</definedName>
    <definedName name="ddtt1pnc_6">#REF!</definedName>
    <definedName name="ddtt1pvl">#N/A</definedName>
    <definedName name="ddtt1pvl_6" localSheetId="13">#REF!</definedName>
    <definedName name="ddtt1pvl_6" localSheetId="2">#REF!</definedName>
    <definedName name="ddtt1pvl_6" localSheetId="11">#REF!</definedName>
    <definedName name="ddtt1pvl_6" localSheetId="5">#REF!</definedName>
    <definedName name="ddtt1pvl_6" localSheetId="14">#REF!</definedName>
    <definedName name="ddtt1pvl_6">#REF!</definedName>
    <definedName name="ddtt3pnc">#N/A</definedName>
    <definedName name="ddtt3pnc_6" localSheetId="13">#REF!</definedName>
    <definedName name="ddtt3pnc_6" localSheetId="2">#REF!</definedName>
    <definedName name="ddtt3pnc_6" localSheetId="11">#REF!</definedName>
    <definedName name="ddtt3pnc_6" localSheetId="5">#REF!</definedName>
    <definedName name="ddtt3pnc_6" localSheetId="14">#REF!</definedName>
    <definedName name="ddtt3pnc_6">#REF!</definedName>
    <definedName name="ddtt3pvl">#N/A</definedName>
    <definedName name="ddtt3pvl_6" localSheetId="13">#REF!</definedName>
    <definedName name="ddtt3pvl_6" localSheetId="2">#REF!</definedName>
    <definedName name="ddtt3pvl_6" localSheetId="11">#REF!</definedName>
    <definedName name="ddtt3pvl_6" localSheetId="5">#REF!</definedName>
    <definedName name="ddtt3pvl_6" localSheetId="14">#REF!</definedName>
    <definedName name="ddtt3pvl_6">#REF!</definedName>
    <definedName name="ddui" localSheetId="13">#REF!</definedName>
    <definedName name="ddui" localSheetId="2">#REF!</definedName>
    <definedName name="ddui" localSheetId="11">#REF!</definedName>
    <definedName name="ddui" localSheetId="5">#REF!</definedName>
    <definedName name="ddui" localSheetId="14">#REF!</definedName>
    <definedName name="ddui">#REF!</definedName>
    <definedName name="DDXD">#REF!</definedName>
    <definedName name="de" localSheetId="13">#REF!</definedName>
    <definedName name="de" localSheetId="2">#REF!</definedName>
    <definedName name="de" localSheetId="11">#REF!</definedName>
    <definedName name="de" localSheetId="5">#REF!</definedName>
    <definedName name="de" localSheetId="14">#REF!</definedName>
    <definedName name="de">#REF!</definedName>
    <definedName name="de_" localSheetId="13">#REF!</definedName>
    <definedName name="de_" localSheetId="2">#REF!</definedName>
    <definedName name="de_" localSheetId="11">#REF!</definedName>
    <definedName name="de_" localSheetId="5">#REF!</definedName>
    <definedName name="de_" localSheetId="14">#REF!</definedName>
    <definedName name="de_">#REF!</definedName>
    <definedName name="dec" localSheetId="2" hidden="1">{"Offgrid",#N/A,FALSE,"OFFGRID";"Region",#N/A,FALSE,"REGION";"Offgrid -2",#N/A,FALSE,"OFFGRID";"WTP",#N/A,FALSE,"WTP";"WTP -2",#N/A,FALSE,"WTP";"Project",#N/A,FALSE,"PROJECT";"Summary -2",#N/A,FALSE,"SUMMARY"}</definedName>
    <definedName name="dec" localSheetId="11" hidden="1">{"Offgrid",#N/A,FALSE,"OFFGRID";"Region",#N/A,FALSE,"REGION";"Offgrid -2",#N/A,FALSE,"OFFGRID";"WTP",#N/A,FALSE,"WTP";"WTP -2",#N/A,FALSE,"WTP";"Project",#N/A,FALSE,"PROJECT";"Summary -2",#N/A,FALSE,"SUMMARY"}</definedName>
    <definedName name="dec" localSheetId="5" hidden="1">{"Offgrid",#N/A,FALSE,"OFFGRID";"Region",#N/A,FALSE,"REGION";"Offgrid -2",#N/A,FALSE,"OFFGRID";"WTP",#N/A,FALSE,"WTP";"WTP -2",#N/A,FALSE,"WTP";"Project",#N/A,FALSE,"PROJECT";"Summary -2",#N/A,FALSE,"SUMMARY"}</definedName>
    <definedName name="dec" hidden="1">{"Offgrid",#N/A,FALSE,"OFFGRID";"Region",#N/A,FALSE,"REGION";"Offgrid -2",#N/A,FALSE,"OFFGRID";"WTP",#N/A,FALSE,"WTP";"WTP -2",#N/A,FALSE,"WTP";"Project",#N/A,FALSE,"PROJECT";"Summary -2",#N/A,FALSE,"SUMMARY"}</definedName>
    <definedName name="deda" localSheetId="2" hidden="1">{"'Sheet1'!$L$16"}</definedName>
    <definedName name="deda" localSheetId="11" hidden="1">{"'Sheet1'!$L$16"}</definedName>
    <definedName name="deda" localSheetId="5" hidden="1">{"'Sheet1'!$L$16"}</definedName>
    <definedName name="deda" hidden="1">{"'Sheet1'!$L$16"}</definedName>
    <definedName name="Default" localSheetId="13">#REF!</definedName>
    <definedName name="Default" localSheetId="2">#REF!</definedName>
    <definedName name="Default" localSheetId="11">#REF!</definedName>
    <definedName name="Default" localSheetId="5">#REF!</definedName>
    <definedName name="Default" localSheetId="14">#REF!</definedName>
    <definedName name="Default">#REF!</definedName>
    <definedName name="deff">#N/A</definedName>
    <definedName name="DEFINENAME">#N/A</definedName>
    <definedName name="deg" localSheetId="13">#REF!</definedName>
    <definedName name="deg" localSheetId="2">#REF!</definedName>
    <definedName name="deg" localSheetId="11">#REF!</definedName>
    <definedName name="deg" localSheetId="5">#REF!</definedName>
    <definedName name="deg" localSheetId="14">#REF!</definedName>
    <definedName name="deg">#REF!</definedName>
    <definedName name="del_tab" localSheetId="13" hidden="1">#REF!</definedName>
    <definedName name="del_tab" localSheetId="14" hidden="1">#REF!</definedName>
    <definedName name="del_tab" hidden="1">#REF!</definedName>
    <definedName name="delcode" localSheetId="13" hidden="1">#REF!</definedName>
    <definedName name="delcode" localSheetId="14" hidden="1">#REF!</definedName>
    <definedName name="delcode" hidden="1">#REF!</definedName>
    <definedName name="Delta" localSheetId="13">#REF!</definedName>
    <definedName name="Delta" localSheetId="2">#REF!</definedName>
    <definedName name="Delta" localSheetId="11">#REF!</definedName>
    <definedName name="Delta" localSheetId="5">#REF!</definedName>
    <definedName name="Delta" localSheetId="14">#REF!</definedName>
    <definedName name="Delta">#REF!</definedName>
    <definedName name="DEMI1">#N/A</definedName>
    <definedName name="DEMI2">#N/A</definedName>
    <definedName name="den_bu" localSheetId="13">#REF!</definedName>
    <definedName name="den_bu" localSheetId="2">#REF!</definedName>
    <definedName name="den_bu" localSheetId="11">#REF!</definedName>
    <definedName name="den_bu" localSheetId="5">#REF!</definedName>
    <definedName name="den_bu" localSheetId="14">#REF!</definedName>
    <definedName name="den_bu">#REF!</definedName>
    <definedName name="denbu" localSheetId="13">#REF!</definedName>
    <definedName name="denbu" localSheetId="2">#REF!</definedName>
    <definedName name="denbu" localSheetId="11">#REF!</definedName>
    <definedName name="denbu" localSheetId="5">#REF!</definedName>
    <definedName name="denbu" localSheetId="14">#REF!</definedName>
    <definedName name="denbu">#REF!</definedName>
    <definedName name="DenDK" localSheetId="2" hidden="1">{"'Sheet1'!$L$16"}</definedName>
    <definedName name="DenDK" localSheetId="11" hidden="1">{"'Sheet1'!$L$16"}</definedName>
    <definedName name="DenDK" localSheetId="5" hidden="1">{"'Sheet1'!$L$16"}</definedName>
    <definedName name="DenDK" hidden="1">{"'Sheet1'!$L$16"}</definedName>
    <definedName name="det" localSheetId="13">#REF!</definedName>
    <definedName name="det" localSheetId="14">#REF!</definedName>
    <definedName name="det">#REF!</definedName>
    <definedName name="Det32x3" localSheetId="13">#REF!</definedName>
    <definedName name="Det32x3" localSheetId="2">#REF!</definedName>
    <definedName name="Det32x3" localSheetId="11">#REF!</definedName>
    <definedName name="Det32x3" localSheetId="5">#REF!</definedName>
    <definedName name="Det32x3" localSheetId="14">#REF!</definedName>
    <definedName name="Det32x3">#REF!</definedName>
    <definedName name="Det35x3" localSheetId="13">#REF!</definedName>
    <definedName name="Det35x3" localSheetId="2">#REF!</definedName>
    <definedName name="Det35x3" localSheetId="11">#REF!</definedName>
    <definedName name="Det35x3" localSheetId="5">#REF!</definedName>
    <definedName name="Det35x3" localSheetId="14">#REF!</definedName>
    <definedName name="Det35x3">#REF!</definedName>
    <definedName name="Det40x4" localSheetId="13">#REF!</definedName>
    <definedName name="Det40x4" localSheetId="2">#REF!</definedName>
    <definedName name="Det40x4" localSheetId="11">#REF!</definedName>
    <definedName name="Det40x4" localSheetId="5">#REF!</definedName>
    <definedName name="Det40x4" localSheetId="14">#REF!</definedName>
    <definedName name="Det40x4">#REF!</definedName>
    <definedName name="Det50x5" localSheetId="13">#REF!</definedName>
    <definedName name="Det50x5" localSheetId="2">#REF!</definedName>
    <definedName name="Det50x5" localSheetId="11">#REF!</definedName>
    <definedName name="Det50x5" localSheetId="5">#REF!</definedName>
    <definedName name="Det50x5" localSheetId="14">#REF!</definedName>
    <definedName name="Det50x5">#REF!</definedName>
    <definedName name="Det63x6" localSheetId="13">#REF!</definedName>
    <definedName name="Det63x6" localSheetId="2">#REF!</definedName>
    <definedName name="Det63x6" localSheetId="11">#REF!</definedName>
    <definedName name="Det63x6" localSheetId="5">#REF!</definedName>
    <definedName name="Det63x6" localSheetId="14">#REF!</definedName>
    <definedName name="Det63x6">#REF!</definedName>
    <definedName name="Det75x6" localSheetId="13">#REF!</definedName>
    <definedName name="Det75x6" localSheetId="2">#REF!</definedName>
    <definedName name="Det75x6" localSheetId="11">#REF!</definedName>
    <definedName name="Det75x6" localSheetId="5">#REF!</definedName>
    <definedName name="Det75x6" localSheetId="14">#REF!</definedName>
    <definedName name="Det75x6">#REF!</definedName>
    <definedName name="Detai_Crosstab" localSheetId="13">#REF!</definedName>
    <definedName name="Detai_Crosstab" localSheetId="2">#REF!</definedName>
    <definedName name="Detai_Crosstab" localSheetId="11">#REF!</definedName>
    <definedName name="Detai_Crosstab" localSheetId="5">#REF!</definedName>
    <definedName name="Detai_Crosstab" localSheetId="14">#REF!</definedName>
    <definedName name="Detai_Crosstab">#REF!</definedName>
    <definedName name="detr" localSheetId="13">#REF!</definedName>
    <definedName name="detr" localSheetId="2">#REF!</definedName>
    <definedName name="detr" localSheetId="11">#REF!</definedName>
    <definedName name="detr" localSheetId="5">#REF!</definedName>
    <definedName name="detr" localSheetId="14">#REF!</definedName>
    <definedName name="detr">#REF!</definedName>
    <definedName name="df" localSheetId="13">#REF!</definedName>
    <definedName name="df" localSheetId="2">#REF!</definedName>
    <definedName name="df" localSheetId="11">#REF!</definedName>
    <definedName name="df" localSheetId="5">#REF!</definedName>
    <definedName name="df" localSheetId="14">#REF!</definedName>
    <definedName name="df">#REF!</definedName>
    <definedName name="df_" localSheetId="13">#REF!</definedName>
    <definedName name="df_" localSheetId="14">#REF!</definedName>
    <definedName name="df_">#REF!</definedName>
    <definedName name="DF_e">#N/A</definedName>
    <definedName name="DF_i">#N/A</definedName>
    <definedName name="DF_ve">#N/A</definedName>
    <definedName name="DF_vi">#N/A</definedName>
    <definedName name="DFADGDG" localSheetId="13">#REF!</definedName>
    <definedName name="DFADGDG" localSheetId="2">#REF!</definedName>
    <definedName name="DFADGDG" localSheetId="11">#REF!</definedName>
    <definedName name="DFADGDG" localSheetId="5">#REF!</definedName>
    <definedName name="DFADGDG" localSheetId="14">#REF!</definedName>
    <definedName name="DFADGDG">#REF!</definedName>
    <definedName name="dfaf" localSheetId="13">#REF!</definedName>
    <definedName name="dfaf" localSheetId="2">#REF!</definedName>
    <definedName name="dfaf" localSheetId="11">#REF!</definedName>
    <definedName name="dfaf" localSheetId="5">#REF!</definedName>
    <definedName name="dfaf" localSheetId="14">#REF!</definedName>
    <definedName name="dfaf">#REF!</definedName>
    <definedName name="dfas" localSheetId="13">#REF!</definedName>
    <definedName name="dfas" localSheetId="2">#REF!</definedName>
    <definedName name="dfas" localSheetId="11">#REF!</definedName>
    <definedName name="dfas" localSheetId="5">#REF!</definedName>
    <definedName name="dfas" localSheetId="14">#REF!</definedName>
    <definedName name="dfas">#REF!</definedName>
    <definedName name="dfcr" localSheetId="13">#REF!</definedName>
    <definedName name="dfcr" localSheetId="2">#REF!</definedName>
    <definedName name="dfcr" localSheetId="11">#REF!</definedName>
    <definedName name="dfcr" localSheetId="5">#REF!</definedName>
    <definedName name="dfcr" localSheetId="14">#REF!</definedName>
    <definedName name="dfcr">#REF!</definedName>
    <definedName name="dfcrs" localSheetId="13">#REF!</definedName>
    <definedName name="dfcrs" localSheetId="2">#REF!</definedName>
    <definedName name="dfcrs" localSheetId="11">#REF!</definedName>
    <definedName name="dfcrs" localSheetId="5">#REF!</definedName>
    <definedName name="dfcrs" localSheetId="14">#REF!</definedName>
    <definedName name="dfcrs">#REF!</definedName>
    <definedName name="dfchh" localSheetId="2" hidden="1">{"'Sheet1'!$L$16"}</definedName>
    <definedName name="dfchh" localSheetId="11" hidden="1">{"'Sheet1'!$L$16"}</definedName>
    <definedName name="dfchh" localSheetId="5" hidden="1">{"'Sheet1'!$L$16"}</definedName>
    <definedName name="dfchh" hidden="1">{"'Sheet1'!$L$16"}</definedName>
    <definedName name="DFD" localSheetId="2" hidden="1">{"'Sheet1'!$L$16"}</definedName>
    <definedName name="DFD" localSheetId="11" hidden="1">{"'Sheet1'!$L$16"}</definedName>
    <definedName name="DFD" localSheetId="5" hidden="1">{"'Sheet1'!$L$16"}</definedName>
    <definedName name="DFD" hidden="1">{"'Sheet1'!$L$16"}</definedName>
    <definedName name="dfes" localSheetId="13">#REF!</definedName>
    <definedName name="dfes" localSheetId="2">#REF!</definedName>
    <definedName name="dfes" localSheetId="11">#REF!</definedName>
    <definedName name="dfes" localSheetId="5">#REF!</definedName>
    <definedName name="dfes" localSheetId="14">#REF!</definedName>
    <definedName name="dfes">#REF!</definedName>
    <definedName name="DFext" localSheetId="13">#REF!</definedName>
    <definedName name="DFext" localSheetId="2">#REF!</definedName>
    <definedName name="DFext" localSheetId="11">#REF!</definedName>
    <definedName name="DFext" localSheetId="5">#REF!</definedName>
    <definedName name="DFext" localSheetId="14">#REF!</definedName>
    <definedName name="DFext">#REF!</definedName>
    <definedName name="dffafda" localSheetId="13">#REF!</definedName>
    <definedName name="dffafda" localSheetId="2">#REF!</definedName>
    <definedName name="dffafda" localSheetId="11">#REF!</definedName>
    <definedName name="dffafda" localSheetId="5">#REF!</definedName>
    <definedName name="dffafda" localSheetId="14">#REF!</definedName>
    <definedName name="dffafda">#REF!</definedName>
    <definedName name="dffr" localSheetId="13">#REF!</definedName>
    <definedName name="dffr" localSheetId="2">#REF!</definedName>
    <definedName name="dffr" localSheetId="11">#REF!</definedName>
    <definedName name="dffr" localSheetId="5">#REF!</definedName>
    <definedName name="dffr" localSheetId="14">#REF!</definedName>
    <definedName name="dffr">#REF!</definedName>
    <definedName name="dfg">#N/A</definedName>
    <definedName name="dfgbfdb">#REF!</definedName>
    <definedName name="dfgdfg" localSheetId="13" hidden="1">#REF!</definedName>
    <definedName name="dfgdfg" localSheetId="2" hidden="1">#REF!</definedName>
    <definedName name="dfgdfg" localSheetId="11" hidden="1">#REF!</definedName>
    <definedName name="dfgdfg" localSheetId="5" hidden="1">#REF!</definedName>
    <definedName name="dfgdfg" localSheetId="14" hidden="1">#REF!</definedName>
    <definedName name="dfgdfg" hidden="1">#REF!</definedName>
    <definedName name="dfghjk" localSheetId="13">#REF!</definedName>
    <definedName name="dfghjk" localSheetId="2">#REF!</definedName>
    <definedName name="dfghjk" localSheetId="11">#REF!</definedName>
    <definedName name="dfghjk" localSheetId="5">#REF!</definedName>
    <definedName name="dfghjk" localSheetId="14">#REF!</definedName>
    <definedName name="dfghjk">#REF!</definedName>
    <definedName name="dfghjkl" localSheetId="13">#REF!</definedName>
    <definedName name="dfghjkl" localSheetId="2">#REF!</definedName>
    <definedName name="dfghjkl" localSheetId="11">#REF!</definedName>
    <definedName name="dfghjkl" localSheetId="5">#REF!</definedName>
    <definedName name="dfghjkl" localSheetId="14">#REF!</definedName>
    <definedName name="dfghjkl">#REF!</definedName>
    <definedName name="dfghjllk" localSheetId="13">#REF!</definedName>
    <definedName name="dfghjllk" localSheetId="2">#REF!</definedName>
    <definedName name="dfghjllk" localSheetId="11">#REF!</definedName>
    <definedName name="dfghjllk" localSheetId="5">#REF!</definedName>
    <definedName name="dfghjllk" localSheetId="14">#REF!</definedName>
    <definedName name="dfghjllk">#REF!</definedName>
    <definedName name="dfh" localSheetId="2" hidden="1">{"'Sheet1'!$L$16"}</definedName>
    <definedName name="dfh" localSheetId="11" hidden="1">{"'Sheet1'!$L$16"}</definedName>
    <definedName name="dfh" localSheetId="5" hidden="1">{"'Sheet1'!$L$16"}</definedName>
    <definedName name="dfh" hidden="1">{"'Sheet1'!$L$16"}</definedName>
    <definedName name="dfhh" localSheetId="2" hidden="1">{"'Sheet1'!$L$16"}</definedName>
    <definedName name="dfhh" localSheetId="11" hidden="1">{"'Sheet1'!$L$16"}</definedName>
    <definedName name="dfhh" localSheetId="5" hidden="1">{"'Sheet1'!$L$16"}</definedName>
    <definedName name="dfhh" hidden="1">{"'Sheet1'!$L$16"}</definedName>
    <definedName name="dfjsdhldfgkfd" localSheetId="2" hidden="1">{"'Sheet1'!$L$16"}</definedName>
    <definedName name="dfjsdhldfgkfd" localSheetId="11" hidden="1">{"'Sheet1'!$L$16"}</definedName>
    <definedName name="dfjsdhldfgkfd" localSheetId="5" hidden="1">{"'Sheet1'!$L$16"}</definedName>
    <definedName name="dfjsdhldfgkfd" hidden="1">{"'Sheet1'!$L$16"}</definedName>
    <definedName name="dfpf" localSheetId="13">#REF!</definedName>
    <definedName name="dfpf" localSheetId="2">#REF!</definedName>
    <definedName name="dfpf" localSheetId="11">#REF!</definedName>
    <definedName name="dfpf" localSheetId="5">#REF!</definedName>
    <definedName name="dfpf" localSheetId="14">#REF!</definedName>
    <definedName name="dfpf">#REF!</definedName>
    <definedName name="dfs" localSheetId="13">#REF!</definedName>
    <definedName name="dfs" localSheetId="2">#REF!</definedName>
    <definedName name="dfs" localSheetId="11">#REF!</definedName>
    <definedName name="dfs" localSheetId="5">#REF!</definedName>
    <definedName name="dfs" localSheetId="14">#REF!</definedName>
    <definedName name="dfs">#REF!</definedName>
    <definedName name="DFSDF" localSheetId="2" hidden="1">{"'Sheet1'!$L$16"}</definedName>
    <definedName name="DFSDF" localSheetId="11" hidden="1">{"'Sheet1'!$L$16"}</definedName>
    <definedName name="DFSDF" localSheetId="5" hidden="1">{"'Sheet1'!$L$16"}</definedName>
    <definedName name="DFSDF" hidden="1">{"'Sheet1'!$L$16"}</definedName>
    <definedName name="dfsfsd" localSheetId="2" hidden="1">{"'Sheet1'!$L$16"}</definedName>
    <definedName name="dfsfsd" localSheetId="11" hidden="1">{"'Sheet1'!$L$16"}</definedName>
    <definedName name="dfsfsd" localSheetId="5" hidden="1">{"'Sheet1'!$L$16"}</definedName>
    <definedName name="dfsfsd" hidden="1">{"'Sheet1'!$L$16"}</definedName>
    <definedName name="dfsh" localSheetId="13">#REF!</definedName>
    <definedName name="dfsh" localSheetId="2">#REF!</definedName>
    <definedName name="dfsh" localSheetId="11">#REF!</definedName>
    <definedName name="dfsh" localSheetId="5">#REF!</definedName>
    <definedName name="dfsh" localSheetId="14">#REF!</definedName>
    <definedName name="dfsh">#REF!</definedName>
    <definedName name="DFv" localSheetId="13">#REF!</definedName>
    <definedName name="DFv" localSheetId="2">#REF!</definedName>
    <definedName name="DFv" localSheetId="11">#REF!</definedName>
    <definedName name="DFv" localSheetId="5">#REF!</definedName>
    <definedName name="DFv" localSheetId="14">#REF!</definedName>
    <definedName name="DFv">#REF!</definedName>
    <definedName name="dfydz" localSheetId="2" hidden="1">{"'Sheet1'!$L$16"}</definedName>
    <definedName name="dfydz" localSheetId="11" hidden="1">{"'Sheet1'!$L$16"}</definedName>
    <definedName name="dfydz" localSheetId="5" hidden="1">{"'Sheet1'!$L$16"}</definedName>
    <definedName name="dfydz" hidden="1">{"'Sheet1'!$L$16"}</definedName>
    <definedName name="DG" localSheetId="13">#REF!</definedName>
    <definedName name="DG" localSheetId="2">#REF!</definedName>
    <definedName name="DG" localSheetId="11">#REF!</definedName>
    <definedName name="DG" localSheetId="5">#REF!</definedName>
    <definedName name="DG" localSheetId="14">#REF!</definedName>
    <definedName name="DG">#REF!</definedName>
    <definedName name="dg_5cau" localSheetId="13">#REF!</definedName>
    <definedName name="dg_5cau" localSheetId="2">#REF!</definedName>
    <definedName name="dg_5cau" localSheetId="11">#REF!</definedName>
    <definedName name="dg_5cau" localSheetId="5">#REF!</definedName>
    <definedName name="dg_5cau" localSheetId="14">#REF!</definedName>
    <definedName name="dg_5cau">#REF!</definedName>
    <definedName name="dg_6" localSheetId="13">#REF!</definedName>
    <definedName name="dg_6" localSheetId="2">#REF!</definedName>
    <definedName name="dg_6" localSheetId="11">#REF!</definedName>
    <definedName name="dg_6" localSheetId="5">#REF!</definedName>
    <definedName name="dg_6" localSheetId="14">#REF!</definedName>
    <definedName name="dg_6">#REF!</definedName>
    <definedName name="dg_cau" localSheetId="13">#REF!</definedName>
    <definedName name="dg_cau" localSheetId="2">#REF!</definedName>
    <definedName name="dg_cau" localSheetId="11">#REF!</definedName>
    <definedName name="dg_cau" localSheetId="5">#REF!</definedName>
    <definedName name="dg_cau" localSheetId="14">#REF!</definedName>
    <definedName name="dg_cau">#REF!</definedName>
    <definedName name="dg_duong">#N/A</definedName>
    <definedName name="DG_DZ">#N/A</definedName>
    <definedName name="DG_M_C_X" localSheetId="13">#REF!</definedName>
    <definedName name="DG_M_C_X" localSheetId="2">#REF!</definedName>
    <definedName name="DG_M_C_X" localSheetId="11">#REF!</definedName>
    <definedName name="DG_M_C_X" localSheetId="5">#REF!</definedName>
    <definedName name="DG_M_C_X" localSheetId="14">#REF!</definedName>
    <definedName name="DG_M_C_X">#REF!</definedName>
    <definedName name="DG_phu_ban_day" localSheetId="13">#REF!</definedName>
    <definedName name="DG_phu_ban_day" localSheetId="14">#REF!</definedName>
    <definedName name="DG_phu_ban_day">#REF!</definedName>
    <definedName name="DG_phu_dam_doc" localSheetId="13">#REF!</definedName>
    <definedName name="DG_phu_dam_doc" localSheetId="14">#REF!</definedName>
    <definedName name="DG_phu_dam_doc">#REF!</definedName>
    <definedName name="DG1M3BETONG" localSheetId="13">#REF!</definedName>
    <definedName name="DG1M3BETONG" localSheetId="2">#REF!</definedName>
    <definedName name="DG1M3BETONG" localSheetId="11">#REF!</definedName>
    <definedName name="DG1M3BETONG" localSheetId="5">#REF!</definedName>
    <definedName name="DG1M3BETONG" localSheetId="14">#REF!</definedName>
    <definedName name="DG1M3BETONG">#REF!</definedName>
    <definedName name="dg67_1" localSheetId="13">#REF!</definedName>
    <definedName name="dg67_1" localSheetId="2">#REF!</definedName>
    <definedName name="dg67_1" localSheetId="11">#REF!</definedName>
    <definedName name="dg67_1" localSheetId="5">#REF!</definedName>
    <definedName name="dg67_1" localSheetId="14">#REF!</definedName>
    <definedName name="dg67_1">#REF!</definedName>
    <definedName name="dgbdII" localSheetId="13">#REF!</definedName>
    <definedName name="dgbdII" localSheetId="2">#REF!</definedName>
    <definedName name="dgbdII" localSheetId="11">#REF!</definedName>
    <definedName name="dgbdII" localSheetId="5">#REF!</definedName>
    <definedName name="dgbdII" localSheetId="14">#REF!</definedName>
    <definedName name="dgbdII">#REF!</definedName>
    <definedName name="dgc" localSheetId="13">#REF!</definedName>
    <definedName name="dgc" localSheetId="2">#REF!</definedName>
    <definedName name="dgc" localSheetId="11">#REF!</definedName>
    <definedName name="dgc" localSheetId="5">#REF!</definedName>
    <definedName name="dgc" localSheetId="14">#REF!</definedName>
    <definedName name="dgc">#REF!</definedName>
    <definedName name="dgcau" localSheetId="13">#REF!</definedName>
    <definedName name="dgcau" localSheetId="2">#REF!</definedName>
    <definedName name="dgcau" localSheetId="11">#REF!</definedName>
    <definedName name="dgcau" localSheetId="5">#REF!</definedName>
    <definedName name="dgcau" localSheetId="14">#REF!</definedName>
    <definedName name="dgcau">#REF!</definedName>
    <definedName name="DGCocKhoanNhoi">#N/A</definedName>
    <definedName name="DGCocOng_D1M">#N/A</definedName>
    <definedName name="dgct">#N/A</definedName>
    <definedName name="DGCT_L.SON1">#N/A</definedName>
    <definedName name="DGCT_T.Quy_P.Thuy_Q" localSheetId="13">#REF!</definedName>
    <definedName name="DGCT_T.Quy_P.Thuy_Q" localSheetId="2">#REF!</definedName>
    <definedName name="DGCT_T.Quy_P.Thuy_Q" localSheetId="11">#REF!</definedName>
    <definedName name="DGCT_T.Quy_P.Thuy_Q" localSheetId="5">#REF!</definedName>
    <definedName name="DGCT_T.Quy_P.Thuy_Q" localSheetId="14">#REF!</definedName>
    <definedName name="DGCT_T.Quy_P.Thuy_Q">#REF!</definedName>
    <definedName name="DGCT_TRAUQUYPHUTHUY_HN" localSheetId="13">#REF!</definedName>
    <definedName name="DGCT_TRAUQUYPHUTHUY_HN" localSheetId="2">#REF!</definedName>
    <definedName name="DGCT_TRAUQUYPHUTHUY_HN" localSheetId="11">#REF!</definedName>
    <definedName name="DGCT_TRAUQUYPHUTHUY_HN" localSheetId="5">#REF!</definedName>
    <definedName name="DGCT_TRAUQUYPHUTHUY_HN" localSheetId="14">#REF!</definedName>
    <definedName name="DGCT_TRAUQUYPHUTHUY_HN">#REF!</definedName>
    <definedName name="DGCTDam33">#N/A</definedName>
    <definedName name="DGCTdamKhungT">#N/A</definedName>
    <definedName name="DGCTI592" localSheetId="13">#REF!</definedName>
    <definedName name="DGCTI592" localSheetId="2">#REF!</definedName>
    <definedName name="DGCTI592" localSheetId="11">#REF!</definedName>
    <definedName name="DGCTI592" localSheetId="5">#REF!</definedName>
    <definedName name="DGCTI592" localSheetId="14">#REF!</definedName>
    <definedName name="DGCTI592">#REF!</definedName>
    <definedName name="DGCTMatCauLanCan">#N/A</definedName>
    <definedName name="dgctp2" localSheetId="2" hidden="1">{"'Sheet1'!$L$16"}</definedName>
    <definedName name="dgctp2" localSheetId="11" hidden="1">{"'Sheet1'!$L$16"}</definedName>
    <definedName name="dgctp2" localSheetId="5" hidden="1">{"'Sheet1'!$L$16"}</definedName>
    <definedName name="dgctp2" hidden="1">{"'Sheet1'!$L$16"}</definedName>
    <definedName name="DGCTPhanDuoi">#N/A</definedName>
    <definedName name="dgd" localSheetId="13">#REF!</definedName>
    <definedName name="dgd" localSheetId="2">#REF!</definedName>
    <definedName name="dgd" localSheetId="11">#REF!</definedName>
    <definedName name="dgd" localSheetId="5">#REF!</definedName>
    <definedName name="dgd" localSheetId="14">#REF!</definedName>
    <definedName name="dgd">#REF!</definedName>
    <definedName name="dgds" localSheetId="2" hidden="1">{"'Sheet1'!$L$16"}</definedName>
    <definedName name="dgds" localSheetId="11" hidden="1">{"'Sheet1'!$L$16"}</definedName>
    <definedName name="dgds" localSheetId="5" hidden="1">{"'Sheet1'!$L$16"}</definedName>
    <definedName name="dgds" hidden="1">{"'Sheet1'!$L$16"}</definedName>
    <definedName name="dgf" localSheetId="2" hidden="1">{"Offgrid",#N/A,FALSE,"OFFGRID";"Region",#N/A,FALSE,"REGION";"Offgrid -2",#N/A,FALSE,"OFFGRID";"WTP",#N/A,FALSE,"WTP";"WTP -2",#N/A,FALSE,"WTP";"Project",#N/A,FALSE,"PROJECT";"Summary -2",#N/A,FALSE,"SUMMARY"}</definedName>
    <definedName name="dgf" localSheetId="11" hidden="1">{"Offgrid",#N/A,FALSE,"OFFGRID";"Region",#N/A,FALSE,"REGION";"Offgrid -2",#N/A,FALSE,"OFFGRID";"WTP",#N/A,FALSE,"WTP";"WTP -2",#N/A,FALSE,"WTP";"Project",#N/A,FALSE,"PROJECT";"Summary -2",#N/A,FALSE,"SUMMARY"}</definedName>
    <definedName name="dgf" localSheetId="5" hidden="1">{"Offgrid",#N/A,FALSE,"OFFGRID";"Region",#N/A,FALSE,"REGION";"Offgrid -2",#N/A,FALSE,"OFFGRID";"WTP",#N/A,FALSE,"WTP";"WTP -2",#N/A,FALSE,"WTP";"Project",#N/A,FALSE,"PROJECT";"Summary -2",#N/A,FALSE,"SUMMARY"}</definedName>
    <definedName name="dgf" hidden="1">{"Offgrid",#N/A,FALSE,"OFFGRID";"Region",#N/A,FALSE,"REGION";"Offgrid -2",#N/A,FALSE,"OFFGRID";"WTP",#N/A,FALSE,"WTP";"WTP -2",#N/A,FALSE,"WTP";"Project",#N/A,FALSE,"PROJECT";"Summary -2",#N/A,FALSE,"SUMMARY"}</definedName>
    <definedName name="dgfg" localSheetId="2" hidden="1">{"'Sheet1'!$L$16"}</definedName>
    <definedName name="dgfg" localSheetId="11" hidden="1">{"'Sheet1'!$L$16"}</definedName>
    <definedName name="dgfg" localSheetId="5" hidden="1">{"'Sheet1'!$L$16"}</definedName>
    <definedName name="dgfg" hidden="1">{"'Sheet1'!$L$16"}</definedName>
    <definedName name="dggdgf" localSheetId="13">#REF!</definedName>
    <definedName name="dggdgf" localSheetId="2">#REF!</definedName>
    <definedName name="dggdgf" localSheetId="11">#REF!</definedName>
    <definedName name="dggdgf" localSheetId="5">#REF!</definedName>
    <definedName name="dggdgf" localSheetId="14">#REF!</definedName>
    <definedName name="dggdgf">#REF!</definedName>
    <definedName name="dgh" localSheetId="2" hidden="1">{"'Sheet1'!$L$16"}</definedName>
    <definedName name="dgh" localSheetId="11" hidden="1">{"'Sheet1'!$L$16"}</definedName>
    <definedName name="dgh" localSheetId="5" hidden="1">{"'Sheet1'!$L$16"}</definedName>
    <definedName name="dgh" hidden="1">{"'Sheet1'!$L$16"}</definedName>
    <definedName name="dghdfgj" localSheetId="2" hidden="1">{"'Sheet1'!$L$16"}</definedName>
    <definedName name="dghdfgj" localSheetId="11" hidden="1">{"'Sheet1'!$L$16"}</definedName>
    <definedName name="dghdfgj" localSheetId="5" hidden="1">{"'Sheet1'!$L$16"}</definedName>
    <definedName name="dghdfgj" hidden="1">{"'Sheet1'!$L$16"}</definedName>
    <definedName name="dghdgfh" localSheetId="2" hidden="1">{"'Sheet1'!$L$16"}</definedName>
    <definedName name="dghdgfh" localSheetId="11" hidden="1">{"'Sheet1'!$L$16"}</definedName>
    <definedName name="dghdgfh" localSheetId="5" hidden="1">{"'Sheet1'!$L$16"}</definedName>
    <definedName name="dghdgfh" hidden="1">{"'Sheet1'!$L$16"}</definedName>
    <definedName name="dghdhdh" localSheetId="2" hidden="1">{"'Sheet1'!$L$16"}</definedName>
    <definedName name="dghdhdh" localSheetId="11" hidden="1">{"'Sheet1'!$L$16"}</definedName>
    <definedName name="dghdhdh" localSheetId="5" hidden="1">{"'Sheet1'!$L$16"}</definedName>
    <definedName name="dghdhdh" hidden="1">{"'Sheet1'!$L$16"}</definedName>
    <definedName name="dghgdf" localSheetId="2" hidden="1">{"'Sheet1'!$L$16"}</definedName>
    <definedName name="dghgdf" localSheetId="11" hidden="1">{"'Sheet1'!$L$16"}</definedName>
    <definedName name="dghgdf" localSheetId="5" hidden="1">{"'Sheet1'!$L$16"}</definedName>
    <definedName name="dghgdf" hidden="1">{"'Sheet1'!$L$16"}</definedName>
    <definedName name="dghp" localSheetId="13">#REF!</definedName>
    <definedName name="dghp" localSheetId="2">#REF!</definedName>
    <definedName name="dghp" localSheetId="11">#REF!</definedName>
    <definedName name="dghp" localSheetId="5">#REF!</definedName>
    <definedName name="dghp" localSheetId="14">#REF!</definedName>
    <definedName name="dghp">#REF!</definedName>
    <definedName name="DGHSDT" localSheetId="13">#REF!</definedName>
    <definedName name="DGHSDT" localSheetId="2">#REF!</definedName>
    <definedName name="DGHSDT" localSheetId="11">#REF!</definedName>
    <definedName name="DGHSDT" localSheetId="5">#REF!</definedName>
    <definedName name="DGHSDT" localSheetId="14">#REF!</definedName>
    <definedName name="DGHSDT">#REF!</definedName>
    <definedName name="DGM">#N/A</definedName>
    <definedName name="DGM_6" localSheetId="13">#REF!</definedName>
    <definedName name="DGM_6" localSheetId="2">#REF!</definedName>
    <definedName name="DGM_6" localSheetId="11">#REF!</definedName>
    <definedName name="DGM_6" localSheetId="5">#REF!</definedName>
    <definedName name="DGM_6" localSheetId="14">#REF!</definedName>
    <definedName name="DGM_6">#REF!</definedName>
    <definedName name="dgnc" localSheetId="13">#REF!</definedName>
    <definedName name="dgnc" localSheetId="2">#REF!</definedName>
    <definedName name="dgnc" localSheetId="11">#REF!</definedName>
    <definedName name="dgnc" localSheetId="5">#REF!</definedName>
    <definedName name="dgnc" localSheetId="14">#REF!</definedName>
    <definedName name="dgnc">#REF!</definedName>
    <definedName name="dgnc1">0.006</definedName>
    <definedName name="dgncTC">0.04</definedName>
    <definedName name="dgqndn" localSheetId="13">#REF!</definedName>
    <definedName name="dgqndn" localSheetId="2">#REF!</definedName>
    <definedName name="dgqndn" localSheetId="11">#REF!</definedName>
    <definedName name="dgqndn" localSheetId="5">#REF!</definedName>
    <definedName name="dgqndn" localSheetId="14">#REF!</definedName>
    <definedName name="dgqndn">#REF!</definedName>
    <definedName name="DGTV" localSheetId="13">#REF!</definedName>
    <definedName name="DGTV" localSheetId="2">#REF!</definedName>
    <definedName name="DGTV" localSheetId="11">#REF!</definedName>
    <definedName name="DGTV" localSheetId="5">#REF!</definedName>
    <definedName name="DGTV" localSheetId="14">#REF!</definedName>
    <definedName name="DGTV">#REF!</definedName>
    <definedName name="DGTH">#N/A</definedName>
    <definedName name="DGTH_6" localSheetId="13">#REF!</definedName>
    <definedName name="DGTH_6" localSheetId="2">#REF!</definedName>
    <definedName name="DGTH_6" localSheetId="11">#REF!</definedName>
    <definedName name="DGTH_6" localSheetId="5">#REF!</definedName>
    <definedName name="DGTH_6" localSheetId="14">#REF!</definedName>
    <definedName name="DGTH_6">#REF!</definedName>
    <definedName name="DGTH1">#N/A</definedName>
    <definedName name="DGTH1_6" localSheetId="13">#REF!</definedName>
    <definedName name="DGTH1_6" localSheetId="2">#REF!</definedName>
    <definedName name="DGTH1_6" localSheetId="11">#REF!</definedName>
    <definedName name="DGTH1_6" localSheetId="5">#REF!</definedName>
    <definedName name="DGTH1_6" localSheetId="14">#REF!</definedName>
    <definedName name="DGTH1_6">#REF!</definedName>
    <definedName name="dgth2">#N/A</definedName>
    <definedName name="dgth2_6" localSheetId="13">#REF!</definedName>
    <definedName name="dgth2_6" localSheetId="2">#REF!</definedName>
    <definedName name="dgth2_6" localSheetId="11">#REF!</definedName>
    <definedName name="dgth2_6" localSheetId="5">#REF!</definedName>
    <definedName name="dgth2_6" localSheetId="14">#REF!</definedName>
    <definedName name="dgth2_6">#REF!</definedName>
    <definedName name="dgthss3" localSheetId="13">#REF!</definedName>
    <definedName name="dgthss3" localSheetId="2">#REF!</definedName>
    <definedName name="dgthss3" localSheetId="11">#REF!</definedName>
    <definedName name="dgthss3" localSheetId="5">#REF!</definedName>
    <definedName name="dgthss3" localSheetId="14">#REF!</definedName>
    <definedName name="dgthss3">#REF!</definedName>
    <definedName name="DGTR">#N/A</definedName>
    <definedName name="DGTR_6" localSheetId="13">#REF!</definedName>
    <definedName name="DGTR_6" localSheetId="2">#REF!</definedName>
    <definedName name="DGTR_6" localSheetId="11">#REF!</definedName>
    <definedName name="DGTR_6" localSheetId="5">#REF!</definedName>
    <definedName name="DGTR_6" localSheetId="14">#REF!</definedName>
    <definedName name="DGTR_6">#REF!</definedName>
    <definedName name="dgvl" localSheetId="13">#REF!</definedName>
    <definedName name="dgvl" localSheetId="2">#REF!</definedName>
    <definedName name="dgvl" localSheetId="11">#REF!</definedName>
    <definedName name="dgvl" localSheetId="5">#REF!</definedName>
    <definedName name="dgvl" localSheetId="14">#REF!</definedName>
    <definedName name="dgvl">#REF!</definedName>
    <definedName name="dgvl_6" localSheetId="13">#REF!</definedName>
    <definedName name="dgvl_6" localSheetId="2">#REF!</definedName>
    <definedName name="dgvl_6" localSheetId="11">#REF!</definedName>
    <definedName name="dgvl_6" localSheetId="5">#REF!</definedName>
    <definedName name="dgvl_6" localSheetId="14">#REF!</definedName>
    <definedName name="dgvl_6">#REF!</definedName>
    <definedName name="DGVL1">#N/A</definedName>
    <definedName name="DGVL1_6" localSheetId="13">#REF!</definedName>
    <definedName name="DGVL1_6" localSheetId="2">#REF!</definedName>
    <definedName name="DGVL1_6" localSheetId="11">#REF!</definedName>
    <definedName name="DGVL1_6" localSheetId="5">#REF!</definedName>
    <definedName name="DGVL1_6" localSheetId="14">#REF!</definedName>
    <definedName name="DGVL1_6">#REF!</definedName>
    <definedName name="Dgvlcau">#N/A</definedName>
    <definedName name="DGVT">#N/A</definedName>
    <definedName name="DGIA" localSheetId="13">#REF!</definedName>
    <definedName name="DGIA" localSheetId="2">#REF!</definedName>
    <definedName name="DGIA" localSheetId="11">#REF!</definedName>
    <definedName name="DGIA" localSheetId="5">#REF!</definedName>
    <definedName name="DGIA" localSheetId="14">#REF!</definedName>
    <definedName name="DGIA">#REF!</definedName>
    <definedName name="DGIA2" localSheetId="13">#REF!</definedName>
    <definedName name="DGIA2" localSheetId="2">#REF!</definedName>
    <definedName name="DGIA2" localSheetId="11">#REF!</definedName>
    <definedName name="DGIA2" localSheetId="5">#REF!</definedName>
    <definedName name="DGIA2" localSheetId="14">#REF!</definedName>
    <definedName name="DGIA2">#REF!</definedName>
    <definedName name="DGIADZ">#N/A</definedName>
    <definedName name="dh">#REF!</definedName>
    <definedName name="dhb" localSheetId="13">#REF!</definedName>
    <definedName name="dhb" localSheetId="2">#REF!</definedName>
    <definedName name="dhb" localSheetId="11">#REF!</definedName>
    <definedName name="dhb" localSheetId="5">#REF!</definedName>
    <definedName name="dhb" localSheetId="14">#REF!</definedName>
    <definedName name="dhb">#REF!</definedName>
    <definedName name="dhg" localSheetId="2" hidden="1">{"'Sheet1'!$L$16"}</definedName>
    <definedName name="dhg" localSheetId="11" hidden="1">{"'Sheet1'!$L$16"}</definedName>
    <definedName name="dhg" localSheetId="5" hidden="1">{"'Sheet1'!$L$16"}</definedName>
    <definedName name="dhg" hidden="1">{"'Sheet1'!$L$16"}</definedName>
    <definedName name="dhoa">#N/A</definedName>
    <definedName name="dhoc" localSheetId="13">#REF!</definedName>
    <definedName name="dhoc" localSheetId="2">#REF!</definedName>
    <definedName name="dhoc" localSheetId="11">#REF!</definedName>
    <definedName name="dhoc" localSheetId="5">#REF!</definedName>
    <definedName name="dhoc" localSheetId="14">#REF!</definedName>
    <definedName name="dhoc">#REF!</definedName>
    <definedName name="dhom" localSheetId="13">#REF!</definedName>
    <definedName name="dhom" localSheetId="2">#REF!</definedName>
    <definedName name="dhom" localSheetId="11">#REF!</definedName>
    <definedName name="dhom" localSheetId="5">#REF!</definedName>
    <definedName name="dhom" localSheetId="14">#REF!</definedName>
    <definedName name="dhom">#REF!</definedName>
    <definedName name="dhth" localSheetId="13">#REF!</definedName>
    <definedName name="dhth" localSheetId="14">#REF!</definedName>
    <definedName name="dhth">#REF!</definedName>
    <definedName name="DIABAN">#N/A</definedName>
    <definedName name="DICH11">#N/A</definedName>
    <definedName name="dich22">#N/A</definedName>
    <definedName name="dien" localSheetId="13">#REF!</definedName>
    <definedName name="dien" localSheetId="2">#REF!</definedName>
    <definedName name="dien" localSheetId="11">#REF!</definedName>
    <definedName name="dien" localSheetId="5">#REF!</definedName>
    <definedName name="dien" localSheetId="14">#REF!</definedName>
    <definedName name="dien">#REF!</definedName>
    <definedName name="Dien_Luong_nam">#N/A</definedName>
    <definedName name="Dien_nang_so_cap">#N/A</definedName>
    <definedName name="Dien_nang_thu_cap">#N/A</definedName>
    <definedName name="DienNuoc" localSheetId="13">#REF!</definedName>
    <definedName name="DienNuoc" localSheetId="2">#REF!</definedName>
    <definedName name="DienNuoc" localSheetId="11">#REF!</definedName>
    <definedName name="DienNuoc" localSheetId="5">#REF!</definedName>
    <definedName name="DienNuoc" localSheetId="14">#REF!</definedName>
    <definedName name="DienNuoc">#REF!</definedName>
    <definedName name="dientichck" localSheetId="13">#REF!</definedName>
    <definedName name="dientichck" localSheetId="2">#REF!</definedName>
    <definedName name="dientichck" localSheetId="11">#REF!</definedName>
    <definedName name="dientichck" localSheetId="5">#REF!</definedName>
    <definedName name="dientichck" localSheetId="14">#REF!</definedName>
    <definedName name="dientichck">#REF!</definedName>
    <definedName name="Dientichtuongthan" localSheetId="13">#REF!</definedName>
    <definedName name="Dientichtuongthan" localSheetId="2">#REF!</definedName>
    <definedName name="Dientichtuongthan" localSheetId="11">#REF!</definedName>
    <definedName name="Dientichtuongthan" localSheetId="5">#REF!</definedName>
    <definedName name="Dientichtuongthan" localSheetId="14">#REF!</definedName>
    <definedName name="Dientichtuongthan">#REF!</definedName>
    <definedName name="diengiai" localSheetId="2" hidden="1">{"'Sheet1'!$L$16"}</definedName>
    <definedName name="diengiai" localSheetId="11" hidden="1">{"'Sheet1'!$L$16"}</definedName>
    <definedName name="diengiai" localSheetId="5" hidden="1">{"'Sheet1'!$L$16"}</definedName>
    <definedName name="diengiai" hidden="1">{"'Sheet1'!$L$16"}</definedName>
    <definedName name="Diezel" localSheetId="13">#REF!</definedName>
    <definedName name="Diezel" localSheetId="2">#REF!</definedName>
    <definedName name="Diezel" localSheetId="11">#REF!</definedName>
    <definedName name="Diezel" localSheetId="5">#REF!</definedName>
    <definedName name="Diezel" localSheetId="14">#REF!</definedName>
    <definedName name="Diezel">#REF!</definedName>
    <definedName name="diezen">#REF!</definedName>
    <definedName name="dim" localSheetId="13">#REF!</definedName>
    <definedName name="dim" localSheetId="2">#REF!</definedName>
    <definedName name="dim" localSheetId="11">#REF!</definedName>
    <definedName name="dim" localSheetId="5">#REF!</definedName>
    <definedName name="dim" localSheetId="14">#REF!</definedName>
    <definedName name="dim">#REF!</definedName>
    <definedName name="DIMM_64MB_ECC_PC133">#N/A</definedName>
    <definedName name="dinh" localSheetId="13">#REF!</definedName>
    <definedName name="dinh" localSheetId="2">#REF!</definedName>
    <definedName name="dinh" localSheetId="11">#REF!</definedName>
    <definedName name="dinh" localSheetId="5">#REF!</definedName>
    <definedName name="dinh" localSheetId="14">#REF!</definedName>
    <definedName name="dinh">#REF!</definedName>
    <definedName name="dinh2" localSheetId="13">#REF!</definedName>
    <definedName name="dinh2" localSheetId="2">#REF!</definedName>
    <definedName name="dinh2" localSheetId="11">#REF!</definedName>
    <definedName name="dinh2" localSheetId="5">#REF!</definedName>
    <definedName name="dinh2" localSheetId="14">#REF!</definedName>
    <definedName name="dinh2">#REF!</definedName>
    <definedName name="dinh5" localSheetId="13">#REF!</definedName>
    <definedName name="dinh5" localSheetId="2">#REF!</definedName>
    <definedName name="dinh5" localSheetId="11">#REF!</definedName>
    <definedName name="dinh5" localSheetId="5">#REF!</definedName>
    <definedName name="dinh5" localSheetId="14">#REF!</definedName>
    <definedName name="dinh5">#REF!</definedName>
    <definedName name="dinhdia">#N/A</definedName>
    <definedName name="dinhdiata" localSheetId="13">#REF!</definedName>
    <definedName name="dinhdiata" localSheetId="2">#REF!</definedName>
    <definedName name="dinhdiata" localSheetId="11">#REF!</definedName>
    <definedName name="dinhdiata" localSheetId="5">#REF!</definedName>
    <definedName name="dinhdiata" localSheetId="14">#REF!</definedName>
    <definedName name="dinhdiata">#REF!</definedName>
    <definedName name="dinhkhongphanquang">#N/A</definedName>
    <definedName name="dinhmong" localSheetId="13">#REF!</definedName>
    <definedName name="dinhmong" localSheetId="2">#REF!</definedName>
    <definedName name="dinhmong" localSheetId="11">#REF!</definedName>
    <definedName name="dinhmong" localSheetId="5">#REF!</definedName>
    <definedName name="dinhmong" localSheetId="14">#REF!</definedName>
    <definedName name="dinhmong">#REF!</definedName>
    <definedName name="dinhmu">#N/A</definedName>
    <definedName name="Dinhmuc" localSheetId="13">#REF!</definedName>
    <definedName name="Dinhmuc" localSheetId="2">#REF!</definedName>
    <definedName name="Dinhmuc" localSheetId="11">#REF!</definedName>
    <definedName name="Dinhmuc" localSheetId="5">#REF!</definedName>
    <definedName name="Dinhmuc" localSheetId="14">#REF!</definedName>
    <definedName name="Dinhmuc">#REF!</definedName>
    <definedName name="dinhphanquang">#N/A</definedName>
    <definedName name="dinhta" localSheetId="13">#REF!</definedName>
    <definedName name="dinhta" localSheetId="2">#REF!</definedName>
    <definedName name="dinhta" localSheetId="11">#REF!</definedName>
    <definedName name="dinhta" localSheetId="5">#REF!</definedName>
    <definedName name="dinhta" localSheetId="14">#REF!</definedName>
    <definedName name="dinhta">#REF!</definedName>
    <definedName name="dis_s" localSheetId="13">#REF!</definedName>
    <definedName name="dis_s" localSheetId="2">#REF!</definedName>
    <definedName name="dis_s" localSheetId="11">#REF!</definedName>
    <definedName name="dis_s" localSheetId="5">#REF!</definedName>
    <definedName name="dis_s" localSheetId="14">#REF!</definedName>
    <definedName name="dis_s">#REF!</definedName>
    <definedName name="Discount" localSheetId="13" hidden="1">#REF!</definedName>
    <definedName name="Discount" localSheetId="2" hidden="1">#REF!</definedName>
    <definedName name="Discount" localSheetId="11" hidden="1">#REF!</definedName>
    <definedName name="Discount" localSheetId="5" hidden="1">#REF!</definedName>
    <definedName name="Discount" localSheetId="14" hidden="1">#REF!</definedName>
    <definedName name="Discount" hidden="1">#REF!</definedName>
    <definedName name="display_area_2" localSheetId="13" hidden="1">#REF!</definedName>
    <definedName name="display_area_2" localSheetId="2" hidden="1">#REF!</definedName>
    <definedName name="display_area_2" localSheetId="11" hidden="1">#REF!</definedName>
    <definedName name="display_area_2" localSheetId="5" hidden="1">#REF!</definedName>
    <definedName name="display_area_2" localSheetId="14" hidden="1">#REF!</definedName>
    <definedName name="display_area_2" hidden="1">#REF!</definedName>
    <definedName name="Ditmemay" localSheetId="2" hidden="1">{"'Sheet1'!$L$16"}</definedName>
    <definedName name="Ditmemay" localSheetId="11" hidden="1">{"'Sheet1'!$L$16"}</definedName>
    <definedName name="Ditmemay" localSheetId="5" hidden="1">{"'Sheet1'!$L$16"}</definedName>
    <definedName name="Ditmemay" hidden="1">{"'Sheet1'!$L$16"}</definedName>
    <definedName name="dÎt" localSheetId="2" hidden="1">{"'Sheet1'!$L$16"}</definedName>
    <definedName name="dÎt" localSheetId="11" hidden="1">{"'Sheet1'!$L$16"}</definedName>
    <definedName name="dÎt" localSheetId="5" hidden="1">{"'Sheet1'!$L$16"}</definedName>
    <definedName name="dÎt" hidden="1">{"'Sheet1'!$L$16"}</definedName>
    <definedName name="djdjjd" localSheetId="2" hidden="1">{"'Sheet1'!$L$16"}</definedName>
    <definedName name="djdjjd" localSheetId="11" hidden="1">{"'Sheet1'!$L$16"}</definedName>
    <definedName name="djdjjd" localSheetId="5" hidden="1">{"'Sheet1'!$L$16"}</definedName>
    <definedName name="djdjjd" hidden="1">{"'Sheet1'!$L$16"}</definedName>
    <definedName name="djfdsjflds" localSheetId="2" hidden="1">{"'Sheet1'!$L$16"}</definedName>
    <definedName name="djfdsjflds" localSheetId="11" hidden="1">{"'Sheet1'!$L$16"}</definedName>
    <definedName name="djfdsjflds" localSheetId="5" hidden="1">{"'Sheet1'!$L$16"}</definedName>
    <definedName name="djfdsjflds" hidden="1">{"'Sheet1'!$L$16"}</definedName>
    <definedName name="djkgklsdfgj" localSheetId="2" hidden="1">{"'Sheet1'!$L$16"}</definedName>
    <definedName name="djkgklsdfgj" localSheetId="11" hidden="1">{"'Sheet1'!$L$16"}</definedName>
    <definedName name="djkgklsdfgj" localSheetId="5" hidden="1">{"'Sheet1'!$L$16"}</definedName>
    <definedName name="djkgklsdfgj" hidden="1">{"'Sheet1'!$L$16"}</definedName>
    <definedName name="DK">#N/A</definedName>
    <definedName name="DKDZ_TT" localSheetId="13">#REF!</definedName>
    <definedName name="DKDZ_TT" localSheetId="2">#REF!</definedName>
    <definedName name="DKDZ_TT" localSheetId="11">#REF!</definedName>
    <definedName name="DKDZ_TT" localSheetId="5">#REF!</definedName>
    <definedName name="DKDZ_TT" localSheetId="14">#REF!</definedName>
    <definedName name="DKDZ_TT">#REF!</definedName>
    <definedName name="dl" localSheetId="13">#REF!</definedName>
    <definedName name="dl" localSheetId="2">#REF!</definedName>
    <definedName name="dl" localSheetId="11">#REF!</definedName>
    <definedName name="dl" localSheetId="5">#REF!</definedName>
    <definedName name="dl" localSheetId="14">#REF!</definedName>
    <definedName name="dl">#REF!</definedName>
    <definedName name="DL15HT">#N/A</definedName>
    <definedName name="DL16HT">#N/A</definedName>
    <definedName name="DL19HT">#N/A</definedName>
    <definedName name="DL20HT">#N/A</definedName>
    <definedName name="dlap" localSheetId="13">#REF!</definedName>
    <definedName name="dlap" localSheetId="2">#REF!</definedName>
    <definedName name="dlap" localSheetId="11">#REF!</definedName>
    <definedName name="dlap" localSheetId="5">#REF!</definedName>
    <definedName name="dlap" localSheetId="14">#REF!</definedName>
    <definedName name="dlap">#REF!</definedName>
    <definedName name="DLC" localSheetId="13">#REF!</definedName>
    <definedName name="DLC" localSheetId="2">#REF!</definedName>
    <definedName name="DLC" localSheetId="11">#REF!</definedName>
    <definedName name="DLC" localSheetId="5">#REF!</definedName>
    <definedName name="DLC" localSheetId="14">#REF!</definedName>
    <definedName name="DLC">#REF!</definedName>
    <definedName name="DLCC" localSheetId="13">#REF!</definedName>
    <definedName name="DLCC" localSheetId="2">#REF!</definedName>
    <definedName name="DLCC" localSheetId="11">#REF!</definedName>
    <definedName name="DLCC" localSheetId="5">#REF!</definedName>
    <definedName name="DLCC" localSheetId="14">#REF!</definedName>
    <definedName name="DLCC">#REF!</definedName>
    <definedName name="dls" localSheetId="13">#REF!</definedName>
    <definedName name="dls" localSheetId="14">#REF!</definedName>
    <definedName name="dls">#REF!</definedName>
    <definedName name="DLSE">#N/A</definedName>
    <definedName name="DLST">#N/A</definedName>
    <definedName name="dm">#N/A</definedName>
    <definedName name="DM_248" localSheetId="13">#REF!</definedName>
    <definedName name="DM_248" localSheetId="2">#REF!</definedName>
    <definedName name="DM_248" localSheetId="11">#REF!</definedName>
    <definedName name="DM_248" localSheetId="5">#REF!</definedName>
    <definedName name="DM_248" localSheetId="14">#REF!</definedName>
    <definedName name="DM_248">#REF!</definedName>
    <definedName name="dm_56">#N/A</definedName>
    <definedName name="DM_CT" localSheetId="13">#REF!</definedName>
    <definedName name="DM_CT" localSheetId="2">#REF!</definedName>
    <definedName name="DM_CT" localSheetId="11">#REF!</definedName>
    <definedName name="DM_CT" localSheetId="5">#REF!</definedName>
    <definedName name="DM_CT" localSheetId="14">#REF!</definedName>
    <definedName name="DM_CT">#REF!</definedName>
    <definedName name="DM_DZ">#N/A</definedName>
    <definedName name="DM_TK">#REF!</definedName>
    <definedName name="dm1.">#N/A</definedName>
    <definedName name="dm2.">#N/A</definedName>
    <definedName name="dm56bxd" localSheetId="13">#REF!</definedName>
    <definedName name="dm56bxd" localSheetId="2">#REF!</definedName>
    <definedName name="dm56bxd" localSheetId="11">#REF!</definedName>
    <definedName name="dm56bxd" localSheetId="5">#REF!</definedName>
    <definedName name="dm56bxd" localSheetId="14">#REF!</definedName>
    <definedName name="dm56bxd">#REF!</definedName>
    <definedName name="dmat" localSheetId="13">#REF!</definedName>
    <definedName name="dmat" localSheetId="2">#REF!</definedName>
    <definedName name="dmat" localSheetId="11">#REF!</definedName>
    <definedName name="dmat" localSheetId="5">#REF!</definedName>
    <definedName name="dmat" localSheetId="14">#REF!</definedName>
    <definedName name="dmat">#REF!</definedName>
    <definedName name="DMAY" localSheetId="13">#REF!</definedName>
    <definedName name="DMAY" localSheetId="2">#REF!</definedName>
    <definedName name="DMAY" localSheetId="11">#REF!</definedName>
    <definedName name="DMAY" localSheetId="5">#REF!</definedName>
    <definedName name="DMAY" localSheetId="14">#REF!</definedName>
    <definedName name="DMAY">#REF!</definedName>
    <definedName name="DMC">#N/A</definedName>
    <definedName name="DMCa">#N/A</definedName>
    <definedName name="DMGT" localSheetId="13">#REF!</definedName>
    <definedName name="DMGT" localSheetId="2">#REF!</definedName>
    <definedName name="DMGT" localSheetId="11">#REF!</definedName>
    <definedName name="DMGT" localSheetId="5">#REF!</definedName>
    <definedName name="DMGT" localSheetId="14">#REF!</definedName>
    <definedName name="DMGT">#REF!</definedName>
    <definedName name="dmh" localSheetId="13">#REF!</definedName>
    <definedName name="dmh" localSheetId="2">#REF!</definedName>
    <definedName name="dmh" localSheetId="11">#REF!</definedName>
    <definedName name="dmh" localSheetId="5">#REF!</definedName>
    <definedName name="dmh" localSheetId="14">#REF!</definedName>
    <definedName name="dmh">#REF!</definedName>
    <definedName name="DMlapdatxa" localSheetId="13">#REF!</definedName>
    <definedName name="DMlapdatxa" localSheetId="2">#REF!</definedName>
    <definedName name="DMlapdatxa" localSheetId="11">#REF!</definedName>
    <definedName name="DMlapdatxa" localSheetId="5">#REF!</definedName>
    <definedName name="DMlapdatxa" localSheetId="14">#REF!</definedName>
    <definedName name="DMlapdatxa">#REF!</definedName>
    <definedName name="DMNB" localSheetId="2" hidden="1">{"'Sheet1'!$L$16"}</definedName>
    <definedName name="DMNB" localSheetId="11" hidden="1">{"'Sheet1'!$L$16"}</definedName>
    <definedName name="DMNB" localSheetId="5" hidden="1">{"'Sheet1'!$L$16"}</definedName>
    <definedName name="DMNB" hidden="1">{"'Sheet1'!$L$16"}</definedName>
    <definedName name="dmo">#N/A</definedName>
    <definedName name="dmoi" localSheetId="13">#REF!</definedName>
    <definedName name="dmoi" localSheetId="2">#REF!</definedName>
    <definedName name="dmoi" localSheetId="11">#REF!</definedName>
    <definedName name="dmoi" localSheetId="5">#REF!</definedName>
    <definedName name="dmoi" localSheetId="14">#REF!</definedName>
    <definedName name="dmoi">#REF!</definedName>
    <definedName name="DMTK" localSheetId="13">#REF!</definedName>
    <definedName name="DMTK" localSheetId="2">#REF!</definedName>
    <definedName name="DMTK" localSheetId="11">#REF!</definedName>
    <definedName name="DMTK" localSheetId="5">#REF!</definedName>
    <definedName name="DMTK" localSheetId="14">#REF!</definedName>
    <definedName name="DMTK">#REF!</definedName>
    <definedName name="DMTL" localSheetId="13">#REF!</definedName>
    <definedName name="DMTL" localSheetId="2">#REF!</definedName>
    <definedName name="DMTL" localSheetId="11">#REF!</definedName>
    <definedName name="DMTL" localSheetId="5">#REF!</definedName>
    <definedName name="DMTL" localSheetId="14">#REF!</definedName>
    <definedName name="DMTL">#REF!</definedName>
    <definedName name="dmz">#N/A</definedName>
    <definedName name="DN" localSheetId="13">#REF!</definedName>
    <definedName name="DN" localSheetId="2">#REF!</definedName>
    <definedName name="DN" localSheetId="11">#REF!</definedName>
    <definedName name="DN" localSheetId="5">#REF!</definedName>
    <definedName name="DN" localSheetId="14">#REF!</definedName>
    <definedName name="DN">#REF!</definedName>
    <definedName name="dnc" localSheetId="13">#REF!</definedName>
    <definedName name="dnc" localSheetId="14">#REF!</definedName>
    <definedName name="dnc">#REF!</definedName>
    <definedName name="dno">#REF!</definedName>
    <definedName name="DÑt45x4" localSheetId="13">#REF!</definedName>
    <definedName name="DÑt45x4" localSheetId="2">#REF!</definedName>
    <definedName name="DÑt45x4" localSheetId="11">#REF!</definedName>
    <definedName name="DÑt45x4" localSheetId="5">#REF!</definedName>
    <definedName name="DÑt45x4" localSheetId="14">#REF!</definedName>
    <definedName name="DÑt45x4">#REF!</definedName>
    <definedName name="DO" localSheetId="2" hidden="1">{"'Sheet1'!$L$16"}</definedName>
    <definedName name="DO" localSheetId="11" hidden="1">{"'Sheet1'!$L$16"}</definedName>
    <definedName name="DO" localSheetId="5" hidden="1">{"'Sheet1'!$L$16"}</definedName>
    <definedName name="DO" hidden="1">{"'Sheet1'!$L$16"}</definedName>
    <definedName name="doan1" localSheetId="13">#REF!</definedName>
    <definedName name="doan1" localSheetId="2">#REF!</definedName>
    <definedName name="doan1" localSheetId="11">#REF!</definedName>
    <definedName name="doan1" localSheetId="5">#REF!</definedName>
    <definedName name="doan1" localSheetId="14">#REF!</definedName>
    <definedName name="doan1">#REF!</definedName>
    <definedName name="doan2" localSheetId="13">#REF!</definedName>
    <definedName name="doan2" localSheetId="2">#REF!</definedName>
    <definedName name="doan2" localSheetId="11">#REF!</definedName>
    <definedName name="doan2" localSheetId="5">#REF!</definedName>
    <definedName name="doan2" localSheetId="14">#REF!</definedName>
    <definedName name="doan2">#REF!</definedName>
    <definedName name="doan3" localSheetId="13">#REF!</definedName>
    <definedName name="doan3" localSheetId="2">#REF!</definedName>
    <definedName name="doan3" localSheetId="11">#REF!</definedName>
    <definedName name="doan3" localSheetId="5">#REF!</definedName>
    <definedName name="doan3" localSheetId="14">#REF!</definedName>
    <definedName name="doan3">#REF!</definedName>
    <definedName name="doan4" localSheetId="13">#REF!</definedName>
    <definedName name="doan4" localSheetId="2">#REF!</definedName>
    <definedName name="doan4" localSheetId="11">#REF!</definedName>
    <definedName name="doan4" localSheetId="5">#REF!</definedName>
    <definedName name="doan4" localSheetId="14">#REF!</definedName>
    <definedName name="doan4">#REF!</definedName>
    <definedName name="doan5" localSheetId="13">#REF!</definedName>
    <definedName name="doan5" localSheetId="2">#REF!</definedName>
    <definedName name="doan5" localSheetId="11">#REF!</definedName>
    <definedName name="doan5" localSheetId="5">#REF!</definedName>
    <definedName name="doan5" localSheetId="14">#REF!</definedName>
    <definedName name="doan5">#REF!</definedName>
    <definedName name="doan6" localSheetId="13">#REF!</definedName>
    <definedName name="doan6" localSheetId="2">#REF!</definedName>
    <definedName name="doan6" localSheetId="11">#REF!</definedName>
    <definedName name="doan6" localSheetId="5">#REF!</definedName>
    <definedName name="doan6" localSheetId="14">#REF!</definedName>
    <definedName name="doan6">#REF!</definedName>
    <definedName name="DoanI_2" localSheetId="13">#REF!</definedName>
    <definedName name="DoanI_2" localSheetId="2">#REF!</definedName>
    <definedName name="DoanI_2" localSheetId="11">#REF!</definedName>
    <definedName name="DoanI_2" localSheetId="5">#REF!</definedName>
    <definedName name="DoanI_2" localSheetId="14">#REF!</definedName>
    <definedName name="DoanI_2">#REF!</definedName>
    <definedName name="DoanII_2" localSheetId="13">#REF!</definedName>
    <definedName name="DoanII_2" localSheetId="2">#REF!</definedName>
    <definedName name="DoanII_2" localSheetId="11">#REF!</definedName>
    <definedName name="DoanII_2" localSheetId="5">#REF!</definedName>
    <definedName name="DoanII_2" localSheetId="14">#REF!</definedName>
    <definedName name="DoanII_2">#REF!</definedName>
    <definedName name="dobt" localSheetId="13">#REF!</definedName>
    <definedName name="dobt" localSheetId="2">#REF!</definedName>
    <definedName name="dobt" localSheetId="11">#REF!</definedName>
    <definedName name="dobt" localSheetId="5">#REF!</definedName>
    <definedName name="dobt" localSheetId="14">#REF!</definedName>
    <definedName name="dobt">#REF!</definedName>
    <definedName name="DOC" localSheetId="13">#REF!</definedName>
    <definedName name="DOC" localSheetId="2">#REF!</definedName>
    <definedName name="DOC" localSheetId="11">#REF!</definedName>
    <definedName name="DOC" localSheetId="5">#REF!</definedName>
    <definedName name="DOC" localSheetId="14">#REF!</definedName>
    <definedName name="DOC">#REF!</definedName>
    <definedName name="docdoc">0.03125</definedName>
    <definedName name="Document_array" localSheetId="2">{"Book1"}</definedName>
    <definedName name="Document_array" localSheetId="11">{"Book1"}</definedName>
    <definedName name="Document_array" localSheetId="5">{"Book1"}</definedName>
    <definedName name="Document_array">{"Book1"}</definedName>
    <definedName name="Document_array_10">NA()</definedName>
    <definedName name="Document_array_13">NA()</definedName>
    <definedName name="Document_array_3">NA()</definedName>
    <definedName name="Document_array_9">NA()</definedName>
    <definedName name="Documents_array" localSheetId="13">#REF!</definedName>
    <definedName name="Documents_array" localSheetId="2">#REF!</definedName>
    <definedName name="Documents_array" localSheetId="11">#REF!</definedName>
    <definedName name="Documents_array" localSheetId="5">#REF!</definedName>
    <definedName name="Documents_array" localSheetId="14">#REF!</definedName>
    <definedName name="Documents_array">#REF!</definedName>
    <definedName name="DÖÏ_THAÀU" localSheetId="13">#REF!</definedName>
    <definedName name="DÖÏ_THAÀU" localSheetId="2">#REF!</definedName>
    <definedName name="DÖÏ_THAÀU" localSheetId="11">#REF!</definedName>
    <definedName name="DÖÏ_THAÀU" localSheetId="5">#REF!</definedName>
    <definedName name="DÖÏ_THAÀU" localSheetId="14">#REF!</definedName>
    <definedName name="DÖÏ_THAÀU">#REF!</definedName>
    <definedName name="Doku" localSheetId="13">#REF!</definedName>
    <definedName name="Doku" localSheetId="2">#REF!</definedName>
    <definedName name="Doku" localSheetId="11">#REF!</definedName>
    <definedName name="Doku" localSheetId="5">#REF!</definedName>
    <definedName name="Doku" localSheetId="14">#REF!</definedName>
    <definedName name="Doku">#REF!</definedName>
    <definedName name="dola" localSheetId="13">#REF!</definedName>
    <definedName name="dola" localSheetId="2">#REF!</definedName>
    <definedName name="dola" localSheetId="11">#REF!</definedName>
    <definedName name="dola" localSheetId="5">#REF!</definedName>
    <definedName name="dola" localSheetId="14">#REF!</definedName>
    <definedName name="dola">#REF!</definedName>
    <definedName name="don" localSheetId="2" hidden="1">{"'Sheet1'!$L$16"}</definedName>
    <definedName name="don" localSheetId="11" hidden="1">{"'Sheet1'!$L$16"}</definedName>
    <definedName name="don" localSheetId="5" hidden="1">{"'Sheet1'!$L$16"}</definedName>
    <definedName name="don" hidden="1">{"'Sheet1'!$L$16"}</definedName>
    <definedName name="DON_GIA_3282" localSheetId="13">#REF!</definedName>
    <definedName name="DON_GIA_3282" localSheetId="2">#REF!</definedName>
    <definedName name="DON_GIA_3282" localSheetId="11">#REF!</definedName>
    <definedName name="DON_GIA_3282" localSheetId="5">#REF!</definedName>
    <definedName name="DON_GIA_3282" localSheetId="14">#REF!</definedName>
    <definedName name="DON_GIA_3282">#REF!</definedName>
    <definedName name="DON_GIA_3283" localSheetId="13">#REF!</definedName>
    <definedName name="DON_GIA_3283" localSheetId="2">#REF!</definedName>
    <definedName name="DON_GIA_3283" localSheetId="11">#REF!</definedName>
    <definedName name="DON_GIA_3283" localSheetId="5">#REF!</definedName>
    <definedName name="DON_GIA_3283" localSheetId="14">#REF!</definedName>
    <definedName name="DON_GIA_3283">#REF!</definedName>
    <definedName name="DON_GIA_3285" localSheetId="13">#REF!</definedName>
    <definedName name="DON_GIA_3285" localSheetId="2">#REF!</definedName>
    <definedName name="DON_GIA_3285" localSheetId="11">#REF!</definedName>
    <definedName name="DON_GIA_3285" localSheetId="5">#REF!</definedName>
    <definedName name="DON_GIA_3285" localSheetId="14">#REF!</definedName>
    <definedName name="DON_GIA_3285">#REF!</definedName>
    <definedName name="Don_gia_phu_cong" localSheetId="13">#REF!</definedName>
    <definedName name="Don_gia_phu_cong" localSheetId="14">#REF!</definedName>
    <definedName name="Don_gia_phu_cong">#REF!</definedName>
    <definedName name="Don_gia_phu_dam_cau" localSheetId="13">#REF!</definedName>
    <definedName name="Don_gia_phu_dam_cau" localSheetId="14">#REF!</definedName>
    <definedName name="Don_gia_phu_dam_cau">#REF!</definedName>
    <definedName name="Don_gia_phu_tam_dan_ho_thu" localSheetId="13">#REF!</definedName>
    <definedName name="Don_gia_phu_tam_dan_ho_thu" localSheetId="14">#REF!</definedName>
    <definedName name="Don_gia_phu_tam_dan_ho_thu">#REF!</definedName>
    <definedName name="Don_gia_phu_via_he" localSheetId="13">#REF!</definedName>
    <definedName name="Don_gia_phu_via_he" localSheetId="14">#REF!</definedName>
    <definedName name="Don_gia_phu_via_he">#REF!</definedName>
    <definedName name="DON_GIA_VAN_CHUYEN_36" localSheetId="13">#REF!</definedName>
    <definedName name="DON_GIA_VAN_CHUYEN_36" localSheetId="2">#REF!</definedName>
    <definedName name="DON_GIA_VAN_CHUYEN_36" localSheetId="11">#REF!</definedName>
    <definedName name="DON_GIA_VAN_CHUYEN_36" localSheetId="5">#REF!</definedName>
    <definedName name="DON_GIA_VAN_CHUYEN_36" localSheetId="14">#REF!</definedName>
    <definedName name="DON_GIA_VAN_CHUYEN_36">#REF!</definedName>
    <definedName name="DON_GIA_VAT_TU">#N/A</definedName>
    <definedName name="DonGiaDamMabey">#N/A</definedName>
    <definedName name="Dong" localSheetId="13">#REF!</definedName>
    <definedName name="Dong" localSheetId="14">#REF!</definedName>
    <definedName name="Dong">#REF!</definedName>
    <definedName name="Dong_A" localSheetId="13">#REF!</definedName>
    <definedName name="Dong_A" localSheetId="2">#REF!</definedName>
    <definedName name="Dong_A" localSheetId="11">#REF!</definedName>
    <definedName name="Dong_A" localSheetId="5">#REF!</definedName>
    <definedName name="Dong_A" localSheetId="14">#REF!</definedName>
    <definedName name="Dong_A">#REF!</definedName>
    <definedName name="Dong_B" localSheetId="13">#REF!</definedName>
    <definedName name="Dong_B" localSheetId="2">#REF!</definedName>
    <definedName name="Dong_B" localSheetId="11">#REF!</definedName>
    <definedName name="Dong_B" localSheetId="5">#REF!</definedName>
    <definedName name="Dong_B" localSheetId="14">#REF!</definedName>
    <definedName name="Dong_B">#REF!</definedName>
    <definedName name="Dong_coc" localSheetId="13">#REF!</definedName>
    <definedName name="Dong_coc" localSheetId="2">#REF!</definedName>
    <definedName name="Dong_coc" localSheetId="11">#REF!</definedName>
    <definedName name="Dong_coc" localSheetId="5">#REF!</definedName>
    <definedName name="Dong_coc" localSheetId="14">#REF!</definedName>
    <definedName name="Dong_coc">#REF!</definedName>
    <definedName name="Dong1000">#N/A</definedName>
    <definedName name="Dong1100">#N/A</definedName>
    <definedName name="Dong1200">#N/A</definedName>
    <definedName name="Dong1300">#N/A</definedName>
    <definedName name="Dong1400">#N/A</definedName>
    <definedName name="Dong1500">#N/A</definedName>
    <definedName name="Dong1600">#N/A</definedName>
    <definedName name="Dong1700">#N/A</definedName>
    <definedName name="Dong1800">#N/A</definedName>
    <definedName name="Dong2000">#N/A</definedName>
    <definedName name="Dong2100">#N/A</definedName>
    <definedName name="Dong2200">#N/A</definedName>
    <definedName name="Dong2300">#N/A</definedName>
    <definedName name="Dong2400">#N/A</definedName>
    <definedName name="Dong2500">#N/A</definedName>
    <definedName name="Dong2600">#N/A</definedName>
    <definedName name="Dong2700">#N/A</definedName>
    <definedName name="Dong2800">#N/A</definedName>
    <definedName name="Dong3000">#N/A</definedName>
    <definedName name="Dong3100">#N/A</definedName>
    <definedName name="Dong3200">#N/A</definedName>
    <definedName name="Dong3300">#N/A</definedName>
    <definedName name="Dong3400">#N/A</definedName>
    <definedName name="Dong3500">#N/A</definedName>
    <definedName name="Dong3600">#N/A</definedName>
    <definedName name="Dong3700">#N/A</definedName>
    <definedName name="Dong3800">#N/A</definedName>
    <definedName name="Dong3900">#N/A</definedName>
    <definedName name="Dong4000">#N/A</definedName>
    <definedName name="Dong4100">#N/A</definedName>
    <definedName name="Dong4200">#N/A</definedName>
    <definedName name="Dong4300">#N/A</definedName>
    <definedName name="Dong4400">#N/A</definedName>
    <definedName name="Dong4500">#N/A</definedName>
    <definedName name="Dong4600">#N/A</definedName>
    <definedName name="Dong4700">#N/A</definedName>
    <definedName name="Dong4800">#N/A</definedName>
    <definedName name="Dong5000">#N/A</definedName>
    <definedName name="Dong5100">#N/A</definedName>
    <definedName name="Dong5200">#N/A</definedName>
    <definedName name="Dong5300">#N/A</definedName>
    <definedName name="Dong5400">#N/A</definedName>
    <definedName name="Dong5500">#N/A</definedName>
    <definedName name="Dong5600">#N/A</definedName>
    <definedName name="Dong5700">#N/A</definedName>
    <definedName name="Dong5800">#N/A</definedName>
    <definedName name="Dong6000">#N/A</definedName>
    <definedName name="Dong7000">#N/A</definedName>
    <definedName name="Dong8000">#N/A</definedName>
    <definedName name="Dong8100">#N/A</definedName>
    <definedName name="Dong8200_1">#N/A</definedName>
    <definedName name="Dong8200_2">#N/A</definedName>
    <definedName name="dongdongia" localSheetId="9">#REF!</definedName>
    <definedName name="dongdongia" localSheetId="8">#REF!</definedName>
    <definedName name="dongdongia" localSheetId="10">#REF!</definedName>
    <definedName name="dongdongia" localSheetId="13">#REF!</definedName>
    <definedName name="dongdongia" localSheetId="14">#REF!</definedName>
    <definedName name="dongdongia">#REF!</definedName>
    <definedName name="dongia" localSheetId="13">#REF!</definedName>
    <definedName name="dongia" localSheetId="2">#REF!</definedName>
    <definedName name="dongia" localSheetId="11">#REF!</definedName>
    <definedName name="dongia" localSheetId="5">#REF!</definedName>
    <definedName name="dongia" localSheetId="14">#REF!</definedName>
    <definedName name="dongia">#REF!</definedName>
    <definedName name="dongia_6" localSheetId="13">#REF!</definedName>
    <definedName name="dongia_6" localSheetId="2">#REF!</definedName>
    <definedName name="dongia_6" localSheetId="11">#REF!</definedName>
    <definedName name="dongia_6" localSheetId="5">#REF!</definedName>
    <definedName name="dongia_6" localSheetId="14">#REF!</definedName>
    <definedName name="dongia_6">#REF!</definedName>
    <definedName name="dongia1">#N/A</definedName>
    <definedName name="dongia1_6" localSheetId="13">#REF!</definedName>
    <definedName name="dongia1_6" localSheetId="2">#REF!</definedName>
    <definedName name="dongia1_6" localSheetId="11">#REF!</definedName>
    <definedName name="dongia1_6" localSheetId="5">#REF!</definedName>
    <definedName name="dongia1_6" localSheetId="14">#REF!</definedName>
    <definedName name="dongia1_6">#REF!</definedName>
    <definedName name="dongiavanchuyen" localSheetId="13">#REF!</definedName>
    <definedName name="dongiavanchuyen" localSheetId="2">#REF!</definedName>
    <definedName name="dongiavanchuyen" localSheetId="11">#REF!</definedName>
    <definedName name="dongiavanchuyen" localSheetId="5">#REF!</definedName>
    <definedName name="dongiavanchuyen" localSheetId="14">#REF!</definedName>
    <definedName name="dongiavanchuyen">#REF!</definedName>
    <definedName name="DoorWindow">#N/A</definedName>
    <definedName name="dotcong">1</definedName>
    <definedName name="dp" localSheetId="13">#REF!</definedName>
    <definedName name="dp" localSheetId="2">#REF!</definedName>
    <definedName name="dp" localSheetId="11">#REF!</definedName>
    <definedName name="dp" localSheetId="5">#REF!</definedName>
    <definedName name="dp" localSheetId="14">#REF!</definedName>
    <definedName name="dp">#REF!</definedName>
    <definedName name="Dp_6" localSheetId="13">#REF!</definedName>
    <definedName name="Dp_6" localSheetId="2">#REF!</definedName>
    <definedName name="Dp_6" localSheetId="11">#REF!</definedName>
    <definedName name="Dp_6" localSheetId="5">#REF!</definedName>
    <definedName name="Dp_6" localSheetId="14">#REF!</definedName>
    <definedName name="Dp_6">#REF!</definedName>
    <definedName name="dps" localSheetId="13">#REF!</definedName>
    <definedName name="dps" localSheetId="14">#REF!</definedName>
    <definedName name="dps">#REF!</definedName>
    <definedName name="drda" localSheetId="13">#REF!</definedName>
    <definedName name="drda" localSheetId="2">#REF!</definedName>
    <definedName name="drda" localSheetId="11">#REF!</definedName>
    <definedName name="drda" localSheetId="5">#REF!</definedName>
    <definedName name="drda" localSheetId="14">#REF!</definedName>
    <definedName name="drda">#REF!</definedName>
    <definedName name="drdat" localSheetId="13">#REF!</definedName>
    <definedName name="drdat" localSheetId="2">#REF!</definedName>
    <definedName name="drdat" localSheetId="11">#REF!</definedName>
    <definedName name="drdat" localSheetId="5">#REF!</definedName>
    <definedName name="drdat" localSheetId="14">#REF!</definedName>
    <definedName name="drdat">#REF!</definedName>
    <definedName name="drg">#N/A</definedName>
    <definedName name="Drop1">"Drop Down 3"</definedName>
    <definedName name="drueu" localSheetId="2" hidden="1">{"'Sheet1'!$L$16"}</definedName>
    <definedName name="drueu" localSheetId="11" hidden="1">{"'Sheet1'!$L$16"}</definedName>
    <definedName name="drueu" localSheetId="5" hidden="1">{"'Sheet1'!$L$16"}</definedName>
    <definedName name="drueu" hidden="1">{"'Sheet1'!$L$16"}</definedName>
    <definedName name="Dry">#N/A</definedName>
    <definedName name="dry.">#N/A</definedName>
    <definedName name="dry.." localSheetId="13">#REF!</definedName>
    <definedName name="dry.." localSheetId="2">#REF!</definedName>
    <definedName name="dry.." localSheetId="11">#REF!</definedName>
    <definedName name="dry.." localSheetId="5">#REF!</definedName>
    <definedName name="dry.." localSheetId="14">#REF!</definedName>
    <definedName name="dry..">#REF!</definedName>
    <definedName name="dry.._6" localSheetId="13">#REF!</definedName>
    <definedName name="dry.._6" localSheetId="2">#REF!</definedName>
    <definedName name="dry.._6" localSheetId="11">#REF!</definedName>
    <definedName name="dry.._6" localSheetId="5">#REF!</definedName>
    <definedName name="dry.._6" localSheetId="14">#REF!</definedName>
    <definedName name="dry.._6">#REF!</definedName>
    <definedName name="ds" localSheetId="13">#REF!</definedName>
    <definedName name="ds" localSheetId="2">#REF!</definedName>
    <definedName name="ds" localSheetId="11">#REF!</definedName>
    <definedName name="ds" localSheetId="5">#REF!</definedName>
    <definedName name="ds" localSheetId="14">#REF!</definedName>
    <definedName name="ds">#REF!</definedName>
    <definedName name="DS1p1vc" localSheetId="13">#REF!</definedName>
    <definedName name="DS1p1vc" localSheetId="2">#REF!</definedName>
    <definedName name="DS1p1vc" localSheetId="11">#REF!</definedName>
    <definedName name="DS1p1vc" localSheetId="5">#REF!</definedName>
    <definedName name="DS1p1vc" localSheetId="14">#REF!</definedName>
    <definedName name="DS1p1vc">#REF!</definedName>
    <definedName name="ds1pnc" localSheetId="13">#REF!</definedName>
    <definedName name="ds1pnc" localSheetId="2">#REF!</definedName>
    <definedName name="ds1pnc" localSheetId="11">#REF!</definedName>
    <definedName name="ds1pnc" localSheetId="5">#REF!</definedName>
    <definedName name="ds1pnc" localSheetId="14">#REF!</definedName>
    <definedName name="ds1pnc">#REF!</definedName>
    <definedName name="ds1pnc_6" localSheetId="13">#REF!</definedName>
    <definedName name="ds1pnc_6" localSheetId="2">#REF!</definedName>
    <definedName name="ds1pnc_6" localSheetId="11">#REF!</definedName>
    <definedName name="ds1pnc_6" localSheetId="5">#REF!</definedName>
    <definedName name="ds1pnc_6" localSheetId="14">#REF!</definedName>
    <definedName name="ds1pnc_6">#REF!</definedName>
    <definedName name="ds1pvl" localSheetId="13">#REF!</definedName>
    <definedName name="ds1pvl" localSheetId="2">#REF!</definedName>
    <definedName name="ds1pvl" localSheetId="11">#REF!</definedName>
    <definedName name="ds1pvl" localSheetId="5">#REF!</definedName>
    <definedName name="ds1pvl" localSheetId="14">#REF!</definedName>
    <definedName name="ds1pvl">#REF!</definedName>
    <definedName name="ds1pvl_6" localSheetId="13">#REF!</definedName>
    <definedName name="ds1pvl_6" localSheetId="2">#REF!</definedName>
    <definedName name="ds1pvl_6" localSheetId="11">#REF!</definedName>
    <definedName name="ds1pvl_6" localSheetId="5">#REF!</definedName>
    <definedName name="ds1pvl_6" localSheetId="14">#REF!</definedName>
    <definedName name="ds1pvl_6">#REF!</definedName>
    <definedName name="ds3pctnc" localSheetId="13">#REF!</definedName>
    <definedName name="ds3pctnc" localSheetId="2">#REF!</definedName>
    <definedName name="ds3pctnc" localSheetId="11">#REF!</definedName>
    <definedName name="ds3pctnc" localSheetId="5">#REF!</definedName>
    <definedName name="ds3pctnc" localSheetId="14">#REF!</definedName>
    <definedName name="ds3pctnc">#REF!</definedName>
    <definedName name="ds3pctvc" localSheetId="13">#REF!</definedName>
    <definedName name="ds3pctvc" localSheetId="2">#REF!</definedName>
    <definedName name="ds3pctvc" localSheetId="11">#REF!</definedName>
    <definedName name="ds3pctvc" localSheetId="5">#REF!</definedName>
    <definedName name="ds3pctvc" localSheetId="14">#REF!</definedName>
    <definedName name="ds3pctvc">#REF!</definedName>
    <definedName name="ds3pctvl" localSheetId="13">#REF!</definedName>
    <definedName name="ds3pctvl" localSheetId="2">#REF!</definedName>
    <definedName name="ds3pctvl" localSheetId="11">#REF!</definedName>
    <definedName name="ds3pctvl" localSheetId="5">#REF!</definedName>
    <definedName name="ds3pctvl" localSheetId="14">#REF!</definedName>
    <definedName name="ds3pctvl">#REF!</definedName>
    <definedName name="ds3pnc" localSheetId="13">#REF!</definedName>
    <definedName name="ds3pnc" localSheetId="2">#REF!</definedName>
    <definedName name="ds3pnc" localSheetId="11">#REF!</definedName>
    <definedName name="ds3pnc" localSheetId="5">#REF!</definedName>
    <definedName name="ds3pnc" localSheetId="14">#REF!</definedName>
    <definedName name="ds3pnc">#REF!</definedName>
    <definedName name="ds3pnc_6" localSheetId="13">#REF!</definedName>
    <definedName name="ds3pnc_6" localSheetId="2">#REF!</definedName>
    <definedName name="ds3pnc_6" localSheetId="11">#REF!</definedName>
    <definedName name="ds3pnc_6" localSheetId="5">#REF!</definedName>
    <definedName name="ds3pnc_6" localSheetId="14">#REF!</definedName>
    <definedName name="ds3pnc_6">#REF!</definedName>
    <definedName name="ds3pvl" localSheetId="13">#REF!</definedName>
    <definedName name="ds3pvl" localSheetId="2">#REF!</definedName>
    <definedName name="ds3pvl" localSheetId="11">#REF!</definedName>
    <definedName name="ds3pvl" localSheetId="5">#REF!</definedName>
    <definedName name="ds3pvl" localSheetId="14">#REF!</definedName>
    <definedName name="ds3pvl">#REF!</definedName>
    <definedName name="ds3pvl_6" localSheetId="13">#REF!</definedName>
    <definedName name="ds3pvl_6" localSheetId="2">#REF!</definedName>
    <definedName name="ds3pvl_6" localSheetId="11">#REF!</definedName>
    <definedName name="ds3pvl_6" localSheetId="5">#REF!</definedName>
    <definedName name="ds3pvl_6" localSheetId="14">#REF!</definedName>
    <definedName name="ds3pvl_6">#REF!</definedName>
    <definedName name="dsct3pnc" localSheetId="13">#REF!</definedName>
    <definedName name="dsct3pnc" localSheetId="2">#REF!</definedName>
    <definedName name="dsct3pnc" localSheetId="11">#REF!</definedName>
    <definedName name="dsct3pnc" localSheetId="5">#REF!</definedName>
    <definedName name="dsct3pnc" localSheetId="14">#REF!</definedName>
    <definedName name="dsct3pnc">#REF!</definedName>
    <definedName name="dsct3pvl" localSheetId="13">#REF!</definedName>
    <definedName name="dsct3pvl" localSheetId="2">#REF!</definedName>
    <definedName name="dsct3pvl" localSheetId="11">#REF!</definedName>
    <definedName name="dsct3pvl" localSheetId="5">#REF!</definedName>
    <definedName name="dsct3pvl" localSheetId="14">#REF!</definedName>
    <definedName name="dsct3pvl">#REF!</definedName>
    <definedName name="DSD">#N/A</definedName>
    <definedName name="DSDS">#N/A</definedName>
    <definedName name="DSet" localSheetId="13">#REF!</definedName>
    <definedName name="DSet" localSheetId="2">#REF!</definedName>
    <definedName name="DSet" localSheetId="11">#REF!</definedName>
    <definedName name="DSet" localSheetId="5">#REF!</definedName>
    <definedName name="DSet" localSheetId="14">#REF!</definedName>
    <definedName name="DSet">#REF!</definedName>
    <definedName name="dsfsdf" localSheetId="2" hidden="1">{"'Sheet1'!$L$16"}</definedName>
    <definedName name="dsfsdf" localSheetId="11" hidden="1">{"'Sheet1'!$L$16"}</definedName>
    <definedName name="dsfsdf" localSheetId="5" hidden="1">{"'Sheet1'!$L$16"}</definedName>
    <definedName name="dsfsdf" hidden="1">{"'Sheet1'!$L$16"}</definedName>
    <definedName name="dsgsdfgdfshfgh" localSheetId="2" hidden="1">{"'Sheet1'!$L$16"}</definedName>
    <definedName name="dsgsdfgdfshfgh" localSheetId="11" hidden="1">{"'Sheet1'!$L$16"}</definedName>
    <definedName name="dsgsdfgdfshfgh" localSheetId="5" hidden="1">{"'Sheet1'!$L$16"}</definedName>
    <definedName name="dsgsdfgdfshfgh" hidden="1">{"'Sheet1'!$L$16"}</definedName>
    <definedName name="dsgsdg" localSheetId="2" hidden="1">{"'Sheet1'!$L$16"}</definedName>
    <definedName name="dsgsdg" localSheetId="11" hidden="1">{"'Sheet1'!$L$16"}</definedName>
    <definedName name="dsgsdg" localSheetId="5" hidden="1">{"'Sheet1'!$L$16"}</definedName>
    <definedName name="dsgsdg" hidden="1">{"'Sheet1'!$L$16"}</definedName>
    <definedName name="dsjk" localSheetId="2" hidden="1">{"'Sheet1'!$L$16"}</definedName>
    <definedName name="dsjk" localSheetId="11" hidden="1">{"'Sheet1'!$L$16"}</definedName>
    <definedName name="dsjk" localSheetId="5" hidden="1">{"'Sheet1'!$L$16"}</definedName>
    <definedName name="dsjk" hidden="1">{"'Sheet1'!$L$16"}</definedName>
    <definedName name="Dsoil">#N/A</definedName>
    <definedName name="DSPK1p1nc" localSheetId="13">#REF!</definedName>
    <definedName name="DSPK1p1nc" localSheetId="2">#REF!</definedName>
    <definedName name="DSPK1p1nc" localSheetId="11">#REF!</definedName>
    <definedName name="DSPK1p1nc" localSheetId="5">#REF!</definedName>
    <definedName name="DSPK1p1nc" localSheetId="14">#REF!</definedName>
    <definedName name="DSPK1p1nc">#REF!</definedName>
    <definedName name="DSPK1p1vl" localSheetId="13">#REF!</definedName>
    <definedName name="DSPK1p1vl" localSheetId="2">#REF!</definedName>
    <definedName name="DSPK1p1vl" localSheetId="11">#REF!</definedName>
    <definedName name="DSPK1p1vl" localSheetId="5">#REF!</definedName>
    <definedName name="DSPK1p1vl" localSheetId="14">#REF!</definedName>
    <definedName name="DSPK1p1vl">#REF!</definedName>
    <definedName name="DSPK1pnc" localSheetId="13">#REF!</definedName>
    <definedName name="DSPK1pnc" localSheetId="2">#REF!</definedName>
    <definedName name="DSPK1pnc" localSheetId="11">#REF!</definedName>
    <definedName name="DSPK1pnc" localSheetId="5">#REF!</definedName>
    <definedName name="DSPK1pnc" localSheetId="14">#REF!</definedName>
    <definedName name="DSPK1pnc">#REF!</definedName>
    <definedName name="DSPK1pvl" localSheetId="13">#REF!</definedName>
    <definedName name="DSPK1pvl" localSheetId="2">#REF!</definedName>
    <definedName name="DSPK1pvl" localSheetId="11">#REF!</definedName>
    <definedName name="DSPK1pvl" localSheetId="5">#REF!</definedName>
    <definedName name="DSPK1pvl" localSheetId="14">#REF!</definedName>
    <definedName name="DSPK1pvl">#REF!</definedName>
    <definedName name="DSS">#N/A</definedName>
    <definedName name="DSTD_Clear">#N/A</definedName>
    <definedName name="DSUMDATA" localSheetId="13">#REF!</definedName>
    <definedName name="DSUMDATA" localSheetId="2">#REF!</definedName>
    <definedName name="DSUMDATA" localSheetId="11">#REF!</definedName>
    <definedName name="DSUMDATA" localSheetId="5">#REF!</definedName>
    <definedName name="DSUMDATA" localSheetId="14">#REF!</definedName>
    <definedName name="DSUMDATA">#REF!</definedName>
    <definedName name="Dsup">#N/A</definedName>
    <definedName name="DsZ" localSheetId="13">#REF!</definedName>
    <definedName name="DsZ" localSheetId="14">#REF!</definedName>
    <definedName name="DsZ">#REF!</definedName>
    <definedName name="Dt" localSheetId="13">#REF!</definedName>
    <definedName name="Dt" localSheetId="2">#REF!</definedName>
    <definedName name="Dt" localSheetId="11">#REF!</definedName>
    <definedName name="Dt" localSheetId="5">#REF!</definedName>
    <definedName name="Dt" localSheetId="14">#REF!</definedName>
    <definedName name="Dt">#REF!</definedName>
    <definedName name="Dt_" localSheetId="13">#REF!</definedName>
    <definedName name="Dt_" localSheetId="2">#REF!</definedName>
    <definedName name="Dt_" localSheetId="11">#REF!</definedName>
    <definedName name="Dt_" localSheetId="5">#REF!</definedName>
    <definedName name="Dt_" localSheetId="14">#REF!</definedName>
    <definedName name="Dt_">#REF!</definedName>
    <definedName name="dtAB">#N/A</definedName>
    <definedName name="dtc" localSheetId="13">#REF!</definedName>
    <definedName name="dtc" localSheetId="2">#REF!</definedName>
    <definedName name="dtc" localSheetId="11">#REF!</definedName>
    <definedName name="dtc" localSheetId="5">#REF!</definedName>
    <definedName name="dtc" localSheetId="14">#REF!</definedName>
    <definedName name="dtc">#REF!</definedName>
    <definedName name="dtcnnxi" localSheetId="2">{"Thuxm2.xls","Sheet1"}</definedName>
    <definedName name="dtcnnxi" localSheetId="11">{"Thuxm2.xls","Sheet1"}</definedName>
    <definedName name="dtcnnxi" localSheetId="5">{"Thuxm2.xls","Sheet1"}</definedName>
    <definedName name="dtcnnxi">{"Thuxm2.xls","Sheet1"}</definedName>
    <definedName name="DTCTC2" localSheetId="13">#REF!</definedName>
    <definedName name="DTCTC2" localSheetId="2">#REF!</definedName>
    <definedName name="DTCTC2" localSheetId="11">#REF!</definedName>
    <definedName name="DTCTC2" localSheetId="5">#REF!</definedName>
    <definedName name="DTCTC2" localSheetId="14">#REF!</definedName>
    <definedName name="DTCTC2">#REF!</definedName>
    <definedName name="DTCTtuynen">NA()</definedName>
    <definedName name="dtg">#N/A</definedName>
    <definedName name="dtich1" localSheetId="13">#REF!</definedName>
    <definedName name="dtich1" localSheetId="2">#REF!</definedName>
    <definedName name="dtich1" localSheetId="11">#REF!</definedName>
    <definedName name="dtich1" localSheetId="5">#REF!</definedName>
    <definedName name="dtich1" localSheetId="14">#REF!</definedName>
    <definedName name="dtich1">#REF!</definedName>
    <definedName name="dtich2" localSheetId="13">#REF!</definedName>
    <definedName name="dtich2" localSheetId="2">#REF!</definedName>
    <definedName name="dtich2" localSheetId="11">#REF!</definedName>
    <definedName name="dtich2" localSheetId="5">#REF!</definedName>
    <definedName name="dtich2" localSheetId="14">#REF!</definedName>
    <definedName name="dtich2">#REF!</definedName>
    <definedName name="dtich3" localSheetId="13">#REF!</definedName>
    <definedName name="dtich3" localSheetId="2">#REF!</definedName>
    <definedName name="dtich3" localSheetId="11">#REF!</definedName>
    <definedName name="dtich3" localSheetId="5">#REF!</definedName>
    <definedName name="dtich3" localSheetId="14">#REF!</definedName>
    <definedName name="dtich3">#REF!</definedName>
    <definedName name="dtich4" localSheetId="13">#REF!</definedName>
    <definedName name="dtich4" localSheetId="2">#REF!</definedName>
    <definedName name="dtich4" localSheetId="11">#REF!</definedName>
    <definedName name="dtich4" localSheetId="5">#REF!</definedName>
    <definedName name="dtich4" localSheetId="14">#REF!</definedName>
    <definedName name="dtich4">#REF!</definedName>
    <definedName name="dtich5" localSheetId="13">#REF!</definedName>
    <definedName name="dtich5" localSheetId="2">#REF!</definedName>
    <definedName name="dtich5" localSheetId="11">#REF!</definedName>
    <definedName name="dtich5" localSheetId="5">#REF!</definedName>
    <definedName name="dtich5" localSheetId="14">#REF!</definedName>
    <definedName name="dtich5">#REF!</definedName>
    <definedName name="dtich6" localSheetId="13">#REF!</definedName>
    <definedName name="dtich6" localSheetId="2">#REF!</definedName>
    <definedName name="dtich6" localSheetId="11">#REF!</definedName>
    <definedName name="dtich6" localSheetId="5">#REF!</definedName>
    <definedName name="dtich6" localSheetId="14">#REF!</definedName>
    <definedName name="dtich6">#REF!</definedName>
    <definedName name="DTKT3" localSheetId="2" hidden="1">{"'Sheet1'!$L$16"}</definedName>
    <definedName name="DTKT3" localSheetId="11" hidden="1">{"'Sheet1'!$L$16"}</definedName>
    <definedName name="DTKT3" localSheetId="5" hidden="1">{"'Sheet1'!$L$16"}</definedName>
    <definedName name="DTKT3" hidden="1">{"'Sheet1'!$L$16"}</definedName>
    <definedName name="DTT" localSheetId="13">#REF!</definedName>
    <definedName name="DTT" localSheetId="2">#REF!</definedName>
    <definedName name="DTT" localSheetId="11">#REF!</definedName>
    <definedName name="DTT" localSheetId="5">#REF!</definedName>
    <definedName name="DTT" localSheetId="14">#REF!</definedName>
    <definedName name="DTT">#REF!</definedName>
    <definedName name="dttdb" localSheetId="13">#REF!</definedName>
    <definedName name="dttdb" localSheetId="2">#REF!</definedName>
    <definedName name="dttdb" localSheetId="11">#REF!</definedName>
    <definedName name="dttdb" localSheetId="5">#REF!</definedName>
    <definedName name="dttdb" localSheetId="14">#REF!</definedName>
    <definedName name="dttdb">#REF!</definedName>
    <definedName name="dttdg" localSheetId="13">#REF!</definedName>
    <definedName name="dttdg" localSheetId="2">#REF!</definedName>
    <definedName name="dttdg" localSheetId="11">#REF!</definedName>
    <definedName name="dttdg" localSheetId="5">#REF!</definedName>
    <definedName name="dttdg" localSheetId="14">#REF!</definedName>
    <definedName name="dttdg">#REF!</definedName>
    <definedName name="DTTK" localSheetId="2" hidden="1">{"'Sheet1'!$L$16"}</definedName>
    <definedName name="DTTK" localSheetId="11" hidden="1">{"'Sheet1'!$L$16"}</definedName>
    <definedName name="DTTK" localSheetId="5" hidden="1">{"'Sheet1'!$L$16"}</definedName>
    <definedName name="DTTK" hidden="1">{"'Sheet1'!$L$16"}</definedName>
    <definedName name="DTTSO">#REF!</definedName>
    <definedName name="DtZ" localSheetId="13">#REF!</definedName>
    <definedName name="DtZ" localSheetId="14">#REF!</definedName>
    <definedName name="DtZ">#REF!</definedName>
    <definedName name="dth" localSheetId="2" hidden="1">{"'Sheet1'!$L$16"}</definedName>
    <definedName name="dth" localSheetId="11" hidden="1">{"'Sheet1'!$L$16"}</definedName>
    <definedName name="dth" localSheetId="5" hidden="1">{"'Sheet1'!$L$16"}</definedName>
    <definedName name="dth" hidden="1">{"'Sheet1'!$L$16"}</definedName>
    <definedName name="dthaihh" localSheetId="13">#REF!</definedName>
    <definedName name="dthaihh" localSheetId="2">#REF!</definedName>
    <definedName name="dthaihh" localSheetId="11">#REF!</definedName>
    <definedName name="dthaihh" localSheetId="5">#REF!</definedName>
    <definedName name="dthaihh" localSheetId="14">#REF!</definedName>
    <definedName name="dthaihh">#REF!</definedName>
    <definedName name="dthd">#N/A</definedName>
    <definedName name="dthep">#REF!</definedName>
    <definedName name="dthft" localSheetId="2" hidden="1">{"'Sheet1'!$L$16"}</definedName>
    <definedName name="dthft" localSheetId="11" hidden="1">{"'Sheet1'!$L$16"}</definedName>
    <definedName name="dthft" localSheetId="5" hidden="1">{"'Sheet1'!$L$16"}</definedName>
    <definedName name="dthft" hidden="1">{"'Sheet1'!$L$16"}</definedName>
    <definedName name="DThmDU" localSheetId="2" hidden="1">{"'Sheet1'!$L$16"}</definedName>
    <definedName name="DThmDU" localSheetId="11" hidden="1">{"'Sheet1'!$L$16"}</definedName>
    <definedName name="DThmDU" localSheetId="5" hidden="1">{"'Sheet1'!$L$16"}</definedName>
    <definedName name="DThmDU" hidden="1">{"'Sheet1'!$L$16"}</definedName>
    <definedName name="dtru" localSheetId="13">#REF!</definedName>
    <definedName name="dtru" localSheetId="2">#REF!</definedName>
    <definedName name="dtru" localSheetId="11">#REF!</definedName>
    <definedName name="dtru" localSheetId="5">#REF!</definedName>
    <definedName name="dtru" localSheetId="14">#REF!</definedName>
    <definedName name="dtru">#REF!</definedName>
    <definedName name="Du" localSheetId="2" hidden="1">{"'Sheet1'!$L$16"}</definedName>
    <definedName name="Du" localSheetId="11" hidden="1">{"'Sheet1'!$L$16"}</definedName>
    <definedName name="Du" localSheetId="5" hidden="1">{"'Sheet1'!$L$16"}</definedName>
    <definedName name="Du" hidden="1">{"'Sheet1'!$L$16"}</definedName>
    <definedName name="Dù__n" localSheetId="13">#REF!</definedName>
    <definedName name="Dù__n" localSheetId="2">#REF!</definedName>
    <definedName name="Dù__n" localSheetId="11">#REF!</definedName>
    <definedName name="Dù__n" localSheetId="5">#REF!</definedName>
    <definedName name="Dù__n" localSheetId="14">#REF!</definedName>
    <definedName name="Dù__n">#REF!</definedName>
    <definedName name="Dù__n_n_ng_cÊp_c__I_t_o_quèc_lé_6" localSheetId="13">#REF!</definedName>
    <definedName name="Dù__n_n_ng_cÊp_c__I_t_o_quèc_lé_6" localSheetId="2">#REF!</definedName>
    <definedName name="Dù__n_n_ng_cÊp_c__I_t_o_quèc_lé_6" localSheetId="11">#REF!</definedName>
    <definedName name="Dù__n_n_ng_cÊp_c__I_t_o_quèc_lé_6" localSheetId="5">#REF!</definedName>
    <definedName name="Dù__n_n_ng_cÊp_c__I_t_o_quèc_lé_6" localSheetId="14">#REF!</definedName>
    <definedName name="Dù__n_n_ng_cÊp_c__I_t_o_quèc_lé_6">#REF!</definedName>
    <definedName name="Dù_kiÕn_kinh_phÝ">#N/A</definedName>
    <definedName name="DU_TOAN_CHI_TIET_CONG_TO" localSheetId="13">#REF!</definedName>
    <definedName name="DU_TOAN_CHI_TIET_CONG_TO" localSheetId="2">#REF!</definedName>
    <definedName name="DU_TOAN_CHI_TIET_CONG_TO" localSheetId="11">#REF!</definedName>
    <definedName name="DU_TOAN_CHI_TIET_CONG_TO" localSheetId="5">#REF!</definedName>
    <definedName name="DU_TOAN_CHI_TIET_CONG_TO" localSheetId="14">#REF!</definedName>
    <definedName name="DU_TOAN_CHI_TIET_CONG_TO">#REF!</definedName>
    <definedName name="DU_TOAN_CHI_TIET_DZ0.4KV">#N/A</definedName>
    <definedName name="DU_TOAN_CHI_TIET_DZ22KV" localSheetId="13">#REF!</definedName>
    <definedName name="DU_TOAN_CHI_TIET_DZ22KV" localSheetId="2">#REF!</definedName>
    <definedName name="DU_TOAN_CHI_TIET_DZ22KV" localSheetId="11">#REF!</definedName>
    <definedName name="DU_TOAN_CHI_TIET_DZ22KV" localSheetId="5">#REF!</definedName>
    <definedName name="DU_TOAN_CHI_TIET_DZ22KV" localSheetId="14">#REF!</definedName>
    <definedName name="DU_TOAN_CHI_TIET_DZ22KV">#REF!</definedName>
    <definedName name="DU_TOAN_CHI_TIET_KHO_BAI" localSheetId="13">#REF!</definedName>
    <definedName name="DU_TOAN_CHI_TIET_KHO_BAI" localSheetId="2">#REF!</definedName>
    <definedName name="DU_TOAN_CHI_TIET_KHO_BAI" localSheetId="11">#REF!</definedName>
    <definedName name="DU_TOAN_CHI_TIET_KHO_BAI" localSheetId="5">#REF!</definedName>
    <definedName name="DU_TOAN_CHI_TIET_KHO_BAI" localSheetId="14">#REF!</definedName>
    <definedName name="DU_TOAN_CHI_TIET_KHO_BAI">#REF!</definedName>
    <definedName name="DU_TOAN_CHI_TIET_TBA">#N/A</definedName>
    <definedName name="DUAN">#REF!</definedName>
    <definedName name="duc" localSheetId="2" hidden="1">{"'Sheet1'!$L$16"}</definedName>
    <definedName name="duc" localSheetId="11" hidden="1">{"'Sheet1'!$L$16"}</definedName>
    <definedName name="duc" localSheetId="5" hidden="1">{"'Sheet1'!$L$16"}</definedName>
    <definedName name="duc" hidden="1">{"'Sheet1'!$L$16"}</definedName>
    <definedName name="duccong" localSheetId="13">#REF!</definedName>
    <definedName name="duccong" localSheetId="2">#REF!</definedName>
    <definedName name="duccong" localSheetId="11">#REF!</definedName>
    <definedName name="duccong" localSheetId="5">#REF!</definedName>
    <definedName name="duccong" localSheetId="14">#REF!</definedName>
    <definedName name="duccong">#REF!</definedName>
    <definedName name="DUCT" localSheetId="13">#REF!</definedName>
    <definedName name="DUCT" localSheetId="2">#REF!</definedName>
    <definedName name="DUCT" localSheetId="11">#REF!</definedName>
    <definedName name="DUCT" localSheetId="5">#REF!</definedName>
    <definedName name="DUCT" localSheetId="14">#REF!</definedName>
    <definedName name="DUCT">#REF!</definedName>
    <definedName name="dui" localSheetId="13">#REF!</definedName>
    <definedName name="dui" localSheetId="2">#REF!</definedName>
    <definedName name="dui" localSheetId="11">#REF!</definedName>
    <definedName name="dui" localSheetId="5">#REF!</definedName>
    <definedName name="dui" localSheetId="14">#REF!</definedName>
    <definedName name="dui">#REF!</definedName>
    <definedName name="dui1.5">#REF!</definedName>
    <definedName name="dung">#N/A</definedName>
    <definedName name="duoi" localSheetId="13">#REF!</definedName>
    <definedName name="duoi" localSheetId="2">#REF!</definedName>
    <definedName name="duoi" localSheetId="11">#REF!</definedName>
    <definedName name="duoi" localSheetId="5">#REF!</definedName>
    <definedName name="duoi" localSheetId="14">#REF!</definedName>
    <definedName name="duoi">#REF!</definedName>
    <definedName name="duong">#N/A</definedName>
    <definedName name="Duong_dau_cau" localSheetId="13">#REF!</definedName>
    <definedName name="Duong_dau_cau" localSheetId="2">#REF!</definedName>
    <definedName name="Duong_dau_cau" localSheetId="11">#REF!</definedName>
    <definedName name="Duong_dau_cau" localSheetId="5">#REF!</definedName>
    <definedName name="Duong_dau_cau" localSheetId="14">#REF!</definedName>
    <definedName name="Duong_dau_cau">#REF!</definedName>
    <definedName name="duong04">#N/A</definedName>
    <definedName name="Duong1" localSheetId="2" hidden="1">{"'Sheet1'!$L$16"}</definedName>
    <definedName name="Duong1" localSheetId="11" hidden="1">{"'Sheet1'!$L$16"}</definedName>
    <definedName name="Duong1" localSheetId="5" hidden="1">{"'Sheet1'!$L$16"}</definedName>
    <definedName name="Duong1" hidden="1">{"'Sheet1'!$L$16"}</definedName>
    <definedName name="duong1_6" localSheetId="13">#REF!</definedName>
    <definedName name="duong1_6" localSheetId="2">#REF!</definedName>
    <definedName name="duong1_6" localSheetId="11">#REF!</definedName>
    <definedName name="duong1_6" localSheetId="5">#REF!</definedName>
    <definedName name="duong1_6" localSheetId="14">#REF!</definedName>
    <definedName name="duong1_6">#REF!</definedName>
    <definedName name="duong2">#N/A</definedName>
    <definedName name="duong2_6" localSheetId="13">#REF!</definedName>
    <definedName name="duong2_6" localSheetId="2">#REF!</definedName>
    <definedName name="duong2_6" localSheetId="11">#REF!</definedName>
    <definedName name="duong2_6" localSheetId="5">#REF!</definedName>
    <definedName name="duong2_6" localSheetId="14">#REF!</definedName>
    <definedName name="duong2_6">#REF!</definedName>
    <definedName name="duong3">#N/A</definedName>
    <definedName name="duong3_6" localSheetId="13">#REF!</definedName>
    <definedName name="duong3_6" localSheetId="2">#REF!</definedName>
    <definedName name="duong3_6" localSheetId="11">#REF!</definedName>
    <definedName name="duong3_6" localSheetId="5">#REF!</definedName>
    <definedName name="duong3_6" localSheetId="14">#REF!</definedName>
    <definedName name="duong3_6">#REF!</definedName>
    <definedName name="duong35">#N/A</definedName>
    <definedName name="duong4">#N/A</definedName>
    <definedName name="duong4_6" localSheetId="13">#REF!</definedName>
    <definedName name="duong4_6" localSheetId="2">#REF!</definedName>
    <definedName name="duong4_6" localSheetId="11">#REF!</definedName>
    <definedName name="duong4_6" localSheetId="5">#REF!</definedName>
    <definedName name="duong4_6" localSheetId="14">#REF!</definedName>
    <definedName name="duong4_6">#REF!</definedName>
    <definedName name="duong5">#N/A</definedName>
    <definedName name="duong5_6" localSheetId="13">#REF!</definedName>
    <definedName name="duong5_6" localSheetId="2">#REF!</definedName>
    <definedName name="duong5_6" localSheetId="11">#REF!</definedName>
    <definedName name="duong5_6" localSheetId="5">#REF!</definedName>
    <definedName name="duong5_6" localSheetId="14">#REF!</definedName>
    <definedName name="duong5_6">#REF!</definedName>
    <definedName name="DuongLoai1" localSheetId="13">#REF!</definedName>
    <definedName name="DuongLoai1" localSheetId="2">#REF!</definedName>
    <definedName name="DuongLoai1" localSheetId="11">#REF!</definedName>
    <definedName name="DuongLoai1" localSheetId="5">#REF!</definedName>
    <definedName name="DuongLoai1" localSheetId="14">#REF!</definedName>
    <definedName name="DuongLoai1">#REF!</definedName>
    <definedName name="DuongLoai2" localSheetId="13">#REF!</definedName>
    <definedName name="DuongLoai2" localSheetId="2">#REF!</definedName>
    <definedName name="DuongLoai2" localSheetId="11">#REF!</definedName>
    <definedName name="DuongLoai2" localSheetId="5">#REF!</definedName>
    <definedName name="DuongLoai2" localSheetId="14">#REF!</definedName>
    <definedName name="DuongLoai2">#REF!</definedName>
    <definedName name="DuongLoai3" localSheetId="13">#REF!</definedName>
    <definedName name="DuongLoai3" localSheetId="2">#REF!</definedName>
    <definedName name="DuongLoai3" localSheetId="11">#REF!</definedName>
    <definedName name="DuongLoai3" localSheetId="5">#REF!</definedName>
    <definedName name="DuongLoai3" localSheetId="14">#REF!</definedName>
    <definedName name="DuongLoai3">#REF!</definedName>
    <definedName name="DuongLoai4" localSheetId="13">#REF!</definedName>
    <definedName name="DuongLoai4" localSheetId="2">#REF!</definedName>
    <definedName name="DuongLoai4" localSheetId="11">#REF!</definedName>
    <definedName name="DuongLoai4" localSheetId="5">#REF!</definedName>
    <definedName name="DuongLoai4" localSheetId="14">#REF!</definedName>
    <definedName name="DuongLoai4">#REF!</definedName>
    <definedName name="DuongLoai5" localSheetId="13">#REF!</definedName>
    <definedName name="DuongLoai5" localSheetId="2">#REF!</definedName>
    <definedName name="DuongLoai5" localSheetId="11">#REF!</definedName>
    <definedName name="DuongLoai5" localSheetId="5">#REF!</definedName>
    <definedName name="DuongLoai5" localSheetId="14">#REF!</definedName>
    <definedName name="DuongLoai5">#REF!</definedName>
    <definedName name="Duongnaco" localSheetId="2" hidden="1">{"'Sheet1'!$L$16"}</definedName>
    <definedName name="Duongnaco" localSheetId="11" hidden="1">{"'Sheet1'!$L$16"}</definedName>
    <definedName name="Duongnaco" localSheetId="5" hidden="1">{"'Sheet1'!$L$16"}</definedName>
    <definedName name="Duongnaco" hidden="1">{"'Sheet1'!$L$16"}</definedName>
    <definedName name="duphong" localSheetId="13">#REF!</definedName>
    <definedName name="duphong" localSheetId="2">#REF!</definedName>
    <definedName name="duphong" localSheetId="11">#REF!</definedName>
    <definedName name="duphong" localSheetId="5">#REF!</definedName>
    <definedName name="duphong" localSheetId="14">#REF!</definedName>
    <definedName name="duphong">#REF!</definedName>
    <definedName name="dusr" localSheetId="2" hidden="1">{"'Sheet1'!$L$16"}</definedName>
    <definedName name="dusr" localSheetId="11" hidden="1">{"'Sheet1'!$L$16"}</definedName>
    <definedName name="dusr" localSheetId="5" hidden="1">{"'Sheet1'!$L$16"}</definedName>
    <definedName name="dusr" hidden="1">{"'Sheet1'!$L$16"}</definedName>
    <definedName name="DUT" localSheetId="13">#REF!</definedName>
    <definedName name="DUT" localSheetId="2">#REF!</definedName>
    <definedName name="DUT" localSheetId="11">#REF!</definedName>
    <definedName name="DUT" localSheetId="5">#REF!</definedName>
    <definedName name="DUT" localSheetId="14">#REF!</definedName>
    <definedName name="DUT">#REF!</definedName>
    <definedName name="dutoan">#N/A</definedName>
    <definedName name="Dutoan2001" description="Macro recorded 10/24/00 by Pham Quoc Toan" xlm="1">'[2]Tro giup'!$A$1</definedName>
    <definedName name="DutoanDongmo" localSheetId="13">#REF!</definedName>
    <definedName name="DutoanDongmo" localSheetId="2">#REF!</definedName>
    <definedName name="DutoanDongmo" localSheetId="11">#REF!</definedName>
    <definedName name="DutoanDongmo" localSheetId="5">#REF!</definedName>
    <definedName name="DutoanDongmo" localSheetId="14">#REF!</definedName>
    <definedName name="DutoanDongmo">#REF!</definedName>
    <definedName name="DV">#N/A</definedName>
    <definedName name="dva.">#N/A</definedName>
    <definedName name="dvb.">#N/A</definedName>
    <definedName name="dvbn" localSheetId="2" hidden="1">{"'Sheet1'!$L$16"}</definedName>
    <definedName name="dvbn" localSheetId="11" hidden="1">{"'Sheet1'!$L$16"}</definedName>
    <definedName name="dvbn" localSheetId="5" hidden="1">{"'Sheet1'!$L$16"}</definedName>
    <definedName name="dvbn" hidden="1">{"'Sheet1'!$L$16"}</definedName>
    <definedName name="dvc.">#N/A</definedName>
    <definedName name="dvt" localSheetId="13">#REF!</definedName>
    <definedName name="dvt" localSheetId="14">#REF!</definedName>
    <definedName name="dvt">#REF!</definedName>
    <definedName name="dw">#N/A</definedName>
    <definedName name="Dwall">#N/A</definedName>
    <definedName name="DWc">#N/A</definedName>
    <definedName name="DWp">#N/A</definedName>
    <definedName name="DWPRICE" localSheetId="13" hidden="1">#REF!</definedName>
    <definedName name="DWPRICE" localSheetId="14" hidden="1">#REF!</definedName>
    <definedName name="DWPRICE" hidden="1">#REF!</definedName>
    <definedName name="dx">#N/A</definedName>
    <definedName name="dxd" localSheetId="13">#REF!</definedName>
    <definedName name="dxd" localSheetId="2">#REF!</definedName>
    <definedName name="dxd" localSheetId="11">#REF!</definedName>
    <definedName name="dxd" localSheetId="5">#REF!</definedName>
    <definedName name="dxd" localSheetId="14">#REF!</definedName>
    <definedName name="dxd">#REF!</definedName>
    <definedName name="DY" localSheetId="13">#REF!</definedName>
    <definedName name="DY" localSheetId="2">#REF!</definedName>
    <definedName name="DY" localSheetId="11">#REF!</definedName>
    <definedName name="DY" localSheetId="5">#REF!</definedName>
    <definedName name="DY" localSheetId="14">#REF!</definedName>
    <definedName name="DY">#REF!</definedName>
    <definedName name="DYÕ" localSheetId="13">#REF!</definedName>
    <definedName name="DYÕ" localSheetId="2">#REF!</definedName>
    <definedName name="DYÕ" localSheetId="11">#REF!</definedName>
    <definedName name="DYÕ" localSheetId="5">#REF!</definedName>
    <definedName name="DYÕ" localSheetId="14">#REF!</definedName>
    <definedName name="DYÕ">#REF!</definedName>
    <definedName name="DZ">#N/A</definedName>
    <definedName name="DZ_04" localSheetId="13">#REF!</definedName>
    <definedName name="DZ_04" localSheetId="2">#REF!</definedName>
    <definedName name="DZ_04" localSheetId="11">#REF!</definedName>
    <definedName name="DZ_04" localSheetId="5">#REF!</definedName>
    <definedName name="DZ_04" localSheetId="14">#REF!</definedName>
    <definedName name="DZ_04">#REF!</definedName>
    <definedName name="DZ_35" localSheetId="13">#REF!</definedName>
    <definedName name="DZ_35" localSheetId="2">#REF!</definedName>
    <definedName name="DZ_35" localSheetId="11">#REF!</definedName>
    <definedName name="DZ_35" localSheetId="5">#REF!</definedName>
    <definedName name="DZ_35" localSheetId="14">#REF!</definedName>
    <definedName name="DZ_35">#REF!</definedName>
    <definedName name="DZ0.4">#N/A</definedName>
    <definedName name="DZ6gd1">#N/A</definedName>
    <definedName name="dzgd1">#N/A</definedName>
    <definedName name="dztramtt">#N/A</definedName>
    <definedName name="e" localSheetId="2" hidden="1">{"'Sheet1'!$L$16"}</definedName>
    <definedName name="e" localSheetId="11" hidden="1">{"'Sheet1'!$L$16"}</definedName>
    <definedName name="e" localSheetId="5" hidden="1">{"'Sheet1'!$L$16"}</definedName>
    <definedName name="e" hidden="1">{"'Sheet1'!$L$16"}</definedName>
    <definedName name="ë">#N/A</definedName>
    <definedName name="E.chandoc">8.875</definedName>
    <definedName name="E.PC">10.438</definedName>
    <definedName name="E.PVI">12</definedName>
    <definedName name="e_" localSheetId="13">#REF!</definedName>
    <definedName name="e_" localSheetId="14">#REF!</definedName>
    <definedName name="e_">#REF!</definedName>
    <definedName name="e__" localSheetId="13">#REF!</definedName>
    <definedName name="e__" localSheetId="14">#REF!</definedName>
    <definedName name="e__">#REF!</definedName>
    <definedName name="e_9">13</definedName>
    <definedName name="E_p" localSheetId="13">#REF!</definedName>
    <definedName name="E_p" localSheetId="2">#REF!</definedName>
    <definedName name="E_p" localSheetId="11">#REF!</definedName>
    <definedName name="E_p" localSheetId="5">#REF!</definedName>
    <definedName name="E_p" localSheetId="14">#REF!</definedName>
    <definedName name="E_p">#REF!</definedName>
    <definedName name="E_p_Echm">#N/A</definedName>
    <definedName name="E1.000">#N/A</definedName>
    <definedName name="E1.010">#N/A</definedName>
    <definedName name="E1.020">#N/A</definedName>
    <definedName name="E1.200">#N/A</definedName>
    <definedName name="E1.210">#N/A</definedName>
    <definedName name="E1.220">#N/A</definedName>
    <definedName name="E1.300">#N/A</definedName>
    <definedName name="E1.310">#N/A</definedName>
    <definedName name="E1.320">#N/A</definedName>
    <definedName name="E1.400">#N/A</definedName>
    <definedName name="E1.410">#N/A</definedName>
    <definedName name="E1.420">#N/A</definedName>
    <definedName name="E1.500">#N/A</definedName>
    <definedName name="E1.510">#N/A</definedName>
    <definedName name="E1.520">#N/A</definedName>
    <definedName name="E1.600">#N/A</definedName>
    <definedName name="E1.611">#N/A</definedName>
    <definedName name="E1.631">#N/A</definedName>
    <definedName name="E190.">#N/A</definedName>
    <definedName name="E2.000">#N/A</definedName>
    <definedName name="E2.000A">#N/A</definedName>
    <definedName name="E2.010">#N/A</definedName>
    <definedName name="E2.010A">#N/A</definedName>
    <definedName name="E2.020">#N/A</definedName>
    <definedName name="E2.020A">#N/A</definedName>
    <definedName name="E2.100">#N/A</definedName>
    <definedName name="E2.100A">#N/A</definedName>
    <definedName name="E2.110">#N/A</definedName>
    <definedName name="E2.110A">#N/A</definedName>
    <definedName name="E2.120">#N/A</definedName>
    <definedName name="E2.120A">#N/A</definedName>
    <definedName name="E3.000">#N/A</definedName>
    <definedName name="E3.010">#N/A</definedName>
    <definedName name="E3.020">#N/A</definedName>
    <definedName name="E3.031">#N/A</definedName>
    <definedName name="E3.032">#N/A</definedName>
    <definedName name="E3.033">#N/A</definedName>
    <definedName name="E4.001">#N/A</definedName>
    <definedName name="E4.011">#N/A</definedName>
    <definedName name="E4.021">#N/A</definedName>
    <definedName name="E4.101">#N/A</definedName>
    <definedName name="E4.111">#N/A</definedName>
    <definedName name="E4.121">#N/A</definedName>
    <definedName name="E5.010">#N/A</definedName>
    <definedName name="E5.020">#N/A</definedName>
    <definedName name="E5.030">#N/A</definedName>
    <definedName name="E6.001">#N/A</definedName>
    <definedName name="E6.002">#N/A</definedName>
    <definedName name="E6.011">#N/A</definedName>
    <definedName name="E6.012">#N/A</definedName>
    <definedName name="ë74">#N/A</definedName>
    <definedName name="Ea" localSheetId="13">#REF!</definedName>
    <definedName name="Ea" localSheetId="2">#REF!</definedName>
    <definedName name="Ea" localSheetId="11">#REF!</definedName>
    <definedName name="Ea" localSheetId="5">#REF!</definedName>
    <definedName name="Ea" localSheetId="14">#REF!</definedName>
    <definedName name="Ea">#REF!</definedName>
    <definedName name="Earthwork">#N/A</definedName>
    <definedName name="Eat" localSheetId="13">#REF!</definedName>
    <definedName name="Eat" localSheetId="2">#REF!</definedName>
    <definedName name="Eat" localSheetId="11">#REF!</definedName>
    <definedName name="Eat" localSheetId="5">#REF!</definedName>
    <definedName name="Eat" localSheetId="14">#REF!</definedName>
    <definedName name="Eat">#REF!</definedName>
    <definedName name="Eax" localSheetId="13">#REF!</definedName>
    <definedName name="Eax" localSheetId="2">#REF!</definedName>
    <definedName name="Eax" localSheetId="11">#REF!</definedName>
    <definedName name="Eax" localSheetId="5">#REF!</definedName>
    <definedName name="Eax" localSheetId="14">#REF!</definedName>
    <definedName name="Eax">#REF!</definedName>
    <definedName name="Eaxa" localSheetId="13">#REF!</definedName>
    <definedName name="Eaxa" localSheetId="2">#REF!</definedName>
    <definedName name="Eaxa" localSheetId="11">#REF!</definedName>
    <definedName name="Eaxa" localSheetId="5">#REF!</definedName>
    <definedName name="Eaxa" localSheetId="14">#REF!</definedName>
    <definedName name="Eaxa">#REF!</definedName>
    <definedName name="Eaxd" localSheetId="13">#REF!</definedName>
    <definedName name="Eaxd" localSheetId="2">#REF!</definedName>
    <definedName name="Eaxd" localSheetId="11">#REF!</definedName>
    <definedName name="Eaxd" localSheetId="5">#REF!</definedName>
    <definedName name="Eaxd" localSheetId="14">#REF!</definedName>
    <definedName name="Eaxd">#REF!</definedName>
    <definedName name="Eay" localSheetId="13">#REF!</definedName>
    <definedName name="Eay" localSheetId="2">#REF!</definedName>
    <definedName name="Eay" localSheetId="11">#REF!</definedName>
    <definedName name="Eay" localSheetId="5">#REF!</definedName>
    <definedName name="Eay" localSheetId="14">#REF!</definedName>
    <definedName name="Eay">#REF!</definedName>
    <definedName name="Eb">240000</definedName>
    <definedName name="Ebdam" localSheetId="13">#REF!</definedName>
    <definedName name="Ebdam" localSheetId="2">#REF!</definedName>
    <definedName name="Ebdam" localSheetId="11">#REF!</definedName>
    <definedName name="Ebdam" localSheetId="5">#REF!</definedName>
    <definedName name="Ebdam" localSheetId="14">#REF!</definedName>
    <definedName name="Ebdam">#REF!</definedName>
    <definedName name="EBT" localSheetId="13">#REF!</definedName>
    <definedName name="EBT" localSheetId="2">#REF!</definedName>
    <definedName name="EBT" localSheetId="11">#REF!</definedName>
    <definedName name="EBT" localSheetId="5">#REF!</definedName>
    <definedName name="EBT" localSheetId="14">#REF!</definedName>
    <definedName name="EBT">#REF!</definedName>
    <definedName name="ec">#N/A</definedName>
    <definedName name="EC.2117">#N/A</definedName>
    <definedName name="Ec_" localSheetId="13">#REF!</definedName>
    <definedName name="Ec_" localSheetId="2">#REF!</definedName>
    <definedName name="Ec_" localSheetId="11">#REF!</definedName>
    <definedName name="Ec_" localSheetId="5">#REF!</definedName>
    <definedName name="Ec_" localSheetId="14">#REF!</definedName>
    <definedName name="Ec_">#REF!</definedName>
    <definedName name="Ec_1" localSheetId="13">#REF!</definedName>
    <definedName name="Ec_1" localSheetId="2">#REF!</definedName>
    <definedName name="Ec_1" localSheetId="11">#REF!</definedName>
    <definedName name="Ec_1" localSheetId="5">#REF!</definedName>
    <definedName name="Ec_1" localSheetId="14">#REF!</definedName>
    <definedName name="Ec_1">#REF!</definedName>
    <definedName name="ec_6" localSheetId="13">#REF!</definedName>
    <definedName name="ec_6" localSheetId="2">#REF!</definedName>
    <definedName name="ec_6" localSheetId="11">#REF!</definedName>
    <definedName name="ec_6" localSheetId="5">#REF!</definedName>
    <definedName name="ec_6" localSheetId="14">#REF!</definedName>
    <definedName name="ec_6">#REF!</definedName>
    <definedName name="ecb" localSheetId="13">#REF!</definedName>
    <definedName name="ecb" localSheetId="2">#REF!</definedName>
    <definedName name="ecb" localSheetId="11">#REF!</definedName>
    <definedName name="ecb" localSheetId="5">#REF!</definedName>
    <definedName name="ecb" localSheetId="14">#REF!</definedName>
    <definedName name="ecb">#REF!</definedName>
    <definedName name="Ecdc" localSheetId="13">#REF!</definedName>
    <definedName name="Ecdc" localSheetId="2">#REF!</definedName>
    <definedName name="Ecdc" localSheetId="11">#REF!</definedName>
    <definedName name="Ecdc" localSheetId="5">#REF!</definedName>
    <definedName name="Ecdc" localSheetId="14">#REF!</definedName>
    <definedName name="Ecdc">#REF!</definedName>
    <definedName name="EcG" localSheetId="13">#REF!</definedName>
    <definedName name="EcG" localSheetId="2">#REF!</definedName>
    <definedName name="EcG" localSheetId="11">#REF!</definedName>
    <definedName name="EcG" localSheetId="5">#REF!</definedName>
    <definedName name="EcG" localSheetId="14">#REF!</definedName>
    <definedName name="EcG">#REF!</definedName>
    <definedName name="Eci">#N/A</definedName>
    <definedName name="Ecot1" localSheetId="13">#REF!</definedName>
    <definedName name="Ecot1" localSheetId="2">#REF!</definedName>
    <definedName name="Ecot1" localSheetId="11">#REF!</definedName>
    <definedName name="Ecot1" localSheetId="5">#REF!</definedName>
    <definedName name="Ecot1" localSheetId="14">#REF!</definedName>
    <definedName name="Ecot1">#REF!</definedName>
    <definedName name="ecx" localSheetId="13">#REF!</definedName>
    <definedName name="ecx" localSheetId="14">#REF!</definedName>
    <definedName name="ecx">#REF!</definedName>
    <definedName name="ech" localSheetId="13">#REF!</definedName>
    <definedName name="ech" localSheetId="2">#REF!</definedName>
    <definedName name="ech" localSheetId="11">#REF!</definedName>
    <definedName name="ech" localSheetId="5">#REF!</definedName>
    <definedName name="ech" localSheetId="14">#REF!</definedName>
    <definedName name="ech">#REF!</definedName>
    <definedName name="Echm">#N/A</definedName>
    <definedName name="ed" localSheetId="13">#REF!</definedName>
    <definedName name="ed" localSheetId="2">#REF!</definedName>
    <definedName name="ed" localSheetId="11">#REF!</definedName>
    <definedName name="ed" localSheetId="5">#REF!</definedName>
    <definedName name="ed" localSheetId="14">#REF!</definedName>
    <definedName name="ed">#REF!</definedName>
    <definedName name="EDR" localSheetId="13">#REF!</definedName>
    <definedName name="EDR" localSheetId="2">#REF!</definedName>
    <definedName name="EDR" localSheetId="11">#REF!</definedName>
    <definedName name="EDR" localSheetId="5">#REF!</definedName>
    <definedName name="EDR" localSheetId="14">#REF!</definedName>
    <definedName name="EDR">#REF!</definedName>
    <definedName name="ee" localSheetId="13">#REF!</definedName>
    <definedName name="ee" localSheetId="14">#REF!</definedName>
    <definedName name="ee">#REF!</definedName>
    <definedName name="eee" localSheetId="13">#REF!</definedName>
    <definedName name="eee" localSheetId="2">#REF!</definedName>
    <definedName name="eee" localSheetId="11">#REF!</definedName>
    <definedName name="eee" localSheetId="5">#REF!</definedName>
    <definedName name="eee" localSheetId="14">#REF!</definedName>
    <definedName name="eee">#REF!</definedName>
    <definedName name="eeeeeeee">#N/A</definedName>
    <definedName name="éẹh" localSheetId="2" hidden="1">{"'Sheet1'!$L$16"}</definedName>
    <definedName name="éẹh" localSheetId="11" hidden="1">{"'Sheet1'!$L$16"}</definedName>
    <definedName name="éẹh" localSheetId="5" hidden="1">{"'Sheet1'!$L$16"}</definedName>
    <definedName name="éẹh" hidden="1">{"'Sheet1'!$L$16"}</definedName>
    <definedName name="Eff_min" localSheetId="13">#REF!</definedName>
    <definedName name="Eff_min" localSheetId="2">#REF!</definedName>
    <definedName name="Eff_min" localSheetId="11">#REF!</definedName>
    <definedName name="Eff_min" localSheetId="5">#REF!</definedName>
    <definedName name="Eff_min" localSheetId="14">#REF!</definedName>
    <definedName name="Eff_min">#REF!</definedName>
    <definedName name="efs" localSheetId="13">#REF!</definedName>
    <definedName name="efs" localSheetId="14">#REF!</definedName>
    <definedName name="efs">#REF!</definedName>
    <definedName name="Eh">#N/A</definedName>
    <definedName name="EIRR11">#N/A</definedName>
    <definedName name="EIRR22">#N/A</definedName>
    <definedName name="ek" localSheetId="13">#REF!</definedName>
    <definedName name="ek" localSheetId="2">#REF!</definedName>
    <definedName name="ek" localSheetId="11">#REF!</definedName>
    <definedName name="ek" localSheetId="5">#REF!</definedName>
    <definedName name="ek" localSheetId="14">#REF!</definedName>
    <definedName name="ek">#REF!</definedName>
    <definedName name="EL1_">#N/A</definedName>
    <definedName name="EL2." localSheetId="13">#REF!</definedName>
    <definedName name="EL2." localSheetId="2">#REF!</definedName>
    <definedName name="EL2." localSheetId="11">#REF!</definedName>
    <definedName name="EL2." localSheetId="5">#REF!</definedName>
    <definedName name="EL2." localSheetId="14">#REF!</definedName>
    <definedName name="EL2.">#REF!</definedName>
    <definedName name="EL2_">#N/A</definedName>
    <definedName name="EL2__6" localSheetId="13">#REF!</definedName>
    <definedName name="EL2__6" localSheetId="2">#REF!</definedName>
    <definedName name="EL2__6" localSheetId="11">#REF!</definedName>
    <definedName name="EL2__6" localSheetId="5">#REF!</definedName>
    <definedName name="EL2__6" localSheetId="14">#REF!</definedName>
    <definedName name="EL2__6">#REF!</definedName>
    <definedName name="EL3_">#N/A</definedName>
    <definedName name="EL3__6" localSheetId="13">#REF!</definedName>
    <definedName name="EL3__6" localSheetId="2">#REF!</definedName>
    <definedName name="EL3__6" localSheetId="11">#REF!</definedName>
    <definedName name="EL3__6" localSheetId="5">#REF!</definedName>
    <definedName name="EL3__6" localSheetId="14">#REF!</definedName>
    <definedName name="EL3__6">#REF!</definedName>
    <definedName name="EL4_">#N/A</definedName>
    <definedName name="EL4__6" localSheetId="13">#REF!</definedName>
    <definedName name="EL4__6" localSheetId="2">#REF!</definedName>
    <definedName name="EL4__6" localSheetId="11">#REF!</definedName>
    <definedName name="EL4__6" localSheetId="5">#REF!</definedName>
    <definedName name="EL4__6" localSheetId="14">#REF!</definedName>
    <definedName name="EL4__6">#REF!</definedName>
    <definedName name="EL5_">#N/A</definedName>
    <definedName name="EL5__6" localSheetId="13">#REF!</definedName>
    <definedName name="EL5__6" localSheetId="2">#REF!</definedName>
    <definedName name="EL5__6" localSheetId="11">#REF!</definedName>
    <definedName name="EL5__6" localSheetId="5">#REF!</definedName>
    <definedName name="EL5__6" localSheetId="14">#REF!</definedName>
    <definedName name="EL5__6">#REF!</definedName>
    <definedName name="EL6_">#N/A</definedName>
    <definedName name="ELa">#N/A</definedName>
    <definedName name="ELb">#N/A</definedName>
    <definedName name="ELc">#N/A</definedName>
    <definedName name="elev1">#N/A</definedName>
    <definedName name="elev2">#N/A</definedName>
    <definedName name="elev3">#N/A</definedName>
    <definedName name="elp">#N/A</definedName>
    <definedName name="elp_6" localSheetId="13">#REF!</definedName>
    <definedName name="elp_6" localSheetId="2">#REF!</definedName>
    <definedName name="elp_6" localSheetId="11">#REF!</definedName>
    <definedName name="elp_6" localSheetId="5">#REF!</definedName>
    <definedName name="elp_6" localSheetId="14">#REF!</definedName>
    <definedName name="elp_6">#REF!</definedName>
    <definedName name="ELsf">#N/A</definedName>
    <definedName name="ELso">#N/A</definedName>
    <definedName name="em" localSheetId="13">#REF!</definedName>
    <definedName name="em" localSheetId="2">#REF!</definedName>
    <definedName name="em" localSheetId="11">#REF!</definedName>
    <definedName name="em" localSheetId="5">#REF!</definedName>
    <definedName name="em" localSheetId="14">#REF!</definedName>
    <definedName name="em">#REF!</definedName>
    <definedName name="Email" localSheetId="13">#REF!</definedName>
    <definedName name="Email" localSheetId="2">#REF!</definedName>
    <definedName name="Email" localSheetId="11">#REF!</definedName>
    <definedName name="Email" localSheetId="5">#REF!</definedName>
    <definedName name="Email" localSheetId="14">#REF!</definedName>
    <definedName name="Email">#REF!</definedName>
    <definedName name="emb" localSheetId="13">#REF!</definedName>
    <definedName name="emb" localSheetId="2">#REF!</definedName>
    <definedName name="emb" localSheetId="11">#REF!</definedName>
    <definedName name="emb" localSheetId="5">#REF!</definedName>
    <definedName name="emb" localSheetId="14">#REF!</definedName>
    <definedName name="emb">#REF!</definedName>
    <definedName name="EmployeeName" localSheetId="13">#REF!</definedName>
    <definedName name="EmployeeName" localSheetId="2">#REF!</definedName>
    <definedName name="EmployeeName" localSheetId="11">#REF!</definedName>
    <definedName name="EmployeeName" localSheetId="5">#REF!</definedName>
    <definedName name="EmployeeName" localSheetId="14">#REF!</definedName>
    <definedName name="EmployeeName">#REF!</definedName>
    <definedName name="En">240000</definedName>
    <definedName name="end" localSheetId="13">#REF!</definedName>
    <definedName name="end" localSheetId="2">#REF!</definedName>
    <definedName name="end" localSheetId="11">#REF!</definedName>
    <definedName name="end" localSheetId="5">#REF!</definedName>
    <definedName name="end" localSheetId="14">#REF!</definedName>
    <definedName name="end">#REF!</definedName>
    <definedName name="End_1" localSheetId="13">#REF!</definedName>
    <definedName name="End_1" localSheetId="2">#REF!</definedName>
    <definedName name="End_1" localSheetId="11">#REF!</definedName>
    <definedName name="End_1" localSheetId="5">#REF!</definedName>
    <definedName name="End_1" localSheetId="14">#REF!</definedName>
    <definedName name="End_1">#REF!</definedName>
    <definedName name="End_10" localSheetId="13">#REF!</definedName>
    <definedName name="End_10" localSheetId="2">#REF!</definedName>
    <definedName name="End_10" localSheetId="11">#REF!</definedName>
    <definedName name="End_10" localSheetId="5">#REF!</definedName>
    <definedName name="End_10" localSheetId="14">#REF!</definedName>
    <definedName name="End_10">#REF!</definedName>
    <definedName name="End_11" localSheetId="13">#REF!</definedName>
    <definedName name="End_11" localSheetId="2">#REF!</definedName>
    <definedName name="End_11" localSheetId="11">#REF!</definedName>
    <definedName name="End_11" localSheetId="5">#REF!</definedName>
    <definedName name="End_11" localSheetId="14">#REF!</definedName>
    <definedName name="End_11">#REF!</definedName>
    <definedName name="End_12" localSheetId="13">#REF!</definedName>
    <definedName name="End_12" localSheetId="2">#REF!</definedName>
    <definedName name="End_12" localSheetId="11">#REF!</definedName>
    <definedName name="End_12" localSheetId="5">#REF!</definedName>
    <definedName name="End_12" localSheetId="14">#REF!</definedName>
    <definedName name="End_12">#REF!</definedName>
    <definedName name="End_13" localSheetId="13">#REF!</definedName>
    <definedName name="End_13" localSheetId="2">#REF!</definedName>
    <definedName name="End_13" localSheetId="11">#REF!</definedName>
    <definedName name="End_13" localSheetId="5">#REF!</definedName>
    <definedName name="End_13" localSheetId="14">#REF!</definedName>
    <definedName name="End_13">#REF!</definedName>
    <definedName name="End_2" localSheetId="13">#REF!</definedName>
    <definedName name="End_2" localSheetId="2">#REF!</definedName>
    <definedName name="End_2" localSheetId="11">#REF!</definedName>
    <definedName name="End_2" localSheetId="5">#REF!</definedName>
    <definedName name="End_2" localSheetId="14">#REF!</definedName>
    <definedName name="End_2">#REF!</definedName>
    <definedName name="End_3" localSheetId="13">#REF!</definedName>
    <definedName name="End_3" localSheetId="2">#REF!</definedName>
    <definedName name="End_3" localSheetId="11">#REF!</definedName>
    <definedName name="End_3" localSheetId="5">#REF!</definedName>
    <definedName name="End_3" localSheetId="14">#REF!</definedName>
    <definedName name="End_3">#REF!</definedName>
    <definedName name="End_4" localSheetId="13">#REF!</definedName>
    <definedName name="End_4" localSheetId="2">#REF!</definedName>
    <definedName name="End_4" localSheetId="11">#REF!</definedName>
    <definedName name="End_4" localSheetId="5">#REF!</definedName>
    <definedName name="End_4" localSheetId="14">#REF!</definedName>
    <definedName name="End_4">#REF!</definedName>
    <definedName name="End_5" localSheetId="13">#REF!</definedName>
    <definedName name="End_5" localSheetId="2">#REF!</definedName>
    <definedName name="End_5" localSheetId="11">#REF!</definedName>
    <definedName name="End_5" localSheetId="5">#REF!</definedName>
    <definedName name="End_5" localSheetId="14">#REF!</definedName>
    <definedName name="End_5">#REF!</definedName>
    <definedName name="End_6" localSheetId="13">#REF!</definedName>
    <definedName name="End_6" localSheetId="2">#REF!</definedName>
    <definedName name="End_6" localSheetId="11">#REF!</definedName>
    <definedName name="End_6" localSheetId="5">#REF!</definedName>
    <definedName name="End_6" localSheetId="14">#REF!</definedName>
    <definedName name="End_6">#REF!</definedName>
    <definedName name="End_7" localSheetId="13">#REF!</definedName>
    <definedName name="End_7" localSheetId="2">#REF!</definedName>
    <definedName name="End_7" localSheetId="11">#REF!</definedName>
    <definedName name="End_7" localSheetId="5">#REF!</definedName>
    <definedName name="End_7" localSheetId="14">#REF!</definedName>
    <definedName name="End_7">#REF!</definedName>
    <definedName name="End_8" localSheetId="13">#REF!</definedName>
    <definedName name="End_8" localSheetId="2">#REF!</definedName>
    <definedName name="End_8" localSheetId="11">#REF!</definedName>
    <definedName name="End_8" localSheetId="5">#REF!</definedName>
    <definedName name="End_8" localSheetId="14">#REF!</definedName>
    <definedName name="End_8">#REF!</definedName>
    <definedName name="End_9" localSheetId="13">#REF!</definedName>
    <definedName name="End_9" localSheetId="2">#REF!</definedName>
    <definedName name="End_9" localSheetId="11">#REF!</definedName>
    <definedName name="End_9" localSheetId="5">#REF!</definedName>
    <definedName name="End_9" localSheetId="14">#REF!</definedName>
    <definedName name="End_9">#REF!</definedName>
    <definedName name="enõe">#N/A</definedName>
    <definedName name="Ep">#N/A</definedName>
    <definedName name="epcoc" localSheetId="13">#REF!</definedName>
    <definedName name="epcoc" localSheetId="2">#REF!</definedName>
    <definedName name="epcoc" localSheetId="11">#REF!</definedName>
    <definedName name="epcoc" localSheetId="5">#REF!</definedName>
    <definedName name="epcoc" localSheetId="14">#REF!</definedName>
    <definedName name="epcoc">#REF!</definedName>
    <definedName name="epsilon" localSheetId="13">#REF!</definedName>
    <definedName name="epsilon" localSheetId="2">#REF!</definedName>
    <definedName name="epsilon" localSheetId="11">#REF!</definedName>
    <definedName name="epsilon" localSheetId="5">#REF!</definedName>
    <definedName name="epsilon" localSheetId="14">#REF!</definedName>
    <definedName name="epsilon">#REF!</definedName>
    <definedName name="epsilond" localSheetId="13">#REF!</definedName>
    <definedName name="epsilond" localSheetId="2">#REF!</definedName>
    <definedName name="epsilond" localSheetId="11">#REF!</definedName>
    <definedName name="epsilond" localSheetId="5">#REF!</definedName>
    <definedName name="epsilond" localSheetId="14">#REF!</definedName>
    <definedName name="epsilond">#REF!</definedName>
    <definedName name="EQ" localSheetId="13">#REF!</definedName>
    <definedName name="EQ" localSheetId="2">#REF!</definedName>
    <definedName name="EQ" localSheetId="11">#REF!</definedName>
    <definedName name="EQ" localSheetId="5">#REF!</definedName>
    <definedName name="EQ" localSheetId="14">#REF!</definedName>
    <definedName name="EQ">#REF!</definedName>
    <definedName name="EQI" localSheetId="13">#REF!</definedName>
    <definedName name="EQI" localSheetId="2">#REF!</definedName>
    <definedName name="EQI" localSheetId="11">#REF!</definedName>
    <definedName name="EQI" localSheetId="5">#REF!</definedName>
    <definedName name="EQI" localSheetId="14">#REF!</definedName>
    <definedName name="EQI">#REF!</definedName>
    <definedName name="eqtrwy" localSheetId="2" hidden="1">{"'Sheet1'!$L$16"}</definedName>
    <definedName name="eqtrwy" localSheetId="11" hidden="1">{"'Sheet1'!$L$16"}</definedName>
    <definedName name="eqtrwy" localSheetId="5" hidden="1">{"'Sheet1'!$L$16"}</definedName>
    <definedName name="eqtrwy" hidden="1">{"'Sheet1'!$L$16"}</definedName>
    <definedName name="erge" localSheetId="2" hidden="1">{"'Sheet1'!$L$16"}</definedName>
    <definedName name="erge" localSheetId="11" hidden="1">{"'Sheet1'!$L$16"}</definedName>
    <definedName name="erge" localSheetId="5" hidden="1">{"'Sheet1'!$L$16"}</definedName>
    <definedName name="erge" hidden="1">{"'Sheet1'!$L$16"}</definedName>
    <definedName name="­erqrea" localSheetId="13">#REF!</definedName>
    <definedName name="­erqrea" localSheetId="2">#REF!</definedName>
    <definedName name="­erqrea" localSheetId="11">#REF!</definedName>
    <definedName name="­erqrea" localSheetId="5">#REF!</definedName>
    <definedName name="­erqrea" localSheetId="14">#REF!</definedName>
    <definedName name="­erqrea">#REF!</definedName>
    <definedName name="errr" localSheetId="2" hidden="1">{"'Sheet1'!$L$16"}</definedName>
    <definedName name="errr" localSheetId="11" hidden="1">{"'Sheet1'!$L$16"}</definedName>
    <definedName name="errr" localSheetId="5" hidden="1">{"'Sheet1'!$L$16"}</definedName>
    <definedName name="errr" hidden="1">{"'Sheet1'!$L$16"}</definedName>
    <definedName name="ert">#N/A</definedName>
    <definedName name="erw" localSheetId="2" hidden="1">{"'Sheet1'!$L$16"}</definedName>
    <definedName name="erw" localSheetId="11" hidden="1">{"'Sheet1'!$L$16"}</definedName>
    <definedName name="erw" localSheetId="5" hidden="1">{"'Sheet1'!$L$16"}</definedName>
    <definedName name="erw" hidden="1">{"'Sheet1'!$L$16"}</definedName>
    <definedName name="Es" localSheetId="13">#REF!</definedName>
    <definedName name="Es" localSheetId="2">#REF!</definedName>
    <definedName name="Es" localSheetId="11">#REF!</definedName>
    <definedName name="Es" localSheetId="5">#REF!</definedName>
    <definedName name="Es" localSheetId="14">#REF!</definedName>
    <definedName name="Es">#REF!</definedName>
    <definedName name="Est._Vol" localSheetId="13">#REF!</definedName>
    <definedName name="Est._Vol" localSheetId="2">#REF!</definedName>
    <definedName name="Est._Vol" localSheetId="11">#REF!</definedName>
    <definedName name="Est._Vol" localSheetId="5">#REF!</definedName>
    <definedName name="Est._Vol" localSheetId="14">#REF!</definedName>
    <definedName name="Est._Vol">#REF!</definedName>
    <definedName name="et" localSheetId="13">#REF!</definedName>
    <definedName name="et" localSheetId="2">#REF!</definedName>
    <definedName name="et" localSheetId="11">#REF!</definedName>
    <definedName name="et" localSheetId="5">#REF!</definedName>
    <definedName name="et" localSheetId="14">#REF!</definedName>
    <definedName name="et">#REF!</definedName>
    <definedName name="eta" localSheetId="13">#REF!</definedName>
    <definedName name="eta" localSheetId="2">#REF!</definedName>
    <definedName name="eta" localSheetId="11">#REF!</definedName>
    <definedName name="eta" localSheetId="5">#REF!</definedName>
    <definedName name="eta" localSheetId="14">#REF!</definedName>
    <definedName name="eta">#REF!</definedName>
    <definedName name="etad" localSheetId="13">#REF!</definedName>
    <definedName name="etad" localSheetId="2">#REF!</definedName>
    <definedName name="etad" localSheetId="11">#REF!</definedName>
    <definedName name="etad" localSheetId="5">#REF!</definedName>
    <definedName name="etad" localSheetId="14">#REF!</definedName>
    <definedName name="etad">#REF!</definedName>
    <definedName name="ETCDC" localSheetId="13">#REF!</definedName>
    <definedName name="ETCDC" localSheetId="2">#REF!</definedName>
    <definedName name="ETCDC" localSheetId="11">#REF!</definedName>
    <definedName name="ETCDC" localSheetId="5">#REF!</definedName>
    <definedName name="ETCDC" localSheetId="14">#REF!</definedName>
    <definedName name="ETCDC">#REF!</definedName>
    <definedName name="eTN" localSheetId="13">#REF!</definedName>
    <definedName name="eTN" localSheetId="2">#REF!</definedName>
    <definedName name="eTN" localSheetId="11">#REF!</definedName>
    <definedName name="eTN" localSheetId="5">#REF!</definedName>
    <definedName name="eTN" localSheetId="14">#REF!</definedName>
    <definedName name="eTN">#REF!</definedName>
    <definedName name="etyiiuyt">#N/A</definedName>
    <definedName name="EVNB" localSheetId="13">#REF!</definedName>
    <definedName name="EVNB" localSheetId="2">#REF!</definedName>
    <definedName name="EVNB" localSheetId="11">#REF!</definedName>
    <definedName name="EVNB" localSheetId="5">#REF!</definedName>
    <definedName name="EVNB" localSheetId="14">#REF!</definedName>
    <definedName name="EVNB">#REF!</definedName>
    <definedName name="EX" localSheetId="13">#REF!</definedName>
    <definedName name="EX" localSheetId="2">#REF!</definedName>
    <definedName name="EX" localSheetId="11">#REF!</definedName>
    <definedName name="EX" localSheetId="5">#REF!</definedName>
    <definedName name="EX" localSheetId="14">#REF!</definedName>
    <definedName name="EX">#REF!</definedName>
    <definedName name="EX_6" localSheetId="13">#REF!</definedName>
    <definedName name="EX_6" localSheetId="2">#REF!</definedName>
    <definedName name="EX_6" localSheetId="11">#REF!</definedName>
    <definedName name="EX_6" localSheetId="5">#REF!</definedName>
    <definedName name="EX_6" localSheetId="14">#REF!</definedName>
    <definedName name="EX_6">#REF!</definedName>
    <definedName name="EXC" localSheetId="13">#REF!</definedName>
    <definedName name="EXC" localSheetId="2">#REF!</definedName>
    <definedName name="EXC" localSheetId="11">#REF!</definedName>
    <definedName name="EXC" localSheetId="5">#REF!</definedName>
    <definedName name="EXC" localSheetId="14">#REF!</definedName>
    <definedName name="EXC">#REF!</definedName>
    <definedName name="EXC_6" localSheetId="13">#REF!</definedName>
    <definedName name="EXC_6" localSheetId="2">#REF!</definedName>
    <definedName name="EXC_6" localSheetId="11">#REF!</definedName>
    <definedName name="EXC_6" localSheetId="5">#REF!</definedName>
    <definedName name="EXC_6" localSheetId="14">#REF!</definedName>
    <definedName name="EXC_6">#REF!</definedName>
    <definedName name="Excel_BuiltIn_Database" localSheetId="13">#REF!</definedName>
    <definedName name="Excel_BuiltIn_Database" localSheetId="2">#REF!</definedName>
    <definedName name="Excel_BuiltIn_Database" localSheetId="11">#REF!</definedName>
    <definedName name="Excel_BuiltIn_Database" localSheetId="5">#REF!</definedName>
    <definedName name="Excel_BuiltIn_Database" localSheetId="14">#REF!</definedName>
    <definedName name="Excel_BuiltIn_Database">#REF!</definedName>
    <definedName name="Excel_BuiltIn_Extract_6" localSheetId="13">#REF!</definedName>
    <definedName name="Excel_BuiltIn_Extract_6" localSheetId="2">#REF!</definedName>
    <definedName name="Excel_BuiltIn_Extract_6" localSheetId="11">#REF!</definedName>
    <definedName name="Excel_BuiltIn_Extract_6" localSheetId="5">#REF!</definedName>
    <definedName name="Excel_BuiltIn_Extract_6" localSheetId="14">#REF!</definedName>
    <definedName name="Excel_BuiltIn_Extract_6">#REF!</definedName>
    <definedName name="Excel_BuiltIn_Print_Area" localSheetId="13">#REF!</definedName>
    <definedName name="Excel_BuiltIn_Print_Area" localSheetId="2">#REF!</definedName>
    <definedName name="Excel_BuiltIn_Print_Area" localSheetId="11">#REF!</definedName>
    <definedName name="Excel_BuiltIn_Print_Area" localSheetId="5">#REF!</definedName>
    <definedName name="Excel_BuiltIn_Print_Area" localSheetId="14">#REF!</definedName>
    <definedName name="Excel_BuiltIn_Print_Area">#REF!</definedName>
    <definedName name="Excel_BuiltIn_Print_Area_6" localSheetId="13">#REF!</definedName>
    <definedName name="Excel_BuiltIn_Print_Area_6" localSheetId="2">#REF!</definedName>
    <definedName name="Excel_BuiltIn_Print_Area_6" localSheetId="11">#REF!</definedName>
    <definedName name="Excel_BuiltIn_Print_Area_6" localSheetId="5">#REF!</definedName>
    <definedName name="Excel_BuiltIn_Print_Area_6" localSheetId="14">#REF!</definedName>
    <definedName name="Excel_BuiltIn_Print_Area_6">#REF!</definedName>
    <definedName name="Excel_BuiltIn_Print_Titles" localSheetId="13">#REF!</definedName>
    <definedName name="Excel_BuiltIn_Print_Titles" localSheetId="2">#REF!</definedName>
    <definedName name="Excel_BuiltIn_Print_Titles" localSheetId="11">#REF!</definedName>
    <definedName name="Excel_BuiltIn_Print_Titles" localSheetId="5">#REF!</definedName>
    <definedName name="Excel_BuiltIn_Print_Titles" localSheetId="14">#REF!</definedName>
    <definedName name="Excel_BuiltIn_Print_Titles">#REF!</definedName>
    <definedName name="Excel_BuiltIn_Print_Titles_6" localSheetId="13">#REF!</definedName>
    <definedName name="Excel_BuiltIn_Print_Titles_6" localSheetId="2">#REF!</definedName>
    <definedName name="Excel_BuiltIn_Print_Titles_6" localSheetId="11">#REF!</definedName>
    <definedName name="Excel_BuiltIn_Print_Titles_6" localSheetId="5">#REF!</definedName>
    <definedName name="Excel_BuiltIn_Print_Titles_6" localSheetId="14">#REF!</definedName>
    <definedName name="Excel_BuiltIn_Print_Titles_6">#REF!</definedName>
    <definedName name="Excell_Mienbac" localSheetId="13">#REF!</definedName>
    <definedName name="Excell_Mienbac" localSheetId="2">#REF!</definedName>
    <definedName name="Excell_Mienbac" localSheetId="11">#REF!</definedName>
    <definedName name="Excell_Mienbac" localSheetId="5">#REF!</definedName>
    <definedName name="Excell_Mienbac" localSheetId="14">#REF!</definedName>
    <definedName name="Excell_Mienbac">#REF!</definedName>
    <definedName name="EXCH" localSheetId="13">#REF!</definedName>
    <definedName name="EXCH" localSheetId="2">#REF!</definedName>
    <definedName name="EXCH" localSheetId="11">#REF!</definedName>
    <definedName name="EXCH" localSheetId="5">#REF!</definedName>
    <definedName name="EXCH" localSheetId="14">#REF!</definedName>
    <definedName name="EXCH">#REF!</definedName>
    <definedName name="EXCH_6" localSheetId="13">#REF!</definedName>
    <definedName name="EXCH_6" localSheetId="2">#REF!</definedName>
    <definedName name="EXCH_6" localSheetId="11">#REF!</definedName>
    <definedName name="EXCH_6" localSheetId="5">#REF!</definedName>
    <definedName name="EXCH_6" localSheetId="14">#REF!</definedName>
    <definedName name="EXCH_6">#REF!</definedName>
    <definedName name="EXPORT" localSheetId="13">#REF!</definedName>
    <definedName name="EXPORT" localSheetId="2">#REF!</definedName>
    <definedName name="EXPORT" localSheetId="11">#REF!</definedName>
    <definedName name="EXPORT" localSheetId="5">#REF!</definedName>
    <definedName name="EXPORT" localSheetId="14">#REF!</definedName>
    <definedName name="EXPORT">#REF!</definedName>
    <definedName name="Ext" localSheetId="13">#REF!</definedName>
    <definedName name="Ext" localSheetId="2">#REF!</definedName>
    <definedName name="Ext" localSheetId="11">#REF!</definedName>
    <definedName name="Ext" localSheetId="5">#REF!</definedName>
    <definedName name="Ext" localSheetId="14">#REF!</definedName>
    <definedName name="Ext">#REF!</definedName>
    <definedName name="_xlnm.Extract" localSheetId="9">'3TP'!$M$1:$AA$2</definedName>
    <definedName name="_xlnm.Extract" localSheetId="8">'4TP'!$M$1:$AA$2</definedName>
    <definedName name="_xlnm.Extract" localSheetId="7">BBNT!$L$1:$Y$2</definedName>
    <definedName name="_xlnm.Extract" localSheetId="0">'DM NT'!#REF!</definedName>
    <definedName name="_xlnm.Extract" localSheetId="10">HT!$L$1:$Z$2</definedName>
    <definedName name="_xlnm.Extract" localSheetId="1">List!#REF!</definedName>
    <definedName name="_xlnm.Extract" localSheetId="4">LMBT!$L$1:$Y$2</definedName>
    <definedName name="_xlnm.Extract" localSheetId="13">MM!$L$1:$AA$2</definedName>
    <definedName name="_xlnm.Extract" localSheetId="2">#REF!</definedName>
    <definedName name="_xlnm.Extract" localSheetId="11">NKTC!#REF!</definedName>
    <definedName name="_xlnm.Extract" localSheetId="5">PYC!$L$1:$Z$2</definedName>
    <definedName name="_xlnm.Extract" localSheetId="14">VL!$M$1:$Z$2</definedName>
    <definedName name="_xlnm.Extract">#REF!</definedName>
    <definedName name="ey" localSheetId="13">#REF!</definedName>
    <definedName name="ey" localSheetId="2">#REF!</definedName>
    <definedName name="ey" localSheetId="11">#REF!</definedName>
    <definedName name="ey" localSheetId="5">#REF!</definedName>
    <definedName name="ey" localSheetId="14">#REF!</definedName>
    <definedName name="ey">#REF!</definedName>
    <definedName name="Eyt" localSheetId="13">#REF!</definedName>
    <definedName name="Eyt" localSheetId="2">#REF!</definedName>
    <definedName name="Eyt" localSheetId="11">#REF!</definedName>
    <definedName name="Eyt" localSheetId="5">#REF!</definedName>
    <definedName name="Eyt" localSheetId="14">#REF!</definedName>
    <definedName name="Eyt">#REF!</definedName>
    <definedName name="Ê" localSheetId="2" hidden="1">{"'Sheet1'!$L$16"}</definedName>
    <definedName name="Ê" localSheetId="11" hidden="1">{"'Sheet1'!$L$16"}</definedName>
    <definedName name="Ê" localSheetId="5" hidden="1">{"'Sheet1'!$L$16"}</definedName>
    <definedName name="Ê" hidden="1">{"'Sheet1'!$L$16"}</definedName>
    <definedName name="êng_th_îng_l_u_bê_tr_i" localSheetId="13">#REF!</definedName>
    <definedName name="êng_th_îng_l_u_bê_tr_i" localSheetId="2">#REF!</definedName>
    <definedName name="êng_th_îng_l_u_bê_tr_i" localSheetId="11">#REF!</definedName>
    <definedName name="êng_th_îng_l_u_bê_tr_i" localSheetId="5">#REF!</definedName>
    <definedName name="êng_th_îng_l_u_bê_tr_i" localSheetId="14">#REF!</definedName>
    <definedName name="êng_th_îng_l_u_bê_tr_i">#REF!</definedName>
    <definedName name="F" localSheetId="13">#REF!</definedName>
    <definedName name="F" localSheetId="2">#REF!</definedName>
    <definedName name="F" localSheetId="11">#REF!</definedName>
    <definedName name="F" localSheetId="5">#REF!</definedName>
    <definedName name="F" localSheetId="14">#REF!</definedName>
    <definedName name="F">#REF!</definedName>
    <definedName name="F.10">#N/A</definedName>
    <definedName name="F.7">#N/A</definedName>
    <definedName name="F.8">#N/A</definedName>
    <definedName name="F.9">#N/A</definedName>
    <definedName name="F_1">#N/A</definedName>
    <definedName name="F_10">#N/A</definedName>
    <definedName name="F_11">#N/A</definedName>
    <definedName name="F_12">#N/A</definedName>
    <definedName name="F_13">#N/A</definedName>
    <definedName name="F_14">#N/A</definedName>
    <definedName name="f_2">#N/A</definedName>
    <definedName name="f_2_6" localSheetId="13">#REF!</definedName>
    <definedName name="f_2_6" localSheetId="2">#REF!</definedName>
    <definedName name="f_2_6" localSheetId="11">#REF!</definedName>
    <definedName name="f_2_6" localSheetId="5">#REF!</definedName>
    <definedName name="f_2_6" localSheetId="14">#REF!</definedName>
    <definedName name="f_2_6">#REF!</definedName>
    <definedName name="f_21">#N/A</definedName>
    <definedName name="f_21_6" localSheetId="13">#REF!</definedName>
    <definedName name="f_21_6" localSheetId="2">#REF!</definedName>
    <definedName name="f_21_6" localSheetId="11">#REF!</definedName>
    <definedName name="f_21_6" localSheetId="5">#REF!</definedName>
    <definedName name="f_21_6" localSheetId="14">#REF!</definedName>
    <definedName name="f_21_6">#REF!</definedName>
    <definedName name="f_22">#N/A</definedName>
    <definedName name="f_22_6" localSheetId="13">#REF!</definedName>
    <definedName name="f_22_6" localSheetId="2">#REF!</definedName>
    <definedName name="f_22_6" localSheetId="11">#REF!</definedName>
    <definedName name="f_22_6" localSheetId="5">#REF!</definedName>
    <definedName name="f_22_6" localSheetId="14">#REF!</definedName>
    <definedName name="f_22_6">#REF!</definedName>
    <definedName name="f_23">#N/A</definedName>
    <definedName name="f_23_6" localSheetId="13">#REF!</definedName>
    <definedName name="f_23_6" localSheetId="2">#REF!</definedName>
    <definedName name="f_23_6" localSheetId="11">#REF!</definedName>
    <definedName name="f_23_6" localSheetId="5">#REF!</definedName>
    <definedName name="f_23_6" localSheetId="14">#REF!</definedName>
    <definedName name="f_23_6">#REF!</definedName>
    <definedName name="f_24">#N/A</definedName>
    <definedName name="f_24_6" localSheetId="13">#REF!</definedName>
    <definedName name="f_24_6" localSheetId="2">#REF!</definedName>
    <definedName name="f_24_6" localSheetId="11">#REF!</definedName>
    <definedName name="f_24_6" localSheetId="5">#REF!</definedName>
    <definedName name="f_24_6" localSheetId="14">#REF!</definedName>
    <definedName name="f_24_6">#REF!</definedName>
    <definedName name="f_3">#N/A</definedName>
    <definedName name="f_3_6" localSheetId="13">#REF!</definedName>
    <definedName name="f_3_6" localSheetId="2">#REF!</definedName>
    <definedName name="f_3_6" localSheetId="11">#REF!</definedName>
    <definedName name="f_3_6" localSheetId="5">#REF!</definedName>
    <definedName name="f_3_6" localSheetId="14">#REF!</definedName>
    <definedName name="f_3_6">#REF!</definedName>
    <definedName name="f_31">#N/A</definedName>
    <definedName name="f_31_6" localSheetId="13">#REF!</definedName>
    <definedName name="f_31_6" localSheetId="2">#REF!</definedName>
    <definedName name="f_31_6" localSheetId="11">#REF!</definedName>
    <definedName name="f_31_6" localSheetId="5">#REF!</definedName>
    <definedName name="f_31_6" localSheetId="14">#REF!</definedName>
    <definedName name="f_31_6">#REF!</definedName>
    <definedName name="f_32">#N/A</definedName>
    <definedName name="f_32_6" localSheetId="13">#REF!</definedName>
    <definedName name="f_32_6" localSheetId="2">#REF!</definedName>
    <definedName name="f_32_6" localSheetId="11">#REF!</definedName>
    <definedName name="f_32_6" localSheetId="5">#REF!</definedName>
    <definedName name="f_32_6" localSheetId="14">#REF!</definedName>
    <definedName name="f_32_6">#REF!</definedName>
    <definedName name="F_33">#N/A</definedName>
    <definedName name="F_33_6" localSheetId="13">#REF!</definedName>
    <definedName name="F_33_6" localSheetId="2">#REF!</definedName>
    <definedName name="F_33_6" localSheetId="11">#REF!</definedName>
    <definedName name="F_33_6" localSheetId="5">#REF!</definedName>
    <definedName name="F_33_6" localSheetId="14">#REF!</definedName>
    <definedName name="F_33_6">#REF!</definedName>
    <definedName name="f_34">#N/A</definedName>
    <definedName name="f_34_6" localSheetId="13">#REF!</definedName>
    <definedName name="f_34_6" localSheetId="2">#REF!</definedName>
    <definedName name="f_34_6" localSheetId="11">#REF!</definedName>
    <definedName name="f_34_6" localSheetId="5">#REF!</definedName>
    <definedName name="f_34_6" localSheetId="14">#REF!</definedName>
    <definedName name="f_34_6">#REF!</definedName>
    <definedName name="f_4">#N/A</definedName>
    <definedName name="f_4_6" localSheetId="13">#REF!</definedName>
    <definedName name="f_4_6" localSheetId="2">#REF!</definedName>
    <definedName name="f_4_6" localSheetId="11">#REF!</definedName>
    <definedName name="f_4_6" localSheetId="5">#REF!</definedName>
    <definedName name="f_4_6" localSheetId="14">#REF!</definedName>
    <definedName name="f_4_6">#REF!</definedName>
    <definedName name="f_41">#N/A</definedName>
    <definedName name="f_41_6" localSheetId="13">#REF!</definedName>
    <definedName name="f_41_6" localSheetId="2">#REF!</definedName>
    <definedName name="f_41_6" localSheetId="11">#REF!</definedName>
    <definedName name="f_41_6" localSheetId="5">#REF!</definedName>
    <definedName name="f_41_6" localSheetId="14">#REF!</definedName>
    <definedName name="f_41_6">#REF!</definedName>
    <definedName name="f_42">#N/A</definedName>
    <definedName name="f_42_6" localSheetId="13">#REF!</definedName>
    <definedName name="f_42_6" localSheetId="2">#REF!</definedName>
    <definedName name="f_42_6" localSheetId="11">#REF!</definedName>
    <definedName name="f_42_6" localSheetId="5">#REF!</definedName>
    <definedName name="f_42_6" localSheetId="14">#REF!</definedName>
    <definedName name="f_42_6">#REF!</definedName>
    <definedName name="f_43">#N/A</definedName>
    <definedName name="f_43_6" localSheetId="13">#REF!</definedName>
    <definedName name="f_43_6" localSheetId="2">#REF!</definedName>
    <definedName name="f_43_6" localSheetId="11">#REF!</definedName>
    <definedName name="f_43_6" localSheetId="5">#REF!</definedName>
    <definedName name="f_43_6" localSheetId="14">#REF!</definedName>
    <definedName name="f_43_6">#REF!</definedName>
    <definedName name="f_44">#N/A</definedName>
    <definedName name="f_44_6" localSheetId="13">#REF!</definedName>
    <definedName name="f_44_6" localSheetId="2">#REF!</definedName>
    <definedName name="f_44_6" localSheetId="11">#REF!</definedName>
    <definedName name="f_44_6" localSheetId="5">#REF!</definedName>
    <definedName name="f_44_6" localSheetId="14">#REF!</definedName>
    <definedName name="f_44_6">#REF!</definedName>
    <definedName name="F_5">#N/A</definedName>
    <definedName name="F_6">#N/A</definedName>
    <definedName name="F_7">#N/A</definedName>
    <definedName name="F_8">#N/A</definedName>
    <definedName name="F_9">#N/A</definedName>
    <definedName name="f_9a1">#N/A</definedName>
    <definedName name="f_9a1_6" localSheetId="13">#REF!</definedName>
    <definedName name="f_9a1_6" localSheetId="2">#REF!</definedName>
    <definedName name="f_9a1_6" localSheetId="11">#REF!</definedName>
    <definedName name="f_9a1_6" localSheetId="5">#REF!</definedName>
    <definedName name="f_9a1_6" localSheetId="14">#REF!</definedName>
    <definedName name="f_9a1_6">#REF!</definedName>
    <definedName name="f_9a2">#N/A</definedName>
    <definedName name="f_9a2_6" localSheetId="13">#REF!</definedName>
    <definedName name="f_9a2_6" localSheetId="2">#REF!</definedName>
    <definedName name="f_9a2_6" localSheetId="11">#REF!</definedName>
    <definedName name="f_9a2_6" localSheetId="5">#REF!</definedName>
    <definedName name="f_9a2_6" localSheetId="14">#REF!</definedName>
    <definedName name="f_9a2_6">#REF!</definedName>
    <definedName name="f_9a3">#N/A</definedName>
    <definedName name="f_9a3_6" localSheetId="13">#REF!</definedName>
    <definedName name="f_9a3_6" localSheetId="2">#REF!</definedName>
    <definedName name="f_9a3_6" localSheetId="11">#REF!</definedName>
    <definedName name="f_9a3_6" localSheetId="5">#REF!</definedName>
    <definedName name="f_9a3_6" localSheetId="14">#REF!</definedName>
    <definedName name="f_9a3_6">#REF!</definedName>
    <definedName name="f_9a4">#N/A</definedName>
    <definedName name="f_9a4_6" localSheetId="13">#REF!</definedName>
    <definedName name="f_9a4_6" localSheetId="2">#REF!</definedName>
    <definedName name="f_9a4_6" localSheetId="11">#REF!</definedName>
    <definedName name="f_9a4_6" localSheetId="5">#REF!</definedName>
    <definedName name="f_9a4_6" localSheetId="14">#REF!</definedName>
    <definedName name="f_9a4_6">#REF!</definedName>
    <definedName name="f_9b1">#N/A</definedName>
    <definedName name="f_9b1_6" localSheetId="13">#REF!</definedName>
    <definedName name="f_9b1_6" localSheetId="2">#REF!</definedName>
    <definedName name="f_9b1_6" localSheetId="11">#REF!</definedName>
    <definedName name="f_9b1_6" localSheetId="5">#REF!</definedName>
    <definedName name="f_9b1_6" localSheetId="14">#REF!</definedName>
    <definedName name="f_9b1_6">#REF!</definedName>
    <definedName name="f_9b2">#N/A</definedName>
    <definedName name="f_9b2_6" localSheetId="13">#REF!</definedName>
    <definedName name="f_9b2_6" localSheetId="2">#REF!</definedName>
    <definedName name="f_9b2_6" localSheetId="11">#REF!</definedName>
    <definedName name="f_9b2_6" localSheetId="5">#REF!</definedName>
    <definedName name="f_9b2_6" localSheetId="14">#REF!</definedName>
    <definedName name="f_9b2_6">#REF!</definedName>
    <definedName name="f_9b3">#N/A</definedName>
    <definedName name="f_9b3_6" localSheetId="13">#REF!</definedName>
    <definedName name="f_9b3_6" localSheetId="2">#REF!</definedName>
    <definedName name="f_9b3_6" localSheetId="11">#REF!</definedName>
    <definedName name="f_9b3_6" localSheetId="5">#REF!</definedName>
    <definedName name="f_9b3_6" localSheetId="14">#REF!</definedName>
    <definedName name="f_9b3_6">#REF!</definedName>
    <definedName name="f_9b4">#N/A</definedName>
    <definedName name="f_9b4_6" localSheetId="13">#REF!</definedName>
    <definedName name="f_9b4_6" localSheetId="2">#REF!</definedName>
    <definedName name="f_9b4_6" localSheetId="11">#REF!</definedName>
    <definedName name="f_9b4_6" localSheetId="5">#REF!</definedName>
    <definedName name="f_9b4_6" localSheetId="14">#REF!</definedName>
    <definedName name="f_9b4_6">#REF!</definedName>
    <definedName name="F_Class1" localSheetId="13">#REF!</definedName>
    <definedName name="F_Class1" localSheetId="2">#REF!</definedName>
    <definedName name="F_Class1" localSheetId="11">#REF!</definedName>
    <definedName name="F_Class1" localSheetId="5">#REF!</definedName>
    <definedName name="F_Class1" localSheetId="14">#REF!</definedName>
    <definedName name="F_Class1">#REF!</definedName>
    <definedName name="F_Class2" localSheetId="13">#REF!</definedName>
    <definedName name="F_Class2" localSheetId="2">#REF!</definedName>
    <definedName name="F_Class2" localSheetId="11">#REF!</definedName>
    <definedName name="F_Class2" localSheetId="5">#REF!</definedName>
    <definedName name="F_Class2" localSheetId="14">#REF!</definedName>
    <definedName name="F_Class2">#REF!</definedName>
    <definedName name="F_Class3" localSheetId="13">#REF!</definedName>
    <definedName name="F_Class3" localSheetId="2">#REF!</definedName>
    <definedName name="F_Class3" localSheetId="11">#REF!</definedName>
    <definedName name="F_Class3" localSheetId="5">#REF!</definedName>
    <definedName name="F_Class3" localSheetId="14">#REF!</definedName>
    <definedName name="F_Class3">#REF!</definedName>
    <definedName name="F_Class4" localSheetId="13">#REF!</definedName>
    <definedName name="F_Class4" localSheetId="2">#REF!</definedName>
    <definedName name="F_Class4" localSheetId="11">#REF!</definedName>
    <definedName name="F_Class4" localSheetId="5">#REF!</definedName>
    <definedName name="F_Class4" localSheetId="14">#REF!</definedName>
    <definedName name="F_Class4">#REF!</definedName>
    <definedName name="F_Class5" localSheetId="13">#REF!</definedName>
    <definedName name="F_Class5" localSheetId="2">#REF!</definedName>
    <definedName name="F_Class5" localSheetId="11">#REF!</definedName>
    <definedName name="F_Class5" localSheetId="5">#REF!</definedName>
    <definedName name="F_Class5" localSheetId="14">#REF!</definedName>
    <definedName name="F_Class5">#REF!</definedName>
    <definedName name="F_CongDon">MAX(#REF!)+#REF!</definedName>
    <definedName name="F_ChonMong" localSheetId="13">#N/A</definedName>
    <definedName name="F_ChonMong" localSheetId="2">IF(LEFT(#REF!,2)="NG",#REF!&amp;_______________atn10&amp;IF(#REF!&gt;12,"a",""),IF(LEFT(#REF!,3)="NCD","2MT-4",VLOOKUP(#REF!,_______________atn10,MATCH(#REF!,PYC!______TK422,0)+1,0)))</definedName>
    <definedName name="F_ChonMong" localSheetId="11">IF(LEFT(#REF!,2)="NG",#REF!&amp;_______________atn10&amp;IF(#REF!&gt;12,"a",""),IF(LEFT(#REF!,3)="NCD","2MT-4",VLOOKUP(#REF!,_______________atn10,MATCH(#REF!,PYC!______TK422,0)+1,0)))</definedName>
    <definedName name="F_ChonMong" localSheetId="5">IF(LEFT(#REF!,2)="NG",#REF!&amp;_______________atn10&amp;IF(#REF!&gt;12,"a",""),IF(LEFT(#REF!,3)="NCD","2MT-4",VLOOKUP(#REF!,_______________atn10,MATCH(#REF!,PYC!______TK422,0)+1,0)))</definedName>
    <definedName name="F_ChonMong" localSheetId="14">#N/A</definedName>
    <definedName name="F_ChonMong">IF(LEFT(#REF!,2)="NG",#REF!&amp;_______________atn10&amp;IF(#REF!&gt;12,"a",""),IF(LEFT(#REF!,3)="NCD","2MT-4",VLOOKUP(#REF!,_______________atn10,MATCH(#REF!,PYC!______TK422,0)+1,0)))</definedName>
    <definedName name="F0.000">#N/A</definedName>
    <definedName name="F0.010">#N/A</definedName>
    <definedName name="F0.020">#N/A</definedName>
    <definedName name="F0.100">#N/A</definedName>
    <definedName name="F0.110">#N/A</definedName>
    <definedName name="F0.120">#N/A</definedName>
    <definedName name="F0.200">#N/A</definedName>
    <definedName name="F0.210">#N/A</definedName>
    <definedName name="F0.220">#N/A</definedName>
    <definedName name="F0.300">#N/A</definedName>
    <definedName name="F0.310">#N/A</definedName>
    <definedName name="F0.320">#N/A</definedName>
    <definedName name="F1.000">#N/A</definedName>
    <definedName name="F1.010">#N/A</definedName>
    <definedName name="F1.020">#N/A</definedName>
    <definedName name="F1.100">#N/A</definedName>
    <definedName name="F1.110">#N/A</definedName>
    <definedName name="F1.120">#N/A</definedName>
    <definedName name="F1.130">#N/A</definedName>
    <definedName name="F1.140">#N/A</definedName>
    <definedName name="F1.150">#N/A</definedName>
    <definedName name="F1bo" localSheetId="13">#REF!</definedName>
    <definedName name="F1bo" localSheetId="2">#REF!</definedName>
    <definedName name="F1bo" localSheetId="11">#REF!</definedName>
    <definedName name="F1bo" localSheetId="5">#REF!</definedName>
    <definedName name="F1bo" localSheetId="14">#REF!</definedName>
    <definedName name="F1bo">#REF!</definedName>
    <definedName name="F2.001">#N/A</definedName>
    <definedName name="F2.011">#N/A</definedName>
    <definedName name="F2.021">#N/A</definedName>
    <definedName name="F2.031">#N/A</definedName>
    <definedName name="F2.041">#N/A</definedName>
    <definedName name="F2.051">#N/A</definedName>
    <definedName name="F2.052">#N/A</definedName>
    <definedName name="F2.061">#N/A</definedName>
    <definedName name="F2.071">#N/A</definedName>
    <definedName name="F2.101">#N/A</definedName>
    <definedName name="F2.111">#N/A</definedName>
    <definedName name="F2.121">#N/A</definedName>
    <definedName name="F2.131">#N/A</definedName>
    <definedName name="F2.141">#N/A</definedName>
    <definedName name="F2.200">#N/A</definedName>
    <definedName name="F2.210">#N/A</definedName>
    <definedName name="F2.220">#N/A</definedName>
    <definedName name="F2.230">#N/A</definedName>
    <definedName name="F2.240">#N/A</definedName>
    <definedName name="F2.250">#N/A</definedName>
    <definedName name="F2.300">#N/A</definedName>
    <definedName name="F2.310">#N/A</definedName>
    <definedName name="F2.320">#N/A</definedName>
    <definedName name="F20B86" localSheetId="13">#REF!</definedName>
    <definedName name="F20B86" localSheetId="2">#REF!</definedName>
    <definedName name="F20B86" localSheetId="11">#REF!</definedName>
    <definedName name="F20B86" localSheetId="5">#REF!</definedName>
    <definedName name="F20B86" localSheetId="14">#REF!</definedName>
    <definedName name="F20B86">#REF!</definedName>
    <definedName name="F3.000">#N/A</definedName>
    <definedName name="F3.010">#N/A</definedName>
    <definedName name="F3.020">#N/A</definedName>
    <definedName name="F3.030">#N/A</definedName>
    <definedName name="F3.100">#N/A</definedName>
    <definedName name="F3.110">#N/A</definedName>
    <definedName name="F3.120">#N/A</definedName>
    <definedName name="F3.130">#N/A</definedName>
    <definedName name="F4.000">#N/A</definedName>
    <definedName name="F4.010">#N/A</definedName>
    <definedName name="F4.020">#N/A</definedName>
    <definedName name="F4.030">#N/A</definedName>
    <definedName name="F4.100">#N/A</definedName>
    <definedName name="F4.120">#N/A</definedName>
    <definedName name="F4.140">#N/A</definedName>
    <definedName name="F4.160">#N/A</definedName>
    <definedName name="F4.200">#N/A</definedName>
    <definedName name="F4.220">#N/A</definedName>
    <definedName name="F4.240">#N/A</definedName>
    <definedName name="F4.260">#N/A</definedName>
    <definedName name="F4.300">#N/A</definedName>
    <definedName name="F4.320">#N/A</definedName>
    <definedName name="F4.340">#N/A</definedName>
    <definedName name="F4.400">#N/A</definedName>
    <definedName name="F4.420">#N/A</definedName>
    <definedName name="F4.440">#N/A</definedName>
    <definedName name="F4.500">#N/A</definedName>
    <definedName name="F4.530">#N/A</definedName>
    <definedName name="F4.550">#N/A</definedName>
    <definedName name="F4.570">#N/A</definedName>
    <definedName name="F4.600">#N/A</definedName>
    <definedName name="F4.610">#N/A</definedName>
    <definedName name="F4.620">#N/A</definedName>
    <definedName name="F4.700">#N/A</definedName>
    <definedName name="F4.730">#N/A</definedName>
    <definedName name="F4.740">#N/A</definedName>
    <definedName name="F4.800">#N/A</definedName>
    <definedName name="F4.830">#N/A</definedName>
    <definedName name="F4.840">#N/A</definedName>
    <definedName name="F5.01">#N/A</definedName>
    <definedName name="F5.02">#N/A</definedName>
    <definedName name="F5.03">#N/A</definedName>
    <definedName name="F5.04">#N/A</definedName>
    <definedName name="F5.05">#N/A</definedName>
    <definedName name="F5.11">#N/A</definedName>
    <definedName name="F5.12">#N/A</definedName>
    <definedName name="F5.13">#N/A</definedName>
    <definedName name="F5.14">#N/A</definedName>
    <definedName name="F5.15">#N/A</definedName>
    <definedName name="F6.001">#N/A</definedName>
    <definedName name="F6.002">#N/A</definedName>
    <definedName name="F6.003">#N/A</definedName>
    <definedName name="F6.004">#N/A</definedName>
    <definedName name="f82E46" localSheetId="13">#REF!</definedName>
    <definedName name="f82E46" localSheetId="2">#REF!</definedName>
    <definedName name="f82E46" localSheetId="11">#REF!</definedName>
    <definedName name="f82E46" localSheetId="5">#REF!</definedName>
    <definedName name="f82E46" localSheetId="14">#REF!</definedName>
    <definedName name="f82E46">#REF!</definedName>
    <definedName name="f92F56" localSheetId="13">#REF!</definedName>
    <definedName name="f92F56" localSheetId="2">#REF!</definedName>
    <definedName name="f92F56" localSheetId="11">#REF!</definedName>
    <definedName name="f92F56" localSheetId="5">#REF!</definedName>
    <definedName name="f92F56" localSheetId="14">#REF!</definedName>
    <definedName name="f92F56">#REF!</definedName>
    <definedName name="f92F56_6" localSheetId="13">#REF!</definedName>
    <definedName name="f92F56_6" localSheetId="2">#REF!</definedName>
    <definedName name="f92F56_6" localSheetId="11">#REF!</definedName>
    <definedName name="f92F56_6" localSheetId="5">#REF!</definedName>
    <definedName name="f92F56_6" localSheetId="14">#REF!</definedName>
    <definedName name="f92F56_6">#REF!</definedName>
    <definedName name="fa">#N/A</definedName>
    <definedName name="fáaafafaf" localSheetId="2" hidden="1">{"'Sheet1'!$L$16"}</definedName>
    <definedName name="fáaafafaf" localSheetId="11" hidden="1">{"'Sheet1'!$L$16"}</definedName>
    <definedName name="fáaafafaf" localSheetId="5" hidden="1">{"'Sheet1'!$L$16"}</definedName>
    <definedName name="fáaafafaf" hidden="1">{"'Sheet1'!$L$16"}</definedName>
    <definedName name="fac" localSheetId="13">#REF!</definedName>
    <definedName name="fac" localSheetId="2">#REF!</definedName>
    <definedName name="fac" localSheetId="11">#REF!</definedName>
    <definedName name="fac" localSheetId="5">#REF!</definedName>
    <definedName name="fac" localSheetId="14">#REF!</definedName>
    <definedName name="fac">#REF!</definedName>
    <definedName name="FACTOR" localSheetId="13">#REF!</definedName>
    <definedName name="FACTOR" localSheetId="2">#REF!</definedName>
    <definedName name="FACTOR" localSheetId="11">#REF!</definedName>
    <definedName name="FACTOR" localSheetId="5">#REF!</definedName>
    <definedName name="FACTOR" localSheetId="14">#REF!</definedName>
    <definedName name="FACTOR">#REF!</definedName>
    <definedName name="FACTOR_6" localSheetId="13">#REF!</definedName>
    <definedName name="FACTOR_6" localSheetId="2">#REF!</definedName>
    <definedName name="FACTOR_6" localSheetId="11">#REF!</definedName>
    <definedName name="FACTOR_6" localSheetId="5">#REF!</definedName>
    <definedName name="FACTOR_6" localSheetId="14">#REF!</definedName>
    <definedName name="FACTOR_6">#REF!</definedName>
    <definedName name="factor_g" localSheetId="13">#REF!</definedName>
    <definedName name="factor_g" localSheetId="2">#REF!</definedName>
    <definedName name="factor_g" localSheetId="11">#REF!</definedName>
    <definedName name="factor_g" localSheetId="5">#REF!</definedName>
    <definedName name="factor_g" localSheetId="14">#REF!</definedName>
    <definedName name="factor_g">#REF!</definedName>
    <definedName name="fagafd" localSheetId="13">#REF!</definedName>
    <definedName name="fagafd" localSheetId="2">#REF!</definedName>
    <definedName name="fagafd" localSheetId="11">#REF!</definedName>
    <definedName name="fagafd" localSheetId="5">#REF!</definedName>
    <definedName name="fagafd" localSheetId="14">#REF!</definedName>
    <definedName name="fagafd">#REF!</definedName>
    <definedName name="FAN" localSheetId="13">#REF!</definedName>
    <definedName name="FAN" localSheetId="2">#REF!</definedName>
    <definedName name="FAN" localSheetId="11">#REF!</definedName>
    <definedName name="FAN" localSheetId="5">#REF!</definedName>
    <definedName name="FAN" localSheetId="14">#REF!</definedName>
    <definedName name="FAN">#REF!</definedName>
    <definedName name="fasfaga" localSheetId="2" hidden="1">{"'Sheet1'!$L$16"}</definedName>
    <definedName name="fasfaga" localSheetId="11" hidden="1">{"'Sheet1'!$L$16"}</definedName>
    <definedName name="fasfaga" localSheetId="5" hidden="1">{"'Sheet1'!$L$16"}</definedName>
    <definedName name="fasfaga" hidden="1">{"'Sheet1'!$L$16"}</definedName>
    <definedName name="Fax" localSheetId="13">#REF!</definedName>
    <definedName name="Fax" localSheetId="2">#REF!</definedName>
    <definedName name="Fax" localSheetId="11">#REF!</definedName>
    <definedName name="Fax" localSheetId="5">#REF!</definedName>
    <definedName name="Fax" localSheetId="14">#REF!</definedName>
    <definedName name="Fax">#REF!</definedName>
    <definedName name="Fay" localSheetId="13">#REF!</definedName>
    <definedName name="Fay" localSheetId="2">#REF!</definedName>
    <definedName name="Fay" localSheetId="11">#REF!</definedName>
    <definedName name="Fay" localSheetId="5">#REF!</definedName>
    <definedName name="Fay" localSheetId="14">#REF!</definedName>
    <definedName name="Fay">#REF!</definedName>
    <definedName name="fb" localSheetId="13">#REF!</definedName>
    <definedName name="fb" localSheetId="2">#REF!</definedName>
    <definedName name="fb" localSheetId="11">#REF!</definedName>
    <definedName name="fb" localSheetId="5">#REF!</definedName>
    <definedName name="fb" localSheetId="14">#REF!</definedName>
    <definedName name="fb">#REF!</definedName>
    <definedName name="fbsdggdsf" localSheetId="2">{"DZ-TDTB2.XLS","Dcksat.xls"}</definedName>
    <definedName name="fbsdggdsf" localSheetId="11">{"DZ-TDTB2.XLS","Dcksat.xls"}</definedName>
    <definedName name="fbsdggdsf" localSheetId="5">{"DZ-TDTB2.XLS","Dcksat.xls"}</definedName>
    <definedName name="fbsdggdsf">{"DZ-TDTB2.XLS","Dcksat.xls"}</definedName>
    <definedName name="Fc" localSheetId="13">#REF!</definedName>
    <definedName name="Fc" localSheetId="2">#REF!</definedName>
    <definedName name="Fc" localSheetId="11">#REF!</definedName>
    <definedName name="Fc" localSheetId="5">#REF!</definedName>
    <definedName name="Fc" localSheetId="14">#REF!</definedName>
    <definedName name="Fc">#REF!</definedName>
    <definedName name="fc.">#N/A</definedName>
    <definedName name="fc_" localSheetId="13">#REF!</definedName>
    <definedName name="fc_" localSheetId="2">#REF!</definedName>
    <definedName name="fc_" localSheetId="11">#REF!</definedName>
    <definedName name="fc_" localSheetId="5">#REF!</definedName>
    <definedName name="fc_" localSheetId="14">#REF!</definedName>
    <definedName name="fc_">#REF!</definedName>
    <definedName name="fc_1" localSheetId="13">#REF!</definedName>
    <definedName name="fc_1" localSheetId="2">#REF!</definedName>
    <definedName name="fc_1" localSheetId="11">#REF!</definedName>
    <definedName name="fc_1" localSheetId="5">#REF!</definedName>
    <definedName name="fc_1" localSheetId="14">#REF!</definedName>
    <definedName name="fc_1">#REF!</definedName>
    <definedName name="FC_TOTAL">#N/A</definedName>
    <definedName name="FC5_total" localSheetId="13">#REF!</definedName>
    <definedName name="FC5_total" localSheetId="2">#REF!</definedName>
    <definedName name="FC5_total" localSheetId="11">#REF!</definedName>
    <definedName name="FC5_total" localSheetId="5">#REF!</definedName>
    <definedName name="FC5_total" localSheetId="14">#REF!</definedName>
    <definedName name="FC5_total">#REF!</definedName>
    <definedName name="FC6_total" localSheetId="13">#REF!</definedName>
    <definedName name="FC6_total" localSheetId="2">#REF!</definedName>
    <definedName name="FC6_total" localSheetId="11">#REF!</definedName>
    <definedName name="FC6_total" localSheetId="5">#REF!</definedName>
    <definedName name="FC6_total" localSheetId="14">#REF!</definedName>
    <definedName name="FC6_total">#REF!</definedName>
    <definedName name="fcc" localSheetId="13">#REF!</definedName>
    <definedName name="fcc" localSheetId="2">#REF!</definedName>
    <definedName name="fcc" localSheetId="11">#REF!</definedName>
    <definedName name="fcc" localSheetId="5">#REF!</definedName>
    <definedName name="fcc" localSheetId="14">#REF!</definedName>
    <definedName name="fcc">#REF!</definedName>
    <definedName name="fcds" localSheetId="13">#REF!</definedName>
    <definedName name="fcds" localSheetId="14">#REF!</definedName>
    <definedName name="fcds">#REF!</definedName>
    <definedName name="fcg" localSheetId="13">#REF!</definedName>
    <definedName name="fcg" localSheetId="2">#REF!</definedName>
    <definedName name="fcg" localSheetId="11">#REF!</definedName>
    <definedName name="fcg" localSheetId="5">#REF!</definedName>
    <definedName name="fcg" localSheetId="14">#REF!</definedName>
    <definedName name="fcg">#REF!</definedName>
    <definedName name="fci" localSheetId="13">#REF!</definedName>
    <definedName name="fci" localSheetId="2">#REF!</definedName>
    <definedName name="fci" localSheetId="11">#REF!</definedName>
    <definedName name="fci" localSheetId="5">#REF!</definedName>
    <definedName name="fci" localSheetId="14">#REF!</definedName>
    <definedName name="fci">#REF!</definedName>
    <definedName name="fcig" localSheetId="13">#REF!</definedName>
    <definedName name="fcig" localSheetId="2">#REF!</definedName>
    <definedName name="fcig" localSheetId="11">#REF!</definedName>
    <definedName name="fcig" localSheetId="5">#REF!</definedName>
    <definedName name="fcig" localSheetId="14">#REF!</definedName>
    <definedName name="fcig">#REF!</definedName>
    <definedName name="fcir" localSheetId="13">#REF!</definedName>
    <definedName name="fcir" localSheetId="2">#REF!</definedName>
    <definedName name="fcir" localSheetId="11">#REF!</definedName>
    <definedName name="fcir" localSheetId="5">#REF!</definedName>
    <definedName name="fcir" localSheetId="14">#REF!</definedName>
    <definedName name="fcir">#REF!</definedName>
    <definedName name="fcoc" localSheetId="13">#REF!</definedName>
    <definedName name="fcoc" localSheetId="2">#REF!</definedName>
    <definedName name="fcoc" localSheetId="11">#REF!</definedName>
    <definedName name="fcoc" localSheetId="5">#REF!</definedName>
    <definedName name="fcoc" localSheetId="14">#REF!</definedName>
    <definedName name="fcoc">#REF!</definedName>
    <definedName name="FCode" localSheetId="13" hidden="1">#REF!</definedName>
    <definedName name="FCode" localSheetId="2" hidden="1">#REF!</definedName>
    <definedName name="FCode" localSheetId="11" hidden="1">#REF!</definedName>
    <definedName name="FCode" localSheetId="5" hidden="1">#REF!</definedName>
    <definedName name="FCode" localSheetId="14" hidden="1">#REF!</definedName>
    <definedName name="FCode" hidden="1">#REF!</definedName>
    <definedName name="Fct" localSheetId="13">#REF!</definedName>
    <definedName name="Fct" localSheetId="2">#REF!</definedName>
    <definedName name="Fct" localSheetId="11">#REF!</definedName>
    <definedName name="Fct" localSheetId="5">#REF!</definedName>
    <definedName name="Fct" localSheetId="14">#REF!</definedName>
    <definedName name="Fct">#REF!</definedName>
    <definedName name="fD" localSheetId="13">#REF!</definedName>
    <definedName name="fD" localSheetId="2">#REF!</definedName>
    <definedName name="fD" localSheetId="11">#REF!</definedName>
    <definedName name="fD" localSheetId="5">#REF!</definedName>
    <definedName name="fD" localSheetId="14">#REF!</definedName>
    <definedName name="fD">#REF!</definedName>
    <definedName name="Fdaymong" localSheetId="13">#REF!</definedName>
    <definedName name="Fdaymong" localSheetId="2">#REF!</definedName>
    <definedName name="Fdaymong" localSheetId="11">#REF!</definedName>
    <definedName name="Fdaymong" localSheetId="5">#REF!</definedName>
    <definedName name="Fdaymong" localSheetId="14">#REF!</definedName>
    <definedName name="Fdaymong">#REF!</definedName>
    <definedName name="fddd">#N/A</definedName>
    <definedName name="fdfd" localSheetId="2" hidden="1">{"'Sheet1'!$L$16"}</definedName>
    <definedName name="fdfd" localSheetId="11" hidden="1">{"'Sheet1'!$L$16"}</definedName>
    <definedName name="fdfd" localSheetId="5" hidden="1">{"'Sheet1'!$L$16"}</definedName>
    <definedName name="fdfd" hidden="1">{"'Sheet1'!$L$16"}</definedName>
    <definedName name="fdfdgdf" localSheetId="13">#REF!</definedName>
    <definedName name="fdfdgdf" localSheetId="2">#REF!</definedName>
    <definedName name="fdfdgdf" localSheetId="11">#REF!</definedName>
    <definedName name="fdfdgdf" localSheetId="5">#REF!</definedName>
    <definedName name="fdfdgdf" localSheetId="14">#REF!</definedName>
    <definedName name="fdfdgdf">#REF!</definedName>
    <definedName name="fdfsf" localSheetId="2" hidden="1">{#N/A,#N/A,FALSE,"Chi tiÆt"}</definedName>
    <definedName name="fdfsf" localSheetId="11" hidden="1">{#N/A,#N/A,FALSE,"Chi tiÆt"}</definedName>
    <definedName name="fdfsf" localSheetId="5" hidden="1">{#N/A,#N/A,FALSE,"Chi tiÆt"}</definedName>
    <definedName name="fdfsf" hidden="1">{#N/A,#N/A,FALSE,"Chi tiÆt"}</definedName>
    <definedName name="fdgfdgf" localSheetId="13" hidden="1">#REF!</definedName>
    <definedName name="fdgfdgf" localSheetId="2" hidden="1">#REF!</definedName>
    <definedName name="fdgfdgf" localSheetId="11" hidden="1">#REF!</definedName>
    <definedName name="fdgfdgf" localSheetId="5" hidden="1">#REF!</definedName>
    <definedName name="fdgfdgf" localSheetId="14" hidden="1">#REF!</definedName>
    <definedName name="fdgfdgf" hidden="1">#REF!</definedName>
    <definedName name="fdhfgh" localSheetId="2" hidden="1">{"'Sheet1'!$L$16"}</definedName>
    <definedName name="fdhfgh" localSheetId="11" hidden="1">{"'Sheet1'!$L$16"}</definedName>
    <definedName name="fdhfgh" localSheetId="5" hidden="1">{"'Sheet1'!$L$16"}</definedName>
    <definedName name="fdhfgh" hidden="1">{"'Sheet1'!$L$16"}</definedName>
    <definedName name="FDR" localSheetId="13">#REF!</definedName>
    <definedName name="FDR" localSheetId="2">#REF!</definedName>
    <definedName name="FDR" localSheetId="11">#REF!</definedName>
    <definedName name="FDR" localSheetId="5">#REF!</definedName>
    <definedName name="FDR" localSheetId="14">#REF!</definedName>
    <definedName name="FDR">#REF!</definedName>
    <definedName name="fdsa" localSheetId="2" hidden="1">{"'Sheet1'!$L$16"}</definedName>
    <definedName name="fdsa" localSheetId="11" hidden="1">{"'Sheet1'!$L$16"}</definedName>
    <definedName name="fdsa" localSheetId="5" hidden="1">{"'Sheet1'!$L$16"}</definedName>
    <definedName name="fdsa" hidden="1">{"'Sheet1'!$L$16"}</definedName>
    <definedName name="fdsfsdfd" localSheetId="2" hidden="1">{"'Sheet1'!$L$16"}</definedName>
    <definedName name="fdsfsdfd" localSheetId="11" hidden="1">{"'Sheet1'!$L$16"}</definedName>
    <definedName name="fdsfsdfd" localSheetId="5" hidden="1">{"'Sheet1'!$L$16"}</definedName>
    <definedName name="fdsfsdfd" hidden="1">{"'Sheet1'!$L$16"}</definedName>
    <definedName name="Fe" localSheetId="13">#REF!</definedName>
    <definedName name="Fe" localSheetId="2">#REF!</definedName>
    <definedName name="Fe" localSheetId="11">#REF!</definedName>
    <definedName name="Fe" localSheetId="5">#REF!</definedName>
    <definedName name="Fe" localSheetId="14">#REF!</definedName>
    <definedName name="Fe">#REF!</definedName>
    <definedName name="ff" localSheetId="13">#REF!</definedName>
    <definedName name="ff" localSheetId="2">#REF!</definedName>
    <definedName name="ff" localSheetId="11">#REF!</definedName>
    <definedName name="ff" localSheetId="5">#REF!</definedName>
    <definedName name="ff" localSheetId="14">#REF!</definedName>
    <definedName name="ff">#REF!</definedName>
    <definedName name="ff_" localSheetId="13">#REF!</definedName>
    <definedName name="ff_" localSheetId="2">#REF!</definedName>
    <definedName name="ff_" localSheetId="11">#REF!</definedName>
    <definedName name="ff_" localSheetId="5">#REF!</definedName>
    <definedName name="ff_" localSheetId="14">#REF!</definedName>
    <definedName name="ff_">#REF!</definedName>
    <definedName name="fff" localSheetId="2" hidden="1">{"'Sheet1'!$L$16"}</definedName>
    <definedName name="fff" localSheetId="11" hidden="1">{"'Sheet1'!$L$16"}</definedName>
    <definedName name="fff" localSheetId="5" hidden="1">{"'Sheet1'!$L$16"}</definedName>
    <definedName name="fff" hidden="1">{"'Sheet1'!$L$16"}</definedName>
    <definedName name="fffff" localSheetId="2" hidden="1">{"'Sheet1'!$L$16"}</definedName>
    <definedName name="fffff" localSheetId="11" hidden="1">{"'Sheet1'!$L$16"}</definedName>
    <definedName name="fffff" localSheetId="5" hidden="1">{"'Sheet1'!$L$16"}</definedName>
    <definedName name="fffff" hidden="1">{"'Sheet1'!$L$16"}</definedName>
    <definedName name="fffffffffffffff" localSheetId="2" hidden="1">{"'Sheet1'!$L$16"}</definedName>
    <definedName name="fffffffffffffff" localSheetId="11" hidden="1">{"'Sheet1'!$L$16"}</definedName>
    <definedName name="fffffffffffffff" localSheetId="5" hidden="1">{"'Sheet1'!$L$16"}</definedName>
    <definedName name="fffffffffffffff" hidden="1">{"'Sheet1'!$L$16"}</definedName>
    <definedName name="ffgsg" localSheetId="13">#REF!</definedName>
    <definedName name="ffgsg" localSheetId="2">#REF!</definedName>
    <definedName name="ffgsg" localSheetId="11">#REF!</definedName>
    <definedName name="ffgsg" localSheetId="5">#REF!</definedName>
    <definedName name="ffgsg" localSheetId="14">#REF!</definedName>
    <definedName name="ffgsg">#REF!</definedName>
    <definedName name="ffs" localSheetId="13">#REF!</definedName>
    <definedName name="ffs" localSheetId="2">#REF!</definedName>
    <definedName name="ffs" localSheetId="11">#REF!</definedName>
    <definedName name="ffs" localSheetId="5">#REF!</definedName>
    <definedName name="ffs" localSheetId="14">#REF!</definedName>
    <definedName name="ffs">#REF!</definedName>
    <definedName name="fg" localSheetId="2" hidden="1">{"'Sheet1'!$L$16"}</definedName>
    <definedName name="fg" localSheetId="11" hidden="1">{"'Sheet1'!$L$16"}</definedName>
    <definedName name="fg" localSheetId="5" hidden="1">{"'Sheet1'!$L$16"}</definedName>
    <definedName name="fg" hidden="1">{"'Sheet1'!$L$16"}</definedName>
    <definedName name="fgdf" localSheetId="2" hidden="1">{"'Sheet1'!$L$16"}</definedName>
    <definedName name="fgdf" localSheetId="11" hidden="1">{"'Sheet1'!$L$16"}</definedName>
    <definedName name="fgdf" localSheetId="5" hidden="1">{"'Sheet1'!$L$16"}</definedName>
    <definedName name="fgdf" hidden="1">{"'Sheet1'!$L$16"}</definedName>
    <definedName name="fgdfg" localSheetId="2" hidden="1">{"'Sheet1'!$L$16"}</definedName>
    <definedName name="fgdfg" localSheetId="11" hidden="1">{"'Sheet1'!$L$16"}</definedName>
    <definedName name="fgdfg" localSheetId="5" hidden="1">{"'Sheet1'!$L$16"}</definedName>
    <definedName name="fgdfg" hidden="1">{"'Sheet1'!$L$16"}</definedName>
    <definedName name="fgfhfdh" localSheetId="13">#REF!</definedName>
    <definedName name="fgfhfdh" localSheetId="2">#REF!</definedName>
    <definedName name="fgfhfdh" localSheetId="11">#REF!</definedName>
    <definedName name="fgfhfdh" localSheetId="5">#REF!</definedName>
    <definedName name="fgfhfdh" localSheetId="14">#REF!</definedName>
    <definedName name="fgfhfdh">#REF!</definedName>
    <definedName name="fgg" localSheetId="2" hidden="1">{"'Sheet1'!$L$16"}</definedName>
    <definedName name="fgg" localSheetId="11" hidden="1">{"'Sheet1'!$L$16"}</definedName>
    <definedName name="fgg" localSheetId="5" hidden="1">{"'Sheet1'!$L$16"}</definedName>
    <definedName name="fgg" hidden="1">{"'Sheet1'!$L$16"}</definedName>
    <definedName name="fghdh" localSheetId="13">#REF!</definedName>
    <definedName name="fghdh" localSheetId="2">#REF!</definedName>
    <definedName name="fghdh" localSheetId="11">#REF!</definedName>
    <definedName name="fghdh" localSheetId="5">#REF!</definedName>
    <definedName name="fghdh" localSheetId="14">#REF!</definedName>
    <definedName name="fghdh">#REF!</definedName>
    <definedName name="fghghgh">#N/A</definedName>
    <definedName name="fghhk" localSheetId="2" hidden="1">{0}</definedName>
    <definedName name="fghhk" localSheetId="11" hidden="1">{0}</definedName>
    <definedName name="fghhk" localSheetId="5" hidden="1">{0}</definedName>
    <definedName name="fghhk" hidden="1">{0}</definedName>
    <definedName name="fghjkl" localSheetId="13">#REF!</definedName>
    <definedName name="fghjkl" localSheetId="2">#REF!</definedName>
    <definedName name="fghjkl" localSheetId="11">#REF!</definedName>
    <definedName name="fghjkl" localSheetId="5">#REF!</definedName>
    <definedName name="fghjkl" localSheetId="14">#REF!</definedName>
    <definedName name="fghjkl">#REF!</definedName>
    <definedName name="fgjhfgjf" localSheetId="13">#REF!</definedName>
    <definedName name="fgjhfgjf" localSheetId="2">#REF!</definedName>
    <definedName name="fgjhfgjf" localSheetId="11">#REF!</definedName>
    <definedName name="fgjhfgjf" localSheetId="5">#REF!</definedName>
    <definedName name="fgjhfgjf" localSheetId="14">#REF!</definedName>
    <definedName name="fgjhfgjf">#REF!</definedName>
    <definedName name="fgjhfjhfj" localSheetId="13">#REF!</definedName>
    <definedName name="fgjhfjhfj" localSheetId="2">#REF!</definedName>
    <definedName name="fgjhfjhfj" localSheetId="11">#REF!</definedName>
    <definedName name="fgjhfjhfj" localSheetId="5">#REF!</definedName>
    <definedName name="fgjhfjhfj" localSheetId="14">#REF!</definedName>
    <definedName name="fgjhfjhfj">#REF!</definedName>
    <definedName name="fgn" localSheetId="2" hidden="1">{"'Sheet1'!$L$16"}</definedName>
    <definedName name="fgn" localSheetId="11" hidden="1">{"'Sheet1'!$L$16"}</definedName>
    <definedName name="fgn" localSheetId="5" hidden="1">{"'Sheet1'!$L$16"}</definedName>
    <definedName name="fgn" hidden="1">{"'Sheet1'!$L$16"}</definedName>
    <definedName name="fgsfg" localSheetId="13">#REF!</definedName>
    <definedName name="fgsfg" localSheetId="2">#REF!</definedName>
    <definedName name="fgsfg" localSheetId="11">#REF!</definedName>
    <definedName name="fgsfg" localSheetId="5">#REF!</definedName>
    <definedName name="fgsfg" localSheetId="14">#REF!</definedName>
    <definedName name="fgsfg">#REF!</definedName>
    <definedName name="fgt">#N/A</definedName>
    <definedName name="fgujtrur" localSheetId="2" hidden="1">{"'Sheet1'!$L$16"}</definedName>
    <definedName name="fgujtrur" localSheetId="11" hidden="1">{"'Sheet1'!$L$16"}</definedName>
    <definedName name="fgujtrur" localSheetId="5" hidden="1">{"'Sheet1'!$L$16"}</definedName>
    <definedName name="fgujtrur" hidden="1">{"'Sheet1'!$L$16"}</definedName>
    <definedName name="fgvf" localSheetId="2" hidden="1">{"'Sheet1'!$L$16"}</definedName>
    <definedName name="fgvf" localSheetId="11" hidden="1">{"'Sheet1'!$L$16"}</definedName>
    <definedName name="fgvf" localSheetId="5" hidden="1">{"'Sheet1'!$L$16"}</definedName>
    <definedName name="fgvf" hidden="1">{"'Sheet1'!$L$16"}</definedName>
    <definedName name="Fh" localSheetId="13">#REF!</definedName>
    <definedName name="Fh" localSheetId="2">#REF!</definedName>
    <definedName name="Fh" localSheetId="11">#REF!</definedName>
    <definedName name="Fh" localSheetId="5">#REF!</definedName>
    <definedName name="Fh" localSheetId="14">#REF!</definedName>
    <definedName name="Fh">#REF!</definedName>
    <definedName name="fhdz" localSheetId="2" hidden="1">{"'Sheet1'!$L$16"}</definedName>
    <definedName name="fhdz" localSheetId="11" hidden="1">{"'Sheet1'!$L$16"}</definedName>
    <definedName name="fhdz" localSheetId="5" hidden="1">{"'Sheet1'!$L$16"}</definedName>
    <definedName name="fhdz" hidden="1">{"'Sheet1'!$L$16"}</definedName>
    <definedName name="fhgfhgf" localSheetId="13">#REF!</definedName>
    <definedName name="fhgfhgf" localSheetId="2">#REF!</definedName>
    <definedName name="fhgfhgf" localSheetId="11">#REF!</definedName>
    <definedName name="fhgfhgf" localSheetId="5">#REF!</definedName>
    <definedName name="fhgfhgf" localSheetId="14">#REF!</definedName>
    <definedName name="fhgfhgf">#REF!</definedName>
    <definedName name="fhgh" localSheetId="2" hidden="1">{"'Sheet1'!$L$16"}</definedName>
    <definedName name="fhgh" localSheetId="11" hidden="1">{"'Sheet1'!$L$16"}</definedName>
    <definedName name="fhgh" localSheetId="5" hidden="1">{"'Sheet1'!$L$16"}</definedName>
    <definedName name="fhgh" hidden="1">{"'Sheet1'!$L$16"}</definedName>
    <definedName name="fhghj" localSheetId="2">{"Thuxm2.xls","Sheet1"}</definedName>
    <definedName name="fhghj" localSheetId="11">{"Thuxm2.xls","Sheet1"}</definedName>
    <definedName name="fhghj" localSheetId="5">{"Thuxm2.xls","Sheet1"}</definedName>
    <definedName name="fhghj">{"Thuxm2.xls","Sheet1"}</definedName>
    <definedName name="fhjf" localSheetId="13">#REF!</definedName>
    <definedName name="fhjf" localSheetId="2">#REF!</definedName>
    <definedName name="fhjf" localSheetId="11">#REF!</definedName>
    <definedName name="fhjf" localSheetId="5">#REF!</definedName>
    <definedName name="fhjf" localSheetId="14">#REF!</definedName>
    <definedName name="fhjf">#REF!</definedName>
    <definedName name="fhjfgj" localSheetId="13">#REF!</definedName>
    <definedName name="fhjfgj" localSheetId="2">#REF!</definedName>
    <definedName name="fhjfgj" localSheetId="11">#REF!</definedName>
    <definedName name="fhjfgj" localSheetId="5">#REF!</definedName>
    <definedName name="fhjfgj" localSheetId="14">#REF!</definedName>
    <definedName name="fhjfgj">#REF!</definedName>
    <definedName name="fhjfgjf" localSheetId="13">#REF!</definedName>
    <definedName name="fhjfgjf" localSheetId="2">#REF!</definedName>
    <definedName name="fhjfgjf" localSheetId="11">#REF!</definedName>
    <definedName name="fhjfgjf" localSheetId="5">#REF!</definedName>
    <definedName name="fhjfgjf" localSheetId="14">#REF!</definedName>
    <definedName name="fhjfgjf">#REF!</definedName>
    <definedName name="fhjfgjfjhfg" localSheetId="13">#REF!</definedName>
    <definedName name="fhjfgjfjhfg" localSheetId="2">#REF!</definedName>
    <definedName name="fhjfgjfjhfg" localSheetId="11">#REF!</definedName>
    <definedName name="fhjfgjfjhfg" localSheetId="5">#REF!</definedName>
    <definedName name="fhjfgjfjhfg" localSheetId="14">#REF!</definedName>
    <definedName name="fhjfgjfjhfg">#REF!</definedName>
    <definedName name="fhjfgjh" localSheetId="13">#REF!</definedName>
    <definedName name="fhjfgjh" localSheetId="2">#REF!</definedName>
    <definedName name="fhjfgjh" localSheetId="11">#REF!</definedName>
    <definedName name="fhjfgjh" localSheetId="5">#REF!</definedName>
    <definedName name="fhjfgjh" localSheetId="14">#REF!</definedName>
    <definedName name="fhjfgjh">#REF!</definedName>
    <definedName name="fhjfjhfj" localSheetId="13">#REF!</definedName>
    <definedName name="fhjfjhfj" localSheetId="2">#REF!</definedName>
    <definedName name="fhjfjhfj" localSheetId="11">#REF!</definedName>
    <definedName name="fhjfjhfj" localSheetId="5">#REF!</definedName>
    <definedName name="fhjfjhfj" localSheetId="14">#REF!</definedName>
    <definedName name="fhjfjhfj">#REF!</definedName>
    <definedName name="fhjhfhj" localSheetId="13">#REF!</definedName>
    <definedName name="fhjhfhj" localSheetId="2">#REF!</definedName>
    <definedName name="fhjhfhj" localSheetId="11">#REF!</definedName>
    <definedName name="fhjhfhj" localSheetId="5">#REF!</definedName>
    <definedName name="fhjhfhj" localSheetId="14">#REF!</definedName>
    <definedName name="fhjhfhj">#REF!</definedName>
    <definedName name="fhjjh" localSheetId="2" hidden="1">{"'Sheet1'!$L$16"}</definedName>
    <definedName name="fhjjh" localSheetId="11" hidden="1">{"'Sheet1'!$L$16"}</definedName>
    <definedName name="fhjjh" localSheetId="5" hidden="1">{"'Sheet1'!$L$16"}</definedName>
    <definedName name="fhjjh" hidden="1">{"'Sheet1'!$L$16"}</definedName>
    <definedName name="fhk" localSheetId="2" hidden="1">{0}</definedName>
    <definedName name="fhk" localSheetId="11" hidden="1">{0}</definedName>
    <definedName name="fhk" localSheetId="5" hidden="1">{0}</definedName>
    <definedName name="fhk" hidden="1">{0}</definedName>
    <definedName name="Fi" localSheetId="13">#REF!</definedName>
    <definedName name="Fi" localSheetId="2">#REF!</definedName>
    <definedName name="Fi" localSheetId="11">#REF!</definedName>
    <definedName name="Fi" localSheetId="5">#REF!</definedName>
    <definedName name="Fi" localSheetId="14">#REF!</definedName>
    <definedName name="Fi">#REF!</definedName>
    <definedName name="FI_12">4820</definedName>
    <definedName name="Fi_f" localSheetId="13">#REF!</definedName>
    <definedName name="Fi_f" localSheetId="2">#REF!</definedName>
    <definedName name="Fi_f" localSheetId="11">#REF!</definedName>
    <definedName name="Fi_f" localSheetId="5">#REF!</definedName>
    <definedName name="Fi_f" localSheetId="14">#REF!</definedName>
    <definedName name="Fi_f">#REF!</definedName>
    <definedName name="FIL" localSheetId="13">#REF!</definedName>
    <definedName name="FIL" localSheetId="2">#REF!</definedName>
    <definedName name="FIL" localSheetId="11">#REF!</definedName>
    <definedName name="FIL" localSheetId="5">#REF!</definedName>
    <definedName name="FIL" localSheetId="14">#REF!</definedName>
    <definedName name="FIL">#REF!</definedName>
    <definedName name="FILE" localSheetId="13">#REF!</definedName>
    <definedName name="FILE" localSheetId="2">#REF!</definedName>
    <definedName name="FILE" localSheetId="11">#REF!</definedName>
    <definedName name="FILE" localSheetId="5">#REF!</definedName>
    <definedName name="FILE" localSheetId="14">#REF!</definedName>
    <definedName name="FILE">#REF!</definedName>
    <definedName name="FiLL" localSheetId="13" hidden="1">#REF!</definedName>
    <definedName name="FiLL" localSheetId="2" hidden="1">#REF!</definedName>
    <definedName name="FiLL" localSheetId="11" hidden="1">#REF!</definedName>
    <definedName name="FiLL" localSheetId="5" hidden="1">#REF!</definedName>
    <definedName name="FiLL" localSheetId="14" hidden="1">#REF!</definedName>
    <definedName name="FiLL" hidden="1">#REF!</definedName>
    <definedName name="fine">#N/A</definedName>
    <definedName name="FinishWork">#N/A</definedName>
    <definedName name="FIRE" localSheetId="13">#REF!</definedName>
    <definedName name="FIRE" localSheetId="2">#REF!</definedName>
    <definedName name="FIRE" localSheetId="11">#REF!</definedName>
    <definedName name="FIRE" localSheetId="5">#REF!</definedName>
    <definedName name="FIRE" localSheetId="14">#REF!</definedName>
    <definedName name="FIRE">#REF!</definedName>
    <definedName name="FIT" localSheetId="9">#N/A</definedName>
    <definedName name="FIT" localSheetId="8">#N/A</definedName>
    <definedName name="FIT" localSheetId="10">PYC!_____________phi10</definedName>
    <definedName name="FIT" localSheetId="13">#N/A</definedName>
    <definedName name="FIT" localSheetId="2">PYC!_____________phi10</definedName>
    <definedName name="FIT" localSheetId="11">PYC!_____________phi10</definedName>
    <definedName name="FIT" localSheetId="5">PYC!_____________phi10</definedName>
    <definedName name="FIT" localSheetId="14">#N/A</definedName>
    <definedName name="FIT">PYC!_____________phi10</definedName>
    <definedName name="Fitb">#N/A</definedName>
    <definedName name="FITT2" localSheetId="9">#N/A</definedName>
    <definedName name="FITT2" localSheetId="8">#N/A</definedName>
    <definedName name="FITT2" localSheetId="10">PYC!_____________phi10</definedName>
    <definedName name="FITT2" localSheetId="13">#N/A</definedName>
    <definedName name="FITT2" localSheetId="2">PYC!_____________phi10</definedName>
    <definedName name="FITT2" localSheetId="11">PYC!_____________phi10</definedName>
    <definedName name="FITT2" localSheetId="5">PYC!_____________phi10</definedName>
    <definedName name="FITT2" localSheetId="14">#N/A</definedName>
    <definedName name="FITT2">PYC!_____________phi10</definedName>
    <definedName name="FITTING2" localSheetId="9">#N/A</definedName>
    <definedName name="FITTING2" localSheetId="8">#N/A</definedName>
    <definedName name="FITTING2" localSheetId="10">PYC!_____________phi10</definedName>
    <definedName name="FITTING2" localSheetId="13">#N/A</definedName>
    <definedName name="FITTING2" localSheetId="2">PYC!_____________phi10</definedName>
    <definedName name="FITTING2" localSheetId="11">PYC!_____________phi10</definedName>
    <definedName name="FITTING2" localSheetId="5">PYC!_____________phi10</definedName>
    <definedName name="FITTING2" localSheetId="14">#N/A</definedName>
    <definedName name="FITTING2">PYC!_____________phi10</definedName>
    <definedName name="fj">#N/A</definedName>
    <definedName name="fjfkfh" localSheetId="2" hidden="1">{"'Sheet1'!$L$16"}</definedName>
    <definedName name="fjfkfh" localSheetId="11" hidden="1">{"'Sheet1'!$L$16"}</definedName>
    <definedName name="fjfkfh" localSheetId="5" hidden="1">{"'Sheet1'!$L$16"}</definedName>
    <definedName name="fjfkfh" hidden="1">{"'Sheet1'!$L$16"}</definedName>
    <definedName name="fjh" localSheetId="13">#REF!</definedName>
    <definedName name="fjh" localSheetId="2">#REF!</definedName>
    <definedName name="fjh" localSheetId="11">#REF!</definedName>
    <definedName name="fjh" localSheetId="5">#REF!</definedName>
    <definedName name="fjh" localSheetId="14">#REF!</definedName>
    <definedName name="fjh">#REF!</definedName>
    <definedName name="fjhfgj" localSheetId="2" hidden="1">{"'Sheet1'!$L$16"}</definedName>
    <definedName name="fjhfgj" localSheetId="11" hidden="1">{"'Sheet1'!$L$16"}</definedName>
    <definedName name="fjhfgj" localSheetId="5" hidden="1">{"'Sheet1'!$L$16"}</definedName>
    <definedName name="fjhfgj" hidden="1">{"'Sheet1'!$L$16"}</definedName>
    <definedName name="fjhujt" localSheetId="2" hidden="1">{"'Sheet1'!$L$16"}</definedName>
    <definedName name="fjhujt" localSheetId="11" hidden="1">{"'Sheet1'!$L$16"}</definedName>
    <definedName name="fjhujt" localSheetId="5" hidden="1">{"'Sheet1'!$L$16"}</definedName>
    <definedName name="fjhujt" hidden="1">{"'Sheet1'!$L$16"}</definedName>
    <definedName name="fkgjk" localSheetId="2" hidden="1">{"'Sheet1'!$L$16"}</definedName>
    <definedName name="fkgjk" localSheetId="11" hidden="1">{"'Sheet1'!$L$16"}</definedName>
    <definedName name="fkgjk" localSheetId="5" hidden="1">{"'Sheet1'!$L$16"}</definedName>
    <definedName name="fkgjk" hidden="1">{"'Sheet1'!$L$16"}</definedName>
    <definedName name="fl" localSheetId="13">#REF!</definedName>
    <definedName name="fl" localSheetId="2">#REF!</definedName>
    <definedName name="fl" localSheetId="11">#REF!</definedName>
    <definedName name="fl" localSheetId="5">#REF!</definedName>
    <definedName name="fl" localSheetId="14">#REF!</definedName>
    <definedName name="fl">#REF!</definedName>
    <definedName name="Flc">#N/A</definedName>
    <definedName name="FLG" localSheetId="9">#N/A</definedName>
    <definedName name="FLG" localSheetId="8">#N/A</definedName>
    <definedName name="FLG" localSheetId="10">PYC!_____________phi10</definedName>
    <definedName name="FLG" localSheetId="13">#N/A</definedName>
    <definedName name="FLG" localSheetId="2">PYC!_____________phi10</definedName>
    <definedName name="FLG" localSheetId="11">PYC!_____________phi10</definedName>
    <definedName name="FLG" localSheetId="5">PYC!_____________phi10</definedName>
    <definedName name="FLG" localSheetId="14">#N/A</definedName>
    <definedName name="FLG">PYC!_____________phi10</definedName>
    <definedName name="Flv" localSheetId="13">#REF!</definedName>
    <definedName name="Flv" localSheetId="2">#REF!</definedName>
    <definedName name="Flv" localSheetId="11">#REF!</definedName>
    <definedName name="Flv" localSheetId="5">#REF!</definedName>
    <definedName name="Flv" localSheetId="14">#REF!</definedName>
    <definedName name="Flv">#REF!</definedName>
    <definedName name="Fng" localSheetId="13">#REF!</definedName>
    <definedName name="Fng" localSheetId="2">#REF!</definedName>
    <definedName name="Fng" localSheetId="11">#REF!</definedName>
    <definedName name="Fng" localSheetId="5">#REF!</definedName>
    <definedName name="Fng" localSheetId="14">#REF!</definedName>
    <definedName name="Fng">#REF!</definedName>
    <definedName name="FO">#N/A</definedName>
    <definedName name="foo" localSheetId="9">#N/A</definedName>
    <definedName name="foo" localSheetId="8">#N/A</definedName>
    <definedName name="foo" localSheetId="10">PYC!________boi1</definedName>
    <definedName name="foo" localSheetId="13">#N/A</definedName>
    <definedName name="foo" localSheetId="2">PYC!________boi1</definedName>
    <definedName name="foo" localSheetId="11">PYC!________boi1</definedName>
    <definedName name="foo" localSheetId="5">PYC!________boi1</definedName>
    <definedName name="foo" localSheetId="14">#N/A</definedName>
    <definedName name="foo">PYC!________boi1</definedName>
    <definedName name="FORK" localSheetId="13">#REF!</definedName>
    <definedName name="FORK" localSheetId="14">#REF!</definedName>
    <definedName name="FORK">#REF!</definedName>
    <definedName name="FP" localSheetId="13">#REF!</definedName>
    <definedName name="FP" localSheetId="14">#REF!</definedName>
    <definedName name="FP">#REF!</definedName>
    <definedName name="fp_" localSheetId="13">#REF!</definedName>
    <definedName name="fp_" localSheetId="14">#REF!</definedName>
    <definedName name="fp_">#REF!</definedName>
    <definedName name="fpa">#N/A</definedName>
    <definedName name="fpc">#N/A</definedName>
    <definedName name="fpc_6" localSheetId="13">#REF!</definedName>
    <definedName name="fpc_6" localSheetId="2">#REF!</definedName>
    <definedName name="fpc_6" localSheetId="11">#REF!</definedName>
    <definedName name="fpc_6" localSheetId="5">#REF!</definedName>
    <definedName name="fpc_6" localSheetId="14">#REF!</definedName>
    <definedName name="fpc_6">#REF!</definedName>
    <definedName name="fpcs" localSheetId="13">#REF!</definedName>
    <definedName name="fpcs" localSheetId="14">#REF!</definedName>
    <definedName name="fpcs">#REF!</definedName>
    <definedName name="fpe" localSheetId="13">#REF!</definedName>
    <definedName name="fpe" localSheetId="2">#REF!</definedName>
    <definedName name="fpe" localSheetId="11">#REF!</definedName>
    <definedName name="fpe" localSheetId="5">#REF!</definedName>
    <definedName name="fpe" localSheetId="14">#REF!</definedName>
    <definedName name="fpe">#REF!</definedName>
    <definedName name="fpe_" localSheetId="13">#REF!</definedName>
    <definedName name="fpe_" localSheetId="14">#REF!</definedName>
    <definedName name="fpe_">#REF!</definedName>
    <definedName name="fpet" localSheetId="13">#REF!</definedName>
    <definedName name="fpet" localSheetId="2">#REF!</definedName>
    <definedName name="fpet" localSheetId="11">#REF!</definedName>
    <definedName name="fpet" localSheetId="5">#REF!</definedName>
    <definedName name="fpet" localSheetId="14">#REF!</definedName>
    <definedName name="fpet">#REF!</definedName>
    <definedName name="fpf" localSheetId="13">#REF!</definedName>
    <definedName name="fpf" localSheetId="2">#REF!</definedName>
    <definedName name="fpf" localSheetId="11">#REF!</definedName>
    <definedName name="fpf" localSheetId="5">#REF!</definedName>
    <definedName name="fpf" localSheetId="14">#REF!</definedName>
    <definedName name="fpf">#REF!</definedName>
    <definedName name="fpi">#N/A</definedName>
    <definedName name="fpj">#N/A</definedName>
    <definedName name="fps" localSheetId="13">#REF!</definedName>
    <definedName name="fps" localSheetId="14">#REF!</definedName>
    <definedName name="fps">#REF!</definedName>
    <definedName name="fpu" localSheetId="13">#REF!</definedName>
    <definedName name="fpu" localSheetId="14">#REF!</definedName>
    <definedName name="fpu">#REF!</definedName>
    <definedName name="fpy">#N/A</definedName>
    <definedName name="fr" localSheetId="13">#REF!</definedName>
    <definedName name="fr" localSheetId="2">#REF!</definedName>
    <definedName name="fr" localSheetId="11">#REF!</definedName>
    <definedName name="fr" localSheetId="5">#REF!</definedName>
    <definedName name="fr" localSheetId="14">#REF!</definedName>
    <definedName name="fr">#REF!</definedName>
    <definedName name="fr_ani" localSheetId="13">#REF!</definedName>
    <definedName name="fr_ani" localSheetId="2">#REF!</definedName>
    <definedName name="fr_ani" localSheetId="11">#REF!</definedName>
    <definedName name="fr_ani" localSheetId="5">#REF!</definedName>
    <definedName name="fr_ani" localSheetId="14">#REF!</definedName>
    <definedName name="fr_ani">#REF!</definedName>
    <definedName name="frG">#N/A</definedName>
    <definedName name="frgtrgtr" localSheetId="13">#REF!</definedName>
    <definedName name="frgtrgtr" localSheetId="2">#REF!</definedName>
    <definedName name="frgtrgtr" localSheetId="11">#REF!</definedName>
    <definedName name="frgtrgtr" localSheetId="5">#REF!</definedName>
    <definedName name="frgtrgtr" localSheetId="14">#REF!</definedName>
    <definedName name="frgtrgtr">#REF!</definedName>
    <definedName name="frK_bls" localSheetId="13">#REF!</definedName>
    <definedName name="frK_bls" localSheetId="2">#REF!</definedName>
    <definedName name="frK_bls" localSheetId="11">#REF!</definedName>
    <definedName name="frK_bls" localSheetId="5">#REF!</definedName>
    <definedName name="frK_bls" localSheetId="14">#REF!</definedName>
    <definedName name="frK_bls">#REF!</definedName>
    <definedName name="frN_bls" localSheetId="13">#REF!</definedName>
    <definedName name="frN_bls" localSheetId="2">#REF!</definedName>
    <definedName name="frN_bls" localSheetId="11">#REF!</definedName>
    <definedName name="frN_bls" localSheetId="5">#REF!</definedName>
    <definedName name="frN_bls" localSheetId="14">#REF!</definedName>
    <definedName name="frN_bls">#REF!</definedName>
    <definedName name="frP_bls" localSheetId="13">#REF!</definedName>
    <definedName name="frP_bls" localSheetId="2">#REF!</definedName>
    <definedName name="frP_bls" localSheetId="11">#REF!</definedName>
    <definedName name="frP_bls" localSheetId="5">#REF!</definedName>
    <definedName name="frP_bls" localSheetId="14">#REF!</definedName>
    <definedName name="frP_bls">#REF!</definedName>
    <definedName name="fs" localSheetId="13">#REF!</definedName>
    <definedName name="fs" localSheetId="2">#REF!</definedName>
    <definedName name="fs" localSheetId="11">#REF!</definedName>
    <definedName name="fs" localSheetId="5">#REF!</definedName>
    <definedName name="fs" localSheetId="14">#REF!</definedName>
    <definedName name="fs">#REF!</definedName>
    <definedName name="fs_2" localSheetId="13">#REF!</definedName>
    <definedName name="fs_2" localSheetId="2">#REF!</definedName>
    <definedName name="fs_2" localSheetId="11">#REF!</definedName>
    <definedName name="fs_2" localSheetId="5">#REF!</definedName>
    <definedName name="fs_2" localSheetId="14">#REF!</definedName>
    <definedName name="fs_2">#REF!</definedName>
    <definedName name="fsb" localSheetId="13">#REF!</definedName>
    <definedName name="fsb" localSheetId="14">#REF!</definedName>
    <definedName name="fsb">#REF!</definedName>
    <definedName name="fsdfdsf" localSheetId="2" hidden="1">{"'Sheet1'!$L$16"}</definedName>
    <definedName name="fsdfdsf" localSheetId="11" hidden="1">{"'Sheet1'!$L$16"}</definedName>
    <definedName name="fsdfdsf" localSheetId="5" hidden="1">{"'Sheet1'!$L$16"}</definedName>
    <definedName name="fsdfdsf" hidden="1">{"'Sheet1'!$L$16"}</definedName>
    <definedName name="fsdga" localSheetId="2" hidden="1">{"'Sheet1'!$L$16"}</definedName>
    <definedName name="fsdga" localSheetId="11" hidden="1">{"'Sheet1'!$L$16"}</definedName>
    <definedName name="fsdga" localSheetId="5" hidden="1">{"'Sheet1'!$L$16"}</definedName>
    <definedName name="fsdga" hidden="1">{"'Sheet1'!$L$16"}</definedName>
    <definedName name="fse" localSheetId="13">#REF!</definedName>
    <definedName name="fse" localSheetId="2">#REF!</definedName>
    <definedName name="fse" localSheetId="11">#REF!</definedName>
    <definedName name="fse" localSheetId="5">#REF!</definedName>
    <definedName name="fse" localSheetId="14">#REF!</definedName>
    <definedName name="fse">#REF!</definedName>
    <definedName name="fses">#N/A</definedName>
    <definedName name="fsf">#N/A</definedName>
    <definedName name="fsgs" localSheetId="13">#REF!</definedName>
    <definedName name="fsgs" localSheetId="2">#REF!</definedName>
    <definedName name="fsgs" localSheetId="11">#REF!</definedName>
    <definedName name="fsgs" localSheetId="5">#REF!</definedName>
    <definedName name="fsgs" localSheetId="14">#REF!</definedName>
    <definedName name="fsgs">#REF!</definedName>
    <definedName name="fso" localSheetId="13">#REF!</definedName>
    <definedName name="fso" localSheetId="14">#REF!</definedName>
    <definedName name="fso">#REF!</definedName>
    <definedName name="fssgsf">#N/A</definedName>
    <definedName name="fsu" localSheetId="13">#REF!</definedName>
    <definedName name="fsu" localSheetId="14">#REF!</definedName>
    <definedName name="fsu">#REF!</definedName>
    <definedName name="fsvsagbvzd" localSheetId="2" hidden="1">{"'Sheet1'!$L$16"}</definedName>
    <definedName name="fsvsagbvzd" localSheetId="11" hidden="1">{"'Sheet1'!$L$16"}</definedName>
    <definedName name="fsvsagbvzd" localSheetId="5" hidden="1">{"'Sheet1'!$L$16"}</definedName>
    <definedName name="fsvsagbvzd" hidden="1">{"'Sheet1'!$L$16"}</definedName>
    <definedName name="fsy" localSheetId="13">#REF!</definedName>
    <definedName name="fsy" localSheetId="2">#REF!</definedName>
    <definedName name="fsy" localSheetId="11">#REF!</definedName>
    <definedName name="fsy" localSheetId="5">#REF!</definedName>
    <definedName name="fsy" localSheetId="14">#REF!</definedName>
    <definedName name="fsy">#REF!</definedName>
    <definedName name="Ft" localSheetId="13">#REF!</definedName>
    <definedName name="Ft" localSheetId="2">#REF!</definedName>
    <definedName name="Ft" localSheetId="11">#REF!</definedName>
    <definedName name="Ft" localSheetId="5">#REF!</definedName>
    <definedName name="Ft" localSheetId="14">#REF!</definedName>
    <definedName name="Ft">#REF!</definedName>
    <definedName name="Ft_" localSheetId="13">#REF!</definedName>
    <definedName name="Ft_" localSheetId="2">#REF!</definedName>
    <definedName name="Ft_" localSheetId="11">#REF!</definedName>
    <definedName name="Ft_" localSheetId="5">#REF!</definedName>
    <definedName name="Ft_" localSheetId="14">#REF!</definedName>
    <definedName name="Ft_">#REF!</definedName>
    <definedName name="ftd" localSheetId="13">#REF!</definedName>
    <definedName name="ftd" localSheetId="2">#REF!</definedName>
    <definedName name="ftd" localSheetId="11">#REF!</definedName>
    <definedName name="ftd" localSheetId="5">#REF!</definedName>
    <definedName name="ftd" localSheetId="14">#REF!</definedName>
    <definedName name="ftd">#REF!</definedName>
    <definedName name="ftutus" localSheetId="2" hidden="1">{"'Sheet1'!$L$16"}</definedName>
    <definedName name="ftutus" localSheetId="11" hidden="1">{"'Sheet1'!$L$16"}</definedName>
    <definedName name="ftutus" localSheetId="5" hidden="1">{"'Sheet1'!$L$16"}</definedName>
    <definedName name="ftutus" hidden="1">{"'Sheet1'!$L$16"}</definedName>
    <definedName name="fth" localSheetId="13">#REF!</definedName>
    <definedName name="fth" localSheetId="2">#REF!</definedName>
    <definedName name="fth" localSheetId="11">#REF!</definedName>
    <definedName name="fth" localSheetId="5">#REF!</definedName>
    <definedName name="fth" localSheetId="14">#REF!</definedName>
    <definedName name="fth">#REF!</definedName>
    <definedName name="fuji" localSheetId="13">#REF!</definedName>
    <definedName name="fuji" localSheetId="2">#REF!</definedName>
    <definedName name="fuji" localSheetId="11">#REF!</definedName>
    <definedName name="fuji" localSheetId="5">#REF!</definedName>
    <definedName name="fuji" localSheetId="14">#REF!</definedName>
    <definedName name="fuji">#REF!</definedName>
    <definedName name="fv" localSheetId="13">#REF!</definedName>
    <definedName name="fv" localSheetId="2">#REF!</definedName>
    <definedName name="fv" localSheetId="11">#REF!</definedName>
    <definedName name="fv" localSheetId="5">#REF!</definedName>
    <definedName name="fv" localSheetId="14">#REF!</definedName>
    <definedName name="fv">#REF!</definedName>
    <definedName name="Fvn_fri" localSheetId="13">#REF!</definedName>
    <definedName name="Fvn_fri" localSheetId="2">#REF!</definedName>
    <definedName name="Fvn_fri" localSheetId="11">#REF!</definedName>
    <definedName name="Fvn_fri" localSheetId="5">#REF!</definedName>
    <definedName name="Fvn_fri" localSheetId="14">#REF!</definedName>
    <definedName name="Fvn_fri">#REF!</definedName>
    <definedName name="fy" localSheetId="13">#REF!</definedName>
    <definedName name="fy" localSheetId="2">#REF!</definedName>
    <definedName name="fy" localSheetId="11">#REF!</definedName>
    <definedName name="fy" localSheetId="5">#REF!</definedName>
    <definedName name="fy" localSheetId="14">#REF!</definedName>
    <definedName name="fy">#REF!</definedName>
    <definedName name="fy.">#N/A</definedName>
    <definedName name="Fy_" localSheetId="13">#REF!</definedName>
    <definedName name="Fy_" localSheetId="2">#REF!</definedName>
    <definedName name="Fy_" localSheetId="11">#REF!</definedName>
    <definedName name="Fy_" localSheetId="5">#REF!</definedName>
    <definedName name="Fy_" localSheetId="14">#REF!</definedName>
    <definedName name="Fy_">#REF!</definedName>
    <definedName name="fy_6" localSheetId="13">#REF!</definedName>
    <definedName name="fy_6" localSheetId="2">#REF!</definedName>
    <definedName name="fy_6" localSheetId="11">#REF!</definedName>
    <definedName name="fy_6" localSheetId="5">#REF!</definedName>
    <definedName name="fy_6" localSheetId="14">#REF!</definedName>
    <definedName name="fy_6">#REF!</definedName>
    <definedName name="fys" localSheetId="13">#REF!</definedName>
    <definedName name="fys" localSheetId="14">#REF!</definedName>
    <definedName name="fys">#REF!</definedName>
    <definedName name="g" localSheetId="13">#REF!</definedName>
    <definedName name="g" localSheetId="2">#REF!</definedName>
    <definedName name="g" localSheetId="11">#REF!</definedName>
    <definedName name="g" localSheetId="5">#REF!</definedName>
    <definedName name="g" localSheetId="14">#REF!</definedName>
    <definedName name="g">#REF!</definedName>
    <definedName name="G.vl.nc.m">#REF!</definedName>
    <definedName name="g_" localSheetId="13">#REF!</definedName>
    <definedName name="g_" localSheetId="2">#REF!</definedName>
    <definedName name="g_" localSheetId="11">#REF!</definedName>
    <definedName name="g_" localSheetId="5">#REF!</definedName>
    <definedName name="g_" localSheetId="14">#REF!</definedName>
    <definedName name="g_">#REF!</definedName>
    <definedName name="g_1" localSheetId="13">#REF!</definedName>
    <definedName name="g_1" localSheetId="2">#REF!</definedName>
    <definedName name="g_1" localSheetId="11">#REF!</definedName>
    <definedName name="g_1" localSheetId="5">#REF!</definedName>
    <definedName name="g_1" localSheetId="14">#REF!</definedName>
    <definedName name="g_1">#REF!</definedName>
    <definedName name="G_2" localSheetId="13">#REF!</definedName>
    <definedName name="G_2" localSheetId="2">#REF!</definedName>
    <definedName name="G_2" localSheetId="11">#REF!</definedName>
    <definedName name="G_2" localSheetId="5">#REF!</definedName>
    <definedName name="G_2" localSheetId="14">#REF!</definedName>
    <definedName name="G_2">#REF!</definedName>
    <definedName name="g_3" localSheetId="13">#REF!</definedName>
    <definedName name="g_3" localSheetId="2">#REF!</definedName>
    <definedName name="g_3" localSheetId="11">#REF!</definedName>
    <definedName name="g_3" localSheetId="5">#REF!</definedName>
    <definedName name="g_3" localSheetId="14">#REF!</definedName>
    <definedName name="g_3">#REF!</definedName>
    <definedName name="g_6" localSheetId="13">#REF!</definedName>
    <definedName name="g_6" localSheetId="2">#REF!</definedName>
    <definedName name="g_6" localSheetId="11">#REF!</definedName>
    <definedName name="g_6" localSheetId="5">#REF!</definedName>
    <definedName name="g_6" localSheetId="14">#REF!</definedName>
    <definedName name="g_6">#REF!</definedName>
    <definedName name="G_C">#N/A</definedName>
    <definedName name="G_ME" localSheetId="13">#REF!</definedName>
    <definedName name="G_ME" localSheetId="2">#REF!</definedName>
    <definedName name="G_ME" localSheetId="11">#REF!</definedName>
    <definedName name="G_ME" localSheetId="5">#REF!</definedName>
    <definedName name="G_ME" localSheetId="14">#REF!</definedName>
    <definedName name="G_ME">#REF!</definedName>
    <definedName name="G_section" localSheetId="13">#REF!</definedName>
    <definedName name="G_section" localSheetId="2">#REF!</definedName>
    <definedName name="G_section" localSheetId="11">#REF!</definedName>
    <definedName name="G_section" localSheetId="5">#REF!</definedName>
    <definedName name="G_section" localSheetId="14">#REF!</definedName>
    <definedName name="G_section">#REF!</definedName>
    <definedName name="G0.000">#N/A</definedName>
    <definedName name="G0.010">#N/A</definedName>
    <definedName name="G0.020">#N/A</definedName>
    <definedName name="G0.100">#N/A</definedName>
    <definedName name="G0.110">#N/A</definedName>
    <definedName name="G0.120">#N/A</definedName>
    <definedName name="g1.">#N/A</definedName>
    <definedName name="G1.000">#N/A</definedName>
    <definedName name="G1.011">#N/A</definedName>
    <definedName name="G1.021">#N/A</definedName>
    <definedName name="G1.031">#N/A</definedName>
    <definedName name="G1.041">#N/A</definedName>
    <definedName name="G1.051">#N/A</definedName>
    <definedName name="g2.">#N/A</definedName>
    <definedName name="G2.000">#N/A</definedName>
    <definedName name="G2.010">#N/A</definedName>
    <definedName name="G2.020">#N/A</definedName>
    <definedName name="G2.030">#N/A</definedName>
    <definedName name="G3.000">#N/A</definedName>
    <definedName name="G3.011">#N/A</definedName>
    <definedName name="G3.021">#N/A</definedName>
    <definedName name="G3.031">#N/A</definedName>
    <definedName name="G3.041">#N/A</definedName>
    <definedName name="G3.100">#N/A</definedName>
    <definedName name="G3.111">#N/A</definedName>
    <definedName name="G3.121">#N/A</definedName>
    <definedName name="G3.131">#N/A</definedName>
    <definedName name="G3.141">#N/A</definedName>
    <definedName name="G3.201">#N/A</definedName>
    <definedName name="G3.211">#N/A</definedName>
    <definedName name="G3.221">#N/A</definedName>
    <definedName name="G3.231">#N/A</definedName>
    <definedName name="G3.241">#N/A</definedName>
    <definedName name="G3.301">#N/A</definedName>
    <definedName name="G3.311">#N/A</definedName>
    <definedName name="G3.321">#N/A</definedName>
    <definedName name="G3.331">#N/A</definedName>
    <definedName name="G3.341">#N/A</definedName>
    <definedName name="G4.000">#N/A</definedName>
    <definedName name="G4.010">#N/A</definedName>
    <definedName name="G4.020">#N/A</definedName>
    <definedName name="G4.030">#N/A</definedName>
    <definedName name="G4.040">#N/A</definedName>
    <definedName name="G4.101">#N/A</definedName>
    <definedName name="G4.111">#N/A</definedName>
    <definedName name="G4.121">#N/A</definedName>
    <definedName name="G4.131">#N/A</definedName>
    <definedName name="G4.141">#N/A</definedName>
    <definedName name="G4.151">#N/A</definedName>
    <definedName name="G4.161">#N/A</definedName>
    <definedName name="G4.171">#N/A</definedName>
    <definedName name="G4.200">#N/A</definedName>
    <definedName name="G4.210">#N/A</definedName>
    <definedName name="G4.220">#N/A</definedName>
    <definedName name="g40g40">#N/A</definedName>
    <definedName name="Ga">#N/A</definedName>
    <definedName name="gach" localSheetId="13">#REF!</definedName>
    <definedName name="gach" localSheetId="2">#REF!</definedName>
    <definedName name="gach" localSheetId="11">#REF!</definedName>
    <definedName name="gach" localSheetId="5">#REF!</definedName>
    <definedName name="gach" localSheetId="14">#REF!</definedName>
    <definedName name="gach">#REF!</definedName>
    <definedName name="gachblock">#N/A</definedName>
    <definedName name="Gachce" localSheetId="13">#REF!</definedName>
    <definedName name="Gachce" localSheetId="14">#REF!</definedName>
    <definedName name="Gachce">#REF!</definedName>
    <definedName name="gachlhe" localSheetId="13">#REF!</definedName>
    <definedName name="gachlhe" localSheetId="2">#REF!</definedName>
    <definedName name="gachlhe" localSheetId="11">#REF!</definedName>
    <definedName name="gachlhe" localSheetId="5">#REF!</definedName>
    <definedName name="gachlhe" localSheetId="14">#REF!</definedName>
    <definedName name="gachlhe">#REF!</definedName>
    <definedName name="gachllatnen30x30">#N/A</definedName>
    <definedName name="gachllatnen40x40">#N/A</definedName>
    <definedName name="gachllatnen50x50">#N/A</definedName>
    <definedName name="gachtuy" localSheetId="13">#REF!</definedName>
    <definedName name="gachtuy" localSheetId="2">#REF!</definedName>
    <definedName name="gachtuy" localSheetId="11">#REF!</definedName>
    <definedName name="gachtuy" localSheetId="5">#REF!</definedName>
    <definedName name="gachtuy" localSheetId="14">#REF!</definedName>
    <definedName name="gachtuy">#REF!</definedName>
    <definedName name="gachvo" localSheetId="13">#REF!</definedName>
    <definedName name="gachvo" localSheetId="14">#REF!</definedName>
    <definedName name="gachvo">#REF!</definedName>
    <definedName name="GAHT" localSheetId="13">#REF!</definedName>
    <definedName name="GAHT" localSheetId="2">#REF!</definedName>
    <definedName name="GAHT" localSheetId="11">#REF!</definedName>
    <definedName name="GAHT" localSheetId="5">#REF!</definedName>
    <definedName name="GAHT" localSheetId="14">#REF!</definedName>
    <definedName name="GAHT">#REF!</definedName>
    <definedName name="GaicapbocCuXLPEPVCPVCloaiCEVV18den35kV" localSheetId="13">#REF!</definedName>
    <definedName name="GaicapbocCuXLPEPVCPVCloaiCEVV18den35kV" localSheetId="2">#REF!</definedName>
    <definedName name="GaicapbocCuXLPEPVCPVCloaiCEVV18den35kV" localSheetId="11">#REF!</definedName>
    <definedName name="GaicapbocCuXLPEPVCPVCloaiCEVV18den35kV" localSheetId="5">#REF!</definedName>
    <definedName name="GaicapbocCuXLPEPVCPVCloaiCEVV18den35kV" localSheetId="14">#REF!</definedName>
    <definedName name="GaicapbocCuXLPEPVCPVCloaiCEVV18den35kV">#REF!</definedName>
    <definedName name="gama" localSheetId="13">#REF!</definedName>
    <definedName name="gama" localSheetId="2">#REF!</definedName>
    <definedName name="gama" localSheetId="11">#REF!</definedName>
    <definedName name="gama" localSheetId="5">#REF!</definedName>
    <definedName name="gama" localSheetId="14">#REF!</definedName>
    <definedName name="gama">#REF!</definedName>
    <definedName name="Gamadam" localSheetId="13">#REF!</definedName>
    <definedName name="Gamadam" localSheetId="2">#REF!</definedName>
    <definedName name="Gamadam" localSheetId="11">#REF!</definedName>
    <definedName name="Gamadam" localSheetId="5">#REF!</definedName>
    <definedName name="Gamadam" localSheetId="14">#REF!</definedName>
    <definedName name="Gamadam">#REF!</definedName>
    <definedName name="gamatc">#N/A</definedName>
    <definedName name="gang" localSheetId="13">#REF!</definedName>
    <definedName name="gang" localSheetId="2">#REF!</definedName>
    <definedName name="gang" localSheetId="11">#REF!</definedName>
    <definedName name="gang" localSheetId="5">#REF!</definedName>
    <definedName name="gang" localSheetId="14">#REF!</definedName>
    <definedName name="gang">#REF!</definedName>
    <definedName name="gas" localSheetId="13">#REF!</definedName>
    <definedName name="gas" localSheetId="2">#REF!</definedName>
    <definedName name="gas" localSheetId="11">#REF!</definedName>
    <definedName name="gas" localSheetId="5">#REF!</definedName>
    <definedName name="gas" localSheetId="14">#REF!</definedName>
    <definedName name="gas">#REF!</definedName>
    <definedName name="gb" localSheetId="13">#REF!</definedName>
    <definedName name="gb" localSheetId="2">#REF!</definedName>
    <definedName name="gb" localSheetId="11">#REF!</definedName>
    <definedName name="gb" localSheetId="5">#REF!</definedName>
    <definedName name="gb" localSheetId="14">#REF!</definedName>
    <definedName name="gb">#REF!</definedName>
    <definedName name="gblock">#REF!</definedName>
    <definedName name="gbt" localSheetId="13">#REF!</definedName>
    <definedName name="gbt" localSheetId="14">#REF!</definedName>
    <definedName name="gbt">#REF!</definedName>
    <definedName name="gc" localSheetId="13">#REF!</definedName>
    <definedName name="gc" localSheetId="2">#REF!</definedName>
    <definedName name="gc" localSheetId="11">#REF!</definedName>
    <definedName name="gc" localSheetId="5">#REF!</definedName>
    <definedName name="gc" localSheetId="14">#REF!</definedName>
    <definedName name="gc">#REF!</definedName>
    <definedName name="GC_CT" localSheetId="13">#REF!</definedName>
    <definedName name="GC_CT" localSheetId="2">#REF!</definedName>
    <definedName name="GC_CT" localSheetId="11">#REF!</definedName>
    <definedName name="GC_CT" localSheetId="5">#REF!</definedName>
    <definedName name="GC_CT" localSheetId="14">#REF!</definedName>
    <definedName name="GC_CT">#REF!</definedName>
    <definedName name="GC_CT1">#N/A</definedName>
    <definedName name="GC_DN" localSheetId="13">#REF!</definedName>
    <definedName name="GC_DN" localSheetId="2">#REF!</definedName>
    <definedName name="GC_DN" localSheetId="11">#REF!</definedName>
    <definedName name="GC_DN" localSheetId="5">#REF!</definedName>
    <definedName name="GC_DN" localSheetId="14">#REF!</definedName>
    <definedName name="GC_DN">#REF!</definedName>
    <definedName name="GC_HT" localSheetId="13">#REF!</definedName>
    <definedName name="GC_HT" localSheetId="2">#REF!</definedName>
    <definedName name="GC_HT" localSheetId="11">#REF!</definedName>
    <definedName name="GC_HT" localSheetId="5">#REF!</definedName>
    <definedName name="GC_HT" localSheetId="14">#REF!</definedName>
    <definedName name="GC_HT">#REF!</definedName>
    <definedName name="GC_TD" localSheetId="13">#REF!</definedName>
    <definedName name="GC_TD" localSheetId="2">#REF!</definedName>
    <definedName name="GC_TD" localSheetId="11">#REF!</definedName>
    <definedName name="GC_TD" localSheetId="5">#REF!</definedName>
    <definedName name="GC_TD" localSheetId="14">#REF!</definedName>
    <definedName name="GC_TD">#REF!</definedName>
    <definedName name="gce" localSheetId="13">#REF!</definedName>
    <definedName name="gce" localSheetId="2">#REF!</definedName>
    <definedName name="gce" localSheetId="11">#REF!</definedName>
    <definedName name="gce" localSheetId="5">#REF!</definedName>
    <definedName name="gce" localSheetId="14">#REF!</definedName>
    <definedName name="gce">#REF!</definedName>
    <definedName name="gcHT">#N/A</definedName>
    <definedName name="gcl">#N/A</definedName>
    <definedName name="gcm" localSheetId="2" hidden="1">{"'Sheet1'!$L$16"}</definedName>
    <definedName name="gcm" localSheetId="11" hidden="1">{"'Sheet1'!$L$16"}</definedName>
    <definedName name="gcm" localSheetId="5" hidden="1">{"'Sheet1'!$L$16"}</definedName>
    <definedName name="gcm" hidden="1">{"'Sheet1'!$L$16"}</definedName>
    <definedName name="GCP">#N/A</definedName>
    <definedName name="GCS" localSheetId="13">#REF!</definedName>
    <definedName name="GCS" localSheetId="2">#REF!</definedName>
    <definedName name="GCS" localSheetId="11">#REF!</definedName>
    <definedName name="GCS" localSheetId="5">#REF!</definedName>
    <definedName name="GCS" localSheetId="14">#REF!</definedName>
    <definedName name="GCS">#REF!</definedName>
    <definedName name="gcscl">#N/A</definedName>
    <definedName name="gcv">#N/A</definedName>
    <definedName name="gchi" localSheetId="13">#REF!</definedName>
    <definedName name="gchi" localSheetId="14">#REF!</definedName>
    <definedName name="gchi">#REF!</definedName>
    <definedName name="gchong" localSheetId="13">#REF!</definedName>
    <definedName name="gchong" localSheetId="14">#REF!</definedName>
    <definedName name="gchong">#REF!</definedName>
    <definedName name="gd" localSheetId="13">#REF!</definedName>
    <definedName name="gd" localSheetId="2">#REF!</definedName>
    <definedName name="gd" localSheetId="11">#REF!</definedName>
    <definedName name="gd" localSheetId="5">#REF!</definedName>
    <definedName name="gd" localSheetId="14">#REF!</definedName>
    <definedName name="gd">#REF!</definedName>
    <definedName name="gd." localSheetId="13">#REF!</definedName>
    <definedName name="gd." localSheetId="2">#REF!</definedName>
    <definedName name="gd." localSheetId="11">#REF!</definedName>
    <definedName name="gd." localSheetId="5">#REF!</definedName>
    <definedName name="gd." localSheetId="14">#REF!</definedName>
    <definedName name="gd.">#REF!</definedName>
    <definedName name="gdau" localSheetId="13">#REF!</definedName>
    <definedName name="gdau" localSheetId="2">#REF!</definedName>
    <definedName name="gdau" localSheetId="11">#REF!</definedName>
    <definedName name="gdau" localSheetId="5">#REF!</definedName>
    <definedName name="gdau" localSheetId="14">#REF!</definedName>
    <definedName name="gdau">#REF!</definedName>
    <definedName name="gDC">#N/A</definedName>
    <definedName name="gdcf">#N/A</definedName>
    <definedName name="gdcf1">#REF!</definedName>
    <definedName name="gdcs">#N/A</definedName>
    <definedName name="gdf" localSheetId="13">#REF!</definedName>
    <definedName name="gdf" localSheetId="2">#REF!</definedName>
    <definedName name="gdf" localSheetId="11">#REF!</definedName>
    <definedName name="gdf" localSheetId="5">#REF!</definedName>
    <definedName name="gdf" localSheetId="14">#REF!</definedName>
    <definedName name="gdf">#REF!</definedName>
    <definedName name="gdfgdfgdf" localSheetId="2" hidden="1">{"'Sheet1'!$L$16"}</definedName>
    <definedName name="gdfgdfgdf" localSheetId="11" hidden="1">{"'Sheet1'!$L$16"}</definedName>
    <definedName name="gdfgdfgdf" localSheetId="5" hidden="1">{"'Sheet1'!$L$16"}</definedName>
    <definedName name="gdfgdfgdf" hidden="1">{"'Sheet1'!$L$16"}</definedName>
    <definedName name="gdfh" localSheetId="13">#REF!</definedName>
    <definedName name="gdfh" localSheetId="2">#REF!</definedName>
    <definedName name="gdfh" localSheetId="11">#REF!</definedName>
    <definedName name="gdfh" localSheetId="5">#REF!</definedName>
    <definedName name="gdfh" localSheetId="14">#REF!</definedName>
    <definedName name="gdfh">#REF!</definedName>
    <definedName name="gdhfgh" localSheetId="2" hidden="1">{"'Sheet1'!$L$16"}</definedName>
    <definedName name="gdhfgh" localSheetId="11" hidden="1">{"'Sheet1'!$L$16"}</definedName>
    <definedName name="gdhfgh" localSheetId="5" hidden="1">{"'Sheet1'!$L$16"}</definedName>
    <definedName name="gdhfgh" hidden="1">{"'Sheet1'!$L$16"}</definedName>
    <definedName name="gdhgh" localSheetId="2" hidden="1">{"'Sheet1'!$L$16"}</definedName>
    <definedName name="gdhgh" localSheetId="11" hidden="1">{"'Sheet1'!$L$16"}</definedName>
    <definedName name="gdhgh" localSheetId="5" hidden="1">{"'Sheet1'!$L$16"}</definedName>
    <definedName name="gdhgh" hidden="1">{"'Sheet1'!$L$16"}</definedName>
    <definedName name="gdkcn">#N/A</definedName>
    <definedName name="gdkcn25">#N/A</definedName>
    <definedName name="GDL" localSheetId="13">#REF!</definedName>
    <definedName name="GDL" localSheetId="2">#REF!</definedName>
    <definedName name="GDL" localSheetId="11">#REF!</definedName>
    <definedName name="GDL" localSheetId="5">#REF!</definedName>
    <definedName name="GDL" localSheetId="14">#REF!</definedName>
    <definedName name="GDL">#REF!</definedName>
    <definedName name="gdlc">#N/A</definedName>
    <definedName name="gdlc25">#N/A</definedName>
    <definedName name="GdoanName" localSheetId="13">#REF!</definedName>
    <definedName name="GdoanName" localSheetId="2">#REF!</definedName>
    <definedName name="GdoanName" localSheetId="11">#REF!</definedName>
    <definedName name="GdoanName" localSheetId="5">#REF!</definedName>
    <definedName name="GdoanName" localSheetId="14">#REF!</definedName>
    <definedName name="GdoanName">#REF!</definedName>
    <definedName name="gDst" localSheetId="13">#REF!</definedName>
    <definedName name="gDst" localSheetId="2">#REF!</definedName>
    <definedName name="gDst" localSheetId="11">#REF!</definedName>
    <definedName name="gDst" localSheetId="5">#REF!</definedName>
    <definedName name="gDst" localSheetId="14">#REF!</definedName>
    <definedName name="gDst">#REF!</definedName>
    <definedName name="GDTD" localSheetId="13">#REF!</definedName>
    <definedName name="GDTD" localSheetId="2">#REF!</definedName>
    <definedName name="GDTD" localSheetId="11">#REF!</definedName>
    <definedName name="GDTD" localSheetId="5">#REF!</definedName>
    <definedName name="GDTD" localSheetId="14">#REF!</definedName>
    <definedName name="GDTD">#REF!</definedName>
    <definedName name="gdtt">#N/A</definedName>
    <definedName name="gdtt25">#N/A</definedName>
    <definedName name="gDW">#N/A</definedName>
    <definedName name="gdwf">#REF!</definedName>
    <definedName name="gdxm">#N/A</definedName>
    <definedName name="gdxm25">#N/A</definedName>
    <definedName name="ge" localSheetId="13">#REF!</definedName>
    <definedName name="ge" localSheetId="14">#REF!</definedName>
    <definedName name="ge">#REF!</definedName>
    <definedName name="geff" localSheetId="13">#REF!</definedName>
    <definedName name="geff" localSheetId="2">#REF!</definedName>
    <definedName name="geff" localSheetId="11">#REF!</definedName>
    <definedName name="geff" localSheetId="5">#REF!</definedName>
    <definedName name="geff" localSheetId="14">#REF!</definedName>
    <definedName name="geff">#REF!</definedName>
    <definedName name="General" localSheetId="13">#REF!</definedName>
    <definedName name="General" localSheetId="2">#REF!</definedName>
    <definedName name="General" localSheetId="11">#REF!</definedName>
    <definedName name="General" localSheetId="5">#REF!</definedName>
    <definedName name="General" localSheetId="14">#REF!</definedName>
    <definedName name="General">#REF!</definedName>
    <definedName name="General_No" localSheetId="13">#REF!</definedName>
    <definedName name="General_No" localSheetId="2">#REF!</definedName>
    <definedName name="General_No" localSheetId="11">#REF!</definedName>
    <definedName name="General_No" localSheetId="5">#REF!</definedName>
    <definedName name="General_No" localSheetId="14">#REF!</definedName>
    <definedName name="General_No">#REF!</definedName>
    <definedName name="geo" localSheetId="13">#REF!</definedName>
    <definedName name="geo" localSheetId="2">#REF!</definedName>
    <definedName name="geo" localSheetId="11">#REF!</definedName>
    <definedName name="geo" localSheetId="5">#REF!</definedName>
    <definedName name="geo" localSheetId="14">#REF!</definedName>
    <definedName name="geo">#REF!</definedName>
    <definedName name="geq">#N/A</definedName>
    <definedName name="ges">#N/A</definedName>
    <definedName name="gesf">#REF!</definedName>
    <definedName name="GETVAR">#REF!</definedName>
    <definedName name="getrtertertert" localSheetId="9">#N/A</definedName>
    <definedName name="getrtertertert" localSheetId="8">#N/A</definedName>
    <definedName name="getrtertertert" localSheetId="10">NKTC!_____________may3</definedName>
    <definedName name="getrtertertert" localSheetId="13">#N/A</definedName>
    <definedName name="getrtertertert" localSheetId="2">NKTC!_____________may3</definedName>
    <definedName name="getrtertertert" localSheetId="11">NKTC!_____________may3</definedName>
    <definedName name="getrtertertert" localSheetId="5">NKTC!_____________may3</definedName>
    <definedName name="getrtertertert" localSheetId="14">#N/A</definedName>
    <definedName name="getrtertertert">NKTC!_____________may3</definedName>
    <definedName name="gf">#N/A</definedName>
    <definedName name="gfg" localSheetId="2" hidden="1">{"'Sheet1'!$L$16"}</definedName>
    <definedName name="gfg" localSheetId="11" hidden="1">{"'Sheet1'!$L$16"}</definedName>
    <definedName name="gfg" localSheetId="5" hidden="1">{"'Sheet1'!$L$16"}</definedName>
    <definedName name="gfg" hidden="1">{"'Sheet1'!$L$16"}</definedName>
    <definedName name="gfh" localSheetId="2" hidden="1">{#N/A,#N/A,FALSE,"Chi tiÆt"}</definedName>
    <definedName name="gfh" localSheetId="11" hidden="1">{#N/A,#N/A,FALSE,"Chi tiÆt"}</definedName>
    <definedName name="gfh" localSheetId="5" hidden="1">{#N/A,#N/A,FALSE,"Chi tiÆt"}</definedName>
    <definedName name="gfh" hidden="1">{#N/A,#N/A,FALSE,"Chi tiÆt"}</definedName>
    <definedName name="gfhdfhg" localSheetId="13">#REF!</definedName>
    <definedName name="gfhdfhg" localSheetId="2">#REF!</definedName>
    <definedName name="gfhdfhg" localSheetId="11">#REF!</definedName>
    <definedName name="gfhdfhg" localSheetId="5">#REF!</definedName>
    <definedName name="gfhdfhg" localSheetId="14">#REF!</definedName>
    <definedName name="gfhdfhg">#REF!</definedName>
    <definedName name="gfhghf" localSheetId="13">#REF!</definedName>
    <definedName name="gfhghf" localSheetId="2">#REF!</definedName>
    <definedName name="gfhghf" localSheetId="11">#REF!</definedName>
    <definedName name="gfhghf" localSheetId="5">#REF!</definedName>
    <definedName name="gfhghf" localSheetId="14">#REF!</definedName>
    <definedName name="gfhghf">#REF!</definedName>
    <definedName name="gfhhgh" localSheetId="2" hidden="1">{#N/A,#N/A,FALSE,"Chi tiÆt"}</definedName>
    <definedName name="gfhhgh" localSheetId="11" hidden="1">{#N/A,#N/A,FALSE,"Chi tiÆt"}</definedName>
    <definedName name="gfhhgh" localSheetId="5" hidden="1">{#N/A,#N/A,FALSE,"Chi tiÆt"}</definedName>
    <definedName name="gfhhgh" hidden="1">{#N/A,#N/A,FALSE,"Chi tiÆt"}</definedName>
    <definedName name="GFJHJ" localSheetId="2" hidden="1">{"'Sheet1'!$L$16"}</definedName>
    <definedName name="GFJHJ" localSheetId="11" hidden="1">{"'Sheet1'!$L$16"}</definedName>
    <definedName name="GFJHJ" localSheetId="5" hidden="1">{"'Sheet1'!$L$16"}</definedName>
    <definedName name="GFJHJ" hidden="1">{"'Sheet1'!$L$16"}</definedName>
    <definedName name="gfr">#N/A</definedName>
    <definedName name="gfxjd" localSheetId="2" hidden="1">{"'Sheet1'!$L$16"}</definedName>
    <definedName name="gfxjd" localSheetId="11" hidden="1">{"'Sheet1'!$L$16"}</definedName>
    <definedName name="gfxjd" localSheetId="5" hidden="1">{"'Sheet1'!$L$16"}</definedName>
    <definedName name="gfxjd" hidden="1">{"'Sheet1'!$L$16"}</definedName>
    <definedName name="gfxug" localSheetId="2">{"Book1"}</definedName>
    <definedName name="gfxug" localSheetId="11">{"Book1"}</definedName>
    <definedName name="gfxug" localSheetId="5">{"Book1"}</definedName>
    <definedName name="gfxug">{"Book1"}</definedName>
    <definedName name="gg" localSheetId="2" hidden="1">{"'Sheet1'!$L$16"}</definedName>
    <definedName name="gg" localSheetId="11" hidden="1">{"'Sheet1'!$L$16"}</definedName>
    <definedName name="gg" localSheetId="5" hidden="1">{"'Sheet1'!$L$16"}</definedName>
    <definedName name="gg" hidden="1">{"'Sheet1'!$L$16"}</definedName>
    <definedName name="ggg" localSheetId="2" hidden="1">{"'Sheet1'!$L$16"}</definedName>
    <definedName name="ggg" localSheetId="11" hidden="1">{"'Sheet1'!$L$16"}</definedName>
    <definedName name="ggg" localSheetId="5" hidden="1">{"'Sheet1'!$L$16"}</definedName>
    <definedName name="ggg" hidden="1">{"'Sheet1'!$L$16"}</definedName>
    <definedName name="gggg" localSheetId="2" hidden="1">{"'Sheet1'!$L$16"}</definedName>
    <definedName name="gggg" localSheetId="11" hidden="1">{"'Sheet1'!$L$16"}</definedName>
    <definedName name="gggg" localSheetId="5" hidden="1">{"'Sheet1'!$L$16"}</definedName>
    <definedName name="gggg" hidden="1">{"'Sheet1'!$L$16"}</definedName>
    <definedName name="ggggggg">#N/A</definedName>
    <definedName name="ggss" localSheetId="2" hidden="1">{"'Sheet1'!$L$16"}</definedName>
    <definedName name="ggss" localSheetId="11" hidden="1">{"'Sheet1'!$L$16"}</definedName>
    <definedName name="ggss" localSheetId="5" hidden="1">{"'Sheet1'!$L$16"}</definedName>
    <definedName name="ggss" hidden="1">{"'Sheet1'!$L$16"}</definedName>
    <definedName name="gh" localSheetId="2" hidden="1">{"'Sheet1'!$L$16"}</definedName>
    <definedName name="gh" localSheetId="11" hidden="1">{"'Sheet1'!$L$16"}</definedName>
    <definedName name="gh" localSheetId="5" hidden="1">{"'Sheet1'!$L$16"}</definedName>
    <definedName name="gh" hidden="1">{"'Sheet1'!$L$16"}</definedName>
    <definedName name="GHDF" localSheetId="2" hidden="1">{"'Sheet1'!$L$16"}</definedName>
    <definedName name="GHDF" localSheetId="11" hidden="1">{"'Sheet1'!$L$16"}</definedName>
    <definedName name="GHDF" localSheetId="5" hidden="1">{"'Sheet1'!$L$16"}</definedName>
    <definedName name="GHDF" hidden="1">{"'Sheet1'!$L$16"}</definedName>
    <definedName name="ghfhfh" localSheetId="2" hidden="1">{"'Sheet1'!$L$16"}</definedName>
    <definedName name="ghfhfh" localSheetId="11" hidden="1">{"'Sheet1'!$L$16"}</definedName>
    <definedName name="ghfhfh" localSheetId="5" hidden="1">{"'Sheet1'!$L$16"}</definedName>
    <definedName name="ghfhfh" hidden="1">{"'Sheet1'!$L$16"}</definedName>
    <definedName name="ghg" localSheetId="2" hidden="1">{"'Sheet1'!$L$16"}</definedName>
    <definedName name="ghg" localSheetId="11" hidden="1">{"'Sheet1'!$L$16"}</definedName>
    <definedName name="ghg" localSheetId="5" hidden="1">{"'Sheet1'!$L$16"}</definedName>
    <definedName name="ghg" hidden="1">{"'Sheet1'!$L$16"}</definedName>
    <definedName name="ghgh" localSheetId="2" hidden="1">{"'Sheet1'!$L$16"}</definedName>
    <definedName name="ghgh" localSheetId="11" hidden="1">{"'Sheet1'!$L$16"}</definedName>
    <definedName name="ghgh" localSheetId="5" hidden="1">{"'Sheet1'!$L$16"}</definedName>
    <definedName name="ghgh" hidden="1">{"'Sheet1'!$L$16"}</definedName>
    <definedName name="ghgj" localSheetId="2" hidden="1">{0}</definedName>
    <definedName name="ghgj" localSheetId="11" hidden="1">{0}</definedName>
    <definedName name="ghgj" localSheetId="5" hidden="1">{0}</definedName>
    <definedName name="ghgj" hidden="1">{0}</definedName>
    <definedName name="ghgk" localSheetId="2" hidden="1">{0}</definedName>
    <definedName name="ghgk" localSheetId="11" hidden="1">{0}</definedName>
    <definedName name="ghgk" localSheetId="5" hidden="1">{0}</definedName>
    <definedName name="ghgk" hidden="1">{0}</definedName>
    <definedName name="ghichu" localSheetId="13">#REF!</definedName>
    <definedName name="ghichu" localSheetId="2">#REF!</definedName>
    <definedName name="ghichu" localSheetId="11">#REF!</definedName>
    <definedName name="ghichu" localSheetId="5">#REF!</definedName>
    <definedName name="ghichu" localSheetId="14">#REF!</definedName>
    <definedName name="ghichu">#REF!</definedName>
    <definedName name="ghip" localSheetId="13">#REF!</definedName>
    <definedName name="ghip" localSheetId="2">#REF!</definedName>
    <definedName name="ghip" localSheetId="11">#REF!</definedName>
    <definedName name="ghip" localSheetId="5">#REF!</definedName>
    <definedName name="ghip" localSheetId="14">#REF!</definedName>
    <definedName name="ghip">#REF!</definedName>
    <definedName name="ghj" localSheetId="2" hidden="1">{"'Sheet1'!$L$16"}</definedName>
    <definedName name="ghj" localSheetId="11" hidden="1">{"'Sheet1'!$L$16"}</definedName>
    <definedName name="ghj" localSheetId="5" hidden="1">{"'Sheet1'!$L$16"}</definedName>
    <definedName name="ghj" hidden="1">{"'Sheet1'!$L$16"}</definedName>
    <definedName name="ghjghjgh" localSheetId="2" hidden="1">{"'Sheet1'!$L$16"}</definedName>
    <definedName name="ghjghjgh" localSheetId="11" hidden="1">{"'Sheet1'!$L$16"}</definedName>
    <definedName name="ghjghjgh" localSheetId="5" hidden="1">{"'Sheet1'!$L$16"}</definedName>
    <definedName name="ghjghjgh" hidden="1">{"'Sheet1'!$L$16"}</definedName>
    <definedName name="ghjhgj" localSheetId="2" hidden="1">{"'Sheet1'!$L$16"}</definedName>
    <definedName name="ghjhgj" localSheetId="11" hidden="1">{"'Sheet1'!$L$16"}</definedName>
    <definedName name="ghjhgj" localSheetId="5" hidden="1">{"'Sheet1'!$L$16"}</definedName>
    <definedName name="ghjhgj" hidden="1">{"'Sheet1'!$L$16"}</definedName>
    <definedName name="gjdz" localSheetId="2" hidden="1">{"'Sheet1'!$L$16"}</definedName>
    <definedName name="gjdz" localSheetId="11" hidden="1">{"'Sheet1'!$L$16"}</definedName>
    <definedName name="gjdz" localSheetId="5" hidden="1">{"'Sheet1'!$L$16"}</definedName>
    <definedName name="gjdz" hidden="1">{"'Sheet1'!$L$16"}</definedName>
    <definedName name="gjgh" localSheetId="2" hidden="1">{"'Sheet1'!$L$16"}</definedName>
    <definedName name="gjgh" localSheetId="11" hidden="1">{"'Sheet1'!$L$16"}</definedName>
    <definedName name="gjgh" localSheetId="5" hidden="1">{"'Sheet1'!$L$16"}</definedName>
    <definedName name="gjgh" hidden="1">{"'Sheet1'!$L$16"}</definedName>
    <definedName name="gjh" localSheetId="2" hidden="1">{"'Sheet1'!$L$16"}</definedName>
    <definedName name="gjh" localSheetId="11" hidden="1">{"'Sheet1'!$L$16"}</definedName>
    <definedName name="gjh" localSheetId="5" hidden="1">{"'Sheet1'!$L$16"}</definedName>
    <definedName name="gjh" hidden="1">{"'Sheet1'!$L$16"}</definedName>
    <definedName name="gkcnc">#N/A</definedName>
    <definedName name="gkGTGT" localSheetId="13">#REF!</definedName>
    <definedName name="gkGTGT" localSheetId="2">#REF!</definedName>
    <definedName name="gkGTGT" localSheetId="11">#REF!</definedName>
    <definedName name="gkGTGT" localSheetId="5">#REF!</definedName>
    <definedName name="gkGTGT" localSheetId="14">#REF!</definedName>
    <definedName name="gkGTGT">#REF!</definedName>
    <definedName name="GKH" localSheetId="2" hidden="1">{#N/A,#N/A,FALSE,"Chi tiÆt"}</definedName>
    <definedName name="GKH" localSheetId="11" hidden="1">{#N/A,#N/A,FALSE,"Chi tiÆt"}</definedName>
    <definedName name="GKH" localSheetId="5" hidden="1">{#N/A,#N/A,FALSE,"Chi tiÆt"}</definedName>
    <definedName name="GKH" hidden="1">{#N/A,#N/A,FALSE,"Chi tiÆt"}</definedName>
    <definedName name="GL">#N/A</definedName>
    <definedName name="gl3p" localSheetId="13">#REF!</definedName>
    <definedName name="gl3p" localSheetId="2">#REF!</definedName>
    <definedName name="gl3p" localSheetId="11">#REF!</definedName>
    <definedName name="gl3p" localSheetId="5">#REF!</definedName>
    <definedName name="gl3p" localSheetId="14">#REF!</definedName>
    <definedName name="gl3p">#REF!</definedName>
    <definedName name="gl3p_6" localSheetId="13">#REF!</definedName>
    <definedName name="gl3p_6" localSheetId="2">#REF!</definedName>
    <definedName name="gl3p_6" localSheetId="11">#REF!</definedName>
    <definedName name="gl3p_6" localSheetId="5">#REF!</definedName>
    <definedName name="gl3p_6" localSheetId="14">#REF!</definedName>
    <definedName name="gl3p_6">#REF!</definedName>
    <definedName name="Glazing">#N/A</definedName>
    <definedName name="glc">#N/A</definedName>
    <definedName name="gld" localSheetId="13">#REF!</definedName>
    <definedName name="gld" localSheetId="2">#REF!</definedName>
    <definedName name="gld" localSheetId="11">#REF!</definedName>
    <definedName name="gld" localSheetId="5">#REF!</definedName>
    <definedName name="gld" localSheetId="14">#REF!</definedName>
    <definedName name="gld">#REF!</definedName>
    <definedName name="GLL" localSheetId="13">#REF!</definedName>
    <definedName name="GLL" localSheetId="2">#REF!</definedName>
    <definedName name="GLL" localSheetId="11">#REF!</definedName>
    <definedName name="GLL" localSheetId="5">#REF!</definedName>
    <definedName name="GLL" localSheetId="14">#REF!</definedName>
    <definedName name="GLL">#REF!</definedName>
    <definedName name="gllf">#N/A</definedName>
    <definedName name="glls">#N/A</definedName>
    <definedName name="gLst" localSheetId="13">#REF!</definedName>
    <definedName name="gLst" localSheetId="2">#REF!</definedName>
    <definedName name="gLst" localSheetId="11">#REF!</definedName>
    <definedName name="gLst" localSheetId="5">#REF!</definedName>
    <definedName name="gLst" localSheetId="14">#REF!</definedName>
    <definedName name="gLst">#REF!</definedName>
    <definedName name="GMSMC">#N/A</definedName>
    <definedName name="Gnd">#N/A</definedName>
    <definedName name="gnkcn">#N/A</definedName>
    <definedName name="gnkcn25">#N/A</definedName>
    <definedName name="gnkcnc25">#N/A</definedName>
    <definedName name="gnlc">#N/A</definedName>
    <definedName name="gnlc25">#N/A</definedName>
    <definedName name="gntt">#N/A</definedName>
    <definedName name="gntt25">#N/A</definedName>
    <definedName name="gnxm">#N/A</definedName>
    <definedName name="gnxm25">#N/A</definedName>
    <definedName name="Go">#N/A</definedName>
    <definedName name="GoBack">#N/A</definedName>
    <definedName name="GoBack_6" localSheetId="13">#N/A</definedName>
    <definedName name="GoBack_6" localSheetId="2">#REF!</definedName>
    <definedName name="GoBack_6" localSheetId="11">#REF!</definedName>
    <definedName name="GoBack_6" localSheetId="5">#REF!</definedName>
    <definedName name="GoBack_6" localSheetId="14">#N/A</definedName>
    <definedName name="GoBack_6">#REF!</definedName>
    <definedName name="goc" localSheetId="13">#REF!</definedName>
    <definedName name="goc" localSheetId="14">#REF!</definedName>
    <definedName name="goc">#REF!</definedName>
    <definedName name="Goc32x3" localSheetId="13">#REF!</definedName>
    <definedName name="Goc32x3" localSheetId="2">#REF!</definedName>
    <definedName name="Goc32x3" localSheetId="11">#REF!</definedName>
    <definedName name="Goc32x3" localSheetId="5">#REF!</definedName>
    <definedName name="Goc32x3" localSheetId="14">#REF!</definedName>
    <definedName name="Goc32x3">#REF!</definedName>
    <definedName name="Goc35x3" localSheetId="13">#REF!</definedName>
    <definedName name="Goc35x3" localSheetId="2">#REF!</definedName>
    <definedName name="Goc35x3" localSheetId="11">#REF!</definedName>
    <definedName name="Goc35x3" localSheetId="5">#REF!</definedName>
    <definedName name="Goc35x3" localSheetId="14">#REF!</definedName>
    <definedName name="Goc35x3">#REF!</definedName>
    <definedName name="Goc40x4" localSheetId="13">#REF!</definedName>
    <definedName name="Goc40x4" localSheetId="2">#REF!</definedName>
    <definedName name="Goc40x4" localSheetId="11">#REF!</definedName>
    <definedName name="Goc40x4" localSheetId="5">#REF!</definedName>
    <definedName name="Goc40x4" localSheetId="14">#REF!</definedName>
    <definedName name="Goc40x4">#REF!</definedName>
    <definedName name="Goc45x4" localSheetId="13">#REF!</definedName>
    <definedName name="Goc45x4" localSheetId="2">#REF!</definedName>
    <definedName name="Goc45x4" localSheetId="11">#REF!</definedName>
    <definedName name="Goc45x4" localSheetId="5">#REF!</definedName>
    <definedName name="Goc45x4" localSheetId="14">#REF!</definedName>
    <definedName name="Goc45x4">#REF!</definedName>
    <definedName name="Goc50x5" localSheetId="13">#REF!</definedName>
    <definedName name="Goc50x5" localSheetId="2">#REF!</definedName>
    <definedName name="Goc50x5" localSheetId="11">#REF!</definedName>
    <definedName name="Goc50x5" localSheetId="5">#REF!</definedName>
    <definedName name="Goc50x5" localSheetId="14">#REF!</definedName>
    <definedName name="Goc50x5">#REF!</definedName>
    <definedName name="Goc63x6" localSheetId="13">#REF!</definedName>
    <definedName name="Goc63x6" localSheetId="2">#REF!</definedName>
    <definedName name="Goc63x6" localSheetId="11">#REF!</definedName>
    <definedName name="Goc63x6" localSheetId="5">#REF!</definedName>
    <definedName name="Goc63x6" localSheetId="14">#REF!</definedName>
    <definedName name="Goc63x6">#REF!</definedName>
    <definedName name="Goc75x6" localSheetId="13">#REF!</definedName>
    <definedName name="Goc75x6" localSheetId="2">#REF!</definedName>
    <definedName name="Goc75x6" localSheetId="11">#REF!</definedName>
    <definedName name="Goc75x6" localSheetId="5">#REF!</definedName>
    <definedName name="Goc75x6" localSheetId="14">#REF!</definedName>
    <definedName name="Goc75x6">#REF!</definedName>
    <definedName name="GocTieuChuan">#REF!</definedName>
    <definedName name="goch">#N/A</definedName>
    <definedName name="gochong">#N/A</definedName>
    <definedName name="gochongcay" localSheetId="13">#REF!</definedName>
    <definedName name="gochongcay" localSheetId="14">#REF!</definedName>
    <definedName name="gochongcay">#REF!</definedName>
    <definedName name="gochongda" localSheetId="13">#REF!</definedName>
    <definedName name="gochongda" localSheetId="2">#REF!</definedName>
    <definedName name="gochongda" localSheetId="11">#REF!</definedName>
    <definedName name="gochongda" localSheetId="5">#REF!</definedName>
    <definedName name="gochongda" localSheetId="14">#REF!</definedName>
    <definedName name="gochongda">#REF!</definedName>
    <definedName name="goi" localSheetId="2" hidden="1">{"'Sheet1'!$L$16"}</definedName>
    <definedName name="goi" localSheetId="11" hidden="1">{"'Sheet1'!$L$16"}</definedName>
    <definedName name="goi" localSheetId="5" hidden="1">{"'Sheet1'!$L$16"}</definedName>
    <definedName name="goi" hidden="1">{"'Sheet1'!$L$16"}</definedName>
    <definedName name="goicd" localSheetId="13">#REF!</definedName>
    <definedName name="goicd" localSheetId="2">#REF!</definedName>
    <definedName name="goicd" localSheetId="11">#REF!</definedName>
    <definedName name="goicd" localSheetId="5">#REF!</definedName>
    <definedName name="goicd" localSheetId="14">#REF!</definedName>
    <definedName name="goicd">#REF!</definedName>
    <definedName name="goics" localSheetId="13">#REF!</definedName>
    <definedName name="goics" localSheetId="2">#REF!</definedName>
    <definedName name="goics" localSheetId="11">#REF!</definedName>
    <definedName name="goics" localSheetId="5">#REF!</definedName>
    <definedName name="goics" localSheetId="14">#REF!</definedName>
    <definedName name="goics">#REF!</definedName>
    <definedName name="goidc" localSheetId="13">#REF!</definedName>
    <definedName name="goidc" localSheetId="2">#REF!</definedName>
    <definedName name="goidc" localSheetId="11">#REF!</definedName>
    <definedName name="goidc" localSheetId="5">#REF!</definedName>
    <definedName name="goidc" localSheetId="14">#REF!</definedName>
    <definedName name="goidc">#REF!</definedName>
    <definedName name="goithau">#REF!</definedName>
    <definedName name="gonep" localSheetId="13">#REF!</definedName>
    <definedName name="gonep" localSheetId="14">#REF!</definedName>
    <definedName name="gonep">#REF!</definedName>
    <definedName name="gonhom4" localSheetId="13">#REF!</definedName>
    <definedName name="gonhom4" localSheetId="2">#REF!</definedName>
    <definedName name="gonhom4" localSheetId="11">#REF!</definedName>
    <definedName name="gonhom4" localSheetId="5">#REF!</definedName>
    <definedName name="gonhom4" localSheetId="14">#REF!</definedName>
    <definedName name="gonhom4">#REF!</definedName>
    <definedName name="govan" localSheetId="13">#REF!</definedName>
    <definedName name="govan" localSheetId="2">#REF!</definedName>
    <definedName name="govan" localSheetId="11">#REF!</definedName>
    <definedName name="govan" localSheetId="5">#REF!</definedName>
    <definedName name="govan" localSheetId="14">#REF!</definedName>
    <definedName name="govan">#REF!</definedName>
    <definedName name="govankhuon" localSheetId="13">#REF!</definedName>
    <definedName name="govankhuon" localSheetId="2">#REF!</definedName>
    <definedName name="govankhuon" localSheetId="11">#REF!</definedName>
    <definedName name="govankhuon" localSheetId="5">#REF!</definedName>
    <definedName name="govankhuon" localSheetId="14">#REF!</definedName>
    <definedName name="govankhuon">#REF!</definedName>
    <definedName name="govanta" localSheetId="13">#REF!</definedName>
    <definedName name="govanta" localSheetId="2">#REF!</definedName>
    <definedName name="govanta" localSheetId="11">#REF!</definedName>
    <definedName name="govanta" localSheetId="5">#REF!</definedName>
    <definedName name="govanta" localSheetId="14">#REF!</definedName>
    <definedName name="govanta">#REF!</definedName>
    <definedName name="govk">#N/A</definedName>
    <definedName name="GP" localSheetId="13">#REF!</definedName>
    <definedName name="GP" localSheetId="2">#REF!</definedName>
    <definedName name="GP" localSheetId="11">#REF!</definedName>
    <definedName name="GP" localSheetId="5">#REF!</definedName>
    <definedName name="GP" localSheetId="14">#REF!</definedName>
    <definedName name="GP">#REF!</definedName>
    <definedName name="gps" localSheetId="13">#REF!</definedName>
    <definedName name="gps" localSheetId="14">#REF!</definedName>
    <definedName name="gps">#REF!</definedName>
    <definedName name="gpt">#N/A</definedName>
    <definedName name="GPT_GROUNDING_PT" localSheetId="13">#REF!</definedName>
    <definedName name="GPT_GROUNDING_PT" localSheetId="14">#REF!</definedName>
    <definedName name="GPT_GROUNDING_PT">#REF!</definedName>
    <definedName name="gr">#N/A</definedName>
    <definedName name="grB" localSheetId="13">#REF!</definedName>
    <definedName name="grB" localSheetId="2">#REF!</definedName>
    <definedName name="grB" localSheetId="11">#REF!</definedName>
    <definedName name="grB" localSheetId="5">#REF!</definedName>
    <definedName name="grB" localSheetId="14">#REF!</definedName>
    <definedName name="grB">#REF!</definedName>
    <definedName name="grC" localSheetId="13">#REF!</definedName>
    <definedName name="grC" localSheetId="2">#REF!</definedName>
    <definedName name="grC" localSheetId="11">#REF!</definedName>
    <definedName name="grC" localSheetId="5">#REF!</definedName>
    <definedName name="grC" localSheetId="14">#REF!</definedName>
    <definedName name="grC">#REF!</definedName>
    <definedName name="grD" localSheetId="13">#REF!</definedName>
    <definedName name="grD" localSheetId="2">#REF!</definedName>
    <definedName name="grD" localSheetId="11">#REF!</definedName>
    <definedName name="grD" localSheetId="5">#REF!</definedName>
    <definedName name="grD" localSheetId="14">#REF!</definedName>
    <definedName name="grD">#REF!</definedName>
    <definedName name="GRID" localSheetId="13">#REF!</definedName>
    <definedName name="GRID" localSheetId="2">#REF!</definedName>
    <definedName name="GRID" localSheetId="11">#REF!</definedName>
    <definedName name="GRID" localSheetId="5">#REF!</definedName>
    <definedName name="GRID" localSheetId="14">#REF!</definedName>
    <definedName name="GRID">#REF!</definedName>
    <definedName name="Group" localSheetId="13">#REF!</definedName>
    <definedName name="Group" localSheetId="2">#REF!</definedName>
    <definedName name="Group" localSheetId="11">#REF!</definedName>
    <definedName name="Group" localSheetId="5">#REF!</definedName>
    <definedName name="Group" localSheetId="14">#REF!</definedName>
    <definedName name="Group">#REF!</definedName>
    <definedName name="grst" localSheetId="13">#REF!</definedName>
    <definedName name="grst" localSheetId="2">#REF!</definedName>
    <definedName name="grst" localSheetId="11">#REF!</definedName>
    <definedName name="grst" localSheetId="5">#REF!</definedName>
    <definedName name="grst" localSheetId="14">#REF!</definedName>
    <definedName name="grst">#REF!</definedName>
    <definedName name="grstf" localSheetId="13">#REF!</definedName>
    <definedName name="grstf" localSheetId="2">#REF!</definedName>
    <definedName name="grstf" localSheetId="11">#REF!</definedName>
    <definedName name="grstf" localSheetId="5">#REF!</definedName>
    <definedName name="grstf" localSheetId="14">#REF!</definedName>
    <definedName name="grstf">#REF!</definedName>
    <definedName name="gs" localSheetId="13">#REF!</definedName>
    <definedName name="gs" localSheetId="2">#REF!</definedName>
    <definedName name="gs" localSheetId="11">#REF!</definedName>
    <definedName name="gs" localSheetId="5">#REF!</definedName>
    <definedName name="gs" localSheetId="14">#REF!</definedName>
    <definedName name="gs">#REF!</definedName>
    <definedName name="gsdfg" localSheetId="2" hidden="1">{"'Sheet1'!$L$16"}</definedName>
    <definedName name="gsdfg" localSheetId="11" hidden="1">{"'Sheet1'!$L$16"}</definedName>
    <definedName name="gsdfg" localSheetId="5" hidden="1">{"'Sheet1'!$L$16"}</definedName>
    <definedName name="gsdfg" hidden="1">{"'Sheet1'!$L$16"}</definedName>
    <definedName name="gsdfghf" localSheetId="2" hidden="1">{"'Sheet1'!$L$16"}</definedName>
    <definedName name="gsdfghf" localSheetId="11" hidden="1">{"'Sheet1'!$L$16"}</definedName>
    <definedName name="gsdfghf" localSheetId="5" hidden="1">{"'Sheet1'!$L$16"}</definedName>
    <definedName name="gsdfghf" hidden="1">{"'Sheet1'!$L$16"}</definedName>
    <definedName name="gsdg" localSheetId="13">#REF!</definedName>
    <definedName name="gsdg" localSheetId="2">#REF!</definedName>
    <definedName name="gsdg" localSheetId="11">#REF!</definedName>
    <definedName name="gsdg" localSheetId="5">#REF!</definedName>
    <definedName name="gsdg" localSheetId="14">#REF!</definedName>
    <definedName name="gsdg">#REF!</definedName>
    <definedName name="gse" localSheetId="13">#REF!</definedName>
    <definedName name="gse" localSheetId="2">#REF!</definedName>
    <definedName name="gse" localSheetId="11">#REF!</definedName>
    <definedName name="gse" localSheetId="5">#REF!</definedName>
    <definedName name="gse" localSheetId="14">#REF!</definedName>
    <definedName name="gse">#REF!</definedName>
    <definedName name="gSH">#N/A</definedName>
    <definedName name="Gst" localSheetId="13">#REF!</definedName>
    <definedName name="Gst" localSheetId="2">#REF!</definedName>
    <definedName name="Gst" localSheetId="11">#REF!</definedName>
    <definedName name="Gst" localSheetId="5">#REF!</definedName>
    <definedName name="Gst" localSheetId="14">#REF!</definedName>
    <definedName name="Gst">#REF!</definedName>
    <definedName name="GSTC">#N/A</definedName>
    <definedName name="GSTCT">#N/A</definedName>
    <definedName name="GT" localSheetId="13">#REF!</definedName>
    <definedName name="GT" localSheetId="2">#REF!</definedName>
    <definedName name="GT" localSheetId="11">#REF!</definedName>
    <definedName name="GT" localSheetId="5">#REF!</definedName>
    <definedName name="GT" localSheetId="14">#REF!</definedName>
    <definedName name="GT">#REF!</definedName>
    <definedName name="GT_thue_VAT_duoc_khau_tru_cua_SX_da" localSheetId="13">#REF!</definedName>
    <definedName name="GT_thue_VAT_duoc_khau_tru_cua_SX_da" localSheetId="2">#REF!</definedName>
    <definedName name="GT_thue_VAT_duoc_khau_tru_cua_SX_da" localSheetId="11">#REF!</definedName>
    <definedName name="GT_thue_VAT_duoc_khau_tru_cua_SX_da" localSheetId="5">#REF!</definedName>
    <definedName name="GT_thue_VAT_duoc_khau_tru_cua_SX_da" localSheetId="14">#REF!</definedName>
    <definedName name="GT_thue_VAT_duoc_khau_tru_cua_SX_da">#REF!</definedName>
    <definedName name="Gtb" localSheetId="13">#REF!</definedName>
    <definedName name="Gtb" localSheetId="2">#REF!</definedName>
    <definedName name="Gtb" localSheetId="11">#REF!</definedName>
    <definedName name="Gtb" localSheetId="5">#REF!</definedName>
    <definedName name="Gtb" localSheetId="14">#REF!</definedName>
    <definedName name="Gtb">#REF!</definedName>
    <definedName name="gtbtt" localSheetId="13">#REF!</definedName>
    <definedName name="gtbtt" localSheetId="2">#REF!</definedName>
    <definedName name="gtbtt" localSheetId="11">#REF!</definedName>
    <definedName name="gtbtt" localSheetId="5">#REF!</definedName>
    <definedName name="gtbtt" localSheetId="14">#REF!</definedName>
    <definedName name="gtbtt">#REF!</definedName>
    <definedName name="gtc" localSheetId="13">#REF!</definedName>
    <definedName name="gtc" localSheetId="2">#REF!</definedName>
    <definedName name="gtc" localSheetId="11">#REF!</definedName>
    <definedName name="gtc" localSheetId="5">#REF!</definedName>
    <definedName name="gtc" localSheetId="14">#REF!</definedName>
    <definedName name="gtc">#REF!</definedName>
    <definedName name="gtchen">#REF!</definedName>
    <definedName name="gTG">#N/A</definedName>
    <definedName name="GTIEP" localSheetId="13">#REF!</definedName>
    <definedName name="GTIEP" localSheetId="2">#REF!</definedName>
    <definedName name="GTIEP" localSheetId="11">#REF!</definedName>
    <definedName name="GTIEP" localSheetId="5">#REF!</definedName>
    <definedName name="GTIEP" localSheetId="14">#REF!</definedName>
    <definedName name="GTIEP">#REF!</definedName>
    <definedName name="gTL">#N/A</definedName>
    <definedName name="GTM" localSheetId="2" hidden="1">{"'Sheet1'!$L$16"}</definedName>
    <definedName name="GTM" localSheetId="11" hidden="1">{"'Sheet1'!$L$16"}</definedName>
    <definedName name="GTM" localSheetId="5" hidden="1">{"'Sheet1'!$L$16"}</definedName>
    <definedName name="GTM" hidden="1">{"'Sheet1'!$L$16"}</definedName>
    <definedName name="gtst" localSheetId="13">#REF!</definedName>
    <definedName name="gtst" localSheetId="2">#REF!</definedName>
    <definedName name="gtst" localSheetId="11">#REF!</definedName>
    <definedName name="gtst" localSheetId="5">#REF!</definedName>
    <definedName name="gtst" localSheetId="14">#REF!</definedName>
    <definedName name="gtst">#REF!</definedName>
    <definedName name="GTTMC">#N/A</definedName>
    <definedName name="GTTMCa">#N/A</definedName>
    <definedName name="GTXL" localSheetId="13">#REF!</definedName>
    <definedName name="GTXL" localSheetId="2">#REF!</definedName>
    <definedName name="GTXL" localSheetId="11">#REF!</definedName>
    <definedName name="GTXL" localSheetId="5">#REF!</definedName>
    <definedName name="GTXL" localSheetId="14">#REF!</definedName>
    <definedName name="GTXL">#REF!</definedName>
    <definedName name="GTXL_1" localSheetId="13">#REF!</definedName>
    <definedName name="GTXL_1" localSheetId="2">#REF!</definedName>
    <definedName name="GTXL_1" localSheetId="11">#REF!</definedName>
    <definedName name="GTXL_1" localSheetId="5">#REF!</definedName>
    <definedName name="GTXL_1" localSheetId="14">#REF!</definedName>
    <definedName name="GTXL_1">#REF!</definedName>
    <definedName name="gthep">1</definedName>
    <definedName name="GTRI" localSheetId="13">#REF!</definedName>
    <definedName name="GTRI" localSheetId="2">#REF!</definedName>
    <definedName name="GTRI" localSheetId="11">#REF!</definedName>
    <definedName name="GTRI" localSheetId="5">#REF!</definedName>
    <definedName name="GTRI" localSheetId="14">#REF!</definedName>
    <definedName name="GTRI">#REF!</definedName>
    <definedName name="gtron" localSheetId="13">#REF!</definedName>
    <definedName name="gtron" localSheetId="14">#REF!</definedName>
    <definedName name="gtron">#REF!</definedName>
    <definedName name="gv">#N/A</definedName>
    <definedName name="gvan" localSheetId="13">#REF!</definedName>
    <definedName name="gvan" localSheetId="2">#REF!</definedName>
    <definedName name="gvan" localSheetId="11">#REF!</definedName>
    <definedName name="gvan" localSheetId="5">#REF!</definedName>
    <definedName name="gvan" localSheetId="14">#REF!</definedName>
    <definedName name="gvan">#REF!</definedName>
    <definedName name="gvk" localSheetId="13">#REF!</definedName>
    <definedName name="gvk" localSheetId="2">#REF!</definedName>
    <definedName name="gvk" localSheetId="11">#REF!</definedName>
    <definedName name="gvk" localSheetId="5">#REF!</definedName>
    <definedName name="gvk" localSheetId="14">#REF!</definedName>
    <definedName name="gvk">#REF!</definedName>
    <definedName name="gvl">#REF!</definedName>
    <definedName name="GVL_LDT" localSheetId="13">#REF!</definedName>
    <definedName name="GVL_LDT" localSheetId="2">#REF!</definedName>
    <definedName name="GVL_LDT" localSheetId="11">#REF!</definedName>
    <definedName name="GVL_LDT" localSheetId="5">#REF!</definedName>
    <definedName name="GVL_LDT" localSheetId="14">#REF!</definedName>
    <definedName name="GVL_LDT">#REF!</definedName>
    <definedName name="gvt">#REF!</definedName>
    <definedName name="gWA">#N/A</definedName>
    <definedName name="gwaf">#N/A</definedName>
    <definedName name="gwas">#N/A</definedName>
    <definedName name="gwc">#N/A</definedName>
    <definedName name="gWL">#N/A</definedName>
    <definedName name="gwlf">#N/A</definedName>
    <definedName name="gwls">#N/A</definedName>
    <definedName name="gWS">#N/A</definedName>
    <definedName name="gwsf">#N/A</definedName>
    <definedName name="gwss">#N/A</definedName>
    <definedName name="gWst" localSheetId="13">#REF!</definedName>
    <definedName name="gWst" localSheetId="2">#REF!</definedName>
    <definedName name="gWst" localSheetId="11">#REF!</definedName>
    <definedName name="gWst" localSheetId="5">#REF!</definedName>
    <definedName name="gWst" localSheetId="14">#REF!</definedName>
    <definedName name="gWst">#REF!</definedName>
    <definedName name="gx" localSheetId="13">#REF!</definedName>
    <definedName name="gx" localSheetId="2">#REF!</definedName>
    <definedName name="gx" localSheetId="11">#REF!</definedName>
    <definedName name="gx" localSheetId="5">#REF!</definedName>
    <definedName name="gx" localSheetId="14">#REF!</definedName>
    <definedName name="gx">#REF!</definedName>
    <definedName name="Gxet" localSheetId="13">#REF!</definedName>
    <definedName name="Gxet" localSheetId="14">#REF!</definedName>
    <definedName name="Gxet">#REF!</definedName>
    <definedName name="Gxl" localSheetId="13">#REF!</definedName>
    <definedName name="Gxl" localSheetId="2">#REF!</definedName>
    <definedName name="Gxl" localSheetId="11">#REF!</definedName>
    <definedName name="Gxl" localSheetId="5">#REF!</definedName>
    <definedName name="Gxl" localSheetId="14">#REF!</definedName>
    <definedName name="Gxl">#REF!</definedName>
    <definedName name="GXLC">#REF!</definedName>
    <definedName name="gxltt" localSheetId="13">#REF!</definedName>
    <definedName name="gxltt" localSheetId="2">#REF!</definedName>
    <definedName name="gxltt" localSheetId="11">#REF!</definedName>
    <definedName name="gxltt" localSheetId="5">#REF!</definedName>
    <definedName name="gxltt" localSheetId="14">#REF!</definedName>
    <definedName name="gxltt">#REF!</definedName>
    <definedName name="gxm" localSheetId="13">#REF!</definedName>
    <definedName name="gxm" localSheetId="2">#REF!</definedName>
    <definedName name="gxm" localSheetId="11">#REF!</definedName>
    <definedName name="gxm" localSheetId="5">#REF!</definedName>
    <definedName name="gxm" localSheetId="14">#REF!</definedName>
    <definedName name="gxm">#REF!</definedName>
    <definedName name="GXMAX" localSheetId="13">#REF!</definedName>
    <definedName name="GXMAX" localSheetId="2">#REF!</definedName>
    <definedName name="GXMAX" localSheetId="11">#REF!</definedName>
    <definedName name="GXMAX" localSheetId="5">#REF!</definedName>
    <definedName name="GXMAX" localSheetId="14">#REF!</definedName>
    <definedName name="GXMAX">#REF!</definedName>
    <definedName name="GXMIN" localSheetId="13">#REF!</definedName>
    <definedName name="GXMIN" localSheetId="2">#REF!</definedName>
    <definedName name="GXMIN" localSheetId="11">#REF!</definedName>
    <definedName name="GXMIN" localSheetId="5">#REF!</definedName>
    <definedName name="GXMIN" localSheetId="14">#REF!</definedName>
    <definedName name="GXMIN">#REF!</definedName>
    <definedName name="GYMAX" localSheetId="13">#REF!</definedName>
    <definedName name="GYMAX" localSheetId="2">#REF!</definedName>
    <definedName name="GYMAX" localSheetId="11">#REF!</definedName>
    <definedName name="GYMAX" localSheetId="5">#REF!</definedName>
    <definedName name="GYMAX" localSheetId="14">#REF!</definedName>
    <definedName name="GYMAX">#REF!</definedName>
    <definedName name="GYMIN" localSheetId="13">#REF!</definedName>
    <definedName name="GYMIN" localSheetId="2">#REF!</definedName>
    <definedName name="GYMIN" localSheetId="11">#REF!</definedName>
    <definedName name="GYMIN" localSheetId="5">#REF!</definedName>
    <definedName name="GYMIN" localSheetId="14">#REF!</definedName>
    <definedName name="GYMIN">#REF!</definedName>
    <definedName name="gytgdiyt" localSheetId="2" hidden="1">{"'Sheet1'!$L$16"}</definedName>
    <definedName name="gytgdiyt" localSheetId="11" hidden="1">{"'Sheet1'!$L$16"}</definedName>
    <definedName name="gytgdiyt" localSheetId="5" hidden="1">{"'Sheet1'!$L$16"}</definedName>
    <definedName name="gytgdiyt" hidden="1">{"'Sheet1'!$L$16"}</definedName>
    <definedName name="gi">0.4</definedName>
    <definedName name="gia" localSheetId="13">#REF!</definedName>
    <definedName name="gia" localSheetId="2">#REF!</definedName>
    <definedName name="gia" localSheetId="11">#REF!</definedName>
    <definedName name="gia" localSheetId="5">#REF!</definedName>
    <definedName name="gia" localSheetId="14">#REF!</definedName>
    <definedName name="gia">#REF!</definedName>
    <definedName name="Gia_ban_dien_sc">#N/A</definedName>
    <definedName name="Gia_ban_dien_tc">#N/A</definedName>
    <definedName name="Gia_CT" localSheetId="13">#REF!</definedName>
    <definedName name="Gia_CT" localSheetId="2">#REF!</definedName>
    <definedName name="Gia_CT" localSheetId="11">#REF!</definedName>
    <definedName name="Gia_CT" localSheetId="5">#REF!</definedName>
    <definedName name="Gia_CT" localSheetId="14">#REF!</definedName>
    <definedName name="Gia_CT">#REF!</definedName>
    <definedName name="GIA_CU_LY_VAN_CHUYEN" localSheetId="13">#REF!</definedName>
    <definedName name="GIA_CU_LY_VAN_CHUYEN" localSheetId="2">#REF!</definedName>
    <definedName name="GIA_CU_LY_VAN_CHUYEN" localSheetId="11">#REF!</definedName>
    <definedName name="GIA_CU_LY_VAN_CHUYEN" localSheetId="5">#REF!</definedName>
    <definedName name="GIA_CU_LY_VAN_CHUYEN" localSheetId="14">#REF!</definedName>
    <definedName name="GIA_CU_LY_VAN_CHUYEN">#REF!</definedName>
    <definedName name="gia_den_bu" localSheetId="13">#REF!</definedName>
    <definedName name="gia_den_bu" localSheetId="2">#REF!</definedName>
    <definedName name="gia_den_bu" localSheetId="11">#REF!</definedName>
    <definedName name="gia_den_bu" localSheetId="5">#REF!</definedName>
    <definedName name="gia_den_bu" localSheetId="14">#REF!</definedName>
    <definedName name="gia_den_bu">#REF!</definedName>
    <definedName name="Gia_HT" localSheetId="13">#REF!</definedName>
    <definedName name="Gia_HT" localSheetId="2">#REF!</definedName>
    <definedName name="Gia_HT" localSheetId="11">#REF!</definedName>
    <definedName name="Gia_HT" localSheetId="5">#REF!</definedName>
    <definedName name="Gia_HT" localSheetId="14">#REF!</definedName>
    <definedName name="Gia_HT">#REF!</definedName>
    <definedName name="GIA_LANGSON">#N/A</definedName>
    <definedName name="gia_tien" localSheetId="13">#REF!</definedName>
    <definedName name="gia_tien" localSheetId="2">#REF!</definedName>
    <definedName name="gia_tien" localSheetId="11">#REF!</definedName>
    <definedName name="gia_tien" localSheetId="5">#REF!</definedName>
    <definedName name="gia_tien" localSheetId="14">#REF!</definedName>
    <definedName name="gia_tien">#REF!</definedName>
    <definedName name="gia_tien_1" localSheetId="13">#REF!</definedName>
    <definedName name="gia_tien_1" localSheetId="2">#REF!</definedName>
    <definedName name="gia_tien_1" localSheetId="11">#REF!</definedName>
    <definedName name="gia_tien_1" localSheetId="5">#REF!</definedName>
    <definedName name="gia_tien_1" localSheetId="14">#REF!</definedName>
    <definedName name="gia_tien_1">#REF!</definedName>
    <definedName name="gia_tien_2" localSheetId="13">#REF!</definedName>
    <definedName name="gia_tien_2" localSheetId="2">#REF!</definedName>
    <definedName name="gia_tien_2" localSheetId="11">#REF!</definedName>
    <definedName name="gia_tien_2" localSheetId="5">#REF!</definedName>
    <definedName name="gia_tien_2" localSheetId="14">#REF!</definedName>
    <definedName name="gia_tien_2">#REF!</definedName>
    <definedName name="gia_tien_3" localSheetId="13">#REF!</definedName>
    <definedName name="gia_tien_3" localSheetId="2">#REF!</definedName>
    <definedName name="gia_tien_3" localSheetId="11">#REF!</definedName>
    <definedName name="gia_tien_3" localSheetId="5">#REF!</definedName>
    <definedName name="gia_tien_3" localSheetId="14">#REF!</definedName>
    <definedName name="gia_tien_3">#REF!</definedName>
    <definedName name="gia_tien_BTN" localSheetId="13">#REF!</definedName>
    <definedName name="gia_tien_BTN" localSheetId="2">#REF!</definedName>
    <definedName name="gia_tien_BTN" localSheetId="11">#REF!</definedName>
    <definedName name="gia_tien_BTN" localSheetId="5">#REF!</definedName>
    <definedName name="gia_tien_BTN" localSheetId="14">#REF!</definedName>
    <definedName name="gia_tien_BTN">#REF!</definedName>
    <definedName name="GIA_THANH_VAN_CHUYEN_1M3_BE_TONG" localSheetId="13">#REF!</definedName>
    <definedName name="GIA_THANH_VAN_CHUYEN_1M3_BE_TONG" localSheetId="2">#REF!</definedName>
    <definedName name="GIA_THANH_VAN_CHUYEN_1M3_BE_TONG" localSheetId="11">#REF!</definedName>
    <definedName name="GIA_THANH_VAN_CHUYEN_1M3_BE_TONG" localSheetId="5">#REF!</definedName>
    <definedName name="GIA_THANH_VAN_CHUYEN_1M3_BE_TONG" localSheetId="14">#REF!</definedName>
    <definedName name="GIA_THANH_VAN_CHUYEN_1M3_BE_TONG">#REF!</definedName>
    <definedName name="gia_tri_1" localSheetId="13">#REF!</definedName>
    <definedName name="gia_tri_1" localSheetId="2">#REF!</definedName>
    <definedName name="gia_tri_1" localSheetId="11">#REF!</definedName>
    <definedName name="gia_tri_1" localSheetId="5">#REF!</definedName>
    <definedName name="gia_tri_1" localSheetId="14">#REF!</definedName>
    <definedName name="gia_tri_1">#REF!</definedName>
    <definedName name="gia_tri_1_BTN" localSheetId="13">#REF!</definedName>
    <definedName name="gia_tri_1_BTN" localSheetId="2">#REF!</definedName>
    <definedName name="gia_tri_1_BTN" localSheetId="11">#REF!</definedName>
    <definedName name="gia_tri_1_BTN" localSheetId="5">#REF!</definedName>
    <definedName name="gia_tri_1_BTN" localSheetId="14">#REF!</definedName>
    <definedName name="gia_tri_1_BTN">#REF!</definedName>
    <definedName name="gia_tri_1BTN" localSheetId="13">#REF!</definedName>
    <definedName name="gia_tri_1BTN" localSheetId="2">#REF!</definedName>
    <definedName name="gia_tri_1BTN" localSheetId="11">#REF!</definedName>
    <definedName name="gia_tri_1BTN" localSheetId="5">#REF!</definedName>
    <definedName name="gia_tri_1BTN" localSheetId="14">#REF!</definedName>
    <definedName name="gia_tri_1BTN">#REF!</definedName>
    <definedName name="gia_tri_2" localSheetId="13">#REF!</definedName>
    <definedName name="gia_tri_2" localSheetId="2">#REF!</definedName>
    <definedName name="gia_tri_2" localSheetId="11">#REF!</definedName>
    <definedName name="gia_tri_2" localSheetId="5">#REF!</definedName>
    <definedName name="gia_tri_2" localSheetId="14">#REF!</definedName>
    <definedName name="gia_tri_2">#REF!</definedName>
    <definedName name="gia_tri_2_BTN" localSheetId="13">#REF!</definedName>
    <definedName name="gia_tri_2_BTN" localSheetId="2">#REF!</definedName>
    <definedName name="gia_tri_2_BTN" localSheetId="11">#REF!</definedName>
    <definedName name="gia_tri_2_BTN" localSheetId="5">#REF!</definedName>
    <definedName name="gia_tri_2_BTN" localSheetId="14">#REF!</definedName>
    <definedName name="gia_tri_2_BTN">#REF!</definedName>
    <definedName name="gia_tri_2BTN" localSheetId="13">#REF!</definedName>
    <definedName name="gia_tri_2BTN" localSheetId="2">#REF!</definedName>
    <definedName name="gia_tri_2BTN" localSheetId="11">#REF!</definedName>
    <definedName name="gia_tri_2BTN" localSheetId="5">#REF!</definedName>
    <definedName name="gia_tri_2BTN" localSheetId="14">#REF!</definedName>
    <definedName name="gia_tri_2BTN">#REF!</definedName>
    <definedName name="gia_tri_3" localSheetId="13">#REF!</definedName>
    <definedName name="gia_tri_3" localSheetId="2">#REF!</definedName>
    <definedName name="gia_tri_3" localSheetId="11">#REF!</definedName>
    <definedName name="gia_tri_3" localSheetId="5">#REF!</definedName>
    <definedName name="gia_tri_3" localSheetId="14">#REF!</definedName>
    <definedName name="gia_tri_3">#REF!</definedName>
    <definedName name="gia_tri_3_BTN" localSheetId="13">#REF!</definedName>
    <definedName name="gia_tri_3_BTN" localSheetId="2">#REF!</definedName>
    <definedName name="gia_tri_3_BTN" localSheetId="11">#REF!</definedName>
    <definedName name="gia_tri_3_BTN" localSheetId="5">#REF!</definedName>
    <definedName name="gia_tri_3_BTN" localSheetId="14">#REF!</definedName>
    <definedName name="gia_tri_3_BTN">#REF!</definedName>
    <definedName name="gia_tri_3BTN" localSheetId="13">#REF!</definedName>
    <definedName name="gia_tri_3BTN" localSheetId="2">#REF!</definedName>
    <definedName name="gia_tri_3BTN" localSheetId="11">#REF!</definedName>
    <definedName name="gia_tri_3BTN" localSheetId="5">#REF!</definedName>
    <definedName name="gia_tri_3BTN" localSheetId="14">#REF!</definedName>
    <definedName name="gia_tri_3BTN">#REF!</definedName>
    <definedName name="GIA_VL">#REF!</definedName>
    <definedName name="Gia_VT" localSheetId="13">#REF!</definedName>
    <definedName name="Gia_VT" localSheetId="2">#REF!</definedName>
    <definedName name="Gia_VT" localSheetId="11">#REF!</definedName>
    <definedName name="Gia_VT" localSheetId="5">#REF!</definedName>
    <definedName name="Gia_VT" localSheetId="14">#REF!</definedName>
    <definedName name="Gia_VT">#REF!</definedName>
    <definedName name="GIA_XEPANGHIENG_Q" localSheetId="13">#REF!</definedName>
    <definedName name="GIA_XEPANGHIENG_Q" localSheetId="2">#REF!</definedName>
    <definedName name="GIA_XEPANGHIENG_Q" localSheetId="11">#REF!</definedName>
    <definedName name="GIA_XEPANGHIENG_Q" localSheetId="5">#REF!</definedName>
    <definedName name="GIA_XEPANGHIENG_Q" localSheetId="14">#REF!</definedName>
    <definedName name="GIA_XEPANGHIENG_Q">#REF!</definedName>
    <definedName name="GiaCaMay">#N/A</definedName>
    <definedName name="GiacapAvanxoanLVABCXLPE" localSheetId="13">#REF!</definedName>
    <definedName name="GiacapAvanxoanLVABCXLPE" localSheetId="2">#REF!</definedName>
    <definedName name="GiacapAvanxoanLVABCXLPE" localSheetId="11">#REF!</definedName>
    <definedName name="GiacapAvanxoanLVABCXLPE" localSheetId="5">#REF!</definedName>
    <definedName name="GiacapAvanxoanLVABCXLPE" localSheetId="14">#REF!</definedName>
    <definedName name="GiacapAvanxoanLVABCXLPE">#REF!</definedName>
    <definedName name="GiacapbocCuXLPEPVCDSTAPVCloaiCEVVST" localSheetId="13">#REF!</definedName>
    <definedName name="GiacapbocCuXLPEPVCDSTAPVCloaiCEVVST" localSheetId="2">#REF!</definedName>
    <definedName name="GiacapbocCuXLPEPVCDSTAPVCloaiCEVVST" localSheetId="11">#REF!</definedName>
    <definedName name="GiacapbocCuXLPEPVCDSTAPVCloaiCEVVST" localSheetId="5">#REF!</definedName>
    <definedName name="GiacapbocCuXLPEPVCDSTAPVCloaiCEVVST" localSheetId="14">#REF!</definedName>
    <definedName name="GiacapbocCuXLPEPVCDSTAPVCloaiCEVVST">#REF!</definedName>
    <definedName name="GiacapbocCuXLPEPVCDSTPVCloaiCEVVST12den24kV" localSheetId="13">#REF!</definedName>
    <definedName name="GiacapbocCuXLPEPVCDSTPVCloaiCEVVST12den24kV" localSheetId="2">#REF!</definedName>
    <definedName name="GiacapbocCuXLPEPVCDSTPVCloaiCEVVST12den24kV" localSheetId="11">#REF!</definedName>
    <definedName name="GiacapbocCuXLPEPVCDSTPVCloaiCEVVST12den24kV" localSheetId="5">#REF!</definedName>
    <definedName name="GiacapbocCuXLPEPVCDSTPVCloaiCEVVST12den24kV" localSheetId="14">#REF!</definedName>
    <definedName name="GiacapbocCuXLPEPVCDSTPVCloaiCEVVST12den24kV">#REF!</definedName>
    <definedName name="GiacapbocCuXLPEPVCDSTPVCloaiCEVVST18den35kV" localSheetId="13">#REF!</definedName>
    <definedName name="GiacapbocCuXLPEPVCDSTPVCloaiCEVVST18den35kV" localSheetId="2">#REF!</definedName>
    <definedName name="GiacapbocCuXLPEPVCDSTPVCloaiCEVVST18den35kV" localSheetId="11">#REF!</definedName>
    <definedName name="GiacapbocCuXLPEPVCDSTPVCloaiCEVVST18den35kV" localSheetId="5">#REF!</definedName>
    <definedName name="GiacapbocCuXLPEPVCDSTPVCloaiCEVVST18den35kV" localSheetId="14">#REF!</definedName>
    <definedName name="GiacapbocCuXLPEPVCDSTPVCloaiCEVVST18den35kV">#REF!</definedName>
    <definedName name="GiacapbocCuXLPEPVCloaiCEV" localSheetId="13">#REF!</definedName>
    <definedName name="GiacapbocCuXLPEPVCloaiCEV" localSheetId="2">#REF!</definedName>
    <definedName name="GiacapbocCuXLPEPVCloaiCEV" localSheetId="11">#REF!</definedName>
    <definedName name="GiacapbocCuXLPEPVCloaiCEV" localSheetId="5">#REF!</definedName>
    <definedName name="GiacapbocCuXLPEPVCloaiCEV" localSheetId="14">#REF!</definedName>
    <definedName name="GiacapbocCuXLPEPVCloaiCEV">#REF!</definedName>
    <definedName name="GiacapbocCuXLPEPVCloaiCEV12den24kV" localSheetId="13">#REF!</definedName>
    <definedName name="GiacapbocCuXLPEPVCloaiCEV12den24kV" localSheetId="2">#REF!</definedName>
    <definedName name="GiacapbocCuXLPEPVCloaiCEV12den24kV" localSheetId="11">#REF!</definedName>
    <definedName name="GiacapbocCuXLPEPVCloaiCEV12den24kV" localSheetId="5">#REF!</definedName>
    <definedName name="GiacapbocCuXLPEPVCloaiCEV12den24kV" localSheetId="14">#REF!</definedName>
    <definedName name="GiacapbocCuXLPEPVCloaiCEV12den24kV">#REF!</definedName>
    <definedName name="GiacapbocCuXLPEPVCloaiCEV18den35kV" localSheetId="13">#REF!</definedName>
    <definedName name="GiacapbocCuXLPEPVCloaiCEV18den35kV" localSheetId="2">#REF!</definedName>
    <definedName name="GiacapbocCuXLPEPVCloaiCEV18den35kV" localSheetId="11">#REF!</definedName>
    <definedName name="GiacapbocCuXLPEPVCloaiCEV18den35kV" localSheetId="5">#REF!</definedName>
    <definedName name="GiacapbocCuXLPEPVCloaiCEV18den35kV" localSheetId="14">#REF!</definedName>
    <definedName name="GiacapbocCuXLPEPVCloaiCEV18den35kV">#REF!</definedName>
    <definedName name="GiacapbocCuXLPEPVCPVCloaiCEVV12den24kV" localSheetId="13">#REF!</definedName>
    <definedName name="GiacapbocCuXLPEPVCPVCloaiCEVV12den24kV" localSheetId="2">#REF!</definedName>
    <definedName name="GiacapbocCuXLPEPVCPVCloaiCEVV12den24kV" localSheetId="11">#REF!</definedName>
    <definedName name="GiacapbocCuXLPEPVCPVCloaiCEVV12den24kV" localSheetId="5">#REF!</definedName>
    <definedName name="GiacapbocCuXLPEPVCPVCloaiCEVV12den24kV" localSheetId="14">#REF!</definedName>
    <definedName name="GiacapbocCuXLPEPVCPVCloaiCEVV12den24kV">#REF!</definedName>
    <definedName name="GiacapbocCuXLPEPVCSWPVCloaiCEVVSW12den24kV" localSheetId="13">#REF!</definedName>
    <definedName name="GiacapbocCuXLPEPVCSWPVCloaiCEVVSW12den24kV" localSheetId="2">#REF!</definedName>
    <definedName name="GiacapbocCuXLPEPVCSWPVCloaiCEVVSW12den24kV" localSheetId="11">#REF!</definedName>
    <definedName name="GiacapbocCuXLPEPVCSWPVCloaiCEVVSW12den24kV" localSheetId="5">#REF!</definedName>
    <definedName name="GiacapbocCuXLPEPVCSWPVCloaiCEVVSW12den24kV" localSheetId="14">#REF!</definedName>
    <definedName name="GiacapbocCuXLPEPVCSWPVCloaiCEVVSW12den24kV">#REF!</definedName>
    <definedName name="GiacapbocCuXLPEPVCSWPVCloaiCEVVSW18den35kV" localSheetId="13">#REF!</definedName>
    <definedName name="GiacapbocCuXLPEPVCSWPVCloaiCEVVSW18den35kV" localSheetId="2">#REF!</definedName>
    <definedName name="GiacapbocCuXLPEPVCSWPVCloaiCEVVSW18den35kV" localSheetId="11">#REF!</definedName>
    <definedName name="GiacapbocCuXLPEPVCSWPVCloaiCEVVSW18den35kV" localSheetId="5">#REF!</definedName>
    <definedName name="GiacapbocCuXLPEPVCSWPVCloaiCEVVSW18den35kV" localSheetId="14">#REF!</definedName>
    <definedName name="GiacapbocCuXLPEPVCSWPVCloaiCEVVSW18den35kV">#REF!</definedName>
    <definedName name="giacong" localSheetId="13">#REF!</definedName>
    <definedName name="giacong" localSheetId="14">#REF!</definedName>
    <definedName name="giacong">#REF!</definedName>
    <definedName name="GiadayACbocPVC" localSheetId="13">#REF!</definedName>
    <definedName name="GiadayACbocPVC" localSheetId="2">#REF!</definedName>
    <definedName name="GiadayACbocPVC" localSheetId="11">#REF!</definedName>
    <definedName name="GiadayACbocPVC" localSheetId="5">#REF!</definedName>
    <definedName name="GiadayACbocPVC" localSheetId="14">#REF!</definedName>
    <definedName name="GiadayACbocPVC">#REF!</definedName>
    <definedName name="GiadayAS" localSheetId="13">#REF!</definedName>
    <definedName name="GiadayAS" localSheetId="2">#REF!</definedName>
    <definedName name="GiadayAS" localSheetId="11">#REF!</definedName>
    <definedName name="GiadayAS" localSheetId="5">#REF!</definedName>
    <definedName name="GiadayAS" localSheetId="14">#REF!</definedName>
    <definedName name="GiadayAS">#REF!</definedName>
    <definedName name="GiadayAtran" localSheetId="13">#REF!</definedName>
    <definedName name="GiadayAtran" localSheetId="2">#REF!</definedName>
    <definedName name="GiadayAtran" localSheetId="11">#REF!</definedName>
    <definedName name="GiadayAtran" localSheetId="5">#REF!</definedName>
    <definedName name="GiadayAtran" localSheetId="14">#REF!</definedName>
    <definedName name="GiadayAtran">#REF!</definedName>
    <definedName name="GiadayAV" localSheetId="13">#REF!</definedName>
    <definedName name="GiadayAV" localSheetId="2">#REF!</definedName>
    <definedName name="GiadayAV" localSheetId="11">#REF!</definedName>
    <definedName name="GiadayAV" localSheetId="5">#REF!</definedName>
    <definedName name="GiadayAV" localSheetId="14">#REF!</definedName>
    <definedName name="GiadayAV">#REF!</definedName>
    <definedName name="GiadayAXLPE1kVlkyhieuAE" localSheetId="13">#REF!</definedName>
    <definedName name="GiadayAXLPE1kVlkyhieuAE" localSheetId="2">#REF!</definedName>
    <definedName name="GiadayAXLPE1kVlkyhieuAE" localSheetId="11">#REF!</definedName>
    <definedName name="GiadayAXLPE1kVlkyhieuAE" localSheetId="5">#REF!</definedName>
    <definedName name="GiadayAXLPE1kVlkyhieuAE" localSheetId="14">#REF!</definedName>
    <definedName name="GiadayAXLPE1kVlkyhieuAE">#REF!</definedName>
    <definedName name="GiadaycapCEV" localSheetId="13">#REF!</definedName>
    <definedName name="GiadaycapCEV" localSheetId="2">#REF!</definedName>
    <definedName name="GiadaycapCEV" localSheetId="11">#REF!</definedName>
    <definedName name="GiadaycapCEV" localSheetId="5">#REF!</definedName>
    <definedName name="GiadaycapCEV" localSheetId="14">#REF!</definedName>
    <definedName name="GiadaycapCEV">#REF!</definedName>
    <definedName name="GiadaycapCuPVC600V" localSheetId="13">#REF!</definedName>
    <definedName name="GiadaycapCuPVC600V" localSheetId="2">#REF!</definedName>
    <definedName name="GiadaycapCuPVC600V" localSheetId="11">#REF!</definedName>
    <definedName name="GiadaycapCuPVC600V" localSheetId="5">#REF!</definedName>
    <definedName name="GiadaycapCuPVC600V" localSheetId="14">#REF!</definedName>
    <definedName name="GiadaycapCuPVC600V">#REF!</definedName>
    <definedName name="GiadayCVV" localSheetId="13">#REF!</definedName>
    <definedName name="GiadayCVV" localSheetId="2">#REF!</definedName>
    <definedName name="GiadayCVV" localSheetId="11">#REF!</definedName>
    <definedName name="GiadayCVV" localSheetId="5">#REF!</definedName>
    <definedName name="GiadayCVV" localSheetId="14">#REF!</definedName>
    <definedName name="GiadayCVV">#REF!</definedName>
    <definedName name="GiadayMtran" localSheetId="13">#REF!</definedName>
    <definedName name="GiadayMtran" localSheetId="2">#REF!</definedName>
    <definedName name="GiadayMtran" localSheetId="11">#REF!</definedName>
    <definedName name="GiadayMtran" localSheetId="5">#REF!</definedName>
    <definedName name="GiadayMtran" localSheetId="14">#REF!</definedName>
    <definedName name="GiadayMtran">#REF!</definedName>
    <definedName name="Giado" localSheetId="13">#REF!</definedName>
    <definedName name="Giado" localSheetId="2">#REF!</definedName>
    <definedName name="Giado" localSheetId="11">#REF!</definedName>
    <definedName name="Giado" localSheetId="5">#REF!</definedName>
    <definedName name="Giado" localSheetId="14">#REF!</definedName>
    <definedName name="Giado">#REF!</definedName>
    <definedName name="GIAGIAOVLHT" localSheetId="13">#REF!</definedName>
    <definedName name="GIAGIAOVLHT" localSheetId="2">#REF!</definedName>
    <definedName name="GIAGIAOVLHT" localSheetId="11">#REF!</definedName>
    <definedName name="GIAGIAOVLHT" localSheetId="5">#REF!</definedName>
    <definedName name="GIAGIAOVLHT" localSheetId="14">#REF!</definedName>
    <definedName name="GIAGIAOVLHT">#REF!</definedName>
    <definedName name="GiaHaNoiT2_2002_Q">#REF!</definedName>
    <definedName name="Giai__o_n" localSheetId="13">#REF!</definedName>
    <definedName name="Giai__o_n" localSheetId="2">#REF!</definedName>
    <definedName name="Giai__o_n" localSheetId="11">#REF!</definedName>
    <definedName name="Giai__o_n" localSheetId="5">#REF!</definedName>
    <definedName name="Giai__o_n" localSheetId="14">#REF!</definedName>
    <definedName name="Giai__o_n">#REF!</definedName>
    <definedName name="giam" localSheetId="13">#REF!</definedName>
    <definedName name="giam" localSheetId="2">#REF!</definedName>
    <definedName name="giam" localSheetId="11">#REF!</definedName>
    <definedName name="giam" localSheetId="5">#REF!</definedName>
    <definedName name="giam" localSheetId="14">#REF!</definedName>
    <definedName name="giam">#REF!</definedName>
    <definedName name="giaodich" localSheetId="13">#REF!</definedName>
    <definedName name="giaodich" localSheetId="2">#REF!</definedName>
    <definedName name="giaodich" localSheetId="11">#REF!</definedName>
    <definedName name="giaodich" localSheetId="5">#REF!</definedName>
    <definedName name="giaodich" localSheetId="14">#REF!</definedName>
    <definedName name="giaodich">#REF!</definedName>
    <definedName name="Giasatthep" localSheetId="13">#REF!</definedName>
    <definedName name="Giasatthep" localSheetId="2">#REF!</definedName>
    <definedName name="Giasatthep" localSheetId="11">#REF!</definedName>
    <definedName name="Giasatthep" localSheetId="5">#REF!</definedName>
    <definedName name="Giasatthep" localSheetId="14">#REF!</definedName>
    <definedName name="Giasatthep">#REF!</definedName>
    <definedName name="giatb" localSheetId="13">#REF!</definedName>
    <definedName name="giatb" localSheetId="2">#REF!</definedName>
    <definedName name="giatb" localSheetId="11">#REF!</definedName>
    <definedName name="giatb" localSheetId="5">#REF!</definedName>
    <definedName name="giatb" localSheetId="14">#REF!</definedName>
    <definedName name="giatb">#REF!</definedName>
    <definedName name="giatien" localSheetId="13">#REF!</definedName>
    <definedName name="giatien" localSheetId="2">#REF!</definedName>
    <definedName name="giatien" localSheetId="11">#REF!</definedName>
    <definedName name="giatien" localSheetId="5">#REF!</definedName>
    <definedName name="giatien" localSheetId="14">#REF!</definedName>
    <definedName name="giatien">#REF!</definedName>
    <definedName name="giathau" localSheetId="13">#REF!</definedName>
    <definedName name="giathau" localSheetId="2">#REF!</definedName>
    <definedName name="giathau" localSheetId="11">#REF!</definedName>
    <definedName name="giathau" localSheetId="5">#REF!</definedName>
    <definedName name="giathau" localSheetId="14">#REF!</definedName>
    <definedName name="giathau">#REF!</definedName>
    <definedName name="giatrixaylap" localSheetId="2" hidden="1">{"'Sheet1'!$L$16"}</definedName>
    <definedName name="giatrixaylap" localSheetId="11" hidden="1">{"'Sheet1'!$L$16"}</definedName>
    <definedName name="giatrixaylap" localSheetId="5" hidden="1">{"'Sheet1'!$L$16"}</definedName>
    <definedName name="giatrixaylap" hidden="1">{"'Sheet1'!$L$16"}</definedName>
    <definedName name="Giavatlieukhac" localSheetId="13">#REF!</definedName>
    <definedName name="Giavatlieukhac" localSheetId="2">#REF!</definedName>
    <definedName name="Giavatlieukhac" localSheetId="11">#REF!</definedName>
    <definedName name="Giavatlieukhac" localSheetId="5">#REF!</definedName>
    <definedName name="Giavatlieukhac" localSheetId="14">#REF!</definedName>
    <definedName name="Giavatlieukhac">#REF!</definedName>
    <definedName name="GIAVL_TRALY" localSheetId="13">#REF!</definedName>
    <definedName name="GIAVL_TRALY" localSheetId="2">#REF!</definedName>
    <definedName name="GIAVL_TRALY" localSheetId="11">#REF!</definedName>
    <definedName name="GIAVL_TRALY" localSheetId="5">#REF!</definedName>
    <definedName name="GIAVL_TRALY" localSheetId="14">#REF!</definedName>
    <definedName name="GIAVL_TRALY">#REF!</definedName>
    <definedName name="GIAVLHT" localSheetId="13">#REF!</definedName>
    <definedName name="GIAVLHT" localSheetId="2">#REF!</definedName>
    <definedName name="GIAVLHT" localSheetId="11">#REF!</definedName>
    <definedName name="GIAVLHT" localSheetId="5">#REF!</definedName>
    <definedName name="GIAVLHT" localSheetId="14">#REF!</definedName>
    <definedName name="GIAVLHT">#REF!</definedName>
    <definedName name="GIAVLIEUTN" localSheetId="13">#REF!</definedName>
    <definedName name="GIAVLIEUTN" localSheetId="2">#REF!</definedName>
    <definedName name="GIAVLIEUTN" localSheetId="11">#REF!</definedName>
    <definedName name="GIAVLIEUTN" localSheetId="5">#REF!</definedName>
    <definedName name="GIAVLIEUTN" localSheetId="14">#REF!</definedName>
    <definedName name="GIAVLIEUTN">#REF!</definedName>
    <definedName name="GiaVT" localSheetId="13">#REF!</definedName>
    <definedName name="GiaVT" localSheetId="2">#REF!</definedName>
    <definedName name="GiaVT" localSheetId="11">#REF!</definedName>
    <definedName name="GiaVT" localSheetId="5">#REF!</definedName>
    <definedName name="GiaVT" localSheetId="14">#REF!</definedName>
    <definedName name="GiaVT">#REF!</definedName>
    <definedName name="giaydau" localSheetId="13">#REF!</definedName>
    <definedName name="giaydau" localSheetId="2">#REF!</definedName>
    <definedName name="giaydau" localSheetId="11">#REF!</definedName>
    <definedName name="giaydau" localSheetId="5">#REF!</definedName>
    <definedName name="giaydau" localSheetId="14">#REF!</definedName>
    <definedName name="giaydau">#REF!</definedName>
    <definedName name="giaydauta" localSheetId="13">#REF!</definedName>
    <definedName name="giaydauta" localSheetId="2">#REF!</definedName>
    <definedName name="giaydauta" localSheetId="11">#REF!</definedName>
    <definedName name="giaydauta" localSheetId="5">#REF!</definedName>
    <definedName name="giaydauta" localSheetId="14">#REF!</definedName>
    <definedName name="giaydauta">#REF!</definedName>
    <definedName name="gielau">#N/A</definedName>
    <definedName name="Giocong" localSheetId="13">#REF!</definedName>
    <definedName name="Giocong" localSheetId="2">#REF!</definedName>
    <definedName name="Giocong" localSheetId="11">#REF!</definedName>
    <definedName name="Giocong" localSheetId="5">#REF!</definedName>
    <definedName name="Giocong" localSheetId="14">#REF!</definedName>
    <definedName name="Giocong">#REF!</definedName>
    <definedName name="giom" localSheetId="13">#REF!</definedName>
    <definedName name="giom" localSheetId="2">#REF!</definedName>
    <definedName name="giom" localSheetId="11">#REF!</definedName>
    <definedName name="giom" localSheetId="5">#REF!</definedName>
    <definedName name="giom" localSheetId="14">#REF!</definedName>
    <definedName name="giom">#REF!</definedName>
    <definedName name="giomoi" localSheetId="13">#REF!</definedName>
    <definedName name="giomoi" localSheetId="2">#REF!</definedName>
    <definedName name="giomoi" localSheetId="11">#REF!</definedName>
    <definedName name="giomoi" localSheetId="5">#REF!</definedName>
    <definedName name="giomoi" localSheetId="14">#REF!</definedName>
    <definedName name="giomoi">#REF!</definedName>
    <definedName name="GIP" localSheetId="13">#REF!</definedName>
    <definedName name="GIP" localSheetId="2">#REF!</definedName>
    <definedName name="GIP" localSheetId="11">#REF!</definedName>
    <definedName name="GIP" localSheetId="5">#REF!</definedName>
    <definedName name="GIP" localSheetId="14">#REF!</definedName>
    <definedName name="GIP">#REF!</definedName>
    <definedName name="gipa5" localSheetId="13">#REF!</definedName>
    <definedName name="gipa5" localSheetId="2">#REF!</definedName>
    <definedName name="gipa5" localSheetId="11">#REF!</definedName>
    <definedName name="gipa5" localSheetId="5">#REF!</definedName>
    <definedName name="gipa5" localSheetId="14">#REF!</definedName>
    <definedName name="gipa5">#REF!</definedName>
    <definedName name="GIRDER">#REF!</definedName>
    <definedName name="h" localSheetId="2" hidden="1">{"'Sheet1'!$L$16"}</definedName>
    <definedName name="h" localSheetId="11" hidden="1">{"'Sheet1'!$L$16"}</definedName>
    <definedName name="h" localSheetId="5" hidden="1">{"'Sheet1'!$L$16"}</definedName>
    <definedName name="h" hidden="1">{"'Sheet1'!$L$16"}</definedName>
    <definedName name="H.">#N/A</definedName>
    <definedName name="h.1" localSheetId="13">#REF!</definedName>
    <definedName name="h.1" localSheetId="2">#REF!</definedName>
    <definedName name="h.1" localSheetId="11">#REF!</definedName>
    <definedName name="h.1" localSheetId="5">#REF!</definedName>
    <definedName name="h.1" localSheetId="14">#REF!</definedName>
    <definedName name="h.1">#REF!</definedName>
    <definedName name="h.2" localSheetId="13">#REF!</definedName>
    <definedName name="h.2" localSheetId="14">#REF!</definedName>
    <definedName name="h.2">#REF!</definedName>
    <definedName name="h.2_6" localSheetId="13">#REF!</definedName>
    <definedName name="h.2_6" localSheetId="2">#REF!</definedName>
    <definedName name="h.2_6" localSheetId="11">#REF!</definedName>
    <definedName name="h.2_6" localSheetId="5">#REF!</definedName>
    <definedName name="h.2_6" localSheetId="14">#REF!</definedName>
    <definedName name="h.2_6">#REF!</definedName>
    <definedName name="h_" localSheetId="13">#REF!</definedName>
    <definedName name="h_" localSheetId="2">#REF!</definedName>
    <definedName name="h_" localSheetId="11">#REF!</definedName>
    <definedName name="h_" localSheetId="5">#REF!</definedName>
    <definedName name="h_" localSheetId="14">#REF!</definedName>
    <definedName name="h_">#REF!</definedName>
    <definedName name="h__" localSheetId="13">#REF!</definedName>
    <definedName name="h__" localSheetId="2">#REF!</definedName>
    <definedName name="h__" localSheetId="11">#REF!</definedName>
    <definedName name="h__" localSheetId="5">#REF!</definedName>
    <definedName name="h__" localSheetId="14">#REF!</definedName>
    <definedName name="h__">#REF!</definedName>
    <definedName name="h_0" localSheetId="13">#REF!</definedName>
    <definedName name="h_0" localSheetId="2">#REF!</definedName>
    <definedName name="h_0" localSheetId="11">#REF!</definedName>
    <definedName name="h_0" localSheetId="5">#REF!</definedName>
    <definedName name="h_0" localSheetId="14">#REF!</definedName>
    <definedName name="h_0">#REF!</definedName>
    <definedName name="H_1" localSheetId="13">#REF!</definedName>
    <definedName name="H_1" localSheetId="2">#REF!</definedName>
    <definedName name="H_1" localSheetId="11">#REF!</definedName>
    <definedName name="H_1" localSheetId="5">#REF!</definedName>
    <definedName name="H_1" localSheetId="14">#REF!</definedName>
    <definedName name="H_1">#REF!</definedName>
    <definedName name="H_2" localSheetId="13">#REF!</definedName>
    <definedName name="H_2" localSheetId="2">#REF!</definedName>
    <definedName name="H_2" localSheetId="11">#REF!</definedName>
    <definedName name="H_2" localSheetId="5">#REF!</definedName>
    <definedName name="H_2" localSheetId="14">#REF!</definedName>
    <definedName name="H_2">#REF!</definedName>
    <definedName name="H_3" localSheetId="13">#REF!</definedName>
    <definedName name="H_3" localSheetId="2">#REF!</definedName>
    <definedName name="H_3" localSheetId="11">#REF!</definedName>
    <definedName name="H_3" localSheetId="5">#REF!</definedName>
    <definedName name="H_3" localSheetId="14">#REF!</definedName>
    <definedName name="H_3">#REF!</definedName>
    <definedName name="H_30" localSheetId="13">#REF!</definedName>
    <definedName name="H_30" localSheetId="2">#REF!</definedName>
    <definedName name="H_30" localSheetId="11">#REF!</definedName>
    <definedName name="H_30" localSheetId="5">#REF!</definedName>
    <definedName name="H_30" localSheetId="14">#REF!</definedName>
    <definedName name="H_30">#REF!</definedName>
    <definedName name="H_Class1" localSheetId="13">#REF!</definedName>
    <definedName name="H_Class1" localSheetId="2">#REF!</definedName>
    <definedName name="H_Class1" localSheetId="11">#REF!</definedName>
    <definedName name="H_Class1" localSheetId="5">#REF!</definedName>
    <definedName name="H_Class1" localSheetId="14">#REF!</definedName>
    <definedName name="H_Class1">#REF!</definedName>
    <definedName name="H_Class2" localSheetId="13">#REF!</definedName>
    <definedName name="H_Class2" localSheetId="2">#REF!</definedName>
    <definedName name="H_Class2" localSheetId="11">#REF!</definedName>
    <definedName name="H_Class2" localSheetId="5">#REF!</definedName>
    <definedName name="H_Class2" localSheetId="14">#REF!</definedName>
    <definedName name="H_Class2">#REF!</definedName>
    <definedName name="H_Class3" localSheetId="13">#REF!</definedName>
    <definedName name="H_Class3" localSheetId="2">#REF!</definedName>
    <definedName name="H_Class3" localSheetId="11">#REF!</definedName>
    <definedName name="H_Class3" localSheetId="5">#REF!</definedName>
    <definedName name="H_Class3" localSheetId="14">#REF!</definedName>
    <definedName name="H_Class3">#REF!</definedName>
    <definedName name="H_Class4" localSheetId="13">#REF!</definedName>
    <definedName name="H_Class4" localSheetId="2">#REF!</definedName>
    <definedName name="H_Class4" localSheetId="11">#REF!</definedName>
    <definedName name="H_Class4" localSheetId="5">#REF!</definedName>
    <definedName name="H_Class4" localSheetId="14">#REF!</definedName>
    <definedName name="H_Class4">#REF!</definedName>
    <definedName name="H_Class5" localSheetId="13">#REF!</definedName>
    <definedName name="H_Class5" localSheetId="2">#REF!</definedName>
    <definedName name="H_Class5" localSheetId="11">#REF!</definedName>
    <definedName name="H_Class5" localSheetId="5">#REF!</definedName>
    <definedName name="H_Class5" localSheetId="14">#REF!</definedName>
    <definedName name="H_Class5">#REF!</definedName>
    <definedName name="h_d" localSheetId="13">#REF!</definedName>
    <definedName name="h_d" localSheetId="2">#REF!</definedName>
    <definedName name="h_d" localSheetId="11">#REF!</definedName>
    <definedName name="h_d" localSheetId="5">#REF!</definedName>
    <definedName name="h_d" localSheetId="14">#REF!</definedName>
    <definedName name="h_d">#REF!</definedName>
    <definedName name="h_qd">#N/A</definedName>
    <definedName name="H_THUCTT" localSheetId="13">#REF!</definedName>
    <definedName name="H_THUCTT" localSheetId="2">#REF!</definedName>
    <definedName name="H_THUCTT" localSheetId="11">#REF!</definedName>
    <definedName name="H_THUCTT" localSheetId="5">#REF!</definedName>
    <definedName name="H_THUCTT" localSheetId="14">#REF!</definedName>
    <definedName name="H_THUCTT">#REF!</definedName>
    <definedName name="H_THUCHTHH" localSheetId="13">#REF!</definedName>
    <definedName name="H_THUCHTHH" localSheetId="2">#REF!</definedName>
    <definedName name="H_THUCHTHH" localSheetId="11">#REF!</definedName>
    <definedName name="H_THUCHTHH" localSheetId="5">#REF!</definedName>
    <definedName name="H_THUCHTHH" localSheetId="14">#REF!</definedName>
    <definedName name="H_THUCHTHH">#REF!</definedName>
    <definedName name="h_tru">#N/A</definedName>
    <definedName name="h_xoa" localSheetId="2" hidden="1">{"'Sheet1'!$L$16"}</definedName>
    <definedName name="h_xoa" localSheetId="11" hidden="1">{"'Sheet1'!$L$16"}</definedName>
    <definedName name="h_xoa" localSheetId="5" hidden="1">{"'Sheet1'!$L$16"}</definedName>
    <definedName name="h_xoa" hidden="1">{"'Sheet1'!$L$16"}</definedName>
    <definedName name="h_xoa2" localSheetId="2" hidden="1">{"'Sheet1'!$L$16"}</definedName>
    <definedName name="h_xoa2" localSheetId="11" hidden="1">{"'Sheet1'!$L$16"}</definedName>
    <definedName name="h_xoa2" localSheetId="5" hidden="1">{"'Sheet1'!$L$16"}</definedName>
    <definedName name="h_xoa2" hidden="1">{"'Sheet1'!$L$16"}</definedName>
    <definedName name="h0" localSheetId="13">#REF!</definedName>
    <definedName name="h0" localSheetId="2">#REF!</definedName>
    <definedName name="h0" localSheetId="11">#REF!</definedName>
    <definedName name="h0" localSheetId="5">#REF!</definedName>
    <definedName name="h0" localSheetId="14">#REF!</definedName>
    <definedName name="h0">#REF!</definedName>
    <definedName name="H0.001">#N/A</definedName>
    <definedName name="H0.011">#N/A</definedName>
    <definedName name="H0.021">#N/A</definedName>
    <definedName name="H0.031">#N/A</definedName>
    <definedName name="H0.4" localSheetId="13">#REF!</definedName>
    <definedName name="H0.4" localSheetId="2">#REF!</definedName>
    <definedName name="H0.4" localSheetId="11">#REF!</definedName>
    <definedName name="H0.4" localSheetId="5">#REF!</definedName>
    <definedName name="H0.4" localSheetId="14">#REF!</definedName>
    <definedName name="H0.4">#REF!</definedName>
    <definedName name="h0.75" localSheetId="13">#REF!</definedName>
    <definedName name="h0.75" localSheetId="2">#REF!</definedName>
    <definedName name="h0.75" localSheetId="11">#REF!</definedName>
    <definedName name="h0.75" localSheetId="5">#REF!</definedName>
    <definedName name="h0.75" localSheetId="14">#REF!</definedName>
    <definedName name="h0.75">#REF!</definedName>
    <definedName name="h1.">#N/A</definedName>
    <definedName name="h1_">#N/A</definedName>
    <definedName name="h1__6" localSheetId="13">#REF!</definedName>
    <definedName name="h1__6" localSheetId="2">#REF!</definedName>
    <definedName name="h1__6" localSheetId="11">#REF!</definedName>
    <definedName name="h1__6" localSheetId="5">#REF!</definedName>
    <definedName name="h1__6" localSheetId="14">#REF!</definedName>
    <definedName name="h1__6">#REF!</definedName>
    <definedName name="h18x" localSheetId="13">#REF!</definedName>
    <definedName name="h18x" localSheetId="2">#REF!</definedName>
    <definedName name="h18x" localSheetId="11">#REF!</definedName>
    <definedName name="h18x" localSheetId="5">#REF!</definedName>
    <definedName name="h18x" localSheetId="14">#REF!</definedName>
    <definedName name="h18x">#REF!</definedName>
    <definedName name="h2.">#N/A</definedName>
    <definedName name="h2_">#N/A</definedName>
    <definedName name="h2__6" localSheetId="13">#REF!</definedName>
    <definedName name="h2__6" localSheetId="2">#REF!</definedName>
    <definedName name="h2__6" localSheetId="11">#REF!</definedName>
    <definedName name="h2__6" localSheetId="5">#REF!</definedName>
    <definedName name="h2__6" localSheetId="14">#REF!</definedName>
    <definedName name="h2__6">#REF!</definedName>
    <definedName name="h3.">#N/A</definedName>
    <definedName name="h3_">#N/A</definedName>
    <definedName name="h3__6" localSheetId="13">#REF!</definedName>
    <definedName name="h3__6" localSheetId="2">#REF!</definedName>
    <definedName name="h3__6" localSheetId="11">#REF!</definedName>
    <definedName name="h3__6" localSheetId="5">#REF!</definedName>
    <definedName name="h3__6" localSheetId="14">#REF!</definedName>
    <definedName name="h3__6">#REF!</definedName>
    <definedName name="h30x" localSheetId="13">#REF!</definedName>
    <definedName name="h30x" localSheetId="2">#REF!</definedName>
    <definedName name="h30x" localSheetId="11">#REF!</definedName>
    <definedName name="h30x" localSheetId="5">#REF!</definedName>
    <definedName name="h30x" localSheetId="14">#REF!</definedName>
    <definedName name="h30x">#REF!</definedName>
    <definedName name="h4.">#N/A</definedName>
    <definedName name="h4_">#N/A</definedName>
    <definedName name="h4__6" localSheetId="13">#REF!</definedName>
    <definedName name="h4__6" localSheetId="2">#REF!</definedName>
    <definedName name="h4__6" localSheetId="11">#REF!</definedName>
    <definedName name="h4__6" localSheetId="5">#REF!</definedName>
    <definedName name="h4__6" localSheetId="14">#REF!</definedName>
    <definedName name="h4__6">#REF!</definedName>
    <definedName name="h5.">#N/A</definedName>
    <definedName name="h5_">#N/A</definedName>
    <definedName name="h5__6" localSheetId="13">#REF!</definedName>
    <definedName name="h5__6" localSheetId="2">#REF!</definedName>
    <definedName name="h5__6" localSheetId="11">#REF!</definedName>
    <definedName name="h5__6" localSheetId="5">#REF!</definedName>
    <definedName name="h5__6" localSheetId="14">#REF!</definedName>
    <definedName name="h5__6">#REF!</definedName>
    <definedName name="h6.">#N/A</definedName>
    <definedName name="h6_">#N/A</definedName>
    <definedName name="h6__6" localSheetId="13">#REF!</definedName>
    <definedName name="h6__6" localSheetId="2">#REF!</definedName>
    <definedName name="h6__6" localSheetId="11">#REF!</definedName>
    <definedName name="h6__6" localSheetId="5">#REF!</definedName>
    <definedName name="h6__6" localSheetId="14">#REF!</definedName>
    <definedName name="h6__6">#REF!</definedName>
    <definedName name="h7.5" localSheetId="13">#REF!</definedName>
    <definedName name="h7.5" localSheetId="14">#REF!</definedName>
    <definedName name="h7.5">#REF!</definedName>
    <definedName name="h7_">#N/A</definedName>
    <definedName name="h7__6" localSheetId="13">#REF!</definedName>
    <definedName name="h7__6" localSheetId="2">#REF!</definedName>
    <definedName name="h7__6" localSheetId="11">#REF!</definedName>
    <definedName name="h7__6" localSheetId="5">#REF!</definedName>
    <definedName name="h7__6" localSheetId="14">#REF!</definedName>
    <definedName name="h7__6">#REF!</definedName>
    <definedName name="H7_5b">#N/A</definedName>
    <definedName name="h8.5" localSheetId="13">#REF!</definedName>
    <definedName name="h8.5" localSheetId="14">#REF!</definedName>
    <definedName name="h8.5">#REF!</definedName>
    <definedName name="ha" localSheetId="13">#REF!</definedName>
    <definedName name="ha" localSheetId="2">#REF!</definedName>
    <definedName name="ha" localSheetId="11">#REF!</definedName>
    <definedName name="ha" localSheetId="5">#REF!</definedName>
    <definedName name="ha" localSheetId="14">#REF!</definedName>
    <definedName name="ha">#REF!</definedName>
    <definedName name="ha.">#N/A</definedName>
    <definedName name="hai" localSheetId="2" hidden="1">{"'Sheet1'!$L$16"}</definedName>
    <definedName name="hai" localSheetId="11" hidden="1">{"'Sheet1'!$L$16"}</definedName>
    <definedName name="hai" localSheetId="5" hidden="1">{"'Sheet1'!$L$16"}</definedName>
    <definedName name="hai" hidden="1">{"'Sheet1'!$L$16"}</definedName>
    <definedName name="haivong" localSheetId="13" hidden="1">#REF!</definedName>
    <definedName name="haivong" localSheetId="2" hidden="1">#REF!</definedName>
    <definedName name="haivong" localSheetId="11" hidden="1">#REF!</definedName>
    <definedName name="haivong" localSheetId="5" hidden="1">#REF!</definedName>
    <definedName name="haivong" localSheetId="14" hidden="1">#REF!</definedName>
    <definedName name="haivong" hidden="1">#REF!</definedName>
    <definedName name="Hamyen" localSheetId="13">#REF!</definedName>
    <definedName name="Hamyen" localSheetId="2">#REF!</definedName>
    <definedName name="Hamyen" localSheetId="11">#REF!</definedName>
    <definedName name="Hamyen" localSheetId="5">#REF!</definedName>
    <definedName name="Hamyen" localSheetId="14">#REF!</definedName>
    <definedName name="Hamyen">#REF!</definedName>
    <definedName name="han">#N/A</definedName>
    <definedName name="han23KW" localSheetId="13">#REF!</definedName>
    <definedName name="han23KW" localSheetId="2">#REF!</definedName>
    <definedName name="han23KW" localSheetId="11">#REF!</definedName>
    <definedName name="han23KW" localSheetId="5">#REF!</definedName>
    <definedName name="han23KW" localSheetId="14">#REF!</definedName>
    <definedName name="han23KW">#REF!</definedName>
    <definedName name="handau10.2" localSheetId="13">#REF!</definedName>
    <definedName name="handau10.2" localSheetId="2">#REF!</definedName>
    <definedName name="handau10.2" localSheetId="11">#REF!</definedName>
    <definedName name="handau10.2" localSheetId="5">#REF!</definedName>
    <definedName name="handau10.2" localSheetId="14">#REF!</definedName>
    <definedName name="handau10.2">#REF!</definedName>
    <definedName name="handau27.5" localSheetId="13">#REF!</definedName>
    <definedName name="handau27.5" localSheetId="2">#REF!</definedName>
    <definedName name="handau27.5" localSheetId="11">#REF!</definedName>
    <definedName name="handau27.5" localSheetId="5">#REF!</definedName>
    <definedName name="handau27.5" localSheetId="14">#REF!</definedName>
    <definedName name="handau27.5">#REF!</definedName>
    <definedName name="handau4" localSheetId="13">#REF!</definedName>
    <definedName name="handau4" localSheetId="2">#REF!</definedName>
    <definedName name="handau4" localSheetId="11">#REF!</definedName>
    <definedName name="handau4" localSheetId="5">#REF!</definedName>
    <definedName name="handau4" localSheetId="14">#REF!</definedName>
    <definedName name="handau4">#REF!</definedName>
    <definedName name="hanmotchieu40" localSheetId="13">#REF!</definedName>
    <definedName name="hanmotchieu40" localSheetId="2">#REF!</definedName>
    <definedName name="hanmotchieu40" localSheetId="11">#REF!</definedName>
    <definedName name="hanmotchieu40" localSheetId="5">#REF!</definedName>
    <definedName name="hanmotchieu40" localSheetId="14">#REF!</definedName>
    <definedName name="hanmotchieu40">#REF!</definedName>
    <definedName name="hanmotchieu50" localSheetId="13">#REF!</definedName>
    <definedName name="hanmotchieu50" localSheetId="2">#REF!</definedName>
    <definedName name="hanmotchieu50" localSheetId="11">#REF!</definedName>
    <definedName name="hanmotchieu50" localSheetId="5">#REF!</definedName>
    <definedName name="hanmotchieu50" localSheetId="14">#REF!</definedName>
    <definedName name="hanmotchieu50">#REF!</definedName>
    <definedName name="Hanoi">#N/A</definedName>
    <definedName name="hanxang20" localSheetId="13">#REF!</definedName>
    <definedName name="hanxang20" localSheetId="2">#REF!</definedName>
    <definedName name="hanxang20" localSheetId="11">#REF!</definedName>
    <definedName name="hanxang20" localSheetId="5">#REF!</definedName>
    <definedName name="hanxang20" localSheetId="14">#REF!</definedName>
    <definedName name="hanxang20">#REF!</definedName>
    <definedName name="hanxang9" localSheetId="13">#REF!</definedName>
    <definedName name="hanxang9" localSheetId="2">#REF!</definedName>
    <definedName name="hanxang9" localSheetId="11">#REF!</definedName>
    <definedName name="hanxang9" localSheetId="5">#REF!</definedName>
    <definedName name="hanxang9" localSheetId="14">#REF!</definedName>
    <definedName name="hanxang9">#REF!</definedName>
    <definedName name="hanxoaychieu23" localSheetId="13">#REF!</definedName>
    <definedName name="hanxoaychieu23" localSheetId="2">#REF!</definedName>
    <definedName name="hanxoaychieu23" localSheetId="11">#REF!</definedName>
    <definedName name="hanxoaychieu23" localSheetId="5">#REF!</definedName>
    <definedName name="hanxoaychieu23" localSheetId="14">#REF!</definedName>
    <definedName name="hanxoaychieu23">#REF!</definedName>
    <definedName name="hanxoaychieu29.2" localSheetId="13">#REF!</definedName>
    <definedName name="hanxoaychieu29.2" localSheetId="2">#REF!</definedName>
    <definedName name="hanxoaychieu29.2" localSheetId="11">#REF!</definedName>
    <definedName name="hanxoaychieu29.2" localSheetId="5">#REF!</definedName>
    <definedName name="hanxoaychieu29.2" localSheetId="14">#REF!</definedName>
    <definedName name="hanxoaychieu29.2">#REF!</definedName>
    <definedName name="hanxoaychieu33.5" localSheetId="13">#REF!</definedName>
    <definedName name="hanxoaychieu33.5" localSheetId="2">#REF!</definedName>
    <definedName name="hanxoaychieu33.5" localSheetId="11">#REF!</definedName>
    <definedName name="hanxoaychieu33.5" localSheetId="5">#REF!</definedName>
    <definedName name="hanxoaychieu33.5" localSheetId="14">#REF!</definedName>
    <definedName name="hanxoaychieu33.5">#REF!</definedName>
    <definedName name="Hang_muc_khac" localSheetId="13">#REF!</definedName>
    <definedName name="Hang_muc_khac" localSheetId="2">#REF!</definedName>
    <definedName name="Hang_muc_khac" localSheetId="11">#REF!</definedName>
    <definedName name="Hang_muc_khac" localSheetId="5">#REF!</definedName>
    <definedName name="Hang_muc_khac" localSheetId="14">#REF!</definedName>
    <definedName name="Hang_muc_khac">#REF!</definedName>
    <definedName name="hangmuc" localSheetId="13">#REF!</definedName>
    <definedName name="hangmuc" localSheetId="2">#REF!</definedName>
    <definedName name="hangmuc" localSheetId="11">#REF!</definedName>
    <definedName name="hangmuc" localSheetId="5">#REF!</definedName>
    <definedName name="hangmuc" localSheetId="14">#REF!</definedName>
    <definedName name="hangmuc">#REF!</definedName>
    <definedName name="hanh" localSheetId="2" hidden="1">{"'Sheet1'!$L$16"}</definedName>
    <definedName name="hanh" localSheetId="11" hidden="1">{"'Sheet1'!$L$16"}</definedName>
    <definedName name="hanh" localSheetId="5" hidden="1">{"'Sheet1'!$L$16"}</definedName>
    <definedName name="hanh" hidden="1">{"'Sheet1'!$L$16"}</definedName>
    <definedName name="hao" localSheetId="9">#N/A</definedName>
    <definedName name="hao" localSheetId="8">#N/A</definedName>
    <definedName name="hao" localSheetId="10">NKTC!_____________may3</definedName>
    <definedName name="hao" localSheetId="13">#N/A</definedName>
    <definedName name="hao" localSheetId="2">NKTC!_____________may3</definedName>
    <definedName name="hao" localSheetId="11">NKTC!_____________may3</definedName>
    <definedName name="hao" localSheetId="5">NKTC!_____________may3</definedName>
    <definedName name="hao" localSheetId="14">#N/A</definedName>
    <definedName name="hao">NKTC!_____________may3</definedName>
    <definedName name="hap">#N/A</definedName>
    <definedName name="HapCKVA" localSheetId="13">#REF!</definedName>
    <definedName name="HapCKVA" localSheetId="2">#REF!</definedName>
    <definedName name="HapCKVA" localSheetId="11">#REF!</definedName>
    <definedName name="HapCKVA" localSheetId="5">#REF!</definedName>
    <definedName name="HapCKVA" localSheetId="14">#REF!</definedName>
    <definedName name="HapCKVA">#REF!</definedName>
    <definedName name="HapCKvar" localSheetId="13">#REF!</definedName>
    <definedName name="HapCKvar" localSheetId="2">#REF!</definedName>
    <definedName name="HapCKvar" localSheetId="11">#REF!</definedName>
    <definedName name="HapCKvar" localSheetId="5">#REF!</definedName>
    <definedName name="HapCKvar" localSheetId="14">#REF!</definedName>
    <definedName name="HapCKvar">#REF!</definedName>
    <definedName name="HapCKW" localSheetId="13">#REF!</definedName>
    <definedName name="HapCKW" localSheetId="2">#REF!</definedName>
    <definedName name="HapCKW" localSheetId="11">#REF!</definedName>
    <definedName name="HapCKW" localSheetId="5">#REF!</definedName>
    <definedName name="HapCKW" localSheetId="14">#REF!</definedName>
    <definedName name="HapCKW">#REF!</definedName>
    <definedName name="HapIKVA" localSheetId="13">#REF!</definedName>
    <definedName name="HapIKVA" localSheetId="2">#REF!</definedName>
    <definedName name="HapIKVA" localSheetId="11">#REF!</definedName>
    <definedName name="HapIKVA" localSheetId="5">#REF!</definedName>
    <definedName name="HapIKVA" localSheetId="14">#REF!</definedName>
    <definedName name="HapIKVA">#REF!</definedName>
    <definedName name="HapIKvar" localSheetId="13">#REF!</definedName>
    <definedName name="HapIKvar" localSheetId="2">#REF!</definedName>
    <definedName name="HapIKvar" localSheetId="11">#REF!</definedName>
    <definedName name="HapIKvar" localSheetId="5">#REF!</definedName>
    <definedName name="HapIKvar" localSheetId="14">#REF!</definedName>
    <definedName name="HapIKvar">#REF!</definedName>
    <definedName name="HapIKW" localSheetId="13">#REF!</definedName>
    <definedName name="HapIKW" localSheetId="2">#REF!</definedName>
    <definedName name="HapIKW" localSheetId="11">#REF!</definedName>
    <definedName name="HapIKW" localSheetId="5">#REF!</definedName>
    <definedName name="HapIKW" localSheetId="14">#REF!</definedName>
    <definedName name="HapIKW">#REF!</definedName>
    <definedName name="HapKVA" localSheetId="13">#REF!</definedName>
    <definedName name="HapKVA" localSheetId="2">#REF!</definedName>
    <definedName name="HapKVA" localSheetId="11">#REF!</definedName>
    <definedName name="HapKVA" localSheetId="5">#REF!</definedName>
    <definedName name="HapKVA" localSheetId="14">#REF!</definedName>
    <definedName name="HapKVA">#REF!</definedName>
    <definedName name="HapSKVA" localSheetId="13">#REF!</definedName>
    <definedName name="HapSKVA" localSheetId="2">#REF!</definedName>
    <definedName name="HapSKVA" localSheetId="11">#REF!</definedName>
    <definedName name="HapSKVA" localSheetId="5">#REF!</definedName>
    <definedName name="HapSKVA" localSheetId="14">#REF!</definedName>
    <definedName name="HapSKVA">#REF!</definedName>
    <definedName name="HapSKW" localSheetId="13">#REF!</definedName>
    <definedName name="HapSKW" localSheetId="2">#REF!</definedName>
    <definedName name="HapSKW" localSheetId="11">#REF!</definedName>
    <definedName name="HapSKW" localSheetId="5">#REF!</definedName>
    <definedName name="HapSKW" localSheetId="14">#REF!</definedName>
    <definedName name="HapSKW">#REF!</definedName>
    <definedName name="haq" localSheetId="2" hidden="1">{"'Sheet1'!$L$16"}</definedName>
    <definedName name="haq" localSheetId="11" hidden="1">{"'Sheet1'!$L$16"}</definedName>
    <definedName name="haq" localSheetId="5" hidden="1">{"'Sheet1'!$L$16"}</definedName>
    <definedName name="haq" hidden="1">{"'Sheet1'!$L$16"}</definedName>
    <definedName name="HarvestingWage" localSheetId="13">#REF!</definedName>
    <definedName name="HarvestingWage" localSheetId="2">#REF!</definedName>
    <definedName name="HarvestingWage" localSheetId="11">#REF!</definedName>
    <definedName name="HarvestingWage" localSheetId="5">#REF!</definedName>
    <definedName name="HarvestingWage" localSheetId="14">#REF!</definedName>
    <definedName name="HarvestingWage">#REF!</definedName>
    <definedName name="has" localSheetId="13">#REF!</definedName>
    <definedName name="has" localSheetId="2">#REF!</definedName>
    <definedName name="has" localSheetId="11">#REF!</definedName>
    <definedName name="has" localSheetId="5">#REF!</definedName>
    <definedName name="has" localSheetId="14">#REF!</definedName>
    <definedName name="has">#REF!</definedName>
    <definedName name="hau" localSheetId="13">#REF!</definedName>
    <definedName name="hau" localSheetId="2">#REF!</definedName>
    <definedName name="hau" localSheetId="11">#REF!</definedName>
    <definedName name="hau" localSheetId="5">#REF!</definedName>
    <definedName name="hau" localSheetId="14">#REF!</definedName>
    <definedName name="hau">#REF!</definedName>
    <definedName name="Hb" localSheetId="13">#REF!</definedName>
    <definedName name="Hb" localSheetId="2">#REF!</definedName>
    <definedName name="Hb" localSheetId="11">#REF!</definedName>
    <definedName name="Hb" localSheetId="5">#REF!</definedName>
    <definedName name="Hb" localSheetId="14">#REF!</definedName>
    <definedName name="Hb">#REF!</definedName>
    <definedName name="hb.">#N/A</definedName>
    <definedName name="Hbb" localSheetId="13">#REF!</definedName>
    <definedName name="Hbb" localSheetId="2">#REF!</definedName>
    <definedName name="Hbb" localSheetId="11">#REF!</definedName>
    <definedName name="Hbb" localSheetId="5">#REF!</definedName>
    <definedName name="Hbb" localSheetId="14">#REF!</definedName>
    <definedName name="Hbb">#REF!</definedName>
    <definedName name="HBC" localSheetId="13">#REF!</definedName>
    <definedName name="HBC" localSheetId="2">#REF!</definedName>
    <definedName name="HBC" localSheetId="11">#REF!</definedName>
    <definedName name="HBC" localSheetId="5">#REF!</definedName>
    <definedName name="HBC" localSheetId="14">#REF!</definedName>
    <definedName name="HBC">#REF!</definedName>
    <definedName name="HBL" localSheetId="13">#REF!</definedName>
    <definedName name="HBL" localSheetId="2">#REF!</definedName>
    <definedName name="HBL" localSheetId="11">#REF!</definedName>
    <definedName name="HBL" localSheetId="5">#REF!</definedName>
    <definedName name="HBL" localSheetId="14">#REF!</definedName>
    <definedName name="HBL">#REF!</definedName>
    <definedName name="hbo">#N/A</definedName>
    <definedName name="hbr">#N/A</definedName>
    <definedName name="Hbtt" localSheetId="13">#REF!</definedName>
    <definedName name="Hbtt" localSheetId="2">#REF!</definedName>
    <definedName name="Hbtt" localSheetId="11">#REF!</definedName>
    <definedName name="Hbtt" localSheetId="5">#REF!</definedName>
    <definedName name="Hbtt" localSheetId="14">#REF!</definedName>
    <definedName name="Hbtt">#REF!</definedName>
    <definedName name="hc" localSheetId="13">#REF!</definedName>
    <definedName name="hc" localSheetId="2">#REF!</definedName>
    <definedName name="hc" localSheetId="11">#REF!</definedName>
    <definedName name="hc" localSheetId="5">#REF!</definedName>
    <definedName name="hc" localSheetId="14">#REF!</definedName>
    <definedName name="hc">#REF!</definedName>
    <definedName name="hc.">#N/A</definedName>
    <definedName name="hc0.75" localSheetId="13">#REF!</definedName>
    <definedName name="hc0.75" localSheetId="2">#REF!</definedName>
    <definedName name="hc0.75" localSheetId="11">#REF!</definedName>
    <definedName name="hc0.75" localSheetId="5">#REF!</definedName>
    <definedName name="hc0.75" localSheetId="14">#REF!</definedName>
    <definedName name="hc0.75">#REF!</definedName>
    <definedName name="Hcb" localSheetId="13">#REF!</definedName>
    <definedName name="Hcb" localSheetId="2">#REF!</definedName>
    <definedName name="Hcb" localSheetId="11">#REF!</definedName>
    <definedName name="Hcb" localSheetId="5">#REF!</definedName>
    <definedName name="Hcb" localSheetId="14">#REF!</definedName>
    <definedName name="Hcb">#REF!</definedName>
    <definedName name="hcg">#N/A</definedName>
    <definedName name="HCM" localSheetId="13">#REF!</definedName>
    <definedName name="HCM" localSheetId="2">#REF!</definedName>
    <definedName name="HCM" localSheetId="11">#REF!</definedName>
    <definedName name="HCM" localSheetId="5">#REF!</definedName>
    <definedName name="HCM" localSheetId="14">#REF!</definedName>
    <definedName name="HCM">#REF!</definedName>
    <definedName name="HCNA" localSheetId="2" hidden="1">{"'Sheet1'!$L$16"}</definedName>
    <definedName name="HCNA" localSheetId="11" hidden="1">{"'Sheet1'!$L$16"}</definedName>
    <definedName name="HCNA" localSheetId="5" hidden="1">{"'Sheet1'!$L$16"}</definedName>
    <definedName name="HCNA" hidden="1">{"'Sheet1'!$L$16"}</definedName>
    <definedName name="HCPH" localSheetId="13">#REF!</definedName>
    <definedName name="HCPH" localSheetId="2">#REF!</definedName>
    <definedName name="HCPH" localSheetId="11">#REF!</definedName>
    <definedName name="HCPH" localSheetId="5">#REF!</definedName>
    <definedName name="HCPH" localSheetId="14">#REF!</definedName>
    <definedName name="HCPH">#REF!</definedName>
    <definedName name="HCS" localSheetId="13">#REF!</definedName>
    <definedName name="HCS" localSheetId="2">#REF!</definedName>
    <definedName name="HCS" localSheetId="11">#REF!</definedName>
    <definedName name="HCS" localSheetId="5">#REF!</definedName>
    <definedName name="HCS" localSheetId="14">#REF!</definedName>
    <definedName name="HCS">#REF!</definedName>
    <definedName name="Hctt" localSheetId="13">#REF!</definedName>
    <definedName name="Hctt" localSheetId="2">#REF!</definedName>
    <definedName name="Hctt" localSheetId="11">#REF!</definedName>
    <definedName name="Hctt" localSheetId="5">#REF!</definedName>
    <definedName name="Hctt" localSheetId="14">#REF!</definedName>
    <definedName name="Hctt">#REF!</definedName>
    <definedName name="HCU" localSheetId="13">#REF!</definedName>
    <definedName name="HCU" localSheetId="2">#REF!</definedName>
    <definedName name="HCU" localSheetId="11">#REF!</definedName>
    <definedName name="HCU" localSheetId="5">#REF!</definedName>
    <definedName name="HCU" localSheetId="14">#REF!</definedName>
    <definedName name="HCU">#REF!</definedName>
    <definedName name="Hch">#N/A</definedName>
    <definedName name="Hd" localSheetId="13">#REF!</definedName>
    <definedName name="Hd" localSheetId="2">#REF!</definedName>
    <definedName name="Hd" localSheetId="11">#REF!</definedName>
    <definedName name="Hd" localSheetId="5">#REF!</definedName>
    <definedName name="Hd" localSheetId="14">#REF!</definedName>
    <definedName name="Hd">#REF!</definedName>
    <definedName name="Hdao">0.3</definedName>
    <definedName name="Hdap">5.2</definedName>
    <definedName name="Hdb" localSheetId="13">#REF!</definedName>
    <definedName name="Hdb" localSheetId="2">#REF!</definedName>
    <definedName name="Hdb" localSheetId="11">#REF!</definedName>
    <definedName name="Hdb" localSheetId="5">#REF!</definedName>
    <definedName name="Hdb" localSheetId="14">#REF!</definedName>
    <definedName name="Hdb">#REF!</definedName>
    <definedName name="HDC" localSheetId="13">#REF!</definedName>
    <definedName name="HDC" localSheetId="2">#REF!</definedName>
    <definedName name="HDC" localSheetId="11">#REF!</definedName>
    <definedName name="HDC" localSheetId="5">#REF!</definedName>
    <definedName name="HDC" localSheetId="14">#REF!</definedName>
    <definedName name="HDC">#REF!</definedName>
    <definedName name="hdd" localSheetId="13">#REF!</definedName>
    <definedName name="hdd" localSheetId="2">#REF!</definedName>
    <definedName name="hdd" localSheetId="11">#REF!</definedName>
    <definedName name="hdd" localSheetId="5">#REF!</definedName>
    <definedName name="hdd" localSheetId="14">#REF!</definedName>
    <definedName name="hdd">#REF!</definedName>
    <definedName name="hdfhf" localSheetId="2" hidden="1">{"'Sheet1'!$L$16"}</definedName>
    <definedName name="hdfhf" localSheetId="11" hidden="1">{"'Sheet1'!$L$16"}</definedName>
    <definedName name="hdfhf" localSheetId="5" hidden="1">{"'Sheet1'!$L$16"}</definedName>
    <definedName name="hdfhf" hidden="1">{"'Sheet1'!$L$16"}</definedName>
    <definedName name="hdh" localSheetId="2" hidden="1">{"'Sheet1'!$L$16"}</definedName>
    <definedName name="hdh" localSheetId="11" hidden="1">{"'Sheet1'!$L$16"}</definedName>
    <definedName name="hdh" localSheetId="5" hidden="1">{"'Sheet1'!$L$16"}</definedName>
    <definedName name="hdh" hidden="1">{"'Sheet1'!$L$16"}</definedName>
    <definedName name="Hdinh">#N/A</definedName>
    <definedName name="hdn" localSheetId="13">#REF!</definedName>
    <definedName name="hdn" localSheetId="2">#REF!</definedName>
    <definedName name="hdn" localSheetId="11">#REF!</definedName>
    <definedName name="hdn" localSheetId="5">#REF!</definedName>
    <definedName name="hdn" localSheetId="14">#REF!</definedName>
    <definedName name="hdn">#REF!</definedName>
    <definedName name="hdong">#N/A</definedName>
    <definedName name="hdrhr" localSheetId="2" hidden="1">{"'Sheet1'!$L$16"}</definedName>
    <definedName name="hdrhr" localSheetId="11" hidden="1">{"'Sheet1'!$L$16"}</definedName>
    <definedName name="hdrhr" localSheetId="5" hidden="1">{"'Sheet1'!$L$16"}</definedName>
    <definedName name="hdrhr" hidden="1">{"'Sheet1'!$L$16"}</definedName>
    <definedName name="Hdtt" localSheetId="13">#REF!</definedName>
    <definedName name="Hdtt" localSheetId="2">#REF!</definedName>
    <definedName name="Hdtt" localSheetId="11">#REF!</definedName>
    <definedName name="Hdtt" localSheetId="5">#REF!</definedName>
    <definedName name="Hdtt" localSheetId="14">#REF!</definedName>
    <definedName name="Hdtt">#REF!</definedName>
    <definedName name="HDU" localSheetId="13">#REF!</definedName>
    <definedName name="HDU" localSheetId="2">#REF!</definedName>
    <definedName name="HDU" localSheetId="11">#REF!</definedName>
    <definedName name="HDU" localSheetId="5">#REF!</definedName>
    <definedName name="HDU" localSheetId="14">#REF!</definedName>
    <definedName name="HDU">#REF!</definedName>
    <definedName name="He" localSheetId="13">#REF!</definedName>
    <definedName name="He" localSheetId="2">#REF!</definedName>
    <definedName name="He" localSheetId="11">#REF!</definedName>
    <definedName name="He" localSheetId="5">#REF!</definedName>
    <definedName name="He" localSheetId="14">#REF!</definedName>
    <definedName name="He">#REF!</definedName>
    <definedName name="He_so" localSheetId="13">#REF!</definedName>
    <definedName name="He_so" localSheetId="2">#REF!</definedName>
    <definedName name="He_so" localSheetId="11">#REF!</definedName>
    <definedName name="He_so" localSheetId="5">#REF!</definedName>
    <definedName name="He_so" localSheetId="14">#REF!</definedName>
    <definedName name="He_so">#REF!</definedName>
    <definedName name="He_So_Bat_Loi">#N/A</definedName>
    <definedName name="HE_SO_KHO_KHAN_CANG_DAY" localSheetId="13">#REF!</definedName>
    <definedName name="HE_SO_KHO_KHAN_CANG_DAY" localSheetId="2">#REF!</definedName>
    <definedName name="HE_SO_KHO_KHAN_CANG_DAY" localSheetId="11">#REF!</definedName>
    <definedName name="HE_SO_KHO_KHAN_CANG_DAY" localSheetId="5">#REF!</definedName>
    <definedName name="HE_SO_KHO_KHAN_CANG_DAY" localSheetId="14">#REF!</definedName>
    <definedName name="HE_SO_KHO_KHAN_CANG_DAY">#REF!</definedName>
    <definedName name="Heä_soá_laép_xaø_H">1.7</definedName>
    <definedName name="heä_soá_sình_laày" localSheetId="13">#REF!</definedName>
    <definedName name="heä_soá_sình_laày" localSheetId="2">#REF!</definedName>
    <definedName name="heä_soá_sình_laày" localSheetId="11">#REF!</definedName>
    <definedName name="heä_soá_sình_laày" localSheetId="5">#REF!</definedName>
    <definedName name="heä_soá_sình_laày" localSheetId="14">#REF!</definedName>
    <definedName name="heä_soá_sình_laày">#REF!</definedName>
    <definedName name="heä_soá_sình_laày_6" localSheetId="13">#REF!</definedName>
    <definedName name="heä_soá_sình_laày_6" localSheetId="2">#REF!</definedName>
    <definedName name="heä_soá_sình_laày_6" localSheetId="11">#REF!</definedName>
    <definedName name="heä_soá_sình_laày_6" localSheetId="5">#REF!</definedName>
    <definedName name="heä_soá_sình_laày_6" localSheetId="14">#REF!</definedName>
    <definedName name="heä_soá_sình_laày_6">#REF!</definedName>
    <definedName name="heda" localSheetId="13">#REF!</definedName>
    <definedName name="heda" localSheetId="14">#REF!</definedName>
    <definedName name="heda">#REF!</definedName>
    <definedName name="Hello">#N/A</definedName>
    <definedName name="Hematcau" localSheetId="13">#REF!</definedName>
    <definedName name="Hematcau" localSheetId="14">#REF!</definedName>
    <definedName name="Hematcau">#REF!</definedName>
    <definedName name="heso" localSheetId="13">#REF!</definedName>
    <definedName name="heso" localSheetId="2">#REF!</definedName>
    <definedName name="heso" localSheetId="11">#REF!</definedName>
    <definedName name="heso" localSheetId="5">#REF!</definedName>
    <definedName name="heso" localSheetId="14">#REF!</definedName>
    <definedName name="heso">#REF!</definedName>
    <definedName name="Heso_A1">2.34</definedName>
    <definedName name="heso_A2">2.65</definedName>
    <definedName name="HeSo_Nam">#N/A</definedName>
    <definedName name="hesoC" localSheetId="13">#REF!</definedName>
    <definedName name="hesoC" localSheetId="2">#REF!</definedName>
    <definedName name="hesoC" localSheetId="11">#REF!</definedName>
    <definedName name="hesoC" localSheetId="5">#REF!</definedName>
    <definedName name="hesoC" localSheetId="14">#REF!</definedName>
    <definedName name="hesoC">#REF!</definedName>
    <definedName name="hfdhf" localSheetId="2" hidden="1">{"'Sheet1'!$L$16"}</definedName>
    <definedName name="hfdhf" localSheetId="11" hidden="1">{"'Sheet1'!$L$16"}</definedName>
    <definedName name="hfdhf" localSheetId="5" hidden="1">{"'Sheet1'!$L$16"}</definedName>
    <definedName name="hfdhf" hidden="1">{"'Sheet1'!$L$16"}</definedName>
    <definedName name="hfdx" localSheetId="2" hidden="1">{"'Sheet1'!$L$16"}</definedName>
    <definedName name="hfdx" localSheetId="11" hidden="1">{"'Sheet1'!$L$16"}</definedName>
    <definedName name="hfdx" localSheetId="5" hidden="1">{"'Sheet1'!$L$16"}</definedName>
    <definedName name="hfdx" hidden="1">{"'Sheet1'!$L$16"}</definedName>
    <definedName name="hfghfdh" localSheetId="13">#REF!</definedName>
    <definedName name="hfghfdh" localSheetId="2">#REF!</definedName>
    <definedName name="hfghfdh" localSheetId="11">#REF!</definedName>
    <definedName name="hfghfdh" localSheetId="5">#REF!</definedName>
    <definedName name="hfghfdh" localSheetId="14">#REF!</definedName>
    <definedName name="hfghfdh">#REF!</definedName>
    <definedName name="hfghrut" localSheetId="2" hidden="1">{"'Sheet1'!$L$16"}</definedName>
    <definedName name="hfghrut" localSheetId="11" hidden="1">{"'Sheet1'!$L$16"}</definedName>
    <definedName name="hfghrut" localSheetId="5" hidden="1">{"'Sheet1'!$L$16"}</definedName>
    <definedName name="hfghrut" hidden="1">{"'Sheet1'!$L$16"}</definedName>
    <definedName name="hfhgfh" localSheetId="13">#REF!</definedName>
    <definedName name="hfhgfh" localSheetId="2">#REF!</definedName>
    <definedName name="hfhgfh" localSheetId="11">#REF!</definedName>
    <definedName name="hfhgfh" localSheetId="5">#REF!</definedName>
    <definedName name="hfhgfh" localSheetId="14">#REF!</definedName>
    <definedName name="hfhgfh">#REF!</definedName>
    <definedName name="Hg" localSheetId="13">#REF!</definedName>
    <definedName name="Hg" localSheetId="2">#REF!</definedName>
    <definedName name="Hg" localSheetId="11">#REF!</definedName>
    <definedName name="Hg" localSheetId="5">#REF!</definedName>
    <definedName name="Hg" localSheetId="14">#REF!</definedName>
    <definedName name="Hg">#REF!</definedName>
    <definedName name="hgf">#N/A</definedName>
    <definedName name="hgfh" localSheetId="13">#REF!</definedName>
    <definedName name="hgfh" localSheetId="2">#REF!</definedName>
    <definedName name="hgfh" localSheetId="11">#REF!</definedName>
    <definedName name="hgfh" localSheetId="5">#REF!</definedName>
    <definedName name="hgfh" localSheetId="14">#REF!</definedName>
    <definedName name="hgfh">#REF!</definedName>
    <definedName name="hggffdfdfds">#N/A</definedName>
    <definedName name="hggfv" localSheetId="13">#REF!</definedName>
    <definedName name="hggfv" localSheetId="2">#REF!</definedName>
    <definedName name="hggfv" localSheetId="11">#REF!</definedName>
    <definedName name="hggfv" localSheetId="5">#REF!</definedName>
    <definedName name="hggfv" localSheetId="14">#REF!</definedName>
    <definedName name="hggfv">#REF!</definedName>
    <definedName name="hgh">#N/A</definedName>
    <definedName name="hghfh">#N/A</definedName>
    <definedName name="hgj" localSheetId="2" hidden="1">{#N/A,#N/A,FALSE,"Chi tiÆt"}</definedName>
    <definedName name="hgj" localSheetId="11" hidden="1">{#N/A,#N/A,FALSE,"Chi tiÆt"}</definedName>
    <definedName name="hgj" localSheetId="5" hidden="1">{#N/A,#N/A,FALSE,"Chi tiÆt"}</definedName>
    <definedName name="hgj" hidden="1">{#N/A,#N/A,FALSE,"Chi tiÆt"}</definedName>
    <definedName name="hgkg" localSheetId="2" hidden="1">{"'Sheet1'!$L$16"}</definedName>
    <definedName name="hgkg" localSheetId="11" hidden="1">{"'Sheet1'!$L$16"}</definedName>
    <definedName name="hgkg" localSheetId="5" hidden="1">{"'Sheet1'!$L$16"}</definedName>
    <definedName name="hgkg" hidden="1">{"'Sheet1'!$L$16"}</definedName>
    <definedName name="hgky" localSheetId="2" hidden="1">{"'Sheet1'!$L$16"}</definedName>
    <definedName name="hgky" localSheetId="11" hidden="1">{"'Sheet1'!$L$16"}</definedName>
    <definedName name="hgky" localSheetId="5" hidden="1">{"'Sheet1'!$L$16"}</definedName>
    <definedName name="hgky" hidden="1">{"'Sheet1'!$L$16"}</definedName>
    <definedName name="hgvfd" localSheetId="2" hidden="1">{"'Sheet1'!$L$16"}</definedName>
    <definedName name="hgvfd" localSheetId="11" hidden="1">{"'Sheet1'!$L$16"}</definedName>
    <definedName name="hgvfd" localSheetId="5" hidden="1">{"'Sheet1'!$L$16"}</definedName>
    <definedName name="hgvfd" hidden="1">{"'Sheet1'!$L$16"}</definedName>
    <definedName name="HH" localSheetId="13">#REF!</definedName>
    <definedName name="HH" localSheetId="2">#REF!</definedName>
    <definedName name="HH" localSheetId="11">#REF!</definedName>
    <definedName name="HH" localSheetId="5">#REF!</definedName>
    <definedName name="HH" localSheetId="14">#REF!</definedName>
    <definedName name="HH">#REF!</definedName>
    <definedName name="HH15HT">#N/A</definedName>
    <definedName name="HH16HT">#N/A</definedName>
    <definedName name="HH19HT">#N/A</definedName>
    <definedName name="HH20HT">#N/A</definedName>
    <definedName name="Hhaluu" localSheetId="13">#REF!</definedName>
    <definedName name="Hhaluu" localSheetId="2">#REF!</definedName>
    <definedName name="Hhaluu" localSheetId="11">#REF!</definedName>
    <definedName name="Hhaluu" localSheetId="5">#REF!</definedName>
    <definedName name="Hhaluu" localSheetId="14">#REF!</definedName>
    <definedName name="Hhaluu">#REF!</definedName>
    <definedName name="HHBQ" localSheetId="13">#REF!</definedName>
    <definedName name="HHBQ" localSheetId="2">#REF!</definedName>
    <definedName name="HHBQ" localSheetId="11">#REF!</definedName>
    <definedName name="HHBQ" localSheetId="5">#REF!</definedName>
    <definedName name="HHBQ" localSheetId="14">#REF!</definedName>
    <definedName name="HHBQ">#REF!</definedName>
    <definedName name="HHcat" localSheetId="13">#REF!</definedName>
    <definedName name="HHcat" localSheetId="2">#REF!</definedName>
    <definedName name="HHcat" localSheetId="11">#REF!</definedName>
    <definedName name="HHcat" localSheetId="5">#REF!</definedName>
    <definedName name="HHcat" localSheetId="14">#REF!</definedName>
    <definedName name="HHcat">#REF!</definedName>
    <definedName name="hhcv" localSheetId="13">#REF!</definedName>
    <definedName name="hhcv" localSheetId="14">#REF!</definedName>
    <definedName name="hhcv">#REF!</definedName>
    <definedName name="HHda" localSheetId="13">#REF!</definedName>
    <definedName name="HHda" localSheetId="2">#REF!</definedName>
    <definedName name="HHda" localSheetId="11">#REF!</definedName>
    <definedName name="HHda" localSheetId="5">#REF!</definedName>
    <definedName name="HHda" localSheetId="14">#REF!</definedName>
    <definedName name="HHda">#REF!</definedName>
    <definedName name="hhda4x6" localSheetId="13">#REF!</definedName>
    <definedName name="hhda4x6" localSheetId="14">#REF!</definedName>
    <definedName name="hhda4x6">#REF!</definedName>
    <definedName name="hhdh" localSheetId="2" hidden="1">{"'Sheet1'!$L$16"}</definedName>
    <definedName name="hhdh" localSheetId="11" hidden="1">{"'Sheet1'!$L$16"}</definedName>
    <definedName name="hhdh" localSheetId="5" hidden="1">{"'Sheet1'!$L$16"}</definedName>
    <definedName name="hhdh" hidden="1">{"'Sheet1'!$L$16"}</definedName>
    <definedName name="hhh" localSheetId="2" hidden="1">{"'Sheet1'!$L$16"}</definedName>
    <definedName name="hhh" localSheetId="11" hidden="1">{"'Sheet1'!$L$16"}</definedName>
    <definedName name="hhh" localSheetId="5" hidden="1">{"'Sheet1'!$L$16"}</definedName>
    <definedName name="hhh" hidden="1">{"'Sheet1'!$L$16"}</definedName>
    <definedName name="hhhh" localSheetId="13">#REF!</definedName>
    <definedName name="hhhh" localSheetId="2">#REF!</definedName>
    <definedName name="hhhh" localSheetId="11">#REF!</definedName>
    <definedName name="hhhh" localSheetId="5">#REF!</definedName>
    <definedName name="hhhh" localSheetId="14">#REF!</definedName>
    <definedName name="hhhh">#REF!</definedName>
    <definedName name="hhhhh">#N/A</definedName>
    <definedName name="hhhhhh" localSheetId="13">#REF!</definedName>
    <definedName name="hhhhhh" localSheetId="2">#REF!</definedName>
    <definedName name="hhhhhh" localSheetId="11">#REF!</definedName>
    <definedName name="hhhhhh" localSheetId="5">#REF!</definedName>
    <definedName name="hhhhhh" localSheetId="14">#REF!</definedName>
    <definedName name="hhhhhh">#REF!</definedName>
    <definedName name="hhhhhhhhhhhh">#N/A</definedName>
    <definedName name="Hhhhhhjh" localSheetId="13">#REF!</definedName>
    <definedName name="Hhhhhhjh" localSheetId="2">#REF!</definedName>
    <definedName name="Hhhhhhjh" localSheetId="11">#REF!</definedName>
    <definedName name="Hhhhhhjh" localSheetId="5">#REF!</definedName>
    <definedName name="Hhhhhhjh" localSheetId="14">#REF!</definedName>
    <definedName name="Hhhhhhjh">#REF!</definedName>
    <definedName name="hhhhhu" localSheetId="2" hidden="1">{"'Sheet1'!$L$16"}</definedName>
    <definedName name="hhhhhu" localSheetId="11" hidden="1">{"'Sheet1'!$L$16"}</definedName>
    <definedName name="hhhhhu" localSheetId="5" hidden="1">{"'Sheet1'!$L$16"}</definedName>
    <definedName name="hhhhhu" hidden="1">{"'Sheet1'!$L$16"}</definedName>
    <definedName name="HHIC" localSheetId="13">#REF!</definedName>
    <definedName name="HHIC" localSheetId="2">#REF!</definedName>
    <definedName name="HHIC" localSheetId="11">#REF!</definedName>
    <definedName name="HHIC" localSheetId="5">#REF!</definedName>
    <definedName name="HHIC" localSheetId="14">#REF!</definedName>
    <definedName name="HHIC">#REF!</definedName>
    <definedName name="hhsc" localSheetId="13">#REF!</definedName>
    <definedName name="hhsc" localSheetId="14">#REF!</definedName>
    <definedName name="hhsc">#REF!</definedName>
    <definedName name="HHT" localSheetId="13">#REF!</definedName>
    <definedName name="HHT" localSheetId="2">#REF!</definedName>
    <definedName name="HHT" localSheetId="11">#REF!</definedName>
    <definedName name="HHT" localSheetId="5">#REF!</definedName>
    <definedName name="HHT" localSheetId="14">#REF!</definedName>
    <definedName name="HHT">#REF!</definedName>
    <definedName name="hhtd" localSheetId="13">#REF!</definedName>
    <definedName name="hhtd" localSheetId="14">#REF!</definedName>
    <definedName name="hhtd">#REF!</definedName>
    <definedName name="HHTT" localSheetId="13">#REF!</definedName>
    <definedName name="HHTT" localSheetId="2">#REF!</definedName>
    <definedName name="HHTT" localSheetId="11">#REF!</definedName>
    <definedName name="HHTT" localSheetId="5">#REF!</definedName>
    <definedName name="HHTT" localSheetId="14">#REF!</definedName>
    <definedName name="HHTT">#REF!</definedName>
    <definedName name="HHxm" localSheetId="13">#REF!</definedName>
    <definedName name="HHxm" localSheetId="2">#REF!</definedName>
    <definedName name="HHxm" localSheetId="11">#REF!</definedName>
    <definedName name="HHxm" localSheetId="5">#REF!</definedName>
    <definedName name="HHxm" localSheetId="14">#REF!</definedName>
    <definedName name="HHxm">#REF!</definedName>
    <definedName name="hi" localSheetId="13">#REF!</definedName>
    <definedName name="hi" localSheetId="2">#REF!</definedName>
    <definedName name="hi" localSheetId="11">#REF!</definedName>
    <definedName name="hi" localSheetId="5">#REF!</definedName>
    <definedName name="hi" localSheetId="14">#REF!</definedName>
    <definedName name="hi">#REF!</definedName>
    <definedName name="HiddenRows" localSheetId="13" hidden="1">#REF!</definedName>
    <definedName name="HiddenRows" localSheetId="2" hidden="1">#REF!</definedName>
    <definedName name="HiddenRows" localSheetId="11" hidden="1">#REF!</definedName>
    <definedName name="HiddenRows" localSheetId="5" hidden="1">#REF!</definedName>
    <definedName name="HiddenRows" localSheetId="14" hidden="1">#REF!</definedName>
    <definedName name="HiddenRows" hidden="1">#REF!</definedName>
    <definedName name="hien" localSheetId="13">#REF!</definedName>
    <definedName name="hien" localSheetId="2">#REF!</definedName>
    <definedName name="hien" localSheetId="11">#REF!</definedName>
    <definedName name="hien" localSheetId="5">#REF!</definedName>
    <definedName name="hien" localSheetId="14">#REF!</definedName>
    <definedName name="hien">#REF!</definedName>
    <definedName name="hieu" localSheetId="2" hidden="1">{"'Sheet1'!$L$16"}</definedName>
    <definedName name="hieu" localSheetId="11" hidden="1">{"'Sheet1'!$L$16"}</definedName>
    <definedName name="hieu" localSheetId="5" hidden="1">{"'Sheet1'!$L$16"}</definedName>
    <definedName name="hieu" hidden="1">{"'Sheet1'!$L$16"}</definedName>
    <definedName name="hieu3" localSheetId="13">#REF!</definedName>
    <definedName name="hieu3" localSheetId="14">#REF!</definedName>
    <definedName name="hieu3">#REF!</definedName>
    <definedName name="hieu4" localSheetId="13">#REF!</definedName>
    <definedName name="hieu4" localSheetId="14">#REF!</definedName>
    <definedName name="hieu4">#REF!</definedName>
    <definedName name="hieu5" localSheetId="13">#REF!</definedName>
    <definedName name="hieu5" localSheetId="14">#REF!</definedName>
    <definedName name="hieu5">#REF!</definedName>
    <definedName name="hieu7" localSheetId="13">#REF!</definedName>
    <definedName name="hieu7" localSheetId="14">#REF!</definedName>
    <definedName name="hieu7">#REF!</definedName>
    <definedName name="hII">#N/A</definedName>
    <definedName name="hIII">#N/A</definedName>
    <definedName name="Hinh_dang" localSheetId="13">#REF!</definedName>
    <definedName name="Hinh_dang" localSheetId="2">#REF!</definedName>
    <definedName name="Hinh_dang" localSheetId="11">#REF!</definedName>
    <definedName name="Hinh_dang" localSheetId="5">#REF!</definedName>
    <definedName name="Hinh_dang" localSheetId="14">#REF!</definedName>
    <definedName name="Hinh_dang">#REF!</definedName>
    <definedName name="Hinh_thuc">"bangtra"</definedName>
    <definedName name="HJ" localSheetId="2" hidden="1">{"'Sheet1'!$L$16"}</definedName>
    <definedName name="HJ" localSheetId="11" hidden="1">{"'Sheet1'!$L$16"}</definedName>
    <definedName name="HJ" localSheetId="5" hidden="1">{"'Sheet1'!$L$16"}</definedName>
    <definedName name="HJ" hidden="1">{"'Sheet1'!$L$16"}</definedName>
    <definedName name="hjfgjh" localSheetId="13">#REF!</definedName>
    <definedName name="hjfgjh" localSheetId="2">#REF!</definedName>
    <definedName name="hjfgjh" localSheetId="11">#REF!</definedName>
    <definedName name="hjfgjh" localSheetId="5">#REF!</definedName>
    <definedName name="hjfgjh" localSheetId="14">#REF!</definedName>
    <definedName name="hjfgjh">#REF!</definedName>
    <definedName name="hjfjf" localSheetId="13">#REF!</definedName>
    <definedName name="hjfjf" localSheetId="2">#REF!</definedName>
    <definedName name="hjfjf" localSheetId="11">#REF!</definedName>
    <definedName name="hjfjf" localSheetId="5">#REF!</definedName>
    <definedName name="hjfjf" localSheetId="14">#REF!</definedName>
    <definedName name="hjfjf">#REF!</definedName>
    <definedName name="hjhj" localSheetId="2" hidden="1">{#N/A,#N/A,FALSE,"Chi tiÆt"}</definedName>
    <definedName name="hjhj" localSheetId="11" hidden="1">{#N/A,#N/A,FALSE,"Chi tiÆt"}</definedName>
    <definedName name="hjhj" localSheetId="5" hidden="1">{#N/A,#N/A,FALSE,"Chi tiÆt"}</definedName>
    <definedName name="hjhj" hidden="1">{#N/A,#N/A,FALSE,"Chi tiÆt"}</definedName>
    <definedName name="hjk" localSheetId="2" hidden="1">{"'Sheet1'!$L$16"}</definedName>
    <definedName name="hjk" localSheetId="11" hidden="1">{"'Sheet1'!$L$16"}</definedName>
    <definedName name="hjk" localSheetId="5" hidden="1">{"'Sheet1'!$L$16"}</definedName>
    <definedName name="hjk" hidden="1">{"'Sheet1'!$L$16"}</definedName>
    <definedName name="hjkfy" localSheetId="13" hidden="1">#REF!</definedName>
    <definedName name="hjkfy" localSheetId="2" hidden="1">#REF!</definedName>
    <definedName name="hjkfy" localSheetId="11" hidden="1">#REF!</definedName>
    <definedName name="hjkfy" localSheetId="5" hidden="1">#REF!</definedName>
    <definedName name="hjkfy" localSheetId="14" hidden="1">#REF!</definedName>
    <definedName name="hjkfy" hidden="1">#REF!</definedName>
    <definedName name="hjklhjkl">#N/A</definedName>
    <definedName name="hjkh" localSheetId="2" hidden="1">{"'Sheet1'!$L$16"}</definedName>
    <definedName name="hjkh" localSheetId="11" hidden="1">{"'Sheet1'!$L$16"}</definedName>
    <definedName name="hjkh" localSheetId="5" hidden="1">{"'Sheet1'!$L$16"}</definedName>
    <definedName name="hjkh" hidden="1">{"'Sheet1'!$L$16"}</definedName>
    <definedName name="HKE" localSheetId="13">#REF!</definedName>
    <definedName name="HKE" localSheetId="2">#REF!</definedName>
    <definedName name="HKE" localSheetId="11">#REF!</definedName>
    <definedName name="HKE" localSheetId="5">#REF!</definedName>
    <definedName name="HKE" localSheetId="14">#REF!</definedName>
    <definedName name="HKE">#REF!</definedName>
    <definedName name="hkgk" localSheetId="2">{"DZ-TDTB2.XLS","Dcksat.xls"}</definedName>
    <definedName name="hkgk" localSheetId="11">{"DZ-TDTB2.XLS","Dcksat.xls"}</definedName>
    <definedName name="hkgk" localSheetId="5">{"DZ-TDTB2.XLS","Dcksat.xls"}</definedName>
    <definedName name="hkgk">{"DZ-TDTB2.XLS","Dcksat.xls"}</definedName>
    <definedName name="hkjgk" localSheetId="2">{"Thuxm2.xls","Sheet1"}</definedName>
    <definedName name="hkjgk" localSheetId="11">{"Thuxm2.xls","Sheet1"}</definedName>
    <definedName name="hkjgk" localSheetId="5">{"Thuxm2.xls","Sheet1"}</definedName>
    <definedName name="hkjgk">{"Thuxm2.xls","Sheet1"}</definedName>
    <definedName name="hkjlhjkl">#N/A</definedName>
    <definedName name="HKL" localSheetId="13">#REF!</definedName>
    <definedName name="HKL" localSheetId="2">#REF!</definedName>
    <definedName name="HKL" localSheetId="11">#REF!</definedName>
    <definedName name="HKL" localSheetId="5">#REF!</definedName>
    <definedName name="HKL" localSheetId="14">#REF!</definedName>
    <definedName name="HKL">#REF!</definedName>
    <definedName name="HKLHI" localSheetId="13">#REF!</definedName>
    <definedName name="HKLHI" localSheetId="2">#REF!</definedName>
    <definedName name="HKLHI" localSheetId="11">#REF!</definedName>
    <definedName name="HKLHI" localSheetId="5">#REF!</definedName>
    <definedName name="HKLHI" localSheetId="14">#REF!</definedName>
    <definedName name="HKLHI">#REF!</definedName>
    <definedName name="hklhj" localSheetId="2" hidden="1">{"'Sheet1'!$L$16"}</definedName>
    <definedName name="hklhj" localSheetId="11" hidden="1">{"'Sheet1'!$L$16"}</definedName>
    <definedName name="hklhj" localSheetId="5" hidden="1">{"'Sheet1'!$L$16"}</definedName>
    <definedName name="hklhj" hidden="1">{"'Sheet1'!$L$16"}</definedName>
    <definedName name="HKLL" localSheetId="13">#REF!</definedName>
    <definedName name="HKLL" localSheetId="2">#REF!</definedName>
    <definedName name="HKLL" localSheetId="11">#REF!</definedName>
    <definedName name="HKLL" localSheetId="5">#REF!</definedName>
    <definedName name="HKLL" localSheetId="14">#REF!</definedName>
    <definedName name="HKLL">#REF!</definedName>
    <definedName name="HKLLLO" localSheetId="13">#REF!</definedName>
    <definedName name="HKLLLO" localSheetId="2">#REF!</definedName>
    <definedName name="HKLLLO" localSheetId="11">#REF!</definedName>
    <definedName name="HKLLLO" localSheetId="5">#REF!</definedName>
    <definedName name="HKLLLO" localSheetId="14">#REF!</definedName>
    <definedName name="HKLLLO">#REF!</definedName>
    <definedName name="hl">#N/A</definedName>
    <definedName name="HLC" localSheetId="13">#REF!</definedName>
    <definedName name="HLC" localSheetId="2">#REF!</definedName>
    <definedName name="HLC" localSheetId="11">#REF!</definedName>
    <definedName name="HLC" localSheetId="5">#REF!</definedName>
    <definedName name="HLC" localSheetId="14">#REF!</definedName>
    <definedName name="HLC">#REF!</definedName>
    <definedName name="HLIC" localSheetId="13">#REF!</definedName>
    <definedName name="HLIC" localSheetId="2">#REF!</definedName>
    <definedName name="HLIC" localSheetId="11">#REF!</definedName>
    <definedName name="HLIC" localSheetId="5">#REF!</definedName>
    <definedName name="HLIC" localSheetId="14">#REF!</definedName>
    <definedName name="HLIC">#REF!</definedName>
    <definedName name="HLL">#N/A</definedName>
    <definedName name="hlp.">#N/A</definedName>
    <definedName name="HLU" localSheetId="13">#REF!</definedName>
    <definedName name="HLU" localSheetId="2">#REF!</definedName>
    <definedName name="HLU" localSheetId="11">#REF!</definedName>
    <definedName name="HLU" localSheetId="5">#REF!</definedName>
    <definedName name="HLU" localSheetId="14">#REF!</definedName>
    <definedName name="HLU">#REF!</definedName>
    <definedName name="HLW">#N/A</definedName>
    <definedName name="HM" localSheetId="13">#REF!</definedName>
    <definedName name="HM" localSheetId="2">#REF!</definedName>
    <definedName name="HM" localSheetId="11">#REF!</definedName>
    <definedName name="HM" localSheetId="5">#REF!</definedName>
    <definedName name="HM" localSheetId="14">#REF!</definedName>
    <definedName name="HM">#REF!</definedName>
    <definedName name="HM_2">#REF!</definedName>
    <definedName name="hmax">#N/A</definedName>
    <definedName name="HMC" localSheetId="13">#REF!</definedName>
    <definedName name="HMC" localSheetId="2">#REF!</definedName>
    <definedName name="HMC" localSheetId="11">#REF!</definedName>
    <definedName name="HMC" localSheetId="5">#REF!</definedName>
    <definedName name="HMC" localSheetId="14">#REF!</definedName>
    <definedName name="HMC">#REF!</definedName>
    <definedName name="hmin">#N/A</definedName>
    <definedName name="Hmong" localSheetId="13">#REF!</definedName>
    <definedName name="Hmong" localSheetId="2">#REF!</definedName>
    <definedName name="Hmong" localSheetId="11">#REF!</definedName>
    <definedName name="Hmong" localSheetId="5">#REF!</definedName>
    <definedName name="Hmong" localSheetId="14">#REF!</definedName>
    <definedName name="Hmong">#REF!</definedName>
    <definedName name="hmot">#N/A</definedName>
    <definedName name="hmot_6" localSheetId="13">#REF!</definedName>
    <definedName name="hmot_6" localSheetId="2">#REF!</definedName>
    <definedName name="hmot_6" localSheetId="11">#REF!</definedName>
    <definedName name="hmot_6" localSheetId="5">#REF!</definedName>
    <definedName name="hmot_6" localSheetId="14">#REF!</definedName>
    <definedName name="hmot_6">#REF!</definedName>
    <definedName name="HMS" localSheetId="13">#REF!</definedName>
    <definedName name="HMS" localSheetId="2">#REF!</definedName>
    <definedName name="HMS" localSheetId="11">#REF!</definedName>
    <definedName name="HMS" localSheetId="5">#REF!</definedName>
    <definedName name="HMS" localSheetId="14">#REF!</definedName>
    <definedName name="HMS">#REF!</definedName>
    <definedName name="hn">#N/A</definedName>
    <definedName name="hnab">#N/A</definedName>
    <definedName name="Hng">#N/A</definedName>
    <definedName name="hnhd">#N/A</definedName>
    <definedName name="Ho" localSheetId="13">#REF!</definedName>
    <definedName name="Ho" localSheetId="2">#REF!</definedName>
    <definedName name="Ho" localSheetId="11">#REF!</definedName>
    <definedName name="Ho" localSheetId="5">#REF!</definedName>
    <definedName name="Ho" localSheetId="14">#REF!</definedName>
    <definedName name="Ho">#REF!</definedName>
    <definedName name="ho_1" localSheetId="13">#REF!</definedName>
    <definedName name="ho_1" localSheetId="2">#REF!</definedName>
    <definedName name="ho_1" localSheetId="11">#REF!</definedName>
    <definedName name="ho_1" localSheetId="5">#REF!</definedName>
    <definedName name="ho_1" localSheetId="14">#REF!</definedName>
    <definedName name="ho_1">#REF!</definedName>
    <definedName name="HÖ_sè_l__ng" localSheetId="13">#REF!</definedName>
    <definedName name="HÖ_sè_l__ng" localSheetId="2">#REF!</definedName>
    <definedName name="HÖ_sè_l__ng" localSheetId="11">#REF!</definedName>
    <definedName name="HÖ_sè_l__ng" localSheetId="5">#REF!</definedName>
    <definedName name="HÖ_sè_l__ng" localSheetId="14">#REF!</definedName>
    <definedName name="HÖ_sè_l__ng">#REF!</definedName>
    <definedName name="hÖ_sè_vËt_liÖu_ho__b_nh" localSheetId="13">#REF!</definedName>
    <definedName name="hÖ_sè_vËt_liÖu_ho__b_nh" localSheetId="2">#REF!</definedName>
    <definedName name="hÖ_sè_vËt_liÖu_ho__b_nh" localSheetId="11">#REF!</definedName>
    <definedName name="hÖ_sè_vËt_liÖu_ho__b_nh" localSheetId="5">#REF!</definedName>
    <definedName name="hÖ_sè_vËt_liÖu_ho__b_nh" localSheetId="14">#REF!</definedName>
    <definedName name="hÖ_sè_vËt_liÖu_ho__b_nh">#REF!</definedName>
    <definedName name="Hoabinh">#N/A</definedName>
    <definedName name="hoc">55000</definedName>
    <definedName name="Hoga">#N/A</definedName>
    <definedName name="HoKY1">#N/A</definedName>
    <definedName name="HoKy2">#N/A</definedName>
    <definedName name="holan" localSheetId="13">#REF!</definedName>
    <definedName name="holan" localSheetId="2">#REF!</definedName>
    <definedName name="holan" localSheetId="11">#REF!</definedName>
    <definedName name="holan" localSheetId="5">#REF!</definedName>
    <definedName name="holan" localSheetId="14">#REF!</definedName>
    <definedName name="holan">#REF!</definedName>
    <definedName name="HOME_MANP" localSheetId="13">#REF!</definedName>
    <definedName name="HOME_MANP" localSheetId="2">#REF!</definedName>
    <definedName name="HOME_MANP" localSheetId="11">#REF!</definedName>
    <definedName name="HOME_MANP" localSheetId="5">#REF!</definedName>
    <definedName name="HOME_MANP" localSheetId="14">#REF!</definedName>
    <definedName name="HOME_MANP">#REF!</definedName>
    <definedName name="HOME_MANP_6" localSheetId="13">#REF!</definedName>
    <definedName name="HOME_MANP_6" localSheetId="2">#REF!</definedName>
    <definedName name="HOME_MANP_6" localSheetId="11">#REF!</definedName>
    <definedName name="HOME_MANP_6" localSheetId="5">#REF!</definedName>
    <definedName name="HOME_MANP_6" localSheetId="14">#REF!</definedName>
    <definedName name="HOME_MANP_6">#REF!</definedName>
    <definedName name="HOMEOFFICE_COST" localSheetId="13">#REF!</definedName>
    <definedName name="HOMEOFFICE_COST" localSheetId="2">#REF!</definedName>
    <definedName name="HOMEOFFICE_COST" localSheetId="11">#REF!</definedName>
    <definedName name="HOMEOFFICE_COST" localSheetId="5">#REF!</definedName>
    <definedName name="HOMEOFFICE_COST" localSheetId="14">#REF!</definedName>
    <definedName name="HOMEOFFICE_COST">#REF!</definedName>
    <definedName name="HOMEOFFICE_COST_6" localSheetId="13">#REF!</definedName>
    <definedName name="HOMEOFFICE_COST_6" localSheetId="2">#REF!</definedName>
    <definedName name="HOMEOFFICE_COST_6" localSheetId="11">#REF!</definedName>
    <definedName name="HOMEOFFICE_COST_6" localSheetId="5">#REF!</definedName>
    <definedName name="HOMEOFFICE_COST_6" localSheetId="14">#REF!</definedName>
    <definedName name="HOMEOFFICE_COST_6">#REF!</definedName>
    <definedName name="Hong_Quang" localSheetId="13">#REF!</definedName>
    <definedName name="Hong_Quang" localSheetId="2">#REF!</definedName>
    <definedName name="Hong_Quang" localSheetId="11">#REF!</definedName>
    <definedName name="Hong_Quang" localSheetId="5">#REF!</definedName>
    <definedName name="Hong_Quang" localSheetId="14">#REF!</definedName>
    <definedName name="Hong_Quang">#REF!</definedName>
    <definedName name="hop">#N/A</definedName>
    <definedName name="HOPDONG">#REF!</definedName>
    <definedName name="Hopdonggiua">#REF!</definedName>
    <definedName name="Hopnoicap" localSheetId="13">#REF!</definedName>
    <definedName name="Hopnoicap" localSheetId="2">#REF!</definedName>
    <definedName name="Hopnoicap" localSheetId="11">#REF!</definedName>
    <definedName name="Hopnoicap" localSheetId="5">#REF!</definedName>
    <definedName name="Hopnoicap" localSheetId="14">#REF!</definedName>
    <definedName name="Hopnoicap">#REF!</definedName>
    <definedName name="hotrongcay" localSheetId="13">#REF!</definedName>
    <definedName name="hotrongcay" localSheetId="2">#REF!</definedName>
    <definedName name="hotrongcay" localSheetId="11">#REF!</definedName>
    <definedName name="hotrongcay" localSheetId="5">#REF!</definedName>
    <definedName name="hotrongcay" localSheetId="14">#REF!</definedName>
    <definedName name="hotrongcay">#REF!</definedName>
    <definedName name="Hp" localSheetId="13">#REF!</definedName>
    <definedName name="Hp" localSheetId="2">#REF!</definedName>
    <definedName name="Hp" localSheetId="11">#REF!</definedName>
    <definedName name="Hp" localSheetId="5">#REF!</definedName>
    <definedName name="Hp" localSheetId="14">#REF!</definedName>
    <definedName name="Hp">#REF!</definedName>
    <definedName name="Hp.">#N/A</definedName>
    <definedName name="hpa">#N/A</definedName>
    <definedName name="Hpc">#N/A</definedName>
    <definedName name="hpier">#N/A</definedName>
    <definedName name="Hpl">#N/A</definedName>
    <definedName name="HPPRICE" localSheetId="13">#REF!</definedName>
    <definedName name="HPPRICE" localSheetId="2">#REF!</definedName>
    <definedName name="HPPRICE" localSheetId="11">#REF!</definedName>
    <definedName name="HPPRICE" localSheetId="5">#REF!</definedName>
    <definedName name="HPPRICE" localSheetId="14">#REF!</definedName>
    <definedName name="HPPRICE">#REF!</definedName>
    <definedName name="hpv" localSheetId="13">#REF!</definedName>
    <definedName name="hpv" localSheetId="2">#REF!</definedName>
    <definedName name="hpv" localSheetId="11">#REF!</definedName>
    <definedName name="hpv" localSheetId="5">#REF!</definedName>
    <definedName name="hpv" localSheetId="14">#REF!</definedName>
    <definedName name="hpv">#REF!</definedName>
    <definedName name="HR" localSheetId="13">#REF!</definedName>
    <definedName name="HR" localSheetId="2">#REF!</definedName>
    <definedName name="HR" localSheetId="11">#REF!</definedName>
    <definedName name="HR" localSheetId="5">#REF!</definedName>
    <definedName name="HR" localSheetId="14">#REF!</definedName>
    <definedName name="HR">#REF!</definedName>
    <definedName name="hr_" localSheetId="13">#REF!</definedName>
    <definedName name="hr_" localSheetId="14">#REF!</definedName>
    <definedName name="hr_">#REF!</definedName>
    <definedName name="HRC" localSheetId="13">#REF!</definedName>
    <definedName name="HRC" localSheetId="2">#REF!</definedName>
    <definedName name="HRC" localSheetId="11">#REF!</definedName>
    <definedName name="HRC" localSheetId="5">#REF!</definedName>
    <definedName name="HRC" localSheetId="14">#REF!</definedName>
    <definedName name="HRC">#REF!</definedName>
    <definedName name="Hs" localSheetId="13">#REF!</definedName>
    <definedName name="Hs" localSheetId="2">#REF!</definedName>
    <definedName name="Hs" localSheetId="11">#REF!</definedName>
    <definedName name="Hs" localSheetId="5">#REF!</definedName>
    <definedName name="Hs" localSheetId="14">#REF!</definedName>
    <definedName name="Hs">#REF!</definedName>
    <definedName name="hs_6" localSheetId="13">#REF!</definedName>
    <definedName name="hs_6" localSheetId="2">#REF!</definedName>
    <definedName name="hs_6" localSheetId="11">#REF!</definedName>
    <definedName name="hs_6" localSheetId="5">#REF!</definedName>
    <definedName name="hs_6" localSheetId="14">#REF!</definedName>
    <definedName name="hs_6">#REF!</definedName>
    <definedName name="HS_may" localSheetId="13">#REF!</definedName>
    <definedName name="HS_may" localSheetId="2">#REF!</definedName>
    <definedName name="HS_may" localSheetId="11">#REF!</definedName>
    <definedName name="HS_may" localSheetId="5">#REF!</definedName>
    <definedName name="HS_may" localSheetId="14">#REF!</definedName>
    <definedName name="HS_may">#REF!</definedName>
    <definedName name="hs_pa2">1.02</definedName>
    <definedName name="hsanfa" localSheetId="13">#REF!</definedName>
    <definedName name="hsanfa" localSheetId="2">#REF!</definedName>
    <definedName name="hsanfa" localSheetId="11">#REF!</definedName>
    <definedName name="hsanfa" localSheetId="5">#REF!</definedName>
    <definedName name="hsanfa" localSheetId="14">#REF!</definedName>
    <definedName name="hsanfa">#REF!</definedName>
    <definedName name="Hsb" localSheetId="13">#REF!</definedName>
    <definedName name="Hsb" localSheetId="2">#REF!</definedName>
    <definedName name="Hsb" localSheetId="11">#REF!</definedName>
    <definedName name="Hsb" localSheetId="5">#REF!</definedName>
    <definedName name="Hsb" localSheetId="14">#REF!</definedName>
    <definedName name="Hsb">#REF!</definedName>
    <definedName name="HSBDVC">#N/A</definedName>
    <definedName name="hsbn" localSheetId="13">#REF!</definedName>
    <definedName name="hsbn" localSheetId="14">#REF!</definedName>
    <definedName name="hsbn">#REF!</definedName>
    <definedName name="Hsc" localSheetId="13">#REF!</definedName>
    <definedName name="Hsc" localSheetId="2">#REF!</definedName>
    <definedName name="Hsc" localSheetId="11">#REF!</definedName>
    <definedName name="Hsc" localSheetId="5">#REF!</definedName>
    <definedName name="Hsc" localSheetId="14">#REF!</definedName>
    <definedName name="Hsc">#REF!</definedName>
    <definedName name="HSCPC">#REF!</definedName>
    <definedName name="HSCPCC" localSheetId="13">#REF!</definedName>
    <definedName name="HSCPCC" localSheetId="2">#REF!</definedName>
    <definedName name="HSCPCC" localSheetId="11">#REF!</definedName>
    <definedName name="HSCPCC" localSheetId="5">#REF!</definedName>
    <definedName name="HSCPCC" localSheetId="14">#REF!</definedName>
    <definedName name="HSCPCC">#REF!</definedName>
    <definedName name="HSCPCD" localSheetId="13">#REF!</definedName>
    <definedName name="HSCPCD" localSheetId="2">#REF!</definedName>
    <definedName name="HSCPCD" localSheetId="11">#REF!</definedName>
    <definedName name="HSCPCD" localSheetId="5">#REF!</definedName>
    <definedName name="HSCPCD" localSheetId="14">#REF!</definedName>
    <definedName name="HSCPCD">#REF!</definedName>
    <definedName name="hscq" localSheetId="13">#REF!</definedName>
    <definedName name="hscq" localSheetId="2">#REF!</definedName>
    <definedName name="hscq" localSheetId="11">#REF!</definedName>
    <definedName name="hscq" localSheetId="5">#REF!</definedName>
    <definedName name="hscq" localSheetId="14">#REF!</definedName>
    <definedName name="hscq">#REF!</definedName>
    <definedName name="HSCT3">0.1</definedName>
    <definedName name="hsd" localSheetId="13">#REF!</definedName>
    <definedName name="hsd" localSheetId="2">#REF!</definedName>
    <definedName name="hsd" localSheetId="11">#REF!</definedName>
    <definedName name="hsd" localSheetId="5">#REF!</definedName>
    <definedName name="hsd" localSheetId="14">#REF!</definedName>
    <definedName name="hsd">#REF!</definedName>
    <definedName name="HSDBGT" localSheetId="13">#REF!</definedName>
    <definedName name="HSDBGT" localSheetId="2">#REF!</definedName>
    <definedName name="HSDBGT" localSheetId="11">#REF!</definedName>
    <definedName name="HSDBGT" localSheetId="5">#REF!</definedName>
    <definedName name="HSDBGT" localSheetId="14">#REF!</definedName>
    <definedName name="HSDBGT">#REF!</definedName>
    <definedName name="hsdc" localSheetId="13">#REF!</definedName>
    <definedName name="hsdc" localSheetId="2">#REF!</definedName>
    <definedName name="hsdc" localSheetId="11">#REF!</definedName>
    <definedName name="hsdc" localSheetId="5">#REF!</definedName>
    <definedName name="hsdc" localSheetId="14">#REF!</definedName>
    <definedName name="hsdc">#REF!</definedName>
    <definedName name="hsdc1" localSheetId="13">#REF!</definedName>
    <definedName name="hsdc1" localSheetId="2">#REF!</definedName>
    <definedName name="hsdc1" localSheetId="11">#REF!</definedName>
    <definedName name="hsdc1" localSheetId="5">#REF!</definedName>
    <definedName name="hsdc1" localSheetId="14">#REF!</definedName>
    <definedName name="hsdc1">#REF!</definedName>
    <definedName name="hsdc1_6" localSheetId="13">#REF!</definedName>
    <definedName name="hsdc1_6" localSheetId="2">#REF!</definedName>
    <definedName name="hsdc1_6" localSheetId="11">#REF!</definedName>
    <definedName name="hsdc1_6" localSheetId="5">#REF!</definedName>
    <definedName name="hsdc1_6" localSheetId="14">#REF!</definedName>
    <definedName name="hsdc1_6">#REF!</definedName>
    <definedName name="HSDD">#N/A</definedName>
    <definedName name="HSDN">2.5</definedName>
    <definedName name="hsdt">#N/A</definedName>
    <definedName name="hSF">#N/A</definedName>
    <definedName name="HSGG" localSheetId="13">#REF!</definedName>
    <definedName name="HSGG" localSheetId="2">#REF!</definedName>
    <definedName name="HSGG" localSheetId="11">#REF!</definedName>
    <definedName name="HSGG" localSheetId="5">#REF!</definedName>
    <definedName name="HSGG" localSheetId="14">#REF!</definedName>
    <definedName name="HSGG">#REF!</definedName>
    <definedName name="HSHH" localSheetId="13">#REF!</definedName>
    <definedName name="HSHH" localSheetId="2">#REF!</definedName>
    <definedName name="HSHH" localSheetId="11">#REF!</definedName>
    <definedName name="HSHH" localSheetId="5">#REF!</definedName>
    <definedName name="HSHH" localSheetId="14">#REF!</definedName>
    <definedName name="HSHH">#REF!</definedName>
    <definedName name="HSHH_6" localSheetId="13">#REF!</definedName>
    <definedName name="HSHH_6" localSheetId="2">#REF!</definedName>
    <definedName name="HSHH_6" localSheetId="11">#REF!</definedName>
    <definedName name="HSHH_6" localSheetId="5">#REF!</definedName>
    <definedName name="HSHH_6" localSheetId="14">#REF!</definedName>
    <definedName name="HSHH_6">#REF!</definedName>
    <definedName name="HSHHUT" localSheetId="13">#REF!</definedName>
    <definedName name="HSHHUT" localSheetId="2">#REF!</definedName>
    <definedName name="HSHHUT" localSheetId="11">#REF!</definedName>
    <definedName name="HSHHUT" localSheetId="5">#REF!</definedName>
    <definedName name="HSHHUT" localSheetId="14">#REF!</definedName>
    <definedName name="HSHHUT">#REF!</definedName>
    <definedName name="HSHHUT_6" localSheetId="13">#REF!</definedName>
    <definedName name="HSHHUT_6" localSheetId="2">#REF!</definedName>
    <definedName name="HSHHUT_6" localSheetId="11">#REF!</definedName>
    <definedName name="HSHHUT_6" localSheetId="5">#REF!</definedName>
    <definedName name="HSHHUT_6" localSheetId="14">#REF!</definedName>
    <definedName name="HSHHUT_6">#REF!</definedName>
    <definedName name="hsk" localSheetId="13">#REF!</definedName>
    <definedName name="hsk" localSheetId="2">#REF!</definedName>
    <definedName name="hsk" localSheetId="11">#REF!</definedName>
    <definedName name="hsk" localSheetId="5">#REF!</definedName>
    <definedName name="hsk" localSheetId="14">#REF!</definedName>
    <definedName name="hsk">#REF!</definedName>
    <definedName name="hskk1">#N/A</definedName>
    <definedName name="HSKK35" localSheetId="13">#REF!</definedName>
    <definedName name="HSKK35" localSheetId="2">#REF!</definedName>
    <definedName name="HSKK35" localSheetId="11">#REF!</definedName>
    <definedName name="HSKK35" localSheetId="5">#REF!</definedName>
    <definedName name="HSKK35" localSheetId="14">#REF!</definedName>
    <definedName name="HSKK35">#REF!</definedName>
    <definedName name="HSKT1" localSheetId="13">#REF!</definedName>
    <definedName name="HSKT1" localSheetId="2">#REF!</definedName>
    <definedName name="HSKT1" localSheetId="11">#REF!</definedName>
    <definedName name="HSKT1" localSheetId="5">#REF!</definedName>
    <definedName name="HSKT1" localSheetId="14">#REF!</definedName>
    <definedName name="HSKT1">#REF!</definedName>
    <definedName name="HSKT2" localSheetId="13">#REF!</definedName>
    <definedName name="HSKT2" localSheetId="2">#REF!</definedName>
    <definedName name="HSKT2" localSheetId="11">#REF!</definedName>
    <definedName name="HSKT2" localSheetId="5">#REF!</definedName>
    <definedName name="HSKT2" localSheetId="14">#REF!</definedName>
    <definedName name="HSKT2">#REF!</definedName>
    <definedName name="HSKVXL_MTC">#N/A</definedName>
    <definedName name="HSKVXL_NC">#N/A</definedName>
    <definedName name="HSlan" localSheetId="13">#REF!</definedName>
    <definedName name="HSlan" localSheetId="2">#REF!</definedName>
    <definedName name="HSlan" localSheetId="11">#REF!</definedName>
    <definedName name="HSlan" localSheetId="5">#REF!</definedName>
    <definedName name="HSlan" localSheetId="14">#REF!</definedName>
    <definedName name="HSlan">#REF!</definedName>
    <definedName name="HSlanxe">#N/A</definedName>
    <definedName name="HSLN">#REF!</definedName>
    <definedName name="HSLT" localSheetId="13">#REF!</definedName>
    <definedName name="HSLT" localSheetId="2">#REF!</definedName>
    <definedName name="HSLT" localSheetId="11">#REF!</definedName>
    <definedName name="HSLT" localSheetId="5">#REF!</definedName>
    <definedName name="HSLT" localSheetId="14">#REF!</definedName>
    <definedName name="HSLT">#REF!</definedName>
    <definedName name="hslx" localSheetId="13">#REF!</definedName>
    <definedName name="hslx" localSheetId="2">#REF!</definedName>
    <definedName name="hslx" localSheetId="11">#REF!</definedName>
    <definedName name="hslx" localSheetId="5">#REF!</definedName>
    <definedName name="hslx" localSheetId="14">#REF!</definedName>
    <definedName name="hslx">#REF!</definedName>
    <definedName name="HSLXH">1.7</definedName>
    <definedName name="HSLXP" localSheetId="13">#REF!</definedName>
    <definedName name="HSLXP" localSheetId="2">#REF!</definedName>
    <definedName name="HSLXP" localSheetId="11">#REF!</definedName>
    <definedName name="HSLXP" localSheetId="5">#REF!</definedName>
    <definedName name="HSLXP" localSheetId="14">#REF!</definedName>
    <definedName name="HSLXP">#REF!</definedName>
    <definedName name="hsm" localSheetId="13">#REF!</definedName>
    <definedName name="hsm" localSheetId="2">#REF!</definedName>
    <definedName name="hsm" localSheetId="11">#REF!</definedName>
    <definedName name="hsm" localSheetId="5">#REF!</definedName>
    <definedName name="hsm" localSheetId="14">#REF!</definedName>
    <definedName name="hsm">#REF!</definedName>
    <definedName name="hsmk" localSheetId="13">#REF!</definedName>
    <definedName name="hsmk" localSheetId="2">#REF!</definedName>
    <definedName name="hsmk" localSheetId="11">#REF!</definedName>
    <definedName name="hsmk" localSheetId="5">#REF!</definedName>
    <definedName name="hsmk" localSheetId="14">#REF!</definedName>
    <definedName name="hsmk">#REF!</definedName>
    <definedName name="hsmt">#N/A</definedName>
    <definedName name="HSMTC" localSheetId="13">#REF!</definedName>
    <definedName name="HSMTC" localSheetId="2">#REF!</definedName>
    <definedName name="HSMTC" localSheetId="11">#REF!</definedName>
    <definedName name="HSMTC" localSheetId="5">#REF!</definedName>
    <definedName name="HSMTC" localSheetId="14">#REF!</definedName>
    <definedName name="HSMTC">#REF!</definedName>
    <definedName name="hsmtt">#N/A</definedName>
    <definedName name="hsn">0.5</definedName>
    <definedName name="HSNC" localSheetId="13">#REF!</definedName>
    <definedName name="HSNC" localSheetId="2">#REF!</definedName>
    <definedName name="HSNC" localSheetId="11">#REF!</definedName>
    <definedName name="HSNC" localSheetId="5">#REF!</definedName>
    <definedName name="HSNC" localSheetId="14">#REF!</definedName>
    <definedName name="HSNC">#REF!</definedName>
    <definedName name="hsnc_cau">1.626</definedName>
    <definedName name="hsnc_cau2">1.626</definedName>
    <definedName name="hsnc_d">1.6356</definedName>
    <definedName name="hsnc_d2">1.6356</definedName>
    <definedName name="hsnk" localSheetId="13">#REF!</definedName>
    <definedName name="hsnk" localSheetId="2">#REF!</definedName>
    <definedName name="hsnk" localSheetId="11">#REF!</definedName>
    <definedName name="hsnk" localSheetId="5">#REF!</definedName>
    <definedName name="hsnk" localSheetId="14">#REF!</definedName>
    <definedName name="hsnk">#REF!</definedName>
    <definedName name="HSNT">#REF!</definedName>
    <definedName name="hso">#N/A</definedName>
    <definedName name="Hsp">#N/A</definedName>
    <definedName name="HSSL" localSheetId="13">#REF!</definedName>
    <definedName name="HSSL" localSheetId="2">#REF!</definedName>
    <definedName name="HSSL" localSheetId="11">#REF!</definedName>
    <definedName name="HSSL" localSheetId="5">#REF!</definedName>
    <definedName name="HSSL" localSheetId="14">#REF!</definedName>
    <definedName name="HSSL">#REF!</definedName>
    <definedName name="HSSL_6" localSheetId="13">#REF!</definedName>
    <definedName name="HSSL_6" localSheetId="2">#REF!</definedName>
    <definedName name="HSSL_6" localSheetId="11">#REF!</definedName>
    <definedName name="HSSL_6" localSheetId="5">#REF!</definedName>
    <definedName name="HSSL_6" localSheetId="14">#REF!</definedName>
    <definedName name="HSSL_6">#REF!</definedName>
    <definedName name="hssm" localSheetId="13">#REF!</definedName>
    <definedName name="hssm" localSheetId="2">#REF!</definedName>
    <definedName name="hssm" localSheetId="11">#REF!</definedName>
    <definedName name="hssm" localSheetId="5">#REF!</definedName>
    <definedName name="hssm" localSheetId="14">#REF!</definedName>
    <definedName name="hssm">#REF!</definedName>
    <definedName name="hßm4" localSheetId="13">#REF!</definedName>
    <definedName name="hßm4" localSheetId="2">#REF!</definedName>
    <definedName name="hßm4" localSheetId="11">#REF!</definedName>
    <definedName name="hßm4" localSheetId="5">#REF!</definedName>
    <definedName name="hßm4" localSheetId="14">#REF!</definedName>
    <definedName name="hßm4">#REF!</definedName>
    <definedName name="hstb" localSheetId="13">#REF!</definedName>
    <definedName name="hstb" localSheetId="2">#REF!</definedName>
    <definedName name="hstb" localSheetId="11">#REF!</definedName>
    <definedName name="hstb" localSheetId="5">#REF!</definedName>
    <definedName name="hstb" localSheetId="14">#REF!</definedName>
    <definedName name="hstb">#REF!</definedName>
    <definedName name="hstdtk" localSheetId="13">#REF!</definedName>
    <definedName name="hstdtk" localSheetId="2">#REF!</definedName>
    <definedName name="hstdtk" localSheetId="11">#REF!</definedName>
    <definedName name="hstdtk" localSheetId="5">#REF!</definedName>
    <definedName name="hstdtk" localSheetId="14">#REF!</definedName>
    <definedName name="hstdtk">#REF!</definedName>
    <definedName name="hstn" localSheetId="13">#REF!</definedName>
    <definedName name="hstn" localSheetId="2">#REF!</definedName>
    <definedName name="hstn" localSheetId="11">#REF!</definedName>
    <definedName name="hstn" localSheetId="5">#REF!</definedName>
    <definedName name="hstn" localSheetId="14">#REF!</definedName>
    <definedName name="hstn">#REF!</definedName>
    <definedName name="HSTNDN" localSheetId="13">#REF!</definedName>
    <definedName name="HSTNDN" localSheetId="2">#REF!</definedName>
    <definedName name="HSTNDN" localSheetId="11">#REF!</definedName>
    <definedName name="HSTNDN" localSheetId="5">#REF!</definedName>
    <definedName name="HSTNDN" localSheetId="14">#REF!</definedName>
    <definedName name="HSTNDN">#REF!</definedName>
    <definedName name="Hstt" localSheetId="13">#REF!</definedName>
    <definedName name="Hstt" localSheetId="2">#REF!</definedName>
    <definedName name="Hstt" localSheetId="11">#REF!</definedName>
    <definedName name="Hstt" localSheetId="5">#REF!</definedName>
    <definedName name="Hstt" localSheetId="14">#REF!</definedName>
    <definedName name="Hstt">#REF!</definedName>
    <definedName name="hsthep" localSheetId="13">#REF!</definedName>
    <definedName name="hsthep" localSheetId="2">#REF!</definedName>
    <definedName name="hsthep" localSheetId="11">#REF!</definedName>
    <definedName name="hsthep" localSheetId="5">#REF!</definedName>
    <definedName name="hsthep" localSheetId="14">#REF!</definedName>
    <definedName name="hsthep">#REF!</definedName>
    <definedName name="hsUd" localSheetId="13">#REF!</definedName>
    <definedName name="hsUd" localSheetId="2">#REF!</definedName>
    <definedName name="hsUd" localSheetId="11">#REF!</definedName>
    <definedName name="hsUd" localSheetId="5">#REF!</definedName>
    <definedName name="hsUd" localSheetId="14">#REF!</definedName>
    <definedName name="hsUd">#REF!</definedName>
    <definedName name="HSVAT" localSheetId="13">#REF!</definedName>
    <definedName name="HSVAT" localSheetId="2">#REF!</definedName>
    <definedName name="HSVAT" localSheetId="11">#REF!</definedName>
    <definedName name="HSVAT" localSheetId="5">#REF!</definedName>
    <definedName name="HSVAT" localSheetId="14">#REF!</definedName>
    <definedName name="HSVAT">#REF!</definedName>
    <definedName name="HSVC" localSheetId="13">#REF!</definedName>
    <definedName name="HSVC" localSheetId="2">#REF!</definedName>
    <definedName name="HSVC" localSheetId="11">#REF!</definedName>
    <definedName name="HSVC" localSheetId="5">#REF!</definedName>
    <definedName name="HSVC" localSheetId="14">#REF!</definedName>
    <definedName name="HSVC">#REF!</definedName>
    <definedName name="HSVC1" localSheetId="13">#REF!</definedName>
    <definedName name="HSVC1" localSheetId="2">#REF!</definedName>
    <definedName name="HSVC1" localSheetId="11">#REF!</definedName>
    <definedName name="HSVC1" localSheetId="5">#REF!</definedName>
    <definedName name="HSVC1" localSheetId="14">#REF!</definedName>
    <definedName name="HSVC1">#REF!</definedName>
    <definedName name="HSVC1_6" localSheetId="13">#REF!</definedName>
    <definedName name="HSVC1_6" localSheetId="2">#REF!</definedName>
    <definedName name="HSVC1_6" localSheetId="11">#REF!</definedName>
    <definedName name="HSVC1_6" localSheetId="5">#REF!</definedName>
    <definedName name="HSVC1_6" localSheetId="14">#REF!</definedName>
    <definedName name="HSVC1_6">#REF!</definedName>
    <definedName name="HSVC2" localSheetId="13">#REF!</definedName>
    <definedName name="HSVC2" localSheetId="2">#REF!</definedName>
    <definedName name="HSVC2" localSheetId="11">#REF!</definedName>
    <definedName name="HSVC2" localSheetId="5">#REF!</definedName>
    <definedName name="HSVC2" localSheetId="14">#REF!</definedName>
    <definedName name="HSVC2">#REF!</definedName>
    <definedName name="HSVC2_6" localSheetId="13">#REF!</definedName>
    <definedName name="HSVC2_6" localSheetId="2">#REF!</definedName>
    <definedName name="HSVC2_6" localSheetId="11">#REF!</definedName>
    <definedName name="HSVC2_6" localSheetId="5">#REF!</definedName>
    <definedName name="HSVC2_6" localSheetId="14">#REF!</definedName>
    <definedName name="HSVC2_6">#REF!</definedName>
    <definedName name="HSVC3" localSheetId="13">#REF!</definedName>
    <definedName name="HSVC3" localSheetId="2">#REF!</definedName>
    <definedName name="HSVC3" localSheetId="11">#REF!</definedName>
    <definedName name="HSVC3" localSheetId="5">#REF!</definedName>
    <definedName name="HSVC3" localSheetId="14">#REF!</definedName>
    <definedName name="HSVC3">#REF!</definedName>
    <definedName name="HSVC3_6" localSheetId="13">#REF!</definedName>
    <definedName name="HSVC3_6" localSheetId="2">#REF!</definedName>
    <definedName name="HSVC3_6" localSheetId="11">#REF!</definedName>
    <definedName name="HSVC3_6" localSheetId="5">#REF!</definedName>
    <definedName name="HSVC3_6" localSheetId="14">#REF!</definedName>
    <definedName name="HSVC3_6">#REF!</definedName>
    <definedName name="HsVCVLTH" localSheetId="13">#REF!</definedName>
    <definedName name="HsVCVLTH" localSheetId="2">#REF!</definedName>
    <definedName name="HsVCVLTH" localSheetId="11">#REF!</definedName>
    <definedName name="HsVCVLTH" localSheetId="5">#REF!</definedName>
    <definedName name="HsVCVLTH" localSheetId="14">#REF!</definedName>
    <definedName name="HsVCVLTH">#REF!</definedName>
    <definedName name="hsvk" localSheetId="13">#REF!</definedName>
    <definedName name="hsvk" localSheetId="2">#REF!</definedName>
    <definedName name="hsvk" localSheetId="11">#REF!</definedName>
    <definedName name="hsvk" localSheetId="5">#REF!</definedName>
    <definedName name="hsvk" localSheetId="14">#REF!</definedName>
    <definedName name="hsvk">#REF!</definedName>
    <definedName name="hsvl" localSheetId="13">#REF!</definedName>
    <definedName name="hsvl" localSheetId="2">#REF!</definedName>
    <definedName name="hsvl" localSheetId="11">#REF!</definedName>
    <definedName name="hsvl" localSheetId="5">#REF!</definedName>
    <definedName name="hsvl" localSheetId="14">#REF!</definedName>
    <definedName name="hsvl">#REF!</definedName>
    <definedName name="hsvl2">1</definedName>
    <definedName name="hsvt">1</definedName>
    <definedName name="hsvtbms">1</definedName>
    <definedName name="hsvtmt">1</definedName>
    <definedName name="HSXA" localSheetId="13">#REF!</definedName>
    <definedName name="HSXA" localSheetId="2">#REF!</definedName>
    <definedName name="HSXA" localSheetId="11">#REF!</definedName>
    <definedName name="HSXA" localSheetId="5">#REF!</definedName>
    <definedName name="HSXA" localSheetId="14">#REF!</definedName>
    <definedName name="HSXA">#REF!</definedName>
    <definedName name="HSXM" localSheetId="13">#REF!</definedName>
    <definedName name="HSXM" localSheetId="2">#REF!</definedName>
    <definedName name="HSXM" localSheetId="11">#REF!</definedName>
    <definedName name="HSXM" localSheetId="5">#REF!</definedName>
    <definedName name="HSXM" localSheetId="14">#REF!</definedName>
    <definedName name="HSXM">#REF!</definedName>
    <definedName name="Ht" localSheetId="13">#REF!</definedName>
    <definedName name="Ht" localSheetId="2">#REF!</definedName>
    <definedName name="Ht" localSheetId="11">#REF!</definedName>
    <definedName name="Ht" localSheetId="5">#REF!</definedName>
    <definedName name="Ht" localSheetId="14">#REF!</definedName>
    <definedName name="Ht">#REF!</definedName>
    <definedName name="Ht_6" localSheetId="13">#REF!</definedName>
    <definedName name="Ht_6" localSheetId="2">#REF!</definedName>
    <definedName name="Ht_6" localSheetId="11">#REF!</definedName>
    <definedName name="Ht_6" localSheetId="5">#REF!</definedName>
    <definedName name="Ht_6" localSheetId="14">#REF!</definedName>
    <definedName name="Ht_6">#REF!</definedName>
    <definedName name="ht25nc">#N/A</definedName>
    <definedName name="ht25nc_6" localSheetId="13">#REF!</definedName>
    <definedName name="ht25nc_6" localSheetId="2">#REF!</definedName>
    <definedName name="ht25nc_6" localSheetId="11">#REF!</definedName>
    <definedName name="ht25nc_6" localSheetId="5">#REF!</definedName>
    <definedName name="ht25nc_6" localSheetId="14">#REF!</definedName>
    <definedName name="ht25nc_6">#REF!</definedName>
    <definedName name="ht25vl">#N/A</definedName>
    <definedName name="ht25vl_6" localSheetId="13">#REF!</definedName>
    <definedName name="ht25vl_6" localSheetId="2">#REF!</definedName>
    <definedName name="ht25vl_6" localSheetId="11">#REF!</definedName>
    <definedName name="ht25vl_6" localSheetId="5">#REF!</definedName>
    <definedName name="ht25vl_6" localSheetId="14">#REF!</definedName>
    <definedName name="ht25vl_6">#REF!</definedName>
    <definedName name="ht325nc">#N/A</definedName>
    <definedName name="ht325nc_6" localSheetId="13">#REF!</definedName>
    <definedName name="ht325nc_6" localSheetId="2">#REF!</definedName>
    <definedName name="ht325nc_6" localSheetId="11">#REF!</definedName>
    <definedName name="ht325nc_6" localSheetId="5">#REF!</definedName>
    <definedName name="ht325nc_6" localSheetId="14">#REF!</definedName>
    <definedName name="ht325nc_6">#REF!</definedName>
    <definedName name="ht325vl">#N/A</definedName>
    <definedName name="ht325vl_6" localSheetId="13">#REF!</definedName>
    <definedName name="ht325vl_6" localSheetId="2">#REF!</definedName>
    <definedName name="ht325vl_6" localSheetId="11">#REF!</definedName>
    <definedName name="ht325vl_6" localSheetId="5">#REF!</definedName>
    <definedName name="ht325vl_6" localSheetId="14">#REF!</definedName>
    <definedName name="ht325vl_6">#REF!</definedName>
    <definedName name="ht37k">#N/A</definedName>
    <definedName name="ht37k_6" localSheetId="13">#REF!</definedName>
    <definedName name="ht37k_6" localSheetId="2">#REF!</definedName>
    <definedName name="ht37k_6" localSheetId="11">#REF!</definedName>
    <definedName name="ht37k_6" localSheetId="5">#REF!</definedName>
    <definedName name="ht37k_6" localSheetId="14">#REF!</definedName>
    <definedName name="ht37k_6">#REF!</definedName>
    <definedName name="ht37nc">#N/A</definedName>
    <definedName name="ht37nc_6" localSheetId="13">#REF!</definedName>
    <definedName name="ht37nc_6" localSheetId="2">#REF!</definedName>
    <definedName name="ht37nc_6" localSheetId="11">#REF!</definedName>
    <definedName name="ht37nc_6" localSheetId="5">#REF!</definedName>
    <definedName name="ht37nc_6" localSheetId="14">#REF!</definedName>
    <definedName name="ht37nc_6">#REF!</definedName>
    <definedName name="ht50nc">#N/A</definedName>
    <definedName name="ht50nc_6" localSheetId="13">#REF!</definedName>
    <definedName name="ht50nc_6" localSheetId="2">#REF!</definedName>
    <definedName name="ht50nc_6" localSheetId="11">#REF!</definedName>
    <definedName name="ht50nc_6" localSheetId="5">#REF!</definedName>
    <definedName name="ht50nc_6" localSheetId="14">#REF!</definedName>
    <definedName name="ht50nc_6">#REF!</definedName>
    <definedName name="ht50vl">#N/A</definedName>
    <definedName name="ht50vl_6" localSheetId="13">#REF!</definedName>
    <definedName name="ht50vl_6" localSheetId="2">#REF!</definedName>
    <definedName name="ht50vl_6" localSheetId="11">#REF!</definedName>
    <definedName name="ht50vl_6" localSheetId="5">#REF!</definedName>
    <definedName name="ht50vl_6" localSheetId="14">#REF!</definedName>
    <definedName name="ht50vl_6">#REF!</definedName>
    <definedName name="htb">#N/A</definedName>
    <definedName name="htc">#N/A</definedName>
    <definedName name="htdd2003" localSheetId="13">#REF!</definedName>
    <definedName name="htdd2003" localSheetId="2">#REF!</definedName>
    <definedName name="htdd2003" localSheetId="11">#REF!</definedName>
    <definedName name="htdd2003" localSheetId="5">#REF!</definedName>
    <definedName name="htdd2003" localSheetId="14">#REF!</definedName>
    <definedName name="htdd2003">#REF!</definedName>
    <definedName name="htlm" localSheetId="2" hidden="1">{"'Sheet1'!$L$16"}</definedName>
    <definedName name="htlm" localSheetId="11" hidden="1">{"'Sheet1'!$L$16"}</definedName>
    <definedName name="htlm" localSheetId="5" hidden="1">{"'Sheet1'!$L$16"}</definedName>
    <definedName name="htlm" hidden="1">{"'Sheet1'!$L$16"}</definedName>
    <definedName name="htlm1" localSheetId="2" hidden="1">{"'Sheet1'!$L$16"}</definedName>
    <definedName name="htlm1" localSheetId="11" hidden="1">{"'Sheet1'!$L$16"}</definedName>
    <definedName name="htlm1" localSheetId="5" hidden="1">{"'Sheet1'!$L$16"}</definedName>
    <definedName name="htlm1" hidden="1">{"'Sheet1'!$L$16"}</definedName>
    <definedName name="htm" localSheetId="2" hidden="1">{"'Sheet1'!$L$16"}</definedName>
    <definedName name="htm" localSheetId="11" hidden="1">{"'Sheet1'!$L$16"}</definedName>
    <definedName name="htm" localSheetId="5" hidden="1">{"'Sheet1'!$L$16"}</definedName>
    <definedName name="htm" hidden="1">{"'Sheet1'!$L$16"}</definedName>
    <definedName name="HTML_CodePage" hidden="1">950</definedName>
    <definedName name="HTML_Control" localSheetId="2" hidden="1">{"'Sheet1'!$L$16"}</definedName>
    <definedName name="HTML_Control" localSheetId="11" hidden="1">{"'Sheet1'!$L$16"}</definedName>
    <definedName name="HTML_Control" localSheetId="5" hidden="1">{"'Sheet1'!$L$16"}</definedName>
    <definedName name="HTML_Control" hidden="1">{"'Sheet1'!$L$16"}</definedName>
    <definedName name="html_control_xoa2" localSheetId="2" hidden="1">{"'Sheet1'!$L$16"}</definedName>
    <definedName name="html_control_xoa2" localSheetId="11" hidden="1">{"'Sheet1'!$L$16"}</definedName>
    <definedName name="html_control_xoa2" localSheetId="5" hidden="1">{"'Sheet1'!$L$16"}</definedName>
    <definedName name="html_control_xoa2"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TNC" localSheetId="13">#REF!</definedName>
    <definedName name="HTNC" localSheetId="2">#REF!</definedName>
    <definedName name="HTNC" localSheetId="11">#REF!</definedName>
    <definedName name="HTNC" localSheetId="5">#REF!</definedName>
    <definedName name="HTNC" localSheetId="14">#REF!</definedName>
    <definedName name="HTNC">#REF!</definedName>
    <definedName name="HTNC_6" localSheetId="13">#REF!</definedName>
    <definedName name="HTNC_6" localSheetId="2">#REF!</definedName>
    <definedName name="HTNC_6" localSheetId="11">#REF!</definedName>
    <definedName name="HTNC_6" localSheetId="5">#REF!</definedName>
    <definedName name="HTNC_6" localSheetId="14">#REF!</definedName>
    <definedName name="HTNC_6">#REF!</definedName>
    <definedName name="HTNL" localSheetId="2" hidden="1">{"'Sheet1'!$L$16"}</definedName>
    <definedName name="HTNL" localSheetId="11" hidden="1">{"'Sheet1'!$L$16"}</definedName>
    <definedName name="HTNL" localSheetId="5" hidden="1">{"'Sheet1'!$L$16"}</definedName>
    <definedName name="HTNL" hidden="1">{"'Sheet1'!$L$16"}</definedName>
    <definedName name="HTS" localSheetId="13">#REF!</definedName>
    <definedName name="HTS" localSheetId="2">#REF!</definedName>
    <definedName name="HTS" localSheetId="11">#REF!</definedName>
    <definedName name="HTS" localSheetId="5">#REF!</definedName>
    <definedName name="HTS" localSheetId="14">#REF!</definedName>
    <definedName name="HTS">#REF!</definedName>
    <definedName name="HTT" localSheetId="13">#REF!</definedName>
    <definedName name="HTT" localSheetId="2">#REF!</definedName>
    <definedName name="HTT" localSheetId="11">#REF!</definedName>
    <definedName name="HTT" localSheetId="5">#REF!</definedName>
    <definedName name="HTT" localSheetId="14">#REF!</definedName>
    <definedName name="HTT">#REF!</definedName>
    <definedName name="HTU" localSheetId="13">#REF!</definedName>
    <definedName name="HTU" localSheetId="2">#REF!</definedName>
    <definedName name="HTU" localSheetId="11">#REF!</definedName>
    <definedName name="HTU" localSheetId="5">#REF!</definedName>
    <definedName name="HTU" localSheetId="14">#REF!</definedName>
    <definedName name="HTU">#REF!</definedName>
    <definedName name="HTVL" localSheetId="13">#REF!</definedName>
    <definedName name="HTVL" localSheetId="2">#REF!</definedName>
    <definedName name="HTVL" localSheetId="11">#REF!</definedName>
    <definedName name="HTVL" localSheetId="5">#REF!</definedName>
    <definedName name="HTVL" localSheetId="14">#REF!</definedName>
    <definedName name="HTVL">#REF!</definedName>
    <definedName name="HTVL_6" localSheetId="13">#REF!</definedName>
    <definedName name="HTVL_6" localSheetId="2">#REF!</definedName>
    <definedName name="HTVL_6" localSheetId="11">#REF!</definedName>
    <definedName name="HTVL_6" localSheetId="5">#REF!</definedName>
    <definedName name="HTVL_6" localSheetId="14">#REF!</definedName>
    <definedName name="HTVL_6">#REF!</definedName>
    <definedName name="Hthan">#N/A</definedName>
    <definedName name="HTHH" localSheetId="13">#REF!</definedName>
    <definedName name="HTHH" localSheetId="2">#REF!</definedName>
    <definedName name="HTHH" localSheetId="11">#REF!</definedName>
    <definedName name="HTHH" localSheetId="5">#REF!</definedName>
    <definedName name="HTHH" localSheetId="14">#REF!</definedName>
    <definedName name="HTHH">#REF!</definedName>
    <definedName name="Hthuongluu" localSheetId="13">#REF!</definedName>
    <definedName name="Hthuongluu" localSheetId="2">#REF!</definedName>
    <definedName name="Hthuongluu" localSheetId="11">#REF!</definedName>
    <definedName name="Hthuongluu" localSheetId="5">#REF!</definedName>
    <definedName name="Hthuongluu" localSheetId="14">#REF!</definedName>
    <definedName name="Hthuongluu">#REF!</definedName>
    <definedName name="htrhrt" localSheetId="2" hidden="1">{"'Sheet1'!$L$16"}</definedName>
    <definedName name="htrhrt" localSheetId="11" hidden="1">{"'Sheet1'!$L$16"}</definedName>
    <definedName name="htrhrt" localSheetId="5" hidden="1">{"'Sheet1'!$L$16"}</definedName>
    <definedName name="htrhrt" hidden="1">{"'Sheet1'!$L$16"}</definedName>
    <definedName name="hu" localSheetId="2" hidden="1">{"'Sheet1'!$L$16"}</definedName>
    <definedName name="hu" localSheetId="11" hidden="1">{"'Sheet1'!$L$16"}</definedName>
    <definedName name="hu" localSheetId="5" hidden="1">{"'Sheet1'!$L$16"}</definedName>
    <definedName name="hu" hidden="1">{"'Sheet1'!$L$16"}</definedName>
    <definedName name="hui" localSheetId="2" hidden="1">{"'Sheet1'!$L$16"}</definedName>
    <definedName name="hui" localSheetId="11" hidden="1">{"'Sheet1'!$L$16"}</definedName>
    <definedName name="hui" localSheetId="5" hidden="1">{"'Sheet1'!$L$16"}</definedName>
    <definedName name="hui" hidden="1">{"'Sheet1'!$L$16"}</definedName>
    <definedName name="hung" localSheetId="2" hidden="1">{"'Sheet1'!$L$16"}</definedName>
    <definedName name="hung" localSheetId="11" hidden="1">{"'Sheet1'!$L$16"}</definedName>
    <definedName name="hung" localSheetId="5" hidden="1">{"'Sheet1'!$L$16"}</definedName>
    <definedName name="hung" hidden="1">{"'Sheet1'!$L$16"}</definedName>
    <definedName name="huong">#N/A</definedName>
    <definedName name="huu" localSheetId="2" hidden="1">{"'Sheet1'!$L$16"}</definedName>
    <definedName name="huu" localSheetId="11" hidden="1">{"'Sheet1'!$L$16"}</definedName>
    <definedName name="huu" localSheetId="5" hidden="1">{"'Sheet1'!$L$16"}</definedName>
    <definedName name="huu" hidden="1">{"'Sheet1'!$L$16"}</definedName>
    <definedName name="huy" localSheetId="2" hidden="1">{"'Sheet1'!$L$16"}</definedName>
    <definedName name="huy" localSheetId="11" hidden="1">{"'Sheet1'!$L$16"}</definedName>
    <definedName name="huy" localSheetId="5" hidden="1">{"'Sheet1'!$L$16"}</definedName>
    <definedName name="huy" hidden="1">{"'Sheet1'!$L$16"}</definedName>
    <definedName name="huy_xoa" localSheetId="2" hidden="1">{"'Sheet1'!$L$16"}</definedName>
    <definedName name="huy_xoa" localSheetId="11" hidden="1">{"'Sheet1'!$L$16"}</definedName>
    <definedName name="huy_xoa" localSheetId="5" hidden="1">{"'Sheet1'!$L$16"}</definedName>
    <definedName name="huy_xoa" hidden="1">{"'Sheet1'!$L$16"}</definedName>
    <definedName name="huy_xoa2" localSheetId="2" hidden="1">{"'Sheet1'!$L$16"}</definedName>
    <definedName name="huy_xoa2" localSheetId="11" hidden="1">{"'Sheet1'!$L$16"}</definedName>
    <definedName name="huy_xoa2" localSheetId="5" hidden="1">{"'Sheet1'!$L$16"}</definedName>
    <definedName name="huy_xoa2" hidden="1">{"'Sheet1'!$L$16"}</definedName>
    <definedName name="huyen" localSheetId="2" hidden="1">{"'Sheet1'!$L$16"}</definedName>
    <definedName name="huyen" localSheetId="11" hidden="1">{"'Sheet1'!$L$16"}</definedName>
    <definedName name="huyen" localSheetId="5" hidden="1">{"'Sheet1'!$L$16"}</definedName>
    <definedName name="huyen" hidden="1">{"'Sheet1'!$L$16"}</definedName>
    <definedName name="huyy" localSheetId="2" hidden="1">{"'Sheet1'!$L$16"}</definedName>
    <definedName name="huyy" localSheetId="11" hidden="1">{"'Sheet1'!$L$16"}</definedName>
    <definedName name="huyy" localSheetId="5" hidden="1">{"'Sheet1'!$L$16"}</definedName>
    <definedName name="huyy" hidden="1">{"'Sheet1'!$L$16"}</definedName>
    <definedName name="HV" localSheetId="13">#REF!</definedName>
    <definedName name="HV" localSheetId="2">#REF!</definedName>
    <definedName name="HV" localSheetId="11">#REF!</definedName>
    <definedName name="HV" localSheetId="5">#REF!</definedName>
    <definedName name="HV" localSheetId="14">#REF!</definedName>
    <definedName name="HV">#REF!</definedName>
    <definedName name="HVBC" localSheetId="13">#REF!</definedName>
    <definedName name="HVBC" localSheetId="2">#REF!</definedName>
    <definedName name="HVBC" localSheetId="11">#REF!</definedName>
    <definedName name="HVBC" localSheetId="5">#REF!</definedName>
    <definedName name="HVBC" localSheetId="14">#REF!</definedName>
    <definedName name="HVBC">#REF!</definedName>
    <definedName name="HVC" localSheetId="13">#REF!</definedName>
    <definedName name="HVC" localSheetId="2">#REF!</definedName>
    <definedName name="HVC" localSheetId="11">#REF!</definedName>
    <definedName name="HVC" localSheetId="5">#REF!</definedName>
    <definedName name="HVC" localSheetId="14">#REF!</definedName>
    <definedName name="HVC">#REF!</definedName>
    <definedName name="Hvk" localSheetId="13">#REF!</definedName>
    <definedName name="Hvk" localSheetId="2">#REF!</definedName>
    <definedName name="Hvk" localSheetId="11">#REF!</definedName>
    <definedName name="Hvk" localSheetId="5">#REF!</definedName>
    <definedName name="Hvk" localSheetId="14">#REF!</definedName>
    <definedName name="Hvk">#REF!</definedName>
    <definedName name="HVL" localSheetId="13">#REF!</definedName>
    <definedName name="HVL" localSheetId="2">#REF!</definedName>
    <definedName name="HVL" localSheetId="11">#REF!</definedName>
    <definedName name="HVL" localSheetId="5">#REF!</definedName>
    <definedName name="HVL" localSheetId="14">#REF!</definedName>
    <definedName name="HVL">#REF!</definedName>
    <definedName name="HVP" localSheetId="13">#REF!</definedName>
    <definedName name="HVP" localSheetId="2">#REF!</definedName>
    <definedName name="HVP" localSheetId="11">#REF!</definedName>
    <definedName name="HVP" localSheetId="5">#REF!</definedName>
    <definedName name="HVP" localSheetId="14">#REF!</definedName>
    <definedName name="HVP">#REF!</definedName>
    <definedName name="hvt" localSheetId="13">#REF!</definedName>
    <definedName name="hvt" localSheetId="2">#REF!</definedName>
    <definedName name="hvt" localSheetId="11">#REF!</definedName>
    <definedName name="hvt" localSheetId="5">#REF!</definedName>
    <definedName name="hvt" localSheetId="14">#REF!</definedName>
    <definedName name="hvt">#REF!</definedName>
    <definedName name="hvtb" localSheetId="13">#REF!</definedName>
    <definedName name="hvtb" localSheetId="2">#REF!</definedName>
    <definedName name="hvtb" localSheetId="11">#REF!</definedName>
    <definedName name="hvtb" localSheetId="5">#REF!</definedName>
    <definedName name="hvtb" localSheetId="14">#REF!</definedName>
    <definedName name="hvtb">#REF!</definedName>
    <definedName name="hvttt" localSheetId="13">#REF!</definedName>
    <definedName name="hvttt" localSheetId="2">#REF!</definedName>
    <definedName name="hvttt" localSheetId="11">#REF!</definedName>
    <definedName name="hvttt" localSheetId="5">#REF!</definedName>
    <definedName name="hvttt" localSheetId="14">#REF!</definedName>
    <definedName name="hvttt">#REF!</definedName>
    <definedName name="hw">#N/A</definedName>
    <definedName name="Hxk" localSheetId="13">#REF!</definedName>
    <definedName name="Hxk" localSheetId="2">#REF!</definedName>
    <definedName name="Hxk" localSheetId="11">#REF!</definedName>
    <definedName name="Hxk" localSheetId="5">#REF!</definedName>
    <definedName name="Hxk" localSheetId="14">#REF!</definedName>
    <definedName name="Hxk">#REF!</definedName>
    <definedName name="Hy">#N/A</definedName>
    <definedName name="I" localSheetId="13">#REF!</definedName>
    <definedName name="I" localSheetId="2">#REF!</definedName>
    <definedName name="I" localSheetId="11">#REF!</definedName>
    <definedName name="I" localSheetId="5">#REF!</definedName>
    <definedName name="I" localSheetId="14">#REF!</definedName>
    <definedName name="I">#REF!</definedName>
    <definedName name="i_" localSheetId="13">#REF!</definedName>
    <definedName name="i_" localSheetId="14">#REF!</definedName>
    <definedName name="i_">#REF!</definedName>
    <definedName name="I_A" localSheetId="13">#REF!</definedName>
    <definedName name="I_A" localSheetId="2">#REF!</definedName>
    <definedName name="I_A" localSheetId="11">#REF!</definedName>
    <definedName name="I_A" localSheetId="5">#REF!</definedName>
    <definedName name="I_A" localSheetId="14">#REF!</definedName>
    <definedName name="I_A">#REF!</definedName>
    <definedName name="I_B" localSheetId="13">#REF!</definedName>
    <definedName name="I_B" localSheetId="2">#REF!</definedName>
    <definedName name="I_B" localSheetId="11">#REF!</definedName>
    <definedName name="I_B" localSheetId="5">#REF!</definedName>
    <definedName name="I_B" localSheetId="14">#REF!</definedName>
    <definedName name="I_B">#REF!</definedName>
    <definedName name="I_c" localSheetId="13">#REF!</definedName>
    <definedName name="I_c" localSheetId="2">#REF!</definedName>
    <definedName name="I_c" localSheetId="11">#REF!</definedName>
    <definedName name="I_c" localSheetId="5">#REF!</definedName>
    <definedName name="I_c" localSheetId="14">#REF!</definedName>
    <definedName name="I_c">#REF!</definedName>
    <definedName name="I_p" localSheetId="13">#REF!</definedName>
    <definedName name="I_p" localSheetId="2">#REF!</definedName>
    <definedName name="I_p" localSheetId="11">#REF!</definedName>
    <definedName name="I_p" localSheetId="5">#REF!</definedName>
    <definedName name="I_p" localSheetId="14">#REF!</definedName>
    <definedName name="I_p">#REF!</definedName>
    <definedName name="I2É6" localSheetId="13">#REF!</definedName>
    <definedName name="I2É6" localSheetId="14">#REF!</definedName>
    <definedName name="I2É6">#REF!</definedName>
    <definedName name="i7ti7" localSheetId="2">{"Book1"}</definedName>
    <definedName name="i7ti7" localSheetId="11">{"Book1"}</definedName>
    <definedName name="i7ti7" localSheetId="5">{"Book1"}</definedName>
    <definedName name="i7ti7">{"Book1"}</definedName>
    <definedName name="Ia" localSheetId="13">#REF!</definedName>
    <definedName name="Ia" localSheetId="14">#REF!</definedName>
    <definedName name="Ia">#REF!</definedName>
    <definedName name="Ìag" localSheetId="2" hidden="1">{"'Sheet1'!$L$16"}</definedName>
    <definedName name="Ìag" localSheetId="11" hidden="1">{"'Sheet1'!$L$16"}</definedName>
    <definedName name="Ìag" localSheetId="5" hidden="1">{"'Sheet1'!$L$16"}</definedName>
    <definedName name="Ìag" hidden="1">{"'Sheet1'!$L$16"}</definedName>
    <definedName name="Ic" localSheetId="13">#REF!</definedName>
    <definedName name="Ic" localSheetId="2">#REF!</definedName>
    <definedName name="Ic" localSheetId="11">#REF!</definedName>
    <definedName name="Ic" localSheetId="5">#REF!</definedName>
    <definedName name="Ic" localSheetId="14">#REF!</definedName>
    <definedName name="Ic">#REF!</definedName>
    <definedName name="iCt_End">2429</definedName>
    <definedName name="IDLAB_COST" localSheetId="13">#REF!</definedName>
    <definedName name="IDLAB_COST" localSheetId="2">#REF!</definedName>
    <definedName name="IDLAB_COST" localSheetId="11">#REF!</definedName>
    <definedName name="IDLAB_COST" localSheetId="5">#REF!</definedName>
    <definedName name="IDLAB_COST" localSheetId="14">#REF!</definedName>
    <definedName name="IDLAB_COST">#REF!</definedName>
    <definedName name="IDLAB_COST_6" localSheetId="13">#REF!</definedName>
    <definedName name="IDLAB_COST_6" localSheetId="2">#REF!</definedName>
    <definedName name="IDLAB_COST_6" localSheetId="11">#REF!</definedName>
    <definedName name="IDLAB_COST_6" localSheetId="5">#REF!</definedName>
    <definedName name="IDLAB_COST_6" localSheetId="14">#REF!</definedName>
    <definedName name="IDLAB_COST_6">#REF!</definedName>
    <definedName name="Ig">#N/A</definedName>
    <definedName name="igd" localSheetId="13">#REF!</definedName>
    <definedName name="igd" localSheetId="14">#REF!</definedName>
    <definedName name="igd">#REF!</definedName>
    <definedName name="igs" localSheetId="13">#REF!</definedName>
    <definedName name="igs" localSheetId="14">#REF!</definedName>
    <definedName name="igs">#REF!</definedName>
    <definedName name="II" localSheetId="13">#REF!</definedName>
    <definedName name="II" localSheetId="14">#REF!</definedName>
    <definedName name="II">#REF!</definedName>
    <definedName name="II_A" localSheetId="13">#REF!</definedName>
    <definedName name="II_A" localSheetId="2">#REF!</definedName>
    <definedName name="II_A" localSheetId="11">#REF!</definedName>
    <definedName name="II_A" localSheetId="5">#REF!</definedName>
    <definedName name="II_A" localSheetId="14">#REF!</definedName>
    <definedName name="II_A">#REF!</definedName>
    <definedName name="II_B" localSheetId="13">#REF!</definedName>
    <definedName name="II_B" localSheetId="2">#REF!</definedName>
    <definedName name="II_B" localSheetId="11">#REF!</definedName>
    <definedName name="II_B" localSheetId="5">#REF!</definedName>
    <definedName name="II_B" localSheetId="14">#REF!</definedName>
    <definedName name="II_B">#REF!</definedName>
    <definedName name="II_c" localSheetId="13">#REF!</definedName>
    <definedName name="II_c" localSheetId="2">#REF!</definedName>
    <definedName name="II_c" localSheetId="11">#REF!</definedName>
    <definedName name="II_c" localSheetId="5">#REF!</definedName>
    <definedName name="II_c" localSheetId="14">#REF!</definedName>
    <definedName name="II_c">#REF!</definedName>
    <definedName name="IIa" localSheetId="13">#REF!</definedName>
    <definedName name="IIa" localSheetId="14">#REF!</definedName>
    <definedName name="IIa">#REF!</definedName>
    <definedName name="III" localSheetId="13">#REF!</definedName>
    <definedName name="III" localSheetId="14">#REF!</definedName>
    <definedName name="III">#REF!</definedName>
    <definedName name="III_a" localSheetId="13">#REF!</definedName>
    <definedName name="III_a" localSheetId="2">#REF!</definedName>
    <definedName name="III_a" localSheetId="11">#REF!</definedName>
    <definedName name="III_a" localSheetId="5">#REF!</definedName>
    <definedName name="III_a" localSheetId="14">#REF!</definedName>
    <definedName name="III_a">#REF!</definedName>
    <definedName name="III_B" localSheetId="13">#REF!</definedName>
    <definedName name="III_B" localSheetId="2">#REF!</definedName>
    <definedName name="III_B" localSheetId="11">#REF!</definedName>
    <definedName name="III_B" localSheetId="5">#REF!</definedName>
    <definedName name="III_B" localSheetId="14">#REF!</definedName>
    <definedName name="III_B">#REF!</definedName>
    <definedName name="III_c" localSheetId="13">#REF!</definedName>
    <definedName name="III_c" localSheetId="2">#REF!</definedName>
    <definedName name="III_c" localSheetId="11">#REF!</definedName>
    <definedName name="III_c" localSheetId="5">#REF!</definedName>
    <definedName name="III_c" localSheetId="14">#REF!</definedName>
    <definedName name="III_c">#REF!</definedName>
    <definedName name="IIIa" localSheetId="13">#REF!</definedName>
    <definedName name="IIIa" localSheetId="14">#REF!</definedName>
    <definedName name="IIIa">#REF!</definedName>
    <definedName name="IM">#N/A</definedName>
    <definedName name="im.">#N/A</definedName>
    <definedName name="IM2.">#N/A</definedName>
    <definedName name="IM21.">#N/A</definedName>
    <definedName name="IM22.">#N/A</definedName>
    <definedName name="IMPORT" localSheetId="13">#REF!</definedName>
    <definedName name="IMPORT" localSheetId="2">#REF!</definedName>
    <definedName name="IMPORT" localSheetId="11">#REF!</definedName>
    <definedName name="IMPORT" localSheetId="5">#REF!</definedName>
    <definedName name="IMPORT" localSheetId="14">#REF!</definedName>
    <definedName name="IMPORT">#REF!</definedName>
    <definedName name="in">#N/A</definedName>
    <definedName name="IND_LAB" localSheetId="13">#REF!</definedName>
    <definedName name="IND_LAB" localSheetId="2">#REF!</definedName>
    <definedName name="IND_LAB" localSheetId="11">#REF!</definedName>
    <definedName name="IND_LAB" localSheetId="5">#REF!</definedName>
    <definedName name="IND_LAB" localSheetId="14">#REF!</definedName>
    <definedName name="IND_LAB">#REF!</definedName>
    <definedName name="IND_LAB_6" localSheetId="13">#REF!</definedName>
    <definedName name="IND_LAB_6" localSheetId="2">#REF!</definedName>
    <definedName name="IND_LAB_6" localSheetId="11">#REF!</definedName>
    <definedName name="IND_LAB_6" localSheetId="5">#REF!</definedName>
    <definedName name="IND_LAB_6" localSheetId="14">#REF!</definedName>
    <definedName name="IND_LAB_6">#REF!</definedName>
    <definedName name="INDMANP" localSheetId="13">#REF!</definedName>
    <definedName name="INDMANP" localSheetId="2">#REF!</definedName>
    <definedName name="INDMANP" localSheetId="11">#REF!</definedName>
    <definedName name="INDMANP" localSheetId="5">#REF!</definedName>
    <definedName name="INDMANP" localSheetId="14">#REF!</definedName>
    <definedName name="INDMANP">#REF!</definedName>
    <definedName name="INDMANP_6" localSheetId="13">#REF!</definedName>
    <definedName name="INDMANP_6" localSheetId="2">#REF!</definedName>
    <definedName name="INDMANP_6" localSheetId="11">#REF!</definedName>
    <definedName name="INDMANP_6" localSheetId="5">#REF!</definedName>
    <definedName name="INDMANP_6" localSheetId="14">#REF!</definedName>
    <definedName name="INDMANP_6">#REF!</definedName>
    <definedName name="INF" localSheetId="13">#REF!</definedName>
    <definedName name="INF" localSheetId="2">#REF!</definedName>
    <definedName name="INF" localSheetId="11">#REF!</definedName>
    <definedName name="INF" localSheetId="5">#REF!</definedName>
    <definedName name="INF" localSheetId="14">#REF!</definedName>
    <definedName name="INF">#REF!</definedName>
    <definedName name="INPUT" localSheetId="13">#REF!</definedName>
    <definedName name="INPUT" localSheetId="2">#REF!</definedName>
    <definedName name="INPUT" localSheetId="11">#REF!</definedName>
    <definedName name="INPUT" localSheetId="5">#REF!</definedName>
    <definedName name="INPUT" localSheetId="14">#REF!</definedName>
    <definedName name="INPUT">#REF!</definedName>
    <definedName name="input_index" localSheetId="13">#REF!</definedName>
    <definedName name="input_index" localSheetId="2">#REF!</definedName>
    <definedName name="input_index" localSheetId="11">#REF!</definedName>
    <definedName name="input_index" localSheetId="5">#REF!</definedName>
    <definedName name="input_index" localSheetId="14">#REF!</definedName>
    <definedName name="input_index">#REF!</definedName>
    <definedName name="INPUT1" localSheetId="13">#REF!</definedName>
    <definedName name="INPUT1" localSheetId="2">#REF!</definedName>
    <definedName name="INPUT1" localSheetId="11">#REF!</definedName>
    <definedName name="INPUT1" localSheetId="5">#REF!</definedName>
    <definedName name="INPUT1" localSheetId="14">#REF!</definedName>
    <definedName name="INPUT1">#REF!</definedName>
    <definedName name="inputCosti" localSheetId="13">#REF!</definedName>
    <definedName name="inputCosti" localSheetId="2">#REF!</definedName>
    <definedName name="inputCosti" localSheetId="11">#REF!</definedName>
    <definedName name="inputCosti" localSheetId="5">#REF!</definedName>
    <definedName name="inputCosti" localSheetId="14">#REF!</definedName>
    <definedName name="inputCosti">#REF!</definedName>
    <definedName name="inputLf" localSheetId="13">#REF!</definedName>
    <definedName name="inputLf" localSheetId="2">#REF!</definedName>
    <definedName name="inputLf" localSheetId="11">#REF!</definedName>
    <definedName name="inputLf" localSheetId="5">#REF!</definedName>
    <definedName name="inputLf" localSheetId="14">#REF!</definedName>
    <definedName name="inputLf">#REF!</definedName>
    <definedName name="inputWTP" localSheetId="13">#REF!</definedName>
    <definedName name="inputWTP" localSheetId="2">#REF!</definedName>
    <definedName name="inputWTP" localSheetId="11">#REF!</definedName>
    <definedName name="inputWTP" localSheetId="5">#REF!</definedName>
    <definedName name="inputWTP" localSheetId="14">#REF!</definedName>
    <definedName name="inputWTP">#REF!</definedName>
    <definedName name="INSULATION" localSheetId="13">#REF!</definedName>
    <definedName name="INSULATION" localSheetId="2">#REF!</definedName>
    <definedName name="INSULATION" localSheetId="11">#REF!</definedName>
    <definedName name="INSULATION" localSheetId="5">#REF!</definedName>
    <definedName name="INSULATION" localSheetId="14">#REF!</definedName>
    <definedName name="INSULATION">#REF!</definedName>
    <definedName name="INT" localSheetId="13">#REF!</definedName>
    <definedName name="INT" localSheetId="2">#REF!</definedName>
    <definedName name="INT" localSheetId="11">#REF!</definedName>
    <definedName name="INT" localSheetId="5">#REF!</definedName>
    <definedName name="INT" localSheetId="14">#REF!</definedName>
    <definedName name="INT">#REF!</definedName>
    <definedName name="IntelPrice" localSheetId="13">#REF!</definedName>
    <definedName name="IntelPrice" localSheetId="2">#REF!</definedName>
    <definedName name="IntelPrice" localSheetId="11">#REF!</definedName>
    <definedName name="IntelPrice" localSheetId="5">#REF!</definedName>
    <definedName name="IntelPrice" localSheetId="14">#REF!</definedName>
    <definedName name="IntelPrice">#REF!</definedName>
    <definedName name="Interim">#N/A</definedName>
    <definedName name="Interim1" function="1" xlm="1">[3]XL4Poppy!$C$27</definedName>
    <definedName name="InteriorWork">#N/A</definedName>
    <definedName name="Ing" localSheetId="13">#REF!</definedName>
    <definedName name="Ing" localSheetId="2">#REF!</definedName>
    <definedName name="Ing" localSheetId="11">#REF!</definedName>
    <definedName name="Ing" localSheetId="5">#REF!</definedName>
    <definedName name="Ing" localSheetId="14">#REF!</definedName>
    <definedName name="Ing">#REF!</definedName>
    <definedName name="IO" localSheetId="13">#REF!</definedName>
    <definedName name="IO" localSheetId="14">#REF!</definedName>
    <definedName name="IO">#REF!</definedName>
    <definedName name="Ip" localSheetId="13">#REF!</definedName>
    <definedName name="Ip" localSheetId="2">#REF!</definedName>
    <definedName name="Ip" localSheetId="11">#REF!</definedName>
    <definedName name="Ip" localSheetId="5">#REF!</definedName>
    <definedName name="Ip" localSheetId="14">#REF!</definedName>
    <definedName name="Ip">#REF!</definedName>
    <definedName name="Ip_" localSheetId="13">#REF!</definedName>
    <definedName name="Ip_" localSheetId="2">#REF!</definedName>
    <definedName name="Ip_" localSheetId="11">#REF!</definedName>
    <definedName name="Ip_" localSheetId="5">#REF!</definedName>
    <definedName name="Ip_" localSheetId="14">#REF!</definedName>
    <definedName name="Ip_">#REF!</definedName>
    <definedName name="IPX">#N/A</definedName>
    <definedName name="IPY">#N/A</definedName>
    <definedName name="is" localSheetId="13">#REF!</definedName>
    <definedName name="is" localSheetId="14">#REF!</definedName>
    <definedName name="is">#REF!</definedName>
    <definedName name="IS_a" localSheetId="13">#REF!</definedName>
    <definedName name="IS_a" localSheetId="2">#REF!</definedName>
    <definedName name="IS_a" localSheetId="11">#REF!</definedName>
    <definedName name="IS_a" localSheetId="5">#REF!</definedName>
    <definedName name="IS_a" localSheetId="14">#REF!</definedName>
    <definedName name="IS_a">#REF!</definedName>
    <definedName name="IS_Clay" localSheetId="13">#REF!</definedName>
    <definedName name="IS_Clay" localSheetId="2">#REF!</definedName>
    <definedName name="IS_Clay" localSheetId="11">#REF!</definedName>
    <definedName name="IS_Clay" localSheetId="5">#REF!</definedName>
    <definedName name="IS_Clay" localSheetId="14">#REF!</definedName>
    <definedName name="IS_Clay">#REF!</definedName>
    <definedName name="IS_pH" localSheetId="13">#REF!</definedName>
    <definedName name="IS_pH" localSheetId="2">#REF!</definedName>
    <definedName name="IS_pH" localSheetId="11">#REF!</definedName>
    <definedName name="IS_pH" localSheetId="5">#REF!</definedName>
    <definedName name="IS_pH" localSheetId="14">#REF!</definedName>
    <definedName name="IS_pH">#REF!</definedName>
    <definedName name="IST" localSheetId="13">#REF!</definedName>
    <definedName name="IST" localSheetId="2">#REF!</definedName>
    <definedName name="IST" localSheetId="11">#REF!</definedName>
    <definedName name="IST" localSheetId="5">#REF!</definedName>
    <definedName name="IST" localSheetId="14">#REF!</definedName>
    <definedName name="IST">#REF!</definedName>
    <definedName name="it">#N/A</definedName>
    <definedName name="itd1.5" localSheetId="13">#REF!</definedName>
    <definedName name="itd1.5" localSheetId="2">#REF!</definedName>
    <definedName name="itd1.5" localSheetId="11">#REF!</definedName>
    <definedName name="itd1.5" localSheetId="5">#REF!</definedName>
    <definedName name="itd1.5" localSheetId="14">#REF!</definedName>
    <definedName name="itd1.5">#REF!</definedName>
    <definedName name="itdd1.5" localSheetId="13">#REF!</definedName>
    <definedName name="itdd1.5" localSheetId="2">#REF!</definedName>
    <definedName name="itdd1.5" localSheetId="11">#REF!</definedName>
    <definedName name="itdd1.5" localSheetId="5">#REF!</definedName>
    <definedName name="itdd1.5" localSheetId="14">#REF!</definedName>
    <definedName name="itdd1.5">#REF!</definedName>
    <definedName name="itddgoi" localSheetId="13">#REF!</definedName>
    <definedName name="itddgoi" localSheetId="2">#REF!</definedName>
    <definedName name="itddgoi" localSheetId="11">#REF!</definedName>
    <definedName name="itddgoi" localSheetId="5">#REF!</definedName>
    <definedName name="itddgoi" localSheetId="14">#REF!</definedName>
    <definedName name="itddgoi">#REF!</definedName>
    <definedName name="itdg" localSheetId="13">#REF!</definedName>
    <definedName name="itdg" localSheetId="2">#REF!</definedName>
    <definedName name="itdg" localSheetId="11">#REF!</definedName>
    <definedName name="itdg" localSheetId="5">#REF!</definedName>
    <definedName name="itdg" localSheetId="14">#REF!</definedName>
    <definedName name="itdg">#REF!</definedName>
    <definedName name="itdgoi" localSheetId="13">#REF!</definedName>
    <definedName name="itdgoi" localSheetId="2">#REF!</definedName>
    <definedName name="itdgoi" localSheetId="11">#REF!</definedName>
    <definedName name="itdgoi" localSheetId="5">#REF!</definedName>
    <definedName name="itdgoi" localSheetId="14">#REF!</definedName>
    <definedName name="itdgoi">#REF!</definedName>
    <definedName name="iteiyti" localSheetId="2" hidden="1">{"'Sheet1'!$L$16"}</definedName>
    <definedName name="iteiyti" localSheetId="11" hidden="1">{"'Sheet1'!$L$16"}</definedName>
    <definedName name="iteiyti" localSheetId="5" hidden="1">{"'Sheet1'!$L$16"}</definedName>
    <definedName name="iteiyti" hidden="1">{"'Sheet1'!$L$16"}</definedName>
    <definedName name="ith1.5" localSheetId="13">#REF!</definedName>
    <definedName name="ith1.5" localSheetId="2">#REF!</definedName>
    <definedName name="ith1.5" localSheetId="11">#REF!</definedName>
    <definedName name="ith1.5" localSheetId="5">#REF!</definedName>
    <definedName name="ith1.5" localSheetId="14">#REF!</definedName>
    <definedName name="ith1.5">#REF!</definedName>
    <definedName name="ithg" localSheetId="13">#REF!</definedName>
    <definedName name="ithg" localSheetId="2">#REF!</definedName>
    <definedName name="ithg" localSheetId="11">#REF!</definedName>
    <definedName name="ithg" localSheetId="5">#REF!</definedName>
    <definedName name="ithg" localSheetId="14">#REF!</definedName>
    <definedName name="ithg">#REF!</definedName>
    <definedName name="ithgoi" localSheetId="13">#REF!</definedName>
    <definedName name="ithgoi" localSheetId="2">#REF!</definedName>
    <definedName name="ithgoi" localSheetId="11">#REF!</definedName>
    <definedName name="ithgoi" localSheetId="5">#REF!</definedName>
    <definedName name="ithgoi" localSheetId="14">#REF!</definedName>
    <definedName name="ithgoi">#REF!</definedName>
    <definedName name="ïud" localSheetId="2" hidden="1">{"'Sheet1'!$L$16"}</definedName>
    <definedName name="ïud" localSheetId="11" hidden="1">{"'Sheet1'!$L$16"}</definedName>
    <definedName name="ïud" localSheetId="5" hidden="1">{"'Sheet1'!$L$16"}</definedName>
    <definedName name="ïud" hidden="1">{"'Sheet1'!$L$16"}</definedName>
    <definedName name="iv" localSheetId="13">#REF!</definedName>
    <definedName name="iv" localSheetId="2">#REF!</definedName>
    <definedName name="iv" localSheetId="11">#REF!</definedName>
    <definedName name="iv" localSheetId="5">#REF!</definedName>
    <definedName name="iv" localSheetId="14">#REF!</definedName>
    <definedName name="iv">#REF!</definedName>
    <definedName name="IVa" localSheetId="13">#REF!</definedName>
    <definedName name="IVa" localSheetId="14">#REF!</definedName>
    <definedName name="IVa">#REF!</definedName>
    <definedName name="IWTP" localSheetId="13">#REF!</definedName>
    <definedName name="IWTP" localSheetId="2">#REF!</definedName>
    <definedName name="IWTP" localSheetId="11">#REF!</definedName>
    <definedName name="IWTP" localSheetId="5">#REF!</definedName>
    <definedName name="IWTP" localSheetId="14">#REF!</definedName>
    <definedName name="IWTP">#REF!</definedName>
    <definedName name="IX">#N/A</definedName>
    <definedName name="Ixx" localSheetId="13">#REF!</definedName>
    <definedName name="Ixx" localSheetId="2">#REF!</definedName>
    <definedName name="Ixx" localSheetId="11">#REF!</definedName>
    <definedName name="Ixx" localSheetId="5">#REF!</definedName>
    <definedName name="Ixx" localSheetId="14">#REF!</definedName>
    <definedName name="Ixx">#REF!</definedName>
    <definedName name="ixy" localSheetId="13">#REF!</definedName>
    <definedName name="ixy" localSheetId="2">#REF!</definedName>
    <definedName name="ixy" localSheetId="11">#REF!</definedName>
    <definedName name="ixy" localSheetId="5">#REF!</definedName>
    <definedName name="ixy" localSheetId="14">#REF!</definedName>
    <definedName name="ixy">#REF!</definedName>
    <definedName name="IY">#N/A</definedName>
    <definedName name="j" localSheetId="13">#REF!</definedName>
    <definedName name="j" localSheetId="2">#REF!</definedName>
    <definedName name="j" localSheetId="11">#REF!</definedName>
    <definedName name="j" localSheetId="5">#REF!</definedName>
    <definedName name="j" localSheetId="14">#REF!</definedName>
    <definedName name="j">#REF!</definedName>
    <definedName name="J.O" localSheetId="13">#REF!</definedName>
    <definedName name="J.O" localSheetId="2">#REF!</definedName>
    <definedName name="J.O" localSheetId="11">#REF!</definedName>
    <definedName name="J.O" localSheetId="5">#REF!</definedName>
    <definedName name="J.O" localSheetId="14">#REF!</definedName>
    <definedName name="J.O">#REF!</definedName>
    <definedName name="J.O_GT" localSheetId="13">#REF!</definedName>
    <definedName name="J.O_GT" localSheetId="2">#REF!</definedName>
    <definedName name="J.O_GT" localSheetId="11">#REF!</definedName>
    <definedName name="J.O_GT" localSheetId="5">#REF!</definedName>
    <definedName name="J.O_GT" localSheetId="14">#REF!</definedName>
    <definedName name="J.O_GT">#REF!</definedName>
    <definedName name="j_6" localSheetId="13">#REF!</definedName>
    <definedName name="j_6" localSheetId="2">#REF!</definedName>
    <definedName name="j_6" localSheetId="11">#REF!</definedName>
    <definedName name="j_6" localSheetId="5">#REF!</definedName>
    <definedName name="j_6" localSheetId="14">#REF!</definedName>
    <definedName name="j_6">#REF!</definedName>
    <definedName name="j356C8" localSheetId="13">#REF!</definedName>
    <definedName name="j356C8" localSheetId="2">#REF!</definedName>
    <definedName name="j356C8" localSheetId="11">#REF!</definedName>
    <definedName name="j356C8" localSheetId="5">#REF!</definedName>
    <definedName name="j356C8" localSheetId="14">#REF!</definedName>
    <definedName name="j356C8">#REF!</definedName>
    <definedName name="J81j81" localSheetId="13">#REF!</definedName>
    <definedName name="J81j81" localSheetId="2">#REF!</definedName>
    <definedName name="J81j81" localSheetId="11">#REF!</definedName>
    <definedName name="J81j81" localSheetId="5">#REF!</definedName>
    <definedName name="J81j81" localSheetId="14">#REF!</definedName>
    <definedName name="J81j81">#REF!</definedName>
    <definedName name="jdlkd" localSheetId="13">#REF!</definedName>
    <definedName name="jdlkd" localSheetId="14">#REF!</definedName>
    <definedName name="jdlkd">#REF!</definedName>
    <definedName name="jftuydy" localSheetId="2" hidden="1">{"'Sheet1'!$L$16"}</definedName>
    <definedName name="jftuydy" localSheetId="11" hidden="1">{"'Sheet1'!$L$16"}</definedName>
    <definedName name="jftuydy" localSheetId="5" hidden="1">{"'Sheet1'!$L$16"}</definedName>
    <definedName name="jftuydy" hidden="1">{"'Sheet1'!$L$16"}</definedName>
    <definedName name="jgdudu" localSheetId="2" hidden="1">{"'Sheet1'!$L$16"}</definedName>
    <definedName name="jgdudu" localSheetId="11" hidden="1">{"'Sheet1'!$L$16"}</definedName>
    <definedName name="jgdudu" localSheetId="5" hidden="1">{"'Sheet1'!$L$16"}</definedName>
    <definedName name="jgdudu" hidden="1">{"'Sheet1'!$L$16"}</definedName>
    <definedName name="jgfuit" localSheetId="2" hidden="1">{"'Sheet1'!$L$16"}</definedName>
    <definedName name="jgfuit" localSheetId="11" hidden="1">{"'Sheet1'!$L$16"}</definedName>
    <definedName name="jgfuit" localSheetId="5" hidden="1">{"'Sheet1'!$L$16"}</definedName>
    <definedName name="jgfuit" hidden="1">{"'Sheet1'!$L$16"}</definedName>
    <definedName name="JH" localSheetId="2" hidden="1">{"'Sheet1'!$L$16"}</definedName>
    <definedName name="JH" localSheetId="11" hidden="1">{"'Sheet1'!$L$16"}</definedName>
    <definedName name="JH" localSheetId="5" hidden="1">{"'Sheet1'!$L$16"}</definedName>
    <definedName name="JH" hidden="1">{"'Sheet1'!$L$16"}</definedName>
    <definedName name="jhfg" localSheetId="13">#REF!</definedName>
    <definedName name="jhfg" localSheetId="2">#REF!</definedName>
    <definedName name="jhfg" localSheetId="11">#REF!</definedName>
    <definedName name="jhfg" localSheetId="5">#REF!</definedName>
    <definedName name="jhfg" localSheetId="14">#REF!</definedName>
    <definedName name="jhfg">#REF!</definedName>
    <definedName name="jhfghdr" localSheetId="2" hidden="1">{"'Sheet1'!$L$16"}</definedName>
    <definedName name="jhfghdr" localSheetId="11" hidden="1">{"'Sheet1'!$L$16"}</definedName>
    <definedName name="jhfghdr" localSheetId="5" hidden="1">{"'Sheet1'!$L$16"}</definedName>
    <definedName name="jhfghdr" hidden="1">{"'Sheet1'!$L$16"}</definedName>
    <definedName name="jhg">#N/A</definedName>
    <definedName name="JHJ" localSheetId="2" hidden="1">{"'Sheet1'!$L$16"}</definedName>
    <definedName name="JHJ" localSheetId="11" hidden="1">{"'Sheet1'!$L$16"}</definedName>
    <definedName name="JHJ" localSheetId="5" hidden="1">{"'Sheet1'!$L$16"}</definedName>
    <definedName name="JHJ" hidden="1">{"'Sheet1'!$L$16"}</definedName>
    <definedName name="jhjh">#REF!</definedName>
    <definedName name="jhk" localSheetId="2" hidden="1">{"'Sheet1'!$L$16"}</definedName>
    <definedName name="jhk" localSheetId="11" hidden="1">{"'Sheet1'!$L$16"}</definedName>
    <definedName name="jhk" localSheetId="5" hidden="1">{"'Sheet1'!$L$16"}</definedName>
    <definedName name="jhk" hidden="1">{"'Sheet1'!$L$16"}</definedName>
    <definedName name="jhkj" localSheetId="2" hidden="1">{#N/A,#N/A,FALSE,"Chi tiÆt"}</definedName>
    <definedName name="jhkj" localSheetId="11" hidden="1">{#N/A,#N/A,FALSE,"Chi tiÆt"}</definedName>
    <definedName name="jhkj" localSheetId="5" hidden="1">{#N/A,#N/A,FALSE,"Chi tiÆt"}</definedName>
    <definedName name="jhkj" hidden="1">{#N/A,#N/A,FALSE,"Chi tiÆt"}</definedName>
    <definedName name="jhnjnn" localSheetId="13">#REF!</definedName>
    <definedName name="jhnjnn" localSheetId="2">#REF!</definedName>
    <definedName name="jhnjnn" localSheetId="11">#REF!</definedName>
    <definedName name="jhnjnn" localSheetId="5">#REF!</definedName>
    <definedName name="jhnjnn" localSheetId="14">#REF!</definedName>
    <definedName name="jhnjnn">#REF!</definedName>
    <definedName name="jht" localSheetId="2" hidden="1">{"'Sheet1'!$L$16"}</definedName>
    <definedName name="jht" localSheetId="11" hidden="1">{"'Sheet1'!$L$16"}</definedName>
    <definedName name="jht" localSheetId="5" hidden="1">{"'Sheet1'!$L$16"}</definedName>
    <definedName name="jht" hidden="1">{"'Sheet1'!$L$16"}</definedName>
    <definedName name="jidi1">#N/A</definedName>
    <definedName name="jj" localSheetId="13">#REF!</definedName>
    <definedName name="jj" localSheetId="14">#REF!</definedName>
    <definedName name="jj">#REF!</definedName>
    <definedName name="jjj" localSheetId="2" hidden="1">{#N/A,#N/A,FALSE,"Sheet1"}</definedName>
    <definedName name="jjj" localSheetId="11" hidden="1">{#N/A,#N/A,FALSE,"Sheet1"}</definedName>
    <definedName name="jjj" localSheetId="5" hidden="1">{#N/A,#N/A,FALSE,"Sheet1"}</definedName>
    <definedName name="jjj" hidden="1">{#N/A,#N/A,FALSE,"Sheet1"}</definedName>
    <definedName name="jkjhk" localSheetId="2" hidden="1">{"'Sheet1'!$L$16"}</definedName>
    <definedName name="jkjhk" localSheetId="11" hidden="1">{"'Sheet1'!$L$16"}</definedName>
    <definedName name="jkjhk" localSheetId="5" hidden="1">{"'Sheet1'!$L$16"}</definedName>
    <definedName name="jkjhk" hidden="1">{"'Sheet1'!$L$16"}</definedName>
    <definedName name="jkjk" localSheetId="2" hidden="1">{"'Sheet1'!$L$16"}</definedName>
    <definedName name="jkjk" localSheetId="11" hidden="1">{"'Sheet1'!$L$16"}</definedName>
    <definedName name="jkjk" localSheetId="5" hidden="1">{"'Sheet1'!$L$16"}</definedName>
    <definedName name="jkjk" hidden="1">{"'Sheet1'!$L$16"}</definedName>
    <definedName name="JLJKL" localSheetId="2" hidden="1">{"'Sheet1'!$L$16"}</definedName>
    <definedName name="JLJKL" localSheetId="11" hidden="1">{"'Sheet1'!$L$16"}</definedName>
    <definedName name="JLJKL" localSheetId="5" hidden="1">{"'Sheet1'!$L$16"}</definedName>
    <definedName name="JLJKL" hidden="1">{"'Sheet1'!$L$16"}</definedName>
    <definedName name="jn" localSheetId="13">#REF!</definedName>
    <definedName name="jn" localSheetId="2">#REF!</definedName>
    <definedName name="jn" localSheetId="11">#REF!</definedName>
    <definedName name="jn" localSheetId="5">#REF!</definedName>
    <definedName name="jn" localSheetId="14">#REF!</definedName>
    <definedName name="jn">#REF!</definedName>
    <definedName name="js">#N/A</definedName>
    <definedName name="k" localSheetId="13">#REF!</definedName>
    <definedName name="k" localSheetId="2">#REF!</definedName>
    <definedName name="k" localSheetId="11">#REF!</definedName>
    <definedName name="k" localSheetId="5">#REF!</definedName>
    <definedName name="k" localSheetId="14">#REF!</definedName>
    <definedName name="k">#REF!</definedName>
    <definedName name="k.." localSheetId="13">#REF!</definedName>
    <definedName name="k.." localSheetId="2">#REF!</definedName>
    <definedName name="k.." localSheetId="11">#REF!</definedName>
    <definedName name="k.." localSheetId="5">#REF!</definedName>
    <definedName name="k.." localSheetId="14">#REF!</definedName>
    <definedName name="k..">#REF!</definedName>
    <definedName name="k_" localSheetId="13">#REF!</definedName>
    <definedName name="k_" localSheetId="2">#REF!</definedName>
    <definedName name="k_" localSheetId="11">#REF!</definedName>
    <definedName name="k_" localSheetId="5">#REF!</definedName>
    <definedName name="k_" localSheetId="14">#REF!</definedName>
    <definedName name="k_">#REF!</definedName>
    <definedName name="K_1" localSheetId="13">#REF!</definedName>
    <definedName name="K_1" localSheetId="2">#REF!</definedName>
    <definedName name="K_1" localSheetId="11">#REF!</definedName>
    <definedName name="K_1" localSheetId="5">#REF!</definedName>
    <definedName name="K_1" localSheetId="14">#REF!</definedName>
    <definedName name="K_1">#REF!</definedName>
    <definedName name="K_2" localSheetId="13">#REF!</definedName>
    <definedName name="K_2" localSheetId="2">#REF!</definedName>
    <definedName name="K_2" localSheetId="11">#REF!</definedName>
    <definedName name="K_2" localSheetId="5">#REF!</definedName>
    <definedName name="K_2" localSheetId="14">#REF!</definedName>
    <definedName name="K_2">#REF!</definedName>
    <definedName name="k_6" localSheetId="13">#REF!</definedName>
    <definedName name="k_6" localSheetId="2">#REF!</definedName>
    <definedName name="k_6" localSheetId="11">#REF!</definedName>
    <definedName name="k_6" localSheetId="5">#REF!</definedName>
    <definedName name="k_6" localSheetId="14">#REF!</definedName>
    <definedName name="k_6">#REF!</definedName>
    <definedName name="K_Class1" localSheetId="13">#REF!</definedName>
    <definedName name="K_Class1" localSheetId="2">#REF!</definedName>
    <definedName name="K_Class1" localSheetId="11">#REF!</definedName>
    <definedName name="K_Class1" localSheetId="5">#REF!</definedName>
    <definedName name="K_Class1" localSheetId="14">#REF!</definedName>
    <definedName name="K_Class1">#REF!</definedName>
    <definedName name="K_Class2" localSheetId="13">#REF!</definedName>
    <definedName name="K_Class2" localSheetId="2">#REF!</definedName>
    <definedName name="K_Class2" localSheetId="11">#REF!</definedName>
    <definedName name="K_Class2" localSheetId="5">#REF!</definedName>
    <definedName name="K_Class2" localSheetId="14">#REF!</definedName>
    <definedName name="K_Class2">#REF!</definedName>
    <definedName name="K_Class3" localSheetId="13">#REF!</definedName>
    <definedName name="K_Class3" localSheetId="2">#REF!</definedName>
    <definedName name="K_Class3" localSheetId="11">#REF!</definedName>
    <definedName name="K_Class3" localSheetId="5">#REF!</definedName>
    <definedName name="K_Class3" localSheetId="14">#REF!</definedName>
    <definedName name="K_Class3">#REF!</definedName>
    <definedName name="K_Class4" localSheetId="13">#REF!</definedName>
    <definedName name="K_Class4" localSheetId="2">#REF!</definedName>
    <definedName name="K_Class4" localSheetId="11">#REF!</definedName>
    <definedName name="K_Class4" localSheetId="5">#REF!</definedName>
    <definedName name="K_Class4" localSheetId="14">#REF!</definedName>
    <definedName name="K_Class4">#REF!</definedName>
    <definedName name="K_Class5" localSheetId="13">#REF!</definedName>
    <definedName name="K_Class5" localSheetId="2">#REF!</definedName>
    <definedName name="K_Class5" localSheetId="11">#REF!</definedName>
    <definedName name="K_Class5" localSheetId="5">#REF!</definedName>
    <definedName name="K_Class5" localSheetId="14">#REF!</definedName>
    <definedName name="K_Class5">#REF!</definedName>
    <definedName name="K_con" localSheetId="13">#REF!</definedName>
    <definedName name="K_con" localSheetId="2">#REF!</definedName>
    <definedName name="K_con" localSheetId="11">#REF!</definedName>
    <definedName name="K_con" localSheetId="5">#REF!</definedName>
    <definedName name="K_con" localSheetId="14">#REF!</definedName>
    <definedName name="K_con">#REF!</definedName>
    <definedName name="K_L" localSheetId="13">#REF!</definedName>
    <definedName name="K_L" localSheetId="2">#REF!</definedName>
    <definedName name="K_L" localSheetId="11">#REF!</definedName>
    <definedName name="K_L" localSheetId="5">#REF!</definedName>
    <definedName name="K_L" localSheetId="14">#REF!</definedName>
    <definedName name="K_L">#REF!</definedName>
    <definedName name="K_lchae" localSheetId="13">#REF!</definedName>
    <definedName name="K_lchae" localSheetId="2">#REF!</definedName>
    <definedName name="K_lchae" localSheetId="11">#REF!</definedName>
    <definedName name="K_lchae" localSheetId="5">#REF!</definedName>
    <definedName name="K_lchae" localSheetId="14">#REF!</definedName>
    <definedName name="K_lchae">#REF!</definedName>
    <definedName name="K_run" localSheetId="13">#REF!</definedName>
    <definedName name="K_run" localSheetId="2">#REF!</definedName>
    <definedName name="K_run" localSheetId="11">#REF!</definedName>
    <definedName name="K_run" localSheetId="5">#REF!</definedName>
    <definedName name="K_run" localSheetId="14">#REF!</definedName>
    <definedName name="K_run">#REF!</definedName>
    <definedName name="K_sed" localSheetId="13">#REF!</definedName>
    <definedName name="K_sed" localSheetId="2">#REF!</definedName>
    <definedName name="K_sed" localSheetId="11">#REF!</definedName>
    <definedName name="K_sed" localSheetId="5">#REF!</definedName>
    <definedName name="K_sed" localSheetId="14">#REF!</definedName>
    <definedName name="K_sed">#REF!</definedName>
    <definedName name="k_xoa" localSheetId="2" hidden="1">{"Offgrid",#N/A,FALSE,"OFFGRID";"Region",#N/A,FALSE,"REGION";"Offgrid -2",#N/A,FALSE,"OFFGRID";"WTP",#N/A,FALSE,"WTP";"WTP -2",#N/A,FALSE,"WTP";"Project",#N/A,FALSE,"PROJECT";"Summary -2",#N/A,FALSE,"SUMMARY"}</definedName>
    <definedName name="k_xoa" localSheetId="11" hidden="1">{"Offgrid",#N/A,FALSE,"OFFGRID";"Region",#N/A,FALSE,"REGION";"Offgrid -2",#N/A,FALSE,"OFFGRID";"WTP",#N/A,FALSE,"WTP";"WTP -2",#N/A,FALSE,"WTP";"Project",#N/A,FALSE,"PROJECT";"Summary -2",#N/A,FALSE,"SUMMARY"}</definedName>
    <definedName name="k_xoa" localSheetId="5" hidden="1">{"Offgrid",#N/A,FALSE,"OFFGRID";"Region",#N/A,FALSE,"REGION";"Offgrid -2",#N/A,FALSE,"OFFGRID";"WTP",#N/A,FALSE,"WTP";"WTP -2",#N/A,FALSE,"WTP";"Project",#N/A,FALSE,"PROJECT";"Summary -2",#N/A,FALSE,"SUMMARY"}</definedName>
    <definedName name="k_xoa" hidden="1">{"Offgrid",#N/A,FALSE,"OFFGRID";"Region",#N/A,FALSE,"REGION";"Offgrid -2",#N/A,FALSE,"OFFGRID";"WTP",#N/A,FALSE,"WTP";"WTP -2",#N/A,FALSE,"WTP";"Project",#N/A,FALSE,"PROJECT";"Summary -2",#N/A,FALSE,"SUMMARY"}</definedName>
    <definedName name="k_xoa2" localSheetId="2" hidden="1">{"Offgrid",#N/A,FALSE,"OFFGRID";"Region",#N/A,FALSE,"REGION";"Offgrid -2",#N/A,FALSE,"OFFGRID";"WTP",#N/A,FALSE,"WTP";"WTP -2",#N/A,FALSE,"WTP";"Project",#N/A,FALSE,"PROJECT";"Summary -2",#N/A,FALSE,"SUMMARY"}</definedName>
    <definedName name="k_xoa2" localSheetId="11" hidden="1">{"Offgrid",#N/A,FALSE,"OFFGRID";"Region",#N/A,FALSE,"REGION";"Offgrid -2",#N/A,FALSE,"OFFGRID";"WTP",#N/A,FALSE,"WTP";"WTP -2",#N/A,FALSE,"WTP";"Project",#N/A,FALSE,"PROJECT";"Summary -2",#N/A,FALSE,"SUMMARY"}</definedName>
    <definedName name="k_xoa2" localSheetId="5" hidden="1">{"Offgrid",#N/A,FALSE,"OFFGRID";"Region",#N/A,FALSE,"REGION";"Offgrid -2",#N/A,FALSE,"OFFGRID";"WTP",#N/A,FALSE,"WTP";"WTP -2",#N/A,FALSE,"WTP";"Project",#N/A,FALSE,"PROJECT";"Summary -2",#N/A,FALSE,"SUMMARY"}</definedName>
    <definedName name="k_xoa2" hidden="1">{"Offgrid",#N/A,FALSE,"OFFGRID";"Region",#N/A,FALSE,"REGION";"Offgrid -2",#N/A,FALSE,"OFFGRID";"WTP",#N/A,FALSE,"WTP";"WTP -2",#N/A,FALSE,"WTP";"Project",#N/A,FALSE,"PROJECT";"Summary -2",#N/A,FALSE,"SUMMARY"}</definedName>
    <definedName name="K0.001">#N/A</definedName>
    <definedName name="K0.011">#N/A</definedName>
    <definedName name="K0.101">#N/A</definedName>
    <definedName name="K0.111">#N/A</definedName>
    <definedName name="K0.201">#N/A</definedName>
    <definedName name="K0.211">#N/A</definedName>
    <definedName name="K0.301">#N/A</definedName>
    <definedName name="K0.311">#N/A</definedName>
    <definedName name="K0.400">#N/A</definedName>
    <definedName name="K0.410">#N/A</definedName>
    <definedName name="K0.501">#N/A</definedName>
    <definedName name="K0.511">#N/A</definedName>
    <definedName name="K0.61">#N/A</definedName>
    <definedName name="K0.71">#N/A</definedName>
    <definedName name="K1.001">#N/A</definedName>
    <definedName name="K1.021">#N/A</definedName>
    <definedName name="K1.041">#N/A</definedName>
    <definedName name="K1.121">#N/A</definedName>
    <definedName name="K1.201">#N/A</definedName>
    <definedName name="K1.211">#N/A</definedName>
    <definedName name="K1.221">#N/A</definedName>
    <definedName name="K1.301">#N/A</definedName>
    <definedName name="K1.321">#N/A</definedName>
    <definedName name="K1.331">#N/A</definedName>
    <definedName name="K1.341">#N/A</definedName>
    <definedName name="K1.401">#N/A</definedName>
    <definedName name="K1.411">#N/A</definedName>
    <definedName name="K1.421">#N/A</definedName>
    <definedName name="K1.431">#N/A</definedName>
    <definedName name="K1.441">#N/A</definedName>
    <definedName name="K1_">#N/A</definedName>
    <definedName name="k14s">#N/A</definedName>
    <definedName name="K2.001">#N/A</definedName>
    <definedName name="K2.011">#N/A</definedName>
    <definedName name="K2.021">#N/A</definedName>
    <definedName name="K2.031">#N/A</definedName>
    <definedName name="K2.041">#N/A</definedName>
    <definedName name="K2.101">#N/A</definedName>
    <definedName name="K2.111">#N/A</definedName>
    <definedName name="K2.121">#N/A</definedName>
    <definedName name="K2.131">#N/A</definedName>
    <definedName name="K2.141">#N/A</definedName>
    <definedName name="K2.201">#N/A</definedName>
    <definedName name="K2.211">#N/A</definedName>
    <definedName name="K2.221">#N/A</definedName>
    <definedName name="K2.231">#N/A</definedName>
    <definedName name="K2.241">#N/A</definedName>
    <definedName name="K2.301">#N/A</definedName>
    <definedName name="K2.321">#N/A</definedName>
    <definedName name="K2.341">#N/A</definedName>
    <definedName name="K2.400">#N/A</definedName>
    <definedName name="K2.420">#N/A</definedName>
    <definedName name="K2.440">#N/A</definedName>
    <definedName name="K2.500">#N/A</definedName>
    <definedName name="K2.520">#N/A</definedName>
    <definedName name="K2.540">#N/A</definedName>
    <definedName name="K2_">#N/A</definedName>
    <definedName name="k2b">#N/A</definedName>
    <definedName name="K3.210">#N/A</definedName>
    <definedName name="K3.220">#N/A</definedName>
    <definedName name="K3.230">#N/A</definedName>
    <definedName name="K3.310">#N/A</definedName>
    <definedName name="K3.320">#N/A</definedName>
    <definedName name="K3.330">#N/A</definedName>
    <definedName name="K3.410">#N/A</definedName>
    <definedName name="K3.430">#N/A</definedName>
    <definedName name="K3.450">#N/A</definedName>
    <definedName name="K4.010">#N/A</definedName>
    <definedName name="K4.020">#N/A</definedName>
    <definedName name="K4.110">#N/A</definedName>
    <definedName name="K4.120">#N/A</definedName>
    <definedName name="K4.210">#N/A</definedName>
    <definedName name="K4.220">#N/A</definedName>
    <definedName name="K4.230">#N/A</definedName>
    <definedName name="K4.240">#N/A</definedName>
    <definedName name="KA" localSheetId="13">#REF!</definedName>
    <definedName name="KA" localSheetId="2">#REF!</definedName>
    <definedName name="KA" localSheetId="11">#REF!</definedName>
    <definedName name="KA" localSheetId="5">#REF!</definedName>
    <definedName name="KA" localSheetId="14">#REF!</definedName>
    <definedName name="KA">#REF!</definedName>
    <definedName name="ka." localSheetId="13">#REF!</definedName>
    <definedName name="ka." localSheetId="2">#REF!</definedName>
    <definedName name="ka." localSheetId="11">#REF!</definedName>
    <definedName name="ka." localSheetId="5">#REF!</definedName>
    <definedName name="ka." localSheetId="14">#REF!</definedName>
    <definedName name="ka.">#REF!</definedName>
    <definedName name="KAE" localSheetId="13">#REF!</definedName>
    <definedName name="KAE" localSheetId="2">#REF!</definedName>
    <definedName name="KAE" localSheetId="11">#REF!</definedName>
    <definedName name="KAE" localSheetId="5">#REF!</definedName>
    <definedName name="KAE" localSheetId="14">#REF!</definedName>
    <definedName name="KAE">#REF!</definedName>
    <definedName name="KAS" localSheetId="13">#REF!</definedName>
    <definedName name="KAS" localSheetId="2">#REF!</definedName>
    <definedName name="KAS" localSheetId="11">#REF!</definedName>
    <definedName name="KAS" localSheetId="5">#REF!</definedName>
    <definedName name="KAS" localSheetId="14">#REF!</definedName>
    <definedName name="KAS">#REF!</definedName>
    <definedName name="kavico" localSheetId="2" hidden="1">{"'Sheet1'!$L$16"}</definedName>
    <definedName name="kavico" localSheetId="11" hidden="1">{"'Sheet1'!$L$16"}</definedName>
    <definedName name="kavico" localSheetId="5" hidden="1">{"'Sheet1'!$L$16"}</definedName>
    <definedName name="kavico" hidden="1">{"'Sheet1'!$L$16"}</definedName>
    <definedName name="Kc" localSheetId="13">#REF!</definedName>
    <definedName name="Kc" localSheetId="2">#REF!</definedName>
    <definedName name="Kc" localSheetId="11">#REF!</definedName>
    <definedName name="Kc" localSheetId="5">#REF!</definedName>
    <definedName name="Kc" localSheetId="14">#REF!</definedName>
    <definedName name="Kc">#REF!</definedName>
    <definedName name="kcdd" localSheetId="13">#REF!</definedName>
    <definedName name="kcdd" localSheetId="2">#REF!</definedName>
    <definedName name="kcdd" localSheetId="11">#REF!</definedName>
    <definedName name="kcdd" localSheetId="5">#REF!</definedName>
    <definedName name="kcdd" localSheetId="14">#REF!</definedName>
    <definedName name="kcdd">#REF!</definedName>
    <definedName name="kcg" localSheetId="13">#REF!</definedName>
    <definedName name="kcg" localSheetId="2">#REF!</definedName>
    <definedName name="kcg" localSheetId="11">#REF!</definedName>
    <definedName name="kcg" localSheetId="5">#REF!</definedName>
    <definedName name="kcg" localSheetId="14">#REF!</definedName>
    <definedName name="kcg">#REF!</definedName>
    <definedName name="kcong" localSheetId="13">#REF!</definedName>
    <definedName name="kcong" localSheetId="2">#REF!</definedName>
    <definedName name="kcong" localSheetId="11">#REF!</definedName>
    <definedName name="kcong" localSheetId="5">#REF!</definedName>
    <definedName name="kcong" localSheetId="14">#REF!</definedName>
    <definedName name="kcong">#REF!</definedName>
    <definedName name="KcTieuChuan">#REF!</definedName>
    <definedName name="KD" localSheetId="13">#REF!</definedName>
    <definedName name="KD" localSheetId="2">#REF!</definedName>
    <definedName name="KD" localSheetId="11">#REF!</definedName>
    <definedName name="KD" localSheetId="5">#REF!</definedName>
    <definedName name="KD" localSheetId="14">#REF!</definedName>
    <definedName name="KD">#REF!</definedName>
    <definedName name="Kda" localSheetId="13">#REF!</definedName>
    <definedName name="Kda" localSheetId="2">#REF!</definedName>
    <definedName name="Kda" localSheetId="11">#REF!</definedName>
    <definedName name="Kda" localSheetId="5">#REF!</definedName>
    <definedName name="Kda" localSheetId="14">#REF!</definedName>
    <definedName name="Kda">#REF!</definedName>
    <definedName name="KDC" localSheetId="13">#REF!</definedName>
    <definedName name="KDC" localSheetId="2">#REF!</definedName>
    <definedName name="KDC" localSheetId="11">#REF!</definedName>
    <definedName name="KDC" localSheetId="5">#REF!</definedName>
    <definedName name="KDC" localSheetId="14">#REF!</definedName>
    <definedName name="KDC">#REF!</definedName>
    <definedName name="kdien" localSheetId="13">#REF!</definedName>
    <definedName name="kdien" localSheetId="2">#REF!</definedName>
    <definedName name="kdien" localSheetId="11">#REF!</definedName>
    <definedName name="kdien" localSheetId="5">#REF!</definedName>
    <definedName name="kdien" localSheetId="14">#REF!</definedName>
    <definedName name="kdien">#REF!</definedName>
    <definedName name="KeBve" localSheetId="13">#REF!</definedName>
    <definedName name="KeBve" localSheetId="2">#REF!</definedName>
    <definedName name="KeBve" localSheetId="11">#REF!</definedName>
    <definedName name="KeBve" localSheetId="5">#REF!</definedName>
    <definedName name="KeBve" localSheetId="14">#REF!</definedName>
    <definedName name="KeBve">#REF!</definedName>
    <definedName name="kecot">#N/A</definedName>
    <definedName name="Kepcapcacloai" localSheetId="13">#REF!</definedName>
    <definedName name="Kepcapcacloai" localSheetId="2">#REF!</definedName>
    <definedName name="Kepcapcacloai" localSheetId="11">#REF!</definedName>
    <definedName name="Kepcapcacloai" localSheetId="5">#REF!</definedName>
    <definedName name="Kepcapcacloai" localSheetId="14">#REF!</definedName>
    <definedName name="Kepcapcacloai">#REF!</definedName>
    <definedName name="Kf">#N/A</definedName>
    <definedName name="Kf_6" localSheetId="13">#REF!</definedName>
    <definedName name="Kf_6" localSheetId="2">#REF!</definedName>
    <definedName name="Kf_6" localSheetId="11">#REF!</definedName>
    <definedName name="Kf_6" localSheetId="5">#REF!</definedName>
    <definedName name="Kf_6" localSheetId="14">#REF!</definedName>
    <definedName name="Kf_6">#REF!</definedName>
    <definedName name="KFFMAX" localSheetId="13">#REF!</definedName>
    <definedName name="KFFMAX" localSheetId="2">#REF!</definedName>
    <definedName name="KFFMAX" localSheetId="11">#REF!</definedName>
    <definedName name="KFFMAX" localSheetId="5">#REF!</definedName>
    <definedName name="KFFMAX" localSheetId="14">#REF!</definedName>
    <definedName name="KFFMAX">#REF!</definedName>
    <definedName name="KFFMIN" localSheetId="13">#REF!</definedName>
    <definedName name="KFFMIN" localSheetId="2">#REF!</definedName>
    <definedName name="KFFMIN" localSheetId="11">#REF!</definedName>
    <definedName name="KFFMIN" localSheetId="5">#REF!</definedName>
    <definedName name="KFFMIN" localSheetId="14">#REF!</definedName>
    <definedName name="KFFMIN">#REF!</definedName>
    <definedName name="Kg_">#N/A</definedName>
    <definedName name="kg_m2" localSheetId="13" hidden="1">#REF!</definedName>
    <definedName name="kg_m2" localSheetId="2" hidden="1">#REF!</definedName>
    <definedName name="kg_m2" localSheetId="11" hidden="1">#REF!</definedName>
    <definedName name="kg_m2" localSheetId="5" hidden="1">#REF!</definedName>
    <definedName name="kg_m2" localSheetId="14" hidden="1">#REF!</definedName>
    <definedName name="kg_m2" hidden="1">#REF!</definedName>
    <definedName name="kich" localSheetId="13">#REF!</definedName>
    <definedName name="kich" localSheetId="2">#REF!</definedName>
    <definedName name="kich" localSheetId="11">#REF!</definedName>
    <definedName name="kich" localSheetId="5">#REF!</definedName>
    <definedName name="kich" localSheetId="14">#REF!</definedName>
    <definedName name="kich">#REF!</definedName>
    <definedName name="Kich100T">#N/A</definedName>
    <definedName name="kich18" localSheetId="13">#REF!</definedName>
    <definedName name="kich18" localSheetId="2">#REF!</definedName>
    <definedName name="kich18" localSheetId="11">#REF!</definedName>
    <definedName name="kich18" localSheetId="5">#REF!</definedName>
    <definedName name="kich18" localSheetId="14">#REF!</definedName>
    <definedName name="kich18">#REF!</definedName>
    <definedName name="kich250" localSheetId="13">#REF!</definedName>
    <definedName name="kich250" localSheetId="2">#REF!</definedName>
    <definedName name="kich250" localSheetId="11">#REF!</definedName>
    <definedName name="kich250" localSheetId="5">#REF!</definedName>
    <definedName name="kich250" localSheetId="14">#REF!</definedName>
    <definedName name="kich250">#REF!</definedName>
    <definedName name="kich250t" localSheetId="13">#REF!</definedName>
    <definedName name="kich250t" localSheetId="2">#REF!</definedName>
    <definedName name="kich250t" localSheetId="11">#REF!</definedName>
    <definedName name="kich250t" localSheetId="5">#REF!</definedName>
    <definedName name="kich250t" localSheetId="14">#REF!</definedName>
    <definedName name="kich250t">#REF!</definedName>
    <definedName name="kich500" localSheetId="13">#REF!</definedName>
    <definedName name="kich500" localSheetId="2">#REF!</definedName>
    <definedName name="kich500" localSheetId="11">#REF!</definedName>
    <definedName name="kich500" localSheetId="5">#REF!</definedName>
    <definedName name="kich500" localSheetId="14">#REF!</definedName>
    <definedName name="kich500">#REF!</definedName>
    <definedName name="kich500t" localSheetId="13">#REF!</definedName>
    <definedName name="kich500t" localSheetId="2">#REF!</definedName>
    <definedName name="kich500t" localSheetId="11">#REF!</definedName>
    <definedName name="kich500t" localSheetId="5">#REF!</definedName>
    <definedName name="kich500t" localSheetId="14">#REF!</definedName>
    <definedName name="kich500t">#REF!</definedName>
    <definedName name="kiem" localSheetId="13">#REF!</definedName>
    <definedName name="kiem" localSheetId="2">#REF!</definedName>
    <definedName name="kiem" localSheetId="11">#REF!</definedName>
    <definedName name="kiem" localSheetId="5">#REF!</definedName>
    <definedName name="kiem" localSheetId="14">#REF!</definedName>
    <definedName name="kiem">#REF!</definedName>
    <definedName name="Kiem_tra_trung_ten" localSheetId="13">#REF!</definedName>
    <definedName name="Kiem_tra_trung_ten" localSheetId="2">#REF!</definedName>
    <definedName name="Kiem_tra_trung_ten" localSheetId="11">#REF!</definedName>
    <definedName name="Kiem_tra_trung_ten" localSheetId="5">#REF!</definedName>
    <definedName name="Kiem_tra_trung_ten" localSheetId="14">#REF!</definedName>
    <definedName name="Kiem_tra_trung_ten">#REF!</definedName>
    <definedName name="KINH_PHI_DEN_BU" localSheetId="13">#REF!</definedName>
    <definedName name="KINH_PHI_DEN_BU" localSheetId="2">#REF!</definedName>
    <definedName name="KINH_PHI_DEN_BU" localSheetId="11">#REF!</definedName>
    <definedName name="KINH_PHI_DEN_BU" localSheetId="5">#REF!</definedName>
    <definedName name="KINH_PHI_DEN_BU" localSheetId="14">#REF!</definedName>
    <definedName name="KINH_PHI_DEN_BU">#REF!</definedName>
    <definedName name="KINH_PHI_DZ0.4KV" localSheetId="13">#REF!</definedName>
    <definedName name="KINH_PHI_DZ0.4KV" localSheetId="2">#REF!</definedName>
    <definedName name="KINH_PHI_DZ0.4KV" localSheetId="11">#REF!</definedName>
    <definedName name="KINH_PHI_DZ0.4KV" localSheetId="5">#REF!</definedName>
    <definedName name="KINH_PHI_DZ0.4KV" localSheetId="14">#REF!</definedName>
    <definedName name="KINH_PHI_DZ0.4KV">#REF!</definedName>
    <definedName name="KINH_PHI_KHAO_SAT__LAP_BCNCKT__TKKTTC" localSheetId="13">#REF!</definedName>
    <definedName name="KINH_PHI_KHAO_SAT__LAP_BCNCKT__TKKTTC" localSheetId="2">#REF!</definedName>
    <definedName name="KINH_PHI_KHAO_SAT__LAP_BCNCKT__TKKTTC" localSheetId="11">#REF!</definedName>
    <definedName name="KINH_PHI_KHAO_SAT__LAP_BCNCKT__TKKTTC" localSheetId="5">#REF!</definedName>
    <definedName name="KINH_PHI_KHAO_SAT__LAP_BCNCKT__TKKTTC" localSheetId="14">#REF!</definedName>
    <definedName name="KINH_PHI_KHAO_SAT__LAP_BCNCKT__TKKTTC">#REF!</definedName>
    <definedName name="KINH_PHI_KHO_BAI" localSheetId="13">#REF!</definedName>
    <definedName name="KINH_PHI_KHO_BAI" localSheetId="2">#REF!</definedName>
    <definedName name="KINH_PHI_KHO_BAI" localSheetId="11">#REF!</definedName>
    <definedName name="KINH_PHI_KHO_BAI" localSheetId="5">#REF!</definedName>
    <definedName name="KINH_PHI_KHO_BAI" localSheetId="14">#REF!</definedName>
    <definedName name="KINH_PHI_KHO_BAI">#REF!</definedName>
    <definedName name="KINH_PHI_TBA" localSheetId="13">#REF!</definedName>
    <definedName name="KINH_PHI_TBA" localSheetId="2">#REF!</definedName>
    <definedName name="KINH_PHI_TBA" localSheetId="11">#REF!</definedName>
    <definedName name="KINH_PHI_TBA" localSheetId="5">#REF!</definedName>
    <definedName name="KINH_PHI_TBA" localSheetId="14">#REF!</definedName>
    <definedName name="KINH_PHI_TBA">#REF!</definedName>
    <definedName name="kip" localSheetId="13">#REF!</definedName>
    <definedName name="kip" localSheetId="2">#REF!</definedName>
    <definedName name="kip" localSheetId="11">#REF!</definedName>
    <definedName name="kip" localSheetId="5">#REF!</definedName>
    <definedName name="kip" localSheetId="14">#REF!</definedName>
    <definedName name="kip">#REF!</definedName>
    <definedName name="kipdien" localSheetId="13">#REF!</definedName>
    <definedName name="kipdien" localSheetId="2">#REF!</definedName>
    <definedName name="kipdien" localSheetId="11">#REF!</definedName>
    <definedName name="kipdien" localSheetId="5">#REF!</definedName>
    <definedName name="kipdien" localSheetId="14">#REF!</definedName>
    <definedName name="kipdien">#REF!</definedName>
    <definedName name="kj" localSheetId="13">#REF!</definedName>
    <definedName name="kj" localSheetId="2">#REF!</definedName>
    <definedName name="kj" localSheetId="11">#REF!</definedName>
    <definedName name="kj" localSheetId="5">#REF!</definedName>
    <definedName name="kj" localSheetId="14">#REF!</definedName>
    <definedName name="kj">#REF!</definedName>
    <definedName name="kjh" function="1" xlm="1">[4]XL4Poppy!$C$39</definedName>
    <definedName name="kjk" localSheetId="13">#REF!</definedName>
    <definedName name="kjk" localSheetId="2">#REF!</definedName>
    <definedName name="kjk" localSheetId="11">#REF!</definedName>
    <definedName name="kjk" localSheetId="5">#REF!</definedName>
    <definedName name="kjk" localSheetId="14">#REF!</definedName>
    <definedName name="kjk">#REF!</definedName>
    <definedName name="kjkldfgl" localSheetId="13">#REF!</definedName>
    <definedName name="kjkldfgl" localSheetId="2">#REF!</definedName>
    <definedName name="kjkldfgl" localSheetId="11">#REF!</definedName>
    <definedName name="kjkldfgl" localSheetId="5">#REF!</definedName>
    <definedName name="kjkldfgl" localSheetId="14">#REF!</definedName>
    <definedName name="kjkldfgl">#REF!</definedName>
    <definedName name="kjlhjl">#N/A</definedName>
    <definedName name="kk">0.8</definedName>
    <definedName name="kk_9">0.8</definedName>
    <definedName name="KKE_Sheet10_List" localSheetId="13">#REF!</definedName>
    <definedName name="KKE_Sheet10_List" localSheetId="2">#REF!</definedName>
    <definedName name="KKE_Sheet10_List" localSheetId="11">#REF!</definedName>
    <definedName name="KKE_Sheet10_List" localSheetId="5">#REF!</definedName>
    <definedName name="KKE_Sheet10_List" localSheetId="14">#REF!</definedName>
    <definedName name="KKE_Sheet10_List">#REF!</definedName>
    <definedName name="kkk" localSheetId="13">#REF!</definedName>
    <definedName name="kkk" localSheetId="2">#REF!</definedName>
    <definedName name="kkk" localSheetId="11">#REF!</definedName>
    <definedName name="kkk" localSheetId="5">#REF!</definedName>
    <definedName name="kkk" localSheetId="14">#REF!</definedName>
    <definedName name="kkk">#REF!</definedName>
    <definedName name="Kkt">#N/A</definedName>
    <definedName name="KL" localSheetId="13">#REF!</definedName>
    <definedName name="KL" localSheetId="2">#REF!</definedName>
    <definedName name="KL" localSheetId="11">#REF!</definedName>
    <definedName name="KL" localSheetId="5">#REF!</definedName>
    <definedName name="KL" localSheetId="14">#REF!</definedName>
    <definedName name="KL">#REF!</definedName>
    <definedName name="KL_2">#REF!</definedName>
    <definedName name="KL_22">#N/A</definedName>
    <definedName name="KL_C">#N/A</definedName>
    <definedName name="KL_cau">#N/A</definedName>
    <definedName name="KL_cong" localSheetId="13">#REF!</definedName>
    <definedName name="KL_cong" localSheetId="2">#REF!</definedName>
    <definedName name="KL_cong" localSheetId="11">#REF!</definedName>
    <definedName name="KL_cong" localSheetId="5">#REF!</definedName>
    <definedName name="KL_cong" localSheetId="14">#REF!</definedName>
    <definedName name="KL_cong">#REF!</definedName>
    <definedName name="kl_ME" localSheetId="13">#REF!</definedName>
    <definedName name="kl_ME" localSheetId="2">#REF!</definedName>
    <definedName name="kl_ME" localSheetId="11">#REF!</definedName>
    <definedName name="kl_ME" localSheetId="5">#REF!</definedName>
    <definedName name="kl_ME" localSheetId="14">#REF!</definedName>
    <definedName name="kl_ME">#REF!</definedName>
    <definedName name="KL_TA" localSheetId="13">#REF!</definedName>
    <definedName name="KL_TA" localSheetId="2">#REF!</definedName>
    <definedName name="KL_TA" localSheetId="11">#REF!</definedName>
    <definedName name="KL_TA" localSheetId="5">#REF!</definedName>
    <definedName name="KL_TA" localSheetId="14">#REF!</definedName>
    <definedName name="KL_TA">#REF!</definedName>
    <definedName name="KL_TBA" localSheetId="13">#REF!</definedName>
    <definedName name="KL_TBA" localSheetId="2">#REF!</definedName>
    <definedName name="KL_TBA" localSheetId="11">#REF!</definedName>
    <definedName name="KL_TBA" localSheetId="5">#REF!</definedName>
    <definedName name="KL_TBA" localSheetId="14">#REF!</definedName>
    <definedName name="KL_TBA">#REF!</definedName>
    <definedName name="KLC" localSheetId="13">#REF!</definedName>
    <definedName name="KLC" localSheetId="2">#REF!</definedName>
    <definedName name="KLC" localSheetId="11">#REF!</definedName>
    <definedName name="KLC" localSheetId="5">#REF!</definedName>
    <definedName name="KLC" localSheetId="14">#REF!</definedName>
    <definedName name="KLC">#REF!</definedName>
    <definedName name="klcau">#N/A</definedName>
    <definedName name="KLcong" localSheetId="2" hidden="1">{"'Sheet1'!$L$16"}</definedName>
    <definedName name="KLcong" localSheetId="11" hidden="1">{"'Sheet1'!$L$16"}</definedName>
    <definedName name="KLcong" localSheetId="5" hidden="1">{"'Sheet1'!$L$16"}</definedName>
    <definedName name="KLcong" hidden="1">{"'Sheet1'!$L$16"}</definedName>
    <definedName name="KLconghop" localSheetId="2" hidden="1">{"'Sheet1'!$L$16"}</definedName>
    <definedName name="KLconghop" localSheetId="11" hidden="1">{"'Sheet1'!$L$16"}</definedName>
    <definedName name="KLconghop" localSheetId="5" hidden="1">{"'Sheet1'!$L$16"}</definedName>
    <definedName name="KLconghop" hidden="1">{"'Sheet1'!$L$16"}</definedName>
    <definedName name="klctbb" localSheetId="13">#REF!</definedName>
    <definedName name="klctbb" localSheetId="2">#REF!</definedName>
    <definedName name="klctbb" localSheetId="11">#REF!</definedName>
    <definedName name="klctbb" localSheetId="5">#REF!</definedName>
    <definedName name="klctbb" localSheetId="14">#REF!</definedName>
    <definedName name="klctbb">#REF!</definedName>
    <definedName name="kld">#N/A</definedName>
    <definedName name="kldd1p" localSheetId="13">#REF!</definedName>
    <definedName name="kldd1p" localSheetId="2">#REF!</definedName>
    <definedName name="kldd1p" localSheetId="11">#REF!</definedName>
    <definedName name="kldd1p" localSheetId="5">#REF!</definedName>
    <definedName name="kldd1p" localSheetId="14">#REF!</definedName>
    <definedName name="kldd1p">#REF!</definedName>
    <definedName name="kldd3p">#N/A</definedName>
    <definedName name="kldd3p_6" localSheetId="13">#REF!</definedName>
    <definedName name="kldd3p_6" localSheetId="2">#REF!</definedName>
    <definedName name="kldd3p_6" localSheetId="11">#REF!</definedName>
    <definedName name="kldd3p_6" localSheetId="5">#REF!</definedName>
    <definedName name="kldd3p_6" localSheetId="14">#REF!</definedName>
    <definedName name="kldd3p_6">#REF!</definedName>
    <definedName name="KLduonggiaods" localSheetId="2" hidden="1">{"'Sheet1'!$L$16"}</definedName>
    <definedName name="KLduonggiaods" localSheetId="11" hidden="1">{"'Sheet1'!$L$16"}</definedName>
    <definedName name="KLduonggiaods" localSheetId="5" hidden="1">{"'Sheet1'!$L$16"}</definedName>
    <definedName name="KLduonggiaods" hidden="1">{"'Sheet1'!$L$16"}</definedName>
    <definedName name="KLduonggiaods1" localSheetId="2" hidden="1">{"'Sheet1'!$L$16"}</definedName>
    <definedName name="KLduonggiaods1" localSheetId="11" hidden="1">{"'Sheet1'!$L$16"}</definedName>
    <definedName name="KLduonggiaods1" localSheetId="5" hidden="1">{"'Sheet1'!$L$16"}</definedName>
    <definedName name="KLduonggiaods1" hidden="1">{"'Sheet1'!$L$16"}</definedName>
    <definedName name="KLFMAX" localSheetId="13">#REF!</definedName>
    <definedName name="KLFMAX" localSheetId="2">#REF!</definedName>
    <definedName name="KLFMAX" localSheetId="11">#REF!</definedName>
    <definedName name="KLFMAX" localSheetId="5">#REF!</definedName>
    <definedName name="KLFMAX" localSheetId="14">#REF!</definedName>
    <definedName name="KLFMAX">#REF!</definedName>
    <definedName name="KLFMIN" localSheetId="13">#REF!</definedName>
    <definedName name="KLFMIN" localSheetId="2">#REF!</definedName>
    <definedName name="KLFMIN" localSheetId="11">#REF!</definedName>
    <definedName name="KLFMIN" localSheetId="5">#REF!</definedName>
    <definedName name="KLFMIN" localSheetId="14">#REF!</definedName>
    <definedName name="KLFMIN">#REF!</definedName>
    <definedName name="klg" localSheetId="13">#REF!</definedName>
    <definedName name="klg" localSheetId="2">#REF!</definedName>
    <definedName name="klg" localSheetId="11">#REF!</definedName>
    <definedName name="klg" localSheetId="5">#REF!</definedName>
    <definedName name="klg" localSheetId="14">#REF!</definedName>
    <definedName name="klg">#REF!</definedName>
    <definedName name="KLGT1" localSheetId="13">#REF!</definedName>
    <definedName name="KLGT1" localSheetId="14">#REF!</definedName>
    <definedName name="KLGT1">#REF!</definedName>
    <definedName name="KLGT2" localSheetId="13">#REF!</definedName>
    <definedName name="KLGT2" localSheetId="2">#REF!</definedName>
    <definedName name="KLGT2" localSheetId="11">#REF!</definedName>
    <definedName name="KLGT2" localSheetId="5">#REF!</definedName>
    <definedName name="KLGT2" localSheetId="14">#REF!</definedName>
    <definedName name="KLGT2">#REF!</definedName>
    <definedName name="KLGT3" localSheetId="13">#REF!</definedName>
    <definedName name="KLGT3" localSheetId="2">#REF!</definedName>
    <definedName name="KLGT3" localSheetId="11">#REF!</definedName>
    <definedName name="KLGT3" localSheetId="5">#REF!</definedName>
    <definedName name="KLGT3" localSheetId="14">#REF!</definedName>
    <definedName name="KLGT3">#REF!</definedName>
    <definedName name="KLHC15" localSheetId="13">#REF!</definedName>
    <definedName name="KLHC15" localSheetId="2">#REF!</definedName>
    <definedName name="KLHC15" localSheetId="11">#REF!</definedName>
    <definedName name="KLHC15" localSheetId="5">#REF!</definedName>
    <definedName name="KLHC15" localSheetId="14">#REF!</definedName>
    <definedName name="KLHC15">#REF!</definedName>
    <definedName name="KLHC25" localSheetId="13">#REF!</definedName>
    <definedName name="KLHC25" localSheetId="2">#REF!</definedName>
    <definedName name="KLHC25" localSheetId="11">#REF!</definedName>
    <definedName name="KLHC25" localSheetId="5">#REF!</definedName>
    <definedName name="KLHC25" localSheetId="14">#REF!</definedName>
    <definedName name="KLHC25">#REF!</definedName>
    <definedName name="KLhothu" localSheetId="13">#REF!</definedName>
    <definedName name="KLhothu" localSheetId="2">#REF!</definedName>
    <definedName name="KLhothu" localSheetId="11">#REF!</definedName>
    <definedName name="KLhothu" localSheetId="5">#REF!</definedName>
    <definedName name="KLhothu" localSheetId="14">#REF!</definedName>
    <definedName name="KLhothu">#REF!</definedName>
    <definedName name="KLKS" localSheetId="2" hidden="1">{"'Sheet1'!$L$16"}</definedName>
    <definedName name="KLKS" localSheetId="11" hidden="1">{"'Sheet1'!$L$16"}</definedName>
    <definedName name="KLKS" localSheetId="5" hidden="1">{"'Sheet1'!$L$16"}</definedName>
    <definedName name="KLKS" hidden="1">{"'Sheet1'!$L$16"}</definedName>
    <definedName name="kll" localSheetId="13">#REF!</definedName>
    <definedName name="kll" localSheetId="2">#REF!</definedName>
    <definedName name="kll" localSheetId="11">#REF!</definedName>
    <definedName name="kll" localSheetId="5">#REF!</definedName>
    <definedName name="kll" localSheetId="14">#REF!</definedName>
    <definedName name="kll">#REF!</definedName>
    <definedName name="KLLC15" localSheetId="13">#REF!</definedName>
    <definedName name="KLLC15" localSheetId="2">#REF!</definedName>
    <definedName name="KLLC15" localSheetId="11">#REF!</definedName>
    <definedName name="KLLC15" localSheetId="5">#REF!</definedName>
    <definedName name="KLLC15" localSheetId="14">#REF!</definedName>
    <definedName name="KLLC15">#REF!</definedName>
    <definedName name="KLLC25" localSheetId="13">#REF!</definedName>
    <definedName name="KLLC25" localSheetId="2">#REF!</definedName>
    <definedName name="KLLC25" localSheetId="11">#REF!</definedName>
    <definedName name="KLLC25" localSheetId="5">#REF!</definedName>
    <definedName name="KLLC25" localSheetId="14">#REF!</definedName>
    <definedName name="KLLC25">#REF!</definedName>
    <definedName name="KLmat" localSheetId="2" hidden="1">{"'Sheet1'!$L$16"}</definedName>
    <definedName name="KLmat" localSheetId="11" hidden="1">{"'Sheet1'!$L$16"}</definedName>
    <definedName name="KLmat" localSheetId="5" hidden="1">{"'Sheet1'!$L$16"}</definedName>
    <definedName name="KLmat" hidden="1">{"'Sheet1'!$L$16"}</definedName>
    <definedName name="KLMC15" localSheetId="13">#REF!</definedName>
    <definedName name="KLMC15" localSheetId="2">#REF!</definedName>
    <definedName name="KLMC15" localSheetId="11">#REF!</definedName>
    <definedName name="KLMC15" localSheetId="5">#REF!</definedName>
    <definedName name="KLMC15" localSheetId="14">#REF!</definedName>
    <definedName name="KLMC15">#REF!</definedName>
    <definedName name="KLMC25" localSheetId="13">#REF!</definedName>
    <definedName name="KLMC25" localSheetId="2">#REF!</definedName>
    <definedName name="KLMC25" localSheetId="11">#REF!</definedName>
    <definedName name="KLMC25" localSheetId="5">#REF!</definedName>
    <definedName name="KLMC25" localSheetId="14">#REF!</definedName>
    <definedName name="KLMC25">#REF!</definedName>
    <definedName name="KLNen1" localSheetId="2" hidden="1">{"'Sheet1'!$L$16"}</definedName>
    <definedName name="KLNen1" localSheetId="11" hidden="1">{"'Sheet1'!$L$16"}</definedName>
    <definedName name="KLNen1" localSheetId="5" hidden="1">{"'Sheet1'!$L$16"}</definedName>
    <definedName name="KLNen1" hidden="1">{"'Sheet1'!$L$16"}</definedName>
    <definedName name="kltn3" localSheetId="2" hidden="1">{"'Sheet1'!$L$16"}</definedName>
    <definedName name="kltn3" localSheetId="11" hidden="1">{"'Sheet1'!$L$16"}</definedName>
    <definedName name="kltn3" localSheetId="5" hidden="1">{"'Sheet1'!$L$16"}</definedName>
    <definedName name="kltn3" hidden="1">{"'Sheet1'!$L$16"}</definedName>
    <definedName name="KLtuongcanhHL" localSheetId="13">#REF!</definedName>
    <definedName name="KLtuongcanhHL" localSheetId="2">#REF!</definedName>
    <definedName name="KLtuongcanhHL" localSheetId="11">#REF!</definedName>
    <definedName name="KLtuongcanhHL" localSheetId="5">#REF!</definedName>
    <definedName name="KLtuongcanhHL" localSheetId="14">#REF!</definedName>
    <definedName name="KLtuongcanhHL">#REF!</definedName>
    <definedName name="KLtuongcanhTL" localSheetId="13">#REF!</definedName>
    <definedName name="KLtuongcanhTL" localSheetId="2">#REF!</definedName>
    <definedName name="KLtuongcanhTL" localSheetId="11">#REF!</definedName>
    <definedName name="KLtuongcanhTL" localSheetId="5">#REF!</definedName>
    <definedName name="KLtuongcanhTL" localSheetId="14">#REF!</definedName>
    <definedName name="KLtuongcanhTL">#REF!</definedName>
    <definedName name="KLTHDN" localSheetId="13">#REF!</definedName>
    <definedName name="KLTHDN" localSheetId="2">#REF!</definedName>
    <definedName name="KLTHDN" localSheetId="11">#REF!</definedName>
    <definedName name="KLTHDN" localSheetId="5">#REF!</definedName>
    <definedName name="KLTHDN" localSheetId="14">#REF!</definedName>
    <definedName name="KLTHDN">#REF!</definedName>
    <definedName name="KLTHNH" localSheetId="2">{"ÿÿÿÿÿ","DT cau tam Ha trinh 7.xls","DT cau tam Ha trinh 3.xls"}</definedName>
    <definedName name="KLTHNH" localSheetId="11">{"ÿÿÿÿÿ","DT cau tam Ha trinh 7.xls","DT cau tam Ha trinh 3.xls"}</definedName>
    <definedName name="KLTHNH" localSheetId="5">{"ÿÿÿÿÿ","DT cau tam Ha trinh 7.xls","DT cau tam Ha trinh 3.xls"}</definedName>
    <definedName name="KLTHNH">{"ÿÿÿÿÿ","DT cau tam Ha trinh 7.xls","DT cau tam Ha trinh 3.xls"}</definedName>
    <definedName name="KLtru" localSheetId="13">#REF!</definedName>
    <definedName name="KLtru" localSheetId="14">#REF!</definedName>
    <definedName name="KLtru">#REF!</definedName>
    <definedName name="KLVANKHUON" localSheetId="13">#REF!</definedName>
    <definedName name="KLVANKHUON" localSheetId="2">#REF!</definedName>
    <definedName name="KLVANKHUON" localSheetId="11">#REF!</definedName>
    <definedName name="KLVANKHUON" localSheetId="5">#REF!</definedName>
    <definedName name="KLVANKHUON" localSheetId="14">#REF!</definedName>
    <definedName name="KLVANKHUON">#REF!</definedName>
    <definedName name="klvt" localSheetId="13">#REF!</definedName>
    <definedName name="klvt" localSheetId="2">#REF!</definedName>
    <definedName name="klvt" localSheetId="11">#REF!</definedName>
    <definedName name="klvt" localSheetId="5">#REF!</definedName>
    <definedName name="klvt" localSheetId="14">#REF!</definedName>
    <definedName name="klvt">#REF!</definedName>
    <definedName name="KLxamuphanban" localSheetId="13">#REF!</definedName>
    <definedName name="KLxamuphanban" localSheetId="2">#REF!</definedName>
    <definedName name="KLxamuphanban" localSheetId="11">#REF!</definedName>
    <definedName name="KLxamuphanban" localSheetId="5">#REF!</definedName>
    <definedName name="KLxamuphanban" localSheetId="14">#REF!</definedName>
    <definedName name="KLxamuphanban">#REF!</definedName>
    <definedName name="KLxamuphango" localSheetId="13">#REF!</definedName>
    <definedName name="KLxamuphango" localSheetId="2">#REF!</definedName>
    <definedName name="KLxamuphango" localSheetId="11">#REF!</definedName>
    <definedName name="KLxamuphango" localSheetId="5">#REF!</definedName>
    <definedName name="KLxamuphango" localSheetId="14">#REF!</definedName>
    <definedName name="KLxamuphango">#REF!</definedName>
    <definedName name="km" localSheetId="13">#REF!</definedName>
    <definedName name="km" localSheetId="2">#REF!</definedName>
    <definedName name="km" localSheetId="11">#REF!</definedName>
    <definedName name="km" localSheetId="5">#REF!</definedName>
    <definedName name="km" localSheetId="14">#REF!</definedName>
    <definedName name="km">#REF!</definedName>
    <definedName name="Kmb">#N/A</definedName>
    <definedName name="kmong">#N/A</definedName>
    <definedName name="kmpmoi" localSheetId="13">#REF!</definedName>
    <definedName name="kmpmoi" localSheetId="2">#REF!</definedName>
    <definedName name="kmpmoi" localSheetId="11">#REF!</definedName>
    <definedName name="kmpmoi" localSheetId="5">#REF!</definedName>
    <definedName name="kmpmoi" localSheetId="14">#REF!</definedName>
    <definedName name="kmpmoi">#REF!</definedName>
    <definedName name="Kmt">#N/A</definedName>
    <definedName name="kn">#N/A</definedName>
    <definedName name="Knc" localSheetId="13">#REF!</definedName>
    <definedName name="Knc" localSheetId="2">#REF!</definedName>
    <definedName name="Knc" localSheetId="11">#REF!</definedName>
    <definedName name="Knc" localSheetId="5">#REF!</definedName>
    <definedName name="Knc" localSheetId="14">#REF!</definedName>
    <definedName name="Knc">#REF!</definedName>
    <definedName name="kno">#N/A</definedName>
    <definedName name="Kng" localSheetId="13">#REF!</definedName>
    <definedName name="Kng" localSheetId="2">#REF!</definedName>
    <definedName name="Kng" localSheetId="11">#REF!</definedName>
    <definedName name="Kng" localSheetId="5">#REF!</definedName>
    <definedName name="Kng" localSheetId="14">#REF!</definedName>
    <definedName name="Kng">#REF!</definedName>
    <definedName name="ko" localSheetId="13">#REF!</definedName>
    <definedName name="ko" localSheetId="14">#REF!</definedName>
    <definedName name="ko">#REF!</definedName>
    <definedName name="kodsx" localSheetId="13">#REF!</definedName>
    <definedName name="kodsx" localSheetId="2">#REF!</definedName>
    <definedName name="kodsx" localSheetId="11">#REF!</definedName>
    <definedName name="kodsx" localSheetId="5">#REF!</definedName>
    <definedName name="kodsx" localSheetId="14">#REF!</definedName>
    <definedName name="kodsx">#REF!</definedName>
    <definedName name="KP" localSheetId="13">#REF!</definedName>
    <definedName name="KP" localSheetId="2">#REF!</definedName>
    <definedName name="KP" localSheetId="11">#REF!</definedName>
    <definedName name="KP" localSheetId="5">#REF!</definedName>
    <definedName name="KP" localSheetId="14">#REF!</definedName>
    <definedName name="KP">#REF!</definedName>
    <definedName name="kp1ph" localSheetId="13">#REF!</definedName>
    <definedName name="kp1ph" localSheetId="2">#REF!</definedName>
    <definedName name="kp1ph" localSheetId="11">#REF!</definedName>
    <definedName name="kp1ph" localSheetId="5">#REF!</definedName>
    <definedName name="kp1ph" localSheetId="14">#REF!</definedName>
    <definedName name="kp1ph">#REF!</definedName>
    <definedName name="kp1ph_6" localSheetId="13">#REF!</definedName>
    <definedName name="kp1ph_6" localSheetId="2">#REF!</definedName>
    <definedName name="kp1ph_6" localSheetId="11">#REF!</definedName>
    <definedName name="kp1ph_6" localSheetId="5">#REF!</definedName>
    <definedName name="kp1ph_6" localSheetId="14">#REF!</definedName>
    <definedName name="kp1ph_6">#REF!</definedName>
    <definedName name="KPY" localSheetId="13">#REF!</definedName>
    <definedName name="KPY" localSheetId="2">#REF!</definedName>
    <definedName name="KPY" localSheetId="11">#REF!</definedName>
    <definedName name="KPY" localSheetId="5">#REF!</definedName>
    <definedName name="KPY" localSheetId="14">#REF!</definedName>
    <definedName name="KPY">#REF!</definedName>
    <definedName name="kq" localSheetId="13">#REF!</definedName>
    <definedName name="kq" localSheetId="2">#REF!</definedName>
    <definedName name="kq" localSheetId="11">#REF!</definedName>
    <definedName name="kq" localSheetId="5">#REF!</definedName>
    <definedName name="kq" localSheetId="14">#REF!</definedName>
    <definedName name="kq">#REF!</definedName>
    <definedName name="Kqb">#N/A</definedName>
    <definedName name="Kqt">#N/A</definedName>
    <definedName name="Ks" localSheetId="13">#REF!</definedName>
    <definedName name="Ks" localSheetId="2">#REF!</definedName>
    <definedName name="Ks" localSheetId="11">#REF!</definedName>
    <definedName name="Ks" localSheetId="5">#REF!</definedName>
    <definedName name="Ks" localSheetId="14">#REF!</definedName>
    <definedName name="Ks">#REF!</definedName>
    <definedName name="KSat" localSheetId="2" hidden="1">{"'Sheet1'!$L$16"}</definedName>
    <definedName name="KSat" localSheetId="11" hidden="1">{"'Sheet1'!$L$16"}</definedName>
    <definedName name="KSat" localSheetId="5" hidden="1">{"'Sheet1'!$L$16"}</definedName>
    <definedName name="KSat" hidden="1">{"'Sheet1'!$L$16"}</definedName>
    <definedName name="ksbn" localSheetId="2" hidden="1">{"'Sheet1'!$L$16"}</definedName>
    <definedName name="ksbn" localSheetId="11" hidden="1">{"'Sheet1'!$L$16"}</definedName>
    <definedName name="ksbn" localSheetId="5" hidden="1">{"'Sheet1'!$L$16"}</definedName>
    <definedName name="ksbn" hidden="1">{"'Sheet1'!$L$16"}</definedName>
    <definedName name="KSbuocBVTC" localSheetId="13">#REF!</definedName>
    <definedName name="KSbuocBVTC" localSheetId="2">#REF!</definedName>
    <definedName name="KSbuocBVTC" localSheetId="11">#REF!</definedName>
    <definedName name="KSbuocBVTC" localSheetId="5">#REF!</definedName>
    <definedName name="KSbuocBVTC" localSheetId="14">#REF!</definedName>
    <definedName name="KSbuocBVTC">#REF!</definedName>
    <definedName name="KSbuocduan" localSheetId="13">#REF!</definedName>
    <definedName name="KSbuocduan" localSheetId="2">#REF!</definedName>
    <definedName name="KSbuocduan" localSheetId="11">#REF!</definedName>
    <definedName name="KSbuocduan" localSheetId="5">#REF!</definedName>
    <definedName name="KSbuocduan" localSheetId="14">#REF!</definedName>
    <definedName name="KSbuocduan">#REF!</definedName>
    <definedName name="KSbuockythuat" localSheetId="13">#REF!</definedName>
    <definedName name="KSbuockythuat" localSheetId="2">#REF!</definedName>
    <definedName name="KSbuockythuat" localSheetId="11">#REF!</definedName>
    <definedName name="KSbuockythuat" localSheetId="5">#REF!</definedName>
    <definedName name="KSbuockythuat" localSheetId="14">#REF!</definedName>
    <definedName name="KSbuockythuat">#REF!</definedName>
    <definedName name="KSD" localSheetId="13">#REF!</definedName>
    <definedName name="KSD" localSheetId="2">#REF!</definedName>
    <definedName name="KSD" localSheetId="11">#REF!</definedName>
    <definedName name="KSD" localSheetId="5">#REF!</definedName>
    <definedName name="KSD" localSheetId="14">#REF!</definedName>
    <definedName name="KSD">#REF!</definedName>
    <definedName name="KSDA" localSheetId="2" hidden="1">{"'Sheet1'!$L$16"}</definedName>
    <definedName name="KSDA" localSheetId="11" hidden="1">{"'Sheet1'!$L$16"}</definedName>
    <definedName name="KSDA" localSheetId="5" hidden="1">{"'Sheet1'!$L$16"}</definedName>
    <definedName name="KSDA" hidden="1">{"'Sheet1'!$L$16"}</definedName>
    <definedName name="KSdaodiachat" localSheetId="13">#REF!</definedName>
    <definedName name="KSdaodiachat" localSheetId="2">#REF!</definedName>
    <definedName name="KSdaodiachat" localSheetId="11">#REF!</definedName>
    <definedName name="KSdaodiachat" localSheetId="5">#REF!</definedName>
    <definedName name="KSdaodiachat" localSheetId="14">#REF!</definedName>
    <definedName name="KSdaodiachat">#REF!</definedName>
    <definedName name="KSdovebando" localSheetId="13">#REF!</definedName>
    <definedName name="KSdovebando" localSheetId="2">#REF!</definedName>
    <definedName name="KSdovebando" localSheetId="11">#REF!</definedName>
    <definedName name="KSdovebando" localSheetId="5">#REF!</definedName>
    <definedName name="KSdovebando" localSheetId="14">#REF!</definedName>
    <definedName name="KSdovebando">#REF!</definedName>
    <definedName name="KSdovecatdoc" localSheetId="13">#REF!</definedName>
    <definedName name="KSdovecatdoc" localSheetId="2">#REF!</definedName>
    <definedName name="KSdovecatdoc" localSheetId="11">#REF!</definedName>
    <definedName name="KSdovecatdoc" localSheetId="5">#REF!</definedName>
    <definedName name="KSdovecatdoc" localSheetId="14">#REF!</definedName>
    <definedName name="KSdovecatdoc">#REF!</definedName>
    <definedName name="KSdovecatngang" localSheetId="13">#REF!</definedName>
    <definedName name="KSdovecatngang" localSheetId="2">#REF!</definedName>
    <definedName name="KSdovecatngang" localSheetId="11">#REF!</definedName>
    <definedName name="KSdovecatngang" localSheetId="5">#REF!</definedName>
    <definedName name="KSdovecatngang" localSheetId="14">#REF!</definedName>
    <definedName name="KSdovecatngang">#REF!</definedName>
    <definedName name="KSdovetimcong" localSheetId="13">#REF!</definedName>
    <definedName name="KSdovetimcong" localSheetId="2">#REF!</definedName>
    <definedName name="KSdovetimcong" localSheetId="11">#REF!</definedName>
    <definedName name="KSdovetimcong" localSheetId="5">#REF!</definedName>
    <definedName name="KSdovetimcong" localSheetId="14">#REF!</definedName>
    <definedName name="KSdovetimcong">#REF!</definedName>
    <definedName name="kshn" localSheetId="2" hidden="1">{"'Sheet1'!$L$16"}</definedName>
    <definedName name="kshn" localSheetId="11" hidden="1">{"'Sheet1'!$L$16"}</definedName>
    <definedName name="kshn" localSheetId="5" hidden="1">{"'Sheet1'!$L$16"}</definedName>
    <definedName name="kshn" hidden="1">{"'Sheet1'!$L$16"}</definedName>
    <definedName name="KSkhongchecaodo" localSheetId="13">#REF!</definedName>
    <definedName name="KSkhongchecaodo" localSheetId="2">#REF!</definedName>
    <definedName name="KSkhongchecaodo" localSheetId="11">#REF!</definedName>
    <definedName name="KSkhongchecaodo" localSheetId="5">#REF!</definedName>
    <definedName name="KSkhongchecaodo" localSheetId="14">#REF!</definedName>
    <definedName name="KSkhongchecaodo">#REF!</definedName>
    <definedName name="KSkhongchematbang" localSheetId="13">#REF!</definedName>
    <definedName name="KSkhongchematbang" localSheetId="2">#REF!</definedName>
    <definedName name="KSkhongchematbang" localSheetId="11">#REF!</definedName>
    <definedName name="KSkhongchematbang" localSheetId="5">#REF!</definedName>
    <definedName name="KSkhongchematbang" localSheetId="14">#REF!</definedName>
    <definedName name="KSkhongchematbang">#REF!</definedName>
    <definedName name="ksls" localSheetId="2" hidden="1">{"'Sheet1'!$L$16"}</definedName>
    <definedName name="ksls" localSheetId="11" hidden="1">{"'Sheet1'!$L$16"}</definedName>
    <definedName name="ksls" localSheetId="5" hidden="1">{"'Sheet1'!$L$16"}</definedName>
    <definedName name="ksls" hidden="1">{"'Sheet1'!$L$16"}</definedName>
    <definedName name="KSmatduong" localSheetId="13">#REF!</definedName>
    <definedName name="KSmatduong" localSheetId="2">#REF!</definedName>
    <definedName name="KSmatduong" localSheetId="11">#REF!</definedName>
    <definedName name="KSmatduong" localSheetId="5">#REF!</definedName>
    <definedName name="KSmatduong" localSheetId="14">#REF!</definedName>
    <definedName name="KSmatduong">#REF!</definedName>
    <definedName name="Ksp">#N/A</definedName>
    <definedName name="KSTK" localSheetId="13">#REF!</definedName>
    <definedName name="KSTK" localSheetId="2">#REF!</definedName>
    <definedName name="KSTK" localSheetId="11">#REF!</definedName>
    <definedName name="KSTK" localSheetId="5">#REF!</definedName>
    <definedName name="KSTK" localSheetId="14">#REF!</definedName>
    <definedName name="KSTK">#REF!</definedName>
    <definedName name="KSthinghiemSPT" localSheetId="13">#REF!</definedName>
    <definedName name="KSthinghiemSPT" localSheetId="2">#REF!</definedName>
    <definedName name="KSthinghiemSPT" localSheetId="11">#REF!</definedName>
    <definedName name="KSthinghiemSPT" localSheetId="5">#REF!</definedName>
    <definedName name="KSthinghiemSPT" localSheetId="14">#REF!</definedName>
    <definedName name="KSthinghiemSPT">#REF!</definedName>
    <definedName name="KSXDchitieuhoahäccuadat" localSheetId="13">#REF!</definedName>
    <definedName name="KSXDchitieuhoahäccuadat" localSheetId="2">#REF!</definedName>
    <definedName name="KSXDchitieuhoahäccuadat" localSheetId="11">#REF!</definedName>
    <definedName name="KSXDchitieuhoahäccuadat" localSheetId="5">#REF!</definedName>
    <definedName name="KSXDchitieuhoahäccuadat" localSheetId="14">#REF!</definedName>
    <definedName name="KSXDchitieuhoahäccuadat">#REF!</definedName>
    <definedName name="kt">#N/A</definedName>
    <definedName name="ktc" localSheetId="13">#REF!</definedName>
    <definedName name="ktc" localSheetId="2">#REF!</definedName>
    <definedName name="ktc" localSheetId="11">#REF!</definedName>
    <definedName name="ktc" localSheetId="5">#REF!</definedName>
    <definedName name="ktc" localSheetId="14">#REF!</definedName>
    <definedName name="ktc">#REF!</definedName>
    <definedName name="Kte" localSheetId="13">#REF!</definedName>
    <definedName name="Kte" localSheetId="2">#REF!</definedName>
    <definedName name="Kte" localSheetId="11">#REF!</definedName>
    <definedName name="Kte" localSheetId="5">#REF!</definedName>
    <definedName name="Kte" localSheetId="14">#REF!</definedName>
    <definedName name="Kte">#REF!</definedName>
    <definedName name="KTTRAMD1">#N/A</definedName>
    <definedName name="KTHD">#N/A</definedName>
    <definedName name="kthuat">#N/A</definedName>
    <definedName name="Ktr" localSheetId="13">#REF!</definedName>
    <definedName name="Ktr" localSheetId="2">#REF!</definedName>
    <definedName name="Ktr" localSheetId="11">#REF!</definedName>
    <definedName name="Ktr" localSheetId="5">#REF!</definedName>
    <definedName name="Ktr" localSheetId="14">#REF!</definedName>
    <definedName name="Ktr">#REF!</definedName>
    <definedName name="KtraXau">#N/A</definedName>
    <definedName name="KVC" localSheetId="13">#REF!</definedName>
    <definedName name="KVC" localSheetId="2">#REF!</definedName>
    <definedName name="KVC" localSheetId="11">#REF!</definedName>
    <definedName name="KVC" localSheetId="5">#REF!</definedName>
    <definedName name="KVC" localSheetId="14">#REF!</definedName>
    <definedName name="KVC">#REF!</definedName>
    <definedName name="kvl">1.166</definedName>
    <definedName name="Kxc" localSheetId="13">#REF!</definedName>
    <definedName name="Kxc" localSheetId="2">#REF!</definedName>
    <definedName name="Kxc" localSheetId="11">#REF!</definedName>
    <definedName name="Kxc" localSheetId="5">#REF!</definedName>
    <definedName name="Kxc" localSheetId="14">#REF!</definedName>
    <definedName name="Kxc">#REF!</definedName>
    <definedName name="Kxp" localSheetId="13">#REF!</definedName>
    <definedName name="Kxp" localSheetId="2">#REF!</definedName>
    <definedName name="Kxp" localSheetId="11">#REF!</definedName>
    <definedName name="Kxp" localSheetId="5">#REF!</definedName>
    <definedName name="Kxp" localSheetId="14">#REF!</definedName>
    <definedName name="Kxp">#REF!</definedName>
    <definedName name="KÝch_100_T">#N/A</definedName>
    <definedName name="KÝch_200_T">#N/A</definedName>
    <definedName name="KÝch_50_T">#N/A</definedName>
    <definedName name="kh" localSheetId="13">#REF!</definedName>
    <definedName name="kh" localSheetId="2">#REF!</definedName>
    <definedName name="kh" localSheetId="11">#REF!</definedName>
    <definedName name="kh" localSheetId="5">#REF!</definedName>
    <definedName name="kh" localSheetId="14">#REF!</definedName>
    <definedName name="kh">#REF!</definedName>
    <definedName name="KH_Chang" localSheetId="13">#REF!</definedName>
    <definedName name="KH_Chang" localSheetId="2">#REF!</definedName>
    <definedName name="KH_Chang" localSheetId="11">#REF!</definedName>
    <definedName name="KH_Chang" localSheetId="5">#REF!</definedName>
    <definedName name="KH_Chang" localSheetId="14">#REF!</definedName>
    <definedName name="KH_Chang">#REF!</definedName>
    <definedName name="kh3.0">#N/A</definedName>
    <definedName name="khac">2</definedName>
    <definedName name="khac1" localSheetId="13">#REF!</definedName>
    <definedName name="khac1" localSheetId="2">#REF!</definedName>
    <definedName name="khac1" localSheetId="11">#REF!</definedName>
    <definedName name="khac1" localSheetId="5">#REF!</definedName>
    <definedName name="khac1" localSheetId="14">#REF!</definedName>
    <definedName name="khac1">#REF!</definedName>
    <definedName name="khac2" localSheetId="13">#REF!</definedName>
    <definedName name="khac2" localSheetId="2">#REF!</definedName>
    <definedName name="khac2" localSheetId="11">#REF!</definedName>
    <definedName name="khac2" localSheetId="5">#REF!</definedName>
    <definedName name="khac2" localSheetId="14">#REF!</definedName>
    <definedName name="khac2">#REF!</definedName>
    <definedName name="khanang" localSheetId="13">#REF!</definedName>
    <definedName name="khanang" localSheetId="2">#REF!</definedName>
    <definedName name="khanang" localSheetId="11">#REF!</definedName>
    <definedName name="khanang" localSheetId="5">#REF!</definedName>
    <definedName name="khanang" localSheetId="14">#REF!</definedName>
    <definedName name="khanang">#REF!</definedName>
    <definedName name="Khanh" function="1" xlm="1">[5]XL4Poppy!$C$27</definedName>
    <definedName name="Khanhdonnoitrunggiannoidieuchinh" localSheetId="13">#REF!</definedName>
    <definedName name="Khanhdonnoitrunggiannoidieuchinh" localSheetId="2">#REF!</definedName>
    <definedName name="Khanhdonnoitrunggiannoidieuchinh" localSheetId="11">#REF!</definedName>
    <definedName name="Khanhdonnoitrunggiannoidieuchinh" localSheetId="5">#REF!</definedName>
    <definedName name="Khanhdonnoitrunggiannoidieuchinh" localSheetId="14">#REF!</definedName>
    <definedName name="Khanhdonnoitrunggiannoidieuchinh">#REF!</definedName>
    <definedName name="KHANHKHUNG" localSheetId="2" hidden="1">{"'Sheet1'!$L$16"}</definedName>
    <definedName name="KHANHKHUNG" localSheetId="11" hidden="1">{"'Sheet1'!$L$16"}</definedName>
    <definedName name="KHANHKHUNG" localSheetId="5" hidden="1">{"'Sheet1'!$L$16"}</definedName>
    <definedName name="KHANHKHUNG" hidden="1">{"'Sheet1'!$L$16"}</definedName>
    <definedName name="khecodan" localSheetId="13">#REF!</definedName>
    <definedName name="khecodan" localSheetId="2">#REF!</definedName>
    <definedName name="khecodan" localSheetId="11">#REF!</definedName>
    <definedName name="khecodan" localSheetId="5">#REF!</definedName>
    <definedName name="khecodan" localSheetId="14">#REF!</definedName>
    <definedName name="khecodan">#REF!</definedName>
    <definedName name="kheve">#N/A</definedName>
    <definedName name="KHldatcat" localSheetId="13">#REF!</definedName>
    <definedName name="KHldatcat" localSheetId="2">#REF!</definedName>
    <definedName name="KHldatcat" localSheetId="11">#REF!</definedName>
    <definedName name="KHldatcat" localSheetId="5">#REF!</definedName>
    <definedName name="KHldatcat" localSheetId="14">#REF!</definedName>
    <definedName name="KHldatcat">#REF!</definedName>
    <definedName name="kho">"kh¶o"</definedName>
    <definedName name="khoan">#N/A</definedName>
    <definedName name="khoanbt" localSheetId="13">#REF!</definedName>
    <definedName name="khoanbt" localSheetId="2">#REF!</definedName>
    <definedName name="khoanbt" localSheetId="11">#REF!</definedName>
    <definedName name="khoanbt" localSheetId="5">#REF!</definedName>
    <definedName name="khoanbt" localSheetId="14">#REF!</definedName>
    <definedName name="khoanbt">#REF!</definedName>
    <definedName name="khoand" localSheetId="13">#REF!</definedName>
    <definedName name="khoand" localSheetId="2">#REF!</definedName>
    <definedName name="khoand" localSheetId="11">#REF!</definedName>
    <definedName name="khoand" localSheetId="5">#REF!</definedName>
    <definedName name="khoand" localSheetId="14">#REF!</definedName>
    <definedName name="khoand">#REF!</definedName>
    <definedName name="khoanda" localSheetId="13">#REF!</definedName>
    <definedName name="khoanda" localSheetId="2">#REF!</definedName>
    <definedName name="khoanda" localSheetId="11">#REF!</definedName>
    <definedName name="khoanda" localSheetId="5">#REF!</definedName>
    <definedName name="khoanda" localSheetId="14">#REF!</definedName>
    <definedName name="khoanda">#REF!</definedName>
    <definedName name="Khoandung4.5KW">#N/A</definedName>
    <definedName name="khoannhoi" localSheetId="13">#REF!</definedName>
    <definedName name="khoannhoi" localSheetId="2">#REF!</definedName>
    <definedName name="khoannhoi" localSheetId="11">#REF!</definedName>
    <definedName name="khoannhoi" localSheetId="5">#REF!</definedName>
    <definedName name="khoannhoi" localSheetId="14">#REF!</definedName>
    <definedName name="khoannhoi">#REF!</definedName>
    <definedName name="khoansat" localSheetId="13">#REF!</definedName>
    <definedName name="khoansat" localSheetId="2">#REF!</definedName>
    <definedName name="khoansat" localSheetId="11">#REF!</definedName>
    <definedName name="khoansat" localSheetId="5">#REF!</definedName>
    <definedName name="khoansat" localSheetId="14">#REF!</definedName>
    <definedName name="khoansat">#REF!</definedName>
    <definedName name="khoanthep" localSheetId="13">#REF!</definedName>
    <definedName name="khoanthep" localSheetId="2">#REF!</definedName>
    <definedName name="khoanthep" localSheetId="11">#REF!</definedName>
    <definedName name="khoanthep" localSheetId="5">#REF!</definedName>
    <definedName name="khoanthep" localSheetId="14">#REF!</definedName>
    <definedName name="khoanthep">#REF!</definedName>
    <definedName name="khoanxd" localSheetId="13">#REF!</definedName>
    <definedName name="khoanxd" localSheetId="2">#REF!</definedName>
    <definedName name="khoanxd" localSheetId="11">#REF!</definedName>
    <definedName name="khoanxd" localSheetId="5">#REF!</definedName>
    <definedName name="khoanxd" localSheetId="14">#REF!</definedName>
    <definedName name="khoanxd">#REF!</definedName>
    <definedName name="khobac" localSheetId="13">#REF!</definedName>
    <definedName name="khobac" localSheetId="2">#REF!</definedName>
    <definedName name="khobac" localSheetId="11">#REF!</definedName>
    <definedName name="khobac" localSheetId="5">#REF!</definedName>
    <definedName name="khobac" localSheetId="14">#REF!</definedName>
    <definedName name="khobac">#REF!</definedName>
    <definedName name="Khocau">#N/A</definedName>
    <definedName name="Khocau_6" localSheetId="13">#REF!</definedName>
    <definedName name="Khocau_6" localSheetId="2">#REF!</definedName>
    <definedName name="Khocau_6" localSheetId="11">#REF!</definedName>
    <definedName name="Khocau_6" localSheetId="5">#REF!</definedName>
    <definedName name="Khocau_6" localSheetId="14">#REF!</definedName>
    <definedName name="Khocau_6">#REF!</definedName>
    <definedName name="KHOI_LUONG_DAT_DAO_DAP" localSheetId="13">#REF!</definedName>
    <definedName name="KHOI_LUONG_DAT_DAO_DAP" localSheetId="2">#REF!</definedName>
    <definedName name="KHOI_LUONG_DAT_DAO_DAP" localSheetId="11">#REF!</definedName>
    <definedName name="KHOI_LUONG_DAT_DAO_DAP" localSheetId="5">#REF!</definedName>
    <definedName name="KHOI_LUONG_DAT_DAO_DAP" localSheetId="14">#REF!</definedName>
    <definedName name="KHOI_LUONG_DAT_DAO_DAP">#REF!</definedName>
    <definedName name="Khoiluong" localSheetId="2" hidden="1">{"'Sheet1'!$L$16"}</definedName>
    <definedName name="Khoiluong" localSheetId="11" hidden="1">{"'Sheet1'!$L$16"}</definedName>
    <definedName name="Khoiluong" localSheetId="5" hidden="1">{"'Sheet1'!$L$16"}</definedName>
    <definedName name="Khoiluong" hidden="1">{"'Sheet1'!$L$16"}</definedName>
    <definedName name="khoitao">#N/A</definedName>
    <definedName name="khong" localSheetId="13">#REF!</definedName>
    <definedName name="khong" localSheetId="2">#REF!</definedName>
    <definedName name="khong" localSheetId="11">#REF!</definedName>
    <definedName name="khong" localSheetId="5">#REF!</definedName>
    <definedName name="khong" localSheetId="14">#REF!</definedName>
    <definedName name="khong">#REF!</definedName>
    <definedName name="KhongCT" localSheetId="2" hidden="1">{"'Sheet1'!$L$16"}</definedName>
    <definedName name="KhongCT" localSheetId="11" hidden="1">{"'Sheet1'!$L$16"}</definedName>
    <definedName name="KhongCT" localSheetId="5" hidden="1">{"'Sheet1'!$L$16"}</definedName>
    <definedName name="KhongCT" hidden="1">{"'Sheet1'!$L$16"}</definedName>
    <definedName name="khongtruotgia" localSheetId="2" hidden="1">{"'Sheet1'!$L$16"}</definedName>
    <definedName name="khongtruotgia" localSheetId="11" hidden="1">{"'Sheet1'!$L$16"}</definedName>
    <definedName name="khongtruotgia" localSheetId="5" hidden="1">{"'Sheet1'!$L$16"}</definedName>
    <definedName name="khongtruotgia" hidden="1">{"'Sheet1'!$L$16"}</definedName>
    <definedName name="Khung" localSheetId="13">#REF!</definedName>
    <definedName name="Khung" localSheetId="2">#REF!</definedName>
    <definedName name="Khung" localSheetId="11">#REF!</definedName>
    <definedName name="Khung" localSheetId="5">#REF!</definedName>
    <definedName name="Khung" localSheetId="14">#REF!</definedName>
    <definedName name="Khung">#REF!</definedName>
    <definedName name="KhuyenmaiUPS">"AutoShape 264"</definedName>
    <definedName name="l" localSheetId="13">#REF!</definedName>
    <definedName name="l" localSheetId="2">#REF!</definedName>
    <definedName name="l" localSheetId="11">#REF!</definedName>
    <definedName name="l" localSheetId="5">#REF!</definedName>
    <definedName name="l" localSheetId="14">#REF!</definedName>
    <definedName name="l">#REF!</definedName>
    <definedName name="l__ng_th_ng" localSheetId="13">#REF!</definedName>
    <definedName name="l__ng_th_ng" localSheetId="2">#REF!</definedName>
    <definedName name="l__ng_th_ng" localSheetId="11">#REF!</definedName>
    <definedName name="l__ng_th_ng" localSheetId="5">#REF!</definedName>
    <definedName name="l__ng_th_ng" localSheetId="14">#REF!</definedName>
    <definedName name="l__ng_th_ng">#REF!</definedName>
    <definedName name="l_1" localSheetId="13">#REF!</definedName>
    <definedName name="l_1" localSheetId="2">#REF!</definedName>
    <definedName name="l_1" localSheetId="11">#REF!</definedName>
    <definedName name="l_1" localSheetId="5">#REF!</definedName>
    <definedName name="l_1" localSheetId="14">#REF!</definedName>
    <definedName name="l_1">#REF!</definedName>
    <definedName name="l_1_6" localSheetId="13">#REF!</definedName>
    <definedName name="l_1_6" localSheetId="2">#REF!</definedName>
    <definedName name="l_1_6" localSheetId="11">#REF!</definedName>
    <definedName name="l_1_6" localSheetId="5">#REF!</definedName>
    <definedName name="l_1_6" localSheetId="14">#REF!</definedName>
    <definedName name="l_1_6">#REF!</definedName>
    <definedName name="l_6" localSheetId="13">#REF!</definedName>
    <definedName name="l_6" localSheetId="2">#REF!</definedName>
    <definedName name="l_6" localSheetId="11">#REF!</definedName>
    <definedName name="l_6" localSheetId="5">#REF!</definedName>
    <definedName name="l_6" localSheetId="14">#REF!</definedName>
    <definedName name="l_6">#REF!</definedName>
    <definedName name="L_mong" localSheetId="13">#REF!</definedName>
    <definedName name="L_mong" localSheetId="2">#REF!</definedName>
    <definedName name="L_mong" localSheetId="11">#REF!</definedName>
    <definedName name="L_mong" localSheetId="5">#REF!</definedName>
    <definedName name="L_mong" localSheetId="14">#REF!</definedName>
    <definedName name="L_mong">#REF!</definedName>
    <definedName name="l1d" localSheetId="13">#REF!</definedName>
    <definedName name="l1d" localSheetId="2">#REF!</definedName>
    <definedName name="l1d" localSheetId="11">#REF!</definedName>
    <definedName name="l1d" localSheetId="5">#REF!</definedName>
    <definedName name="l1d" localSheetId="14">#REF!</definedName>
    <definedName name="l1d">#REF!</definedName>
    <definedName name="l2." localSheetId="13">#REF!</definedName>
    <definedName name="l2." localSheetId="2">#REF!</definedName>
    <definedName name="l2." localSheetId="11">#REF!</definedName>
    <definedName name="l2." localSheetId="5">#REF!</definedName>
    <definedName name="l2." localSheetId="14">#REF!</definedName>
    <definedName name="l2.">#REF!</definedName>
    <definedName name="L63x6">5800</definedName>
    <definedName name="Lab_tec" localSheetId="13">#REF!</definedName>
    <definedName name="Lab_tec" localSheetId="2">#REF!</definedName>
    <definedName name="Lab_tec" localSheetId="11">#REF!</definedName>
    <definedName name="Lab_tec" localSheetId="5">#REF!</definedName>
    <definedName name="Lab_tec" localSheetId="14">#REF!</definedName>
    <definedName name="Lab_tec">#REF!</definedName>
    <definedName name="LABEL" localSheetId="13">#REF!</definedName>
    <definedName name="LABEL" localSheetId="2">#REF!</definedName>
    <definedName name="LABEL" localSheetId="11">#REF!</definedName>
    <definedName name="LABEL" localSheetId="5">#REF!</definedName>
    <definedName name="LABEL" localSheetId="14">#REF!</definedName>
    <definedName name="LABEL">#REF!</definedName>
    <definedName name="labour">0.04</definedName>
    <definedName name="Labour_cost" localSheetId="13">#REF!</definedName>
    <definedName name="Labour_cost" localSheetId="2">#REF!</definedName>
    <definedName name="Labour_cost" localSheetId="11">#REF!</definedName>
    <definedName name="Labour_cost" localSheetId="5">#REF!</definedName>
    <definedName name="Labour_cost" localSheetId="14">#REF!</definedName>
    <definedName name="Labour_cost">#REF!</definedName>
    <definedName name="Lac_tec" localSheetId="13">#REF!</definedName>
    <definedName name="Lac_tec" localSheetId="2">#REF!</definedName>
    <definedName name="Lac_tec" localSheetId="11">#REF!</definedName>
    <definedName name="Lac_tec" localSheetId="5">#REF!</definedName>
    <definedName name="Lac_tec" localSheetId="14">#REF!</definedName>
    <definedName name="Lac_tec">#REF!</definedName>
    <definedName name="Lai" localSheetId="13">#REF!</definedName>
    <definedName name="Lai" localSheetId="2">#REF!</definedName>
    <definedName name="Lai" localSheetId="11">#REF!</definedName>
    <definedName name="Lai" localSheetId="5">#REF!</definedName>
    <definedName name="Lai" localSheetId="14">#REF!</definedName>
    <definedName name="Lai">#REF!</definedName>
    <definedName name="laisuat" localSheetId="13">#REF!</definedName>
    <definedName name="laisuat" localSheetId="2">#REF!</definedName>
    <definedName name="laisuat" localSheetId="11">#REF!</definedName>
    <definedName name="laisuat" localSheetId="5">#REF!</definedName>
    <definedName name="laisuat" localSheetId="14">#REF!</definedName>
    <definedName name="laisuat">#REF!</definedName>
    <definedName name="Laivay" localSheetId="13">#REF!</definedName>
    <definedName name="Laivay" localSheetId="2">#REF!</definedName>
    <definedName name="Laivay" localSheetId="11">#REF!</definedName>
    <definedName name="Laivay" localSheetId="5">#REF!</definedName>
    <definedName name="Laivay" localSheetId="14">#REF!</definedName>
    <definedName name="Laivay">#REF!</definedName>
    <definedName name="laj">#N/A</definedName>
    <definedName name="lam" localSheetId="2" hidden="1">{"'Sheet1'!$L$16"}</definedName>
    <definedName name="lam" localSheetId="11" hidden="1">{"'Sheet1'!$L$16"}</definedName>
    <definedName name="lam" localSheetId="5" hidden="1">{"'Sheet1'!$L$16"}</definedName>
    <definedName name="lam" hidden="1">{"'Sheet1'!$L$16"}</definedName>
    <definedName name="Lan" localSheetId="2">{"Thuxm2.xls","Sheet1"}</definedName>
    <definedName name="Lan" localSheetId="11">{"Thuxm2.xls","Sheet1"}</definedName>
    <definedName name="Lan" localSheetId="5">{"Thuxm2.xls","Sheet1"}</definedName>
    <definedName name="Lan">{"Thuxm2.xls","Sheet1"}</definedName>
    <definedName name="Lan_trai" localSheetId="13">#REF!</definedName>
    <definedName name="Lan_trai" localSheetId="14">#REF!</definedName>
    <definedName name="Lan_trai">#REF!</definedName>
    <definedName name="lancan" localSheetId="13">#REF!</definedName>
    <definedName name="lancan" localSheetId="2">#REF!</definedName>
    <definedName name="lancan" localSheetId="11">#REF!</definedName>
    <definedName name="lancan" localSheetId="5">#REF!</definedName>
    <definedName name="lancan" localSheetId="14">#REF!</definedName>
    <definedName name="lancan">#REF!</definedName>
    <definedName name="LANDIMP" localSheetId="13">#REF!</definedName>
    <definedName name="LANDIMP" localSheetId="14">#REF!</definedName>
    <definedName name="LANDIMP">#REF!</definedName>
    <definedName name="LandPreperationWage" localSheetId="13">#REF!</definedName>
    <definedName name="LandPreperationWage" localSheetId="2">#REF!</definedName>
    <definedName name="LandPreperationWage" localSheetId="11">#REF!</definedName>
    <definedName name="LandPreperationWage" localSheetId="5">#REF!</definedName>
    <definedName name="LandPreperationWage" localSheetId="14">#REF!</definedName>
    <definedName name="LandPreperationWage">#REF!</definedName>
    <definedName name="LANDREV" localSheetId="13">#REF!</definedName>
    <definedName name="LANDREV" localSheetId="2">#REF!</definedName>
    <definedName name="LANDREV" localSheetId="11">#REF!</definedName>
    <definedName name="LANDREV" localSheetId="5">#REF!</definedName>
    <definedName name="LANDREV" localSheetId="14">#REF!</definedName>
    <definedName name="LANDREV">#REF!</definedName>
    <definedName name="Lane">#N/A</definedName>
    <definedName name="lantrai" localSheetId="13">#REF!</definedName>
    <definedName name="lantrai" localSheetId="2">#REF!</definedName>
    <definedName name="lantrai" localSheetId="11">#REF!</definedName>
    <definedName name="lantrai" localSheetId="5">#REF!</definedName>
    <definedName name="lantrai" localSheetId="14">#REF!</definedName>
    <definedName name="lantrai">#REF!</definedName>
    <definedName name="langson" localSheetId="2" hidden="1">{"'Sheet1'!$L$16"}</definedName>
    <definedName name="langson" localSheetId="11" hidden="1">{"'Sheet1'!$L$16"}</definedName>
    <definedName name="langson" localSheetId="5" hidden="1">{"'Sheet1'!$L$16"}</definedName>
    <definedName name="langson" hidden="1">{"'Sheet1'!$L$16"}</definedName>
    <definedName name="lanhto" localSheetId="13">#REF!</definedName>
    <definedName name="lanhto" localSheetId="2">#REF!</definedName>
    <definedName name="lanhto" localSheetId="11">#REF!</definedName>
    <definedName name="lanhto" localSheetId="5">#REF!</definedName>
    <definedName name="lanhto" localSheetId="14">#REF!</definedName>
    <definedName name="lanhto">#REF!</definedName>
    <definedName name="lao_keo_dam_cau" localSheetId="13">#REF!</definedName>
    <definedName name="lao_keo_dam_cau" localSheetId="2">#REF!</definedName>
    <definedName name="lao_keo_dam_cau" localSheetId="11">#REF!</definedName>
    <definedName name="lao_keo_dam_cau" localSheetId="5">#REF!</definedName>
    <definedName name="lao_keo_dam_cau" localSheetId="14">#REF!</definedName>
    <definedName name="lao_keo_dam_cau">#REF!</definedName>
    <definedName name="laodam" localSheetId="13">#REF!</definedName>
    <definedName name="laodam" localSheetId="2">#REF!</definedName>
    <definedName name="laodam" localSheetId="11">#REF!</definedName>
    <definedName name="laodam" localSheetId="5">#REF!</definedName>
    <definedName name="laodam" localSheetId="14">#REF!</definedName>
    <definedName name="laodam">#REF!</definedName>
    <definedName name="LaoLapDam">#N/A</definedName>
    <definedName name="LAP_DAT_TBA" localSheetId="13">#REF!</definedName>
    <definedName name="LAP_DAT_TBA" localSheetId="2">#REF!</definedName>
    <definedName name="LAP_DAT_TBA" localSheetId="11">#REF!</definedName>
    <definedName name="LAP_DAT_TBA" localSheetId="5">#REF!</definedName>
    <definedName name="LAP_DAT_TBA" localSheetId="14">#REF!</definedName>
    <definedName name="LAP_DAT_TBA">#REF!</definedName>
    <definedName name="Lap_dat_td">#N/A</definedName>
    <definedName name="LargerSpan">IF(#REF!&gt;#REF!,#REF!,#REF!)</definedName>
    <definedName name="Last_Row">#N/A</definedName>
    <definedName name="Lb" localSheetId="13">#REF!</definedName>
    <definedName name="Lb" localSheetId="2">#REF!</definedName>
    <definedName name="Lb" localSheetId="11">#REF!</definedName>
    <definedName name="Lb" localSheetId="5">#REF!</definedName>
    <definedName name="Lb" localSheetId="14">#REF!</definedName>
    <definedName name="Lb">#REF!</definedName>
    <definedName name="lb1.">#N/A</definedName>
    <definedName name="lb2.">#N/A</definedName>
    <definedName name="lbit">5%</definedName>
    <definedName name="LBS_22">107800000</definedName>
    <definedName name="Lc" localSheetId="13">#REF!</definedName>
    <definedName name="Lc" localSheetId="2">#REF!</definedName>
    <definedName name="Lc" localSheetId="11">#REF!</definedName>
    <definedName name="Lc" localSheetId="5">#REF!</definedName>
    <definedName name="Lc" localSheetId="14">#REF!</definedName>
    <definedName name="Lc">#REF!</definedName>
    <definedName name="LC_TOTAL">#N/A</definedName>
    <definedName name="LC5_total" localSheetId="13">#REF!</definedName>
    <definedName name="LC5_total" localSheetId="2">#REF!</definedName>
    <definedName name="LC5_total" localSheetId="11">#REF!</definedName>
    <definedName name="LC5_total" localSheetId="5">#REF!</definedName>
    <definedName name="LC5_total" localSheetId="14">#REF!</definedName>
    <definedName name="LC5_total">#REF!</definedName>
    <definedName name="LC6_total" localSheetId="13">#REF!</definedName>
    <definedName name="LC6_total" localSheetId="2">#REF!</definedName>
    <definedName name="LC6_total" localSheetId="11">#REF!</definedName>
    <definedName name="LC6_total" localSheetId="5">#REF!</definedName>
    <definedName name="LC6_total" localSheetId="14">#REF!</definedName>
    <definedName name="LC6_total">#REF!</definedName>
    <definedName name="Lcay">11700</definedName>
    <definedName name="Lcb" localSheetId="13">#REF!</definedName>
    <definedName name="Lcb" localSheetId="2">#REF!</definedName>
    <definedName name="Lcb" localSheetId="11">#REF!</definedName>
    <definedName name="Lcb" localSheetId="5">#REF!</definedName>
    <definedName name="Lcb" localSheetId="14">#REF!</definedName>
    <definedName name="Lcb">#REF!</definedName>
    <definedName name="lcbt">#REF!</definedName>
    <definedName name="lcc" localSheetId="13">#REF!</definedName>
    <definedName name="lcc" localSheetId="2">#REF!</definedName>
    <definedName name="lcc" localSheetId="11">#REF!</definedName>
    <definedName name="lcc" localSheetId="5">#REF!</definedName>
    <definedName name="lcc" localSheetId="14">#REF!</definedName>
    <definedName name="lcc">#REF!</definedName>
    <definedName name="lcd" localSheetId="13">#REF!</definedName>
    <definedName name="lcd" localSheetId="2">#REF!</definedName>
    <definedName name="lcd" localSheetId="11">#REF!</definedName>
    <definedName name="lcd" localSheetId="5">#REF!</definedName>
    <definedName name="lcd" localSheetId="14">#REF!</definedName>
    <definedName name="lcd">#REF!</definedName>
    <definedName name="lcn" localSheetId="13">#REF!</definedName>
    <definedName name="lcn" localSheetId="2">#REF!</definedName>
    <definedName name="lcn" localSheetId="11">#REF!</definedName>
    <definedName name="lcn" localSheetId="5">#REF!</definedName>
    <definedName name="lcn" localSheetId="14">#REF!</definedName>
    <definedName name="lcn">#REF!</definedName>
    <definedName name="lcoc" localSheetId="13">#REF!</definedName>
    <definedName name="lcoc" localSheetId="2">#REF!</definedName>
    <definedName name="lcoc" localSheetId="11">#REF!</definedName>
    <definedName name="lcoc" localSheetId="5">#REF!</definedName>
    <definedName name="lcoc" localSheetId="14">#REF!</definedName>
    <definedName name="lcoc">#REF!</definedName>
    <definedName name="Lcong" localSheetId="13">#REF!</definedName>
    <definedName name="Lcong" localSheetId="2">#REF!</definedName>
    <definedName name="Lcong" localSheetId="11">#REF!</definedName>
    <definedName name="Lcong" localSheetId="5">#REF!</definedName>
    <definedName name="Lcong" localSheetId="14">#REF!</definedName>
    <definedName name="Lcong">#REF!</definedName>
    <definedName name="Lcot" localSheetId="13">#REF!</definedName>
    <definedName name="Lcot" localSheetId="2">#REF!</definedName>
    <definedName name="Lcot" localSheetId="11">#REF!</definedName>
    <definedName name="Lcot" localSheetId="5">#REF!</definedName>
    <definedName name="Lcot" localSheetId="14">#REF!</definedName>
    <definedName name="Lcot">#REF!</definedName>
    <definedName name="lcrac">#REF!</definedName>
    <definedName name="LCT" localSheetId="13">#REF!</definedName>
    <definedName name="LCT" localSheetId="2">#REF!</definedName>
    <definedName name="LCT" localSheetId="11">#REF!</definedName>
    <definedName name="LCT" localSheetId="5">#REF!</definedName>
    <definedName name="LCT" localSheetId="14">#REF!</definedName>
    <definedName name="LCT">#REF!</definedName>
    <definedName name="Ld" localSheetId="13">#REF!</definedName>
    <definedName name="Ld" localSheetId="2">#REF!</definedName>
    <definedName name="Ld" localSheetId="11">#REF!</definedName>
    <definedName name="Ld" localSheetId="5">#REF!</definedName>
    <definedName name="Ld" localSheetId="14">#REF!</definedName>
    <definedName name="Ld">#REF!</definedName>
    <definedName name="Ldatcat" localSheetId="13">#REF!</definedName>
    <definedName name="Ldatcat" localSheetId="2">#REF!</definedName>
    <definedName name="Ldatcat" localSheetId="11">#REF!</definedName>
    <definedName name="Ldatcat" localSheetId="5">#REF!</definedName>
    <definedName name="Ldatcat" localSheetId="14">#REF!</definedName>
    <definedName name="Ldatcat">#REF!</definedName>
    <definedName name="ldcth">#N/A</definedName>
    <definedName name="Ldinh">#N/A</definedName>
    <definedName name="ldm" localSheetId="13">#REF!</definedName>
    <definedName name="ldm" localSheetId="2">#REF!</definedName>
    <definedName name="ldm" localSheetId="11">#REF!</definedName>
    <definedName name="ldm" localSheetId="5">#REF!</definedName>
    <definedName name="ldm" localSheetId="14">#REF!</definedName>
    <definedName name="ldm">#REF!</definedName>
    <definedName name="Ldn">#N/A</definedName>
    <definedName name="le" localSheetId="13">#REF!</definedName>
    <definedName name="le" localSheetId="2">#REF!</definedName>
    <definedName name="le" localSheetId="11">#REF!</definedName>
    <definedName name="le" localSheetId="5">#REF!</definedName>
    <definedName name="le" localSheetId="14">#REF!</definedName>
    <definedName name="le">#REF!</definedName>
    <definedName name="leffer">#N/A</definedName>
    <definedName name="Lf">#N/A</definedName>
    <definedName name="LFX">#N/A</definedName>
    <definedName name="LFY">#N/A</definedName>
    <definedName name="LgL" localSheetId="13">#REF!</definedName>
    <definedName name="LgL" localSheetId="2">#REF!</definedName>
    <definedName name="LgL" localSheetId="11">#REF!</definedName>
    <definedName name="LgL" localSheetId="5">#REF!</definedName>
    <definedName name="LgL" localSheetId="14">#REF!</definedName>
    <definedName name="LgL">#REF!</definedName>
    <definedName name="lh" localSheetId="13">#REF!</definedName>
    <definedName name="lh" localSheetId="2">#REF!</definedName>
    <definedName name="lh" localSheetId="11">#REF!</definedName>
    <definedName name="lh" localSheetId="5">#REF!</definedName>
    <definedName name="lh" localSheetId="14">#REF!</definedName>
    <definedName name="lh">#REF!</definedName>
    <definedName name="LHD">#N/A</definedName>
    <definedName name="LHDS">#N/A</definedName>
    <definedName name="LHS">#N/A</definedName>
    <definedName name="LI">#N/A</definedName>
    <definedName name="Liªn" localSheetId="2" hidden="1">{"'Sheet1'!$L$16"}</definedName>
    <definedName name="Liªn" localSheetId="11" hidden="1">{"'Sheet1'!$L$16"}</definedName>
    <definedName name="Liªn" localSheetId="5" hidden="1">{"'Sheet1'!$L$16"}</definedName>
    <definedName name="Liªn" hidden="1">{"'Sheet1'!$L$16"}</definedName>
    <definedName name="LiendanhVUTRAC" localSheetId="13">#REF!</definedName>
    <definedName name="LiendanhVUTRAC" localSheetId="2">#REF!</definedName>
    <definedName name="LiendanhVUTRAC" localSheetId="11">#REF!</definedName>
    <definedName name="LiendanhVUTRAC" localSheetId="5">#REF!</definedName>
    <definedName name="LiendanhVUTRAC" localSheetId="14">#REF!</definedName>
    <definedName name="LiendanhVUTRAC">#REF!</definedName>
    <definedName name="LIET_KE_VI_TRI_DZ0.4KV" localSheetId="13">#REF!</definedName>
    <definedName name="LIET_KE_VI_TRI_DZ0.4KV" localSheetId="2">#REF!</definedName>
    <definedName name="LIET_KE_VI_TRI_DZ0.4KV" localSheetId="11">#REF!</definedName>
    <definedName name="LIET_KE_VI_TRI_DZ0.4KV" localSheetId="5">#REF!</definedName>
    <definedName name="LIET_KE_VI_TRI_DZ0.4KV" localSheetId="14">#REF!</definedName>
    <definedName name="LIET_KE_VI_TRI_DZ0.4KV">#REF!</definedName>
    <definedName name="LIET_KE_VI_TRI_DZ22KV" localSheetId="13">#REF!</definedName>
    <definedName name="LIET_KE_VI_TRI_DZ22KV" localSheetId="2">#REF!</definedName>
    <definedName name="LIET_KE_VI_TRI_DZ22KV" localSheetId="11">#REF!</definedName>
    <definedName name="LIET_KE_VI_TRI_DZ22KV" localSheetId="5">#REF!</definedName>
    <definedName name="LIET_KE_VI_TRI_DZ22KV" localSheetId="14">#REF!</definedName>
    <definedName name="LIET_KE_VI_TRI_DZ22KV">#REF!</definedName>
    <definedName name="LietKeDZ">#N/A</definedName>
    <definedName name="limcount" hidden="1">13</definedName>
    <definedName name="List_NTTC">OFFSET(#REF!,0,0,COUNTA(#REF!),1)</definedName>
    <definedName name="List_Tke">OFFSET(#REF!,0,0,COUNTA(#REF!),1)</definedName>
    <definedName name="List_TVGS">OFFSET(#REF!,0,0,COUNTA(#REF!),1)</definedName>
    <definedName name="List_thinghiem">OFFSET(#REF!,0,0,COUNTA(#REF!),1)</definedName>
    <definedName name="LiveLoad" localSheetId="13">#REF!</definedName>
    <definedName name="LiveLoad" localSheetId="2">#REF!</definedName>
    <definedName name="LiveLoad" localSheetId="11">#REF!</definedName>
    <definedName name="LiveLoad" localSheetId="5">#REF!</definedName>
    <definedName name="LiveLoad" localSheetId="14">#REF!</definedName>
    <definedName name="LiveLoad">#REF!</definedName>
    <definedName name="lj">#N/A</definedName>
    <definedName name="ljkl" localSheetId="2" hidden="1">{"'Sheet1'!$L$16"}</definedName>
    <definedName name="ljkl" localSheetId="11" hidden="1">{"'Sheet1'!$L$16"}</definedName>
    <definedName name="ljkl" localSheetId="5" hidden="1">{"'Sheet1'!$L$16"}</definedName>
    <definedName name="ljkl" hidden="1">{"'Sheet1'!$L$16"}</definedName>
    <definedName name="LJL" localSheetId="2" hidden="1">{#N/A,#N/A,FALSE,"Chi tiÆt"}</definedName>
    <definedName name="LJL" localSheetId="11" hidden="1">{#N/A,#N/A,FALSE,"Chi tiÆt"}</definedName>
    <definedName name="LJL" localSheetId="5" hidden="1">{#N/A,#N/A,FALSE,"Chi tiÆt"}</definedName>
    <definedName name="LJL" hidden="1">{#N/A,#N/A,FALSE,"Chi tiÆt"}</definedName>
    <definedName name="LK" localSheetId="13">#REF!</definedName>
    <definedName name="LK" localSheetId="2">#REF!</definedName>
    <definedName name="LK" localSheetId="11">#REF!</definedName>
    <definedName name="LK" localSheetId="5">#REF!</definedName>
    <definedName name="LK" localSheetId="14">#REF!</definedName>
    <definedName name="LK">#REF!</definedName>
    <definedName name="LK_hathe" localSheetId="13">#REF!</definedName>
    <definedName name="LK_hathe" localSheetId="2">#REF!</definedName>
    <definedName name="LK_hathe" localSheetId="11">#REF!</definedName>
    <definedName name="LK_hathe" localSheetId="5">#REF!</definedName>
    <definedName name="LK_hathe" localSheetId="14">#REF!</definedName>
    <definedName name="LK_hathe">#REF!</definedName>
    <definedName name="lkjjjjjj">#N/A</definedName>
    <definedName name="lkjlh">#N/A</definedName>
    <definedName name="lkl" localSheetId="2" hidden="1">{#N/A,#N/A,FALSE,"Chi tiÆt"}</definedName>
    <definedName name="lkl" localSheetId="11" hidden="1">{#N/A,#N/A,FALSE,"Chi tiÆt"}</definedName>
    <definedName name="lkl" localSheetId="5" hidden="1">{#N/A,#N/A,FALSE,"Chi tiÆt"}</definedName>
    <definedName name="lkl" hidden="1">{#N/A,#N/A,FALSE,"Chi tiÆt"}</definedName>
    <definedName name="lkljlk" localSheetId="2" hidden="1">{"'Sheet1'!$L$16"}</definedName>
    <definedName name="lkljlk" localSheetId="11" hidden="1">{"'Sheet1'!$L$16"}</definedName>
    <definedName name="lkljlk" localSheetId="5" hidden="1">{"'Sheet1'!$L$16"}</definedName>
    <definedName name="lkljlk" hidden="1">{"'Sheet1'!$L$16"}</definedName>
    <definedName name="lkndfkl">#N/A</definedName>
    <definedName name="lknklna" localSheetId="13">#REF!</definedName>
    <definedName name="lknklna" localSheetId="2">#REF!</definedName>
    <definedName name="lknklna" localSheetId="11">#REF!</definedName>
    <definedName name="lknklna" localSheetId="5">#REF!</definedName>
    <definedName name="lknklna" localSheetId="14">#REF!</definedName>
    <definedName name="lknklna">#REF!</definedName>
    <definedName name="lknklndf" localSheetId="13">#REF!</definedName>
    <definedName name="lknklndf" localSheetId="2">#REF!</definedName>
    <definedName name="lknklndf" localSheetId="11">#REF!</definedName>
    <definedName name="lknklndf" localSheetId="5">#REF!</definedName>
    <definedName name="lknklndf" localSheetId="14">#REF!</definedName>
    <definedName name="lknklndf">#REF!</definedName>
    <definedName name="lknlnfsdag" localSheetId="13">#REF!</definedName>
    <definedName name="lknlnfsdag" localSheetId="2">#REF!</definedName>
    <definedName name="lknlnfsdag" localSheetId="11">#REF!</definedName>
    <definedName name="lknlnfsdag" localSheetId="5">#REF!</definedName>
    <definedName name="lknlnfsdag" localSheetId="14">#REF!</definedName>
    <definedName name="lknlnfsdag">#REF!</definedName>
    <definedName name="LKPS">#N/A</definedName>
    <definedName name="ll" localSheetId="13">#REF!</definedName>
    <definedName name="ll" localSheetId="2">#REF!</definedName>
    <definedName name="ll" localSheetId="11">#REF!</definedName>
    <definedName name="ll" localSheetId="5">#REF!</definedName>
    <definedName name="ll" localSheetId="14">#REF!</definedName>
    <definedName name="ll">#REF!</definedName>
    <definedName name="LLD">#N/A</definedName>
    <definedName name="LLDS">#N/A</definedName>
    <definedName name="llgk" localSheetId="2" hidden="1">{"Offgrid",#N/A,FALSE,"OFFGRID";"Region",#N/A,FALSE,"REGION";"Offgrid -2",#N/A,FALSE,"OFFGRID";"WTP",#N/A,FALSE,"WTP";"WTP -2",#N/A,FALSE,"WTP";"Project",#N/A,FALSE,"PROJECT";"Summary -2",#N/A,FALSE,"SUMMARY"}</definedName>
    <definedName name="llgk" localSheetId="11" hidden="1">{"Offgrid",#N/A,FALSE,"OFFGRID";"Region",#N/A,FALSE,"REGION";"Offgrid -2",#N/A,FALSE,"OFFGRID";"WTP",#N/A,FALSE,"WTP";"WTP -2",#N/A,FALSE,"WTP";"Project",#N/A,FALSE,"PROJECT";"Summary -2",#N/A,FALSE,"SUMMARY"}</definedName>
    <definedName name="llgk" localSheetId="5" hidden="1">{"Offgrid",#N/A,FALSE,"OFFGRID";"Region",#N/A,FALSE,"REGION";"Offgrid -2",#N/A,FALSE,"OFFGRID";"WTP",#N/A,FALSE,"WTP";"WTP -2",#N/A,FALSE,"WTP";"Project",#N/A,FALSE,"PROJECT";"Summary -2",#N/A,FALSE,"SUMMARY"}</definedName>
    <definedName name="llgk" hidden="1">{"Offgrid",#N/A,FALSE,"OFFGRID";"Region",#N/A,FALSE,"REGION";"Offgrid -2",#N/A,FALSE,"OFFGRID";"WTP",#N/A,FALSE,"WTP";"WTP -2",#N/A,FALSE,"WTP";"Project",#N/A,FALSE,"PROJECT";"Summary -2",#N/A,FALSE,"SUMMARY"}</definedName>
    <definedName name="LLs" localSheetId="13">#REF!</definedName>
    <definedName name="LLs" localSheetId="2">#REF!</definedName>
    <definedName name="LLs" localSheetId="11">#REF!</definedName>
    <definedName name="LLs" localSheetId="5">#REF!</definedName>
    <definedName name="LLs" localSheetId="14">#REF!</definedName>
    <definedName name="LLs">#REF!</definedName>
    <definedName name="Lmk" localSheetId="13">#REF!</definedName>
    <definedName name="Lmk" localSheetId="2">#REF!</definedName>
    <definedName name="Lmk" localSheetId="11">#REF!</definedName>
    <definedName name="Lmk" localSheetId="5">#REF!</definedName>
    <definedName name="Lmk" localSheetId="14">#REF!</definedName>
    <definedName name="Lmk">#REF!</definedName>
    <definedName name="Lmk_6" localSheetId="13">#REF!</definedName>
    <definedName name="Lmk_6" localSheetId="2">#REF!</definedName>
    <definedName name="Lmk_6" localSheetId="11">#REF!</definedName>
    <definedName name="Lmk_6" localSheetId="5">#REF!</definedName>
    <definedName name="Lmk_6" localSheetId="14">#REF!</definedName>
    <definedName name="Lmk_6">#REF!</definedName>
    <definedName name="Lmong">#N/A</definedName>
    <definedName name="LMU" localSheetId="13">#REF!</definedName>
    <definedName name="LMU" localSheetId="2">#REF!</definedName>
    <definedName name="LMU" localSheetId="11">#REF!</definedName>
    <definedName name="LMU" localSheetId="5">#REF!</definedName>
    <definedName name="LMU" localSheetId="14">#REF!</definedName>
    <definedName name="LMU">#REF!</definedName>
    <definedName name="LMUSelected" localSheetId="13">#REF!</definedName>
    <definedName name="LMUSelected" localSheetId="2">#REF!</definedName>
    <definedName name="LMUSelected" localSheetId="11">#REF!</definedName>
    <definedName name="LMUSelected" localSheetId="5">#REF!</definedName>
    <definedName name="LMUSelected" localSheetId="14">#REF!</definedName>
    <definedName name="LMUSelected">#REF!</definedName>
    <definedName name="LN" localSheetId="13">#REF!</definedName>
    <definedName name="LN" localSheetId="2">#REF!</definedName>
    <definedName name="LN" localSheetId="11">#REF!</definedName>
    <definedName name="LN" localSheetId="5">#REF!</definedName>
    <definedName name="LN" localSheetId="14">#REF!</definedName>
    <definedName name="LN">#REF!</definedName>
    <definedName name="lnknlkdfna" localSheetId="13">#REF!</definedName>
    <definedName name="lnknlkdfna" localSheetId="2">#REF!</definedName>
    <definedName name="lnknlkdfna" localSheetId="11">#REF!</definedName>
    <definedName name="lnknlkdfna" localSheetId="5">#REF!</definedName>
    <definedName name="lnknlkdfna" localSheetId="14">#REF!</definedName>
    <definedName name="lnknlkdfna">#REF!</definedName>
    <definedName name="lnlkndf" localSheetId="13">#REF!</definedName>
    <definedName name="lnlkndf" localSheetId="2">#REF!</definedName>
    <definedName name="lnlkndf" localSheetId="11">#REF!</definedName>
    <definedName name="lnlkndf" localSheetId="5">#REF!</definedName>
    <definedName name="lnlkndf" localSheetId="14">#REF!</definedName>
    <definedName name="lnlkndf">#REF!</definedName>
    <definedName name="lnm" localSheetId="13">#REF!</definedName>
    <definedName name="lnm" localSheetId="2">#REF!</definedName>
    <definedName name="lnm" localSheetId="11">#REF!</definedName>
    <definedName name="lnm" localSheetId="5">#REF!</definedName>
    <definedName name="lnm" localSheetId="14">#REF!</definedName>
    <definedName name="lnm">#REF!</definedName>
    <definedName name="Lnsc" localSheetId="13">#REF!</definedName>
    <definedName name="Lnsc" localSheetId="2">#REF!</definedName>
    <definedName name="Lnsc" localSheetId="11">#REF!</definedName>
    <definedName name="Lnsc" localSheetId="5">#REF!</definedName>
    <definedName name="Lnsc" localSheetId="14">#REF!</definedName>
    <definedName name="Lnsc">#REF!</definedName>
    <definedName name="lntt" localSheetId="13">#REF!</definedName>
    <definedName name="lntt" localSheetId="2">#REF!</definedName>
    <definedName name="lntt" localSheetId="11">#REF!</definedName>
    <definedName name="lntt" localSheetId="5">#REF!</definedName>
    <definedName name="lntt" localSheetId="14">#REF!</definedName>
    <definedName name="lntt">#REF!</definedName>
    <definedName name="lnhuan">#N/A</definedName>
    <definedName name="Lo" localSheetId="13">#REF!</definedName>
    <definedName name="Lo" localSheetId="2">#REF!</definedName>
    <definedName name="Lo" localSheetId="11">#REF!</definedName>
    <definedName name="Lo" localSheetId="5">#REF!</definedName>
    <definedName name="Lo" localSheetId="14">#REF!</definedName>
    <definedName name="Lo">#REF!</definedName>
    <definedName name="lo3a" localSheetId="13">#REF!</definedName>
    <definedName name="lo3a" localSheetId="14">#REF!</definedName>
    <definedName name="lo3a">#REF!</definedName>
    <definedName name="LOAD" localSheetId="13">#REF!</definedName>
    <definedName name="LOAD" localSheetId="2">#REF!</definedName>
    <definedName name="LOAD" localSheetId="11">#REF!</definedName>
    <definedName name="LOAD" localSheetId="5">#REF!</definedName>
    <definedName name="LOAD" localSheetId="14">#REF!</definedName>
    <definedName name="LOAD">#REF!</definedName>
    <definedName name="Loai" localSheetId="13">#REF!</definedName>
    <definedName name="Loai" localSheetId="2">#REF!</definedName>
    <definedName name="Loai" localSheetId="11">#REF!</definedName>
    <definedName name="Loai" localSheetId="5">#REF!</definedName>
    <definedName name="Loai" localSheetId="14">#REF!</definedName>
    <definedName name="Loai">#REF!</definedName>
    <definedName name="LOAI_COT" localSheetId="13">#REF!</definedName>
    <definedName name="LOAI_COT" localSheetId="2">#REF!</definedName>
    <definedName name="LOAI_COT" localSheetId="11">#REF!</definedName>
    <definedName name="LOAI_COT" localSheetId="5">#REF!</definedName>
    <definedName name="LOAI_COT" localSheetId="14">#REF!</definedName>
    <definedName name="LOAI_COT">#REF!</definedName>
    <definedName name="LOAI_DUONG" localSheetId="13">#REF!</definedName>
    <definedName name="LOAI_DUONG" localSheetId="2">#REF!</definedName>
    <definedName name="LOAI_DUONG" localSheetId="11">#REF!</definedName>
    <definedName name="LOAI_DUONG" localSheetId="5">#REF!</definedName>
    <definedName name="LOAI_DUONG" localSheetId="14">#REF!</definedName>
    <definedName name="LOAI_DUONG">#REF!</definedName>
    <definedName name="Loai_TD" localSheetId="13">#REF!</definedName>
    <definedName name="Loai_TD" localSheetId="2">#REF!</definedName>
    <definedName name="Loai_TD" localSheetId="11">#REF!</definedName>
    <definedName name="Loai_TD" localSheetId="5">#REF!</definedName>
    <definedName name="Loai_TD" localSheetId="14">#REF!</definedName>
    <definedName name="Loai_TD">#REF!</definedName>
    <definedName name="LoaiBQL" localSheetId="13">#REF!</definedName>
    <definedName name="LoaiBQL" localSheetId="2">#REF!</definedName>
    <definedName name="LoaiBQL" localSheetId="11">#REF!</definedName>
    <definedName name="LoaiBQL" localSheetId="5">#REF!</definedName>
    <definedName name="LoaiBQL" localSheetId="14">#REF!</definedName>
    <definedName name="LoaiBQL">#REF!</definedName>
    <definedName name="LoaiCT" localSheetId="13">#REF!</definedName>
    <definedName name="LoaiCT" localSheetId="2">#REF!</definedName>
    <definedName name="LoaiCT" localSheetId="11">#REF!</definedName>
    <definedName name="LoaiCT" localSheetId="5">#REF!</definedName>
    <definedName name="LoaiCT" localSheetId="14">#REF!</definedName>
    <definedName name="LoaiCT">#REF!</definedName>
    <definedName name="Loaiday">#N/A</definedName>
    <definedName name="loaiduong" localSheetId="13">#REF!</definedName>
    <definedName name="loaiduong" localSheetId="2">#REF!</definedName>
    <definedName name="loaiduong" localSheetId="11">#REF!</definedName>
    <definedName name="loaiduong" localSheetId="5">#REF!</definedName>
    <definedName name="loaiduong" localSheetId="14">#REF!</definedName>
    <definedName name="loaiduong">#REF!</definedName>
    <definedName name="LoaixeH" localSheetId="13">#REF!</definedName>
    <definedName name="LoaixeH" localSheetId="2">#REF!</definedName>
    <definedName name="LoaixeH" localSheetId="11">#REF!</definedName>
    <definedName name="LoaixeH" localSheetId="5">#REF!</definedName>
    <definedName name="LoaixeH" localSheetId="14">#REF!</definedName>
    <definedName name="LoaixeH">#REF!</definedName>
    <definedName name="LoaixeXB" localSheetId="13">#REF!</definedName>
    <definedName name="LoaixeXB" localSheetId="2">#REF!</definedName>
    <definedName name="LoaixeXB" localSheetId="11">#REF!</definedName>
    <definedName name="LoaixeXB" localSheetId="5">#REF!</definedName>
    <definedName name="LoaixeXB" localSheetId="14">#REF!</definedName>
    <definedName name="LoaixeXB">#REF!</definedName>
    <definedName name="loak" localSheetId="13">#REF!</definedName>
    <definedName name="loak" localSheetId="2">#REF!</definedName>
    <definedName name="loak" localSheetId="11">#REF!</definedName>
    <definedName name="loak" localSheetId="5">#REF!</definedName>
    <definedName name="loak" localSheetId="14">#REF!</definedName>
    <definedName name="loak">#REF!</definedName>
    <definedName name="LOCATION">#N/A</definedName>
    <definedName name="loigau">#REF!</definedName>
    <definedName name="loinhuan" localSheetId="13">#REF!</definedName>
    <definedName name="loinhuan" localSheetId="2">#REF!</definedName>
    <definedName name="loinhuan" localSheetId="11">#REF!</definedName>
    <definedName name="loinhuan" localSheetId="5">#REF!</definedName>
    <definedName name="loinhuan" localSheetId="14">#REF!</definedName>
    <definedName name="loinhuan">#REF!</definedName>
    <definedName name="lomo">#N/A</definedName>
    <definedName name="lon" localSheetId="13">#REF!</definedName>
    <definedName name="lon" localSheetId="2">#REF!</definedName>
    <definedName name="lon" localSheetId="11">#REF!</definedName>
    <definedName name="lon" localSheetId="5">#REF!</definedName>
    <definedName name="lon" localSheetId="14">#REF!</definedName>
    <definedName name="lon">#REF!</definedName>
    <definedName name="lón2">#N/A</definedName>
    <definedName name="lón3">#N/A</definedName>
    <definedName name="lón5">#N/A</definedName>
    <definedName name="long" localSheetId="13">#REF!</definedName>
    <definedName name="long" localSheetId="2">#REF!</definedName>
    <definedName name="long" localSheetId="11">#REF!</definedName>
    <definedName name="long" localSheetId="5">#REF!</definedName>
    <definedName name="long" localSheetId="14">#REF!</definedName>
    <definedName name="long">#REF!</definedName>
    <definedName name="lonhuan">#N/A</definedName>
    <definedName name="LOOP" localSheetId="13">#REF!</definedName>
    <definedName name="LOOP" localSheetId="2">#REF!</definedName>
    <definedName name="LOOP" localSheetId="11">#REF!</definedName>
    <definedName name="LOOP" localSheetId="5">#REF!</definedName>
    <definedName name="LOOP" localSheetId="14">#REF!</definedName>
    <definedName name="LOOP">#REF!</definedName>
    <definedName name="lop17.5" localSheetId="13">#REF!</definedName>
    <definedName name="lop17.5" localSheetId="2">#REF!</definedName>
    <definedName name="lop17.5" localSheetId="11">#REF!</definedName>
    <definedName name="lop17.5" localSheetId="5">#REF!</definedName>
    <definedName name="lop17.5" localSheetId="14">#REF!</definedName>
    <definedName name="lop17.5">#REF!</definedName>
    <definedName name="LOSS">#N/A</definedName>
    <definedName name="Loss_tec" localSheetId="13">#REF!</definedName>
    <definedName name="Loss_tec" localSheetId="2">#REF!</definedName>
    <definedName name="Loss_tec" localSheetId="11">#REF!</definedName>
    <definedName name="Loss_tec" localSheetId="5">#REF!</definedName>
    <definedName name="Loss_tec" localSheetId="14">#REF!</definedName>
    <definedName name="Loss_tec">#REF!</definedName>
    <definedName name="LP" localSheetId="2">{"Book1","Du toan nuoi tom.xls"}</definedName>
    <definedName name="LP" localSheetId="11">{"Book1","Du toan nuoi tom.xls"}</definedName>
    <definedName name="LP" localSheetId="5">{"Book1","Du toan nuoi tom.xls"}</definedName>
    <definedName name="LP">{"Book1","Du toan nuoi tom.xls"}</definedName>
    <definedName name="Lp_6" localSheetId="13">#REF!</definedName>
    <definedName name="Lp_6" localSheetId="2">#REF!</definedName>
    <definedName name="Lp_6" localSheetId="11">#REF!</definedName>
    <definedName name="Lp_6" localSheetId="5">#REF!</definedName>
    <definedName name="Lp_6" localSheetId="14">#REF!</definedName>
    <definedName name="Lp_6">#REF!</definedName>
    <definedName name="lphu" localSheetId="13">#REF!</definedName>
    <definedName name="lphu" localSheetId="2">#REF!</definedName>
    <definedName name="lphu" localSheetId="11">#REF!</definedName>
    <definedName name="lphu" localSheetId="5">#REF!</definedName>
    <definedName name="lphu" localSheetId="14">#REF!</definedName>
    <definedName name="lphu">#REF!</definedName>
    <definedName name="LRCode_No" localSheetId="13" xlm="1">#REF!</definedName>
    <definedName name="LRCode_No" localSheetId="2" xlm="1">#REF!</definedName>
    <definedName name="LRCode_No" localSheetId="11" xlm="1">#REF!</definedName>
    <definedName name="LRCode_No" localSheetId="5" xlm="1">#REF!</definedName>
    <definedName name="LRCode_No" localSheetId="14" xlm="1">#REF!</definedName>
    <definedName name="LRCode_No" xlm="1">#REF!</definedName>
    <definedName name="LRDaysTaken" localSheetId="13">#REF!</definedName>
    <definedName name="LRDaysTaken" localSheetId="2">#REF!</definedName>
    <definedName name="LRDaysTaken" localSheetId="11">#REF!</definedName>
    <definedName name="LRDaysTaken" localSheetId="5">#REF!</definedName>
    <definedName name="LRDaysTaken" localSheetId="14">#REF!</definedName>
    <definedName name="LRDaysTaken">#REF!</definedName>
    <definedName name="LREmployeeName" localSheetId="13">#REF!</definedName>
    <definedName name="LREmployeeName" localSheetId="2">#REF!</definedName>
    <definedName name="LREmployeeName" localSheetId="11">#REF!</definedName>
    <definedName name="LREmployeeName" localSheetId="5">#REF!</definedName>
    <definedName name="LREmployeeName" localSheetId="14">#REF!</definedName>
    <definedName name="LREmployeeName">#REF!</definedName>
    <definedName name="LRFromDate" localSheetId="13" xlm="1">#REF!</definedName>
    <definedName name="LRFromDate" localSheetId="2" xlm="1">#REF!</definedName>
    <definedName name="LRFromDate" localSheetId="11" xlm="1">#REF!</definedName>
    <definedName name="LRFromDate" localSheetId="5" xlm="1">#REF!</definedName>
    <definedName name="LRFromDate" localSheetId="14" xlm="1">#REF!</definedName>
    <definedName name="LRFromDate" xlm="1">#REF!</definedName>
    <definedName name="LRMC" localSheetId="13">#REF!</definedName>
    <definedName name="LRMC" localSheetId="2">#REF!</definedName>
    <definedName name="LRMC" localSheetId="11">#REF!</definedName>
    <definedName name="LRMC" localSheetId="5">#REF!</definedName>
    <definedName name="LRMC" localSheetId="14">#REF!</definedName>
    <definedName name="LRMC">#REF!</definedName>
    <definedName name="LRMinus_YN" localSheetId="13" xlm="1">#REF!</definedName>
    <definedName name="LRMinus_YN" localSheetId="2" xlm="1">#REF!</definedName>
    <definedName name="LRMinus_YN" localSheetId="11" xlm="1">#REF!</definedName>
    <definedName name="LRMinus_YN" localSheetId="5" xlm="1">#REF!</definedName>
    <definedName name="LRMinus_YN" localSheetId="14" xlm="1">#REF!</definedName>
    <definedName name="LRMinus_YN" xlm="1">#REF!</definedName>
    <definedName name="LRNoOfDays" localSheetId="13">#REF!</definedName>
    <definedName name="LRNoOfDays" localSheetId="2">#REF!</definedName>
    <definedName name="LRNoOfDays" localSheetId="11">#REF!</definedName>
    <definedName name="LRNoOfDays" localSheetId="5">#REF!</definedName>
    <definedName name="LRNoOfDays" localSheetId="14">#REF!</definedName>
    <definedName name="LRNoOfDays">#REF!</definedName>
    <definedName name="LRToDate" localSheetId="13" xlm="1">#REF!</definedName>
    <definedName name="LRToDate" localSheetId="2" xlm="1">#REF!</definedName>
    <definedName name="LRToDate" localSheetId="11" xlm="1">#REF!</definedName>
    <definedName name="LRToDate" localSheetId="5" xlm="1">#REF!</definedName>
    <definedName name="LRToDate" localSheetId="14" xlm="1">#REF!</definedName>
    <definedName name="LRToDate" xlm="1">#REF!</definedName>
    <definedName name="lrung" localSheetId="13">#REF!</definedName>
    <definedName name="lrung" localSheetId="2">#REF!</definedName>
    <definedName name="lrung" localSheetId="11">#REF!</definedName>
    <definedName name="lrung" localSheetId="5">#REF!</definedName>
    <definedName name="lrung" localSheetId="14">#REF!</definedName>
    <definedName name="lrung">#REF!</definedName>
    <definedName name="ls">#N/A</definedName>
    <definedName name="ls_6" localSheetId="13">#REF!</definedName>
    <definedName name="ls_6" localSheetId="2">#REF!</definedName>
    <definedName name="ls_6" localSheetId="11">#REF!</definedName>
    <definedName name="ls_6" localSheetId="5">#REF!</definedName>
    <definedName name="ls_6" localSheetId="14">#REF!</definedName>
    <definedName name="ls_6">#REF!</definedName>
    <definedName name="lsb" localSheetId="13">#REF!</definedName>
    <definedName name="lsb" localSheetId="14">#REF!</definedName>
    <definedName name="lsb">#REF!</definedName>
    <definedName name="lsbn" localSheetId="13">#REF!</definedName>
    <definedName name="lsbn" localSheetId="14">#REF!</definedName>
    <definedName name="lsbn">#REF!</definedName>
    <definedName name="lset" localSheetId="13">#REF!</definedName>
    <definedName name="lset" localSheetId="14">#REF!</definedName>
    <definedName name="lset">#REF!</definedName>
    <definedName name="lsl">#N/A</definedName>
    <definedName name="lsp">#N/A</definedName>
    <definedName name="lsp_6" localSheetId="13">#REF!</definedName>
    <definedName name="lsp_6" localSheetId="2">#REF!</definedName>
    <definedName name="lsp_6" localSheetId="11">#REF!</definedName>
    <definedName name="lsp_6" localSheetId="5">#REF!</definedName>
    <definedName name="lsp_6" localSheetId="14">#REF!</definedName>
    <definedName name="lsp_6">#REF!</definedName>
    <definedName name="lsr">#N/A</definedName>
    <definedName name="lsr_6" localSheetId="13">#REF!</definedName>
    <definedName name="lsr_6" localSheetId="2">#REF!</definedName>
    <definedName name="lsr_6" localSheetId="11">#REF!</definedName>
    <definedName name="lsr_6" localSheetId="5">#REF!</definedName>
    <definedName name="lsr_6" localSheetId="14">#REF!</definedName>
    <definedName name="lsr_6">#REF!</definedName>
    <definedName name="lss">#N/A</definedName>
    <definedName name="lss_6" localSheetId="13">#REF!</definedName>
    <definedName name="lss_6" localSheetId="2">#REF!</definedName>
    <definedName name="lss_6" localSheetId="11">#REF!</definedName>
    <definedName name="lss_6" localSheetId="5">#REF!</definedName>
    <definedName name="lss_6" localSheetId="14">#REF!</definedName>
    <definedName name="lss_6">#REF!</definedName>
    <definedName name="lst" localSheetId="13">#REF!</definedName>
    <definedName name="lst" localSheetId="14">#REF!</definedName>
    <definedName name="lst">#REF!</definedName>
    <definedName name="lt" localSheetId="13">#REF!</definedName>
    <definedName name="lt" localSheetId="2">#REF!</definedName>
    <definedName name="lt" localSheetId="11">#REF!</definedName>
    <definedName name="lt" localSheetId="5">#REF!</definedName>
    <definedName name="lt" localSheetId="14">#REF!</definedName>
    <definedName name="lt">#REF!</definedName>
    <definedName name="LT_TB">#N/A</definedName>
    <definedName name="lt1.">#N/A</definedName>
    <definedName name="lt12b" localSheetId="13">#REF!</definedName>
    <definedName name="lt12b" localSheetId="14">#REF!</definedName>
    <definedName name="lt12b">#REF!</definedName>
    <definedName name="lt2.">#N/A</definedName>
    <definedName name="ltai">#N/A</definedName>
    <definedName name="Ltb">#N/A</definedName>
    <definedName name="ltdbgt" localSheetId="13">#REF!</definedName>
    <definedName name="ltdbgt" localSheetId="2">#REF!</definedName>
    <definedName name="ltdbgt" localSheetId="11">#REF!</definedName>
    <definedName name="ltdbgt" localSheetId="5">#REF!</definedName>
    <definedName name="ltdbgt" localSheetId="14">#REF!</definedName>
    <definedName name="ltdbgt">#REF!</definedName>
    <definedName name="Ltt" localSheetId="13">#REF!</definedName>
    <definedName name="Ltt" localSheetId="2">#REF!</definedName>
    <definedName name="Ltt" localSheetId="11">#REF!</definedName>
    <definedName name="Ltt" localSheetId="5">#REF!</definedName>
    <definedName name="Ltt" localSheetId="14">#REF!</definedName>
    <definedName name="Ltt">#REF!</definedName>
    <definedName name="Ltt_6" localSheetId="13">#REF!</definedName>
    <definedName name="Ltt_6" localSheetId="2">#REF!</definedName>
    <definedName name="Ltt_6" localSheetId="11">#REF!</definedName>
    <definedName name="Ltt_6" localSheetId="5">#REF!</definedName>
    <definedName name="Ltt_6" localSheetId="14">#REF!</definedName>
    <definedName name="Ltt_6">#REF!</definedName>
    <definedName name="Lthan">#N/A</definedName>
    <definedName name="ltre" localSheetId="13">#REF!</definedName>
    <definedName name="ltre" localSheetId="2">#REF!</definedName>
    <definedName name="ltre" localSheetId="11">#REF!</definedName>
    <definedName name="ltre" localSheetId="5">#REF!</definedName>
    <definedName name="ltre" localSheetId="14">#REF!</definedName>
    <definedName name="ltre">#REF!</definedName>
    <definedName name="lu12.2" localSheetId="13">#REF!</definedName>
    <definedName name="lu12.2" localSheetId="2">#REF!</definedName>
    <definedName name="lu12.2" localSheetId="11">#REF!</definedName>
    <definedName name="lu12.2" localSheetId="5">#REF!</definedName>
    <definedName name="lu12.2" localSheetId="14">#REF!</definedName>
    <definedName name="lu12.2">#REF!</definedName>
    <definedName name="lu14.5" localSheetId="13">#REF!</definedName>
    <definedName name="lu14.5" localSheetId="2">#REF!</definedName>
    <definedName name="lu14.5" localSheetId="11">#REF!</definedName>
    <definedName name="lu14.5" localSheetId="5">#REF!</definedName>
    <definedName name="lu14.5" localSheetId="14">#REF!</definedName>
    <definedName name="lu14.5">#REF!</definedName>
    <definedName name="lu15.5" localSheetId="13">#REF!</definedName>
    <definedName name="lu15.5" localSheetId="2">#REF!</definedName>
    <definedName name="lu15.5" localSheetId="11">#REF!</definedName>
    <definedName name="lu15.5" localSheetId="5">#REF!</definedName>
    <definedName name="lu15.5" localSheetId="14">#REF!</definedName>
    <definedName name="lu15.5">#REF!</definedName>
    <definedName name="luan" localSheetId="2" hidden="1">{"'Sheet1'!$L$16"}</definedName>
    <definedName name="luan" localSheetId="11" hidden="1">{"'Sheet1'!$L$16"}</definedName>
    <definedName name="luan" localSheetId="5" hidden="1">{"'Sheet1'!$L$16"}</definedName>
    <definedName name="luan" hidden="1">{"'Sheet1'!$L$16"}</definedName>
    <definedName name="Luanthanh" localSheetId="13">#REF!</definedName>
    <definedName name="Luanthanh" localSheetId="2">#REF!</definedName>
    <definedName name="Luanthanh" localSheetId="11">#REF!</definedName>
    <definedName name="Luanthanh" localSheetId="5">#REF!</definedName>
    <definedName name="Luanthanh" localSheetId="14">#REF!</definedName>
    <definedName name="Luanthanh">#REF!</definedName>
    <definedName name="luc" localSheetId="2" hidden="1">{"'Sheet1'!$L$16"}</definedName>
    <definedName name="luc" localSheetId="11" hidden="1">{"'Sheet1'!$L$16"}</definedName>
    <definedName name="luc" localSheetId="5" hidden="1">{"'Sheet1'!$L$16"}</definedName>
    <definedName name="luc" hidden="1">{"'Sheet1'!$L$16"}</definedName>
    <definedName name="lulop16" localSheetId="13">#REF!</definedName>
    <definedName name="lulop16" localSheetId="2">#REF!</definedName>
    <definedName name="lulop16" localSheetId="11">#REF!</definedName>
    <definedName name="lulop16" localSheetId="5">#REF!</definedName>
    <definedName name="lulop16" localSheetId="14">#REF!</definedName>
    <definedName name="lulop16">#REF!</definedName>
    <definedName name="lulop25">#N/A</definedName>
    <definedName name="luoicua">#N/A</definedName>
    <definedName name="luoichanrac" localSheetId="13">#REF!</definedName>
    <definedName name="luoichanrac" localSheetId="2">#REF!</definedName>
    <definedName name="luoichanrac" localSheetId="11">#REF!</definedName>
    <definedName name="luoichanrac" localSheetId="5">#REF!</definedName>
    <definedName name="luoichanrac" localSheetId="14">#REF!</definedName>
    <definedName name="luoichanrac">#REF!</definedName>
    <definedName name="luoncap" localSheetId="13">#REF!</definedName>
    <definedName name="luoncap" localSheetId="2">#REF!</definedName>
    <definedName name="luoncap" localSheetId="11">#REF!</definedName>
    <definedName name="luoncap" localSheetId="5">#REF!</definedName>
    <definedName name="luoncap" localSheetId="14">#REF!</definedName>
    <definedName name="luoncap">#REF!</definedName>
    <definedName name="luong" localSheetId="13">#REF!</definedName>
    <definedName name="luong" localSheetId="2">#REF!</definedName>
    <definedName name="luong" localSheetId="11">#REF!</definedName>
    <definedName name="luong" localSheetId="5">#REF!</definedName>
    <definedName name="luong" localSheetId="14">#REF!</definedName>
    <definedName name="luong">#REF!</definedName>
    <definedName name="luong1">#REF!</definedName>
    <definedName name="luong2">#REF!</definedName>
    <definedName name="luong3">#REF!</definedName>
    <definedName name="luong350" localSheetId="13">#REF!</definedName>
    <definedName name="luong350" localSheetId="2">#REF!</definedName>
    <definedName name="luong350" localSheetId="11">#REF!</definedName>
    <definedName name="luong350" localSheetId="5">#REF!</definedName>
    <definedName name="luong350" localSheetId="14">#REF!</definedName>
    <definedName name="luong350">#REF!</definedName>
    <definedName name="luonglaixe" localSheetId="13">#REF!</definedName>
    <definedName name="luonglaixe" localSheetId="2">#REF!</definedName>
    <definedName name="luonglaixe" localSheetId="11">#REF!</definedName>
    <definedName name="luonglaixe" localSheetId="5">#REF!</definedName>
    <definedName name="luonglaixe" localSheetId="14">#REF!</definedName>
    <definedName name="luonglaixe">#REF!</definedName>
    <definedName name="LuongLS" localSheetId="13">#REF!</definedName>
    <definedName name="LuongLS" localSheetId="2">#REF!</definedName>
    <definedName name="LuongLS" localSheetId="11">#REF!</definedName>
    <definedName name="LuongLS" localSheetId="5">#REF!</definedName>
    <definedName name="LuongLS" localSheetId="14">#REF!</definedName>
    <definedName name="LuongLS">#REF!</definedName>
    <definedName name="lurung" localSheetId="13">#REF!</definedName>
    <definedName name="lurung" localSheetId="2">#REF!</definedName>
    <definedName name="lurung" localSheetId="11">#REF!</definedName>
    <definedName name="lurung" localSheetId="5">#REF!</definedName>
    <definedName name="lurung" localSheetId="14">#REF!</definedName>
    <definedName name="lurung">#REF!</definedName>
    <definedName name="lurung15">#N/A</definedName>
    <definedName name="lurung16" localSheetId="13">#REF!</definedName>
    <definedName name="lurung16" localSheetId="2">#REF!</definedName>
    <definedName name="lurung16" localSheetId="11">#REF!</definedName>
    <definedName name="lurung16" localSheetId="5">#REF!</definedName>
    <definedName name="lurung16" localSheetId="14">#REF!</definedName>
    <definedName name="lurung16">#REF!</definedName>
    <definedName name="lurung25" localSheetId="13">#REF!</definedName>
    <definedName name="lurung25" localSheetId="2">#REF!</definedName>
    <definedName name="lurung25" localSheetId="11">#REF!</definedName>
    <definedName name="lurung25" localSheetId="5">#REF!</definedName>
    <definedName name="lurung25" localSheetId="14">#REF!</definedName>
    <definedName name="lurung25">#REF!</definedName>
    <definedName name="luth10">#N/A</definedName>
    <definedName name="luthep10" localSheetId="13">#REF!</definedName>
    <definedName name="luthep10" localSheetId="2">#REF!</definedName>
    <definedName name="luthep10" localSheetId="11">#REF!</definedName>
    <definedName name="luthep10" localSheetId="5">#REF!</definedName>
    <definedName name="luthep10" localSheetId="14">#REF!</definedName>
    <definedName name="luthep10">#REF!</definedName>
    <definedName name="luthep12" localSheetId="13">#REF!</definedName>
    <definedName name="luthep12" localSheetId="2">#REF!</definedName>
    <definedName name="luthep12" localSheetId="11">#REF!</definedName>
    <definedName name="luthep12" localSheetId="5">#REF!</definedName>
    <definedName name="luthep12" localSheetId="14">#REF!</definedName>
    <definedName name="luthep12">#REF!</definedName>
    <definedName name="luthep8.5" localSheetId="13">#REF!</definedName>
    <definedName name="luthep8.5" localSheetId="2">#REF!</definedName>
    <definedName name="luthep8.5" localSheetId="11">#REF!</definedName>
    <definedName name="luthep8.5" localSheetId="5">#REF!</definedName>
    <definedName name="luthep8.5" localSheetId="14">#REF!</definedName>
    <definedName name="luthep8.5">#REF!</definedName>
    <definedName name="luuthong" localSheetId="13">#REF!</definedName>
    <definedName name="luuthong" localSheetId="2">#REF!</definedName>
    <definedName name="luuthong" localSheetId="11">#REF!</definedName>
    <definedName name="luuthong" localSheetId="5">#REF!</definedName>
    <definedName name="luuthong" localSheetId="14">#REF!</definedName>
    <definedName name="luuthong">#REF!</definedName>
    <definedName name="Luyen">#REF!</definedName>
    <definedName name="lv">#N/A</definedName>
    <definedName name="lv.">#N/A</definedName>
    <definedName name="lv.." localSheetId="13">#REF!</definedName>
    <definedName name="lv.." localSheetId="2">#REF!</definedName>
    <definedName name="lv.." localSheetId="11">#REF!</definedName>
    <definedName name="lv.." localSheetId="5">#REF!</definedName>
    <definedName name="lv.." localSheetId="14">#REF!</definedName>
    <definedName name="lv..">#REF!</definedName>
    <definedName name="lv.._6" localSheetId="13">#REF!</definedName>
    <definedName name="lv.._6" localSheetId="2">#REF!</definedName>
    <definedName name="lv.._6" localSheetId="11">#REF!</definedName>
    <definedName name="lv.._6" localSheetId="5">#REF!</definedName>
    <definedName name="lv.._6" localSheetId="14">#REF!</definedName>
    <definedName name="lv.._6">#REF!</definedName>
    <definedName name="lVC" localSheetId="13">#REF!</definedName>
    <definedName name="lVC" localSheetId="2">#REF!</definedName>
    <definedName name="lVC" localSheetId="11">#REF!</definedName>
    <definedName name="lVC" localSheetId="5">#REF!</definedName>
    <definedName name="lVC" localSheetId="14">#REF!</definedName>
    <definedName name="lVC">#REF!</definedName>
    <definedName name="lvr">#N/A</definedName>
    <definedName name="lvr.">#N/A</definedName>
    <definedName name="lvr.." localSheetId="13">#REF!</definedName>
    <definedName name="lvr.." localSheetId="2">#REF!</definedName>
    <definedName name="lvr.." localSheetId="11">#REF!</definedName>
    <definedName name="lvr.." localSheetId="5">#REF!</definedName>
    <definedName name="lvr.." localSheetId="14">#REF!</definedName>
    <definedName name="lvr..">#REF!</definedName>
    <definedName name="lvr.._6" localSheetId="13">#REF!</definedName>
    <definedName name="lvr.._6" localSheetId="2">#REF!</definedName>
    <definedName name="lvr.._6" localSheetId="11">#REF!</definedName>
    <definedName name="lvr.._6" localSheetId="5">#REF!</definedName>
    <definedName name="lvr.._6" localSheetId="14">#REF!</definedName>
    <definedName name="lvr.._6">#REF!</definedName>
    <definedName name="lvt" localSheetId="13">#REF!</definedName>
    <definedName name="lvt" localSheetId="2">#REF!</definedName>
    <definedName name="lvt" localSheetId="11">#REF!</definedName>
    <definedName name="lvt" localSheetId="5">#REF!</definedName>
    <definedName name="lvt" localSheetId="14">#REF!</definedName>
    <definedName name="lvt">#REF!</definedName>
    <definedName name="LX100N" localSheetId="13">#REF!</definedName>
    <definedName name="LX100N" localSheetId="2">#REF!</definedName>
    <definedName name="LX100N" localSheetId="11">#REF!</definedName>
    <definedName name="LX100N" localSheetId="5">#REF!</definedName>
    <definedName name="LX100N" localSheetId="14">#REF!</definedName>
    <definedName name="LX100N">#REF!</definedName>
    <definedName name="lxenang">#N/A</definedName>
    <definedName name="Ly">#N/A</definedName>
    <definedName name="m" localSheetId="13">#REF!</definedName>
    <definedName name="m" localSheetId="2">#REF!</definedName>
    <definedName name="m" localSheetId="11">#REF!</definedName>
    <definedName name="m" localSheetId="5">#REF!</definedName>
    <definedName name="m" localSheetId="14">#REF!</definedName>
    <definedName name="m">#REF!</definedName>
    <definedName name="m_" localSheetId="13">#REF!</definedName>
    <definedName name="m_" localSheetId="14">#REF!</definedName>
    <definedName name="m_">#REF!</definedName>
    <definedName name="m__C_c_lo_i_chi_phÝ_kh_c_ph_n_bæ____k" localSheetId="13">#REF!</definedName>
    <definedName name="m__C_c_lo_i_chi_phÝ_kh_c_ph_n_bæ____k" localSheetId="2">#REF!</definedName>
    <definedName name="m__C_c_lo_i_chi_phÝ_kh_c_ph_n_bæ____k" localSheetId="11">#REF!</definedName>
    <definedName name="m__C_c_lo_i_chi_phÝ_kh_c_ph_n_bæ____k" localSheetId="5">#REF!</definedName>
    <definedName name="m__C_c_lo_i_chi_phÝ_kh_c_ph_n_bæ____k" localSheetId="14">#REF!</definedName>
    <definedName name="m__C_c_lo_i_chi_phÝ_kh_c_ph_n_bæ____k">#REF!</definedName>
    <definedName name="m_1">#N/A</definedName>
    <definedName name="m_100">#N/A</definedName>
    <definedName name="m_150_12">#N/A</definedName>
    <definedName name="m_150_24">#N/A</definedName>
    <definedName name="m_2">#N/A</definedName>
    <definedName name="m_200_12">#N/A</definedName>
    <definedName name="m_250_12">#N/A</definedName>
    <definedName name="m_3">#N/A</definedName>
    <definedName name="m_4">#N/A</definedName>
    <definedName name="m_6" localSheetId="13">#REF!</definedName>
    <definedName name="m_6" localSheetId="2">#REF!</definedName>
    <definedName name="m_6" localSheetId="11">#REF!</definedName>
    <definedName name="m_6" localSheetId="5">#REF!</definedName>
    <definedName name="m_6" localSheetId="14">#REF!</definedName>
    <definedName name="m_6">#REF!</definedName>
    <definedName name="m_75">#N/A</definedName>
    <definedName name="M_CSCT" localSheetId="13">#REF!</definedName>
    <definedName name="M_CSCT" localSheetId="2">#REF!</definedName>
    <definedName name="M_CSCT" localSheetId="11">#REF!</definedName>
    <definedName name="M_CSCT" localSheetId="5">#REF!</definedName>
    <definedName name="M_CSCT" localSheetId="14">#REF!</definedName>
    <definedName name="M_CSCT">#REF!</definedName>
    <definedName name="M_PHAT">#N/A</definedName>
    <definedName name="M_TD" localSheetId="13">#REF!</definedName>
    <definedName name="M_TD" localSheetId="2">#REF!</definedName>
    <definedName name="M_TD" localSheetId="11">#REF!</definedName>
    <definedName name="M_TD" localSheetId="5">#REF!</definedName>
    <definedName name="M_TD" localSheetId="14">#REF!</definedName>
    <definedName name="M_TD">#REF!</definedName>
    <definedName name="M_y__ãng_cäc_1.2_T">#N/A</definedName>
    <definedName name="M_y__ãng_cäc_1.8_T">#N/A</definedName>
    <definedName name="M0.4" localSheetId="13">#REF!</definedName>
    <definedName name="M0.4" localSheetId="2">#REF!</definedName>
    <definedName name="M0.4" localSheetId="11">#REF!</definedName>
    <definedName name="M0.4" localSheetId="5">#REF!</definedName>
    <definedName name="M0.4" localSheetId="14">#REF!</definedName>
    <definedName name="M0.4">#REF!</definedName>
    <definedName name="m1_" localSheetId="13">#REF!</definedName>
    <definedName name="m1_" localSheetId="2">#REF!</definedName>
    <definedName name="m1_" localSheetId="11">#REF!</definedName>
    <definedName name="m1_" localSheetId="5">#REF!</definedName>
    <definedName name="m1_" localSheetId="14">#REF!</definedName>
    <definedName name="m1_">#REF!</definedName>
    <definedName name="M10.1">#N/A</definedName>
    <definedName name="M10.1a">#N/A</definedName>
    <definedName name="M10.2">#N/A</definedName>
    <definedName name="M10.2a">#N/A</definedName>
    <definedName name="m10_" localSheetId="13">#REF!</definedName>
    <definedName name="m10_" localSheetId="2">#REF!</definedName>
    <definedName name="m10_" localSheetId="11">#REF!</definedName>
    <definedName name="m10_" localSheetId="5">#REF!</definedName>
    <definedName name="m10_" localSheetId="14">#REF!</definedName>
    <definedName name="m10_">#REF!</definedName>
    <definedName name="m102bnnc">#N/A</definedName>
    <definedName name="m102bnnc_6" localSheetId="13">#REF!</definedName>
    <definedName name="m102bnnc_6" localSheetId="2">#REF!</definedName>
    <definedName name="m102bnnc_6" localSheetId="11">#REF!</definedName>
    <definedName name="m102bnnc_6" localSheetId="5">#REF!</definedName>
    <definedName name="m102bnnc_6" localSheetId="14">#REF!</definedName>
    <definedName name="m102bnnc_6">#REF!</definedName>
    <definedName name="m102bnvl">#N/A</definedName>
    <definedName name="m102bnvl_6" localSheetId="13">#REF!</definedName>
    <definedName name="m102bnvl_6" localSheetId="2">#REF!</definedName>
    <definedName name="m102bnvl_6" localSheetId="11">#REF!</definedName>
    <definedName name="m102bnvl_6" localSheetId="5">#REF!</definedName>
    <definedName name="m102bnvl_6" localSheetId="14">#REF!</definedName>
    <definedName name="m102bnvl_6">#REF!</definedName>
    <definedName name="M10aa1p" localSheetId="13">#REF!</definedName>
    <definedName name="M10aa1p" localSheetId="2">#REF!</definedName>
    <definedName name="M10aa1p" localSheetId="11">#REF!</definedName>
    <definedName name="M10aa1p" localSheetId="5">#REF!</definedName>
    <definedName name="M10aa1p" localSheetId="14">#REF!</definedName>
    <definedName name="M10aa1p">#REF!</definedName>
    <definedName name="M10aa1p_6" localSheetId="13">#REF!</definedName>
    <definedName name="M10aa1p_6" localSheetId="2">#REF!</definedName>
    <definedName name="M10aa1p_6" localSheetId="11">#REF!</definedName>
    <definedName name="M10aa1p_6" localSheetId="5">#REF!</definedName>
    <definedName name="M10aa1p_6" localSheetId="14">#REF!</definedName>
    <definedName name="M10aa1p_6">#REF!</definedName>
    <definedName name="m10aamtc">#N/A</definedName>
    <definedName name="m10aanc">#N/A</definedName>
    <definedName name="m10aanc_6" localSheetId="13">#REF!</definedName>
    <definedName name="m10aanc_6" localSheetId="2">#REF!</definedName>
    <definedName name="m10aanc_6" localSheetId="11">#REF!</definedName>
    <definedName name="m10aanc_6" localSheetId="5">#REF!</definedName>
    <definedName name="m10aanc_6" localSheetId="14">#REF!</definedName>
    <definedName name="m10aanc_6">#REF!</definedName>
    <definedName name="m10aavl">#N/A</definedName>
    <definedName name="m10aavl_6" localSheetId="13">#REF!</definedName>
    <definedName name="m10aavl_6" localSheetId="2">#REF!</definedName>
    <definedName name="m10aavl_6" localSheetId="11">#REF!</definedName>
    <definedName name="m10aavl_6" localSheetId="5">#REF!</definedName>
    <definedName name="m10aavl_6" localSheetId="14">#REF!</definedName>
    <definedName name="m10aavl_6">#REF!</definedName>
    <definedName name="m10anc">#N/A</definedName>
    <definedName name="m10anc_6" localSheetId="13">#REF!</definedName>
    <definedName name="m10anc_6" localSheetId="2">#REF!</definedName>
    <definedName name="m10anc_6" localSheetId="11">#REF!</definedName>
    <definedName name="m10anc_6" localSheetId="5">#REF!</definedName>
    <definedName name="m10anc_6" localSheetId="14">#REF!</definedName>
    <definedName name="m10anc_6">#REF!</definedName>
    <definedName name="m10avl">#N/A</definedName>
    <definedName name="m10avl_6" localSheetId="13">#REF!</definedName>
    <definedName name="m10avl_6" localSheetId="2">#REF!</definedName>
    <definedName name="m10avl_6" localSheetId="11">#REF!</definedName>
    <definedName name="m10avl_6" localSheetId="5">#REF!</definedName>
    <definedName name="m10avl_6" localSheetId="14">#REF!</definedName>
    <definedName name="m10avl_6">#REF!</definedName>
    <definedName name="m10banc">#N/A</definedName>
    <definedName name="m10banc_6" localSheetId="13">#REF!</definedName>
    <definedName name="m10banc_6" localSheetId="2">#REF!</definedName>
    <definedName name="m10banc_6" localSheetId="11">#REF!</definedName>
    <definedName name="m10banc_6" localSheetId="5">#REF!</definedName>
    <definedName name="m10banc_6" localSheetId="14">#REF!</definedName>
    <definedName name="m10banc_6">#REF!</definedName>
    <definedName name="m10bavl">#N/A</definedName>
    <definedName name="m10bavl_6" localSheetId="13">#REF!</definedName>
    <definedName name="m10bavl_6" localSheetId="2">#REF!</definedName>
    <definedName name="m10bavl_6" localSheetId="11">#REF!</definedName>
    <definedName name="m10bavl_6" localSheetId="5">#REF!</definedName>
    <definedName name="m10bavl_6" localSheetId="14">#REF!</definedName>
    <definedName name="m10bavl_6">#REF!</definedName>
    <definedName name="m11_" localSheetId="13">#REF!</definedName>
    <definedName name="m11_" localSheetId="2">#REF!</definedName>
    <definedName name="m11_" localSheetId="11">#REF!</definedName>
    <definedName name="m11_" localSheetId="5">#REF!</definedName>
    <definedName name="m11_" localSheetId="14">#REF!</definedName>
    <definedName name="m11_">#REF!</definedName>
    <definedName name="M12.1">#REF!</definedName>
    <definedName name="M12.1a">#REF!</definedName>
    <definedName name="M12.2">#REF!</definedName>
    <definedName name="M12.2a">#REF!</definedName>
    <definedName name="m122bnnc">#N/A</definedName>
    <definedName name="m122bnnc_6" localSheetId="13">#REF!</definedName>
    <definedName name="m122bnnc_6" localSheetId="2">#REF!</definedName>
    <definedName name="m122bnnc_6" localSheetId="11">#REF!</definedName>
    <definedName name="m122bnnc_6" localSheetId="5">#REF!</definedName>
    <definedName name="m122bnnc_6" localSheetId="14">#REF!</definedName>
    <definedName name="m122bnnc_6">#REF!</definedName>
    <definedName name="m122bnvl">#N/A</definedName>
    <definedName name="m122bnvl_6" localSheetId="13">#REF!</definedName>
    <definedName name="m122bnvl_6" localSheetId="2">#REF!</definedName>
    <definedName name="m122bnvl_6" localSheetId="11">#REF!</definedName>
    <definedName name="m122bnvl_6" localSheetId="5">#REF!</definedName>
    <definedName name="m122bnvl_6" localSheetId="14">#REF!</definedName>
    <definedName name="m122bnvl_6">#REF!</definedName>
    <definedName name="m12aanc">#N/A</definedName>
    <definedName name="m12aanc_6" localSheetId="13">#REF!</definedName>
    <definedName name="m12aanc_6" localSheetId="2">#REF!</definedName>
    <definedName name="m12aanc_6" localSheetId="11">#REF!</definedName>
    <definedName name="m12aanc_6" localSheetId="5">#REF!</definedName>
    <definedName name="m12aanc_6" localSheetId="14">#REF!</definedName>
    <definedName name="m12aanc_6">#REF!</definedName>
    <definedName name="m12aavl">#N/A</definedName>
    <definedName name="m12aavl_6" localSheetId="13">#REF!</definedName>
    <definedName name="m12aavl_6" localSheetId="2">#REF!</definedName>
    <definedName name="m12aavl_6" localSheetId="11">#REF!</definedName>
    <definedName name="m12aavl_6" localSheetId="5">#REF!</definedName>
    <definedName name="m12aavl_6" localSheetId="14">#REF!</definedName>
    <definedName name="m12aavl_6">#REF!</definedName>
    <definedName name="m12anc">#N/A</definedName>
    <definedName name="m12anc_6" localSheetId="13">#REF!</definedName>
    <definedName name="m12anc_6" localSheetId="2">#REF!</definedName>
    <definedName name="m12anc_6" localSheetId="11">#REF!</definedName>
    <definedName name="m12anc_6" localSheetId="5">#REF!</definedName>
    <definedName name="m12anc_6" localSheetId="14">#REF!</definedName>
    <definedName name="m12anc_6">#REF!</definedName>
    <definedName name="m12avl">#N/A</definedName>
    <definedName name="m12avl_6" localSheetId="13">#REF!</definedName>
    <definedName name="m12avl_6" localSheetId="2">#REF!</definedName>
    <definedName name="m12avl_6" localSheetId="11">#REF!</definedName>
    <definedName name="m12avl_6" localSheetId="5">#REF!</definedName>
    <definedName name="m12avl_6" localSheetId="14">#REF!</definedName>
    <definedName name="m12avl_6">#REF!</definedName>
    <definedName name="M12ba3p" localSheetId="13">#REF!</definedName>
    <definedName name="M12ba3p" localSheetId="2">#REF!</definedName>
    <definedName name="M12ba3p" localSheetId="11">#REF!</definedName>
    <definedName name="M12ba3p" localSheetId="5">#REF!</definedName>
    <definedName name="M12ba3p" localSheetId="14">#REF!</definedName>
    <definedName name="M12ba3p">#REF!</definedName>
    <definedName name="M12ba3p_6" localSheetId="13">#REF!</definedName>
    <definedName name="M12ba3p_6" localSheetId="2">#REF!</definedName>
    <definedName name="M12ba3p_6" localSheetId="11">#REF!</definedName>
    <definedName name="M12ba3p_6" localSheetId="5">#REF!</definedName>
    <definedName name="M12ba3p_6" localSheetId="14">#REF!</definedName>
    <definedName name="M12ba3p_6">#REF!</definedName>
    <definedName name="m12banc">#N/A</definedName>
    <definedName name="m12banc_6" localSheetId="13">#REF!</definedName>
    <definedName name="m12banc_6" localSheetId="2">#REF!</definedName>
    <definedName name="m12banc_6" localSheetId="11">#REF!</definedName>
    <definedName name="m12banc_6" localSheetId="5">#REF!</definedName>
    <definedName name="m12banc_6" localSheetId="14">#REF!</definedName>
    <definedName name="m12banc_6">#REF!</definedName>
    <definedName name="m12bavl">#N/A</definedName>
    <definedName name="m12bavl_6" localSheetId="13">#REF!</definedName>
    <definedName name="m12bavl_6" localSheetId="2">#REF!</definedName>
    <definedName name="m12bavl_6" localSheetId="11">#REF!</definedName>
    <definedName name="m12bavl_6" localSheetId="5">#REF!</definedName>
    <definedName name="m12bavl_6" localSheetId="14">#REF!</definedName>
    <definedName name="m12bavl_6">#REF!</definedName>
    <definedName name="M12bb1p" localSheetId="13">#REF!</definedName>
    <definedName name="M12bb1p" localSheetId="2">#REF!</definedName>
    <definedName name="M12bb1p" localSheetId="11">#REF!</definedName>
    <definedName name="M12bb1p" localSheetId="5">#REF!</definedName>
    <definedName name="M12bb1p" localSheetId="14">#REF!</definedName>
    <definedName name="M12bb1p">#REF!</definedName>
    <definedName name="M12bb1p_6" localSheetId="13">#REF!</definedName>
    <definedName name="M12bb1p_6" localSheetId="2">#REF!</definedName>
    <definedName name="M12bb1p_6" localSheetId="11">#REF!</definedName>
    <definedName name="M12bb1p_6" localSheetId="5">#REF!</definedName>
    <definedName name="M12bb1p_6" localSheetId="14">#REF!</definedName>
    <definedName name="M12bb1p_6">#REF!</definedName>
    <definedName name="m12bbnc">#N/A</definedName>
    <definedName name="m12bbnc_6" localSheetId="13">#REF!</definedName>
    <definedName name="m12bbnc_6" localSheetId="2">#REF!</definedName>
    <definedName name="m12bbnc_6" localSheetId="11">#REF!</definedName>
    <definedName name="m12bbnc_6" localSheetId="5">#REF!</definedName>
    <definedName name="m12bbnc_6" localSheetId="14">#REF!</definedName>
    <definedName name="m12bbnc_6">#REF!</definedName>
    <definedName name="m12bbvl">#N/A</definedName>
    <definedName name="m12bbvl_6" localSheetId="13">#REF!</definedName>
    <definedName name="m12bbvl_6" localSheetId="2">#REF!</definedName>
    <definedName name="m12bbvl_6" localSheetId="11">#REF!</definedName>
    <definedName name="m12bbvl_6" localSheetId="5">#REF!</definedName>
    <definedName name="m12bbvl_6" localSheetId="14">#REF!</definedName>
    <definedName name="m12bbvl_6">#REF!</definedName>
    <definedName name="M12bnnc" localSheetId="13">#REF!</definedName>
    <definedName name="M12bnnc" localSheetId="2">#REF!</definedName>
    <definedName name="M12bnnc" localSheetId="11">#REF!</definedName>
    <definedName name="M12bnnc" localSheetId="5">#REF!</definedName>
    <definedName name="M12bnnc" localSheetId="14">#REF!</definedName>
    <definedName name="M12bnnc">#REF!</definedName>
    <definedName name="M12bnvl" localSheetId="13">#REF!</definedName>
    <definedName name="M12bnvl" localSheetId="2">#REF!</definedName>
    <definedName name="M12bnvl" localSheetId="11">#REF!</definedName>
    <definedName name="M12bnvl" localSheetId="5">#REF!</definedName>
    <definedName name="M12bnvl" localSheetId="14">#REF!</definedName>
    <definedName name="M12bnvl">#REF!</definedName>
    <definedName name="M12cbnc" localSheetId="13">#REF!</definedName>
    <definedName name="M12cbnc" localSheetId="2">#REF!</definedName>
    <definedName name="M12cbnc" localSheetId="11">#REF!</definedName>
    <definedName name="M12cbnc" localSheetId="5">#REF!</definedName>
    <definedName name="M12cbnc" localSheetId="14">#REF!</definedName>
    <definedName name="M12cbnc">#REF!</definedName>
    <definedName name="M12cbnc_6" localSheetId="13">#REF!</definedName>
    <definedName name="M12cbnc_6" localSheetId="2">#REF!</definedName>
    <definedName name="M12cbnc_6" localSheetId="11">#REF!</definedName>
    <definedName name="M12cbnc_6" localSheetId="5">#REF!</definedName>
    <definedName name="M12cbnc_6" localSheetId="14">#REF!</definedName>
    <definedName name="M12cbnc_6">#REF!</definedName>
    <definedName name="M12cbvl" localSheetId="13">#REF!</definedName>
    <definedName name="M12cbvl" localSheetId="2">#REF!</definedName>
    <definedName name="M12cbvl" localSheetId="11">#REF!</definedName>
    <definedName name="M12cbvl" localSheetId="5">#REF!</definedName>
    <definedName name="M12cbvl" localSheetId="14">#REF!</definedName>
    <definedName name="M12cbvl">#REF!</definedName>
    <definedName name="M12cbvl_6" localSheetId="13">#REF!</definedName>
    <definedName name="M12cbvl_6" localSheetId="2">#REF!</definedName>
    <definedName name="M12cbvl_6" localSheetId="11">#REF!</definedName>
    <definedName name="M12cbvl_6" localSheetId="5">#REF!</definedName>
    <definedName name="M12cbvl_6" localSheetId="14">#REF!</definedName>
    <definedName name="M12cbvl_6">#REF!</definedName>
    <definedName name="M14.1">#N/A</definedName>
    <definedName name="M14.1a">#N/A</definedName>
    <definedName name="M14.2">#N/A</definedName>
    <definedName name="M14.2a">#N/A</definedName>
    <definedName name="m142bnnc">#N/A</definedName>
    <definedName name="m142bnnc_6" localSheetId="13">#REF!</definedName>
    <definedName name="m142bnnc_6" localSheetId="2">#REF!</definedName>
    <definedName name="m142bnnc_6" localSheetId="11">#REF!</definedName>
    <definedName name="m142bnnc_6" localSheetId="5">#REF!</definedName>
    <definedName name="m142bnnc_6" localSheetId="14">#REF!</definedName>
    <definedName name="m142bnnc_6">#REF!</definedName>
    <definedName name="m142bnvl">#N/A</definedName>
    <definedName name="m142bnvl_6" localSheetId="13">#REF!</definedName>
    <definedName name="m142bnvl_6" localSheetId="2">#REF!</definedName>
    <definedName name="m142bnvl_6" localSheetId="11">#REF!</definedName>
    <definedName name="m142bnvl_6" localSheetId="5">#REF!</definedName>
    <definedName name="m142bnvl_6" localSheetId="14">#REF!</definedName>
    <definedName name="m142bnvl_6">#REF!</definedName>
    <definedName name="M14bb1p" localSheetId="13">#REF!</definedName>
    <definedName name="M14bb1p" localSheetId="2">#REF!</definedName>
    <definedName name="M14bb1p" localSheetId="11">#REF!</definedName>
    <definedName name="M14bb1p" localSheetId="5">#REF!</definedName>
    <definedName name="M14bb1p" localSheetId="14">#REF!</definedName>
    <definedName name="M14bb1p">#REF!</definedName>
    <definedName name="M14bb1p_6" localSheetId="13">#REF!</definedName>
    <definedName name="M14bb1p_6" localSheetId="2">#REF!</definedName>
    <definedName name="M14bb1p_6" localSheetId="11">#REF!</definedName>
    <definedName name="M14bb1p_6" localSheetId="5">#REF!</definedName>
    <definedName name="M14bb1p_6" localSheetId="14">#REF!</definedName>
    <definedName name="M14bb1p_6">#REF!</definedName>
    <definedName name="m14bbnc">#N/A</definedName>
    <definedName name="m14bbnc_6" localSheetId="13">#REF!</definedName>
    <definedName name="m14bbnc_6" localSheetId="2">#REF!</definedName>
    <definedName name="m14bbnc_6" localSheetId="11">#REF!</definedName>
    <definedName name="m14bbnc_6" localSheetId="5">#REF!</definedName>
    <definedName name="m14bbnc_6" localSheetId="14">#REF!</definedName>
    <definedName name="m14bbnc_6">#REF!</definedName>
    <definedName name="M14bbvc">#N/A</definedName>
    <definedName name="m14bbvl">#N/A</definedName>
    <definedName name="m14bbvl_6" localSheetId="13">#REF!</definedName>
    <definedName name="m14bbvl_6" localSheetId="2">#REF!</definedName>
    <definedName name="m14bbvl_6" localSheetId="11">#REF!</definedName>
    <definedName name="m14bbvl_6" localSheetId="5">#REF!</definedName>
    <definedName name="m14bbvl_6" localSheetId="14">#REF!</definedName>
    <definedName name="m14bbvl_6">#REF!</definedName>
    <definedName name="m1m" localSheetId="13">#REF!</definedName>
    <definedName name="m1m" localSheetId="2">#REF!</definedName>
    <definedName name="m1m" localSheetId="11">#REF!</definedName>
    <definedName name="m1m" localSheetId="5">#REF!</definedName>
    <definedName name="m1m" localSheetId="14">#REF!</definedName>
    <definedName name="m1m">#REF!</definedName>
    <definedName name="m2_" localSheetId="13">#REF!</definedName>
    <definedName name="m2_" localSheetId="2">#REF!</definedName>
    <definedName name="m2_" localSheetId="11">#REF!</definedName>
    <definedName name="m2_" localSheetId="5">#REF!</definedName>
    <definedName name="m2_" localSheetId="14">#REF!</definedName>
    <definedName name="m2_">#REF!</definedName>
    <definedName name="m200_12">#N/A</definedName>
    <definedName name="M2H" localSheetId="13">#REF!</definedName>
    <definedName name="M2H" localSheetId="2">#REF!</definedName>
    <definedName name="M2H" localSheetId="11">#REF!</definedName>
    <definedName name="M2H" localSheetId="5">#REF!</definedName>
    <definedName name="M2H" localSheetId="14">#REF!</definedName>
    <definedName name="M2H">#REF!</definedName>
    <definedName name="m2m" localSheetId="13">#REF!</definedName>
    <definedName name="m2m" localSheetId="2">#REF!</definedName>
    <definedName name="m2m" localSheetId="11">#REF!</definedName>
    <definedName name="m2m" localSheetId="5">#REF!</definedName>
    <definedName name="m2m" localSheetId="14">#REF!</definedName>
    <definedName name="m2m">#REF!</definedName>
    <definedName name="m3_" localSheetId="13">#REF!</definedName>
    <definedName name="m3_" localSheetId="2">#REF!</definedName>
    <definedName name="m3_" localSheetId="11">#REF!</definedName>
    <definedName name="m3_" localSheetId="5">#REF!</definedName>
    <definedName name="m3_" localSheetId="14">#REF!</definedName>
    <definedName name="m3_">#REF!</definedName>
    <definedName name="m3m" localSheetId="13">#REF!</definedName>
    <definedName name="m3m" localSheetId="2">#REF!</definedName>
    <definedName name="m3m" localSheetId="11">#REF!</definedName>
    <definedName name="m3m" localSheetId="5">#REF!</definedName>
    <definedName name="m3m" localSheetId="14">#REF!</definedName>
    <definedName name="m3m">#REF!</definedName>
    <definedName name="m4_" localSheetId="13">#REF!</definedName>
    <definedName name="m4_" localSheetId="2">#REF!</definedName>
    <definedName name="m4_" localSheetId="11">#REF!</definedName>
    <definedName name="m4_" localSheetId="5">#REF!</definedName>
    <definedName name="m4_" localSheetId="14">#REF!</definedName>
    <definedName name="m4_">#REF!</definedName>
    <definedName name="m4m" localSheetId="13">#REF!</definedName>
    <definedName name="m4m" localSheetId="2">#REF!</definedName>
    <definedName name="m4m" localSheetId="11">#REF!</definedName>
    <definedName name="m4m" localSheetId="5">#REF!</definedName>
    <definedName name="m4m" localSheetId="14">#REF!</definedName>
    <definedName name="m4m">#REF!</definedName>
    <definedName name="m5_" localSheetId="13">#REF!</definedName>
    <definedName name="m5_" localSheetId="2">#REF!</definedName>
    <definedName name="m5_" localSheetId="11">#REF!</definedName>
    <definedName name="m5_" localSheetId="5">#REF!</definedName>
    <definedName name="m5_" localSheetId="14">#REF!</definedName>
    <definedName name="m5_">#REF!</definedName>
    <definedName name="m6_" localSheetId="13">#REF!</definedName>
    <definedName name="m6_" localSheetId="2">#REF!</definedName>
    <definedName name="m6_" localSheetId="11">#REF!</definedName>
    <definedName name="m6_" localSheetId="5">#REF!</definedName>
    <definedName name="m6_" localSheetId="14">#REF!</definedName>
    <definedName name="m6_">#REF!</definedName>
    <definedName name="m7_" localSheetId="13">#REF!</definedName>
    <definedName name="m7_" localSheetId="2">#REF!</definedName>
    <definedName name="m7_" localSheetId="11">#REF!</definedName>
    <definedName name="m7_" localSheetId="5">#REF!</definedName>
    <definedName name="m7_" localSheetId="14">#REF!</definedName>
    <definedName name="m7_">#REF!</definedName>
    <definedName name="m8_" localSheetId="13">#REF!</definedName>
    <definedName name="m8_" localSheetId="2">#REF!</definedName>
    <definedName name="m8_" localSheetId="11">#REF!</definedName>
    <definedName name="m8_" localSheetId="5">#REF!</definedName>
    <definedName name="m8_" localSheetId="14">#REF!</definedName>
    <definedName name="m8_">#REF!</definedName>
    <definedName name="M8a">#N/A</definedName>
    <definedName name="M8aa">#N/A</definedName>
    <definedName name="m8aanc" localSheetId="13">#REF!</definedName>
    <definedName name="m8aanc" localSheetId="2">#REF!</definedName>
    <definedName name="m8aanc" localSheetId="11">#REF!</definedName>
    <definedName name="m8aanc" localSheetId="5">#REF!</definedName>
    <definedName name="m8aanc" localSheetId="14">#REF!</definedName>
    <definedName name="m8aanc">#REF!</definedName>
    <definedName name="m8aanc_6" localSheetId="13">#REF!</definedName>
    <definedName name="m8aanc_6" localSheetId="2">#REF!</definedName>
    <definedName name="m8aanc_6" localSheetId="11">#REF!</definedName>
    <definedName name="m8aanc_6" localSheetId="5">#REF!</definedName>
    <definedName name="m8aanc_6" localSheetId="14">#REF!</definedName>
    <definedName name="m8aanc_6">#REF!</definedName>
    <definedName name="m8aavl" localSheetId="13">#REF!</definedName>
    <definedName name="m8aavl" localSheetId="2">#REF!</definedName>
    <definedName name="m8aavl" localSheetId="11">#REF!</definedName>
    <definedName name="m8aavl" localSheetId="5">#REF!</definedName>
    <definedName name="m8aavl" localSheetId="14">#REF!</definedName>
    <definedName name="m8aavl">#REF!</definedName>
    <definedName name="m8aavl_6" localSheetId="13">#REF!</definedName>
    <definedName name="m8aavl_6" localSheetId="2">#REF!</definedName>
    <definedName name="m8aavl_6" localSheetId="11">#REF!</definedName>
    <definedName name="m8aavl_6" localSheetId="5">#REF!</definedName>
    <definedName name="m8aavl_6" localSheetId="14">#REF!</definedName>
    <definedName name="m8aavl_6">#REF!</definedName>
    <definedName name="m8amtc">#N/A</definedName>
    <definedName name="m8anc">#N/A</definedName>
    <definedName name="m8anc_6" localSheetId="13">#REF!</definedName>
    <definedName name="m8anc_6" localSheetId="2">#REF!</definedName>
    <definedName name="m8anc_6" localSheetId="11">#REF!</definedName>
    <definedName name="m8anc_6" localSheetId="5">#REF!</definedName>
    <definedName name="m8anc_6" localSheetId="14">#REF!</definedName>
    <definedName name="m8anc_6">#REF!</definedName>
    <definedName name="m8avl">#N/A</definedName>
    <definedName name="m8avl_6" localSheetId="13">#REF!</definedName>
    <definedName name="m8avl_6" localSheetId="2">#REF!</definedName>
    <definedName name="m8avl_6" localSheetId="11">#REF!</definedName>
    <definedName name="m8avl_6" localSheetId="5">#REF!</definedName>
    <definedName name="m8avl_6" localSheetId="14">#REF!</definedName>
    <definedName name="m8avl_6">#REF!</definedName>
    <definedName name="m9_" localSheetId="13">#REF!</definedName>
    <definedName name="m9_" localSheetId="2">#REF!</definedName>
    <definedName name="m9_" localSheetId="11">#REF!</definedName>
    <definedName name="m9_" localSheetId="5">#REF!</definedName>
    <definedName name="m9_" localSheetId="14">#REF!</definedName>
    <definedName name="m9_">#REF!</definedName>
    <definedName name="ma" localSheetId="13">#REF!</definedName>
    <definedName name="ma" localSheetId="2">#REF!</definedName>
    <definedName name="ma" localSheetId="11">#REF!</definedName>
    <definedName name="ma" localSheetId="5">#REF!</definedName>
    <definedName name="ma" localSheetId="14">#REF!</definedName>
    <definedName name="ma">#REF!</definedName>
    <definedName name="MA_COTHA" localSheetId="13">#REF!</definedName>
    <definedName name="MA_COTHA" localSheetId="2">#REF!</definedName>
    <definedName name="MA_COTHA" localSheetId="11">#REF!</definedName>
    <definedName name="MA_COTHA" localSheetId="5">#REF!</definedName>
    <definedName name="MA_COTHA" localSheetId="14">#REF!</definedName>
    <definedName name="MA_COTHA">#REF!</definedName>
    <definedName name="Ma_hieu_DG_phu_dam_doc" localSheetId="13">#REF!</definedName>
    <definedName name="Ma_hieu_DG_phu_dam_doc" localSheetId="14">#REF!</definedName>
    <definedName name="Ma_hieu_DG_phu_dam_doc">#REF!</definedName>
    <definedName name="Ma_hieu_Don_gia_phu_cong" localSheetId="13">#REF!</definedName>
    <definedName name="Ma_hieu_Don_gia_phu_cong" localSheetId="14">#REF!</definedName>
    <definedName name="Ma_hieu_Don_gia_phu_cong">#REF!</definedName>
    <definedName name="Ma3pnc" localSheetId="13">#REF!</definedName>
    <definedName name="Ma3pnc" localSheetId="2">#REF!</definedName>
    <definedName name="Ma3pnc" localSheetId="11">#REF!</definedName>
    <definedName name="Ma3pnc" localSheetId="5">#REF!</definedName>
    <definedName name="Ma3pnc" localSheetId="14">#REF!</definedName>
    <definedName name="Ma3pnc">#REF!</definedName>
    <definedName name="Ma3pnc_6" localSheetId="13">#REF!</definedName>
    <definedName name="Ma3pnc_6" localSheetId="2">#REF!</definedName>
    <definedName name="Ma3pnc_6" localSheetId="11">#REF!</definedName>
    <definedName name="Ma3pnc_6" localSheetId="5">#REF!</definedName>
    <definedName name="Ma3pnc_6" localSheetId="14">#REF!</definedName>
    <definedName name="Ma3pnc_6">#REF!</definedName>
    <definedName name="Ma3pvl" localSheetId="13">#REF!</definedName>
    <definedName name="Ma3pvl" localSheetId="2">#REF!</definedName>
    <definedName name="Ma3pvl" localSheetId="11">#REF!</definedName>
    <definedName name="Ma3pvl" localSheetId="5">#REF!</definedName>
    <definedName name="Ma3pvl" localSheetId="14">#REF!</definedName>
    <definedName name="Ma3pvl">#REF!</definedName>
    <definedName name="Ma3pvl_6" localSheetId="13">#REF!</definedName>
    <definedName name="Ma3pvl_6" localSheetId="2">#REF!</definedName>
    <definedName name="Ma3pvl_6" localSheetId="11">#REF!</definedName>
    <definedName name="Ma3pvl_6" localSheetId="5">#REF!</definedName>
    <definedName name="Ma3pvl_6" localSheetId="14">#REF!</definedName>
    <definedName name="Ma3pvl_6">#REF!</definedName>
    <definedName name="Maa3pnc" localSheetId="13">#REF!</definedName>
    <definedName name="Maa3pnc" localSheetId="2">#REF!</definedName>
    <definedName name="Maa3pnc" localSheetId="11">#REF!</definedName>
    <definedName name="Maa3pnc" localSheetId="5">#REF!</definedName>
    <definedName name="Maa3pnc" localSheetId="14">#REF!</definedName>
    <definedName name="Maa3pnc">#REF!</definedName>
    <definedName name="Maa3pnc_6" localSheetId="13">#REF!</definedName>
    <definedName name="Maa3pnc_6" localSheetId="2">#REF!</definedName>
    <definedName name="Maa3pnc_6" localSheetId="11">#REF!</definedName>
    <definedName name="Maa3pnc_6" localSheetId="5">#REF!</definedName>
    <definedName name="Maa3pnc_6" localSheetId="14">#REF!</definedName>
    <definedName name="Maa3pnc_6">#REF!</definedName>
    <definedName name="Maa3pvl" localSheetId="13">#REF!</definedName>
    <definedName name="Maa3pvl" localSheetId="2">#REF!</definedName>
    <definedName name="Maa3pvl" localSheetId="11">#REF!</definedName>
    <definedName name="Maa3pvl" localSheetId="5">#REF!</definedName>
    <definedName name="Maa3pvl" localSheetId="14">#REF!</definedName>
    <definedName name="Maa3pvl">#REF!</definedName>
    <definedName name="Maa3pvl_6" localSheetId="13">#REF!</definedName>
    <definedName name="Maa3pvl_6" localSheetId="2">#REF!</definedName>
    <definedName name="Maa3pvl_6" localSheetId="11">#REF!</definedName>
    <definedName name="Maa3pvl_6" localSheetId="5">#REF!</definedName>
    <definedName name="Maa3pvl_6" localSheetId="14">#REF!</definedName>
    <definedName name="Maa3pvl_6">#REF!</definedName>
    <definedName name="MAC12_6" localSheetId="13">#REF!</definedName>
    <definedName name="MAC12_6" localSheetId="2">#REF!</definedName>
    <definedName name="MAC12_6" localSheetId="11">#REF!</definedName>
    <definedName name="MAC12_6" localSheetId="5">#REF!</definedName>
    <definedName name="MAC12_6" localSheetId="14">#REF!</definedName>
    <definedName name="MAC12_6">#REF!</definedName>
    <definedName name="MAC46_6" localSheetId="13">#REF!</definedName>
    <definedName name="MAC46_6" localSheetId="2">#REF!</definedName>
    <definedName name="MAC46_6" localSheetId="11">#REF!</definedName>
    <definedName name="MAC46_6" localSheetId="5">#REF!</definedName>
    <definedName name="MAC46_6" localSheetId="14">#REF!</definedName>
    <definedName name="MAC46_6">#REF!</definedName>
    <definedName name="macbt" localSheetId="13">#REF!</definedName>
    <definedName name="macbt" localSheetId="2">#REF!</definedName>
    <definedName name="macbt" localSheetId="11">#REF!</definedName>
    <definedName name="macbt" localSheetId="5">#REF!</definedName>
    <definedName name="macbt" localSheetId="14">#REF!</definedName>
    <definedName name="macbt">#REF!</definedName>
    <definedName name="MACOT_TA" localSheetId="13">#REF!</definedName>
    <definedName name="MACOT_TA" localSheetId="2">#REF!</definedName>
    <definedName name="MACOT_TA" localSheetId="11">#REF!</definedName>
    <definedName name="MACOT_TA" localSheetId="5">#REF!</definedName>
    <definedName name="MACOT_TA" localSheetId="14">#REF!</definedName>
    <definedName name="MACOT_TA">#REF!</definedName>
    <definedName name="MACRO" localSheetId="13">#REF!</definedName>
    <definedName name="MACRO" localSheetId="2">#REF!</definedName>
    <definedName name="MACRO" localSheetId="11">#REF!</definedName>
    <definedName name="MACRO" localSheetId="5">#REF!</definedName>
    <definedName name="MACRO" localSheetId="14">#REF!</definedName>
    <definedName name="MACRO">#REF!</definedName>
    <definedName name="madm" localSheetId="13">#REF!</definedName>
    <definedName name="madm" localSheetId="2">#REF!</definedName>
    <definedName name="madm" localSheetId="11">#REF!</definedName>
    <definedName name="madm" localSheetId="5">#REF!</definedName>
    <definedName name="madm" localSheetId="14">#REF!</definedName>
    <definedName name="madm">#REF!</definedName>
    <definedName name="mahang_tondk" localSheetId="13">#REF!</definedName>
    <definedName name="mahang_tondk" localSheetId="2">#REF!</definedName>
    <definedName name="mahang_tondk" localSheetId="11">#REF!</definedName>
    <definedName name="mahang_tondk" localSheetId="5">#REF!</definedName>
    <definedName name="mahang_tondk" localSheetId="14">#REF!</definedName>
    <definedName name="mahang_tondk">#REF!</definedName>
    <definedName name="mahang_x" localSheetId="13">#REF!</definedName>
    <definedName name="mahang_x" localSheetId="2">#REF!</definedName>
    <definedName name="mahang_x" localSheetId="11">#REF!</definedName>
    <definedName name="mahang_x" localSheetId="5">#REF!</definedName>
    <definedName name="mahang_x" localSheetId="14">#REF!</definedName>
    <definedName name="mahang_x">#REF!</definedName>
    <definedName name="MaHieu" localSheetId="13">#REF!</definedName>
    <definedName name="MaHieu" localSheetId="2">#REF!</definedName>
    <definedName name="MaHieu" localSheetId="11">#REF!</definedName>
    <definedName name="MaHieu" localSheetId="5">#REF!</definedName>
    <definedName name="MaHieu" localSheetId="14">#REF!</definedName>
    <definedName name="MaHieu">#REF!</definedName>
    <definedName name="MAJ_CON_EQP" localSheetId="13">#REF!</definedName>
    <definedName name="MAJ_CON_EQP" localSheetId="2">#REF!</definedName>
    <definedName name="MAJ_CON_EQP" localSheetId="11">#REF!</definedName>
    <definedName name="MAJ_CON_EQP" localSheetId="5">#REF!</definedName>
    <definedName name="MAJ_CON_EQP" localSheetId="14">#REF!</definedName>
    <definedName name="MAJ_CON_EQP">#REF!</definedName>
    <definedName name="MAJ_CON_EQP_6" localSheetId="13">#REF!</definedName>
    <definedName name="MAJ_CON_EQP_6" localSheetId="2">#REF!</definedName>
    <definedName name="MAJ_CON_EQP_6" localSheetId="11">#REF!</definedName>
    <definedName name="MAJ_CON_EQP_6" localSheetId="5">#REF!</definedName>
    <definedName name="MAJ_CON_EQP_6" localSheetId="14">#REF!</definedName>
    <definedName name="MAJ_CON_EQP_6">#REF!</definedName>
    <definedName name="MaMay_Q" localSheetId="13">#REF!</definedName>
    <definedName name="MaMay_Q" localSheetId="2">#REF!</definedName>
    <definedName name="MaMay_Q" localSheetId="11">#REF!</definedName>
    <definedName name="MaMay_Q" localSheetId="5">#REF!</definedName>
    <definedName name="MaMay_Q" localSheetId="14">#REF!</definedName>
    <definedName name="MaMay_Q">#REF!</definedName>
    <definedName name="ManThai" function="1" xlm="1">[6]XL4Poppy!$C$39</definedName>
    <definedName name="MANHOLE" localSheetId="13">#REF!</definedName>
    <definedName name="MANHOLE" localSheetId="2">#REF!</definedName>
    <definedName name="MANHOLE" localSheetId="11">#REF!</definedName>
    <definedName name="MANHOLE" localSheetId="5">#REF!</definedName>
    <definedName name="MANHOLE" localSheetId="14">#REF!</definedName>
    <definedName name="MANHOLE">#REF!</definedName>
    <definedName name="Masonry">#N/A</definedName>
    <definedName name="MAT" localSheetId="13">#REF!</definedName>
    <definedName name="MAT" localSheetId="14">#REF!</definedName>
    <definedName name="MAT">#REF!</definedName>
    <definedName name="Mat_cau" localSheetId="13">#REF!</definedName>
    <definedName name="Mat_cau" localSheetId="2">#REF!</definedName>
    <definedName name="Mat_cau" localSheetId="11">#REF!</definedName>
    <definedName name="Mat_cau" localSheetId="5">#REF!</definedName>
    <definedName name="Mat_cau" localSheetId="14">#REF!</definedName>
    <definedName name="Mat_cau">#REF!</definedName>
    <definedName name="matbang" localSheetId="2" hidden="1">{"'Sheet1'!$L$16"}</definedName>
    <definedName name="matbang" localSheetId="11" hidden="1">{"'Sheet1'!$L$16"}</definedName>
    <definedName name="matbang" localSheetId="5" hidden="1">{"'Sheet1'!$L$16"}</definedName>
    <definedName name="matbang" hidden="1">{"'Sheet1'!$L$16"}</definedName>
    <definedName name="matit">#N/A</definedName>
    <definedName name="MATK_CD">#N/A</definedName>
    <definedName name="MATK_M">#N/A</definedName>
    <definedName name="mau" localSheetId="2" hidden="1">{"'Sheet1'!$L$16"}</definedName>
    <definedName name="mau" localSheetId="11" hidden="1">{"'Sheet1'!$L$16"}</definedName>
    <definedName name="mau" localSheetId="5" hidden="1">{"'Sheet1'!$L$16"}</definedName>
    <definedName name="mau" hidden="1">{"'Sheet1'!$L$16"}</definedName>
    <definedName name="MAVANKHUON" localSheetId="13">#REF!</definedName>
    <definedName name="MAVANKHUON" localSheetId="2">#REF!</definedName>
    <definedName name="MAVANKHUON" localSheetId="11">#REF!</definedName>
    <definedName name="MAVANKHUON" localSheetId="5">#REF!</definedName>
    <definedName name="MAVANKHUON" localSheetId="14">#REF!</definedName>
    <definedName name="MAVANKHUON">#REF!</definedName>
    <definedName name="MAVLTHDN" localSheetId="13">#REF!</definedName>
    <definedName name="MAVLTHDN" localSheetId="2">#REF!</definedName>
    <definedName name="MAVLTHDN" localSheetId="11">#REF!</definedName>
    <definedName name="MAVLTHDN" localSheetId="5">#REF!</definedName>
    <definedName name="MAVLTHDN" localSheetId="14">#REF!</definedName>
    <definedName name="MAVLTHDN">#REF!</definedName>
    <definedName name="may" localSheetId="13">#REF!</definedName>
    <definedName name="may" localSheetId="2">#REF!</definedName>
    <definedName name="may" localSheetId="11">#REF!</definedName>
    <definedName name="may" localSheetId="5">#REF!</definedName>
    <definedName name="may" localSheetId="14">#REF!</definedName>
    <definedName name="may">#REF!</definedName>
    <definedName name="May_bom_nuíc_10.0_CV">#N/A</definedName>
    <definedName name="May_bom_nuíc_15.0_CV">#N/A</definedName>
    <definedName name="May_bom_nuíc_20.0_CV">#N/A</definedName>
    <definedName name="May_bom_nuíc_20_KW" localSheetId="13">#REF!</definedName>
    <definedName name="May_bom_nuíc_20_KW" localSheetId="2">#REF!</definedName>
    <definedName name="May_bom_nuíc_20_KW" localSheetId="11">#REF!</definedName>
    <definedName name="May_bom_nuíc_20_KW" localSheetId="5">#REF!</definedName>
    <definedName name="May_bom_nuíc_20_KW" localSheetId="14">#REF!</definedName>
    <definedName name="May_bom_nuíc_20_KW">#REF!</definedName>
    <definedName name="May_bom_nuíc_45.0_CV">#N/A</definedName>
    <definedName name="May_cat_uèn">#N/A</definedName>
    <definedName name="may_dao0.4m3" localSheetId="13">#REF!</definedName>
    <definedName name="may_dao0.4m3" localSheetId="2">#REF!</definedName>
    <definedName name="may_dao0.4m3" localSheetId="11">#REF!</definedName>
    <definedName name="may_dao0.4m3" localSheetId="5">#REF!</definedName>
    <definedName name="may_dao0.4m3" localSheetId="14">#REF!</definedName>
    <definedName name="may_dao0.4m3">#REF!</definedName>
    <definedName name="May_dao0.8m3" localSheetId="13">#REF!</definedName>
    <definedName name="May_dao0.8m3" localSheetId="2">#REF!</definedName>
    <definedName name="May_dao0.8m3" localSheetId="11">#REF!</definedName>
    <definedName name="May_dao0.8m3" localSheetId="5">#REF!</definedName>
    <definedName name="May_dao0.8m3" localSheetId="14">#REF!</definedName>
    <definedName name="May_dao0.8m3">#REF!</definedName>
    <definedName name="May_dao1.25m3" localSheetId="13">#REF!</definedName>
    <definedName name="May_dao1.25m3" localSheetId="2">#REF!</definedName>
    <definedName name="May_dao1.25m3" localSheetId="11">#REF!</definedName>
    <definedName name="May_dao1.25m3" localSheetId="5">#REF!</definedName>
    <definedName name="May_dao1.25m3" localSheetId="14">#REF!</definedName>
    <definedName name="May_dao1.25m3">#REF!</definedName>
    <definedName name="May_dÇm_ban_1_KW">#N/A</definedName>
    <definedName name="May_dÇm_dïi_1.5_KW" localSheetId="13">#REF!</definedName>
    <definedName name="May_dÇm_dïi_1.5_KW" localSheetId="2">#REF!</definedName>
    <definedName name="May_dÇm_dïi_1.5_KW" localSheetId="11">#REF!</definedName>
    <definedName name="May_dÇm_dïi_1.5_KW" localSheetId="5">#REF!</definedName>
    <definedName name="May_dÇm_dïi_1.5_KW" localSheetId="14">#REF!</definedName>
    <definedName name="May_dÇm_dïi_1.5_KW">#REF!</definedName>
    <definedName name="May_dong_cäc_1.2_T" localSheetId="13">#REF!</definedName>
    <definedName name="May_dong_cäc_1.2_T" localSheetId="2">#REF!</definedName>
    <definedName name="May_dong_cäc_1.2_T" localSheetId="11">#REF!</definedName>
    <definedName name="May_dong_cäc_1.2_T" localSheetId="5">#REF!</definedName>
    <definedName name="May_dong_cäc_1.2_T" localSheetId="14">#REF!</definedName>
    <definedName name="May_dong_cäc_1.2_T">#REF!</definedName>
    <definedName name="May_dong_cäc_1.8_T">#N/A</definedName>
    <definedName name="May_dong_cäc_2.5_T">#N/A</definedName>
    <definedName name="May_han_23_KW" localSheetId="13">#REF!</definedName>
    <definedName name="May_han_23_KW" localSheetId="2">#REF!</definedName>
    <definedName name="May_han_23_KW" localSheetId="11">#REF!</definedName>
    <definedName name="May_han_23_KW" localSheetId="5">#REF!</definedName>
    <definedName name="May_han_23_KW" localSheetId="14">#REF!</definedName>
    <definedName name="May_han_23_KW">#REF!</definedName>
    <definedName name="May_khoan_4.5_KW" localSheetId="13">#REF!</definedName>
    <definedName name="May_khoan_4.5_KW" localSheetId="2">#REF!</definedName>
    <definedName name="May_khoan_4.5_KW" localSheetId="11">#REF!</definedName>
    <definedName name="May_khoan_4.5_KW" localSheetId="5">#REF!</definedName>
    <definedName name="May_khoan_4.5_KW" localSheetId="14">#REF!</definedName>
    <definedName name="May_khoan_4.5_KW">#REF!</definedName>
    <definedName name="May_khoan_BT_1.5KW" localSheetId="13">#REF!</definedName>
    <definedName name="May_khoan_BT_1.5KW" localSheetId="2">#REF!</definedName>
    <definedName name="May_khoan_BT_1.5KW" localSheetId="11">#REF!</definedName>
    <definedName name="May_khoan_BT_1.5KW" localSheetId="5">#REF!</definedName>
    <definedName name="May_khoan_BT_1.5KW" localSheetId="14">#REF!</definedName>
    <definedName name="May_khoan_BT_1.5KW">#REF!</definedName>
    <definedName name="May_luån_cap_15_KW">#N/A</definedName>
    <definedName name="May_mai_2.7_KW">#N/A</definedName>
    <definedName name="May_nÐn_khÝ_10m3_ph" localSheetId="13">#REF!</definedName>
    <definedName name="May_nÐn_khÝ_10m3_ph" localSheetId="2">#REF!</definedName>
    <definedName name="May_nÐn_khÝ_10m3_ph" localSheetId="11">#REF!</definedName>
    <definedName name="May_nÐn_khÝ_10m3_ph" localSheetId="5">#REF!</definedName>
    <definedName name="May_nÐn_khÝ_10m3_ph" localSheetId="14">#REF!</definedName>
    <definedName name="May_nÐn_khÝ_10m3_ph">#REF!</definedName>
    <definedName name="May_nÐn_khÝ_4_m3_ph">#N/A</definedName>
    <definedName name="May_nÐn_khÝ_9m3_ph">#N/A</definedName>
    <definedName name="May_ñi_110_CV" localSheetId="13">#REF!</definedName>
    <definedName name="May_ñi_110_CV" localSheetId="2">#REF!</definedName>
    <definedName name="May_ñi_110_CV" localSheetId="11">#REF!</definedName>
    <definedName name="May_ñi_110_CV" localSheetId="5">#REF!</definedName>
    <definedName name="May_ñi_110_CV" localSheetId="14">#REF!</definedName>
    <definedName name="May_ñi_110_CV">#REF!</definedName>
    <definedName name="May_phun_son" localSheetId="13">#REF!</definedName>
    <definedName name="May_phun_son" localSheetId="2">#REF!</definedName>
    <definedName name="May_phun_son" localSheetId="11">#REF!</definedName>
    <definedName name="May_phun_son" localSheetId="5">#REF!</definedName>
    <definedName name="May_phun_son" localSheetId="14">#REF!</definedName>
    <definedName name="May_phun_son">#REF!</definedName>
    <definedName name="May_trén_vua_250_lÝt">#N/A</definedName>
    <definedName name="May_trén_vua_80_lÝt">#N/A</definedName>
    <definedName name="May_vËn_thang_0.8_T" localSheetId="13">#REF!</definedName>
    <definedName name="May_vËn_thang_0.8_T" localSheetId="2">#REF!</definedName>
    <definedName name="May_vËn_thang_0.8_T" localSheetId="11">#REF!</definedName>
    <definedName name="May_vËn_thang_0.8_T" localSheetId="5">#REF!</definedName>
    <definedName name="May_vËn_thang_0.8_T" localSheetId="14">#REF!</definedName>
    <definedName name="May_vËn_thang_0.8_T">#REF!</definedName>
    <definedName name="maybua" localSheetId="13">#REF!</definedName>
    <definedName name="maybua" localSheetId="2">#REF!</definedName>
    <definedName name="maybua" localSheetId="11">#REF!</definedName>
    <definedName name="maybua" localSheetId="5">#REF!</definedName>
    <definedName name="maybua" localSheetId="14">#REF!</definedName>
    <definedName name="maybua">#REF!</definedName>
    <definedName name="maycay" localSheetId="13">#REF!</definedName>
    <definedName name="maycay" localSheetId="2">#REF!</definedName>
    <definedName name="maycay" localSheetId="11">#REF!</definedName>
    <definedName name="maycay" localSheetId="5">#REF!</definedName>
    <definedName name="maycay" localSheetId="14">#REF!</definedName>
    <definedName name="maycay">#REF!</definedName>
    <definedName name="Maykhoandung4.5KW">72334</definedName>
    <definedName name="Maymai2.7KW">#N/A</definedName>
    <definedName name="maynen6" localSheetId="13">#REF!</definedName>
    <definedName name="maynen6" localSheetId="2">#REF!</definedName>
    <definedName name="maynen6" localSheetId="11">#REF!</definedName>
    <definedName name="maynen6" localSheetId="5">#REF!</definedName>
    <definedName name="maynen6" localSheetId="14">#REF!</definedName>
    <definedName name="maynen6">#REF!</definedName>
    <definedName name="mayphunson" localSheetId="13">#REF!</definedName>
    <definedName name="mayphunson" localSheetId="2">#REF!</definedName>
    <definedName name="mayphunson" localSheetId="11">#REF!</definedName>
    <definedName name="mayphunson" localSheetId="5">#REF!</definedName>
    <definedName name="mayphunson" localSheetId="14">#REF!</definedName>
    <definedName name="mayphunson">#REF!</definedName>
    <definedName name="mayrhhbtn100" localSheetId="13">#REF!</definedName>
    <definedName name="mayrhhbtn100" localSheetId="2">#REF!</definedName>
    <definedName name="mayrhhbtn100" localSheetId="11">#REF!</definedName>
    <definedName name="mayrhhbtn100" localSheetId="5">#REF!</definedName>
    <definedName name="mayrhhbtn100" localSheetId="14">#REF!</definedName>
    <definedName name="mayrhhbtn100">#REF!</definedName>
    <definedName name="mayrhhbtn65" localSheetId="13">#REF!</definedName>
    <definedName name="mayrhhbtn65" localSheetId="2">#REF!</definedName>
    <definedName name="mayrhhbtn65" localSheetId="11">#REF!</definedName>
    <definedName name="mayrhhbtn65" localSheetId="5">#REF!</definedName>
    <definedName name="mayrhhbtn65" localSheetId="14">#REF!</definedName>
    <definedName name="mayrhhbtn65">#REF!</definedName>
    <definedName name="mayui110" localSheetId="13">#REF!</definedName>
    <definedName name="mayui110" localSheetId="2">#REF!</definedName>
    <definedName name="mayui110" localSheetId="11">#REF!</definedName>
    <definedName name="mayui110" localSheetId="5">#REF!</definedName>
    <definedName name="mayui110" localSheetId="14">#REF!</definedName>
    <definedName name="mayui110">#REF!</definedName>
    <definedName name="mazut">#REF!</definedName>
    <definedName name="mb" localSheetId="13">#REF!</definedName>
    <definedName name="mb" localSheetId="2">#REF!</definedName>
    <definedName name="mb" localSheetId="11">#REF!</definedName>
    <definedName name="mb" localSheetId="5">#REF!</definedName>
    <definedName name="mb" localSheetId="14">#REF!</definedName>
    <definedName name="mb">#REF!</definedName>
    <definedName name="MB_Intel_Server_C440GX_Dual_Sl2_ATX">#N/A</definedName>
    <definedName name="MB_Tomato_810B_Twin">#N/A</definedName>
    <definedName name="MBA" localSheetId="13">#REF!</definedName>
    <definedName name="MBA" localSheetId="2">#REF!</definedName>
    <definedName name="MBA" localSheetId="11">#REF!</definedName>
    <definedName name="MBA" localSheetId="5">#REF!</definedName>
    <definedName name="MBA" localSheetId="14">#REF!</definedName>
    <definedName name="MBA">#REF!</definedName>
    <definedName name="Mba1p" localSheetId="13">#REF!</definedName>
    <definedName name="Mba1p" localSheetId="2">#REF!</definedName>
    <definedName name="Mba1p" localSheetId="11">#REF!</definedName>
    <definedName name="Mba1p" localSheetId="5">#REF!</definedName>
    <definedName name="Mba1p" localSheetId="14">#REF!</definedName>
    <definedName name="Mba1p">#REF!</definedName>
    <definedName name="Mba1p_6" localSheetId="13">#REF!</definedName>
    <definedName name="Mba1p_6" localSheetId="2">#REF!</definedName>
    <definedName name="Mba1p_6" localSheetId="11">#REF!</definedName>
    <definedName name="Mba1p_6" localSheetId="5">#REF!</definedName>
    <definedName name="Mba1p_6" localSheetId="14">#REF!</definedName>
    <definedName name="Mba1p_6">#REF!</definedName>
    <definedName name="Mba3p" localSheetId="13">#REF!</definedName>
    <definedName name="Mba3p" localSheetId="2">#REF!</definedName>
    <definedName name="Mba3p" localSheetId="11">#REF!</definedName>
    <definedName name="Mba3p" localSheetId="5">#REF!</definedName>
    <definedName name="Mba3p" localSheetId="14">#REF!</definedName>
    <definedName name="Mba3p">#REF!</definedName>
    <definedName name="Mba3p_6" localSheetId="13">#REF!</definedName>
    <definedName name="Mba3p_6" localSheetId="2">#REF!</definedName>
    <definedName name="Mba3p_6" localSheetId="11">#REF!</definedName>
    <definedName name="Mba3p_6" localSheetId="5">#REF!</definedName>
    <definedName name="Mba3p_6" localSheetId="14">#REF!</definedName>
    <definedName name="Mba3p_6">#REF!</definedName>
    <definedName name="mbac">#N/A</definedName>
    <definedName name="Mbb3p" localSheetId="13">#REF!</definedName>
    <definedName name="Mbb3p" localSheetId="2">#REF!</definedName>
    <definedName name="Mbb3p" localSheetId="11">#REF!</definedName>
    <definedName name="Mbb3p" localSheetId="5">#REF!</definedName>
    <definedName name="Mbb3p" localSheetId="14">#REF!</definedName>
    <definedName name="Mbb3p">#REF!</definedName>
    <definedName name="Mbb3p_6" localSheetId="13">#REF!</definedName>
    <definedName name="Mbb3p_6" localSheetId="2">#REF!</definedName>
    <definedName name="Mbb3p_6" localSheetId="11">#REF!</definedName>
    <definedName name="Mbb3p_6" localSheetId="5">#REF!</definedName>
    <definedName name="Mbb3p_6" localSheetId="14">#REF!</definedName>
    <definedName name="Mbb3p_6">#REF!</definedName>
    <definedName name="mbbt50" localSheetId="13">#REF!</definedName>
    <definedName name="mbbt50" localSheetId="14">#REF!</definedName>
    <definedName name="mbbt50">#REF!</definedName>
    <definedName name="Mbn1p" localSheetId="13">#REF!</definedName>
    <definedName name="Mbn1p" localSheetId="2">#REF!</definedName>
    <definedName name="Mbn1p" localSheetId="11">#REF!</definedName>
    <definedName name="Mbn1p" localSheetId="5">#REF!</definedName>
    <definedName name="Mbn1p" localSheetId="14">#REF!</definedName>
    <definedName name="Mbn1p">#REF!</definedName>
    <definedName name="Mbn1p_6" localSheetId="13">#REF!</definedName>
    <definedName name="Mbn1p_6" localSheetId="2">#REF!</definedName>
    <definedName name="Mbn1p_6" localSheetId="11">#REF!</definedName>
    <definedName name="Mbn1p_6" localSheetId="5">#REF!</definedName>
    <definedName name="Mbn1p_6" localSheetId="14">#REF!</definedName>
    <definedName name="Mbn1p_6">#REF!</definedName>
    <definedName name="mbnc">#N/A</definedName>
    <definedName name="mbnc_6" localSheetId="13">#REF!</definedName>
    <definedName name="mbnc_6" localSheetId="2">#REF!</definedName>
    <definedName name="mbnc_6" localSheetId="11">#REF!</definedName>
    <definedName name="mbnc_6" localSheetId="5">#REF!</definedName>
    <definedName name="mbnc_6" localSheetId="14">#REF!</definedName>
    <definedName name="mbnc_6">#REF!</definedName>
    <definedName name="MBT" localSheetId="13">#REF!</definedName>
    <definedName name="MBT" localSheetId="2">#REF!</definedName>
    <definedName name="MBT" localSheetId="11">#REF!</definedName>
    <definedName name="MBT" localSheetId="5">#REF!</definedName>
    <definedName name="MBT" localSheetId="14">#REF!</definedName>
    <definedName name="MBT">#REF!</definedName>
    <definedName name="mbvl">#N/A</definedName>
    <definedName name="mbvl_6" localSheetId="13">#REF!</definedName>
    <definedName name="mbvl_6" localSheetId="2">#REF!</definedName>
    <definedName name="mbvl_6" localSheetId="11">#REF!</definedName>
    <definedName name="mbvl_6" localSheetId="5">#REF!</definedName>
    <definedName name="mbvl_6" localSheetId="14">#REF!</definedName>
    <definedName name="mbvl_6">#REF!</definedName>
    <definedName name="mc" localSheetId="13">#REF!</definedName>
    <definedName name="mc" localSheetId="2">#REF!</definedName>
    <definedName name="mc" localSheetId="11">#REF!</definedName>
    <definedName name="mc" localSheetId="5">#REF!</definedName>
    <definedName name="mc" localSheetId="14">#REF!</definedName>
    <definedName name="mc">#REF!</definedName>
    <definedName name="Mc_6" localSheetId="13">#REF!</definedName>
    <definedName name="Mc_6" localSheetId="2">#REF!</definedName>
    <definedName name="Mc_6" localSheetId="11">#REF!</definedName>
    <definedName name="Mc_6" localSheetId="5">#REF!</definedName>
    <definedName name="Mc_6" localSheetId="14">#REF!</definedName>
    <definedName name="Mc_6">#REF!</definedName>
    <definedName name="mc1.5" localSheetId="13">#REF!</definedName>
    <definedName name="mc1.5" localSheetId="2">#REF!</definedName>
    <definedName name="mc1.5" localSheetId="11">#REF!</definedName>
    <definedName name="mc1.5" localSheetId="5">#REF!</definedName>
    <definedName name="mc1.5" localSheetId="14">#REF!</definedName>
    <definedName name="mc1.5">#REF!</definedName>
    <definedName name="mc1.5s7" localSheetId="13">#REF!</definedName>
    <definedName name="mc1.5s7" localSheetId="2">#REF!</definedName>
    <definedName name="mc1.5s7" localSheetId="11">#REF!</definedName>
    <definedName name="mc1.5s7" localSheetId="5">#REF!</definedName>
    <definedName name="mc1.5s7" localSheetId="14">#REF!</definedName>
    <definedName name="mc1.5s7">#REF!</definedName>
    <definedName name="Mcasea" localSheetId="13">#REF!</definedName>
    <definedName name="Mcasea" localSheetId="14">#REF!</definedName>
    <definedName name="Mcasea">#REF!</definedName>
    <definedName name="mcatuon" localSheetId="13">#REF!</definedName>
    <definedName name="mcatuon" localSheetId="14">#REF!</definedName>
    <definedName name="mcatuon">#REF!</definedName>
    <definedName name="MCatuon5KW">#N/A</definedName>
    <definedName name="MCau16T">#N/A</definedName>
    <definedName name="mcbt" localSheetId="13">#REF!</definedName>
    <definedName name="mcbt" localSheetId="2">#REF!</definedName>
    <definedName name="mcbt" localSheetId="11">#REF!</definedName>
    <definedName name="mcbt" localSheetId="5">#REF!</definedName>
    <definedName name="mcbt" localSheetId="14">#REF!</definedName>
    <definedName name="mcbt">#REF!</definedName>
    <definedName name="mcc_nVT">#N/A</definedName>
    <definedName name="mcgd" localSheetId="13">#REF!</definedName>
    <definedName name="mcgd" localSheetId="2">#REF!</definedName>
    <definedName name="mcgd" localSheetId="11">#REF!</definedName>
    <definedName name="mcgd" localSheetId="5">#REF!</definedName>
    <definedName name="mcgd" localSheetId="14">#REF!</definedName>
    <definedName name="mcgd">#REF!</definedName>
    <definedName name="mcgds7" localSheetId="13">#REF!</definedName>
    <definedName name="mcgds7" localSheetId="2">#REF!</definedName>
    <definedName name="mcgds7" localSheetId="11">#REF!</definedName>
    <definedName name="mcgds7" localSheetId="5">#REF!</definedName>
    <definedName name="mcgds7" localSheetId="14">#REF!</definedName>
    <definedName name="mcgds7">#REF!</definedName>
    <definedName name="Mcom_I" localSheetId="13">#REF!</definedName>
    <definedName name="Mcom_I" localSheetId="2">#REF!</definedName>
    <definedName name="Mcom_I" localSheetId="11">#REF!</definedName>
    <definedName name="Mcom_I" localSheetId="5">#REF!</definedName>
    <definedName name="Mcom_I" localSheetId="14">#REF!</definedName>
    <definedName name="Mcom_I">#REF!</definedName>
    <definedName name="mcong">#REF!</definedName>
    <definedName name="Mcr" localSheetId="13">#REF!</definedName>
    <definedName name="Mcr" localSheetId="2">#REF!</definedName>
    <definedName name="Mcr" localSheetId="11">#REF!</definedName>
    <definedName name="Mcr" localSheetId="5">#REF!</definedName>
    <definedName name="Mcr" localSheetId="14">#REF!</definedName>
    <definedName name="Mcr">#REF!</definedName>
    <definedName name="md" localSheetId="13">#REF!</definedName>
    <definedName name="md" localSheetId="2">#REF!</definedName>
    <definedName name="md" localSheetId="11">#REF!</definedName>
    <definedName name="md" localSheetId="5">#REF!</definedName>
    <definedName name="md" localSheetId="14">#REF!</definedName>
    <definedName name="md">#REF!</definedName>
    <definedName name="Mdamban1KW">#N/A</definedName>
    <definedName name="Mdamdui1.5KW">#N/A</definedName>
    <definedName name="MDBT" localSheetId="13">#REF!</definedName>
    <definedName name="MDBT" localSheetId="2">#REF!</definedName>
    <definedName name="MDBT" localSheetId="11">#REF!</definedName>
    <definedName name="MDBT" localSheetId="5">#REF!</definedName>
    <definedName name="MDBT" localSheetId="14">#REF!</definedName>
    <definedName name="MDBT">#REF!</definedName>
    <definedName name="mdc" localSheetId="13">#REF!</definedName>
    <definedName name="mdc" localSheetId="14">#REF!</definedName>
    <definedName name="mdc">#REF!</definedName>
    <definedName name="mdc_" localSheetId="13">#REF!</definedName>
    <definedName name="mdc_" localSheetId="14">#REF!</definedName>
    <definedName name="mdc_">#REF!</definedName>
    <definedName name="Mdnc" localSheetId="13">#REF!</definedName>
    <definedName name="Mdnc" localSheetId="2">#REF!</definedName>
    <definedName name="Mdnc" localSheetId="11">#REF!</definedName>
    <definedName name="Mdnc" localSheetId="5">#REF!</definedName>
    <definedName name="Mdnc" localSheetId="14">#REF!</definedName>
    <definedName name="Mdnc">#REF!</definedName>
    <definedName name="Mdo">#N/A</definedName>
    <definedName name="MDT" localSheetId="13">#REF!</definedName>
    <definedName name="MDT" localSheetId="2">#REF!</definedName>
    <definedName name="MDT" localSheetId="11">#REF!</definedName>
    <definedName name="MDT" localSheetId="5">#REF!</definedName>
    <definedName name="MDT" localSheetId="14">#REF!</definedName>
    <definedName name="MDT">#REF!</definedName>
    <definedName name="MDTa">#N/A</definedName>
    <definedName name="MDTN">#N/A</definedName>
    <definedName name="me" localSheetId="13">#REF!</definedName>
    <definedName name="me" localSheetId="2">#REF!</definedName>
    <definedName name="me" localSheetId="11">#REF!</definedName>
    <definedName name="me" localSheetId="5">#REF!</definedName>
    <definedName name="me" localSheetId="14">#REF!</definedName>
    <definedName name="me">#REF!</definedName>
    <definedName name="Mè_A1" localSheetId="13">#REF!</definedName>
    <definedName name="Mè_A1" localSheetId="2">#REF!</definedName>
    <definedName name="Mè_A1" localSheetId="11">#REF!</definedName>
    <definedName name="Mè_A1" localSheetId="5">#REF!</definedName>
    <definedName name="Mè_A1" localSheetId="14">#REF!</definedName>
    <definedName name="Mè_A1">#REF!</definedName>
    <definedName name="Mè_A2" localSheetId="13">#REF!</definedName>
    <definedName name="Mè_A2" localSheetId="2">#REF!</definedName>
    <definedName name="Mè_A2" localSheetId="11">#REF!</definedName>
    <definedName name="Mè_A2" localSheetId="5">#REF!</definedName>
    <definedName name="Mè_A2" localSheetId="14">#REF!</definedName>
    <definedName name="Mè_A2">#REF!</definedName>
    <definedName name="MENU1" localSheetId="13">#REF!</definedName>
    <definedName name="MENU1" localSheetId="2">#REF!</definedName>
    <definedName name="MENU1" localSheetId="11">#REF!</definedName>
    <definedName name="MENU1" localSheetId="5">#REF!</definedName>
    <definedName name="MENU1" localSheetId="14">#REF!</definedName>
    <definedName name="MENU1">#REF!</definedName>
    <definedName name="MENUVIEW" localSheetId="13">#REF!</definedName>
    <definedName name="MENUVIEW" localSheetId="2">#REF!</definedName>
    <definedName name="MENUVIEW" localSheetId="11">#REF!</definedName>
    <definedName name="MENUVIEW" localSheetId="5">#REF!</definedName>
    <definedName name="MENUVIEW" localSheetId="14">#REF!</definedName>
    <definedName name="MENUVIEW">#REF!</definedName>
    <definedName name="MESSAGE" localSheetId="13">#REF!</definedName>
    <definedName name="MESSAGE" localSheetId="2">#REF!</definedName>
    <definedName name="MESSAGE" localSheetId="11">#REF!</definedName>
    <definedName name="MESSAGE" localSheetId="5">#REF!</definedName>
    <definedName name="MESSAGE" localSheetId="14">#REF!</definedName>
    <definedName name="MESSAGE">#REF!</definedName>
    <definedName name="MESSAGE1" localSheetId="13">#REF!</definedName>
    <definedName name="MESSAGE1" localSheetId="2">#REF!</definedName>
    <definedName name="MESSAGE1" localSheetId="11">#REF!</definedName>
    <definedName name="MESSAGE1" localSheetId="5">#REF!</definedName>
    <definedName name="MESSAGE1" localSheetId="14">#REF!</definedName>
    <definedName name="MESSAGE1">#REF!</definedName>
    <definedName name="MESSAGE2" localSheetId="13">#REF!</definedName>
    <definedName name="MESSAGE2" localSheetId="2">#REF!</definedName>
    <definedName name="MESSAGE2" localSheetId="11">#REF!</definedName>
    <definedName name="MESSAGE2" localSheetId="5">#REF!</definedName>
    <definedName name="MESSAGE2" localSheetId="14">#REF!</definedName>
    <definedName name="MESSAGE2">#REF!</definedName>
    <definedName name="MetalWork">#N/A</definedName>
    <definedName name="MF" localSheetId="13">#REF!</definedName>
    <definedName name="MF" localSheetId="14">#REF!</definedName>
    <definedName name="MF">#REF!</definedName>
    <definedName name="mfto1" localSheetId="13">#REF!</definedName>
    <definedName name="mfto1" localSheetId="14">#REF!</definedName>
    <definedName name="mfto1">#REF!</definedName>
    <definedName name="mfto2" localSheetId="13">#REF!</definedName>
    <definedName name="mfto2" localSheetId="14">#REF!</definedName>
    <definedName name="mfto2">#REF!</definedName>
    <definedName name="mg">#N/A</definedName>
    <definedName name="MG_A" localSheetId="13">#REF!</definedName>
    <definedName name="MG_A" localSheetId="2">#REF!</definedName>
    <definedName name="MG_A" localSheetId="11">#REF!</definedName>
    <definedName name="MG_A" localSheetId="5">#REF!</definedName>
    <definedName name="MG_A" localSheetId="14">#REF!</definedName>
    <definedName name="MG_A">#REF!</definedName>
    <definedName name="mg1.">#N/A</definedName>
    <definedName name="mg1h" localSheetId="13">#REF!</definedName>
    <definedName name="mg1h" localSheetId="14">#REF!</definedName>
    <definedName name="mg1h">#REF!</definedName>
    <definedName name="mg1l2" localSheetId="13">#REF!</definedName>
    <definedName name="mg1l2" localSheetId="14">#REF!</definedName>
    <definedName name="mg1l2">#REF!</definedName>
    <definedName name="mg1x" localSheetId="13">#REF!</definedName>
    <definedName name="mg1x" localSheetId="14">#REF!</definedName>
    <definedName name="mg1x">#REF!</definedName>
    <definedName name="mg2.">#N/A</definedName>
    <definedName name="mg2h" localSheetId="13">#REF!</definedName>
    <definedName name="mg2h" localSheetId="14">#REF!</definedName>
    <definedName name="mg2h">#REF!</definedName>
    <definedName name="mg2l2" localSheetId="13">#REF!</definedName>
    <definedName name="mg2l2" localSheetId="14">#REF!</definedName>
    <definedName name="mg2l2">#REF!</definedName>
    <definedName name="mg2x" localSheetId="13">#REF!</definedName>
    <definedName name="mg2x" localSheetId="14">#REF!</definedName>
    <definedName name="mg2x">#REF!</definedName>
    <definedName name="mg3l8" localSheetId="13">#REF!</definedName>
    <definedName name="mg3l8" localSheetId="2">#REF!</definedName>
    <definedName name="mg3l8" localSheetId="11">#REF!</definedName>
    <definedName name="mg3l8" localSheetId="5">#REF!</definedName>
    <definedName name="mg3l8" localSheetId="14">#REF!</definedName>
    <definedName name="mg3l8">#REF!</definedName>
    <definedName name="mgh">#N/A</definedName>
    <definedName name="mgn" localSheetId="13">#REF!</definedName>
    <definedName name="mgn" localSheetId="14">#REF!</definedName>
    <definedName name="mgn">#REF!</definedName>
    <definedName name="mh" localSheetId="13">#REF!</definedName>
    <definedName name="mh" localSheetId="2">#REF!</definedName>
    <definedName name="mh" localSheetId="11">#REF!</definedName>
    <definedName name="mh" localSheetId="5">#REF!</definedName>
    <definedName name="mh" localSheetId="14">#REF!</definedName>
    <definedName name="mh">#REF!</definedName>
    <definedName name="MHan23KW">#N/A</definedName>
    <definedName name="mhd">#N/A</definedName>
    <definedName name="MHDongia" localSheetId="13">#REF!</definedName>
    <definedName name="MHDongia" localSheetId="14">#REF!</definedName>
    <definedName name="MHDongia">#REF!</definedName>
    <definedName name="mhgiutru" localSheetId="2" hidden="1">{"'Sheet1'!$L$16"}</definedName>
    <definedName name="mhgiutru" localSheetId="11" hidden="1">{"'Sheet1'!$L$16"}</definedName>
    <definedName name="mhgiutru" localSheetId="5" hidden="1">{"'Sheet1'!$L$16"}</definedName>
    <definedName name="mhgiutru" hidden="1">{"'Sheet1'!$L$16"}</definedName>
    <definedName name="mhh">#N/A</definedName>
    <definedName name="MHM" localSheetId="13">#REF!</definedName>
    <definedName name="MHM" localSheetId="2">#REF!</definedName>
    <definedName name="MHM" localSheetId="11">#REF!</definedName>
    <definedName name="MHM" localSheetId="5">#REF!</definedName>
    <definedName name="MHM" localSheetId="14">#REF!</definedName>
    <definedName name="MHM">#REF!</definedName>
    <definedName name="mi">#N/A</definedName>
    <definedName name="MIH" localSheetId="13">#REF!</definedName>
    <definedName name="MIH" localSheetId="2">#REF!</definedName>
    <definedName name="MIH" localSheetId="11">#REF!</definedName>
    <definedName name="MIH" localSheetId="5">#REF!</definedName>
    <definedName name="MIH" localSheetId="14">#REF!</definedName>
    <definedName name="MIH">#REF!</definedName>
    <definedName name="Minolta" localSheetId="13">#REF!</definedName>
    <definedName name="Minolta" localSheetId="2">#REF!</definedName>
    <definedName name="Minolta" localSheetId="11">#REF!</definedName>
    <definedName name="Minolta" localSheetId="5">#REF!</definedName>
    <definedName name="Minolta" localSheetId="14">#REF!</definedName>
    <definedName name="Minolta">#REF!</definedName>
    <definedName name="minh">#N/A</definedName>
    <definedName name="minh1" localSheetId="13">#REF!</definedName>
    <definedName name="minh1" localSheetId="2">#REF!</definedName>
    <definedName name="minh1" localSheetId="11">#REF!</definedName>
    <definedName name="minh1" localSheetId="5">#REF!</definedName>
    <definedName name="minh1" localSheetId="14">#REF!</definedName>
    <definedName name="minh1">#REF!</definedName>
    <definedName name="mis">#N/A</definedName>
    <definedName name="MiscellaneousWork">#N/A</definedName>
    <definedName name="Mita" localSheetId="13">#REF!</definedName>
    <definedName name="Mita" localSheetId="2">#REF!</definedName>
    <definedName name="Mita" localSheetId="11">#REF!</definedName>
    <definedName name="Mita" localSheetId="5">#REF!</definedName>
    <definedName name="Mita" localSheetId="14">#REF!</definedName>
    <definedName name="Mita">#REF!</definedName>
    <definedName name="mix">#N/A</definedName>
    <definedName name="miyu" localSheetId="2" hidden="1">{"'Sheet1'!$L$16"}</definedName>
    <definedName name="miyu" localSheetId="11" hidden="1">{"'Sheet1'!$L$16"}</definedName>
    <definedName name="miyu" localSheetId="5" hidden="1">{"'Sheet1'!$L$16"}</definedName>
    <definedName name="miyu" hidden="1">{"'Sheet1'!$L$16"}</definedName>
    <definedName name="mk" localSheetId="13">#REF!</definedName>
    <definedName name="mk" localSheetId="2">#REF!</definedName>
    <definedName name="mk" localSheetId="11">#REF!</definedName>
    <definedName name="mk" localSheetId="5">#REF!</definedName>
    <definedName name="mk" localSheetId="14">#REF!</definedName>
    <definedName name="mk">#REF!</definedName>
    <definedName name="mkbt1.5">#N/A</definedName>
    <definedName name="mkGPS15">#REF!</definedName>
    <definedName name="mknVRM" localSheetId="13">#REF!</definedName>
    <definedName name="mknVRM" localSheetId="14">#REF!</definedName>
    <definedName name="mknVRM">#REF!</definedName>
    <definedName name="ML" localSheetId="13">#REF!</definedName>
    <definedName name="ML" localSheetId="2">#REF!</definedName>
    <definedName name="ML" localSheetId="11">#REF!</definedName>
    <definedName name="ML" localSheetId="5">#REF!</definedName>
    <definedName name="ML" localSheetId="14">#REF!</definedName>
    <definedName name="ML">#REF!</definedName>
    <definedName name="ml_" localSheetId="13">#REF!</definedName>
    <definedName name="ml_" localSheetId="2">#REF!</definedName>
    <definedName name="ml_" localSheetId="11">#REF!</definedName>
    <definedName name="ml_" localSheetId="5">#REF!</definedName>
    <definedName name="ml_" localSheetId="14">#REF!</definedName>
    <definedName name="ml_">#REF!</definedName>
    <definedName name="mlc" localSheetId="13">#REF!</definedName>
    <definedName name="mlc" localSheetId="2">#REF!</definedName>
    <definedName name="mlc" localSheetId="11">#REF!</definedName>
    <definedName name="mlc" localSheetId="5">#REF!</definedName>
    <definedName name="mlc" localSheetId="14">#REF!</definedName>
    <definedName name="mlc">#REF!</definedName>
    <definedName name="mm" localSheetId="2" hidden="1">{"'Sheet1'!$L$16"}</definedName>
    <definedName name="mm" localSheetId="11" hidden="1">{"'Sheet1'!$L$16"}</definedName>
    <definedName name="mm" localSheetId="5" hidden="1">{"'Sheet1'!$L$16"}</definedName>
    <definedName name="mm" hidden="1">{"'Sheet1'!$L$16"}</definedName>
    <definedName name="mmid" localSheetId="13">#REF!</definedName>
    <definedName name="mmid" localSheetId="2">#REF!</definedName>
    <definedName name="mmid" localSheetId="11">#REF!</definedName>
    <definedName name="mmid" localSheetId="5">#REF!</definedName>
    <definedName name="mmid" localSheetId="14">#REF!</definedName>
    <definedName name="mmid">#REF!</definedName>
    <definedName name="mmm">#N/A</definedName>
    <definedName name="MN" localSheetId="13">#REF!</definedName>
    <definedName name="MN" localSheetId="2">#REF!</definedName>
    <definedName name="MN" localSheetId="11">#REF!</definedName>
    <definedName name="MN" localSheetId="5">#REF!</definedName>
    <definedName name="MN" localSheetId="14">#REF!</definedName>
    <definedName name="MN">#REF!</definedName>
    <definedName name="Mnenkhi4m3">#N/A</definedName>
    <definedName name="Mnenkhi9m3">#N/A</definedName>
    <definedName name="Mnet_I" localSheetId="13">#REF!</definedName>
    <definedName name="Mnet_I" localSheetId="2">#REF!</definedName>
    <definedName name="Mnet_I" localSheetId="11">#REF!</definedName>
    <definedName name="Mnet_I" localSheetId="5">#REF!</definedName>
    <definedName name="Mnet_I" localSheetId="14">#REF!</definedName>
    <definedName name="Mnet_I">#REF!</definedName>
    <definedName name="mnkhi" localSheetId="13">#REF!</definedName>
    <definedName name="mnkhi" localSheetId="2">#REF!</definedName>
    <definedName name="mnkhi" localSheetId="11">#REF!</definedName>
    <definedName name="mnkhi" localSheetId="5">#REF!</definedName>
    <definedName name="mnkhi" localSheetId="14">#REF!</definedName>
    <definedName name="mnkhi">#REF!</definedName>
    <definedName name="MNTB">#N/A</definedName>
    <definedName name="MNTC">#N/A</definedName>
    <definedName name="MNTN">#N/A</definedName>
    <definedName name="MNTN_6" localSheetId="13">#REF!</definedName>
    <definedName name="MNTN_6" localSheetId="2">#REF!</definedName>
    <definedName name="MNTN_6" localSheetId="11">#REF!</definedName>
    <definedName name="MNTN_6" localSheetId="5">#REF!</definedName>
    <definedName name="MNTN_6" localSheetId="14">#REF!</definedName>
    <definedName name="MNTN_6">#REF!</definedName>
    <definedName name="MNTT">#N/A</definedName>
    <definedName name="MNTT_6" localSheetId="13">#REF!</definedName>
    <definedName name="MNTT_6" localSheetId="2">#REF!</definedName>
    <definedName name="MNTT_6" localSheetId="11">#REF!</definedName>
    <definedName name="MNTT_6" localSheetId="5">#REF!</definedName>
    <definedName name="MNTT_6" localSheetId="14">#REF!</definedName>
    <definedName name="MNTT_6">#REF!</definedName>
    <definedName name="MNTHTH">#N/A</definedName>
    <definedName name="mo" localSheetId="2" hidden="1">{"'Sheet1'!$L$16"}</definedName>
    <definedName name="mo" localSheetId="11" hidden="1">{"'Sheet1'!$L$16"}</definedName>
    <definedName name="mo" localSheetId="5" hidden="1">{"'Sheet1'!$L$16"}</definedName>
    <definedName name="mo" hidden="1">{"'Sheet1'!$L$16"}</definedName>
    <definedName name="Mo_BinhDien" localSheetId="13">#REF!</definedName>
    <definedName name="Mo_BinhDien" localSheetId="2">#REF!</definedName>
    <definedName name="Mo_BinhDien" localSheetId="11">#REF!</definedName>
    <definedName name="Mo_BinhDien" localSheetId="5">#REF!</definedName>
    <definedName name="Mo_BinhDien" localSheetId="14">#REF!</definedName>
    <definedName name="Mo_BinhDien">#REF!</definedName>
    <definedName name="Mo5_BinhDien" localSheetId="13">#REF!</definedName>
    <definedName name="Mo5_BinhDien" localSheetId="2">#REF!</definedName>
    <definedName name="Mo5_BinhDien" localSheetId="11">#REF!</definedName>
    <definedName name="Mo5_BinhDien" localSheetId="5">#REF!</definedName>
    <definedName name="Mo5_BinhDien" localSheetId="14">#REF!</definedName>
    <definedName name="Mo5_BinhDien">#REF!</definedName>
    <definedName name="mocchau" localSheetId="13">#REF!</definedName>
    <definedName name="mocchau" localSheetId="2">#REF!</definedName>
    <definedName name="mocchau" localSheetId="11">#REF!</definedName>
    <definedName name="mocchau" localSheetId="5">#REF!</definedName>
    <definedName name="mocchau" localSheetId="14">#REF!</definedName>
    <definedName name="mocchau">#REF!</definedName>
    <definedName name="MODIFY" localSheetId="13">#REF!</definedName>
    <definedName name="MODIFY" localSheetId="2">#REF!</definedName>
    <definedName name="MODIFY" localSheetId="11">#REF!</definedName>
    <definedName name="MODIFY" localSheetId="5">#REF!</definedName>
    <definedName name="MODIFY" localSheetId="14">#REF!</definedName>
    <definedName name="MODIFY">#REF!</definedName>
    <definedName name="Mods">#REF!</definedName>
    <definedName name="Module1.giagoc" localSheetId="9">#REF!</definedName>
    <definedName name="Module1.giagoc" localSheetId="8">#REF!</definedName>
    <definedName name="Module1.giagoc" localSheetId="10">#REF!</definedName>
    <definedName name="Module1.giagoc" localSheetId="13">#REF!</definedName>
    <definedName name="Module1.giagoc" localSheetId="14">#REF!</definedName>
    <definedName name="Module1.giagoc">#REF!</definedName>
    <definedName name="Module1.giatamtinh" localSheetId="9">#REF!</definedName>
    <definedName name="Module1.giatamtinh" localSheetId="8">#REF!</definedName>
    <definedName name="Module1.giatamtinh" localSheetId="10">#REF!</definedName>
    <definedName name="Module1.giatamtinh" localSheetId="13">#REF!</definedName>
    <definedName name="Module1.giatamtinh" localSheetId="14">#REF!</definedName>
    <definedName name="Module1.giatamtinh">#REF!</definedName>
    <definedName name="Moduyn_TK">#N/A</definedName>
    <definedName name="moi" localSheetId="2" hidden="1">{"'Sheet1'!$L$16"}</definedName>
    <definedName name="moi" localSheetId="11" hidden="1">{"'Sheet1'!$L$16"}</definedName>
    <definedName name="moi" localSheetId="5" hidden="1">{"'Sheet1'!$L$16"}</definedName>
    <definedName name="moi" hidden="1">{"'Sheet1'!$L$16"}</definedName>
    <definedName name="MoM0" localSheetId="13">#REF!</definedName>
    <definedName name="MoM0" localSheetId="14">#REF!</definedName>
    <definedName name="MoM0">#REF!</definedName>
    <definedName name="MOMENT" localSheetId="13">#REF!</definedName>
    <definedName name="MOMENT" localSheetId="2">#REF!</definedName>
    <definedName name="MOMENT" localSheetId="11">#REF!</definedName>
    <definedName name="MOMENT" localSheetId="5">#REF!</definedName>
    <definedName name="MOMENT" localSheetId="14">#REF!</definedName>
    <definedName name="MOMENT">#REF!</definedName>
    <definedName name="mong">#N/A</definedName>
    <definedName name="mongbang" localSheetId="13">#REF!</definedName>
    <definedName name="mongbang" localSheetId="2">#REF!</definedName>
    <definedName name="mongbang" localSheetId="11">#REF!</definedName>
    <definedName name="mongbang" localSheetId="5">#REF!</definedName>
    <definedName name="mongbang" localSheetId="14">#REF!</definedName>
    <definedName name="mongbang">#REF!</definedName>
    <definedName name="mongdon" localSheetId="13">#REF!</definedName>
    <definedName name="mongdon" localSheetId="2">#REF!</definedName>
    <definedName name="mongdon" localSheetId="11">#REF!</definedName>
    <definedName name="mongdon" localSheetId="5">#REF!</definedName>
    <definedName name="mongdon" localSheetId="14">#REF!</definedName>
    <definedName name="mongdon">#REF!</definedName>
    <definedName name="moo" localSheetId="2" hidden="1">{"'Sheet1'!$L$16"}</definedName>
    <definedName name="moo" localSheetId="11" hidden="1">{"'Sheet1'!$L$16"}</definedName>
    <definedName name="moo" localSheetId="5" hidden="1">{"'Sheet1'!$L$16"}</definedName>
    <definedName name="moo" hidden="1">{"'Sheet1'!$L$16"}</definedName>
    <definedName name="mophanchi">#N/A</definedName>
    <definedName name="Morong" localSheetId="13">#REF!</definedName>
    <definedName name="Morong" localSheetId="2">#REF!</definedName>
    <definedName name="Morong" localSheetId="11">#REF!</definedName>
    <definedName name="Morong" localSheetId="5">#REF!</definedName>
    <definedName name="Morong" localSheetId="14">#REF!</definedName>
    <definedName name="Morong">#REF!</definedName>
    <definedName name="Morong4054_85" localSheetId="13">#REF!</definedName>
    <definedName name="Morong4054_85" localSheetId="2">#REF!</definedName>
    <definedName name="Morong4054_85" localSheetId="11">#REF!</definedName>
    <definedName name="Morong4054_85" localSheetId="5">#REF!</definedName>
    <definedName name="Morong4054_85" localSheetId="14">#REF!</definedName>
    <definedName name="Morong4054_85">#REF!</definedName>
    <definedName name="morong4054_98" localSheetId="13">#REF!</definedName>
    <definedName name="morong4054_98" localSheetId="2">#REF!</definedName>
    <definedName name="morong4054_98" localSheetId="11">#REF!</definedName>
    <definedName name="morong4054_98" localSheetId="5">#REF!</definedName>
    <definedName name="morong4054_98" localSheetId="14">#REF!</definedName>
    <definedName name="morong4054_98">#REF!</definedName>
    <definedName name="mot">#N/A</definedName>
    <definedName name="Moùng" localSheetId="13">#REF!</definedName>
    <definedName name="Moùng" localSheetId="2">#REF!</definedName>
    <definedName name="Moùng" localSheetId="11">#REF!</definedName>
    <definedName name="Moùng" localSheetId="5">#REF!</definedName>
    <definedName name="Moùng" localSheetId="14">#REF!</definedName>
    <definedName name="Moùng">#REF!</definedName>
    <definedName name="mp1x25" localSheetId="13">#REF!</definedName>
    <definedName name="mp1x25" localSheetId="14">#REF!</definedName>
    <definedName name="mp1x25">#REF!</definedName>
    <definedName name="Mpld">#N/A</definedName>
    <definedName name="mqt" localSheetId="13">#REF!</definedName>
    <definedName name="mqt" localSheetId="2">#REF!</definedName>
    <definedName name="mqt" localSheetId="11">#REF!</definedName>
    <definedName name="mqt" localSheetId="5">#REF!</definedName>
    <definedName name="mqt" localSheetId="14">#REF!</definedName>
    <definedName name="mqt">#REF!</definedName>
    <definedName name="Mr" localSheetId="13">#REF!</definedName>
    <definedName name="Mr" localSheetId="2">#REF!</definedName>
    <definedName name="Mr" localSheetId="11">#REF!</definedName>
    <definedName name="Mr" localSheetId="5">#REF!</definedName>
    <definedName name="Mr" localSheetId="14">#REF!</definedName>
    <definedName name="Mr">#REF!</definedName>
    <definedName name="mrai" localSheetId="13">#REF!</definedName>
    <definedName name="mrai" localSheetId="2">#REF!</definedName>
    <definedName name="mrai" localSheetId="11">#REF!</definedName>
    <definedName name="mrai" localSheetId="5">#REF!</definedName>
    <definedName name="mrai" localSheetId="14">#REF!</definedName>
    <definedName name="mrai">#REF!</definedName>
    <definedName name="ms" localSheetId="13">#REF!</definedName>
    <definedName name="ms" localSheetId="2">#REF!</definedName>
    <definedName name="ms" localSheetId="11">#REF!</definedName>
    <definedName name="ms" localSheetId="5">#REF!</definedName>
    <definedName name="ms" localSheetId="14">#REF!</definedName>
    <definedName name="ms">#REF!</definedName>
    <definedName name="msan" localSheetId="13">#REF!</definedName>
    <definedName name="msan" localSheetId="2">#REF!</definedName>
    <definedName name="msan" localSheetId="11">#REF!</definedName>
    <definedName name="msan" localSheetId="5">#REF!</definedName>
    <definedName name="msan" localSheetId="14">#REF!</definedName>
    <definedName name="msan">#REF!</definedName>
    <definedName name="MSCT" localSheetId="13">#REF!</definedName>
    <definedName name="MSCT" localSheetId="2">#REF!</definedName>
    <definedName name="MSCT" localSheetId="11">#REF!</definedName>
    <definedName name="MSCT" localSheetId="5">#REF!</definedName>
    <definedName name="MSCT" localSheetId="14">#REF!</definedName>
    <definedName name="MSCT">#REF!</definedName>
    <definedName name="mstn_b">#N/A</definedName>
    <definedName name="mstn_cnv">#N/A</definedName>
    <definedName name="mt">#N/A</definedName>
    <definedName name="MTC">#N/A</definedName>
    <definedName name="MTC1P">#N/A</definedName>
    <definedName name="MTC3P">#N/A</definedName>
    <definedName name="MTcat">#N/A</definedName>
    <definedName name="MTCata">#N/A</definedName>
    <definedName name="MTCBaHang" localSheetId="13">#REF!</definedName>
    <definedName name="MTCBaHang" localSheetId="2">#REF!</definedName>
    <definedName name="MTCBaHang" localSheetId="11">#REF!</definedName>
    <definedName name="MTCBaHang" localSheetId="5">#REF!</definedName>
    <definedName name="MTCBaHang" localSheetId="14">#REF!</definedName>
    <definedName name="MTCBaHang">#REF!</definedName>
    <definedName name="Mtccau">#N/A</definedName>
    <definedName name="mtcdg" localSheetId="13">#REF!</definedName>
    <definedName name="mtcdg" localSheetId="2">#REF!</definedName>
    <definedName name="mtcdg" localSheetId="11">#REF!</definedName>
    <definedName name="mtcdg" localSheetId="5">#REF!</definedName>
    <definedName name="mtcdg" localSheetId="14">#REF!</definedName>
    <definedName name="mtcdg">#REF!</definedName>
    <definedName name="MTCLD" localSheetId="13">#REF!</definedName>
    <definedName name="MTCLD" localSheetId="2">#REF!</definedName>
    <definedName name="MTCLD" localSheetId="11">#REF!</definedName>
    <definedName name="MTCLD" localSheetId="5">#REF!</definedName>
    <definedName name="MTCLD" localSheetId="14">#REF!</definedName>
    <definedName name="MTCLD">#REF!</definedName>
    <definedName name="MTCMB" localSheetId="13">#REF!</definedName>
    <definedName name="MTCMB" localSheetId="2">#REF!</definedName>
    <definedName name="MTCMB" localSheetId="11">#REF!</definedName>
    <definedName name="MTCMB" localSheetId="5">#REF!</definedName>
    <definedName name="MTCMB" localSheetId="14">#REF!</definedName>
    <definedName name="MTCMB">#REF!</definedName>
    <definedName name="MTCNT">#N/A</definedName>
    <definedName name="MTCT" localSheetId="13">#REF!</definedName>
    <definedName name="MTCT" localSheetId="2">#REF!</definedName>
    <definedName name="MTCT" localSheetId="11">#REF!</definedName>
    <definedName name="MTCT" localSheetId="5">#REF!</definedName>
    <definedName name="MTCT" localSheetId="14">#REF!</definedName>
    <definedName name="MTCT">#REF!</definedName>
    <definedName name="MTCHC">#N/A</definedName>
    <definedName name="MTMAC12" localSheetId="13">#REF!</definedName>
    <definedName name="MTMAC12" localSheetId="2">#REF!</definedName>
    <definedName name="MTMAC12" localSheetId="11">#REF!</definedName>
    <definedName name="MTMAC12" localSheetId="5">#REF!</definedName>
    <definedName name="MTMAC12" localSheetId="14">#REF!</definedName>
    <definedName name="MTMAC12">#REF!</definedName>
    <definedName name="MTMAC12_6" localSheetId="13">#REF!</definedName>
    <definedName name="MTMAC12_6" localSheetId="2">#REF!</definedName>
    <definedName name="MTMAC12_6" localSheetId="11">#REF!</definedName>
    <definedName name="MTMAC12_6" localSheetId="5">#REF!</definedName>
    <definedName name="MTMAC12_6" localSheetId="14">#REF!</definedName>
    <definedName name="MTMAC12_6">#REF!</definedName>
    <definedName name="MTN" localSheetId="13">#REF!</definedName>
    <definedName name="MTN" localSheetId="2">#REF!</definedName>
    <definedName name="MTN" localSheetId="11">#REF!</definedName>
    <definedName name="MTN" localSheetId="5">#REF!</definedName>
    <definedName name="MTN" localSheetId="14">#REF!</definedName>
    <definedName name="MTN">#REF!</definedName>
    <definedName name="mttn">#N/A</definedName>
    <definedName name="mtr">#N/A</definedName>
    <definedName name="mtr_6" localSheetId="13">#REF!</definedName>
    <definedName name="mtr_6" localSheetId="2">#REF!</definedName>
    <definedName name="mtr_6" localSheetId="11">#REF!</definedName>
    <definedName name="mtr_6" localSheetId="5">#REF!</definedName>
    <definedName name="mtr_6" localSheetId="14">#REF!</definedName>
    <definedName name="mtr_6">#REF!</definedName>
    <definedName name="mtram" localSheetId="13">#REF!</definedName>
    <definedName name="mtram" localSheetId="2">#REF!</definedName>
    <definedName name="mtram" localSheetId="11">#REF!</definedName>
    <definedName name="mtram" localSheetId="5">#REF!</definedName>
    <definedName name="mtram" localSheetId="14">#REF!</definedName>
    <definedName name="mtram">#REF!</definedName>
    <definedName name="mtram_6" localSheetId="13">#REF!</definedName>
    <definedName name="mtram_6" localSheetId="2">#REF!</definedName>
    <definedName name="mtram_6" localSheetId="11">#REF!</definedName>
    <definedName name="mtram_6" localSheetId="5">#REF!</definedName>
    <definedName name="mtram_6" localSheetId="14">#REF!</definedName>
    <definedName name="mtram_6">#REF!</definedName>
    <definedName name="Mtran" localSheetId="13">#REF!</definedName>
    <definedName name="Mtran" localSheetId="14">#REF!</definedName>
    <definedName name="Mtran">#REF!</definedName>
    <definedName name="MtronBT250l">#N/A</definedName>
    <definedName name="Mu" localSheetId="13">#REF!</definedName>
    <definedName name="Mu" localSheetId="2">#REF!</definedName>
    <definedName name="Mu" localSheetId="11">#REF!</definedName>
    <definedName name="Mu" localSheetId="5">#REF!</definedName>
    <definedName name="Mu" localSheetId="14">#REF!</definedName>
    <definedName name="Mu">#REF!</definedName>
    <definedName name="Mu_" localSheetId="13">#REF!</definedName>
    <definedName name="Mu_" localSheetId="2">#REF!</definedName>
    <definedName name="Mu_" localSheetId="11">#REF!</definedName>
    <definedName name="Mu_" localSheetId="5">#REF!</definedName>
    <definedName name="Mu_" localSheetId="14">#REF!</definedName>
    <definedName name="Mu_">#REF!</definedName>
    <definedName name="MUA" localSheetId="13">#REF!</definedName>
    <definedName name="MUA" localSheetId="2">#REF!</definedName>
    <definedName name="MUA" localSheetId="11">#REF!</definedName>
    <definedName name="MUA" localSheetId="5">#REF!</definedName>
    <definedName name="MUA" localSheetId="14">#REF!</definedName>
    <definedName name="MUA">#REF!</definedName>
    <definedName name="muavao" localSheetId="13">#REF!</definedName>
    <definedName name="muavao" localSheetId="2">#REF!</definedName>
    <definedName name="muavao" localSheetId="11">#REF!</definedName>
    <definedName name="muavao" localSheetId="5">#REF!</definedName>
    <definedName name="muavao" localSheetId="14">#REF!</definedName>
    <definedName name="muavao">#REF!</definedName>
    <definedName name="mucluong">144000</definedName>
    <definedName name="mui" localSheetId="13">#REF!</definedName>
    <definedName name="mui" localSheetId="2">#REF!</definedName>
    <definedName name="mui" localSheetId="11">#REF!</definedName>
    <definedName name="mui" localSheetId="5">#REF!</definedName>
    <definedName name="mui" localSheetId="14">#REF!</definedName>
    <definedName name="mui">#REF!</definedName>
    <definedName name="muy_fri" localSheetId="13">#REF!</definedName>
    <definedName name="muy_fri" localSheetId="2">#REF!</definedName>
    <definedName name="muy_fri" localSheetId="11">#REF!</definedName>
    <definedName name="muy_fri" localSheetId="5">#REF!</definedName>
    <definedName name="muy_fri" localSheetId="14">#REF!</definedName>
    <definedName name="muy_fri">#REF!</definedName>
    <definedName name="MV" localSheetId="13">#REF!</definedName>
    <definedName name="MV" localSheetId="14">#REF!</definedName>
    <definedName name="MV">#REF!</definedName>
    <definedName name="MVanThang0.5T">#N/A</definedName>
    <definedName name="mvao" localSheetId="13">#REF!</definedName>
    <definedName name="mvao" localSheetId="2">#REF!</definedName>
    <definedName name="mvao" localSheetId="11">#REF!</definedName>
    <definedName name="mvao" localSheetId="5">#REF!</definedName>
    <definedName name="mvao" localSheetId="14">#REF!</definedName>
    <definedName name="mvao">#REF!</definedName>
    <definedName name="MVBRA2_tong_hop_List" localSheetId="13">#REF!</definedName>
    <definedName name="MVBRA2_tong_hop_List" localSheetId="2">#REF!</definedName>
    <definedName name="MVBRA2_tong_hop_List" localSheetId="11">#REF!</definedName>
    <definedName name="MVBRA2_tong_hop_List" localSheetId="5">#REF!</definedName>
    <definedName name="MVBRA2_tong_hop_List" localSheetId="14">#REF!</definedName>
    <definedName name="MVBRA2_tong_hop_List">#REF!</definedName>
    <definedName name="MVC">#N/A</definedName>
    <definedName name="MVT" localSheetId="13">#REF!</definedName>
    <definedName name="MVT" localSheetId="2">#REF!</definedName>
    <definedName name="MVT" localSheetId="11">#REF!</definedName>
    <definedName name="MVT" localSheetId="5">#REF!</definedName>
    <definedName name="MVT" localSheetId="14">#REF!</definedName>
    <definedName name="MVT">#REF!</definedName>
    <definedName name="mvt0.8">#REF!</definedName>
    <definedName name="mw_" localSheetId="13">#REF!</definedName>
    <definedName name="mw_" localSheetId="2">#REF!</definedName>
    <definedName name="mw_" localSheetId="11">#REF!</definedName>
    <definedName name="mw_" localSheetId="5">#REF!</definedName>
    <definedName name="mw_" localSheetId="14">#REF!</definedName>
    <definedName name="mw_">#REF!</definedName>
    <definedName name="mw1_" localSheetId="13">#REF!</definedName>
    <definedName name="mw1_" localSheetId="2">#REF!</definedName>
    <definedName name="mw1_" localSheetId="11">#REF!</definedName>
    <definedName name="mw1_" localSheetId="5">#REF!</definedName>
    <definedName name="mw1_" localSheetId="14">#REF!</definedName>
    <definedName name="mw1_">#REF!</definedName>
    <definedName name="mx" localSheetId="13">#REF!</definedName>
    <definedName name="mx" localSheetId="2">#REF!</definedName>
    <definedName name="mx" localSheetId="11">#REF!</definedName>
    <definedName name="mx" localSheetId="5">#REF!</definedName>
    <definedName name="mx" localSheetId="14">#REF!</definedName>
    <definedName name="mx">#REF!</definedName>
    <definedName name="mx1.65">#REF!</definedName>
    <definedName name="mxlat" localSheetId="13">#REF!</definedName>
    <definedName name="mxlat" localSheetId="2">#REF!</definedName>
    <definedName name="mxlat" localSheetId="11">#REF!</definedName>
    <definedName name="mxlat" localSheetId="5">#REF!</definedName>
    <definedName name="mxlat" localSheetId="14">#REF!</definedName>
    <definedName name="mxlat">#REF!</definedName>
    <definedName name="mxuc" localSheetId="13">#REF!</definedName>
    <definedName name="mxuc" localSheetId="2">#REF!</definedName>
    <definedName name="mxuc" localSheetId="11">#REF!</definedName>
    <definedName name="mxuc" localSheetId="5">#REF!</definedName>
    <definedName name="mxuc" localSheetId="14">#REF!</definedName>
    <definedName name="mxuc">#REF!</definedName>
    <definedName name="myle" localSheetId="13">#REF!</definedName>
    <definedName name="myle" localSheetId="2">#REF!</definedName>
    <definedName name="myle" localSheetId="11">#REF!</definedName>
    <definedName name="myle" localSheetId="5">#REF!</definedName>
    <definedName name="myle" localSheetId="14">#REF!</definedName>
    <definedName name="myle">#REF!</definedName>
    <definedName name="n" localSheetId="13">#REF!</definedName>
    <definedName name="n" localSheetId="2">#REF!</definedName>
    <definedName name="n" localSheetId="11">#REF!</definedName>
    <definedName name="n" localSheetId="5">#REF!</definedName>
    <definedName name="n" localSheetId="14">#REF!</definedName>
    <definedName name="n">#REF!</definedName>
    <definedName name="n.d1">#N/A</definedName>
    <definedName name="n.d2">#N/A</definedName>
    <definedName name="N.M14.1">#N/A</definedName>
    <definedName name="N.M14.2">#N/A</definedName>
    <definedName name="N.MTCat">#N/A</definedName>
    <definedName name="N??c_l?ng_ng?m_trong_tro_x?">#N/A</definedName>
    <definedName name="n_1" localSheetId="13">#REF!</definedName>
    <definedName name="n_1" localSheetId="2">#REF!</definedName>
    <definedName name="n_1" localSheetId="11">#REF!</definedName>
    <definedName name="n_1" localSheetId="5">#REF!</definedName>
    <definedName name="n_1" localSheetId="14">#REF!</definedName>
    <definedName name="n_1">#REF!</definedName>
    <definedName name="n_2" localSheetId="13">#REF!</definedName>
    <definedName name="n_2" localSheetId="2">#REF!</definedName>
    <definedName name="n_2" localSheetId="11">#REF!</definedName>
    <definedName name="n_2" localSheetId="5">#REF!</definedName>
    <definedName name="n_2" localSheetId="14">#REF!</definedName>
    <definedName name="n_2">#REF!</definedName>
    <definedName name="n_3" localSheetId="13">#REF!</definedName>
    <definedName name="n_3" localSheetId="2">#REF!</definedName>
    <definedName name="n_3" localSheetId="11">#REF!</definedName>
    <definedName name="n_3" localSheetId="5">#REF!</definedName>
    <definedName name="n_3" localSheetId="14">#REF!</definedName>
    <definedName name="n_3">#REF!</definedName>
    <definedName name="N_Class1" localSheetId="13">#REF!</definedName>
    <definedName name="N_Class1" localSheetId="2">#REF!</definedName>
    <definedName name="N_Class1" localSheetId="11">#REF!</definedName>
    <definedName name="N_Class1" localSheetId="5">#REF!</definedName>
    <definedName name="N_Class1" localSheetId="14">#REF!</definedName>
    <definedName name="N_Class1">#REF!</definedName>
    <definedName name="N_Class2" localSheetId="13">#REF!</definedName>
    <definedName name="N_Class2" localSheetId="2">#REF!</definedName>
    <definedName name="N_Class2" localSheetId="11">#REF!</definedName>
    <definedName name="N_Class2" localSheetId="5">#REF!</definedName>
    <definedName name="N_Class2" localSheetId="14">#REF!</definedName>
    <definedName name="N_Class2">#REF!</definedName>
    <definedName name="N_Class3" localSheetId="13">#REF!</definedName>
    <definedName name="N_Class3" localSheetId="2">#REF!</definedName>
    <definedName name="N_Class3" localSheetId="11">#REF!</definedName>
    <definedName name="N_Class3" localSheetId="5">#REF!</definedName>
    <definedName name="N_Class3" localSheetId="14">#REF!</definedName>
    <definedName name="N_Class3">#REF!</definedName>
    <definedName name="N_Class4" localSheetId="13">#REF!</definedName>
    <definedName name="N_Class4" localSheetId="2">#REF!</definedName>
    <definedName name="N_Class4" localSheetId="11">#REF!</definedName>
    <definedName name="N_Class4" localSheetId="5">#REF!</definedName>
    <definedName name="N_Class4" localSheetId="14">#REF!</definedName>
    <definedName name="N_Class4">#REF!</definedName>
    <definedName name="N_Class5" localSheetId="13">#REF!</definedName>
    <definedName name="N_Class5" localSheetId="2">#REF!</definedName>
    <definedName name="N_Class5" localSheetId="11">#REF!</definedName>
    <definedName name="N_Class5" localSheetId="5">#REF!</definedName>
    <definedName name="N_Class5" localSheetId="14">#REF!</definedName>
    <definedName name="N_Class5">#REF!</definedName>
    <definedName name="N_con" localSheetId="13">#REF!</definedName>
    <definedName name="N_con" localSheetId="2">#REF!</definedName>
    <definedName name="N_con" localSheetId="11">#REF!</definedName>
    <definedName name="N_con" localSheetId="5">#REF!</definedName>
    <definedName name="N_con" localSheetId="14">#REF!</definedName>
    <definedName name="N_con">#REF!</definedName>
    <definedName name="N_lchae" localSheetId="13">#REF!</definedName>
    <definedName name="N_lchae" localSheetId="2">#REF!</definedName>
    <definedName name="N_lchae" localSheetId="11">#REF!</definedName>
    <definedName name="N_lchae" localSheetId="5">#REF!</definedName>
    <definedName name="N_lchae" localSheetId="14">#REF!</definedName>
    <definedName name="N_lchae">#REF!</definedName>
    <definedName name="N_run" localSheetId="13">#REF!</definedName>
    <definedName name="N_run" localSheetId="2">#REF!</definedName>
    <definedName name="N_run" localSheetId="11">#REF!</definedName>
    <definedName name="N_run" localSheetId="5">#REF!</definedName>
    <definedName name="N_run" localSheetId="14">#REF!</definedName>
    <definedName name="N_run">#REF!</definedName>
    <definedName name="N_sed" localSheetId="13">#REF!</definedName>
    <definedName name="N_sed" localSheetId="2">#REF!</definedName>
    <definedName name="N_sed" localSheetId="11">#REF!</definedName>
    <definedName name="N_sed" localSheetId="5">#REF!</definedName>
    <definedName name="N_sed" localSheetId="14">#REF!</definedName>
    <definedName name="N_sed">#REF!</definedName>
    <definedName name="N_volae" localSheetId="13">#REF!</definedName>
    <definedName name="N_volae" localSheetId="2">#REF!</definedName>
    <definedName name="N_volae" localSheetId="11">#REF!</definedName>
    <definedName name="N_volae" localSheetId="5">#REF!</definedName>
    <definedName name="N_volae" localSheetId="14">#REF!</definedName>
    <definedName name="N_volae">#REF!</definedName>
    <definedName name="n_vÞ" localSheetId="13">#REF!</definedName>
    <definedName name="n_vÞ" localSheetId="2">#REF!</definedName>
    <definedName name="n_vÞ" localSheetId="11">#REF!</definedName>
    <definedName name="n_vÞ" localSheetId="5">#REF!</definedName>
    <definedName name="n_vÞ" localSheetId="14">#REF!</definedName>
    <definedName name="n_vÞ">#REF!</definedName>
    <definedName name="n1_">#N/A</definedName>
    <definedName name="N1IN">#N/A</definedName>
    <definedName name="n1pig" localSheetId="13">#REF!</definedName>
    <definedName name="n1pig" localSheetId="2">#REF!</definedName>
    <definedName name="n1pig" localSheetId="11">#REF!</definedName>
    <definedName name="n1pig" localSheetId="5">#REF!</definedName>
    <definedName name="n1pig" localSheetId="14">#REF!</definedName>
    <definedName name="n1pig">#REF!</definedName>
    <definedName name="n1pig_6" localSheetId="13">#REF!</definedName>
    <definedName name="n1pig_6" localSheetId="2">#REF!</definedName>
    <definedName name="n1pig_6" localSheetId="11">#REF!</definedName>
    <definedName name="n1pig_6" localSheetId="5">#REF!</definedName>
    <definedName name="n1pig_6" localSheetId="14">#REF!</definedName>
    <definedName name="n1pig_6">#REF!</definedName>
    <definedName name="n1pignc">#N/A</definedName>
    <definedName name="n1pignc_6" localSheetId="13">#REF!</definedName>
    <definedName name="n1pignc_6" localSheetId="2">#REF!</definedName>
    <definedName name="n1pignc_6" localSheetId="11">#REF!</definedName>
    <definedName name="n1pignc_6" localSheetId="5">#REF!</definedName>
    <definedName name="n1pignc_6" localSheetId="14">#REF!</definedName>
    <definedName name="n1pignc_6">#REF!</definedName>
    <definedName name="N1pIGvc" localSheetId="13">#REF!</definedName>
    <definedName name="N1pIGvc" localSheetId="2">#REF!</definedName>
    <definedName name="N1pIGvc" localSheetId="11">#REF!</definedName>
    <definedName name="N1pIGvc" localSheetId="5">#REF!</definedName>
    <definedName name="N1pIGvc" localSheetId="14">#REF!</definedName>
    <definedName name="N1pIGvc">#REF!</definedName>
    <definedName name="n1pigvl">#N/A</definedName>
    <definedName name="n1pigvl_6" localSheetId="13">#REF!</definedName>
    <definedName name="n1pigvl_6" localSheetId="2">#REF!</definedName>
    <definedName name="n1pigvl_6" localSheetId="11">#REF!</definedName>
    <definedName name="n1pigvl_6" localSheetId="5">#REF!</definedName>
    <definedName name="n1pigvl_6" localSheetId="14">#REF!</definedName>
    <definedName name="n1pigvl_6">#REF!</definedName>
    <definedName name="n1pind" localSheetId="13">#REF!</definedName>
    <definedName name="n1pind" localSheetId="2">#REF!</definedName>
    <definedName name="n1pind" localSheetId="11">#REF!</definedName>
    <definedName name="n1pind" localSheetId="5">#REF!</definedName>
    <definedName name="n1pind" localSheetId="14">#REF!</definedName>
    <definedName name="n1pind">#REF!</definedName>
    <definedName name="n1pind_6" localSheetId="13">#REF!</definedName>
    <definedName name="n1pind_6" localSheetId="2">#REF!</definedName>
    <definedName name="n1pind_6" localSheetId="11">#REF!</definedName>
    <definedName name="n1pind_6" localSheetId="5">#REF!</definedName>
    <definedName name="n1pind_6" localSheetId="14">#REF!</definedName>
    <definedName name="n1pind_6">#REF!</definedName>
    <definedName name="n1pindnc">#N/A</definedName>
    <definedName name="n1pindnc_6" localSheetId="13">#REF!</definedName>
    <definedName name="n1pindnc_6" localSheetId="2">#REF!</definedName>
    <definedName name="n1pindnc_6" localSheetId="11">#REF!</definedName>
    <definedName name="n1pindnc_6" localSheetId="5">#REF!</definedName>
    <definedName name="n1pindnc_6" localSheetId="14">#REF!</definedName>
    <definedName name="n1pindnc_6">#REF!</definedName>
    <definedName name="N1pINDvc" localSheetId="13">#REF!</definedName>
    <definedName name="N1pINDvc" localSheetId="2">#REF!</definedName>
    <definedName name="N1pINDvc" localSheetId="11">#REF!</definedName>
    <definedName name="N1pINDvc" localSheetId="5">#REF!</definedName>
    <definedName name="N1pINDvc" localSheetId="14">#REF!</definedName>
    <definedName name="N1pINDvc">#REF!</definedName>
    <definedName name="n1pindvl">#N/A</definedName>
    <definedName name="n1pindvl_6" localSheetId="13">#REF!</definedName>
    <definedName name="n1pindvl_6" localSheetId="2">#REF!</definedName>
    <definedName name="n1pindvl_6" localSheetId="11">#REF!</definedName>
    <definedName name="n1pindvl_6" localSheetId="5">#REF!</definedName>
    <definedName name="n1pindvl_6" localSheetId="14">#REF!</definedName>
    <definedName name="n1pindvl_6">#REF!</definedName>
    <definedName name="n1pint" localSheetId="13">#REF!</definedName>
    <definedName name="n1pint" localSheetId="2">#REF!</definedName>
    <definedName name="n1pint" localSheetId="11">#REF!</definedName>
    <definedName name="n1pint" localSheetId="5">#REF!</definedName>
    <definedName name="n1pint" localSheetId="14">#REF!</definedName>
    <definedName name="n1pint">#REF!</definedName>
    <definedName name="n1pint_6" localSheetId="13">#REF!</definedName>
    <definedName name="n1pint_6" localSheetId="2">#REF!</definedName>
    <definedName name="n1pint_6" localSheetId="11">#REF!</definedName>
    <definedName name="n1pint_6" localSheetId="5">#REF!</definedName>
    <definedName name="n1pint_6" localSheetId="14">#REF!</definedName>
    <definedName name="n1pint_6">#REF!</definedName>
    <definedName name="n1pintnc">#N/A</definedName>
    <definedName name="n1pintnc_6" localSheetId="13">#REF!</definedName>
    <definedName name="n1pintnc_6" localSheetId="2">#REF!</definedName>
    <definedName name="n1pintnc_6" localSheetId="11">#REF!</definedName>
    <definedName name="n1pintnc_6" localSheetId="5">#REF!</definedName>
    <definedName name="n1pintnc_6" localSheetId="14">#REF!</definedName>
    <definedName name="n1pintnc_6">#REF!</definedName>
    <definedName name="n1pintvl">#N/A</definedName>
    <definedName name="n1pintvl_6" localSheetId="13">#REF!</definedName>
    <definedName name="n1pintvl_6" localSheetId="2">#REF!</definedName>
    <definedName name="n1pintvl_6" localSheetId="11">#REF!</definedName>
    <definedName name="n1pintvl_6" localSheetId="5">#REF!</definedName>
    <definedName name="n1pintvl_6" localSheetId="14">#REF!</definedName>
    <definedName name="n1pintvl_6">#REF!</definedName>
    <definedName name="n1ping" localSheetId="13">#REF!</definedName>
    <definedName name="n1ping" localSheetId="2">#REF!</definedName>
    <definedName name="n1ping" localSheetId="11">#REF!</definedName>
    <definedName name="n1ping" localSheetId="5">#REF!</definedName>
    <definedName name="n1ping" localSheetId="14">#REF!</definedName>
    <definedName name="n1ping">#REF!</definedName>
    <definedName name="n1ping_6" localSheetId="13">#REF!</definedName>
    <definedName name="n1ping_6" localSheetId="2">#REF!</definedName>
    <definedName name="n1ping_6" localSheetId="11">#REF!</definedName>
    <definedName name="n1ping_6" localSheetId="5">#REF!</definedName>
    <definedName name="n1ping_6" localSheetId="14">#REF!</definedName>
    <definedName name="n1ping_6">#REF!</definedName>
    <definedName name="n1pingnc">#N/A</definedName>
    <definedName name="n1pingnc_6" localSheetId="13">#REF!</definedName>
    <definedName name="n1pingnc_6" localSheetId="2">#REF!</definedName>
    <definedName name="n1pingnc_6" localSheetId="11">#REF!</definedName>
    <definedName name="n1pingnc_6" localSheetId="5">#REF!</definedName>
    <definedName name="n1pingnc_6" localSheetId="14">#REF!</definedName>
    <definedName name="n1pingnc_6">#REF!</definedName>
    <definedName name="N1pINGvc" localSheetId="13">#REF!</definedName>
    <definedName name="N1pINGvc" localSheetId="2">#REF!</definedName>
    <definedName name="N1pINGvc" localSheetId="11">#REF!</definedName>
    <definedName name="N1pINGvc" localSheetId="5">#REF!</definedName>
    <definedName name="N1pINGvc" localSheetId="14">#REF!</definedName>
    <definedName name="N1pINGvc">#REF!</definedName>
    <definedName name="n1pingvl">#N/A</definedName>
    <definedName name="n1pingvl_6" localSheetId="13">#REF!</definedName>
    <definedName name="n1pingvl_6" localSheetId="2">#REF!</definedName>
    <definedName name="n1pingvl_6" localSheetId="11">#REF!</definedName>
    <definedName name="n1pingvl_6" localSheetId="5">#REF!</definedName>
    <definedName name="n1pingvl_6" localSheetId="14">#REF!</definedName>
    <definedName name="n1pingvl_6">#REF!</definedName>
    <definedName name="n2_" localSheetId="13">#REF!</definedName>
    <definedName name="n2_" localSheetId="2">#REF!</definedName>
    <definedName name="n2_" localSheetId="11">#REF!</definedName>
    <definedName name="n2_" localSheetId="5">#REF!</definedName>
    <definedName name="n2_" localSheetId="14">#REF!</definedName>
    <definedName name="n2_">#REF!</definedName>
    <definedName name="n24nc">#N/A</definedName>
    <definedName name="n24nc_6" localSheetId="13">#REF!</definedName>
    <definedName name="n24nc_6" localSheetId="2">#REF!</definedName>
    <definedName name="n24nc_6" localSheetId="11">#REF!</definedName>
    <definedName name="n24nc_6" localSheetId="5">#REF!</definedName>
    <definedName name="n24nc_6" localSheetId="14">#REF!</definedName>
    <definedName name="n24nc_6">#REF!</definedName>
    <definedName name="n24vl">#N/A</definedName>
    <definedName name="n24vl_6" localSheetId="13">#REF!</definedName>
    <definedName name="n24vl_6" localSheetId="2">#REF!</definedName>
    <definedName name="n24vl_6" localSheetId="11">#REF!</definedName>
    <definedName name="n24vl_6" localSheetId="5">#REF!</definedName>
    <definedName name="n24vl_6" localSheetId="14">#REF!</definedName>
    <definedName name="n24vl_6">#REF!</definedName>
    <definedName name="n2mignc">#N/A</definedName>
    <definedName name="n2mignc_6" localSheetId="13">#REF!</definedName>
    <definedName name="n2mignc_6" localSheetId="2">#REF!</definedName>
    <definedName name="n2mignc_6" localSheetId="11">#REF!</definedName>
    <definedName name="n2mignc_6" localSheetId="5">#REF!</definedName>
    <definedName name="n2mignc_6" localSheetId="14">#REF!</definedName>
    <definedName name="n2mignc_6">#REF!</definedName>
    <definedName name="n2migvl">#N/A</definedName>
    <definedName name="n2migvl_6" localSheetId="13">#REF!</definedName>
    <definedName name="n2migvl_6" localSheetId="2">#REF!</definedName>
    <definedName name="n2migvl_6" localSheetId="11">#REF!</definedName>
    <definedName name="n2migvl_6" localSheetId="5">#REF!</definedName>
    <definedName name="n2migvl_6" localSheetId="14">#REF!</definedName>
    <definedName name="n2migvl_6">#REF!</definedName>
    <definedName name="n2min1nc">#N/A</definedName>
    <definedName name="n2min1nc_6" localSheetId="13">#REF!</definedName>
    <definedName name="n2min1nc_6" localSheetId="2">#REF!</definedName>
    <definedName name="n2min1nc_6" localSheetId="11">#REF!</definedName>
    <definedName name="n2min1nc_6" localSheetId="5">#REF!</definedName>
    <definedName name="n2min1nc_6" localSheetId="14">#REF!</definedName>
    <definedName name="n2min1nc_6">#REF!</definedName>
    <definedName name="n2min1vl">#N/A</definedName>
    <definedName name="n2min1vl_6" localSheetId="13">#REF!</definedName>
    <definedName name="n2min1vl_6" localSheetId="2">#REF!</definedName>
    <definedName name="n2min1vl_6" localSheetId="11">#REF!</definedName>
    <definedName name="n2min1vl_6" localSheetId="5">#REF!</definedName>
    <definedName name="n2min1vl_6" localSheetId="14">#REF!</definedName>
    <definedName name="n2min1vl_6">#REF!</definedName>
    <definedName name="n3_" localSheetId="13">#REF!</definedName>
    <definedName name="n3_" localSheetId="2">#REF!</definedName>
    <definedName name="n3_" localSheetId="11">#REF!</definedName>
    <definedName name="n3_" localSheetId="5">#REF!</definedName>
    <definedName name="n3_" localSheetId="14">#REF!</definedName>
    <definedName name="n3_">#REF!</definedName>
    <definedName name="n4_" localSheetId="13">#REF!</definedName>
    <definedName name="n4_" localSheetId="2">#REF!</definedName>
    <definedName name="n4_" localSheetId="11">#REF!</definedName>
    <definedName name="n4_" localSheetId="5">#REF!</definedName>
    <definedName name="n4_" localSheetId="14">#REF!</definedName>
    <definedName name="n4_">#REF!</definedName>
    <definedName name="nam" localSheetId="2" hidden="1">{"'Sheet1'!$L$16"}</definedName>
    <definedName name="nam" localSheetId="11" hidden="1">{"'Sheet1'!$L$16"}</definedName>
    <definedName name="nam" localSheetId="5" hidden="1">{"'Sheet1'!$L$16"}</definedName>
    <definedName name="nam" hidden="1">{"'Sheet1'!$L$16"}</definedName>
    <definedName name="Nam_khoi_cong">#N/A</definedName>
    <definedName name="Name" localSheetId="13">#REF!</definedName>
    <definedName name="Name" localSheetId="2">#REF!</definedName>
    <definedName name="Name" localSheetId="11">#REF!</definedName>
    <definedName name="Name" localSheetId="5">#REF!</definedName>
    <definedName name="Name" localSheetId="14">#REF!</definedName>
    <definedName name="Name">#REF!</definedName>
    <definedName name="name_gia" localSheetId="13" hidden="1">#REF!</definedName>
    <definedName name="name_gia" localSheetId="14" hidden="1">#REF!</definedName>
    <definedName name="name_gia" hidden="1">#REF!</definedName>
    <definedName name="Nan_khoi_cong" localSheetId="13">#REF!</definedName>
    <definedName name="Nan_khoi_cong" localSheetId="2">#REF!</definedName>
    <definedName name="Nan_khoi_cong" localSheetId="11">#REF!</definedName>
    <definedName name="Nan_khoi_cong" localSheetId="5">#REF!</definedName>
    <definedName name="Nan_khoi_cong" localSheetId="14">#REF!</definedName>
    <definedName name="Nan_khoi_cong">#REF!</definedName>
    <definedName name="naunhua" localSheetId="13">#REF!</definedName>
    <definedName name="naunhua" localSheetId="2">#REF!</definedName>
    <definedName name="naunhua" localSheetId="11">#REF!</definedName>
    <definedName name="naunhua" localSheetId="5">#REF!</definedName>
    <definedName name="naunhua" localSheetId="14">#REF!</definedName>
    <definedName name="naunhua">#REF!</definedName>
    <definedName name="Nban0.75" localSheetId="13">#REF!</definedName>
    <definedName name="Nban0.75" localSheetId="2">#REF!</definedName>
    <definedName name="Nban0.75" localSheetId="11">#REF!</definedName>
    <definedName name="Nban0.75" localSheetId="5">#REF!</definedName>
    <definedName name="Nban0.75" localSheetId="14">#REF!</definedName>
    <definedName name="Nban0.75">#REF!</definedName>
    <definedName name="Nban1m" localSheetId="13">#REF!</definedName>
    <definedName name="Nban1m" localSheetId="2">#REF!</definedName>
    <definedName name="Nban1m" localSheetId="11">#REF!</definedName>
    <definedName name="Nban1m" localSheetId="5">#REF!</definedName>
    <definedName name="Nban1m" localSheetId="14">#REF!</definedName>
    <definedName name="Nban1m">#REF!</definedName>
    <definedName name="nc" localSheetId="13">#REF!</definedName>
    <definedName name="nc" localSheetId="2">#REF!</definedName>
    <definedName name="nc" localSheetId="11">#REF!</definedName>
    <definedName name="nc" localSheetId="5">#REF!</definedName>
    <definedName name="nc" localSheetId="14">#REF!</definedName>
    <definedName name="nc">#REF!</definedName>
    <definedName name="nc.3" localSheetId="13">#REF!</definedName>
    <definedName name="nc.3" localSheetId="2">#REF!</definedName>
    <definedName name="nc.3" localSheetId="11">#REF!</definedName>
    <definedName name="nc.3" localSheetId="5">#REF!</definedName>
    <definedName name="nc.3" localSheetId="14">#REF!</definedName>
    <definedName name="nc.3">#REF!</definedName>
    <definedName name="nc.4" localSheetId="13">#REF!</definedName>
    <definedName name="nc.4" localSheetId="2">#REF!</definedName>
    <definedName name="nc.4" localSheetId="11">#REF!</definedName>
    <definedName name="nc.4" localSheetId="5">#REF!</definedName>
    <definedName name="nc.4" localSheetId="14">#REF!</definedName>
    <definedName name="nc.4">#REF!</definedName>
    <definedName name="NC.DMC">#N/A</definedName>
    <definedName name="NC.GTTMC">#N/A</definedName>
    <definedName name="NC.I" localSheetId="13">#REF!</definedName>
    <definedName name="NC.I" localSheetId="14">#REF!</definedName>
    <definedName name="NC.I">#REF!</definedName>
    <definedName name="NC.II" localSheetId="13">#REF!</definedName>
    <definedName name="NC.II" localSheetId="14">#REF!</definedName>
    <definedName name="NC.II">#REF!</definedName>
    <definedName name="NC.III" localSheetId="13">#REF!</definedName>
    <definedName name="NC.III" localSheetId="14">#REF!</definedName>
    <definedName name="NC.III">#REF!</definedName>
    <definedName name="NC.IV" localSheetId="13">#REF!</definedName>
    <definedName name="NC.IV" localSheetId="14">#REF!</definedName>
    <definedName name="NC.IV">#REF!</definedName>
    <definedName name="NC.M10.1">#N/A</definedName>
    <definedName name="NC.M10.2">#N/A</definedName>
    <definedName name="NC.M12.1">#REF!</definedName>
    <definedName name="NC.M12.2">#REF!</definedName>
    <definedName name="NC.M14.1">#N/A</definedName>
    <definedName name="NC.M14.2">#N/A</definedName>
    <definedName name="NC.MDT">#N/A</definedName>
    <definedName name="NC.MTCat">#N/A</definedName>
    <definedName name="NC.T1C.CDFD">#N/A</definedName>
    <definedName name="NC.T1C.M14">#N/A</definedName>
    <definedName name="NC.TTC">#N/A</definedName>
    <definedName name="NC.V" localSheetId="13">#REF!</definedName>
    <definedName name="NC.V" localSheetId="14">#REF!</definedName>
    <definedName name="NC.V">#REF!</definedName>
    <definedName name="NC.VI" localSheetId="13">#REF!</definedName>
    <definedName name="NC.VI" localSheetId="14">#REF!</definedName>
    <definedName name="NC.VI">#REF!</definedName>
    <definedName name="NC.VII" localSheetId="13">#REF!</definedName>
    <definedName name="NC.VII" localSheetId="14">#REF!</definedName>
    <definedName name="NC.VII">#REF!</definedName>
    <definedName name="NC.VIII" localSheetId="13">#REF!</definedName>
    <definedName name="NC.VIII" localSheetId="14">#REF!</definedName>
    <definedName name="NC.VIII">#REF!</definedName>
    <definedName name="NC.X.CSV">#N/A</definedName>
    <definedName name="NC.XL">#N/A</definedName>
    <definedName name="nc_betong200">#N/A</definedName>
    <definedName name="nc_btm10" localSheetId="13">#REF!</definedName>
    <definedName name="nc_btm10" localSheetId="2">#REF!</definedName>
    <definedName name="nc_btm10" localSheetId="11">#REF!</definedName>
    <definedName name="nc_btm10" localSheetId="5">#REF!</definedName>
    <definedName name="nc_btm10" localSheetId="14">#REF!</definedName>
    <definedName name="nc_btm10">#REF!</definedName>
    <definedName name="nc_btm100" localSheetId="13">#REF!</definedName>
    <definedName name="nc_btm100" localSheetId="2">#REF!</definedName>
    <definedName name="nc_btm100" localSheetId="11">#REF!</definedName>
    <definedName name="nc_btm100" localSheetId="5">#REF!</definedName>
    <definedName name="nc_btm100" localSheetId="14">#REF!</definedName>
    <definedName name="nc_btm100">#REF!</definedName>
    <definedName name="nc_btm150" localSheetId="13">#REF!</definedName>
    <definedName name="nc_btm150" localSheetId="2">#REF!</definedName>
    <definedName name="nc_btm150" localSheetId="11">#REF!</definedName>
    <definedName name="nc_btm150" localSheetId="5">#REF!</definedName>
    <definedName name="nc_btm150" localSheetId="14">#REF!</definedName>
    <definedName name="nc_btm150">#REF!</definedName>
    <definedName name="nc_btm200" localSheetId="13">#REF!</definedName>
    <definedName name="nc_btm200" localSheetId="2">#REF!</definedName>
    <definedName name="nc_btm200" localSheetId="11">#REF!</definedName>
    <definedName name="nc_btm200" localSheetId="5">#REF!</definedName>
    <definedName name="nc_btm200" localSheetId="14">#REF!</definedName>
    <definedName name="nc_btm200">#REF!</definedName>
    <definedName name="nc_btm50" localSheetId="13">#REF!</definedName>
    <definedName name="nc_btm50" localSheetId="2">#REF!</definedName>
    <definedName name="nc_btm50" localSheetId="11">#REF!</definedName>
    <definedName name="nc_btm50" localSheetId="5">#REF!</definedName>
    <definedName name="nc_btm50" localSheetId="14">#REF!</definedName>
    <definedName name="nc_btm50">#REF!</definedName>
    <definedName name="nc_cotpha">#N/A</definedName>
    <definedName name="NC_CSCT" localSheetId="13">#REF!</definedName>
    <definedName name="NC_CSCT" localSheetId="2">#REF!</definedName>
    <definedName name="NC_CSCT" localSheetId="11">#REF!</definedName>
    <definedName name="NC_CSCT" localSheetId="5">#REF!</definedName>
    <definedName name="NC_CSCT" localSheetId="14">#REF!</definedName>
    <definedName name="NC_CSCT">#REF!</definedName>
    <definedName name="NC_CTXD" localSheetId="13">#REF!</definedName>
    <definedName name="NC_CTXD" localSheetId="2">#REF!</definedName>
    <definedName name="NC_CTXD" localSheetId="11">#REF!</definedName>
    <definedName name="NC_CTXD" localSheetId="5">#REF!</definedName>
    <definedName name="NC_CTXD" localSheetId="14">#REF!</definedName>
    <definedName name="NC_CTXD">#REF!</definedName>
    <definedName name="NC_RD" localSheetId="13">#REF!</definedName>
    <definedName name="NC_RD" localSheetId="2">#REF!</definedName>
    <definedName name="NC_RD" localSheetId="11">#REF!</definedName>
    <definedName name="NC_RD" localSheetId="5">#REF!</definedName>
    <definedName name="NC_RD" localSheetId="14">#REF!</definedName>
    <definedName name="NC_RD">#REF!</definedName>
    <definedName name="NC_TD" localSheetId="13">#REF!</definedName>
    <definedName name="NC_TD" localSheetId="2">#REF!</definedName>
    <definedName name="NC_TD" localSheetId="11">#REF!</definedName>
    <definedName name="NC_TD" localSheetId="5">#REF!</definedName>
    <definedName name="NC_TD" localSheetId="14">#REF!</definedName>
    <definedName name="NC_TD">#REF!</definedName>
    <definedName name="nc100a">#N/A</definedName>
    <definedName name="nc1nc">#N/A</definedName>
    <definedName name="nc1nc_6" localSheetId="13">#REF!</definedName>
    <definedName name="nc1nc_6" localSheetId="2">#REF!</definedName>
    <definedName name="nc1nc_6" localSheetId="11">#REF!</definedName>
    <definedName name="nc1nc_6" localSheetId="5">#REF!</definedName>
    <definedName name="nc1nc_6" localSheetId="14">#REF!</definedName>
    <definedName name="nc1nc_6">#REF!</definedName>
    <definedName name="nc1p" localSheetId="13">#REF!</definedName>
    <definedName name="nc1p" localSheetId="2">#REF!</definedName>
    <definedName name="nc1p" localSheetId="11">#REF!</definedName>
    <definedName name="nc1p" localSheetId="5">#REF!</definedName>
    <definedName name="nc1p" localSheetId="14">#REF!</definedName>
    <definedName name="nc1p">#REF!</definedName>
    <definedName name="nc1p_6" localSheetId="13">#REF!</definedName>
    <definedName name="nc1p_6" localSheetId="2">#REF!</definedName>
    <definedName name="nc1p_6" localSheetId="11">#REF!</definedName>
    <definedName name="nc1p_6" localSheetId="5">#REF!</definedName>
    <definedName name="nc1p_6" localSheetId="14">#REF!</definedName>
    <definedName name="nc1p_6">#REF!</definedName>
    <definedName name="nc1vl">#N/A</definedName>
    <definedName name="nc1vl_6" localSheetId="13">#REF!</definedName>
    <definedName name="nc1vl_6" localSheetId="2">#REF!</definedName>
    <definedName name="nc1vl_6" localSheetId="11">#REF!</definedName>
    <definedName name="nc1vl_6" localSheetId="5">#REF!</definedName>
    <definedName name="nc1vl_6" localSheetId="14">#REF!</definedName>
    <definedName name="nc1vl_6">#REF!</definedName>
    <definedName name="nc2.0" localSheetId="13">#REF!</definedName>
    <definedName name="nc2.0" localSheetId="2">#REF!</definedName>
    <definedName name="nc2.0" localSheetId="11">#REF!</definedName>
    <definedName name="nc2.0" localSheetId="5">#REF!</definedName>
    <definedName name="nc2.0" localSheetId="14">#REF!</definedName>
    <definedName name="nc2.0">#REF!</definedName>
    <definedName name="nc2.1" localSheetId="13">#REF!</definedName>
    <definedName name="nc2.1" localSheetId="2">#REF!</definedName>
    <definedName name="nc2.1" localSheetId="11">#REF!</definedName>
    <definedName name="nc2.1" localSheetId="5">#REF!</definedName>
    <definedName name="nc2.1" localSheetId="14">#REF!</definedName>
    <definedName name="nc2.1">#REF!</definedName>
    <definedName name="nc2.2" localSheetId="13">#REF!</definedName>
    <definedName name="nc2.2" localSheetId="2">#REF!</definedName>
    <definedName name="nc2.2" localSheetId="11">#REF!</definedName>
    <definedName name="nc2.2" localSheetId="5">#REF!</definedName>
    <definedName name="nc2.2" localSheetId="14">#REF!</definedName>
    <definedName name="nc2.2">#REF!</definedName>
    <definedName name="nc2.3" localSheetId="13">#REF!</definedName>
    <definedName name="nc2.3" localSheetId="2">#REF!</definedName>
    <definedName name="nc2.3" localSheetId="11">#REF!</definedName>
    <definedName name="nc2.3" localSheetId="5">#REF!</definedName>
    <definedName name="nc2.3" localSheetId="14">#REF!</definedName>
    <definedName name="nc2.3">#REF!</definedName>
    <definedName name="nc2.4" localSheetId="13">#REF!</definedName>
    <definedName name="nc2.4" localSheetId="2">#REF!</definedName>
    <definedName name="nc2.4" localSheetId="11">#REF!</definedName>
    <definedName name="nc2.4" localSheetId="5">#REF!</definedName>
    <definedName name="nc2.4" localSheetId="14">#REF!</definedName>
    <definedName name="nc2.4">#REF!</definedName>
    <definedName name="nc2.5" localSheetId="13">#REF!</definedName>
    <definedName name="nc2.5" localSheetId="2">#REF!</definedName>
    <definedName name="nc2.5" localSheetId="11">#REF!</definedName>
    <definedName name="nc2.5" localSheetId="5">#REF!</definedName>
    <definedName name="nc2.5" localSheetId="14">#REF!</definedName>
    <definedName name="nc2.5">#REF!</definedName>
    <definedName name="nc2.6" localSheetId="13">#REF!</definedName>
    <definedName name="nc2.6" localSheetId="2">#REF!</definedName>
    <definedName name="nc2.6" localSheetId="11">#REF!</definedName>
    <definedName name="nc2.6" localSheetId="5">#REF!</definedName>
    <definedName name="nc2.6" localSheetId="14">#REF!</definedName>
    <definedName name="nc2.6">#REF!</definedName>
    <definedName name="nc2.7">#N/A</definedName>
    <definedName name="nc2.8" localSheetId="13">#REF!</definedName>
    <definedName name="nc2.8" localSheetId="2">#REF!</definedName>
    <definedName name="nc2.8" localSheetId="11">#REF!</definedName>
    <definedName name="nc2.8" localSheetId="5">#REF!</definedName>
    <definedName name="nc2.8" localSheetId="14">#REF!</definedName>
    <definedName name="nc2.8">#REF!</definedName>
    <definedName name="nc2.9" localSheetId="13">#REF!</definedName>
    <definedName name="nc2.9" localSheetId="2">#REF!</definedName>
    <definedName name="nc2.9" localSheetId="11">#REF!</definedName>
    <definedName name="nc2.9" localSheetId="5">#REF!</definedName>
    <definedName name="nc2.9" localSheetId="14">#REF!</definedName>
    <definedName name="nc2.9">#REF!</definedName>
    <definedName name="nc24nc">#N/A</definedName>
    <definedName name="nc24nc_6" localSheetId="13">#REF!</definedName>
    <definedName name="nc24nc_6" localSheetId="2">#REF!</definedName>
    <definedName name="nc24nc_6" localSheetId="11">#REF!</definedName>
    <definedName name="nc24nc_6" localSheetId="5">#REF!</definedName>
    <definedName name="nc24nc_6" localSheetId="14">#REF!</definedName>
    <definedName name="nc24nc_6">#REF!</definedName>
    <definedName name="nc24vl">#N/A</definedName>
    <definedName name="nc24vl_6" localSheetId="13">#REF!</definedName>
    <definedName name="nc24vl_6" localSheetId="2">#REF!</definedName>
    <definedName name="nc24vl_6" localSheetId="11">#REF!</definedName>
    <definedName name="nc24vl_6" localSheetId="5">#REF!</definedName>
    <definedName name="nc24vl_6" localSheetId="14">#REF!</definedName>
    <definedName name="nc24vl_6">#REF!</definedName>
    <definedName name="nc3." localSheetId="13">#REF!</definedName>
    <definedName name="nc3." localSheetId="14">#REF!</definedName>
    <definedName name="nc3.">#REF!</definedName>
    <definedName name="nc3.0" localSheetId="13">#REF!</definedName>
    <definedName name="nc3.0" localSheetId="2">#REF!</definedName>
    <definedName name="nc3.0" localSheetId="11">#REF!</definedName>
    <definedName name="nc3.0" localSheetId="5">#REF!</definedName>
    <definedName name="nc3.0" localSheetId="14">#REF!</definedName>
    <definedName name="nc3.0">#REF!</definedName>
    <definedName name="nc3.1" localSheetId="13">#REF!</definedName>
    <definedName name="nc3.1" localSheetId="2">#REF!</definedName>
    <definedName name="nc3.1" localSheetId="11">#REF!</definedName>
    <definedName name="nc3.1" localSheetId="5">#REF!</definedName>
    <definedName name="nc3.1" localSheetId="14">#REF!</definedName>
    <definedName name="nc3.1">#REF!</definedName>
    <definedName name="nc3.2" localSheetId="13">#REF!</definedName>
    <definedName name="nc3.2" localSheetId="2">#REF!</definedName>
    <definedName name="nc3.2" localSheetId="11">#REF!</definedName>
    <definedName name="nc3.2" localSheetId="5">#REF!</definedName>
    <definedName name="nc3.2" localSheetId="14">#REF!</definedName>
    <definedName name="nc3.2">#REF!</definedName>
    <definedName name="nc3.3" localSheetId="13">#REF!</definedName>
    <definedName name="nc3.3" localSheetId="2">#REF!</definedName>
    <definedName name="nc3.3" localSheetId="11">#REF!</definedName>
    <definedName name="nc3.3" localSheetId="5">#REF!</definedName>
    <definedName name="nc3.3" localSheetId="14">#REF!</definedName>
    <definedName name="nc3.3">#REF!</definedName>
    <definedName name="nc3.4" localSheetId="13">#REF!</definedName>
    <definedName name="nc3.4" localSheetId="2">#REF!</definedName>
    <definedName name="nc3.4" localSheetId="11">#REF!</definedName>
    <definedName name="nc3.4" localSheetId="5">#REF!</definedName>
    <definedName name="nc3.4" localSheetId="14">#REF!</definedName>
    <definedName name="nc3.4">#REF!</definedName>
    <definedName name="nc3.5">#N/A</definedName>
    <definedName name="nc3.6" localSheetId="13">#REF!</definedName>
    <definedName name="nc3.6" localSheetId="2">#REF!</definedName>
    <definedName name="nc3.6" localSheetId="11">#REF!</definedName>
    <definedName name="nc3.6" localSheetId="5">#REF!</definedName>
    <definedName name="nc3.6" localSheetId="14">#REF!</definedName>
    <definedName name="nc3.6">#REF!</definedName>
    <definedName name="nc3.7">#N/A</definedName>
    <definedName name="nc3.8" localSheetId="13">#REF!</definedName>
    <definedName name="nc3.8" localSheetId="2">#REF!</definedName>
    <definedName name="nc3.8" localSheetId="11">#REF!</definedName>
    <definedName name="nc3.8" localSheetId="5">#REF!</definedName>
    <definedName name="nc3.8" localSheetId="14">#REF!</definedName>
    <definedName name="nc3.8">#REF!</definedName>
    <definedName name="nc3.9" localSheetId="13">#REF!</definedName>
    <definedName name="nc3.9" localSheetId="2">#REF!</definedName>
    <definedName name="nc3.9" localSheetId="11">#REF!</definedName>
    <definedName name="nc3.9" localSheetId="5">#REF!</definedName>
    <definedName name="nc3.9" localSheetId="14">#REF!</definedName>
    <definedName name="nc3.9">#REF!</definedName>
    <definedName name="nc3_5">#N/A</definedName>
    <definedName name="nc32.5" localSheetId="13">#REF!</definedName>
    <definedName name="nc32.5" localSheetId="14">#REF!</definedName>
    <definedName name="nc32.5">#REF!</definedName>
    <definedName name="nc32.7" localSheetId="13">#REF!</definedName>
    <definedName name="nc32.7" localSheetId="14">#REF!</definedName>
    <definedName name="nc32.7">#REF!</definedName>
    <definedName name="nc33.2" localSheetId="13">#REF!</definedName>
    <definedName name="nc33.2" localSheetId="14">#REF!</definedName>
    <definedName name="nc33.2">#REF!</definedName>
    <definedName name="nc33.5" localSheetId="13">#REF!</definedName>
    <definedName name="nc33.5" localSheetId="14">#REF!</definedName>
    <definedName name="nc33.5">#REF!</definedName>
    <definedName name="nc33.7" localSheetId="13">#REF!</definedName>
    <definedName name="nc33.7" localSheetId="14">#REF!</definedName>
    <definedName name="nc33.7">#REF!</definedName>
    <definedName name="nc34.5" localSheetId="13">#REF!</definedName>
    <definedName name="nc34.5" localSheetId="14">#REF!</definedName>
    <definedName name="nc34.5">#REF!</definedName>
    <definedName name="nc3p" localSheetId="13">#REF!</definedName>
    <definedName name="nc3p" localSheetId="2">#REF!</definedName>
    <definedName name="nc3p" localSheetId="11">#REF!</definedName>
    <definedName name="nc3p" localSheetId="5">#REF!</definedName>
    <definedName name="nc3p" localSheetId="14">#REF!</definedName>
    <definedName name="nc3p">#REF!</definedName>
    <definedName name="nc3p_6" localSheetId="13">#REF!</definedName>
    <definedName name="nc3p_6" localSheetId="2">#REF!</definedName>
    <definedName name="nc3p_6" localSheetId="11">#REF!</definedName>
    <definedName name="nc3p_6" localSheetId="5">#REF!</definedName>
    <definedName name="nc3p_6" localSheetId="14">#REF!</definedName>
    <definedName name="nc3p_6">#REF!</definedName>
    <definedName name="nc4.0" localSheetId="13">#REF!</definedName>
    <definedName name="nc4.0" localSheetId="2">#REF!</definedName>
    <definedName name="nc4.0" localSheetId="11">#REF!</definedName>
    <definedName name="nc4.0" localSheetId="5">#REF!</definedName>
    <definedName name="nc4.0" localSheetId="14">#REF!</definedName>
    <definedName name="nc4.0">#REF!</definedName>
    <definedName name="nc4.1" localSheetId="13">#REF!</definedName>
    <definedName name="nc4.1" localSheetId="2">#REF!</definedName>
    <definedName name="nc4.1" localSheetId="11">#REF!</definedName>
    <definedName name="nc4.1" localSheetId="5">#REF!</definedName>
    <definedName name="nc4.1" localSheetId="14">#REF!</definedName>
    <definedName name="nc4.1">#REF!</definedName>
    <definedName name="nc4.2" localSheetId="13">#REF!</definedName>
    <definedName name="nc4.2" localSheetId="2">#REF!</definedName>
    <definedName name="nc4.2" localSheetId="11">#REF!</definedName>
    <definedName name="nc4.2" localSheetId="5">#REF!</definedName>
    <definedName name="nc4.2" localSheetId="14">#REF!</definedName>
    <definedName name="nc4.2">#REF!</definedName>
    <definedName name="nc4.3" localSheetId="13">#REF!</definedName>
    <definedName name="nc4.3" localSheetId="2">#REF!</definedName>
    <definedName name="nc4.3" localSheetId="11">#REF!</definedName>
    <definedName name="nc4.3" localSheetId="5">#REF!</definedName>
    <definedName name="nc4.3" localSheetId="14">#REF!</definedName>
    <definedName name="nc4.3">#REF!</definedName>
    <definedName name="nc4.4" localSheetId="13">#REF!</definedName>
    <definedName name="nc4.4" localSheetId="2">#REF!</definedName>
    <definedName name="nc4.4" localSheetId="11">#REF!</definedName>
    <definedName name="nc4.4" localSheetId="5">#REF!</definedName>
    <definedName name="nc4.4" localSheetId="14">#REF!</definedName>
    <definedName name="nc4.4">#REF!</definedName>
    <definedName name="nc4.5">#N/A</definedName>
    <definedName name="nc4.6" localSheetId="13">#REF!</definedName>
    <definedName name="nc4.6" localSheetId="2">#REF!</definedName>
    <definedName name="nc4.6" localSheetId="11">#REF!</definedName>
    <definedName name="nc4.6" localSheetId="5">#REF!</definedName>
    <definedName name="nc4.6" localSheetId="14">#REF!</definedName>
    <definedName name="nc4.6">#REF!</definedName>
    <definedName name="nc4.6I" localSheetId="13">#REF!</definedName>
    <definedName name="nc4.6I" localSheetId="2">#REF!</definedName>
    <definedName name="nc4.6I" localSheetId="11">#REF!</definedName>
    <definedName name="nc4.6I" localSheetId="5">#REF!</definedName>
    <definedName name="nc4.6I" localSheetId="14">#REF!</definedName>
    <definedName name="nc4.6I">#REF!</definedName>
    <definedName name="nc4.7" localSheetId="13">#REF!</definedName>
    <definedName name="nc4.7" localSheetId="2">#REF!</definedName>
    <definedName name="nc4.7" localSheetId="11">#REF!</definedName>
    <definedName name="nc4.7" localSheetId="5">#REF!</definedName>
    <definedName name="nc4.7" localSheetId="14">#REF!</definedName>
    <definedName name="nc4.7">#REF!</definedName>
    <definedName name="nc4.8" localSheetId="13">#REF!</definedName>
    <definedName name="nc4.8" localSheetId="2">#REF!</definedName>
    <definedName name="nc4.8" localSheetId="11">#REF!</definedName>
    <definedName name="nc4.8" localSheetId="5">#REF!</definedName>
    <definedName name="nc4.8" localSheetId="14">#REF!</definedName>
    <definedName name="nc4.8">#REF!</definedName>
    <definedName name="nc4.9" localSheetId="13">#REF!</definedName>
    <definedName name="nc4.9" localSheetId="2">#REF!</definedName>
    <definedName name="nc4.9" localSheetId="11">#REF!</definedName>
    <definedName name="nc4.9" localSheetId="5">#REF!</definedName>
    <definedName name="nc4.9" localSheetId="14">#REF!</definedName>
    <definedName name="nc4.9">#REF!</definedName>
    <definedName name="nc40_c">#N/A</definedName>
    <definedName name="nc5.0" localSheetId="13">#REF!</definedName>
    <definedName name="nc5.0" localSheetId="2">#REF!</definedName>
    <definedName name="nc5.0" localSheetId="11">#REF!</definedName>
    <definedName name="nc5.0" localSheetId="5">#REF!</definedName>
    <definedName name="nc5.0" localSheetId="14">#REF!</definedName>
    <definedName name="nc5.0">#REF!</definedName>
    <definedName name="nc5.1" localSheetId="13">#REF!</definedName>
    <definedName name="nc5.1" localSheetId="2">#REF!</definedName>
    <definedName name="nc5.1" localSheetId="11">#REF!</definedName>
    <definedName name="nc5.1" localSheetId="5">#REF!</definedName>
    <definedName name="nc5.1" localSheetId="14">#REF!</definedName>
    <definedName name="nc5.1">#REF!</definedName>
    <definedName name="nc5.2" localSheetId="13">#REF!</definedName>
    <definedName name="nc5.2" localSheetId="2">#REF!</definedName>
    <definedName name="nc5.2" localSheetId="11">#REF!</definedName>
    <definedName name="nc5.2" localSheetId="5">#REF!</definedName>
    <definedName name="nc5.2" localSheetId="14">#REF!</definedName>
    <definedName name="nc5.2">#REF!</definedName>
    <definedName name="nc5.3" localSheetId="13">#REF!</definedName>
    <definedName name="nc5.3" localSheetId="2">#REF!</definedName>
    <definedName name="nc5.3" localSheetId="11">#REF!</definedName>
    <definedName name="nc5.3" localSheetId="5">#REF!</definedName>
    <definedName name="nc5.3" localSheetId="14">#REF!</definedName>
    <definedName name="nc5.3">#REF!</definedName>
    <definedName name="nc5.4" localSheetId="13">#REF!</definedName>
    <definedName name="nc5.4" localSheetId="2">#REF!</definedName>
    <definedName name="nc5.4" localSheetId="11">#REF!</definedName>
    <definedName name="nc5.4" localSheetId="5">#REF!</definedName>
    <definedName name="nc5.4" localSheetId="14">#REF!</definedName>
    <definedName name="nc5.4">#REF!</definedName>
    <definedName name="nc5.5" localSheetId="13">#REF!</definedName>
    <definedName name="nc5.5" localSheetId="2">#REF!</definedName>
    <definedName name="nc5.5" localSheetId="11">#REF!</definedName>
    <definedName name="nc5.5" localSheetId="5">#REF!</definedName>
    <definedName name="nc5.5" localSheetId="14">#REF!</definedName>
    <definedName name="nc5.5">#REF!</definedName>
    <definedName name="nc5.6" localSheetId="13">#REF!</definedName>
    <definedName name="nc5.6" localSheetId="2">#REF!</definedName>
    <definedName name="nc5.6" localSheetId="11">#REF!</definedName>
    <definedName name="nc5.6" localSheetId="5">#REF!</definedName>
    <definedName name="nc5.6" localSheetId="14">#REF!</definedName>
    <definedName name="nc5.6">#REF!</definedName>
    <definedName name="nc5.7" localSheetId="13">#REF!</definedName>
    <definedName name="nc5.7" localSheetId="2">#REF!</definedName>
    <definedName name="nc5.7" localSheetId="11">#REF!</definedName>
    <definedName name="nc5.7" localSheetId="5">#REF!</definedName>
    <definedName name="nc5.7" localSheetId="14">#REF!</definedName>
    <definedName name="nc5.7">#REF!</definedName>
    <definedName name="nc5.8" localSheetId="13">#REF!</definedName>
    <definedName name="nc5.8" localSheetId="2">#REF!</definedName>
    <definedName name="nc5.8" localSheetId="11">#REF!</definedName>
    <definedName name="nc5.8" localSheetId="5">#REF!</definedName>
    <definedName name="nc5.8" localSheetId="14">#REF!</definedName>
    <definedName name="nc5.8">#REF!</definedName>
    <definedName name="nc5.9" localSheetId="13">#REF!</definedName>
    <definedName name="nc5.9" localSheetId="2">#REF!</definedName>
    <definedName name="nc5.9" localSheetId="11">#REF!</definedName>
    <definedName name="nc5.9" localSheetId="5">#REF!</definedName>
    <definedName name="nc5.9" localSheetId="14">#REF!</definedName>
    <definedName name="nc5.9">#REF!</definedName>
    <definedName name="nc6.0" localSheetId="13">#REF!</definedName>
    <definedName name="nc6.0" localSheetId="2">#REF!</definedName>
    <definedName name="nc6.0" localSheetId="11">#REF!</definedName>
    <definedName name="nc6.0" localSheetId="5">#REF!</definedName>
    <definedName name="nc6.0" localSheetId="14">#REF!</definedName>
    <definedName name="nc6.0">#REF!</definedName>
    <definedName name="nc6.1" localSheetId="13">#REF!</definedName>
    <definedName name="nc6.1" localSheetId="2">#REF!</definedName>
    <definedName name="nc6.1" localSheetId="11">#REF!</definedName>
    <definedName name="nc6.1" localSheetId="5">#REF!</definedName>
    <definedName name="nc6.1" localSheetId="14">#REF!</definedName>
    <definedName name="nc6.1">#REF!</definedName>
    <definedName name="nc6.2" localSheetId="13">#REF!</definedName>
    <definedName name="nc6.2" localSheetId="2">#REF!</definedName>
    <definedName name="nc6.2" localSheetId="11">#REF!</definedName>
    <definedName name="nc6.2" localSheetId="5">#REF!</definedName>
    <definedName name="nc6.2" localSheetId="14">#REF!</definedName>
    <definedName name="nc6.2">#REF!</definedName>
    <definedName name="nc6.3" localSheetId="13">#REF!</definedName>
    <definedName name="nc6.3" localSheetId="2">#REF!</definedName>
    <definedName name="nc6.3" localSheetId="11">#REF!</definedName>
    <definedName name="nc6.3" localSheetId="5">#REF!</definedName>
    <definedName name="nc6.3" localSheetId="14">#REF!</definedName>
    <definedName name="nc6.3">#REF!</definedName>
    <definedName name="nc6.4" localSheetId="13">#REF!</definedName>
    <definedName name="nc6.4" localSheetId="2">#REF!</definedName>
    <definedName name="nc6.4" localSheetId="11">#REF!</definedName>
    <definedName name="nc6.4" localSheetId="5">#REF!</definedName>
    <definedName name="nc6.4" localSheetId="14">#REF!</definedName>
    <definedName name="nc6.4">#REF!</definedName>
    <definedName name="nc6.5" localSheetId="13">#REF!</definedName>
    <definedName name="nc6.5" localSheetId="2">#REF!</definedName>
    <definedName name="nc6.5" localSheetId="11">#REF!</definedName>
    <definedName name="nc6.5" localSheetId="5">#REF!</definedName>
    <definedName name="nc6.5" localSheetId="14">#REF!</definedName>
    <definedName name="nc6.5">#REF!</definedName>
    <definedName name="nc6.6" localSheetId="13">#REF!</definedName>
    <definedName name="nc6.6" localSheetId="2">#REF!</definedName>
    <definedName name="nc6.6" localSheetId="11">#REF!</definedName>
    <definedName name="nc6.6" localSheetId="5">#REF!</definedName>
    <definedName name="nc6.6" localSheetId="14">#REF!</definedName>
    <definedName name="nc6.6">#REF!</definedName>
    <definedName name="nc6.7" localSheetId="13">#REF!</definedName>
    <definedName name="nc6.7" localSheetId="2">#REF!</definedName>
    <definedName name="nc6.7" localSheetId="11">#REF!</definedName>
    <definedName name="nc6.7" localSheetId="5">#REF!</definedName>
    <definedName name="nc6.7" localSheetId="14">#REF!</definedName>
    <definedName name="nc6.7">#REF!</definedName>
    <definedName name="nc6.8" localSheetId="13">#REF!</definedName>
    <definedName name="nc6.8" localSheetId="2">#REF!</definedName>
    <definedName name="nc6.8" localSheetId="11">#REF!</definedName>
    <definedName name="nc6.8" localSheetId="5">#REF!</definedName>
    <definedName name="nc6.8" localSheetId="14">#REF!</definedName>
    <definedName name="nc6.8">#REF!</definedName>
    <definedName name="nc6.9" localSheetId="13">#REF!</definedName>
    <definedName name="nc6.9" localSheetId="2">#REF!</definedName>
    <definedName name="nc6.9" localSheetId="11">#REF!</definedName>
    <definedName name="nc6.9" localSheetId="5">#REF!</definedName>
    <definedName name="nc6.9" localSheetId="14">#REF!</definedName>
    <definedName name="nc6.9">#REF!</definedName>
    <definedName name="nc7.0" localSheetId="13">#REF!</definedName>
    <definedName name="nc7.0" localSheetId="2">#REF!</definedName>
    <definedName name="nc7.0" localSheetId="11">#REF!</definedName>
    <definedName name="nc7.0" localSheetId="5">#REF!</definedName>
    <definedName name="nc7.0" localSheetId="14">#REF!</definedName>
    <definedName name="nc7.0">#REF!</definedName>
    <definedName name="NCBD">#N/A</definedName>
    <definedName name="NCBD100" localSheetId="13">#REF!</definedName>
    <definedName name="NCBD100" localSheetId="2">#REF!</definedName>
    <definedName name="NCBD100" localSheetId="11">#REF!</definedName>
    <definedName name="NCBD100" localSheetId="5">#REF!</definedName>
    <definedName name="NCBD100" localSheetId="14">#REF!</definedName>
    <definedName name="NCBD100">#REF!</definedName>
    <definedName name="NCBD100_6" localSheetId="13">#REF!</definedName>
    <definedName name="NCBD100_6" localSheetId="2">#REF!</definedName>
    <definedName name="NCBD100_6" localSheetId="11">#REF!</definedName>
    <definedName name="NCBD100_6" localSheetId="5">#REF!</definedName>
    <definedName name="NCBD100_6" localSheetId="14">#REF!</definedName>
    <definedName name="NCBD100_6">#REF!</definedName>
    <definedName name="NCBD200" localSheetId="13">#REF!</definedName>
    <definedName name="NCBD200" localSheetId="2">#REF!</definedName>
    <definedName name="NCBD200" localSheetId="11">#REF!</definedName>
    <definedName name="NCBD200" localSheetId="5">#REF!</definedName>
    <definedName name="NCBD200" localSheetId="14">#REF!</definedName>
    <definedName name="NCBD200">#REF!</definedName>
    <definedName name="NCBD200_6" localSheetId="13">#REF!</definedName>
    <definedName name="NCBD200_6" localSheetId="2">#REF!</definedName>
    <definedName name="NCBD200_6" localSheetId="11">#REF!</definedName>
    <definedName name="NCBD200_6" localSheetId="5">#REF!</definedName>
    <definedName name="NCBD200_6" localSheetId="14">#REF!</definedName>
    <definedName name="NCBD200_6">#REF!</definedName>
    <definedName name="NCBD250" localSheetId="13">#REF!</definedName>
    <definedName name="NCBD250" localSheetId="2">#REF!</definedName>
    <definedName name="NCBD250" localSheetId="11">#REF!</definedName>
    <definedName name="NCBD250" localSheetId="5">#REF!</definedName>
    <definedName name="NCBD250" localSheetId="14">#REF!</definedName>
    <definedName name="NCBD250">#REF!</definedName>
    <definedName name="NCBD250_6" localSheetId="13">#REF!</definedName>
    <definedName name="NCBD250_6" localSheetId="2">#REF!</definedName>
    <definedName name="NCBD250_6" localSheetId="11">#REF!</definedName>
    <definedName name="NCBD250_6" localSheetId="5">#REF!</definedName>
    <definedName name="NCBD250_6" localSheetId="14">#REF!</definedName>
    <definedName name="NCBD250_6">#REF!</definedName>
    <definedName name="ncbt">#N/A</definedName>
    <definedName name="NCC" localSheetId="13">#REF!</definedName>
    <definedName name="NCC" localSheetId="2">#REF!</definedName>
    <definedName name="NCC" localSheetId="11">#REF!</definedName>
    <definedName name="NCC" localSheetId="5">#REF!</definedName>
    <definedName name="NCC" localSheetId="14">#REF!</definedName>
    <definedName name="NCC">#REF!</definedName>
    <definedName name="ncc2.5" localSheetId="13">#REF!</definedName>
    <definedName name="ncc2.5" localSheetId="2">#REF!</definedName>
    <definedName name="ncc2.5" localSheetId="11">#REF!</definedName>
    <definedName name="ncc2.5" localSheetId="5">#REF!</definedName>
    <definedName name="ncc2.5" localSheetId="14">#REF!</definedName>
    <definedName name="ncc2.5">#REF!</definedName>
    <definedName name="NCC2.7" localSheetId="13">#REF!</definedName>
    <definedName name="NCC2.7" localSheetId="2">#REF!</definedName>
    <definedName name="NCC2.7" localSheetId="11">#REF!</definedName>
    <definedName name="NCC2.7" localSheetId="5">#REF!</definedName>
    <definedName name="NCC2.7" localSheetId="14">#REF!</definedName>
    <definedName name="NCC2.7">#REF!</definedName>
    <definedName name="ncc3.2" localSheetId="13">#REF!</definedName>
    <definedName name="ncc3.2" localSheetId="2">#REF!</definedName>
    <definedName name="ncc3.2" localSheetId="11">#REF!</definedName>
    <definedName name="ncc3.2" localSheetId="5">#REF!</definedName>
    <definedName name="ncc3.2" localSheetId="14">#REF!</definedName>
    <definedName name="ncc3.2">#REF!</definedName>
    <definedName name="NCC3.5" localSheetId="13">#REF!</definedName>
    <definedName name="NCC3.5" localSheetId="2">#REF!</definedName>
    <definedName name="NCC3.5" localSheetId="11">#REF!</definedName>
    <definedName name="NCC3.5" localSheetId="5">#REF!</definedName>
    <definedName name="NCC3.5" localSheetId="14">#REF!</definedName>
    <definedName name="NCC3.5">#REF!</definedName>
    <definedName name="NCC3.7" localSheetId="13">#REF!</definedName>
    <definedName name="NCC3.7" localSheetId="2">#REF!</definedName>
    <definedName name="NCC3.7" localSheetId="11">#REF!</definedName>
    <definedName name="NCC3.7" localSheetId="5">#REF!</definedName>
    <definedName name="NCC3.7" localSheetId="14">#REF!</definedName>
    <definedName name="NCC3.7">#REF!</definedName>
    <definedName name="ncc4.3" localSheetId="13">#REF!</definedName>
    <definedName name="ncc4.3" localSheetId="2">#REF!</definedName>
    <definedName name="ncc4.3" localSheetId="11">#REF!</definedName>
    <definedName name="ncc4.3" localSheetId="5">#REF!</definedName>
    <definedName name="ncc4.3" localSheetId="14">#REF!</definedName>
    <definedName name="ncc4.3">#REF!</definedName>
    <definedName name="ncc4.5" localSheetId="13">#REF!</definedName>
    <definedName name="ncc4.5" localSheetId="2">#REF!</definedName>
    <definedName name="ncc4.5" localSheetId="11">#REF!</definedName>
    <definedName name="ncc4.5" localSheetId="5">#REF!</definedName>
    <definedName name="ncc4.5" localSheetId="14">#REF!</definedName>
    <definedName name="ncc4.5">#REF!</definedName>
    <definedName name="ncc4.7" localSheetId="13">#REF!</definedName>
    <definedName name="ncc4.7" localSheetId="2">#REF!</definedName>
    <definedName name="ncc4.7" localSheetId="11">#REF!</definedName>
    <definedName name="ncc4.7" localSheetId="5">#REF!</definedName>
    <definedName name="ncc4.7" localSheetId="14">#REF!</definedName>
    <definedName name="ncc4.7">#REF!</definedName>
    <definedName name="ncc5.5" localSheetId="13">#REF!</definedName>
    <definedName name="ncc5.5" localSheetId="2">#REF!</definedName>
    <definedName name="ncc5.5" localSheetId="11">#REF!</definedName>
    <definedName name="ncc5.5" localSheetId="5">#REF!</definedName>
    <definedName name="ncc5.5" localSheetId="14">#REF!</definedName>
    <definedName name="ncc5.5">#REF!</definedName>
    <definedName name="ncc5.7" localSheetId="13">#REF!</definedName>
    <definedName name="ncc5.7" localSheetId="2">#REF!</definedName>
    <definedName name="ncc5.7" localSheetId="11">#REF!</definedName>
    <definedName name="ncc5.7" localSheetId="5">#REF!</definedName>
    <definedName name="ncc5.7" localSheetId="14">#REF!</definedName>
    <definedName name="ncc5.7">#REF!</definedName>
    <definedName name="ncc6.5" localSheetId="13">#REF!</definedName>
    <definedName name="ncc6.5" localSheetId="2">#REF!</definedName>
    <definedName name="ncc6.5" localSheetId="11">#REF!</definedName>
    <definedName name="ncc6.5" localSheetId="5">#REF!</definedName>
    <definedName name="ncc6.5" localSheetId="14">#REF!</definedName>
    <definedName name="ncc6.5">#REF!</definedName>
    <definedName name="ncc6.7" localSheetId="13">#REF!</definedName>
    <definedName name="ncc6.7" localSheetId="2">#REF!</definedName>
    <definedName name="ncc6.7" localSheetId="11">#REF!</definedName>
    <definedName name="ncc6.7" localSheetId="5">#REF!</definedName>
    <definedName name="ncc6.7" localSheetId="14">#REF!</definedName>
    <definedName name="ncc6.7">#REF!</definedName>
    <definedName name="NCcap0.7" localSheetId="13">#REF!</definedName>
    <definedName name="NCcap0.7" localSheetId="2">#REF!</definedName>
    <definedName name="NCcap0.7" localSheetId="11">#REF!</definedName>
    <definedName name="NCcap0.7" localSheetId="5">#REF!</definedName>
    <definedName name="NCcap0.7" localSheetId="14">#REF!</definedName>
    <definedName name="NCcap0.7">#REF!</definedName>
    <definedName name="NCcap1" localSheetId="13">#REF!</definedName>
    <definedName name="NCcap1" localSheetId="2">#REF!</definedName>
    <definedName name="NCcap1" localSheetId="11">#REF!</definedName>
    <definedName name="NCcap1" localSheetId="5">#REF!</definedName>
    <definedName name="NCcap1" localSheetId="14">#REF!</definedName>
    <definedName name="NCcap1">#REF!</definedName>
    <definedName name="nccau">#N/A</definedName>
    <definedName name="nccc2" localSheetId="13">#REF!</definedName>
    <definedName name="nccc2" localSheetId="2">#REF!</definedName>
    <definedName name="nccc2" localSheetId="11">#REF!</definedName>
    <definedName name="nccc2" localSheetId="5">#REF!</definedName>
    <definedName name="nccc2" localSheetId="14">#REF!</definedName>
    <definedName name="nccc2">#REF!</definedName>
    <definedName name="nccs" localSheetId="13">#REF!</definedName>
    <definedName name="nccs" localSheetId="2">#REF!</definedName>
    <definedName name="nccs" localSheetId="11">#REF!</definedName>
    <definedName name="nccs" localSheetId="5">#REF!</definedName>
    <definedName name="nccs" localSheetId="14">#REF!</definedName>
    <definedName name="nccs">#REF!</definedName>
    <definedName name="NCCT3p" localSheetId="13">#REF!</definedName>
    <definedName name="NCCT3p" localSheetId="2">#REF!</definedName>
    <definedName name="NCCT3p" localSheetId="11">#REF!</definedName>
    <definedName name="NCCT3p" localSheetId="5">#REF!</definedName>
    <definedName name="NCCT3p" localSheetId="14">#REF!</definedName>
    <definedName name="NCCT3p">#REF!</definedName>
    <definedName name="NCD" localSheetId="13">#REF!</definedName>
    <definedName name="NCD" localSheetId="2">#REF!</definedName>
    <definedName name="NCD" localSheetId="11">#REF!</definedName>
    <definedName name="NCD" localSheetId="5">#REF!</definedName>
    <definedName name="NCD" localSheetId="14">#REF!</definedName>
    <definedName name="NCD">#REF!</definedName>
    <definedName name="ncday35" localSheetId="13">#REF!</definedName>
    <definedName name="ncday35" localSheetId="2">#REF!</definedName>
    <definedName name="ncday35" localSheetId="11">#REF!</definedName>
    <definedName name="ncday35" localSheetId="5">#REF!</definedName>
    <definedName name="ncday35" localSheetId="14">#REF!</definedName>
    <definedName name="ncday35">#REF!</definedName>
    <definedName name="ncday50" localSheetId="13">#REF!</definedName>
    <definedName name="ncday50" localSheetId="2">#REF!</definedName>
    <definedName name="ncday50" localSheetId="11">#REF!</definedName>
    <definedName name="ncday50" localSheetId="5">#REF!</definedName>
    <definedName name="ncday50" localSheetId="14">#REF!</definedName>
    <definedName name="ncday50">#REF!</definedName>
    <definedName name="ncday70" localSheetId="13">#REF!</definedName>
    <definedName name="ncday70" localSheetId="2">#REF!</definedName>
    <definedName name="ncday70" localSheetId="11">#REF!</definedName>
    <definedName name="ncday70" localSheetId="5">#REF!</definedName>
    <definedName name="ncday70" localSheetId="14">#REF!</definedName>
    <definedName name="ncday70">#REF!</definedName>
    <definedName name="ncday95" localSheetId="13">#REF!</definedName>
    <definedName name="ncday95" localSheetId="2">#REF!</definedName>
    <definedName name="ncday95" localSheetId="11">#REF!</definedName>
    <definedName name="ncday95" localSheetId="5">#REF!</definedName>
    <definedName name="ncday95" localSheetId="14">#REF!</definedName>
    <definedName name="ncday95">#REF!</definedName>
    <definedName name="ncdd">#N/A</definedName>
    <definedName name="ncdd_6" localSheetId="13">#REF!</definedName>
    <definedName name="ncdd_6" localSheetId="2">#REF!</definedName>
    <definedName name="ncdd_6" localSheetId="11">#REF!</definedName>
    <definedName name="ncdd_6" localSheetId="5">#REF!</definedName>
    <definedName name="ncdd_6" localSheetId="14">#REF!</definedName>
    <definedName name="ncdd_6">#REF!</definedName>
    <definedName name="NCDD2">#N/A</definedName>
    <definedName name="NCDD2_6" localSheetId="13">#REF!</definedName>
    <definedName name="NCDD2_6" localSheetId="2">#REF!</definedName>
    <definedName name="NCDD2_6" localSheetId="11">#REF!</definedName>
    <definedName name="NCDD2_6" localSheetId="5">#REF!</definedName>
    <definedName name="NCDD2_6" localSheetId="14">#REF!</definedName>
    <definedName name="NCDD2_6">#REF!</definedName>
    <definedName name="ncdg" localSheetId="13">#REF!</definedName>
    <definedName name="ncdg" localSheetId="2">#REF!</definedName>
    <definedName name="ncdg" localSheetId="11">#REF!</definedName>
    <definedName name="ncdg" localSheetId="5">#REF!</definedName>
    <definedName name="ncdg" localSheetId="14">#REF!</definedName>
    <definedName name="ncdg">#REF!</definedName>
    <definedName name="NCGF" localSheetId="13">#REF!</definedName>
    <definedName name="NCGF" localSheetId="2">#REF!</definedName>
    <definedName name="NCGF" localSheetId="11">#REF!</definedName>
    <definedName name="NCGF" localSheetId="5">#REF!</definedName>
    <definedName name="NCGF" localSheetId="14">#REF!</definedName>
    <definedName name="NCGF">#REF!</definedName>
    <definedName name="ncgff" localSheetId="13">#REF!</definedName>
    <definedName name="ncgff" localSheetId="2">#REF!</definedName>
    <definedName name="ncgff" localSheetId="11">#REF!</definedName>
    <definedName name="ncgff" localSheetId="5">#REF!</definedName>
    <definedName name="ncgff" localSheetId="14">#REF!</definedName>
    <definedName name="ncgff">#REF!</definedName>
    <definedName name="NCKday" localSheetId="13">#REF!</definedName>
    <definedName name="NCKday" localSheetId="2">#REF!</definedName>
    <definedName name="NCKday" localSheetId="11">#REF!</definedName>
    <definedName name="NCKday" localSheetId="5">#REF!</definedName>
    <definedName name="NCKday" localSheetId="14">#REF!</definedName>
    <definedName name="NCKday">#REF!</definedName>
    <definedName name="NCKS" localSheetId="13">#REF!</definedName>
    <definedName name="NCKS" localSheetId="2">#REF!</definedName>
    <definedName name="NCKS" localSheetId="11">#REF!</definedName>
    <definedName name="NCKS" localSheetId="5">#REF!</definedName>
    <definedName name="NCKS" localSheetId="14">#REF!</definedName>
    <definedName name="NCKS">#REF!</definedName>
    <definedName name="NCKT" localSheetId="13">#REF!</definedName>
    <definedName name="NCKT" localSheetId="2">#REF!</definedName>
    <definedName name="NCKT" localSheetId="11">#REF!</definedName>
    <definedName name="NCKT" localSheetId="5">#REF!</definedName>
    <definedName name="NCKT" localSheetId="14">#REF!</definedName>
    <definedName name="NCKT">#REF!</definedName>
    <definedName name="NCL100_6" localSheetId="13">#REF!</definedName>
    <definedName name="NCL100_6" localSheetId="2">#REF!</definedName>
    <definedName name="NCL100_6" localSheetId="11">#REF!</definedName>
    <definedName name="NCL100_6" localSheetId="5">#REF!</definedName>
    <definedName name="NCL100_6" localSheetId="14">#REF!</definedName>
    <definedName name="NCL100_6">#REF!</definedName>
    <definedName name="NCL200_6" localSheetId="13">#REF!</definedName>
    <definedName name="NCL200_6" localSheetId="2">#REF!</definedName>
    <definedName name="NCL200_6" localSheetId="11">#REF!</definedName>
    <definedName name="NCL200_6" localSheetId="5">#REF!</definedName>
    <definedName name="NCL200_6" localSheetId="14">#REF!</definedName>
    <definedName name="NCL200_6">#REF!</definedName>
    <definedName name="NCL250_6" localSheetId="13">#REF!</definedName>
    <definedName name="NCL250_6" localSheetId="2">#REF!</definedName>
    <definedName name="NCL250_6" localSheetId="11">#REF!</definedName>
    <definedName name="NCL250_6" localSheetId="5">#REF!</definedName>
    <definedName name="NCL250_6" localSheetId="14">#REF!</definedName>
    <definedName name="NCL250_6">#REF!</definedName>
    <definedName name="NCLD" localSheetId="13">#REF!</definedName>
    <definedName name="NCLD" localSheetId="2">#REF!</definedName>
    <definedName name="NCLD" localSheetId="11">#REF!</definedName>
    <definedName name="NCLD" localSheetId="5">#REF!</definedName>
    <definedName name="NCLD" localSheetId="14">#REF!</definedName>
    <definedName name="NCLD">#REF!</definedName>
    <definedName name="ncmt2">#N/A</definedName>
    <definedName name="ncn3.5">#N/A</definedName>
    <definedName name="ncn4.5">#N/A</definedName>
    <definedName name="NCNCS">#N/A</definedName>
    <definedName name="ncnen6" localSheetId="13">#REF!</definedName>
    <definedName name="ncnen6" localSheetId="2">#REF!</definedName>
    <definedName name="ncnen6" localSheetId="11">#REF!</definedName>
    <definedName name="ncnen6" localSheetId="5">#REF!</definedName>
    <definedName name="ncnen6" localSheetId="14">#REF!</definedName>
    <definedName name="ncnen6">#REF!</definedName>
    <definedName name="Ncol">#N/A</definedName>
    <definedName name="ncong" localSheetId="13">#REF!</definedName>
    <definedName name="ncong" localSheetId="2">#REF!</definedName>
    <definedName name="ncong" localSheetId="11">#REF!</definedName>
    <definedName name="ncong" localSheetId="5">#REF!</definedName>
    <definedName name="ncong" localSheetId="14">#REF!</definedName>
    <definedName name="ncong">#REF!</definedName>
    <definedName name="NCPP" localSheetId="13">#REF!</definedName>
    <definedName name="NCPP" localSheetId="2">#REF!</definedName>
    <definedName name="NCPP" localSheetId="11">#REF!</definedName>
    <definedName name="NCPP" localSheetId="5">#REF!</definedName>
    <definedName name="NCPP" localSheetId="14">#REF!</definedName>
    <definedName name="NCPP">#REF!</definedName>
    <definedName name="NCT" localSheetId="13">#REF!</definedName>
    <definedName name="NCT" localSheetId="2">#REF!</definedName>
    <definedName name="NCT" localSheetId="11">#REF!</definedName>
    <definedName name="NCT" localSheetId="5">#REF!</definedName>
    <definedName name="NCT" localSheetId="14">#REF!</definedName>
    <definedName name="NCT">#REF!</definedName>
    <definedName name="nctn" localSheetId="13">#REF!</definedName>
    <definedName name="nctn" localSheetId="2">#REF!</definedName>
    <definedName name="nctn" localSheetId="11">#REF!</definedName>
    <definedName name="nctn" localSheetId="5">#REF!</definedName>
    <definedName name="nctn" localSheetId="14">#REF!</definedName>
    <definedName name="nctn">#REF!</definedName>
    <definedName name="nctr">#N/A</definedName>
    <definedName name="nctr_6" localSheetId="13">#REF!</definedName>
    <definedName name="nctr_6" localSheetId="2">#REF!</definedName>
    <definedName name="nctr_6" localSheetId="11">#REF!</definedName>
    <definedName name="nctr_6" localSheetId="5">#REF!</definedName>
    <definedName name="nctr_6" localSheetId="14">#REF!</definedName>
    <definedName name="nctr_6">#REF!</definedName>
    <definedName name="nctram" localSheetId="13">#REF!</definedName>
    <definedName name="nctram" localSheetId="2">#REF!</definedName>
    <definedName name="nctram" localSheetId="11">#REF!</definedName>
    <definedName name="nctram" localSheetId="5">#REF!</definedName>
    <definedName name="nctram" localSheetId="14">#REF!</definedName>
    <definedName name="nctram">#REF!</definedName>
    <definedName name="nctram_6" localSheetId="13">#REF!</definedName>
    <definedName name="nctram_6" localSheetId="2">#REF!</definedName>
    <definedName name="nctram_6" localSheetId="11">#REF!</definedName>
    <definedName name="nctram_6" localSheetId="5">#REF!</definedName>
    <definedName name="nctram_6" localSheetId="14">#REF!</definedName>
    <definedName name="nctram_6">#REF!</definedName>
    <definedName name="ncv" localSheetId="13">#REF!</definedName>
    <definedName name="ncv" localSheetId="2">#REF!</definedName>
    <definedName name="ncv" localSheetId="11">#REF!</definedName>
    <definedName name="ncv" localSheetId="5">#REF!</definedName>
    <definedName name="ncv" localSheetId="14">#REF!</definedName>
    <definedName name="ncv">#REF!</definedName>
    <definedName name="NCVC">#N/A</definedName>
    <definedName name="NCVC_BD">#N/A</definedName>
    <definedName name="NCVC100" localSheetId="13">#REF!</definedName>
    <definedName name="NCVC100" localSheetId="2">#REF!</definedName>
    <definedName name="NCVC100" localSheetId="11">#REF!</definedName>
    <definedName name="NCVC100" localSheetId="5">#REF!</definedName>
    <definedName name="NCVC100" localSheetId="14">#REF!</definedName>
    <definedName name="NCVC100">#REF!</definedName>
    <definedName name="NCVC100_6" localSheetId="13">#REF!</definedName>
    <definedName name="NCVC100_6" localSheetId="2">#REF!</definedName>
    <definedName name="NCVC100_6" localSheetId="11">#REF!</definedName>
    <definedName name="NCVC100_6" localSheetId="5">#REF!</definedName>
    <definedName name="NCVC100_6" localSheetId="14">#REF!</definedName>
    <definedName name="NCVC100_6">#REF!</definedName>
    <definedName name="NCVC200" localSheetId="13">#REF!</definedName>
    <definedName name="NCVC200" localSheetId="2">#REF!</definedName>
    <definedName name="NCVC200" localSheetId="11">#REF!</definedName>
    <definedName name="NCVC200" localSheetId="5">#REF!</definedName>
    <definedName name="NCVC200" localSheetId="14">#REF!</definedName>
    <definedName name="NCVC200">#REF!</definedName>
    <definedName name="NCVC200_6" localSheetId="13">#REF!</definedName>
    <definedName name="NCVC200_6" localSheetId="2">#REF!</definedName>
    <definedName name="NCVC200_6" localSheetId="11">#REF!</definedName>
    <definedName name="NCVC200_6" localSheetId="5">#REF!</definedName>
    <definedName name="NCVC200_6" localSheetId="14">#REF!</definedName>
    <definedName name="NCVC200_6">#REF!</definedName>
    <definedName name="NCVC250" localSheetId="13">#REF!</definedName>
    <definedName name="NCVC250" localSheetId="2">#REF!</definedName>
    <definedName name="NCVC250" localSheetId="11">#REF!</definedName>
    <definedName name="NCVC250" localSheetId="5">#REF!</definedName>
    <definedName name="NCVC250" localSheetId="14">#REF!</definedName>
    <definedName name="NCVC250">#REF!</definedName>
    <definedName name="NCVC250_6" localSheetId="13">#REF!</definedName>
    <definedName name="NCVC250_6" localSheetId="2">#REF!</definedName>
    <definedName name="NCVC250_6" localSheetId="11">#REF!</definedName>
    <definedName name="NCVC250_6" localSheetId="5">#REF!</definedName>
    <definedName name="NCVC250_6" localSheetId="14">#REF!</definedName>
    <definedName name="NCVC250_6">#REF!</definedName>
    <definedName name="NCVC3P" localSheetId="13">#REF!</definedName>
    <definedName name="NCVC3P" localSheetId="2">#REF!</definedName>
    <definedName name="NCVC3P" localSheetId="11">#REF!</definedName>
    <definedName name="NCVC3P" localSheetId="5">#REF!</definedName>
    <definedName name="NCVC3P" localSheetId="14">#REF!</definedName>
    <definedName name="NCVC3P">#REF!</definedName>
    <definedName name="NCVC3P_6" localSheetId="13">#REF!</definedName>
    <definedName name="NCVC3P_6" localSheetId="2">#REF!</definedName>
    <definedName name="NCVC3P_6" localSheetId="11">#REF!</definedName>
    <definedName name="NCVC3P_6" localSheetId="5">#REF!</definedName>
    <definedName name="NCVC3P_6" localSheetId="14">#REF!</definedName>
    <definedName name="NCVC3P_6">#REF!</definedName>
    <definedName name="NCHC">#N/A</definedName>
    <definedName name="nd">#N/A</definedName>
    <definedName name="nd_8">#N/A</definedName>
    <definedName name="nd_8_6" localSheetId="13">#REF!</definedName>
    <definedName name="nd_8_6" localSheetId="2">#REF!</definedName>
    <definedName name="nd_8_6" localSheetId="11">#REF!</definedName>
    <definedName name="nd_8_6" localSheetId="5">#REF!</definedName>
    <definedName name="nd_8_6" localSheetId="14">#REF!</definedName>
    <definedName name="nd_8_6">#REF!</definedName>
    <definedName name="nd_9">#N/A</definedName>
    <definedName name="nd_9_6" localSheetId="13">#REF!</definedName>
    <definedName name="nd_9_6" localSheetId="2">#REF!</definedName>
    <definedName name="nd_9_6" localSheetId="11">#REF!</definedName>
    <definedName name="nd_9_6" localSheetId="5">#REF!</definedName>
    <definedName name="nd_9_6" localSheetId="14">#REF!</definedName>
    <definedName name="nd_9_6">#REF!</definedName>
    <definedName name="ndat">#REF!</definedName>
    <definedName name="ndc" localSheetId="13">#REF!</definedName>
    <definedName name="ndc" localSheetId="2">#REF!</definedName>
    <definedName name="ndc" localSheetId="11">#REF!</definedName>
    <definedName name="ndc" localSheetId="5">#REF!</definedName>
    <definedName name="ndc" localSheetId="14">#REF!</definedName>
    <definedName name="ndc">#REF!</definedName>
    <definedName name="NDFN" localSheetId="13">#REF!</definedName>
    <definedName name="NDFN" localSheetId="2">#REF!</definedName>
    <definedName name="NDFN" localSheetId="11">#REF!</definedName>
    <definedName name="NDFN" localSheetId="5">#REF!</definedName>
    <definedName name="NDFN" localSheetId="14">#REF!</definedName>
    <definedName name="NDFN">#REF!</definedName>
    <definedName name="NDFP" localSheetId="13">#REF!</definedName>
    <definedName name="NDFP" localSheetId="2">#REF!</definedName>
    <definedName name="NDFP" localSheetId="11">#REF!</definedName>
    <definedName name="NDFP" localSheetId="5">#REF!</definedName>
    <definedName name="NDFP" localSheetId="14">#REF!</definedName>
    <definedName name="NDFP">#REF!</definedName>
    <definedName name="ndn">#N/A</definedName>
    <definedName name="Ne" localSheetId="2" hidden="1">{"'Sheet1'!$L$16"}</definedName>
    <definedName name="Ne" localSheetId="11" hidden="1">{"'Sheet1'!$L$16"}</definedName>
    <definedName name="Ne" localSheetId="5" hidden="1">{"'Sheet1'!$L$16"}</definedName>
    <definedName name="Ne" hidden="1">{"'Sheet1'!$L$16"}</definedName>
    <definedName name="neff">#N/A</definedName>
    <definedName name="nen">#N/A</definedName>
    <definedName name="nenbt">#N/A</definedName>
    <definedName name="nenkhi" localSheetId="13">#REF!</definedName>
    <definedName name="nenkhi" localSheetId="2">#REF!</definedName>
    <definedName name="nenkhi" localSheetId="11">#REF!</definedName>
    <definedName name="nenkhi" localSheetId="5">#REF!</definedName>
    <definedName name="nenkhi" localSheetId="14">#REF!</definedName>
    <definedName name="nenkhi">#REF!</definedName>
    <definedName name="nenkhi10m3" localSheetId="13">#REF!</definedName>
    <definedName name="nenkhi10m3" localSheetId="2">#REF!</definedName>
    <definedName name="nenkhi10m3" localSheetId="11">#REF!</definedName>
    <definedName name="nenkhi10m3" localSheetId="5">#REF!</definedName>
    <definedName name="nenkhi10m3" localSheetId="14">#REF!</definedName>
    <definedName name="nenkhi10m3">#REF!</definedName>
    <definedName name="nenkhi1200" localSheetId="13">#REF!</definedName>
    <definedName name="nenkhi1200" localSheetId="2">#REF!</definedName>
    <definedName name="nenkhi1200" localSheetId="11">#REF!</definedName>
    <definedName name="nenkhi1200" localSheetId="5">#REF!</definedName>
    <definedName name="nenkhi1200" localSheetId="14">#REF!</definedName>
    <definedName name="nenkhi1200">#REF!</definedName>
    <definedName name="nenkhi17" localSheetId="13">#REF!</definedName>
    <definedName name="nenkhi17" localSheetId="2">#REF!</definedName>
    <definedName name="nenkhi17" localSheetId="11">#REF!</definedName>
    <definedName name="nenkhi17" localSheetId="5">#REF!</definedName>
    <definedName name="nenkhi17" localSheetId="14">#REF!</definedName>
    <definedName name="nenkhi17">#REF!</definedName>
    <definedName name="nenkhidau102" localSheetId="13">#REF!</definedName>
    <definedName name="nenkhidau102" localSheetId="2">#REF!</definedName>
    <definedName name="nenkhidau102" localSheetId="11">#REF!</definedName>
    <definedName name="nenkhidau102" localSheetId="5">#REF!</definedName>
    <definedName name="nenkhidau102" localSheetId="14">#REF!</definedName>
    <definedName name="nenkhidau102">#REF!</definedName>
    <definedName name="nenkhidau120" localSheetId="13">#REF!</definedName>
    <definedName name="nenkhidau120" localSheetId="2">#REF!</definedName>
    <definedName name="nenkhidau120" localSheetId="11">#REF!</definedName>
    <definedName name="nenkhidau120" localSheetId="5">#REF!</definedName>
    <definedName name="nenkhidau120" localSheetId="14">#REF!</definedName>
    <definedName name="nenkhidau120">#REF!</definedName>
    <definedName name="nenkhidau1200" localSheetId="13">#REF!</definedName>
    <definedName name="nenkhidau1200" localSheetId="2">#REF!</definedName>
    <definedName name="nenkhidau1200" localSheetId="11">#REF!</definedName>
    <definedName name="nenkhidau1200" localSheetId="5">#REF!</definedName>
    <definedName name="nenkhidau1200" localSheetId="14">#REF!</definedName>
    <definedName name="nenkhidau1200">#REF!</definedName>
    <definedName name="nenkhidau200" localSheetId="13">#REF!</definedName>
    <definedName name="nenkhidau200" localSheetId="2">#REF!</definedName>
    <definedName name="nenkhidau200" localSheetId="11">#REF!</definedName>
    <definedName name="nenkhidau200" localSheetId="5">#REF!</definedName>
    <definedName name="nenkhidau200" localSheetId="14">#REF!</definedName>
    <definedName name="nenkhidau200">#REF!</definedName>
    <definedName name="nenkhidau240" localSheetId="13">#REF!</definedName>
    <definedName name="nenkhidau240" localSheetId="2">#REF!</definedName>
    <definedName name="nenkhidau240" localSheetId="11">#REF!</definedName>
    <definedName name="nenkhidau240" localSheetId="5">#REF!</definedName>
    <definedName name="nenkhidau240" localSheetId="14">#REF!</definedName>
    <definedName name="nenkhidau240">#REF!</definedName>
    <definedName name="nenkhidau300" localSheetId="13">#REF!</definedName>
    <definedName name="nenkhidau300" localSheetId="2">#REF!</definedName>
    <definedName name="nenkhidau300" localSheetId="11">#REF!</definedName>
    <definedName name="nenkhidau300" localSheetId="5">#REF!</definedName>
    <definedName name="nenkhidau300" localSheetId="14">#REF!</definedName>
    <definedName name="nenkhidau300">#REF!</definedName>
    <definedName name="nenkhidau360" localSheetId="13">#REF!</definedName>
    <definedName name="nenkhidau360" localSheetId="2">#REF!</definedName>
    <definedName name="nenkhidau360" localSheetId="11">#REF!</definedName>
    <definedName name="nenkhidau360" localSheetId="5">#REF!</definedName>
    <definedName name="nenkhidau360" localSheetId="14">#REF!</definedName>
    <definedName name="nenkhidau360">#REF!</definedName>
    <definedName name="nenkhidau5.5" localSheetId="13">#REF!</definedName>
    <definedName name="nenkhidau5.5" localSheetId="2">#REF!</definedName>
    <definedName name="nenkhidau5.5" localSheetId="11">#REF!</definedName>
    <definedName name="nenkhidau5.5" localSheetId="5">#REF!</definedName>
    <definedName name="nenkhidau5.5" localSheetId="14">#REF!</definedName>
    <definedName name="nenkhidau5.5">#REF!</definedName>
    <definedName name="nenkhidau540" localSheetId="13">#REF!</definedName>
    <definedName name="nenkhidau540" localSheetId="2">#REF!</definedName>
    <definedName name="nenkhidau540" localSheetId="11">#REF!</definedName>
    <definedName name="nenkhidau540" localSheetId="5">#REF!</definedName>
    <definedName name="nenkhidau540" localSheetId="14">#REF!</definedName>
    <definedName name="nenkhidau540">#REF!</definedName>
    <definedName name="nenkhidau600" localSheetId="13">#REF!</definedName>
    <definedName name="nenkhidau600" localSheetId="2">#REF!</definedName>
    <definedName name="nenkhidau600" localSheetId="11">#REF!</definedName>
    <definedName name="nenkhidau600" localSheetId="5">#REF!</definedName>
    <definedName name="nenkhidau600" localSheetId="14">#REF!</definedName>
    <definedName name="nenkhidau600">#REF!</definedName>
    <definedName name="nenkhidau660" localSheetId="13">#REF!</definedName>
    <definedName name="nenkhidau660" localSheetId="2">#REF!</definedName>
    <definedName name="nenkhidau660" localSheetId="11">#REF!</definedName>
    <definedName name="nenkhidau660" localSheetId="5">#REF!</definedName>
    <definedName name="nenkhidau660" localSheetId="14">#REF!</definedName>
    <definedName name="nenkhidau660">#REF!</definedName>
    <definedName name="nenkhidau75" localSheetId="13">#REF!</definedName>
    <definedName name="nenkhidau75" localSheetId="2">#REF!</definedName>
    <definedName name="nenkhidau75" localSheetId="11">#REF!</definedName>
    <definedName name="nenkhidau75" localSheetId="5">#REF!</definedName>
    <definedName name="nenkhidau75" localSheetId="14">#REF!</definedName>
    <definedName name="nenkhidau75">#REF!</definedName>
    <definedName name="nenkhidien10" localSheetId="13">#REF!</definedName>
    <definedName name="nenkhidien10" localSheetId="2">#REF!</definedName>
    <definedName name="nenkhidien10" localSheetId="11">#REF!</definedName>
    <definedName name="nenkhidien10" localSheetId="5">#REF!</definedName>
    <definedName name="nenkhidien10" localSheetId="14">#REF!</definedName>
    <definedName name="nenkhidien10">#REF!</definedName>
    <definedName name="nenkhidien150" localSheetId="13">#REF!</definedName>
    <definedName name="nenkhidien150" localSheetId="2">#REF!</definedName>
    <definedName name="nenkhidien150" localSheetId="11">#REF!</definedName>
    <definedName name="nenkhidien150" localSheetId="5">#REF!</definedName>
    <definedName name="nenkhidien150" localSheetId="14">#REF!</definedName>
    <definedName name="nenkhidien150">#REF!</definedName>
    <definedName name="nenkhidien216" localSheetId="13">#REF!</definedName>
    <definedName name="nenkhidien216" localSheetId="2">#REF!</definedName>
    <definedName name="nenkhidien216" localSheetId="11">#REF!</definedName>
    <definedName name="nenkhidien216" localSheetId="5">#REF!</definedName>
    <definedName name="nenkhidien216" localSheetId="14">#REF!</definedName>
    <definedName name="nenkhidien216">#REF!</definedName>
    <definedName name="nenkhidien22" localSheetId="13">#REF!</definedName>
    <definedName name="nenkhidien22" localSheetId="2">#REF!</definedName>
    <definedName name="nenkhidien22" localSheetId="11">#REF!</definedName>
    <definedName name="nenkhidien22" localSheetId="5">#REF!</definedName>
    <definedName name="nenkhidien22" localSheetId="14">#REF!</definedName>
    <definedName name="nenkhidien22">#REF!</definedName>
    <definedName name="nenkhidien270" localSheetId="13">#REF!</definedName>
    <definedName name="nenkhidien270" localSheetId="2">#REF!</definedName>
    <definedName name="nenkhidien270" localSheetId="11">#REF!</definedName>
    <definedName name="nenkhidien270" localSheetId="5">#REF!</definedName>
    <definedName name="nenkhidien270" localSheetId="14">#REF!</definedName>
    <definedName name="nenkhidien270">#REF!</definedName>
    <definedName name="nenkhidien30" localSheetId="13">#REF!</definedName>
    <definedName name="nenkhidien30" localSheetId="2">#REF!</definedName>
    <definedName name="nenkhidien30" localSheetId="11">#REF!</definedName>
    <definedName name="nenkhidien30" localSheetId="5">#REF!</definedName>
    <definedName name="nenkhidien30" localSheetId="14">#REF!</definedName>
    <definedName name="nenkhidien30">#REF!</definedName>
    <definedName name="nenkhidien300" localSheetId="13">#REF!</definedName>
    <definedName name="nenkhidien300" localSheetId="2">#REF!</definedName>
    <definedName name="nenkhidien300" localSheetId="11">#REF!</definedName>
    <definedName name="nenkhidien300" localSheetId="5">#REF!</definedName>
    <definedName name="nenkhidien300" localSheetId="14">#REF!</definedName>
    <definedName name="nenkhidien300">#REF!</definedName>
    <definedName name="nenkhidien5" localSheetId="13">#REF!</definedName>
    <definedName name="nenkhidien5" localSheetId="2">#REF!</definedName>
    <definedName name="nenkhidien5" localSheetId="11">#REF!</definedName>
    <definedName name="nenkhidien5" localSheetId="5">#REF!</definedName>
    <definedName name="nenkhidien5" localSheetId="14">#REF!</definedName>
    <definedName name="nenkhidien5">#REF!</definedName>
    <definedName name="nenkhidien56" localSheetId="13">#REF!</definedName>
    <definedName name="nenkhidien56" localSheetId="2">#REF!</definedName>
    <definedName name="nenkhidien56" localSheetId="11">#REF!</definedName>
    <definedName name="nenkhidien56" localSheetId="5">#REF!</definedName>
    <definedName name="nenkhidien56" localSheetId="14">#REF!</definedName>
    <definedName name="nenkhidien56">#REF!</definedName>
    <definedName name="nenkhidien600" localSheetId="13">#REF!</definedName>
    <definedName name="nenkhidien600" localSheetId="2">#REF!</definedName>
    <definedName name="nenkhidien600" localSheetId="11">#REF!</definedName>
    <definedName name="nenkhidien600" localSheetId="5">#REF!</definedName>
    <definedName name="nenkhidien600" localSheetId="14">#REF!</definedName>
    <definedName name="nenkhidien600">#REF!</definedName>
    <definedName name="nenkhixang11" localSheetId="13">#REF!</definedName>
    <definedName name="nenkhixang11" localSheetId="2">#REF!</definedName>
    <definedName name="nenkhixang11" localSheetId="11">#REF!</definedName>
    <definedName name="nenkhixang11" localSheetId="5">#REF!</definedName>
    <definedName name="nenkhixang11" localSheetId="14">#REF!</definedName>
    <definedName name="nenkhixang11">#REF!</definedName>
    <definedName name="nenkhixang120" localSheetId="13">#REF!</definedName>
    <definedName name="nenkhixang120" localSheetId="2">#REF!</definedName>
    <definedName name="nenkhixang120" localSheetId="11">#REF!</definedName>
    <definedName name="nenkhixang120" localSheetId="5">#REF!</definedName>
    <definedName name="nenkhixang120" localSheetId="14">#REF!</definedName>
    <definedName name="nenkhixang120">#REF!</definedName>
    <definedName name="nenkhixang200" localSheetId="13">#REF!</definedName>
    <definedName name="nenkhixang200" localSheetId="2">#REF!</definedName>
    <definedName name="nenkhixang200" localSheetId="11">#REF!</definedName>
    <definedName name="nenkhixang200" localSheetId="5">#REF!</definedName>
    <definedName name="nenkhixang200" localSheetId="14">#REF!</definedName>
    <definedName name="nenkhixang200">#REF!</definedName>
    <definedName name="nenkhixang25" localSheetId="13">#REF!</definedName>
    <definedName name="nenkhixang25" localSheetId="2">#REF!</definedName>
    <definedName name="nenkhixang25" localSheetId="11">#REF!</definedName>
    <definedName name="nenkhixang25" localSheetId="5">#REF!</definedName>
    <definedName name="nenkhixang25" localSheetId="14">#REF!</definedName>
    <definedName name="nenkhixang25">#REF!</definedName>
    <definedName name="nenkhixang3" localSheetId="13">#REF!</definedName>
    <definedName name="nenkhixang3" localSheetId="2">#REF!</definedName>
    <definedName name="nenkhixang3" localSheetId="11">#REF!</definedName>
    <definedName name="nenkhixang3" localSheetId="5">#REF!</definedName>
    <definedName name="nenkhixang3" localSheetId="14">#REF!</definedName>
    <definedName name="nenkhixang3">#REF!</definedName>
    <definedName name="nenkhixang300" localSheetId="13">#REF!</definedName>
    <definedName name="nenkhixang300" localSheetId="2">#REF!</definedName>
    <definedName name="nenkhixang300" localSheetId="11">#REF!</definedName>
    <definedName name="nenkhixang300" localSheetId="5">#REF!</definedName>
    <definedName name="nenkhixang300" localSheetId="14">#REF!</definedName>
    <definedName name="nenkhixang300">#REF!</definedName>
    <definedName name="nenkhixang40" localSheetId="13">#REF!</definedName>
    <definedName name="nenkhixang40" localSheetId="2">#REF!</definedName>
    <definedName name="nenkhixang40" localSheetId="11">#REF!</definedName>
    <definedName name="nenkhixang40" localSheetId="5">#REF!</definedName>
    <definedName name="nenkhixang40" localSheetId="14">#REF!</definedName>
    <definedName name="nenkhixang40">#REF!</definedName>
    <definedName name="nenkhixang600" localSheetId="13">#REF!</definedName>
    <definedName name="nenkhixang600" localSheetId="2">#REF!</definedName>
    <definedName name="nenkhixang600" localSheetId="11">#REF!</definedName>
    <definedName name="nenkhixang600" localSheetId="5">#REF!</definedName>
    <definedName name="nenkhixang600" localSheetId="14">#REF!</definedName>
    <definedName name="nenkhixang600">#REF!</definedName>
    <definedName name="neo" localSheetId="13">#REF!</definedName>
    <definedName name="neo" localSheetId="2">#REF!</definedName>
    <definedName name="neo" localSheetId="11">#REF!</definedName>
    <definedName name="neo" localSheetId="5">#REF!</definedName>
    <definedName name="neo" localSheetId="14">#REF!</definedName>
    <definedName name="neo">#REF!</definedName>
    <definedName name="neo32mm" localSheetId="13">#REF!</definedName>
    <definedName name="neo32mm" localSheetId="2">#REF!</definedName>
    <definedName name="neo32mm" localSheetId="11">#REF!</definedName>
    <definedName name="neo32mm" localSheetId="5">#REF!</definedName>
    <definedName name="neo32mm" localSheetId="14">#REF!</definedName>
    <definedName name="neo32mm">#REF!</definedName>
    <definedName name="neo4T" localSheetId="13">#REF!</definedName>
    <definedName name="neo4T" localSheetId="2">#REF!</definedName>
    <definedName name="neo4T" localSheetId="11">#REF!</definedName>
    <definedName name="neo4T" localSheetId="5">#REF!</definedName>
    <definedName name="neo4T" localSheetId="14">#REF!</definedName>
    <definedName name="neo4T">#REF!</definedName>
    <definedName name="NET" localSheetId="13">#REF!</definedName>
    <definedName name="NET" localSheetId="2">#REF!</definedName>
    <definedName name="NET" localSheetId="11">#REF!</definedName>
    <definedName name="NET" localSheetId="5">#REF!</definedName>
    <definedName name="NET" localSheetId="14">#REF!</definedName>
    <definedName name="NET">#REF!</definedName>
    <definedName name="NET_1" localSheetId="13">#REF!</definedName>
    <definedName name="NET_1" localSheetId="2">#REF!</definedName>
    <definedName name="NET_1" localSheetId="11">#REF!</definedName>
    <definedName name="NET_1" localSheetId="5">#REF!</definedName>
    <definedName name="NET_1" localSheetId="14">#REF!</definedName>
    <definedName name="NET_1">#REF!</definedName>
    <definedName name="NET_1_6" localSheetId="13">#REF!</definedName>
    <definedName name="NET_1_6" localSheetId="2">#REF!</definedName>
    <definedName name="NET_1_6" localSheetId="11">#REF!</definedName>
    <definedName name="NET_1_6" localSheetId="5">#REF!</definedName>
    <definedName name="NET_1_6" localSheetId="14">#REF!</definedName>
    <definedName name="NET_1_6">#REF!</definedName>
    <definedName name="NET_6" localSheetId="13">#REF!</definedName>
    <definedName name="NET_6" localSheetId="2">#REF!</definedName>
    <definedName name="NET_6" localSheetId="11">#REF!</definedName>
    <definedName name="NET_6" localSheetId="5">#REF!</definedName>
    <definedName name="NET_6" localSheetId="14">#REF!</definedName>
    <definedName name="NET_6">#REF!</definedName>
    <definedName name="NET_ANA" localSheetId="13">#REF!</definedName>
    <definedName name="NET_ANA" localSheetId="2">#REF!</definedName>
    <definedName name="NET_ANA" localSheetId="11">#REF!</definedName>
    <definedName name="NET_ANA" localSheetId="5">#REF!</definedName>
    <definedName name="NET_ANA" localSheetId="14">#REF!</definedName>
    <definedName name="NET_ANA">#REF!</definedName>
    <definedName name="NET_ANA_1" localSheetId="13">#REF!</definedName>
    <definedName name="NET_ANA_1" localSheetId="2">#REF!</definedName>
    <definedName name="NET_ANA_1" localSheetId="11">#REF!</definedName>
    <definedName name="NET_ANA_1" localSheetId="5">#REF!</definedName>
    <definedName name="NET_ANA_1" localSheetId="14">#REF!</definedName>
    <definedName name="NET_ANA_1">#REF!</definedName>
    <definedName name="NET_ANA_1_6" localSheetId="13">#REF!</definedName>
    <definedName name="NET_ANA_1_6" localSheetId="2">#REF!</definedName>
    <definedName name="NET_ANA_1_6" localSheetId="11">#REF!</definedName>
    <definedName name="NET_ANA_1_6" localSheetId="5">#REF!</definedName>
    <definedName name="NET_ANA_1_6" localSheetId="14">#REF!</definedName>
    <definedName name="NET_ANA_1_6">#REF!</definedName>
    <definedName name="NET_ANA_2" localSheetId="13">#REF!</definedName>
    <definedName name="NET_ANA_2" localSheetId="2">#REF!</definedName>
    <definedName name="NET_ANA_2" localSheetId="11">#REF!</definedName>
    <definedName name="NET_ANA_2" localSheetId="5">#REF!</definedName>
    <definedName name="NET_ANA_2" localSheetId="14">#REF!</definedName>
    <definedName name="NET_ANA_2">#REF!</definedName>
    <definedName name="NET_ANA_2_6" localSheetId="13">#REF!</definedName>
    <definedName name="NET_ANA_2_6" localSheetId="2">#REF!</definedName>
    <definedName name="NET_ANA_2_6" localSheetId="11">#REF!</definedName>
    <definedName name="NET_ANA_2_6" localSheetId="5">#REF!</definedName>
    <definedName name="NET_ANA_2_6" localSheetId="14">#REF!</definedName>
    <definedName name="NET_ANA_2_6">#REF!</definedName>
    <definedName name="NET_ANA_6" localSheetId="13">#REF!</definedName>
    <definedName name="NET_ANA_6" localSheetId="2">#REF!</definedName>
    <definedName name="NET_ANA_6" localSheetId="11">#REF!</definedName>
    <definedName name="NET_ANA_6" localSheetId="5">#REF!</definedName>
    <definedName name="NET_ANA_6" localSheetId="14">#REF!</definedName>
    <definedName name="NET_ANA_6">#REF!</definedName>
    <definedName name="NET2_6" localSheetId="13">#REF!</definedName>
    <definedName name="NET2_6" localSheetId="2">#REF!</definedName>
    <definedName name="NET2_6" localSheetId="11">#REF!</definedName>
    <definedName name="NET2_6" localSheetId="5">#REF!</definedName>
    <definedName name="NET2_6" localSheetId="14">#REF!</definedName>
    <definedName name="NET2_6">#REF!</definedName>
    <definedName name="New" localSheetId="2" hidden="1">{"'Sheet1'!$L$16"}</definedName>
    <definedName name="New" localSheetId="11" hidden="1">{"'Sheet1'!$L$16"}</definedName>
    <definedName name="New" localSheetId="5" hidden="1">{"'Sheet1'!$L$16"}</definedName>
    <definedName name="New" hidden="1">{"'Sheet1'!$L$16"}</definedName>
    <definedName name="NEXT" localSheetId="13">#REF!</definedName>
    <definedName name="NEXT" localSheetId="2">#REF!</definedName>
    <definedName name="NEXT" localSheetId="11">#REF!</definedName>
    <definedName name="NEXT" localSheetId="5">#REF!</definedName>
    <definedName name="NEXT" localSheetId="14">#REF!</definedName>
    <definedName name="NEXT">#REF!</definedName>
    <definedName name="nfhdyr" localSheetId="2" hidden="1">{"'Sheet1'!$L$16"}</definedName>
    <definedName name="nfhdyr" localSheetId="11" hidden="1">{"'Sheet1'!$L$16"}</definedName>
    <definedName name="nfhdyr" localSheetId="5" hidden="1">{"'Sheet1'!$L$16"}</definedName>
    <definedName name="nfhdyr" hidden="1">{"'Sheet1'!$L$16"}</definedName>
    <definedName name="Nfile" localSheetId="9">#N/A</definedName>
    <definedName name="Nfile" localSheetId="8">#N/A</definedName>
    <definedName name="Nfile" localSheetId="10">PYC!__SC2+________but44</definedName>
    <definedName name="Nfile" localSheetId="13">#N/A</definedName>
    <definedName name="Nfile" localSheetId="2">PYC!__SC2+________but44</definedName>
    <definedName name="Nfile" localSheetId="11">PYC!__SC2+________but44</definedName>
    <definedName name="Nfile" localSheetId="5">PYC!__SC2+________but44</definedName>
    <definedName name="Nfile" localSheetId="14">#N/A</definedName>
    <definedName name="Nfile">PYC!__SC2+________but44</definedName>
    <definedName name="nig" localSheetId="13">#REF!</definedName>
    <definedName name="nig" localSheetId="2">#REF!</definedName>
    <definedName name="nig" localSheetId="11">#REF!</definedName>
    <definedName name="nig" localSheetId="5">#REF!</definedName>
    <definedName name="nig" localSheetId="14">#REF!</definedName>
    <definedName name="nig">#REF!</definedName>
    <definedName name="nig_6" localSheetId="13">#REF!</definedName>
    <definedName name="nig_6" localSheetId="2">#REF!</definedName>
    <definedName name="nig_6" localSheetId="11">#REF!</definedName>
    <definedName name="nig_6" localSheetId="5">#REF!</definedName>
    <definedName name="nig_6" localSheetId="14">#REF!</definedName>
    <definedName name="nig_6">#REF!</definedName>
    <definedName name="NIG13p">#N/A</definedName>
    <definedName name="nig1p" localSheetId="13">#REF!</definedName>
    <definedName name="nig1p" localSheetId="2">#REF!</definedName>
    <definedName name="nig1p" localSheetId="11">#REF!</definedName>
    <definedName name="nig1p" localSheetId="5">#REF!</definedName>
    <definedName name="nig1p" localSheetId="14">#REF!</definedName>
    <definedName name="nig1p">#REF!</definedName>
    <definedName name="nig1p_6" localSheetId="13">#REF!</definedName>
    <definedName name="nig1p_6" localSheetId="2">#REF!</definedName>
    <definedName name="nig1p_6" localSheetId="11">#REF!</definedName>
    <definedName name="nig1p_6" localSheetId="5">#REF!</definedName>
    <definedName name="nig1p_6" localSheetId="14">#REF!</definedName>
    <definedName name="nig1p_6">#REF!</definedName>
    <definedName name="nig3p" localSheetId="13">#REF!</definedName>
    <definedName name="nig3p" localSheetId="2">#REF!</definedName>
    <definedName name="nig3p" localSheetId="11">#REF!</definedName>
    <definedName name="nig3p" localSheetId="5">#REF!</definedName>
    <definedName name="nig3p" localSheetId="14">#REF!</definedName>
    <definedName name="nig3p">#REF!</definedName>
    <definedName name="nig3p_6" localSheetId="13">#REF!</definedName>
    <definedName name="nig3p_6" localSheetId="2">#REF!</definedName>
    <definedName name="nig3p_6" localSheetId="11">#REF!</definedName>
    <definedName name="nig3p_6" localSheetId="5">#REF!</definedName>
    <definedName name="nig3p_6" localSheetId="14">#REF!</definedName>
    <definedName name="nig3p_6">#REF!</definedName>
    <definedName name="night">#N/A</definedName>
    <definedName name="night.">#N/A</definedName>
    <definedName name="nightnc">#N/A</definedName>
    <definedName name="nightnc_6" localSheetId="13">#REF!</definedName>
    <definedName name="nightnc_6" localSheetId="2">#REF!</definedName>
    <definedName name="nightnc_6" localSheetId="11">#REF!</definedName>
    <definedName name="nightnc_6" localSheetId="5">#REF!</definedName>
    <definedName name="nightnc_6" localSheetId="14">#REF!</definedName>
    <definedName name="nightnc_6">#REF!</definedName>
    <definedName name="nightvl">#N/A</definedName>
    <definedName name="nightvl_6" localSheetId="13">#REF!</definedName>
    <definedName name="nightvl_6" localSheetId="2">#REF!</definedName>
    <definedName name="nightvl_6" localSheetId="11">#REF!</definedName>
    <definedName name="nightvl_6" localSheetId="5">#REF!</definedName>
    <definedName name="nightvl_6" localSheetId="14">#REF!</definedName>
    <definedName name="nightvl_6">#REF!</definedName>
    <definedName name="NIGnc" localSheetId="13">#REF!</definedName>
    <definedName name="NIGnc" localSheetId="2">#REF!</definedName>
    <definedName name="NIGnc" localSheetId="11">#REF!</definedName>
    <definedName name="NIGnc" localSheetId="5">#REF!</definedName>
    <definedName name="NIGnc" localSheetId="14">#REF!</definedName>
    <definedName name="NIGnc">#REF!</definedName>
    <definedName name="nignc1p" localSheetId="13">#REF!</definedName>
    <definedName name="nignc1p" localSheetId="2">#REF!</definedName>
    <definedName name="nignc1p" localSheetId="11">#REF!</definedName>
    <definedName name="nignc1p" localSheetId="5">#REF!</definedName>
    <definedName name="nignc1p" localSheetId="14">#REF!</definedName>
    <definedName name="nignc1p">#REF!</definedName>
    <definedName name="nignc1p_6" localSheetId="13">#REF!</definedName>
    <definedName name="nignc1p_6" localSheetId="2">#REF!</definedName>
    <definedName name="nignc1p_6" localSheetId="11">#REF!</definedName>
    <definedName name="nignc1p_6" localSheetId="5">#REF!</definedName>
    <definedName name="nignc1p_6" localSheetId="14">#REF!</definedName>
    <definedName name="nignc1p_6">#REF!</definedName>
    <definedName name="nignc3p">#N/A</definedName>
    <definedName name="NIGvc" localSheetId="13">#REF!</definedName>
    <definedName name="NIGvc" localSheetId="2">#REF!</definedName>
    <definedName name="NIGvc" localSheetId="11">#REF!</definedName>
    <definedName name="NIGvc" localSheetId="5">#REF!</definedName>
    <definedName name="NIGvc" localSheetId="14">#REF!</definedName>
    <definedName name="NIGvc">#REF!</definedName>
    <definedName name="NIGvl" localSheetId="13">#REF!</definedName>
    <definedName name="NIGvl" localSheetId="2">#REF!</definedName>
    <definedName name="NIGvl" localSheetId="11">#REF!</definedName>
    <definedName name="NIGvl" localSheetId="5">#REF!</definedName>
    <definedName name="NIGvl" localSheetId="14">#REF!</definedName>
    <definedName name="NIGvl">#REF!</definedName>
    <definedName name="nigvl1p" localSheetId="13">#REF!</definedName>
    <definedName name="nigvl1p" localSheetId="2">#REF!</definedName>
    <definedName name="nigvl1p" localSheetId="11">#REF!</definedName>
    <definedName name="nigvl1p" localSheetId="5">#REF!</definedName>
    <definedName name="nigvl1p" localSheetId="14">#REF!</definedName>
    <definedName name="nigvl1p">#REF!</definedName>
    <definedName name="nigvl1p_6" localSheetId="13">#REF!</definedName>
    <definedName name="nigvl1p_6" localSheetId="2">#REF!</definedName>
    <definedName name="nigvl1p_6" localSheetId="11">#REF!</definedName>
    <definedName name="nigvl1p_6" localSheetId="5">#REF!</definedName>
    <definedName name="nigvl1p_6" localSheetId="14">#REF!</definedName>
    <definedName name="nigvl1p_6">#REF!</definedName>
    <definedName name="nigvl3p">#N/A</definedName>
    <definedName name="nin" localSheetId="13">#REF!</definedName>
    <definedName name="nin" localSheetId="2">#REF!</definedName>
    <definedName name="nin" localSheetId="11">#REF!</definedName>
    <definedName name="nin" localSheetId="5">#REF!</definedName>
    <definedName name="nin" localSheetId="14">#REF!</definedName>
    <definedName name="nin">#REF!</definedName>
    <definedName name="nin_6" localSheetId="13">#REF!</definedName>
    <definedName name="nin_6" localSheetId="2">#REF!</definedName>
    <definedName name="nin_6" localSheetId="11">#REF!</definedName>
    <definedName name="nin_6" localSheetId="5">#REF!</definedName>
    <definedName name="nin_6" localSheetId="14">#REF!</definedName>
    <definedName name="nin_6">#REF!</definedName>
    <definedName name="nin14nc3p" localSheetId="13">#REF!</definedName>
    <definedName name="nin14nc3p" localSheetId="2">#REF!</definedName>
    <definedName name="nin14nc3p" localSheetId="11">#REF!</definedName>
    <definedName name="nin14nc3p" localSheetId="5">#REF!</definedName>
    <definedName name="nin14nc3p" localSheetId="14">#REF!</definedName>
    <definedName name="nin14nc3p">#REF!</definedName>
    <definedName name="nin14nc3p_6" localSheetId="13">#REF!</definedName>
    <definedName name="nin14nc3p_6" localSheetId="2">#REF!</definedName>
    <definedName name="nin14nc3p_6" localSheetId="11">#REF!</definedName>
    <definedName name="nin14nc3p_6" localSheetId="5">#REF!</definedName>
    <definedName name="nin14nc3p_6" localSheetId="14">#REF!</definedName>
    <definedName name="nin14nc3p_6">#REF!</definedName>
    <definedName name="nin14vl3p" localSheetId="13">#REF!</definedName>
    <definedName name="nin14vl3p" localSheetId="2">#REF!</definedName>
    <definedName name="nin14vl3p" localSheetId="11">#REF!</definedName>
    <definedName name="nin14vl3p" localSheetId="5">#REF!</definedName>
    <definedName name="nin14vl3p" localSheetId="14">#REF!</definedName>
    <definedName name="nin14vl3p">#REF!</definedName>
    <definedName name="nin14vl3p_6" localSheetId="13">#REF!</definedName>
    <definedName name="nin14vl3p_6" localSheetId="2">#REF!</definedName>
    <definedName name="nin14vl3p_6" localSheetId="11">#REF!</definedName>
    <definedName name="nin14vl3p_6" localSheetId="5">#REF!</definedName>
    <definedName name="nin14vl3p_6" localSheetId="14">#REF!</definedName>
    <definedName name="nin14vl3p_6">#REF!</definedName>
    <definedName name="nin190_6" localSheetId="13">#REF!</definedName>
    <definedName name="nin190_6" localSheetId="2">#REF!</definedName>
    <definedName name="nin190_6" localSheetId="11">#REF!</definedName>
    <definedName name="nin190_6" localSheetId="5">#REF!</definedName>
    <definedName name="nin190_6" localSheetId="14">#REF!</definedName>
    <definedName name="nin190_6">#REF!</definedName>
    <definedName name="nin1903p" localSheetId="13">#REF!</definedName>
    <definedName name="nin1903p" localSheetId="2">#REF!</definedName>
    <definedName name="nin1903p" localSheetId="11">#REF!</definedName>
    <definedName name="nin1903p" localSheetId="5">#REF!</definedName>
    <definedName name="nin1903p" localSheetId="14">#REF!</definedName>
    <definedName name="nin1903p">#REF!</definedName>
    <definedName name="nin1903p_6" localSheetId="13">#REF!</definedName>
    <definedName name="nin1903p_6" localSheetId="2">#REF!</definedName>
    <definedName name="nin1903p_6" localSheetId="11">#REF!</definedName>
    <definedName name="nin1903p_6" localSheetId="5">#REF!</definedName>
    <definedName name="nin1903p_6" localSheetId="14">#REF!</definedName>
    <definedName name="nin1903p_6">#REF!</definedName>
    <definedName name="nin190nc">#N/A</definedName>
    <definedName name="nin190nc_6" localSheetId="13">#REF!</definedName>
    <definedName name="nin190nc_6" localSheetId="2">#REF!</definedName>
    <definedName name="nin190nc_6" localSheetId="11">#REF!</definedName>
    <definedName name="nin190nc_6" localSheetId="5">#REF!</definedName>
    <definedName name="nin190nc_6" localSheetId="14">#REF!</definedName>
    <definedName name="nin190nc_6">#REF!</definedName>
    <definedName name="nin190nc3p" localSheetId="13">#REF!</definedName>
    <definedName name="nin190nc3p" localSheetId="2">#REF!</definedName>
    <definedName name="nin190nc3p" localSheetId="11">#REF!</definedName>
    <definedName name="nin190nc3p" localSheetId="5">#REF!</definedName>
    <definedName name="nin190nc3p" localSheetId="14">#REF!</definedName>
    <definedName name="nin190nc3p">#REF!</definedName>
    <definedName name="nin190nc3p_6" localSheetId="13">#REF!</definedName>
    <definedName name="nin190nc3p_6" localSheetId="2">#REF!</definedName>
    <definedName name="nin190nc3p_6" localSheetId="11">#REF!</definedName>
    <definedName name="nin190nc3p_6" localSheetId="5">#REF!</definedName>
    <definedName name="nin190nc3p_6" localSheetId="14">#REF!</definedName>
    <definedName name="nin190nc3p_6">#REF!</definedName>
    <definedName name="nin190vl">#N/A</definedName>
    <definedName name="nin190vl_6" localSheetId="13">#REF!</definedName>
    <definedName name="nin190vl_6" localSheetId="2">#REF!</definedName>
    <definedName name="nin190vl_6" localSheetId="11">#REF!</definedName>
    <definedName name="nin190vl_6" localSheetId="5">#REF!</definedName>
    <definedName name="nin190vl_6" localSheetId="14">#REF!</definedName>
    <definedName name="nin190vl_6">#REF!</definedName>
    <definedName name="nin190vl3p" localSheetId="13">#REF!</definedName>
    <definedName name="nin190vl3p" localSheetId="2">#REF!</definedName>
    <definedName name="nin190vl3p" localSheetId="11">#REF!</definedName>
    <definedName name="nin190vl3p" localSheetId="5">#REF!</definedName>
    <definedName name="nin190vl3p" localSheetId="14">#REF!</definedName>
    <definedName name="nin190vl3p">#REF!</definedName>
    <definedName name="nin190vl3p_6" localSheetId="13">#REF!</definedName>
    <definedName name="nin190vl3p_6" localSheetId="2">#REF!</definedName>
    <definedName name="nin190vl3p_6" localSheetId="11">#REF!</definedName>
    <definedName name="nin190vl3p_6" localSheetId="5">#REF!</definedName>
    <definedName name="nin190vl3p_6" localSheetId="14">#REF!</definedName>
    <definedName name="nin190vl3p_6">#REF!</definedName>
    <definedName name="nin1pnc">#N/A</definedName>
    <definedName name="nin1pnc_6" localSheetId="13">#REF!</definedName>
    <definedName name="nin1pnc_6" localSheetId="2">#REF!</definedName>
    <definedName name="nin1pnc_6" localSheetId="11">#REF!</definedName>
    <definedName name="nin1pnc_6" localSheetId="5">#REF!</definedName>
    <definedName name="nin1pnc_6" localSheetId="14">#REF!</definedName>
    <definedName name="nin1pnc_6">#REF!</definedName>
    <definedName name="nin1pvl">#N/A</definedName>
    <definedName name="nin1pvl_6" localSheetId="13">#REF!</definedName>
    <definedName name="nin1pvl_6" localSheetId="2">#REF!</definedName>
    <definedName name="nin1pvl_6" localSheetId="11">#REF!</definedName>
    <definedName name="nin1pvl_6" localSheetId="5">#REF!</definedName>
    <definedName name="nin1pvl_6" localSheetId="14">#REF!</definedName>
    <definedName name="nin1pvl_6">#REF!</definedName>
    <definedName name="nin2903p" localSheetId="13">#REF!</definedName>
    <definedName name="nin2903p" localSheetId="2">#REF!</definedName>
    <definedName name="nin2903p" localSheetId="11">#REF!</definedName>
    <definedName name="nin2903p" localSheetId="5">#REF!</definedName>
    <definedName name="nin2903p" localSheetId="14">#REF!</definedName>
    <definedName name="nin2903p">#REF!</definedName>
    <definedName name="nin2903p_6" localSheetId="13">#REF!</definedName>
    <definedName name="nin2903p_6" localSheetId="2">#REF!</definedName>
    <definedName name="nin2903p_6" localSheetId="11">#REF!</definedName>
    <definedName name="nin2903p_6" localSheetId="5">#REF!</definedName>
    <definedName name="nin2903p_6" localSheetId="14">#REF!</definedName>
    <definedName name="nin2903p_6">#REF!</definedName>
    <definedName name="nin290nc3p" localSheetId="13">#REF!</definedName>
    <definedName name="nin290nc3p" localSheetId="2">#REF!</definedName>
    <definedName name="nin290nc3p" localSheetId="11">#REF!</definedName>
    <definedName name="nin290nc3p" localSheetId="5">#REF!</definedName>
    <definedName name="nin290nc3p" localSheetId="14">#REF!</definedName>
    <definedName name="nin290nc3p">#REF!</definedName>
    <definedName name="nin290nc3p_6" localSheetId="13">#REF!</definedName>
    <definedName name="nin290nc3p_6" localSheetId="2">#REF!</definedName>
    <definedName name="nin290nc3p_6" localSheetId="11">#REF!</definedName>
    <definedName name="nin290nc3p_6" localSheetId="5">#REF!</definedName>
    <definedName name="nin290nc3p_6" localSheetId="14">#REF!</definedName>
    <definedName name="nin290nc3p_6">#REF!</definedName>
    <definedName name="nin290vl3p" localSheetId="13">#REF!</definedName>
    <definedName name="nin290vl3p" localSheetId="2">#REF!</definedName>
    <definedName name="nin290vl3p" localSheetId="11">#REF!</definedName>
    <definedName name="nin290vl3p" localSheetId="5">#REF!</definedName>
    <definedName name="nin290vl3p" localSheetId="14">#REF!</definedName>
    <definedName name="nin290vl3p">#REF!</definedName>
    <definedName name="nin290vl3p_6" localSheetId="13">#REF!</definedName>
    <definedName name="nin290vl3p_6" localSheetId="2">#REF!</definedName>
    <definedName name="nin290vl3p_6" localSheetId="11">#REF!</definedName>
    <definedName name="nin290vl3p_6" localSheetId="5">#REF!</definedName>
    <definedName name="nin290vl3p_6" localSheetId="14">#REF!</definedName>
    <definedName name="nin290vl3p_6">#REF!</definedName>
    <definedName name="nin3p" localSheetId="13">#REF!</definedName>
    <definedName name="nin3p" localSheetId="2">#REF!</definedName>
    <definedName name="nin3p" localSheetId="11">#REF!</definedName>
    <definedName name="nin3p" localSheetId="5">#REF!</definedName>
    <definedName name="nin3p" localSheetId="14">#REF!</definedName>
    <definedName name="nin3p">#REF!</definedName>
    <definedName name="nin3p_6" localSheetId="13">#REF!</definedName>
    <definedName name="nin3p_6" localSheetId="2">#REF!</definedName>
    <definedName name="nin3p_6" localSheetId="11">#REF!</definedName>
    <definedName name="nin3p_6" localSheetId="5">#REF!</definedName>
    <definedName name="nin3p_6" localSheetId="14">#REF!</definedName>
    <definedName name="nin3p_6">#REF!</definedName>
    <definedName name="nind" localSheetId="13">#REF!</definedName>
    <definedName name="nind" localSheetId="2">#REF!</definedName>
    <definedName name="nind" localSheetId="11">#REF!</definedName>
    <definedName name="nind" localSheetId="5">#REF!</definedName>
    <definedName name="nind" localSheetId="14">#REF!</definedName>
    <definedName name="nind">#REF!</definedName>
    <definedName name="nind_6" localSheetId="13">#REF!</definedName>
    <definedName name="nind_6" localSheetId="2">#REF!</definedName>
    <definedName name="nind_6" localSheetId="11">#REF!</definedName>
    <definedName name="nind_6" localSheetId="5">#REF!</definedName>
    <definedName name="nind_6" localSheetId="14">#REF!</definedName>
    <definedName name="nind_6">#REF!</definedName>
    <definedName name="nind1p" localSheetId="13">#REF!</definedName>
    <definedName name="nind1p" localSheetId="2">#REF!</definedName>
    <definedName name="nind1p" localSheetId="11">#REF!</definedName>
    <definedName name="nind1p" localSheetId="5">#REF!</definedName>
    <definedName name="nind1p" localSheetId="14">#REF!</definedName>
    <definedName name="nind1p">#REF!</definedName>
    <definedName name="nind1p_6" localSheetId="13">#REF!</definedName>
    <definedName name="nind1p_6" localSheetId="2">#REF!</definedName>
    <definedName name="nind1p_6" localSheetId="11">#REF!</definedName>
    <definedName name="nind1p_6" localSheetId="5">#REF!</definedName>
    <definedName name="nind1p_6" localSheetId="14">#REF!</definedName>
    <definedName name="nind1p_6">#REF!</definedName>
    <definedName name="nind3p" localSheetId="13">#REF!</definedName>
    <definedName name="nind3p" localSheetId="2">#REF!</definedName>
    <definedName name="nind3p" localSheetId="11">#REF!</definedName>
    <definedName name="nind3p" localSheetId="5">#REF!</definedName>
    <definedName name="nind3p" localSheetId="14">#REF!</definedName>
    <definedName name="nind3p">#REF!</definedName>
    <definedName name="nind3p_6" localSheetId="13">#REF!</definedName>
    <definedName name="nind3p_6" localSheetId="2">#REF!</definedName>
    <definedName name="nind3p_6" localSheetId="11">#REF!</definedName>
    <definedName name="nind3p_6" localSheetId="5">#REF!</definedName>
    <definedName name="nind3p_6" localSheetId="14">#REF!</definedName>
    <definedName name="nind3p_6">#REF!</definedName>
    <definedName name="nindnc">#N/A</definedName>
    <definedName name="nindnc_6" localSheetId="13">#REF!</definedName>
    <definedName name="nindnc_6" localSheetId="2">#REF!</definedName>
    <definedName name="nindnc_6" localSheetId="11">#REF!</definedName>
    <definedName name="nindnc_6" localSheetId="5">#REF!</definedName>
    <definedName name="nindnc_6" localSheetId="14">#REF!</definedName>
    <definedName name="nindnc_6">#REF!</definedName>
    <definedName name="nindnc1p" localSheetId="13">#REF!</definedName>
    <definedName name="nindnc1p" localSheetId="2">#REF!</definedName>
    <definedName name="nindnc1p" localSheetId="11">#REF!</definedName>
    <definedName name="nindnc1p" localSheetId="5">#REF!</definedName>
    <definedName name="nindnc1p" localSheetId="14">#REF!</definedName>
    <definedName name="nindnc1p">#REF!</definedName>
    <definedName name="nindnc1p_6" localSheetId="13">#REF!</definedName>
    <definedName name="nindnc1p_6" localSheetId="2">#REF!</definedName>
    <definedName name="nindnc1p_6" localSheetId="11">#REF!</definedName>
    <definedName name="nindnc1p_6" localSheetId="5">#REF!</definedName>
    <definedName name="nindnc1p_6" localSheetId="14">#REF!</definedName>
    <definedName name="nindnc1p_6">#REF!</definedName>
    <definedName name="nindnc3p" localSheetId="13">#REF!</definedName>
    <definedName name="nindnc3p" localSheetId="2">#REF!</definedName>
    <definedName name="nindnc3p" localSheetId="11">#REF!</definedName>
    <definedName name="nindnc3p" localSheetId="5">#REF!</definedName>
    <definedName name="nindnc3p" localSheetId="14">#REF!</definedName>
    <definedName name="nindnc3p">#REF!</definedName>
    <definedName name="nindnc3p_6" localSheetId="13">#REF!</definedName>
    <definedName name="nindnc3p_6" localSheetId="2">#REF!</definedName>
    <definedName name="nindnc3p_6" localSheetId="11">#REF!</definedName>
    <definedName name="nindnc3p_6" localSheetId="5">#REF!</definedName>
    <definedName name="nindnc3p_6" localSheetId="14">#REF!</definedName>
    <definedName name="nindnc3p_6">#REF!</definedName>
    <definedName name="NINDvc" localSheetId="13">#REF!</definedName>
    <definedName name="NINDvc" localSheetId="2">#REF!</definedName>
    <definedName name="NINDvc" localSheetId="11">#REF!</definedName>
    <definedName name="NINDvc" localSheetId="5">#REF!</definedName>
    <definedName name="NINDvc" localSheetId="14">#REF!</definedName>
    <definedName name="NINDvc">#REF!</definedName>
    <definedName name="nindvl">#N/A</definedName>
    <definedName name="nindvl_6" localSheetId="13">#REF!</definedName>
    <definedName name="nindvl_6" localSheetId="2">#REF!</definedName>
    <definedName name="nindvl_6" localSheetId="11">#REF!</definedName>
    <definedName name="nindvl_6" localSheetId="5">#REF!</definedName>
    <definedName name="nindvl_6" localSheetId="14">#REF!</definedName>
    <definedName name="nindvl_6">#REF!</definedName>
    <definedName name="nindvl1p" localSheetId="13">#REF!</definedName>
    <definedName name="nindvl1p" localSheetId="2">#REF!</definedName>
    <definedName name="nindvl1p" localSheetId="11">#REF!</definedName>
    <definedName name="nindvl1p" localSheetId="5">#REF!</definedName>
    <definedName name="nindvl1p" localSheetId="14">#REF!</definedName>
    <definedName name="nindvl1p">#REF!</definedName>
    <definedName name="nindvl1p_6" localSheetId="13">#REF!</definedName>
    <definedName name="nindvl1p_6" localSheetId="2">#REF!</definedName>
    <definedName name="nindvl1p_6" localSheetId="11">#REF!</definedName>
    <definedName name="nindvl1p_6" localSheetId="5">#REF!</definedName>
    <definedName name="nindvl1p_6" localSheetId="14">#REF!</definedName>
    <definedName name="nindvl1p_6">#REF!</definedName>
    <definedName name="nindvl3p" localSheetId="13">#REF!</definedName>
    <definedName name="nindvl3p" localSheetId="2">#REF!</definedName>
    <definedName name="nindvl3p" localSheetId="11">#REF!</definedName>
    <definedName name="nindvl3p" localSheetId="5">#REF!</definedName>
    <definedName name="nindvl3p" localSheetId="14">#REF!</definedName>
    <definedName name="nindvl3p">#REF!</definedName>
    <definedName name="nindvl3p_6" localSheetId="13">#REF!</definedName>
    <definedName name="nindvl3p_6" localSheetId="2">#REF!</definedName>
    <definedName name="nindvl3p_6" localSheetId="11">#REF!</definedName>
    <definedName name="nindvl3p_6" localSheetId="5">#REF!</definedName>
    <definedName name="nindvl3p_6" localSheetId="14">#REF!</definedName>
    <definedName name="nindvl3p_6">#REF!</definedName>
    <definedName name="ninnc">#N/A</definedName>
    <definedName name="ninnc_6" localSheetId="13">#REF!</definedName>
    <definedName name="ninnc_6" localSheetId="2">#REF!</definedName>
    <definedName name="ninnc_6" localSheetId="11">#REF!</definedName>
    <definedName name="ninnc_6" localSheetId="5">#REF!</definedName>
    <definedName name="ninnc_6" localSheetId="14">#REF!</definedName>
    <definedName name="ninnc_6">#REF!</definedName>
    <definedName name="ninnc3p" localSheetId="13">#REF!</definedName>
    <definedName name="ninnc3p" localSheetId="2">#REF!</definedName>
    <definedName name="ninnc3p" localSheetId="11">#REF!</definedName>
    <definedName name="ninnc3p" localSheetId="5">#REF!</definedName>
    <definedName name="ninnc3p" localSheetId="14">#REF!</definedName>
    <definedName name="ninnc3p">#REF!</definedName>
    <definedName name="ninnc3p_6" localSheetId="13">#REF!</definedName>
    <definedName name="ninnc3p_6" localSheetId="2">#REF!</definedName>
    <definedName name="ninnc3p_6" localSheetId="11">#REF!</definedName>
    <definedName name="ninnc3p_6" localSheetId="5">#REF!</definedName>
    <definedName name="ninnc3p_6" localSheetId="14">#REF!</definedName>
    <definedName name="ninnc3p_6">#REF!</definedName>
    <definedName name="nint1p" localSheetId="13">#REF!</definedName>
    <definedName name="nint1p" localSheetId="2">#REF!</definedName>
    <definedName name="nint1p" localSheetId="11">#REF!</definedName>
    <definedName name="nint1p" localSheetId="5">#REF!</definedName>
    <definedName name="nint1p" localSheetId="14">#REF!</definedName>
    <definedName name="nint1p">#REF!</definedName>
    <definedName name="nint1p_6" localSheetId="13">#REF!</definedName>
    <definedName name="nint1p_6" localSheetId="2">#REF!</definedName>
    <definedName name="nint1p_6" localSheetId="11">#REF!</definedName>
    <definedName name="nint1p_6" localSheetId="5">#REF!</definedName>
    <definedName name="nint1p_6" localSheetId="14">#REF!</definedName>
    <definedName name="nint1p_6">#REF!</definedName>
    <definedName name="nintnc1p" localSheetId="13">#REF!</definedName>
    <definedName name="nintnc1p" localSheetId="2">#REF!</definedName>
    <definedName name="nintnc1p" localSheetId="11">#REF!</definedName>
    <definedName name="nintnc1p" localSheetId="5">#REF!</definedName>
    <definedName name="nintnc1p" localSheetId="14">#REF!</definedName>
    <definedName name="nintnc1p">#REF!</definedName>
    <definedName name="nintnc1p_6" localSheetId="13">#REF!</definedName>
    <definedName name="nintnc1p_6" localSheetId="2">#REF!</definedName>
    <definedName name="nintnc1p_6" localSheetId="11">#REF!</definedName>
    <definedName name="nintnc1p_6" localSheetId="5">#REF!</definedName>
    <definedName name="nintnc1p_6" localSheetId="14">#REF!</definedName>
    <definedName name="nintnc1p_6">#REF!</definedName>
    <definedName name="nintvl1p" localSheetId="13">#REF!</definedName>
    <definedName name="nintvl1p" localSheetId="2">#REF!</definedName>
    <definedName name="nintvl1p" localSheetId="11">#REF!</definedName>
    <definedName name="nintvl1p" localSheetId="5">#REF!</definedName>
    <definedName name="nintvl1p" localSheetId="14">#REF!</definedName>
    <definedName name="nintvl1p">#REF!</definedName>
    <definedName name="nintvl1p_6" localSheetId="13">#REF!</definedName>
    <definedName name="nintvl1p_6" localSheetId="2">#REF!</definedName>
    <definedName name="nintvl1p_6" localSheetId="11">#REF!</definedName>
    <definedName name="nintvl1p_6" localSheetId="5">#REF!</definedName>
    <definedName name="nintvl1p_6" localSheetId="14">#REF!</definedName>
    <definedName name="nintvl1p_6">#REF!</definedName>
    <definedName name="NINvc" localSheetId="13">#REF!</definedName>
    <definedName name="NINvc" localSheetId="2">#REF!</definedName>
    <definedName name="NINvc" localSheetId="11">#REF!</definedName>
    <definedName name="NINvc" localSheetId="5">#REF!</definedName>
    <definedName name="NINvc" localSheetId="14">#REF!</definedName>
    <definedName name="NINvc">#REF!</definedName>
    <definedName name="ninvl">#N/A</definedName>
    <definedName name="ninvl_6" localSheetId="13">#REF!</definedName>
    <definedName name="ninvl_6" localSheetId="2">#REF!</definedName>
    <definedName name="ninvl_6" localSheetId="11">#REF!</definedName>
    <definedName name="ninvl_6" localSheetId="5">#REF!</definedName>
    <definedName name="ninvl_6" localSheetId="14">#REF!</definedName>
    <definedName name="ninvl_6">#REF!</definedName>
    <definedName name="ninvl3p" localSheetId="13">#REF!</definedName>
    <definedName name="ninvl3p" localSheetId="2">#REF!</definedName>
    <definedName name="ninvl3p" localSheetId="11">#REF!</definedName>
    <definedName name="ninvl3p" localSheetId="5">#REF!</definedName>
    <definedName name="ninvl3p" localSheetId="14">#REF!</definedName>
    <definedName name="ninvl3p">#REF!</definedName>
    <definedName name="ninvl3p_6" localSheetId="13">#REF!</definedName>
    <definedName name="ninvl3p_6" localSheetId="2">#REF!</definedName>
    <definedName name="ninvl3p_6" localSheetId="11">#REF!</definedName>
    <definedName name="ninvl3p_6" localSheetId="5">#REF!</definedName>
    <definedName name="ninvl3p_6" localSheetId="14">#REF!</definedName>
    <definedName name="ninvl3p_6">#REF!</definedName>
    <definedName name="ning1p" localSheetId="13">#REF!</definedName>
    <definedName name="ning1p" localSheetId="2">#REF!</definedName>
    <definedName name="ning1p" localSheetId="11">#REF!</definedName>
    <definedName name="ning1p" localSheetId="5">#REF!</definedName>
    <definedName name="ning1p" localSheetId="14">#REF!</definedName>
    <definedName name="ning1p">#REF!</definedName>
    <definedName name="ning1p_6" localSheetId="13">#REF!</definedName>
    <definedName name="ning1p_6" localSheetId="2">#REF!</definedName>
    <definedName name="ning1p_6" localSheetId="11">#REF!</definedName>
    <definedName name="ning1p_6" localSheetId="5">#REF!</definedName>
    <definedName name="ning1p_6" localSheetId="14">#REF!</definedName>
    <definedName name="ning1p_6">#REF!</definedName>
    <definedName name="ningnc1p" localSheetId="13">#REF!</definedName>
    <definedName name="ningnc1p" localSheetId="2">#REF!</definedName>
    <definedName name="ningnc1p" localSheetId="11">#REF!</definedName>
    <definedName name="ningnc1p" localSheetId="5">#REF!</definedName>
    <definedName name="ningnc1p" localSheetId="14">#REF!</definedName>
    <definedName name="ningnc1p">#REF!</definedName>
    <definedName name="ningnc1p_6" localSheetId="13">#REF!</definedName>
    <definedName name="ningnc1p_6" localSheetId="2">#REF!</definedName>
    <definedName name="ningnc1p_6" localSheetId="11">#REF!</definedName>
    <definedName name="ningnc1p_6" localSheetId="5">#REF!</definedName>
    <definedName name="ningnc1p_6" localSheetId="14">#REF!</definedName>
    <definedName name="ningnc1p_6">#REF!</definedName>
    <definedName name="ningvl1p" localSheetId="13">#REF!</definedName>
    <definedName name="ningvl1p" localSheetId="2">#REF!</definedName>
    <definedName name="ningvl1p" localSheetId="11">#REF!</definedName>
    <definedName name="ningvl1p" localSheetId="5">#REF!</definedName>
    <definedName name="ningvl1p" localSheetId="14">#REF!</definedName>
    <definedName name="ningvl1p">#REF!</definedName>
    <definedName name="ningvl1p_6" localSheetId="13">#REF!</definedName>
    <definedName name="ningvl1p_6" localSheetId="2">#REF!</definedName>
    <definedName name="ningvl1p_6" localSheetId="11">#REF!</definedName>
    <definedName name="ningvl1p_6" localSheetId="5">#REF!</definedName>
    <definedName name="ningvl1p_6" localSheetId="14">#REF!</definedName>
    <definedName name="ningvl1p_6">#REF!</definedName>
    <definedName name="nktc" localSheetId="2">#REF!</definedName>
    <definedName name="nktc" localSheetId="11">#REF!</definedName>
    <definedName name="nktc" localSheetId="5">#REF!</definedName>
    <definedName name="nktc">#REF!</definedName>
    <definedName name="nkhi" localSheetId="13">#REF!</definedName>
    <definedName name="nkhi" localSheetId="2">#REF!</definedName>
    <definedName name="nkhi" localSheetId="11">#REF!</definedName>
    <definedName name="nkhi" localSheetId="5">#REF!</definedName>
    <definedName name="nkhi" localSheetId="14">#REF!</definedName>
    <definedName name="nkhi">#REF!</definedName>
    <definedName name="nl" localSheetId="13">#REF!</definedName>
    <definedName name="nl" localSheetId="2">#REF!</definedName>
    <definedName name="nl" localSheetId="11">#REF!</definedName>
    <definedName name="nl" localSheetId="5">#REF!</definedName>
    <definedName name="nl" localSheetId="14">#REF!</definedName>
    <definedName name="nl">#REF!</definedName>
    <definedName name="nl_6" localSheetId="13">#REF!</definedName>
    <definedName name="nl_6" localSheetId="2">#REF!</definedName>
    <definedName name="nl_6" localSheetId="11">#REF!</definedName>
    <definedName name="nl_6" localSheetId="5">#REF!</definedName>
    <definedName name="nl_6" localSheetId="14">#REF!</definedName>
    <definedName name="nl_6">#REF!</definedName>
    <definedName name="NL12nc" localSheetId="13">#REF!</definedName>
    <definedName name="NL12nc" localSheetId="2">#REF!</definedName>
    <definedName name="NL12nc" localSheetId="11">#REF!</definedName>
    <definedName name="NL12nc" localSheetId="5">#REF!</definedName>
    <definedName name="NL12nc" localSheetId="14">#REF!</definedName>
    <definedName name="NL12nc">#REF!</definedName>
    <definedName name="NL12vl" localSheetId="13">#REF!</definedName>
    <definedName name="NL12vl" localSheetId="2">#REF!</definedName>
    <definedName name="NL12vl" localSheetId="11">#REF!</definedName>
    <definedName name="NL12vl" localSheetId="5">#REF!</definedName>
    <definedName name="NL12vl" localSheetId="14">#REF!</definedName>
    <definedName name="NL12vl">#REF!</definedName>
    <definedName name="nl1p" localSheetId="13">#REF!</definedName>
    <definedName name="nl1p" localSheetId="2">#REF!</definedName>
    <definedName name="nl1p" localSheetId="11">#REF!</definedName>
    <definedName name="nl1p" localSheetId="5">#REF!</definedName>
    <definedName name="nl1p" localSheetId="14">#REF!</definedName>
    <definedName name="nl1p">#REF!</definedName>
    <definedName name="nl1p_6" localSheetId="13">#REF!</definedName>
    <definedName name="nl1p_6" localSheetId="2">#REF!</definedName>
    <definedName name="nl1p_6" localSheetId="11">#REF!</definedName>
    <definedName name="nl1p_6" localSheetId="5">#REF!</definedName>
    <definedName name="nl1p_6" localSheetId="14">#REF!</definedName>
    <definedName name="nl1p_6">#REF!</definedName>
    <definedName name="nl3p" localSheetId="13">#REF!</definedName>
    <definedName name="nl3p" localSheetId="2">#REF!</definedName>
    <definedName name="nl3p" localSheetId="11">#REF!</definedName>
    <definedName name="nl3p" localSheetId="5">#REF!</definedName>
    <definedName name="nl3p" localSheetId="14">#REF!</definedName>
    <definedName name="nl3p">#REF!</definedName>
    <definedName name="nl3p_6" localSheetId="13">#REF!</definedName>
    <definedName name="nl3p_6" localSheetId="2">#REF!</definedName>
    <definedName name="nl3p_6" localSheetId="11">#REF!</definedName>
    <definedName name="nl3p_6" localSheetId="5">#REF!</definedName>
    <definedName name="nl3p_6" localSheetId="14">#REF!</definedName>
    <definedName name="nl3p_6">#REF!</definedName>
    <definedName name="NlapName" localSheetId="13">#REF!</definedName>
    <definedName name="NlapName" localSheetId="2">#REF!</definedName>
    <definedName name="NlapName" localSheetId="11">#REF!</definedName>
    <definedName name="NlapName" localSheetId="5">#REF!</definedName>
    <definedName name="NlapName" localSheetId="14">#REF!</definedName>
    <definedName name="NlapName">#REF!</definedName>
    <definedName name="NLFElse" localSheetId="13">#REF!</definedName>
    <definedName name="NLFElse" localSheetId="2">#REF!</definedName>
    <definedName name="NLFElse" localSheetId="11">#REF!</definedName>
    <definedName name="NLFElse" localSheetId="5">#REF!</definedName>
    <definedName name="NLFElse" localSheetId="14">#REF!</definedName>
    <definedName name="NLFElse">#REF!</definedName>
    <definedName name="NLHC15" localSheetId="13">#REF!</definedName>
    <definedName name="NLHC15" localSheetId="2">#REF!</definedName>
    <definedName name="NLHC15" localSheetId="11">#REF!</definedName>
    <definedName name="NLHC15" localSheetId="5">#REF!</definedName>
    <definedName name="NLHC15" localSheetId="14">#REF!</definedName>
    <definedName name="NLHC15">#REF!</definedName>
    <definedName name="NLHC25" localSheetId="13">#REF!</definedName>
    <definedName name="NLHC25" localSheetId="2">#REF!</definedName>
    <definedName name="NLHC25" localSheetId="11">#REF!</definedName>
    <definedName name="NLHC25" localSheetId="5">#REF!</definedName>
    <definedName name="NLHC25" localSheetId="14">#REF!</definedName>
    <definedName name="NLHC25">#REF!</definedName>
    <definedName name="nlht">#N/A</definedName>
    <definedName name="nlkn">#N/A</definedName>
    <definedName name="NLLC15" localSheetId="13">#REF!</definedName>
    <definedName name="NLLC15" localSheetId="2">#REF!</definedName>
    <definedName name="NLLC15" localSheetId="11">#REF!</definedName>
    <definedName name="NLLC15" localSheetId="5">#REF!</definedName>
    <definedName name="NLLC15" localSheetId="14">#REF!</definedName>
    <definedName name="NLLC15">#REF!</definedName>
    <definedName name="NLLC25" localSheetId="13">#REF!</definedName>
    <definedName name="NLLC25" localSheetId="2">#REF!</definedName>
    <definedName name="NLLC25" localSheetId="11">#REF!</definedName>
    <definedName name="NLLC25" localSheetId="5">#REF!</definedName>
    <definedName name="NLLC25" localSheetId="14">#REF!</definedName>
    <definedName name="NLLC25">#REF!</definedName>
    <definedName name="NLMC15" localSheetId="13">#REF!</definedName>
    <definedName name="NLMC15" localSheetId="2">#REF!</definedName>
    <definedName name="NLMC15" localSheetId="11">#REF!</definedName>
    <definedName name="NLMC15" localSheetId="5">#REF!</definedName>
    <definedName name="NLMC15" localSheetId="14">#REF!</definedName>
    <definedName name="NLMC15">#REF!</definedName>
    <definedName name="NLMC25" localSheetId="13">#REF!</definedName>
    <definedName name="NLMC25" localSheetId="2">#REF!</definedName>
    <definedName name="NLMC25" localSheetId="11">#REF!</definedName>
    <definedName name="NLMC25" localSheetId="5">#REF!</definedName>
    <definedName name="NLMC25" localSheetId="14">#REF!</definedName>
    <definedName name="NLMC25">#REF!</definedName>
    <definedName name="nlmtc">#N/A</definedName>
    <definedName name="nlnc">#N/A</definedName>
    <definedName name="nlnc_6" localSheetId="13">#REF!</definedName>
    <definedName name="nlnc_6" localSheetId="2">#REF!</definedName>
    <definedName name="nlnc_6" localSheetId="11">#REF!</definedName>
    <definedName name="nlnc_6" localSheetId="5">#REF!</definedName>
    <definedName name="nlnc_6" localSheetId="14">#REF!</definedName>
    <definedName name="nlnc_6">#REF!</definedName>
    <definedName name="nlnc3p" localSheetId="13">#REF!</definedName>
    <definedName name="nlnc3p" localSheetId="2">#REF!</definedName>
    <definedName name="nlnc3p" localSheetId="11">#REF!</definedName>
    <definedName name="nlnc3p" localSheetId="5">#REF!</definedName>
    <definedName name="nlnc3p" localSheetId="14">#REF!</definedName>
    <definedName name="nlnc3p">#REF!</definedName>
    <definedName name="nlnc3p_6" localSheetId="13">#REF!</definedName>
    <definedName name="nlnc3p_6" localSheetId="2">#REF!</definedName>
    <definedName name="nlnc3p_6" localSheetId="11">#REF!</definedName>
    <definedName name="nlnc3p_6" localSheetId="5">#REF!</definedName>
    <definedName name="nlnc3p_6" localSheetId="14">#REF!</definedName>
    <definedName name="nlnc3p_6">#REF!</definedName>
    <definedName name="nlnc3pha" localSheetId="13">#REF!</definedName>
    <definedName name="nlnc3pha" localSheetId="2">#REF!</definedName>
    <definedName name="nlnc3pha" localSheetId="11">#REF!</definedName>
    <definedName name="nlnc3pha" localSheetId="5">#REF!</definedName>
    <definedName name="nlnc3pha" localSheetId="14">#REF!</definedName>
    <definedName name="nlnc3pha">#REF!</definedName>
    <definedName name="nlnc3pha_6" localSheetId="13">#REF!</definedName>
    <definedName name="nlnc3pha_6" localSheetId="2">#REF!</definedName>
    <definedName name="nlnc3pha_6" localSheetId="11">#REF!</definedName>
    <definedName name="nlnc3pha_6" localSheetId="5">#REF!</definedName>
    <definedName name="nlnc3pha_6" localSheetId="14">#REF!</definedName>
    <definedName name="nlnc3pha_6">#REF!</definedName>
    <definedName name="NLTK1p" localSheetId="13">#REF!</definedName>
    <definedName name="NLTK1p" localSheetId="2">#REF!</definedName>
    <definedName name="NLTK1p" localSheetId="11">#REF!</definedName>
    <definedName name="NLTK1p" localSheetId="5">#REF!</definedName>
    <definedName name="NLTK1p" localSheetId="14">#REF!</definedName>
    <definedName name="NLTK1p">#REF!</definedName>
    <definedName name="NLTK1p_6" localSheetId="13">#REF!</definedName>
    <definedName name="NLTK1p_6" localSheetId="2">#REF!</definedName>
    <definedName name="NLTK1p_6" localSheetId="11">#REF!</definedName>
    <definedName name="NLTK1p_6" localSheetId="5">#REF!</definedName>
    <definedName name="NLTK1p_6" localSheetId="14">#REF!</definedName>
    <definedName name="NLTK1p_6">#REF!</definedName>
    <definedName name="nlvl">#N/A</definedName>
    <definedName name="nlvl_6" localSheetId="13">#REF!</definedName>
    <definedName name="nlvl_6" localSheetId="2">#REF!</definedName>
    <definedName name="nlvl_6" localSheetId="11">#REF!</definedName>
    <definedName name="nlvl_6" localSheetId="5">#REF!</definedName>
    <definedName name="nlvl_6" localSheetId="14">#REF!</definedName>
    <definedName name="nlvl_6">#REF!</definedName>
    <definedName name="nlvl1">#N/A</definedName>
    <definedName name="nlvl3p" localSheetId="13">#REF!</definedName>
    <definedName name="nlvl3p" localSheetId="2">#REF!</definedName>
    <definedName name="nlvl3p" localSheetId="11">#REF!</definedName>
    <definedName name="nlvl3p" localSheetId="5">#REF!</definedName>
    <definedName name="nlvl3p" localSheetId="14">#REF!</definedName>
    <definedName name="nlvl3p">#REF!</definedName>
    <definedName name="nlvl3p_6" localSheetId="13">#REF!</definedName>
    <definedName name="nlvl3p_6" localSheetId="2">#REF!</definedName>
    <definedName name="nlvl3p_6" localSheetId="11">#REF!</definedName>
    <definedName name="nlvl3p_6" localSheetId="5">#REF!</definedName>
    <definedName name="nlvl3p_6" localSheetId="14">#REF!</definedName>
    <definedName name="nlvl3p_6">#REF!</definedName>
    <definedName name="nm" localSheetId="13">#REF!</definedName>
    <definedName name="nm" localSheetId="2">#REF!</definedName>
    <definedName name="nm" localSheetId="11">#REF!</definedName>
    <definedName name="nm" localSheetId="5">#REF!</definedName>
    <definedName name="nm" localSheetId="14">#REF!</definedName>
    <definedName name="nm">#REF!</definedName>
    <definedName name="Nmn">#N/A</definedName>
    <definedName name="nmo">#N/A</definedName>
    <definedName name="Nms" localSheetId="13">#REF!</definedName>
    <definedName name="Nms" localSheetId="2">#REF!</definedName>
    <definedName name="Nms" localSheetId="11">#REF!</definedName>
    <definedName name="Nms" localSheetId="5">#REF!</definedName>
    <definedName name="Nms" localSheetId="14">#REF!</definedName>
    <definedName name="Nms">#REF!</definedName>
    <definedName name="nn" localSheetId="13">#REF!</definedName>
    <definedName name="nn" localSheetId="2">#REF!</definedName>
    <definedName name="nn" localSheetId="11">#REF!</definedName>
    <definedName name="nn" localSheetId="5">#REF!</definedName>
    <definedName name="nn" localSheetId="14">#REF!</definedName>
    <definedName name="nn">#REF!</definedName>
    <definedName name="nn_6" localSheetId="13">#REF!</definedName>
    <definedName name="nn_6" localSheetId="2">#REF!</definedName>
    <definedName name="nn_6" localSheetId="11">#REF!</definedName>
    <definedName name="nn_6" localSheetId="5">#REF!</definedName>
    <definedName name="nn_6" localSheetId="14">#REF!</definedName>
    <definedName name="nn_6">#REF!</definedName>
    <definedName name="nn_9">1.15</definedName>
    <definedName name="nn1p" localSheetId="13">#REF!</definedName>
    <definedName name="nn1p" localSheetId="2">#REF!</definedName>
    <definedName name="nn1p" localSheetId="11">#REF!</definedName>
    <definedName name="nn1p" localSheetId="5">#REF!</definedName>
    <definedName name="nn1p" localSheetId="14">#REF!</definedName>
    <definedName name="nn1p">#REF!</definedName>
    <definedName name="nn1p_6" localSheetId="13">#REF!</definedName>
    <definedName name="nn1p_6" localSheetId="2">#REF!</definedName>
    <definedName name="nn1p_6" localSheetId="11">#REF!</definedName>
    <definedName name="nn1p_6" localSheetId="5">#REF!</definedName>
    <definedName name="nn1p_6" localSheetId="14">#REF!</definedName>
    <definedName name="nn1p_6">#REF!</definedName>
    <definedName name="nn3p" localSheetId="13">#REF!</definedName>
    <definedName name="nn3p" localSheetId="2">#REF!</definedName>
    <definedName name="nn3p" localSheetId="11">#REF!</definedName>
    <definedName name="nn3p" localSheetId="5">#REF!</definedName>
    <definedName name="nn3p" localSheetId="14">#REF!</definedName>
    <definedName name="nn3p">#REF!</definedName>
    <definedName name="nn3p_6" localSheetId="13">#REF!</definedName>
    <definedName name="nn3p_6" localSheetId="2">#REF!</definedName>
    <definedName name="nn3p_6" localSheetId="11">#REF!</definedName>
    <definedName name="nn3p_6" localSheetId="5">#REF!</definedName>
    <definedName name="nn3p_6" localSheetId="14">#REF!</definedName>
    <definedName name="nn3p_6">#REF!</definedName>
    <definedName name="nnn" localSheetId="2" hidden="1">{"'Sheet1'!$L$16"}</definedName>
    <definedName name="nnn" localSheetId="11" hidden="1">{"'Sheet1'!$L$16"}</definedName>
    <definedName name="nnn" localSheetId="5" hidden="1">{"'Sheet1'!$L$16"}</definedName>
    <definedName name="nnn" hidden="1">{"'Sheet1'!$L$16"}</definedName>
    <definedName name="nnnc">#N/A</definedName>
    <definedName name="nnnc_6" localSheetId="13">#REF!</definedName>
    <definedName name="nnnc_6" localSheetId="2">#REF!</definedName>
    <definedName name="nnnc_6" localSheetId="11">#REF!</definedName>
    <definedName name="nnnc_6" localSheetId="5">#REF!</definedName>
    <definedName name="nnnc_6" localSheetId="14">#REF!</definedName>
    <definedName name="nnnc_6">#REF!</definedName>
    <definedName name="nnnc3p" localSheetId="13">#REF!</definedName>
    <definedName name="nnnc3p" localSheetId="2">#REF!</definedName>
    <definedName name="nnnc3p" localSheetId="11">#REF!</definedName>
    <definedName name="nnnc3p" localSheetId="5">#REF!</definedName>
    <definedName name="nnnc3p" localSheetId="14">#REF!</definedName>
    <definedName name="nnnc3p">#REF!</definedName>
    <definedName name="nnnc3p_6" localSheetId="13">#REF!</definedName>
    <definedName name="nnnc3p_6" localSheetId="2">#REF!</definedName>
    <definedName name="nnnc3p_6" localSheetId="11">#REF!</definedName>
    <definedName name="nnnc3p_6" localSheetId="5">#REF!</definedName>
    <definedName name="nnnc3p_6" localSheetId="14">#REF!</definedName>
    <definedName name="nnnc3p_6">#REF!</definedName>
    <definedName name="NNNNN" localSheetId="2" hidden="1">{"'Sheet1'!$L$16"}</definedName>
    <definedName name="NNNNN" localSheetId="11" hidden="1">{"'Sheet1'!$L$16"}</definedName>
    <definedName name="NNNNN" localSheetId="5" hidden="1">{"'Sheet1'!$L$16"}</definedName>
    <definedName name="NNNNN" hidden="1">{"'Sheet1'!$L$16"}</definedName>
    <definedName name="nnnnnnn">#N/A</definedName>
    <definedName name="nnvl">#N/A</definedName>
    <definedName name="nnvl_6" localSheetId="13">#REF!</definedName>
    <definedName name="nnvl_6" localSheetId="2">#REF!</definedName>
    <definedName name="nnvl_6" localSheetId="11">#REF!</definedName>
    <definedName name="nnvl_6" localSheetId="5">#REF!</definedName>
    <definedName name="nnvl_6" localSheetId="14">#REF!</definedName>
    <definedName name="nnvl_6">#REF!</definedName>
    <definedName name="nnvl3p" localSheetId="13">#REF!</definedName>
    <definedName name="nnvl3p" localSheetId="2">#REF!</definedName>
    <definedName name="nnvl3p" localSheetId="11">#REF!</definedName>
    <definedName name="nnvl3p" localSheetId="5">#REF!</definedName>
    <definedName name="nnvl3p" localSheetId="14">#REF!</definedName>
    <definedName name="nnvl3p">#REF!</definedName>
    <definedName name="nnvl3p_6" localSheetId="13">#REF!</definedName>
    <definedName name="nnvl3p_6" localSheetId="2">#REF!</definedName>
    <definedName name="nnvl3p_6" localSheetId="11">#REF!</definedName>
    <definedName name="nnvl3p_6" localSheetId="5">#REF!</definedName>
    <definedName name="nnvl3p_6" localSheetId="14">#REF!</definedName>
    <definedName name="nnvl3p_6">#REF!</definedName>
    <definedName name="nng">#N/A</definedName>
    <definedName name="nnguoi">#N/A</definedName>
    <definedName name="No" localSheetId="13">#REF!</definedName>
    <definedName name="No" localSheetId="2">#REF!</definedName>
    <definedName name="No" localSheetId="11">#REF!</definedName>
    <definedName name="No" localSheetId="5">#REF!</definedName>
    <definedName name="No" localSheetId="14">#REF!</definedName>
    <definedName name="No">#REF!</definedName>
    <definedName name="No.9" localSheetId="2" hidden="1">{"'Sheet1'!$L$16"}</definedName>
    <definedName name="No.9" localSheetId="11" hidden="1">{"'Sheet1'!$L$16"}</definedName>
    <definedName name="No.9" localSheetId="5" hidden="1">{"'Sheet1'!$L$16"}</definedName>
    <definedName name="No.9" hidden="1">{"'Sheet1'!$L$16"}</definedName>
    <definedName name="noc" localSheetId="13">#REF!</definedName>
    <definedName name="noc" localSheetId="2">#REF!</definedName>
    <definedName name="noc" localSheetId="11">#REF!</definedName>
    <definedName name="noc" localSheetId="5">#REF!</definedName>
    <definedName name="noc" localSheetId="14">#REF!</definedName>
    <definedName name="noc">#REF!</definedName>
    <definedName name="NOCKCD">#N/A</definedName>
    <definedName name="NoiSuy_lll" function="1" xlm="1">'[7]Noisuy-LLL'!$A$1</definedName>
    <definedName name="NoiSuyBQL" localSheetId="13">#REF!</definedName>
    <definedName name="NoiSuyBQL" localSheetId="2">#REF!</definedName>
    <definedName name="NoiSuyBQL" localSheetId="11">#REF!</definedName>
    <definedName name="NoiSuyBQL" localSheetId="5">#REF!</definedName>
    <definedName name="NoiSuyBQL" localSheetId="14">#REF!</definedName>
    <definedName name="NoiSuyBQL">#REF!</definedName>
    <definedName name="NoiSuyGS" localSheetId="13">#REF!</definedName>
    <definedName name="NoiSuyGS" localSheetId="2">#REF!</definedName>
    <definedName name="NoiSuyGS" localSheetId="11">#REF!</definedName>
    <definedName name="NoiSuyGS" localSheetId="5">#REF!</definedName>
    <definedName name="NoiSuyGS" localSheetId="14">#REF!</definedName>
    <definedName name="NoiSuyGS">#REF!</definedName>
    <definedName name="NoiSuyGSTBi" localSheetId="13">#REF!</definedName>
    <definedName name="NoiSuyGSTBi" localSheetId="2">#REF!</definedName>
    <definedName name="NoiSuyGSTBi" localSheetId="11">#REF!</definedName>
    <definedName name="NoiSuyGSTBi" localSheetId="5">#REF!</definedName>
    <definedName name="NoiSuyGSTBi" localSheetId="14">#REF!</definedName>
    <definedName name="NoiSuyGSTBi">#REF!</definedName>
    <definedName name="NoiSuyMoiThau" localSheetId="13">#REF!</definedName>
    <definedName name="NoiSuyMoiThau" localSheetId="2">#REF!</definedName>
    <definedName name="NoiSuyMoiThau" localSheetId="11">#REF!</definedName>
    <definedName name="NoiSuyMoiThau" localSheetId="5">#REF!</definedName>
    <definedName name="NoiSuyMoiThau" localSheetId="14">#REF!</definedName>
    <definedName name="NoiSuyMoiThau">#REF!</definedName>
    <definedName name="NoiSuyTB" localSheetId="13">#REF!</definedName>
    <definedName name="NoiSuyTB" localSheetId="2">#REF!</definedName>
    <definedName name="NoiSuyTB" localSheetId="11">#REF!</definedName>
    <definedName name="NoiSuyTB" localSheetId="5">#REF!</definedName>
    <definedName name="NoiSuyTB" localSheetId="14">#REF!</definedName>
    <definedName name="NoiSuyTB">#REF!</definedName>
    <definedName name="NoiSuyTDDT" localSheetId="13">#REF!</definedName>
    <definedName name="NoiSuyTDDT" localSheetId="2">#REF!</definedName>
    <definedName name="NoiSuyTDDT" localSheetId="11">#REF!</definedName>
    <definedName name="NoiSuyTDDT" localSheetId="5">#REF!</definedName>
    <definedName name="NoiSuyTDDT" localSheetId="14">#REF!</definedName>
    <definedName name="NoiSuyTDDT">#REF!</definedName>
    <definedName name="NoiSuyTDTK" localSheetId="13">#REF!</definedName>
    <definedName name="NoiSuyTDTK" localSheetId="2">#REF!</definedName>
    <definedName name="NoiSuyTDTK" localSheetId="11">#REF!</definedName>
    <definedName name="NoiSuyTDTK" localSheetId="5">#REF!</definedName>
    <definedName name="NoiSuyTDTK" localSheetId="14">#REF!</definedName>
    <definedName name="NoiSuyTDTK">#REF!</definedName>
    <definedName name="NoiSuyTK" localSheetId="13">#REF!</definedName>
    <definedName name="NoiSuyTK" localSheetId="2">#REF!</definedName>
    <definedName name="NoiSuyTK" localSheetId="11">#REF!</definedName>
    <definedName name="NoiSuyTK" localSheetId="5">#REF!</definedName>
    <definedName name="NoiSuyTK" localSheetId="14">#REF!</definedName>
    <definedName name="NoiSuyTK">#REF!</definedName>
    <definedName name="Nomal" localSheetId="13">#REF!</definedName>
    <definedName name="Nomal" localSheetId="2">#REF!</definedName>
    <definedName name="Nomal" localSheetId="11">#REF!</definedName>
    <definedName name="Nomal" localSheetId="5">#REF!</definedName>
    <definedName name="Nomal" localSheetId="14">#REF!</definedName>
    <definedName name="Nomal">#REF!</definedName>
    <definedName name="nominal_shear" localSheetId="13">#REF!</definedName>
    <definedName name="nominal_shear" localSheetId="2">#REF!</definedName>
    <definedName name="nominal_shear" localSheetId="11">#REF!</definedName>
    <definedName name="nominal_shear" localSheetId="5">#REF!</definedName>
    <definedName name="nominal_shear" localSheetId="14">#REF!</definedName>
    <definedName name="nominal_shear">#REF!</definedName>
    <definedName name="nop" localSheetId="13">#REF!</definedName>
    <definedName name="nop" localSheetId="2">#REF!</definedName>
    <definedName name="nop" localSheetId="11">#REF!</definedName>
    <definedName name="nop" localSheetId="5">#REF!</definedName>
    <definedName name="nop" localSheetId="14">#REF!</definedName>
    <definedName name="nop">#REF!</definedName>
    <definedName name="NOPSCD">#N/A</definedName>
    <definedName name="NoSs">GET.WORKBOOK(4) + NOW()*0</definedName>
    <definedName name="Np" localSheetId="13">#REF!</definedName>
    <definedName name="Np" localSheetId="2">#REF!</definedName>
    <definedName name="Np" localSheetId="11">#REF!</definedName>
    <definedName name="Np" localSheetId="5">#REF!</definedName>
    <definedName name="Np" localSheetId="14">#REF!</definedName>
    <definedName name="Np">#REF!</definedName>
    <definedName name="Np_" localSheetId="13">#REF!</definedName>
    <definedName name="Np_" localSheetId="2">#REF!</definedName>
    <definedName name="Np_" localSheetId="11">#REF!</definedName>
    <definedName name="Np_" localSheetId="5">#REF!</definedName>
    <definedName name="Np_" localSheetId="14">#REF!</definedName>
    <definedName name="Np_">#REF!</definedName>
    <definedName name="npr" localSheetId="13">#REF!</definedName>
    <definedName name="npr" localSheetId="2">#REF!</definedName>
    <definedName name="npr" localSheetId="11">#REF!</definedName>
    <definedName name="npr" localSheetId="5">#REF!</definedName>
    <definedName name="npr" localSheetId="14">#REF!</definedName>
    <definedName name="npr">#REF!</definedName>
    <definedName name="nps" localSheetId="13">#REF!</definedName>
    <definedName name="nps" localSheetId="2">#REF!</definedName>
    <definedName name="nps" localSheetId="11">#REF!</definedName>
    <definedName name="nps" localSheetId="5">#REF!</definedName>
    <definedName name="nps" localSheetId="14">#REF!</definedName>
    <definedName name="nps">#REF!</definedName>
    <definedName name="Nq" localSheetId="13">#REF!</definedName>
    <definedName name="Nq" localSheetId="2">#REF!</definedName>
    <definedName name="Nq" localSheetId="11">#REF!</definedName>
    <definedName name="Nq" localSheetId="5">#REF!</definedName>
    <definedName name="Nq" localSheetId="14">#REF!</definedName>
    <definedName name="Nq">#REF!</definedName>
    <definedName name="nqd" localSheetId="13">#REF!</definedName>
    <definedName name="nqd" localSheetId="2">#REF!</definedName>
    <definedName name="nqd" localSheetId="11">#REF!</definedName>
    <definedName name="nqd" localSheetId="5">#REF!</definedName>
    <definedName name="nqd" localSheetId="14">#REF!</definedName>
    <definedName name="nqd">#REF!</definedName>
    <definedName name="nr" localSheetId="13">#REF!</definedName>
    <definedName name="nr" localSheetId="2">#REF!</definedName>
    <definedName name="nr" localSheetId="11">#REF!</definedName>
    <definedName name="nr" localSheetId="5">#REF!</definedName>
    <definedName name="nr" localSheetId="14">#REF!</definedName>
    <definedName name="nr">#REF!</definedName>
    <definedName name="NrYC" localSheetId="13">#REF!</definedName>
    <definedName name="NrYC" localSheetId="2">#REF!</definedName>
    <definedName name="NrYC" localSheetId="11">#REF!</definedName>
    <definedName name="NrYC" localSheetId="5">#REF!</definedName>
    <definedName name="NrYC" localSheetId="14">#REF!</definedName>
    <definedName name="NrYC">#REF!</definedName>
    <definedName name="ns" localSheetId="13">#REF!</definedName>
    <definedName name="ns" localSheetId="2">#REF!</definedName>
    <definedName name="ns" localSheetId="11">#REF!</definedName>
    <definedName name="ns" localSheetId="5">#REF!</definedName>
    <definedName name="ns" localSheetId="14">#REF!</definedName>
    <definedName name="ns">#REF!</definedName>
    <definedName name="ns.">#REF!</definedName>
    <definedName name="ns..">#N/A</definedName>
    <definedName name="NsBQL04" localSheetId="13">#REF!</definedName>
    <definedName name="NsBQL04" localSheetId="2">#REF!</definedName>
    <definedName name="NsBQL04" localSheetId="11">#REF!</definedName>
    <definedName name="NsBQL04" localSheetId="5">#REF!</definedName>
    <definedName name="NsBQL04" localSheetId="14">#REF!</definedName>
    <definedName name="NsBQL04">#REF!</definedName>
    <definedName name="nsc" localSheetId="13">#REF!</definedName>
    <definedName name="nsc" localSheetId="2">#REF!</definedName>
    <definedName name="nsc" localSheetId="11">#REF!</definedName>
    <definedName name="nsc" localSheetId="5">#REF!</definedName>
    <definedName name="nsc" localSheetId="14">#REF!</definedName>
    <definedName name="nsc">#REF!</definedName>
    <definedName name="NsGsTB" localSheetId="13">#REF!</definedName>
    <definedName name="NsGsTB" localSheetId="2">#REF!</definedName>
    <definedName name="NsGsTB" localSheetId="11">#REF!</definedName>
    <definedName name="NsGsTB" localSheetId="5">#REF!</definedName>
    <definedName name="NsGsTB" localSheetId="14">#REF!</definedName>
    <definedName name="NsGsTB">#REF!</definedName>
    <definedName name="NsGsXL" localSheetId="13">#REF!</definedName>
    <definedName name="NsGsXL" localSheetId="2">#REF!</definedName>
    <definedName name="NsGsXL" localSheetId="11">#REF!</definedName>
    <definedName name="NsGsXL" localSheetId="5">#REF!</definedName>
    <definedName name="NsGsXL" localSheetId="14">#REF!</definedName>
    <definedName name="NsGsXL">#REF!</definedName>
    <definedName name="nsk" localSheetId="13">#REF!</definedName>
    <definedName name="nsk" localSheetId="2">#REF!</definedName>
    <definedName name="nsk" localSheetId="11">#REF!</definedName>
    <definedName name="nsk" localSheetId="5">#REF!</definedName>
    <definedName name="nsk" localSheetId="14">#REF!</definedName>
    <definedName name="nsk">#REF!</definedName>
    <definedName name="NsoatName" localSheetId="13">#REF!</definedName>
    <definedName name="NsoatName" localSheetId="2">#REF!</definedName>
    <definedName name="NsoatName" localSheetId="11">#REF!</definedName>
    <definedName name="NsoatName" localSheetId="5">#REF!</definedName>
    <definedName name="NsoatName" localSheetId="14">#REF!</definedName>
    <definedName name="NsoatName">#REF!</definedName>
    <definedName name="NsThauTB" localSheetId="13">#REF!</definedName>
    <definedName name="NsThauTB" localSheetId="2">#REF!</definedName>
    <definedName name="NsThauTB" localSheetId="11">#REF!</definedName>
    <definedName name="NsThauTB" localSheetId="5">#REF!</definedName>
    <definedName name="NsThauTB" localSheetId="14">#REF!</definedName>
    <definedName name="NsThauTB">#REF!</definedName>
    <definedName name="NsThauXL" localSheetId="13">#REF!</definedName>
    <definedName name="NsThauXL" localSheetId="2">#REF!</definedName>
    <definedName name="NsThauXL" localSheetId="11">#REF!</definedName>
    <definedName name="NsThauXL" localSheetId="5">#REF!</definedName>
    <definedName name="NsThauXL" localSheetId="14">#REF!</definedName>
    <definedName name="NsThauXL">#REF!</definedName>
    <definedName name="NsThTraDT" localSheetId="13">#REF!</definedName>
    <definedName name="NsThTraDT" localSheetId="2">#REF!</definedName>
    <definedName name="NsThTraDT" localSheetId="11">#REF!</definedName>
    <definedName name="NsThTraDT" localSheetId="5">#REF!</definedName>
    <definedName name="NsThTraDT" localSheetId="14">#REF!</definedName>
    <definedName name="NsThTraDT">#REF!</definedName>
    <definedName name="NsThTraTK" localSheetId="13">#REF!</definedName>
    <definedName name="NsThTraTK" localSheetId="2">#REF!</definedName>
    <definedName name="NsThTraTK" localSheetId="11">#REF!</definedName>
    <definedName name="NsThTraTK" localSheetId="5">#REF!</definedName>
    <definedName name="NsThTraTK" localSheetId="14">#REF!</definedName>
    <definedName name="NsThTraTK">#REF!</definedName>
    <definedName name="nstrand">#N/A</definedName>
    <definedName name="nt" localSheetId="13">#REF!</definedName>
    <definedName name="nt" localSheetId="2">#REF!</definedName>
    <definedName name="nt" localSheetId="11">#REF!</definedName>
    <definedName name="nt" localSheetId="5">#REF!</definedName>
    <definedName name="nt" localSheetId="14">#REF!</definedName>
    <definedName name="nt">#REF!</definedName>
    <definedName name="Ntcd">#N/A</definedName>
    <definedName name="ñtñt" localSheetId="2" hidden="1">{"'Sheet1'!$L$16"}</definedName>
    <definedName name="ñtñt" localSheetId="11" hidden="1">{"'Sheet1'!$L$16"}</definedName>
    <definedName name="ñtñt" localSheetId="5" hidden="1">{"'Sheet1'!$L$16"}</definedName>
    <definedName name="ñtñt" hidden="1">{"'Sheet1'!$L$16"}</definedName>
    <definedName name="nttc">#REF!</definedName>
    <definedName name="nttc_1">#REF!</definedName>
    <definedName name="nttc_2">#REF!</definedName>
    <definedName name="nttc_cv_1">#REF!</definedName>
    <definedName name="nttc_cv_2">#REF!</definedName>
    <definedName name="ÑTHH">#N/A</definedName>
    <definedName name="Nu" localSheetId="13">#REF!</definedName>
    <definedName name="Nu" localSheetId="2">#REF!</definedName>
    <definedName name="Nu" localSheetId="11">#REF!</definedName>
    <definedName name="Nu" localSheetId="5">#REF!</definedName>
    <definedName name="Nu" localSheetId="14">#REF!</definedName>
    <definedName name="Nu">#REF!</definedName>
    <definedName name="num_text" function="1" xlm="1">[7]Function!$D$1</definedName>
    <definedName name="Number_of_Payments" localSheetId="9">#N/A</definedName>
    <definedName name="Number_of_Payments" localSheetId="8">#N/A</definedName>
    <definedName name="Number_of_Payments" localSheetId="10">MATCH(0.01,MMNL!________atn7,-1)+1</definedName>
    <definedName name="Number_of_Payments" localSheetId="13">#N/A</definedName>
    <definedName name="Number_of_Payments" localSheetId="2">MATCH(0.01,MMNL!________atn7,-1)+1</definedName>
    <definedName name="Number_of_Payments" localSheetId="11">MATCH(0.01,MMNL!________atn7,-1)+1</definedName>
    <definedName name="Number_of_Payments" localSheetId="5">MATCH(0.01,MMNL!________atn7,-1)+1</definedName>
    <definedName name="Number_of_Payments" localSheetId="14">#N/A</definedName>
    <definedName name="Number_of_Payments">MATCH(0.01,MMNL!________atn7,-1)+1</definedName>
    <definedName name="nuoc">#N/A</definedName>
    <definedName name="nuoc_6" localSheetId="13">#REF!</definedName>
    <definedName name="nuoc_6" localSheetId="2">#REF!</definedName>
    <definedName name="nuoc_6" localSheetId="11">#REF!</definedName>
    <definedName name="nuoc_6" localSheetId="5">#REF!</definedName>
    <definedName name="nuoc_6" localSheetId="14">#REF!</definedName>
    <definedName name="nuoc_6">#REF!</definedName>
    <definedName name="nuoc2" localSheetId="13">#REF!</definedName>
    <definedName name="nuoc2" localSheetId="2">#REF!</definedName>
    <definedName name="nuoc2" localSheetId="11">#REF!</definedName>
    <definedName name="nuoc2" localSheetId="5">#REF!</definedName>
    <definedName name="nuoc2" localSheetId="14">#REF!</definedName>
    <definedName name="nuoc2">#REF!</definedName>
    <definedName name="nuoc4" localSheetId="13">#REF!</definedName>
    <definedName name="nuoc4" localSheetId="2">#REF!</definedName>
    <definedName name="nuoc4" localSheetId="11">#REF!</definedName>
    <definedName name="nuoc4" localSheetId="5">#REF!</definedName>
    <definedName name="nuoc4" localSheetId="14">#REF!</definedName>
    <definedName name="nuoc4">#REF!</definedName>
    <definedName name="nuoc5" localSheetId="13">#REF!</definedName>
    <definedName name="nuoc5" localSheetId="2">#REF!</definedName>
    <definedName name="nuoc5" localSheetId="11">#REF!</definedName>
    <definedName name="nuoc5" localSheetId="5">#REF!</definedName>
    <definedName name="nuoc5" localSheetId="14">#REF!</definedName>
    <definedName name="nuoc5">#REF!</definedName>
    <definedName name="Nut_tec" localSheetId="13">#REF!</definedName>
    <definedName name="Nut_tec" localSheetId="2">#REF!</definedName>
    <definedName name="Nut_tec" localSheetId="11">#REF!</definedName>
    <definedName name="Nut_tec" localSheetId="5">#REF!</definedName>
    <definedName name="Nut_tec" localSheetId="14">#REF!</definedName>
    <definedName name="Nut_tec">#REF!</definedName>
    <definedName name="nuy" localSheetId="13">#REF!</definedName>
    <definedName name="nuy" localSheetId="2">#REF!</definedName>
    <definedName name="nuy" localSheetId="11">#REF!</definedName>
    <definedName name="nuy" localSheetId="5">#REF!</definedName>
    <definedName name="nuy" localSheetId="14">#REF!</definedName>
    <definedName name="nuy">#REF!</definedName>
    <definedName name="nv">#N/A</definedName>
    <definedName name="NVF" localSheetId="13">#REF!</definedName>
    <definedName name="NVF" localSheetId="2">#REF!</definedName>
    <definedName name="NVF" localSheetId="11">#REF!</definedName>
    <definedName name="NVF" localSheetId="5">#REF!</definedName>
    <definedName name="NVF" localSheetId="14">#REF!</definedName>
    <definedName name="NVF">#REF!</definedName>
    <definedName name="nw" localSheetId="13">#REF!</definedName>
    <definedName name="nw" localSheetId="2">#REF!</definedName>
    <definedName name="nw" localSheetId="11">#REF!</definedName>
    <definedName name="nw" localSheetId="5">#REF!</definedName>
    <definedName name="nw" localSheetId="14">#REF!</definedName>
    <definedName name="nw">#REF!</definedName>
    <definedName name="nx">#N/A</definedName>
    <definedName name="nxb_2">#N/A</definedName>
    <definedName name="nxc" localSheetId="13">#REF!</definedName>
    <definedName name="nxc" localSheetId="2">#REF!</definedName>
    <definedName name="nxc" localSheetId="11">#REF!</definedName>
    <definedName name="nxc" localSheetId="5">#REF!</definedName>
    <definedName name="nxc" localSheetId="14">#REF!</definedName>
    <definedName name="nxc">#REF!</definedName>
    <definedName name="nxcvmxn">#N/A</definedName>
    <definedName name="nxmtc">#N/A</definedName>
    <definedName name="nxp" localSheetId="13">#REF!</definedName>
    <definedName name="nxp" localSheetId="2">#REF!</definedName>
    <definedName name="nxp" localSheetId="11">#REF!</definedName>
    <definedName name="nxp" localSheetId="5">#REF!</definedName>
    <definedName name="nxp" localSheetId="14">#REF!</definedName>
    <definedName name="nxp">#REF!</definedName>
    <definedName name="Ng" localSheetId="13">#REF!</definedName>
    <definedName name="Ng" localSheetId="2">#REF!</definedName>
    <definedName name="Ng" localSheetId="11">#REF!</definedName>
    <definedName name="Ng" localSheetId="5">#REF!</definedName>
    <definedName name="Ng" localSheetId="14">#REF!</definedName>
    <definedName name="Ng">#REF!</definedName>
    <definedName name="ng.">#N/A</definedName>
    <definedName name="Ng_êi_lËp__NguyÔn_Ho_i__øc" localSheetId="13">#REF!</definedName>
    <definedName name="Ng_êi_lËp__NguyÔn_Ho_i__øc" localSheetId="2">#REF!</definedName>
    <definedName name="Ng_êi_lËp__NguyÔn_Ho_i__øc" localSheetId="11">#REF!</definedName>
    <definedName name="Ng_êi_lËp__NguyÔn_Ho_i__øc" localSheetId="5">#REF!</definedName>
    <definedName name="Ng_êi_lËp__NguyÔn_Ho_i__øc" localSheetId="14">#REF!</definedName>
    <definedName name="Ng_êi_lËp__NguyÔn_Ho_i__øc">#REF!</definedName>
    <definedName name="Ng_êi_so_t__Phan_C_ng_Tr_êng" localSheetId="13">#REF!</definedName>
    <definedName name="Ng_êi_so_t__Phan_C_ng_Tr_êng" localSheetId="2">#REF!</definedName>
    <definedName name="Ng_êi_so_t__Phan_C_ng_Tr_êng" localSheetId="11">#REF!</definedName>
    <definedName name="Ng_êi_so_t__Phan_C_ng_Tr_êng" localSheetId="5">#REF!</definedName>
    <definedName name="Ng_êi_so_t__Phan_C_ng_Tr_êng" localSheetId="14">#REF!</definedName>
    <definedName name="Ng_êi_so_t__Phan_C_ng_Tr_êng">#REF!</definedName>
    <definedName name="Ng_y_c_ng" localSheetId="13">#REF!</definedName>
    <definedName name="Ng_y_c_ng" localSheetId="2">#REF!</definedName>
    <definedName name="Ng_y_c_ng" localSheetId="11">#REF!</definedName>
    <definedName name="Ng_y_c_ng" localSheetId="5">#REF!</definedName>
    <definedName name="Ng_y_c_ng" localSheetId="14">#REF!</definedName>
    <definedName name="Ng_y_c_ng">#REF!</definedName>
    <definedName name="ng1.">#N/A</definedName>
    <definedName name="ng2.">#N/A</definedName>
    <definedName name="ngau" localSheetId="13">#REF!</definedName>
    <definedName name="ngau" localSheetId="2">#REF!</definedName>
    <definedName name="ngau" localSheetId="11">#REF!</definedName>
    <definedName name="ngau" localSheetId="5">#REF!</definedName>
    <definedName name="ngau" localSheetId="14">#REF!</definedName>
    <definedName name="ngau">#REF!</definedName>
    <definedName name="Ngay" localSheetId="13">#REF!</definedName>
    <definedName name="Ngay" localSheetId="2">#REF!</definedName>
    <definedName name="Ngay" localSheetId="11">#REF!</definedName>
    <definedName name="Ngay" localSheetId="5">#REF!</definedName>
    <definedName name="Ngay" localSheetId="14">#REF!</definedName>
    <definedName name="Ngay">#REF!</definedName>
    <definedName name="NGAYBBNT">#REF!</definedName>
    <definedName name="NGAYCV">#REF!</definedName>
    <definedName name="NGAYNTPS">#REF!</definedName>
    <definedName name="NGAYPL">#REF!</definedName>
    <definedName name="NGAYPL04">#REF!</definedName>
    <definedName name="nght" localSheetId="13">#REF!</definedName>
    <definedName name="nght" localSheetId="2">#REF!</definedName>
    <definedName name="nght" localSheetId="11">#REF!</definedName>
    <definedName name="nght" localSheetId="5">#REF!</definedName>
    <definedName name="nght" localSheetId="14">#REF!</definedName>
    <definedName name="nght">#REF!</definedName>
    <definedName name="nght_6" localSheetId="13">#REF!</definedName>
    <definedName name="nght_6" localSheetId="2">#REF!</definedName>
    <definedName name="nght_6" localSheetId="11">#REF!</definedName>
    <definedName name="nght_6" localSheetId="5">#REF!</definedName>
    <definedName name="nght_6" localSheetId="14">#REF!</definedName>
    <definedName name="nght_6">#REF!</definedName>
    <definedName name="ngocha" localSheetId="13">#REF!</definedName>
    <definedName name="ngocha" localSheetId="2">#REF!</definedName>
    <definedName name="ngocha" localSheetId="11">#REF!</definedName>
    <definedName name="ngocha" localSheetId="5">#REF!</definedName>
    <definedName name="ngocha" localSheetId="14">#REF!</definedName>
    <definedName name="ngocha">#REF!</definedName>
    <definedName name="ngu" localSheetId="2" hidden="1">{"'Sheet1'!$L$16"}</definedName>
    <definedName name="ngu" localSheetId="11" hidden="1">{"'Sheet1'!$L$16"}</definedName>
    <definedName name="ngu" localSheetId="5" hidden="1">{"'Sheet1'!$L$16"}</definedName>
    <definedName name="ngu" hidden="1">{"'Sheet1'!$L$16"}</definedName>
    <definedName name="NH" localSheetId="13">#REF!</definedName>
    <definedName name="NH" localSheetId="2">#REF!</definedName>
    <definedName name="NH" localSheetId="11">#REF!</definedName>
    <definedName name="NH" localSheetId="5">#REF!</definedName>
    <definedName name="NH" localSheetId="14">#REF!</definedName>
    <definedName name="NH">#REF!</definedName>
    <definedName name="nh30_2">#N/A</definedName>
    <definedName name="nha">#N/A</definedName>
    <definedName name="NHAÂN_COÂNG" localSheetId="9">#REF!</definedName>
    <definedName name="NHAÂN_COÂNG" localSheetId="8">#REF!</definedName>
    <definedName name="NHAÂN_COÂNG" localSheetId="10">#REF!</definedName>
    <definedName name="NHAÂN_COÂNG" localSheetId="13">#N/A</definedName>
    <definedName name="NHAÂN_COÂNG" localSheetId="2">#REF!</definedName>
    <definedName name="NHAÂN_COÂNG" localSheetId="11">#REF!</definedName>
    <definedName name="NHAÂN_COÂNG" localSheetId="5">#REF!</definedName>
    <definedName name="NHAÂN_COÂNG" localSheetId="14">#N/A</definedName>
    <definedName name="NHAÂN_COÂNG">#REF!</definedName>
    <definedName name="Nhãm" localSheetId="13">#REF!</definedName>
    <definedName name="Nhãm" localSheetId="2">#REF!</definedName>
    <definedName name="Nhãm" localSheetId="11">#REF!</definedName>
    <definedName name="Nhãm" localSheetId="5">#REF!</definedName>
    <definedName name="Nhãm" localSheetId="14">#REF!</definedName>
    <definedName name="Nhãm">#REF!</definedName>
    <definedName name="Nhan_xet_cua_dai">"Picture 1"</definedName>
    <definedName name="nhancong" localSheetId="13">#REF!</definedName>
    <definedName name="nhancong" localSheetId="2">#REF!</definedName>
    <definedName name="nhancong" localSheetId="11">#REF!</definedName>
    <definedName name="nhancong" localSheetId="5">#REF!</definedName>
    <definedName name="nhancong" localSheetId="14">#REF!</definedName>
    <definedName name="nhancong">#REF!</definedName>
    <definedName name="NHANH2_CG4" localSheetId="2" hidden="1">{"'Sheet1'!$L$16"}</definedName>
    <definedName name="NHANH2_CG4" localSheetId="11" hidden="1">{"'Sheet1'!$L$16"}</definedName>
    <definedName name="NHANH2_CG4" localSheetId="5" hidden="1">{"'Sheet1'!$L$16"}</definedName>
    <definedName name="NHANH2_CG4" hidden="1">{"'Sheet1'!$L$16"}</definedName>
    <definedName name="nhapOngVNP" localSheetId="13">#REF!</definedName>
    <definedName name="nhapOngVNP" localSheetId="2">#REF!</definedName>
    <definedName name="nhapOngVNP" localSheetId="11">#REF!</definedName>
    <definedName name="nhapOngVNP" localSheetId="5">#REF!</definedName>
    <definedName name="nhapOngVNP" localSheetId="14">#REF!</definedName>
    <definedName name="nhapOngVNP">#REF!</definedName>
    <definedName name="nhappppppppp" localSheetId="2" hidden="1">{"'Sheet1'!$L$16"}</definedName>
    <definedName name="nhappppppppp" localSheetId="11" hidden="1">{"'Sheet1'!$L$16"}</definedName>
    <definedName name="nhappppppppp" localSheetId="5" hidden="1">{"'Sheet1'!$L$16"}</definedName>
    <definedName name="nhappppppppp" hidden="1">{"'Sheet1'!$L$16"}</definedName>
    <definedName name="nhd" localSheetId="13">#REF!</definedName>
    <definedName name="nhd" localSheetId="2">#REF!</definedName>
    <definedName name="nhd" localSheetId="11">#REF!</definedName>
    <definedName name="nhd" localSheetId="5">#REF!</definedName>
    <definedName name="nhd" localSheetId="14">#REF!</definedName>
    <definedName name="nhd">#REF!</definedName>
    <definedName name="nhfffd" localSheetId="2">{"DZ-TDTB2.XLS","Dcksat.xls"}</definedName>
    <definedName name="nhfffd" localSheetId="11">{"DZ-TDTB2.XLS","Dcksat.xls"}</definedName>
    <definedName name="nhfffd" localSheetId="5">{"DZ-TDTB2.XLS","Dcksat.xls"}</definedName>
    <definedName name="nhfffd">{"DZ-TDTB2.XLS","Dcksat.xls"}</definedName>
    <definedName name="nhn" localSheetId="13">#REF!</definedName>
    <definedName name="nhn" localSheetId="2">#REF!</definedName>
    <definedName name="nhn" localSheetId="11">#REF!</definedName>
    <definedName name="nhn" localSheetId="5">#REF!</definedName>
    <definedName name="nhn" localSheetId="14">#REF!</definedName>
    <definedName name="nhn">#REF!</definedName>
    <definedName name="nhn_6" localSheetId="13">#REF!</definedName>
    <definedName name="nhn_6" localSheetId="2">#REF!</definedName>
    <definedName name="nhn_6" localSheetId="11">#REF!</definedName>
    <definedName name="nhn_6" localSheetId="5">#REF!</definedName>
    <definedName name="nhn_6" localSheetId="14">#REF!</definedName>
    <definedName name="nhn_6">#REF!</definedName>
    <definedName name="nhnnc">#N/A</definedName>
    <definedName name="nhnnc_6" localSheetId="13">#REF!</definedName>
    <definedName name="nhnnc_6" localSheetId="2">#REF!</definedName>
    <definedName name="nhnnc_6" localSheetId="11">#REF!</definedName>
    <definedName name="nhnnc_6" localSheetId="5">#REF!</definedName>
    <definedName name="nhnnc_6" localSheetId="14">#REF!</definedName>
    <definedName name="nhnnc_6">#REF!</definedName>
    <definedName name="nhnvl">#N/A</definedName>
    <definedName name="nhnvl_6" localSheetId="13">#REF!</definedName>
    <definedName name="nhnvl_6" localSheetId="2">#REF!</definedName>
    <definedName name="nhnvl_6" localSheetId="11">#REF!</definedName>
    <definedName name="nhnvl_6" localSheetId="5">#REF!</definedName>
    <definedName name="nhnvl_6" localSheetId="14">#REF!</definedName>
    <definedName name="nhnvl_6">#REF!</definedName>
    <definedName name="NhNgam" localSheetId="13">#REF!</definedName>
    <definedName name="NhNgam" localSheetId="2">#REF!</definedName>
    <definedName name="NhNgam" localSheetId="11">#REF!</definedName>
    <definedName name="NhNgam" localSheetId="5">#REF!</definedName>
    <definedName name="NhNgam" localSheetId="14">#REF!</definedName>
    <definedName name="NhNgam">#REF!</definedName>
    <definedName name="nhom2" localSheetId="13">#REF!</definedName>
    <definedName name="nhom2" localSheetId="2">#REF!</definedName>
    <definedName name="nhom2" localSheetId="11">#REF!</definedName>
    <definedName name="nhom2" localSheetId="5">#REF!</definedName>
    <definedName name="nhom2" localSheetId="14">#REF!</definedName>
    <definedName name="nhom2">#REF!</definedName>
    <definedName name="NhomCT" localSheetId="13">#REF!</definedName>
    <definedName name="NhomCT" localSheetId="2">#REF!</definedName>
    <definedName name="NhomCT" localSheetId="11">#REF!</definedName>
    <definedName name="NhomCT" localSheetId="5">#REF!</definedName>
    <definedName name="NhomCT" localSheetId="14">#REF!</definedName>
    <definedName name="NhomCT">#REF!</definedName>
    <definedName name="nhomxe" localSheetId="13">#REF!</definedName>
    <definedName name="nhomxe" localSheetId="2">#REF!</definedName>
    <definedName name="nhomxe" localSheetId="11">#REF!</definedName>
    <definedName name="nhomxe" localSheetId="5">#REF!</definedName>
    <definedName name="nhomxe" localSheetId="14">#REF!</definedName>
    <definedName name="nhomxe">#REF!</definedName>
    <definedName name="NHot" localSheetId="13">#REF!</definedName>
    <definedName name="NHot" localSheetId="2">#REF!</definedName>
    <definedName name="NHot" localSheetId="11">#REF!</definedName>
    <definedName name="NHot" localSheetId="5">#REF!</definedName>
    <definedName name="NHot" localSheetId="14">#REF!</definedName>
    <definedName name="NHot">#REF!</definedName>
    <definedName name="NhTreo" localSheetId="13">#REF!</definedName>
    <definedName name="NhTreo" localSheetId="2">#REF!</definedName>
    <definedName name="NhTreo" localSheetId="11">#REF!</definedName>
    <definedName name="NhTreo" localSheetId="5">#REF!</definedName>
    <definedName name="NhTreo" localSheetId="14">#REF!</definedName>
    <definedName name="NhTreo">#REF!</definedName>
    <definedName name="nhu" localSheetId="13">#REF!</definedName>
    <definedName name="nhu" localSheetId="2">#REF!</definedName>
    <definedName name="nhu" localSheetId="11">#REF!</definedName>
    <definedName name="nhu" localSheetId="5">#REF!</definedName>
    <definedName name="nhu" localSheetId="14">#REF!</definedName>
    <definedName name="nhu">#REF!</definedName>
    <definedName name="nhua" localSheetId="13">#REF!</definedName>
    <definedName name="nhua" localSheetId="2">#REF!</definedName>
    <definedName name="nhua" localSheetId="11">#REF!</definedName>
    <definedName name="nhua" localSheetId="5">#REF!</definedName>
    <definedName name="nhua" localSheetId="14">#REF!</definedName>
    <definedName name="nhua">#REF!</definedName>
    <definedName name="nhuad" localSheetId="13">#REF!</definedName>
    <definedName name="nhuad" localSheetId="2">#REF!</definedName>
    <definedName name="nhuad" localSheetId="11">#REF!</definedName>
    <definedName name="nhuad" localSheetId="5">#REF!</definedName>
    <definedName name="nhuad" localSheetId="14">#REF!</definedName>
    <definedName name="nhuad">#REF!</definedName>
    <definedName name="Nhuadan">#N/A</definedName>
    <definedName name="nhuaduong">#N/A</definedName>
    <definedName name="nhuata" localSheetId="13">#REF!</definedName>
    <definedName name="nhuata" localSheetId="2">#REF!</definedName>
    <definedName name="nhuata" localSheetId="11">#REF!</definedName>
    <definedName name="nhuata" localSheetId="5">#REF!</definedName>
    <definedName name="nhuata" localSheetId="14">#REF!</definedName>
    <definedName name="nhuata">#REF!</definedName>
    <definedName name="Nhucaudonvi">#N/A</definedName>
    <definedName name="nhutuong" localSheetId="13">#REF!</definedName>
    <definedName name="nhutuong" localSheetId="2">#REF!</definedName>
    <definedName name="nhutuong" localSheetId="11">#REF!</definedName>
    <definedName name="nhutuong" localSheetId="5">#REF!</definedName>
    <definedName name="nhutuong" localSheetId="14">#REF!</definedName>
    <definedName name="nhutuong">#REF!</definedName>
    <definedName name="o" localSheetId="13">#REF!</definedName>
    <definedName name="o" localSheetId="2">#REF!</definedName>
    <definedName name="o" localSheetId="11">#REF!</definedName>
    <definedName name="o" localSheetId="5">#REF!</definedName>
    <definedName name="o" localSheetId="14">#REF!</definedName>
    <definedName name="o">#REF!</definedName>
    <definedName name="O_M" localSheetId="13">#REF!</definedName>
    <definedName name="O_M" localSheetId="2">#REF!</definedName>
    <definedName name="O_M" localSheetId="11">#REF!</definedName>
    <definedName name="O_M" localSheetId="5">#REF!</definedName>
    <definedName name="O_M" localSheetId="14">#REF!</definedName>
    <definedName name="O_M">#REF!</definedName>
    <definedName name="O_TO">#N/A</definedName>
    <definedName name="o_to_tù_dæ_10_T">#N/A</definedName>
    <definedName name="Ö135" localSheetId="13">#REF!</definedName>
    <definedName name="Ö135" localSheetId="2">#REF!</definedName>
    <definedName name="Ö135" localSheetId="11">#REF!</definedName>
    <definedName name="Ö135" localSheetId="5">#REF!</definedName>
    <definedName name="Ö135" localSheetId="14">#REF!</definedName>
    <definedName name="Ö135">#REF!</definedName>
    <definedName name="oc">#N/A</definedName>
    <definedName name="ocam" localSheetId="13">#REF!</definedName>
    <definedName name="ocam" localSheetId="14">#REF!</definedName>
    <definedName name="ocam">#REF!</definedName>
    <definedName name="OD" localSheetId="13">#REF!</definedName>
    <definedName name="OD" localSheetId="2">#REF!</definedName>
    <definedName name="OD" localSheetId="11">#REF!</definedName>
    <definedName name="OD" localSheetId="5">#REF!</definedName>
    <definedName name="OD" localSheetId="14">#REF!</definedName>
    <definedName name="OD">#REF!</definedName>
    <definedName name="ODC" localSheetId="13">#REF!</definedName>
    <definedName name="ODC" localSheetId="2">#REF!</definedName>
    <definedName name="ODC" localSheetId="11">#REF!</definedName>
    <definedName name="ODC" localSheetId="5">#REF!</definedName>
    <definedName name="ODC" localSheetId="14">#REF!</definedName>
    <definedName name="ODC">#REF!</definedName>
    <definedName name="ODS" localSheetId="13">#REF!</definedName>
    <definedName name="ODS" localSheetId="2">#REF!</definedName>
    <definedName name="ODS" localSheetId="11">#REF!</definedName>
    <definedName name="ODS" localSheetId="5">#REF!</definedName>
    <definedName name="ODS" localSheetId="14">#REF!</definedName>
    <definedName name="ODS">#REF!</definedName>
    <definedName name="ODU" localSheetId="13">#REF!</definedName>
    <definedName name="ODU" localSheetId="2">#REF!</definedName>
    <definedName name="ODU" localSheetId="11">#REF!</definedName>
    <definedName name="ODU" localSheetId="5">#REF!</definedName>
    <definedName name="ODU" localSheetId="14">#REF!</definedName>
    <definedName name="ODU">#REF!</definedName>
    <definedName name="OE" localSheetId="13">#REF!</definedName>
    <definedName name="OE" localSheetId="14">#REF!</definedName>
    <definedName name="OE">#REF!</definedName>
    <definedName name="og">#N/A</definedName>
    <definedName name="oi" localSheetId="13">#REF!</definedName>
    <definedName name="oi" localSheetId="2">#REF!</definedName>
    <definedName name="oi" localSheetId="11">#REF!</definedName>
    <definedName name="oi" localSheetId="5">#REF!</definedName>
    <definedName name="oi" localSheetId="14">#REF!</definedName>
    <definedName name="oi">#REF!</definedName>
    <definedName name="ol">#N/A</definedName>
    <definedName name="OLE_LINK1" localSheetId="13">#REF!</definedName>
    <definedName name="OLE_LINK1" localSheetId="2">#REF!</definedName>
    <definedName name="OLE_LINK1" localSheetId="11">#REF!</definedName>
    <definedName name="OLE_LINK1" localSheetId="5">#REF!</definedName>
    <definedName name="OLE_LINK1" localSheetId="14">#REF!</definedName>
    <definedName name="OLE_LINK1">#REF!</definedName>
    <definedName name="OM" localSheetId="13">#REF!</definedName>
    <definedName name="OM" localSheetId="2">#REF!</definedName>
    <definedName name="OM" localSheetId="11">#REF!</definedName>
    <definedName name="OM" localSheetId="5">#REF!</definedName>
    <definedName name="OM" localSheetId="14">#REF!</definedName>
    <definedName name="OM">#REF!</definedName>
    <definedName name="OMC" localSheetId="13">#REF!</definedName>
    <definedName name="OMC" localSheetId="2">#REF!</definedName>
    <definedName name="OMC" localSheetId="11">#REF!</definedName>
    <definedName name="OMC" localSheetId="5">#REF!</definedName>
    <definedName name="OMC" localSheetId="14">#REF!</definedName>
    <definedName name="OMC">#REF!</definedName>
    <definedName name="OME" localSheetId="13">#REF!</definedName>
    <definedName name="OME" localSheetId="2">#REF!</definedName>
    <definedName name="OME" localSheetId="11">#REF!</definedName>
    <definedName name="OME" localSheetId="5">#REF!</definedName>
    <definedName name="OME" localSheetId="14">#REF!</definedName>
    <definedName name="OME">#REF!</definedName>
    <definedName name="OMW" localSheetId="13">#REF!</definedName>
    <definedName name="OMW" localSheetId="2">#REF!</definedName>
    <definedName name="OMW" localSheetId="11">#REF!</definedName>
    <definedName name="OMW" localSheetId="5">#REF!</definedName>
    <definedName name="OMW" localSheetId="14">#REF!</definedName>
    <definedName name="OMW">#REF!</definedName>
    <definedName name="on">#N/A</definedName>
    <definedName name="ong" localSheetId="13">#REF!</definedName>
    <definedName name="ong" localSheetId="2">#REF!</definedName>
    <definedName name="ong" localSheetId="11">#REF!</definedName>
    <definedName name="ong" localSheetId="5">#REF!</definedName>
    <definedName name="ong" localSheetId="14">#REF!</definedName>
    <definedName name="ong">#REF!</definedName>
    <definedName name="ong_6" localSheetId="13">#REF!</definedName>
    <definedName name="ong_6" localSheetId="2">#REF!</definedName>
    <definedName name="ong_6" localSheetId="11">#REF!</definedName>
    <definedName name="ong_6" localSheetId="5">#REF!</definedName>
    <definedName name="ong_6" localSheetId="14">#REF!</definedName>
    <definedName name="ong_6">#REF!</definedName>
    <definedName name="ong_cong_duc_san" localSheetId="13">#REF!</definedName>
    <definedName name="ong_cong_duc_san" localSheetId="2">#REF!</definedName>
    <definedName name="ong_cong_duc_san" localSheetId="11">#REF!</definedName>
    <definedName name="ong_cong_duc_san" localSheetId="5">#REF!</definedName>
    <definedName name="ong_cong_duc_san" localSheetId="14">#REF!</definedName>
    <definedName name="ong_cong_duc_san">#REF!</definedName>
    <definedName name="Ong_cong_hinh_hop_do_tai_cho" localSheetId="13">#REF!</definedName>
    <definedName name="Ong_cong_hinh_hop_do_tai_cho" localSheetId="2">#REF!</definedName>
    <definedName name="Ong_cong_hinh_hop_do_tai_cho" localSheetId="11">#REF!</definedName>
    <definedName name="Ong_cong_hinh_hop_do_tai_cho" localSheetId="5">#REF!</definedName>
    <definedName name="Ong_cong_hinh_hop_do_tai_cho" localSheetId="14">#REF!</definedName>
    <definedName name="Ong_cong_hinh_hop_do_tai_cho">#REF!</definedName>
    <definedName name="Ongbaovecap" localSheetId="13">#REF!</definedName>
    <definedName name="Ongbaovecap" localSheetId="2">#REF!</definedName>
    <definedName name="Ongbaovecap" localSheetId="11">#REF!</definedName>
    <definedName name="Ongbaovecap" localSheetId="5">#REF!</definedName>
    <definedName name="Ongbaovecap" localSheetId="14">#REF!</definedName>
    <definedName name="Ongbaovecap">#REF!</definedName>
    <definedName name="ongkem" localSheetId="13">#REF!</definedName>
    <definedName name="ongkem" localSheetId="14">#REF!</definedName>
    <definedName name="ongkem">#REF!</definedName>
    <definedName name="Ongnoiday" localSheetId="13">#REF!</definedName>
    <definedName name="Ongnoiday" localSheetId="2">#REF!</definedName>
    <definedName name="Ongnoiday" localSheetId="11">#REF!</definedName>
    <definedName name="Ongnoiday" localSheetId="5">#REF!</definedName>
    <definedName name="Ongnoiday" localSheetId="14">#REF!</definedName>
    <definedName name="Ongnoiday">#REF!</definedName>
    <definedName name="Ongnoidaybulongtachongrungtabu" localSheetId="13">#REF!</definedName>
    <definedName name="Ongnoidaybulongtachongrungtabu" localSheetId="2">#REF!</definedName>
    <definedName name="Ongnoidaybulongtachongrungtabu" localSheetId="11">#REF!</definedName>
    <definedName name="Ongnoidaybulongtachongrungtabu" localSheetId="5">#REF!</definedName>
    <definedName name="Ongnoidaybulongtachongrungtabu" localSheetId="14">#REF!</definedName>
    <definedName name="Ongnoidaybulongtachongrungtabu">#REF!</definedName>
    <definedName name="ongnouc" localSheetId="13">#REF!</definedName>
    <definedName name="ongnouc" localSheetId="2">#REF!</definedName>
    <definedName name="ongnouc" localSheetId="11">#REF!</definedName>
    <definedName name="ongnouc" localSheetId="5">#REF!</definedName>
    <definedName name="ongnouc" localSheetId="14">#REF!</definedName>
    <definedName name="ongnouc">#REF!</definedName>
    <definedName name="ongnuoc" localSheetId="13">#REF!</definedName>
    <definedName name="ongnuoc" localSheetId="2">#REF!</definedName>
    <definedName name="ongnuoc" localSheetId="11">#REF!</definedName>
    <definedName name="ongnuoc" localSheetId="5">#REF!</definedName>
    <definedName name="ongnuoc" localSheetId="14">#REF!</definedName>
    <definedName name="ongnuoc">#REF!</definedName>
    <definedName name="ongnhua">#N/A</definedName>
    <definedName name="OngPVC" localSheetId="13">#REF!</definedName>
    <definedName name="OngPVC" localSheetId="2">#REF!</definedName>
    <definedName name="OngPVC" localSheetId="11">#REF!</definedName>
    <definedName name="OngPVC" localSheetId="5">#REF!</definedName>
    <definedName name="OngPVC" localSheetId="14">#REF!</definedName>
    <definedName name="OngPVC">#REF!</definedName>
    <definedName name="ongren" localSheetId="13">#REF!</definedName>
    <definedName name="ongren" localSheetId="2">#REF!</definedName>
    <definedName name="ongren" localSheetId="11">#REF!</definedName>
    <definedName name="ongren" localSheetId="5">#REF!</definedName>
    <definedName name="ongren" localSheetId="14">#REF!</definedName>
    <definedName name="ongren">#REF!</definedName>
    <definedName name="OOM" localSheetId="13">#REF!</definedName>
    <definedName name="OOM" localSheetId="2">#REF!</definedName>
    <definedName name="OOM" localSheetId="11">#REF!</definedName>
    <definedName name="OOM" localSheetId="5">#REF!</definedName>
    <definedName name="OOM" localSheetId="14">#REF!</definedName>
    <definedName name="OOM">#REF!</definedName>
    <definedName name="open" localSheetId="13">#REF!</definedName>
    <definedName name="open" localSheetId="2">#REF!</definedName>
    <definedName name="open" localSheetId="11">#REF!</definedName>
    <definedName name="open" localSheetId="5">#REF!</definedName>
    <definedName name="open" localSheetId="14">#REF!</definedName>
    <definedName name="open">#REF!</definedName>
    <definedName name="options" localSheetId="13">#REF!</definedName>
    <definedName name="options" localSheetId="2">#REF!</definedName>
    <definedName name="options" localSheetId="11">#REF!</definedName>
    <definedName name="options" localSheetId="5">#REF!</definedName>
    <definedName name="options" localSheetId="14">#REF!</definedName>
    <definedName name="options">#REF!</definedName>
    <definedName name="OPY" localSheetId="13">#REF!</definedName>
    <definedName name="OPY" localSheetId="2">#REF!</definedName>
    <definedName name="OPY" localSheetId="11">#REF!</definedName>
    <definedName name="OPY" localSheetId="5">#REF!</definedName>
    <definedName name="OPY" localSheetId="14">#REF!</definedName>
    <definedName name="OPY">#REF!</definedName>
    <definedName name="opy3kl" localSheetId="2" hidden="1">{"'Sheet1'!$L$16"}</definedName>
    <definedName name="opy3kl" localSheetId="11" hidden="1">{"'Sheet1'!$L$16"}</definedName>
    <definedName name="opy3kl" localSheetId="5" hidden="1">{"'Sheet1'!$L$16"}</definedName>
    <definedName name="opy3kl" hidden="1">{"'Sheet1'!$L$16"}</definedName>
    <definedName name="opykl" localSheetId="2" hidden="1">{"'Sheet1'!$L$16"}</definedName>
    <definedName name="opykl" localSheetId="11" hidden="1">{"'Sheet1'!$L$16"}</definedName>
    <definedName name="opykl" localSheetId="5" hidden="1">{"'Sheet1'!$L$16"}</definedName>
    <definedName name="opykl" hidden="1">{"'Sheet1'!$L$16"}</definedName>
    <definedName name="ophom" localSheetId="13">#REF!</definedName>
    <definedName name="ophom" localSheetId="2">#REF!</definedName>
    <definedName name="ophom" localSheetId="11">#REF!</definedName>
    <definedName name="ophom" localSheetId="5">#REF!</definedName>
    <definedName name="ophom" localSheetId="14">#REF!</definedName>
    <definedName name="ophom">#REF!</definedName>
    <definedName name="ORD" localSheetId="13">#REF!</definedName>
    <definedName name="ORD" localSheetId="2">#REF!</definedName>
    <definedName name="ORD" localSheetId="11">#REF!</definedName>
    <definedName name="ORD" localSheetId="5">#REF!</definedName>
    <definedName name="ORD" localSheetId="14">#REF!</definedName>
    <definedName name="ORD">#REF!</definedName>
    <definedName name="OrderTable" localSheetId="13" hidden="1">#REF!</definedName>
    <definedName name="OrderTable" localSheetId="2" hidden="1">#REF!</definedName>
    <definedName name="OrderTable" localSheetId="11" hidden="1">#REF!</definedName>
    <definedName name="OrderTable" localSheetId="5" hidden="1">#REF!</definedName>
    <definedName name="OrderTable" localSheetId="14" hidden="1">#REF!</definedName>
    <definedName name="OrderTable" hidden="1">#REF!</definedName>
    <definedName name="ORF" localSheetId="13">#REF!</definedName>
    <definedName name="ORF" localSheetId="2">#REF!</definedName>
    <definedName name="ORF" localSheetId="11">#REF!</definedName>
    <definedName name="ORF" localSheetId="5">#REF!</definedName>
    <definedName name="ORF" localSheetId="14">#REF!</definedName>
    <definedName name="ORF">#REF!</definedName>
    <definedName name="osc">#N/A</definedName>
    <definedName name="ot">#N/A</definedName>
    <definedName name="otnmc" localSheetId="13">#REF!</definedName>
    <definedName name="otnmc" localSheetId="2">#REF!</definedName>
    <definedName name="otnmc" localSheetId="11">#REF!</definedName>
    <definedName name="otnmc" localSheetId="5">#REF!</definedName>
    <definedName name="otnmc" localSheetId="14">#REF!</definedName>
    <definedName name="otnmc">#REF!</definedName>
    <definedName name="oto10t" localSheetId="13">#REF!</definedName>
    <definedName name="oto10t" localSheetId="2">#REF!</definedName>
    <definedName name="oto10t" localSheetId="11">#REF!</definedName>
    <definedName name="oto10t" localSheetId="5">#REF!</definedName>
    <definedName name="oto10t" localSheetId="14">#REF!</definedName>
    <definedName name="oto10t">#REF!</definedName>
    <definedName name="oto12t" localSheetId="13">#REF!</definedName>
    <definedName name="oto12t" localSheetId="2">#REF!</definedName>
    <definedName name="oto12t" localSheetId="11">#REF!</definedName>
    <definedName name="oto12t" localSheetId="5">#REF!</definedName>
    <definedName name="oto12t" localSheetId="14">#REF!</definedName>
    <definedName name="oto12t">#REF!</definedName>
    <definedName name="oto5m3" localSheetId="13">#REF!</definedName>
    <definedName name="oto5m3" localSheetId="2">#REF!</definedName>
    <definedName name="oto5m3" localSheetId="11">#REF!</definedName>
    <definedName name="oto5m3" localSheetId="5">#REF!</definedName>
    <definedName name="oto5m3" localSheetId="14">#REF!</definedName>
    <definedName name="oto5m3">#REF!</definedName>
    <definedName name="oto5t" localSheetId="13">#REF!</definedName>
    <definedName name="oto5t" localSheetId="2">#REF!</definedName>
    <definedName name="oto5t" localSheetId="11">#REF!</definedName>
    <definedName name="oto5t" localSheetId="5">#REF!</definedName>
    <definedName name="oto5t" localSheetId="14">#REF!</definedName>
    <definedName name="oto5t">#REF!</definedName>
    <definedName name="oto7t" localSheetId="13">#REF!</definedName>
    <definedName name="oto7t" localSheetId="2">#REF!</definedName>
    <definedName name="oto7t" localSheetId="11">#REF!</definedName>
    <definedName name="oto7t" localSheetId="5">#REF!</definedName>
    <definedName name="oto7t" localSheetId="14">#REF!</definedName>
    <definedName name="oto7t">#REF!</definedName>
    <definedName name="oton">#N/A</definedName>
    <definedName name="otonhua" localSheetId="13">#REF!</definedName>
    <definedName name="otonhua" localSheetId="2">#REF!</definedName>
    <definedName name="otonhua" localSheetId="11">#REF!</definedName>
    <definedName name="otonhua" localSheetId="5">#REF!</definedName>
    <definedName name="otonhua" localSheetId="14">#REF!</definedName>
    <definedName name="otonhua">#REF!</definedName>
    <definedName name="ototudo10" localSheetId="13">#REF!</definedName>
    <definedName name="ototudo10" localSheetId="2">#REF!</definedName>
    <definedName name="ototudo10" localSheetId="11">#REF!</definedName>
    <definedName name="ototudo10" localSheetId="5">#REF!</definedName>
    <definedName name="ototudo10" localSheetId="14">#REF!</definedName>
    <definedName name="ototudo10">#REF!</definedName>
    <definedName name="ototudo12" localSheetId="13">#REF!</definedName>
    <definedName name="ototudo12" localSheetId="2">#REF!</definedName>
    <definedName name="ototudo12" localSheetId="11">#REF!</definedName>
    <definedName name="ototudo12" localSheetId="5">#REF!</definedName>
    <definedName name="ototudo12" localSheetId="14">#REF!</definedName>
    <definedName name="ototudo12">#REF!</definedName>
    <definedName name="ototudo15" localSheetId="13">#REF!</definedName>
    <definedName name="ototudo15" localSheetId="2">#REF!</definedName>
    <definedName name="ototudo15" localSheetId="11">#REF!</definedName>
    <definedName name="ototudo15" localSheetId="5">#REF!</definedName>
    <definedName name="ototudo15" localSheetId="14">#REF!</definedName>
    <definedName name="ototudo15">#REF!</definedName>
    <definedName name="ototudo2.5" localSheetId="13">#REF!</definedName>
    <definedName name="ototudo2.5" localSheetId="2">#REF!</definedName>
    <definedName name="ototudo2.5" localSheetId="11">#REF!</definedName>
    <definedName name="ototudo2.5" localSheetId="5">#REF!</definedName>
    <definedName name="ototudo2.5" localSheetId="14">#REF!</definedName>
    <definedName name="ototudo2.5">#REF!</definedName>
    <definedName name="ototudo20" localSheetId="13">#REF!</definedName>
    <definedName name="ototudo20" localSheetId="2">#REF!</definedName>
    <definedName name="ototudo20" localSheetId="11">#REF!</definedName>
    <definedName name="ototudo20" localSheetId="5">#REF!</definedName>
    <definedName name="ototudo20" localSheetId="14">#REF!</definedName>
    <definedName name="ototudo20">#REF!</definedName>
    <definedName name="ototudo25" localSheetId="13">#REF!</definedName>
    <definedName name="ototudo25" localSheetId="2">#REF!</definedName>
    <definedName name="ototudo25" localSheetId="11">#REF!</definedName>
    <definedName name="ototudo25" localSheetId="5">#REF!</definedName>
    <definedName name="ototudo25" localSheetId="14">#REF!</definedName>
    <definedName name="ototudo25">#REF!</definedName>
    <definedName name="ototudo27" localSheetId="13">#REF!</definedName>
    <definedName name="ototudo27" localSheetId="2">#REF!</definedName>
    <definedName name="ototudo27" localSheetId="11">#REF!</definedName>
    <definedName name="ototudo27" localSheetId="5">#REF!</definedName>
    <definedName name="ototudo27" localSheetId="14">#REF!</definedName>
    <definedName name="ototudo27">#REF!</definedName>
    <definedName name="ototudo3.5" localSheetId="13">#REF!</definedName>
    <definedName name="ototudo3.5" localSheetId="2">#REF!</definedName>
    <definedName name="ototudo3.5" localSheetId="11">#REF!</definedName>
    <definedName name="ototudo3.5" localSheetId="5">#REF!</definedName>
    <definedName name="ototudo3.5" localSheetId="14">#REF!</definedName>
    <definedName name="ototudo3.5">#REF!</definedName>
    <definedName name="ototudo4" localSheetId="13">#REF!</definedName>
    <definedName name="ototudo4" localSheetId="2">#REF!</definedName>
    <definedName name="ototudo4" localSheetId="11">#REF!</definedName>
    <definedName name="ototudo4" localSheetId="5">#REF!</definedName>
    <definedName name="ototudo4" localSheetId="14">#REF!</definedName>
    <definedName name="ototudo4">#REF!</definedName>
    <definedName name="ototudo5" localSheetId="13">#REF!</definedName>
    <definedName name="ototudo5" localSheetId="2">#REF!</definedName>
    <definedName name="ototudo5" localSheetId="11">#REF!</definedName>
    <definedName name="ototudo5" localSheetId="5">#REF!</definedName>
    <definedName name="ototudo5" localSheetId="14">#REF!</definedName>
    <definedName name="ototudo5">#REF!</definedName>
    <definedName name="ototudo6" localSheetId="13">#REF!</definedName>
    <definedName name="ototudo6" localSheetId="2">#REF!</definedName>
    <definedName name="ototudo6" localSheetId="11">#REF!</definedName>
    <definedName name="ototudo6" localSheetId="5">#REF!</definedName>
    <definedName name="ototudo6" localSheetId="14">#REF!</definedName>
    <definedName name="ototudo6">#REF!</definedName>
    <definedName name="ototudo7" localSheetId="13">#REF!</definedName>
    <definedName name="ototudo7" localSheetId="2">#REF!</definedName>
    <definedName name="ototudo7" localSheetId="11">#REF!</definedName>
    <definedName name="ototudo7" localSheetId="5">#REF!</definedName>
    <definedName name="ototudo7" localSheetId="14">#REF!</definedName>
    <definedName name="ototudo7">#REF!</definedName>
    <definedName name="ototudo9" localSheetId="13">#REF!</definedName>
    <definedName name="ototudo9" localSheetId="2">#REF!</definedName>
    <definedName name="ototudo9" localSheetId="11">#REF!</definedName>
    <definedName name="ototudo9" localSheetId="5">#REF!</definedName>
    <definedName name="ototudo9" localSheetId="14">#REF!</definedName>
    <definedName name="ototudo9">#REF!</definedName>
    <definedName name="ototuoinuoc4" localSheetId="13">#REF!</definedName>
    <definedName name="ototuoinuoc4" localSheetId="2">#REF!</definedName>
    <definedName name="ototuoinuoc4" localSheetId="11">#REF!</definedName>
    <definedName name="ototuoinuoc4" localSheetId="5">#REF!</definedName>
    <definedName name="ototuoinuoc4" localSheetId="14">#REF!</definedName>
    <definedName name="ototuoinuoc4">#REF!</definedName>
    <definedName name="ototuoinuoc5" localSheetId="13">#REF!</definedName>
    <definedName name="ototuoinuoc5" localSheetId="2">#REF!</definedName>
    <definedName name="ototuoinuoc5" localSheetId="11">#REF!</definedName>
    <definedName name="ototuoinuoc5" localSheetId="5">#REF!</definedName>
    <definedName name="ototuoinuoc5" localSheetId="14">#REF!</definedName>
    <definedName name="ototuoinuoc5">#REF!</definedName>
    <definedName name="ototuoinuoc6" localSheetId="13">#REF!</definedName>
    <definedName name="ototuoinuoc6" localSheetId="2">#REF!</definedName>
    <definedName name="ototuoinuoc6" localSheetId="11">#REF!</definedName>
    <definedName name="ototuoinuoc6" localSheetId="5">#REF!</definedName>
    <definedName name="ototuoinuoc6" localSheetId="14">#REF!</definedName>
    <definedName name="ototuoinuoc6">#REF!</definedName>
    <definedName name="ototuoinuoc7" localSheetId="13">#REF!</definedName>
    <definedName name="ototuoinuoc7" localSheetId="2">#REF!</definedName>
    <definedName name="ototuoinuoc7" localSheetId="11">#REF!</definedName>
    <definedName name="ototuoinuoc7" localSheetId="5">#REF!</definedName>
    <definedName name="ototuoinuoc7" localSheetId="14">#REF!</definedName>
    <definedName name="ototuoinuoc7">#REF!</definedName>
    <definedName name="otothung10" localSheetId="13">#REF!</definedName>
    <definedName name="otothung10" localSheetId="2">#REF!</definedName>
    <definedName name="otothung10" localSheetId="11">#REF!</definedName>
    <definedName name="otothung10" localSheetId="5">#REF!</definedName>
    <definedName name="otothung10" localSheetId="14">#REF!</definedName>
    <definedName name="otothung10">#REF!</definedName>
    <definedName name="otothung12" localSheetId="13">#REF!</definedName>
    <definedName name="otothung12" localSheetId="2">#REF!</definedName>
    <definedName name="otothung12" localSheetId="11">#REF!</definedName>
    <definedName name="otothung12" localSheetId="5">#REF!</definedName>
    <definedName name="otothung12" localSheetId="14">#REF!</definedName>
    <definedName name="otothung12">#REF!</definedName>
    <definedName name="otothung12.5" localSheetId="13">#REF!</definedName>
    <definedName name="otothung12.5" localSheetId="2">#REF!</definedName>
    <definedName name="otothung12.5" localSheetId="11">#REF!</definedName>
    <definedName name="otothung12.5" localSheetId="5">#REF!</definedName>
    <definedName name="otothung12.5" localSheetId="14">#REF!</definedName>
    <definedName name="otothung12.5">#REF!</definedName>
    <definedName name="otothung2" localSheetId="13">#REF!</definedName>
    <definedName name="otothung2" localSheetId="2">#REF!</definedName>
    <definedName name="otothung2" localSheetId="11">#REF!</definedName>
    <definedName name="otothung2" localSheetId="5">#REF!</definedName>
    <definedName name="otothung2" localSheetId="14">#REF!</definedName>
    <definedName name="otothung2">#REF!</definedName>
    <definedName name="otothung2.5" localSheetId="13">#REF!</definedName>
    <definedName name="otothung2.5" localSheetId="2">#REF!</definedName>
    <definedName name="otothung2.5" localSheetId="11">#REF!</definedName>
    <definedName name="otothung2.5" localSheetId="5">#REF!</definedName>
    <definedName name="otothung2.5" localSheetId="14">#REF!</definedName>
    <definedName name="otothung2.5">#REF!</definedName>
    <definedName name="otothung20" localSheetId="13">#REF!</definedName>
    <definedName name="otothung20" localSheetId="2">#REF!</definedName>
    <definedName name="otothung20" localSheetId="11">#REF!</definedName>
    <definedName name="otothung20" localSheetId="5">#REF!</definedName>
    <definedName name="otothung20" localSheetId="14">#REF!</definedName>
    <definedName name="otothung20">#REF!</definedName>
    <definedName name="otothung4" localSheetId="13">#REF!</definedName>
    <definedName name="otothung4" localSheetId="2">#REF!</definedName>
    <definedName name="otothung4" localSheetId="11">#REF!</definedName>
    <definedName name="otothung4" localSheetId="5">#REF!</definedName>
    <definedName name="otothung4" localSheetId="14">#REF!</definedName>
    <definedName name="otothung4">#REF!</definedName>
    <definedName name="otothung5" localSheetId="13">#REF!</definedName>
    <definedName name="otothung5" localSheetId="2">#REF!</definedName>
    <definedName name="otothung5" localSheetId="11">#REF!</definedName>
    <definedName name="otothung5" localSheetId="5">#REF!</definedName>
    <definedName name="otothung5" localSheetId="14">#REF!</definedName>
    <definedName name="otothung5">#REF!</definedName>
    <definedName name="otothung6" localSheetId="13">#REF!</definedName>
    <definedName name="otothung6" localSheetId="2">#REF!</definedName>
    <definedName name="otothung6" localSheetId="11">#REF!</definedName>
    <definedName name="otothung6" localSheetId="5">#REF!</definedName>
    <definedName name="otothung6" localSheetId="14">#REF!</definedName>
    <definedName name="otothung6">#REF!</definedName>
    <definedName name="otothung7" localSheetId="13">#REF!</definedName>
    <definedName name="otothung7" localSheetId="2">#REF!</definedName>
    <definedName name="otothung7" localSheetId="11">#REF!</definedName>
    <definedName name="otothung7" localSheetId="5">#REF!</definedName>
    <definedName name="otothung7" localSheetId="14">#REF!</definedName>
    <definedName name="otothung7">#REF!</definedName>
    <definedName name="otovcbt">#REF!</definedName>
    <definedName name="OTHER_PANEL" localSheetId="13">#REF!</definedName>
    <definedName name="OTHER_PANEL" localSheetId="14">#REF!</definedName>
    <definedName name="OTHER_PANEL">#REF!</definedName>
    <definedName name="OtherWork">#N/A</definedName>
    <definedName name="Óu75">#N/A</definedName>
    <definedName name="Out" localSheetId="13">#REF!</definedName>
    <definedName name="Out" localSheetId="2">#REF!</definedName>
    <definedName name="Out" localSheetId="11">#REF!</definedName>
    <definedName name="Out" localSheetId="5">#REF!</definedName>
    <definedName name="Out" localSheetId="14">#REF!</definedName>
    <definedName name="Out">#REF!</definedName>
    <definedName name="OutRow" localSheetId="13">#REF!</definedName>
    <definedName name="OutRow" localSheetId="2">#REF!</definedName>
    <definedName name="OutRow" localSheetId="11">#REF!</definedName>
    <definedName name="OutRow" localSheetId="5">#REF!</definedName>
    <definedName name="OutRow" localSheetId="14">#REF!</definedName>
    <definedName name="OutRow">#REF!</definedName>
    <definedName name="ov" localSheetId="13">#REF!</definedName>
    <definedName name="ov" localSheetId="2">#REF!</definedName>
    <definedName name="ov" localSheetId="11">#REF!</definedName>
    <definedName name="ov" localSheetId="5">#REF!</definedName>
    <definedName name="ov" localSheetId="14">#REF!</definedName>
    <definedName name="ov">#REF!</definedName>
    <definedName name="ovong123" localSheetId="13" hidden="1">#REF!</definedName>
    <definedName name="ovong123" localSheetId="2" hidden="1">#REF!</definedName>
    <definedName name="ovong123" localSheetId="11" hidden="1">#REF!</definedName>
    <definedName name="ovong123" localSheetId="5" hidden="1">#REF!</definedName>
    <definedName name="ovong123" localSheetId="14" hidden="1">#REF!</definedName>
    <definedName name="ovong123" hidden="1">#REF!</definedName>
    <definedName name="ox">#N/A</definedName>
    <definedName name="oxi" localSheetId="13">#REF!</definedName>
    <definedName name="oxi" localSheetId="2">#REF!</definedName>
    <definedName name="oxi" localSheetId="11">#REF!</definedName>
    <definedName name="oxi" localSheetId="5">#REF!</definedName>
    <definedName name="oxi" localSheetId="14">#REF!</definedName>
    <definedName name="oxi">#REF!</definedName>
    <definedName name="oxy" localSheetId="13">#REF!</definedName>
    <definedName name="oxy" localSheetId="2">#REF!</definedName>
    <definedName name="oxy" localSheetId="11">#REF!</definedName>
    <definedName name="oxy" localSheetId="5">#REF!</definedName>
    <definedName name="oxy" localSheetId="14">#REF!</definedName>
    <definedName name="oxy">#REF!</definedName>
    <definedName name="oxyta" localSheetId="13">#REF!</definedName>
    <definedName name="oxyta" localSheetId="2">#REF!</definedName>
    <definedName name="oxyta" localSheetId="11">#REF!</definedName>
    <definedName name="oxyta" localSheetId="5">#REF!</definedName>
    <definedName name="oxyta" localSheetId="14">#REF!</definedName>
    <definedName name="oxyta">#REF!</definedName>
    <definedName name="P">#N/A</definedName>
    <definedName name="p.m">#N/A</definedName>
    <definedName name="p_" localSheetId="13">#REF!</definedName>
    <definedName name="p_" localSheetId="14">#REF!</definedName>
    <definedName name="p_">#REF!</definedName>
    <definedName name="P_Class1" localSheetId="13">#REF!</definedName>
    <definedName name="P_Class1" localSheetId="2">#REF!</definedName>
    <definedName name="P_Class1" localSheetId="11">#REF!</definedName>
    <definedName name="P_Class1" localSheetId="5">#REF!</definedName>
    <definedName name="P_Class1" localSheetId="14">#REF!</definedName>
    <definedName name="P_Class1">#REF!</definedName>
    <definedName name="P_Class2" localSheetId="13">#REF!</definedName>
    <definedName name="P_Class2" localSheetId="2">#REF!</definedName>
    <definedName name="P_Class2" localSheetId="11">#REF!</definedName>
    <definedName name="P_Class2" localSheetId="5">#REF!</definedName>
    <definedName name="P_Class2" localSheetId="14">#REF!</definedName>
    <definedName name="P_Class2">#REF!</definedName>
    <definedName name="P_Class3" localSheetId="13">#REF!</definedName>
    <definedName name="P_Class3" localSheetId="2">#REF!</definedName>
    <definedName name="P_Class3" localSheetId="11">#REF!</definedName>
    <definedName name="P_Class3" localSheetId="5">#REF!</definedName>
    <definedName name="P_Class3" localSheetId="14">#REF!</definedName>
    <definedName name="P_Class3">#REF!</definedName>
    <definedName name="P_Class4" localSheetId="13">#REF!</definedName>
    <definedName name="P_Class4" localSheetId="2">#REF!</definedName>
    <definedName name="P_Class4" localSheetId="11">#REF!</definedName>
    <definedName name="P_Class4" localSheetId="5">#REF!</definedName>
    <definedName name="P_Class4" localSheetId="14">#REF!</definedName>
    <definedName name="P_Class4">#REF!</definedName>
    <definedName name="P_Class5" localSheetId="13">#REF!</definedName>
    <definedName name="P_Class5" localSheetId="2">#REF!</definedName>
    <definedName name="P_Class5" localSheetId="11">#REF!</definedName>
    <definedName name="P_Class5" localSheetId="5">#REF!</definedName>
    <definedName name="P_Class5" localSheetId="14">#REF!</definedName>
    <definedName name="P_Class5">#REF!</definedName>
    <definedName name="P_con" localSheetId="13">#REF!</definedName>
    <definedName name="P_con" localSheetId="2">#REF!</definedName>
    <definedName name="P_con" localSheetId="11">#REF!</definedName>
    <definedName name="P_con" localSheetId="5">#REF!</definedName>
    <definedName name="P_con" localSheetId="14">#REF!</definedName>
    <definedName name="P_con">#REF!</definedName>
    <definedName name="P_M" localSheetId="13">#REF!</definedName>
    <definedName name="P_M" localSheetId="2">#REF!</definedName>
    <definedName name="P_M" localSheetId="11">#REF!</definedName>
    <definedName name="P_M" localSheetId="5">#REF!</definedName>
    <definedName name="P_M" localSheetId="14">#REF!</definedName>
    <definedName name="P_M">#REF!</definedName>
    <definedName name="P_run" localSheetId="13">#REF!</definedName>
    <definedName name="P_run" localSheetId="2">#REF!</definedName>
    <definedName name="P_run" localSheetId="11">#REF!</definedName>
    <definedName name="P_run" localSheetId="5">#REF!</definedName>
    <definedName name="P_run" localSheetId="14">#REF!</definedName>
    <definedName name="P_run">#REF!</definedName>
    <definedName name="P_sed" localSheetId="13">#REF!</definedName>
    <definedName name="P_sed" localSheetId="2">#REF!</definedName>
    <definedName name="P_sed" localSheetId="11">#REF!</definedName>
    <definedName name="P_sed" localSheetId="5">#REF!</definedName>
    <definedName name="P_sed" localSheetId="14">#REF!</definedName>
    <definedName name="P_sed">#REF!</definedName>
    <definedName name="p1.">#N/A</definedName>
    <definedName name="p1_" localSheetId="13">#REF!</definedName>
    <definedName name="p1_" localSheetId="2">#REF!</definedName>
    <definedName name="p1_" localSheetId="11">#REF!</definedName>
    <definedName name="p1_" localSheetId="5">#REF!</definedName>
    <definedName name="p1_" localSheetId="14">#REF!</definedName>
    <definedName name="p1_">#REF!</definedName>
    <definedName name="p2.">#N/A</definedName>
    <definedName name="p2_" localSheetId="13">#REF!</definedName>
    <definedName name="p2_" localSheetId="2">#REF!</definedName>
    <definedName name="p2_" localSheetId="11">#REF!</definedName>
    <definedName name="p2_" localSheetId="5">#REF!</definedName>
    <definedName name="p2_" localSheetId="14">#REF!</definedName>
    <definedName name="p2_">#REF!</definedName>
    <definedName name="P3_" localSheetId="13">#REF!</definedName>
    <definedName name="P3_" localSheetId="2">#REF!</definedName>
    <definedName name="P3_" localSheetId="11">#REF!</definedName>
    <definedName name="P3_" localSheetId="5">#REF!</definedName>
    <definedName name="P3_" localSheetId="14">#REF!</definedName>
    <definedName name="P3_">#REF!</definedName>
    <definedName name="PA" localSheetId="13">#REF!</definedName>
    <definedName name="PA" localSheetId="2">#REF!</definedName>
    <definedName name="PA" localSheetId="11">#REF!</definedName>
    <definedName name="PA" localSheetId="5">#REF!</definedName>
    <definedName name="PA" localSheetId="14">#REF!</definedName>
    <definedName name="PA">#REF!</definedName>
    <definedName name="pa.">#N/A</definedName>
    <definedName name="PAIII_" localSheetId="2" hidden="1">{"'Sheet1'!$L$16"}</definedName>
    <definedName name="PAIII_" localSheetId="11" hidden="1">{"'Sheet1'!$L$16"}</definedName>
    <definedName name="PAIII_" localSheetId="5" hidden="1">{"'Sheet1'!$L$16"}</definedName>
    <definedName name="PAIII_" hidden="1">{"'Sheet1'!$L$16"}</definedName>
    <definedName name="Painting">#N/A</definedName>
    <definedName name="palang" localSheetId="13">#REF!</definedName>
    <definedName name="palang" localSheetId="2">#REF!</definedName>
    <definedName name="palang" localSheetId="11">#REF!</definedName>
    <definedName name="palang" localSheetId="5">#REF!</definedName>
    <definedName name="palang" localSheetId="14">#REF!</definedName>
    <definedName name="palang">#REF!</definedName>
    <definedName name="panen" localSheetId="13">#REF!</definedName>
    <definedName name="panen" localSheetId="2">#REF!</definedName>
    <definedName name="panen" localSheetId="11">#REF!</definedName>
    <definedName name="panen" localSheetId="5">#REF!</definedName>
    <definedName name="panen" localSheetId="14">#REF!</definedName>
    <definedName name="panen">#REF!</definedName>
    <definedName name="parem_èng_VINAPIPE" localSheetId="13">#REF!</definedName>
    <definedName name="parem_èng_VINAPIPE" localSheetId="2">#REF!</definedName>
    <definedName name="parem_èng_VINAPIPE" localSheetId="11">#REF!</definedName>
    <definedName name="parem_èng_VINAPIPE" localSheetId="5">#REF!</definedName>
    <definedName name="parem_èng_VINAPIPE" localSheetId="14">#REF!</definedName>
    <definedName name="parem_èng_VINAPIPE">#REF!</definedName>
    <definedName name="Payment_Date" localSheetId="9">#N/A</definedName>
    <definedName name="Payment_Date" localSheetId="8">#N/A</definedName>
    <definedName name="Payment_Date" localSheetId="10">DATE(YEAR(PYC!_____JK4),MONTH(PYC!_____JK4)+NKTC!___RI10,DAY(PYC!_____JK4))</definedName>
    <definedName name="Payment_Date" localSheetId="13">#N/A</definedName>
    <definedName name="Payment_Date" localSheetId="2">DATE(YEAR(PYC!_____JK4),MONTH(PYC!_____JK4)+NKTC!___RI10,DAY(PYC!_____JK4))</definedName>
    <definedName name="Payment_Date" localSheetId="11">DATE(YEAR(PYC!_____JK4),MONTH(PYC!_____JK4)+NKTC!___RI10,DAY(PYC!_____JK4))</definedName>
    <definedName name="Payment_Date" localSheetId="5">DATE(YEAR(PYC!_____JK4),MONTH(PYC!_____JK4)+NKTC!___RI10,DAY(PYC!_____JK4))</definedName>
    <definedName name="Payment_Date" localSheetId="14">#N/A</definedName>
    <definedName name="Payment_Date">DATE(YEAR(PYC!_____JK4),MONTH(PYC!_____JK4)+NKTC!___RI10,DAY(PYC!_____JK4))</definedName>
    <definedName name="pb" localSheetId="13">#REF!</definedName>
    <definedName name="pb" localSheetId="2">#REF!</definedName>
    <definedName name="pb" localSheetId="11">#REF!</definedName>
    <definedName name="pb" localSheetId="5">#REF!</definedName>
    <definedName name="pb" localSheetId="14">#REF!</definedName>
    <definedName name="pb">#REF!</definedName>
    <definedName name="Pc" localSheetId="13">#REF!</definedName>
    <definedName name="Pc" localSheetId="2">#REF!</definedName>
    <definedName name="Pc" localSheetId="11">#REF!</definedName>
    <definedName name="Pc" localSheetId="5">#REF!</definedName>
    <definedName name="Pc" localSheetId="14">#REF!</definedName>
    <definedName name="Pc">#REF!</definedName>
    <definedName name="pc.40" localSheetId="13">#REF!</definedName>
    <definedName name="pc.40" localSheetId="14">#REF!</definedName>
    <definedName name="pc.40">#REF!</definedName>
    <definedName name="pcdh" localSheetId="13">#REF!</definedName>
    <definedName name="pcdh" localSheetId="2">#REF!</definedName>
    <definedName name="pcdh" localSheetId="11">#REF!</definedName>
    <definedName name="pcdh" localSheetId="5">#REF!</definedName>
    <definedName name="pcdh" localSheetId="14">#REF!</definedName>
    <definedName name="pcdh">#REF!</definedName>
    <definedName name="pcld" localSheetId="13">#REF!</definedName>
    <definedName name="pcld" localSheetId="2">#REF!</definedName>
    <definedName name="pcld" localSheetId="11">#REF!</definedName>
    <definedName name="pcld" localSheetId="5">#REF!</definedName>
    <definedName name="pcld" localSheetId="14">#REF!</definedName>
    <definedName name="pcld">#REF!</definedName>
    <definedName name="pcth" localSheetId="13">#REF!</definedName>
    <definedName name="pcth" localSheetId="2">#REF!</definedName>
    <definedName name="pcth" localSheetId="11">#REF!</definedName>
    <definedName name="pcth" localSheetId="5">#REF!</definedName>
    <definedName name="pcth" localSheetId="14">#REF!</definedName>
    <definedName name="pcth">#REF!</definedName>
    <definedName name="pctrn" localSheetId="13">#REF!</definedName>
    <definedName name="pctrn" localSheetId="2">#REF!</definedName>
    <definedName name="pctrn" localSheetId="11">#REF!</definedName>
    <definedName name="pctrn" localSheetId="5">#REF!</definedName>
    <definedName name="pctrn" localSheetId="14">#REF!</definedName>
    <definedName name="pctrn">#REF!</definedName>
    <definedName name="PChe" localSheetId="13">#REF!</definedName>
    <definedName name="PChe" localSheetId="2">#REF!</definedName>
    <definedName name="PChe" localSheetId="11">#REF!</definedName>
    <definedName name="PChe" localSheetId="5">#REF!</definedName>
    <definedName name="PChe" localSheetId="14">#REF!</definedName>
    <definedName name="PChe">#REF!</definedName>
    <definedName name="Pd" localSheetId="13">#REF!</definedName>
    <definedName name="Pd" localSheetId="2">#REF!</definedName>
    <definedName name="Pd" localSheetId="11">#REF!</definedName>
    <definedName name="Pd" localSheetId="5">#REF!</definedName>
    <definedName name="Pd" localSheetId="14">#REF!</definedName>
    <definedName name="Pd">#REF!</definedName>
    <definedName name="Pda">#N/A</definedName>
    <definedName name="pdgh">#REF!</definedName>
    <definedName name="Pdi">#N/A</definedName>
    <definedName name="PdoanName" localSheetId="13">#REF!</definedName>
    <definedName name="PdoanName" localSheetId="2">#REF!</definedName>
    <definedName name="PdoanName" localSheetId="11">#REF!</definedName>
    <definedName name="PdoanName" localSheetId="5">#REF!</definedName>
    <definedName name="PdoanName" localSheetId="14">#REF!</definedName>
    <definedName name="PdoanName">#REF!</definedName>
    <definedName name="Pe_Class1" localSheetId="13">#REF!</definedName>
    <definedName name="Pe_Class1" localSheetId="2">#REF!</definedName>
    <definedName name="Pe_Class1" localSheetId="11">#REF!</definedName>
    <definedName name="Pe_Class1" localSheetId="5">#REF!</definedName>
    <definedName name="Pe_Class1" localSheetId="14">#REF!</definedName>
    <definedName name="Pe_Class1">#REF!</definedName>
    <definedName name="Pe_Class2" localSheetId="13">#REF!</definedName>
    <definedName name="Pe_Class2" localSheetId="2">#REF!</definedName>
    <definedName name="Pe_Class2" localSheetId="11">#REF!</definedName>
    <definedName name="Pe_Class2" localSheetId="5">#REF!</definedName>
    <definedName name="Pe_Class2" localSheetId="14">#REF!</definedName>
    <definedName name="Pe_Class2">#REF!</definedName>
    <definedName name="Pe_Class3" localSheetId="13">#REF!</definedName>
    <definedName name="Pe_Class3" localSheetId="2">#REF!</definedName>
    <definedName name="Pe_Class3" localSheetId="11">#REF!</definedName>
    <definedName name="Pe_Class3" localSheetId="5">#REF!</definedName>
    <definedName name="Pe_Class3" localSheetId="14">#REF!</definedName>
    <definedName name="Pe_Class3">#REF!</definedName>
    <definedName name="Pe_Class4" localSheetId="13">#REF!</definedName>
    <definedName name="Pe_Class4" localSheetId="2">#REF!</definedName>
    <definedName name="Pe_Class4" localSheetId="11">#REF!</definedName>
    <definedName name="Pe_Class4" localSheetId="5">#REF!</definedName>
    <definedName name="Pe_Class4" localSheetId="14">#REF!</definedName>
    <definedName name="Pe_Class4">#REF!</definedName>
    <definedName name="Pe_Class5" localSheetId="13">#REF!</definedName>
    <definedName name="Pe_Class5" localSheetId="2">#REF!</definedName>
    <definedName name="Pe_Class5" localSheetId="11">#REF!</definedName>
    <definedName name="Pe_Class5" localSheetId="5">#REF!</definedName>
    <definedName name="Pe_Class5" localSheetId="14">#REF!</definedName>
    <definedName name="Pe_Class5">#REF!</definedName>
    <definedName name="PEJM" localSheetId="13">#REF!</definedName>
    <definedName name="PEJM" localSheetId="14">#REF!</definedName>
    <definedName name="PEJM">#REF!</definedName>
    <definedName name="PercentComplete" localSheetId="9">#N/A</definedName>
    <definedName name="PercentComplete" localSheetId="8">#N/A</definedName>
    <definedName name="PercentComplete" localSheetId="10">MMNL!___Sat6*PYC!___Sat6</definedName>
    <definedName name="PercentComplete" localSheetId="13">#N/A</definedName>
    <definedName name="PercentComplete" localSheetId="2">MMNL!___Sat6*PYC!___Sat6</definedName>
    <definedName name="PercentComplete" localSheetId="11">MMNL!___Sat6*PYC!___Sat6</definedName>
    <definedName name="PercentComplete" localSheetId="5">MMNL!___Sat6*PYC!___Sat6</definedName>
    <definedName name="PercentComplete" localSheetId="14">#N/A</definedName>
    <definedName name="PercentComplete">MMNL!___Sat6*PYC!___Sat6</definedName>
    <definedName name="PF">#N/A</definedName>
    <definedName name="PFF" localSheetId="13">#REF!</definedName>
    <definedName name="PFF" localSheetId="2">#REF!</definedName>
    <definedName name="PFF" localSheetId="11">#REF!</definedName>
    <definedName name="PFF" localSheetId="5">#REF!</definedName>
    <definedName name="PFF" localSheetId="14">#REF!</definedName>
    <definedName name="PFF">#REF!</definedName>
    <definedName name="pg" localSheetId="13">#REF!</definedName>
    <definedName name="pg" localSheetId="14">#REF!</definedName>
    <definedName name="pg">#REF!</definedName>
    <definedName name="pgia" localSheetId="13">#REF!</definedName>
    <definedName name="pgia" localSheetId="2">#REF!</definedName>
    <definedName name="pgia" localSheetId="11">#REF!</definedName>
    <definedName name="pgia" localSheetId="5">#REF!</definedName>
    <definedName name="pgia" localSheetId="14">#REF!</definedName>
    <definedName name="pgia">#REF!</definedName>
    <definedName name="pgiata" localSheetId="13">#REF!</definedName>
    <definedName name="pgiata" localSheetId="2">#REF!</definedName>
    <definedName name="pgiata" localSheetId="11">#REF!</definedName>
    <definedName name="pgiata" localSheetId="5">#REF!</definedName>
    <definedName name="pgiata" localSheetId="14">#REF!</definedName>
    <definedName name="pgiata">#REF!</definedName>
    <definedName name="pile">#N/A</definedName>
    <definedName name="PileSize" localSheetId="13">#REF!</definedName>
    <definedName name="PileSize" localSheetId="2">#REF!</definedName>
    <definedName name="PileSize" localSheetId="11">#REF!</definedName>
    <definedName name="PileSize" localSheetId="5">#REF!</definedName>
    <definedName name="PileSize" localSheetId="14">#REF!</definedName>
    <definedName name="PileSize">#REF!</definedName>
    <definedName name="PileType" localSheetId="13">#REF!</definedName>
    <definedName name="PileType" localSheetId="2">#REF!</definedName>
    <definedName name="PileType" localSheetId="11">#REF!</definedName>
    <definedName name="PileType" localSheetId="5">#REF!</definedName>
    <definedName name="PileType" localSheetId="14">#REF!</definedName>
    <definedName name="PileType">#REF!</definedName>
    <definedName name="PIP" localSheetId="9">#N/A</definedName>
    <definedName name="PIP" localSheetId="8">#N/A</definedName>
    <definedName name="PIP" localSheetId="10">PYC!_____________phi10</definedName>
    <definedName name="PIP" localSheetId="13">#N/A</definedName>
    <definedName name="PIP" localSheetId="2">PYC!_____________phi10</definedName>
    <definedName name="PIP" localSheetId="11">PYC!_____________phi10</definedName>
    <definedName name="PIP" localSheetId="5">PYC!_____________phi10</definedName>
    <definedName name="PIP" localSheetId="14">#N/A</definedName>
    <definedName name="PIP">PYC!_____________phi10</definedName>
    <definedName name="PIPE2" localSheetId="9">#N/A</definedName>
    <definedName name="PIPE2" localSheetId="8">#N/A</definedName>
    <definedName name="PIPE2" localSheetId="10">PYC!_____________phi10</definedName>
    <definedName name="PIPE2" localSheetId="13">#N/A</definedName>
    <definedName name="PIPE2" localSheetId="2">PYC!_____________phi10</definedName>
    <definedName name="PIPE2" localSheetId="11">PYC!_____________phi10</definedName>
    <definedName name="PIPE2" localSheetId="5">PYC!_____________phi10</definedName>
    <definedName name="PIPE2" localSheetId="14">#N/A</definedName>
    <definedName name="PIPE2">PYC!_____________phi10</definedName>
    <definedName name="PK" localSheetId="13">#REF!</definedName>
    <definedName name="PK" localSheetId="2">#REF!</definedName>
    <definedName name="PK" localSheetId="11">#REF!</definedName>
    <definedName name="PK" localSheetId="5">#REF!</definedName>
    <definedName name="PK" localSheetId="14">#REF!</definedName>
    <definedName name="PK">#REF!</definedName>
    <definedName name="PKKem" localSheetId="13">#REF!</definedName>
    <definedName name="PKKem" localSheetId="2">#REF!</definedName>
    <definedName name="PKKem" localSheetId="11">#REF!</definedName>
    <definedName name="PKKem" localSheetId="5">#REF!</definedName>
    <definedName name="PKKem" localSheetId="14">#REF!</definedName>
    <definedName name="PKKem">#REF!</definedName>
    <definedName name="PKKS" localSheetId="2" hidden="1">{"'Sheet1'!$L$16"}</definedName>
    <definedName name="PKKS" localSheetId="11" hidden="1">{"'Sheet1'!$L$16"}</definedName>
    <definedName name="PKKS" localSheetId="5" hidden="1">{"'Sheet1'!$L$16"}</definedName>
    <definedName name="PKKS" hidden="1">{"'Sheet1'!$L$16"}</definedName>
    <definedName name="PKmayin" localSheetId="13">#REF!</definedName>
    <definedName name="PKmayin" localSheetId="2">#REF!</definedName>
    <definedName name="PKmayin" localSheetId="11">#REF!</definedName>
    <definedName name="PKmayin" localSheetId="5">#REF!</definedName>
    <definedName name="PKmayin" localSheetId="14">#REF!</definedName>
    <definedName name="PKmayin">#REF!</definedName>
    <definedName name="PKTN." localSheetId="2" hidden="1">{"'Sheet1'!$L$16"}</definedName>
    <definedName name="PKTN." localSheetId="11" hidden="1">{"'Sheet1'!$L$16"}</definedName>
    <definedName name="PKTN." localSheetId="5" hidden="1">{"'Sheet1'!$L$16"}</definedName>
    <definedName name="PKTN." hidden="1">{"'Sheet1'!$L$16"}</definedName>
    <definedName name="PL" localSheetId="2" hidden="1">{"'Sheet1'!$L$16"}</definedName>
    <definedName name="PL" localSheetId="11" hidden="1">{"'Sheet1'!$L$16"}</definedName>
    <definedName name="PL" localSheetId="5" hidden="1">{"'Sheet1'!$L$16"}</definedName>
    <definedName name="PL" hidden="1">{"'Sheet1'!$L$16"}</definedName>
    <definedName name="PL_???___P.B.___REST_P.B._????" localSheetId="13">#REF!</definedName>
    <definedName name="PL_???___P.B.___REST_P.B._????" localSheetId="14">#REF!</definedName>
    <definedName name="PL_???___P.B.___REST_P.B._????">#REF!</definedName>
    <definedName name="PL_指示燈___P.B.___REST_P.B._壓扣開關" localSheetId="13">#REF!</definedName>
    <definedName name="PL_指示燈___P.B.___REST_P.B._壓扣開關" localSheetId="2">#REF!</definedName>
    <definedName name="PL_指示燈___P.B.___REST_P.B._壓扣開關" localSheetId="11">#REF!</definedName>
    <definedName name="PL_指示燈___P.B.___REST_P.B._壓扣開關" localSheetId="5">#REF!</definedName>
    <definedName name="PL_指示燈___P.B.___REST_P.B._壓扣開關" localSheetId="14">#REF!</definedName>
    <definedName name="PL_指示燈___P.B.___REST_P.B._壓扣開關">#REF!</definedName>
    <definedName name="pl020.0201" localSheetId="13">#REF!</definedName>
    <definedName name="pl020.0201" localSheetId="2">#REF!</definedName>
    <definedName name="pl020.0201" localSheetId="11">#REF!</definedName>
    <definedName name="pl020.0201" localSheetId="5">#REF!</definedName>
    <definedName name="pl020.0201" localSheetId="14">#REF!</definedName>
    <definedName name="pl020.0201">#REF!</definedName>
    <definedName name="PL1.5" localSheetId="13">#REF!</definedName>
    <definedName name="PL1.5" localSheetId="2">#REF!</definedName>
    <definedName name="PL1.5" localSheetId="11">#REF!</definedName>
    <definedName name="PL1.5" localSheetId="5">#REF!</definedName>
    <definedName name="PL1.5" localSheetId="14">#REF!</definedName>
    <definedName name="PL1.5">#REF!</definedName>
    <definedName name="Plaster">#N/A</definedName>
    <definedName name="plh" localSheetId="13">#REF!</definedName>
    <definedName name="plh" localSheetId="2">#REF!</definedName>
    <definedName name="plh" localSheetId="11">#REF!</definedName>
    <definedName name="plh" localSheetId="5">#REF!</definedName>
    <definedName name="plh" localSheetId="14">#REF!</definedName>
    <definedName name="plh">#REF!</definedName>
    <definedName name="PLHOPDONG">#REF!</definedName>
    <definedName name="plm" localSheetId="13">#REF!</definedName>
    <definedName name="plm" localSheetId="14">#REF!</definedName>
    <definedName name="plm">#REF!</definedName>
    <definedName name="PLOT" localSheetId="13">#REF!</definedName>
    <definedName name="PLOT" localSheetId="2">#REF!</definedName>
    <definedName name="PLOT" localSheetId="11">#REF!</definedName>
    <definedName name="PLOT" localSheetId="5">#REF!</definedName>
    <definedName name="PLOT" localSheetId="14">#REF!</definedName>
    <definedName name="PLOT">#REF!</definedName>
    <definedName name="PLp">#N/A</definedName>
    <definedName name="PLs" localSheetId="13">#REF!</definedName>
    <definedName name="PLs" localSheetId="2">#REF!</definedName>
    <definedName name="PLs" localSheetId="11">#REF!</definedName>
    <definedName name="PLs" localSheetId="5">#REF!</definedName>
    <definedName name="PLs" localSheetId="14">#REF!</definedName>
    <definedName name="PLs">#REF!</definedName>
    <definedName name="PLt">#N/A</definedName>
    <definedName name="PlucBcaoTD" localSheetId="2" hidden="1">{"'Sheet1'!$L$16"}</definedName>
    <definedName name="PlucBcaoTD" localSheetId="11" hidden="1">{"'Sheet1'!$L$16"}</definedName>
    <definedName name="PlucBcaoTD" localSheetId="5" hidden="1">{"'Sheet1'!$L$16"}</definedName>
    <definedName name="PlucBcaoTD" hidden="1">{"'Sheet1'!$L$16"}</definedName>
    <definedName name="plv" localSheetId="13">#REF!</definedName>
    <definedName name="plv" localSheetId="2">#REF!</definedName>
    <definedName name="plv" localSheetId="11">#REF!</definedName>
    <definedName name="plv" localSheetId="5">#REF!</definedName>
    <definedName name="plv" localSheetId="14">#REF!</definedName>
    <definedName name="plv">#REF!</definedName>
    <definedName name="PLvuaBT">#N/A</definedName>
    <definedName name="PM">#N/A</definedName>
    <definedName name="pm.." localSheetId="13">#REF!</definedName>
    <definedName name="pm.." localSheetId="2">#REF!</definedName>
    <definedName name="pm.." localSheetId="11">#REF!</definedName>
    <definedName name="pm.." localSheetId="5">#REF!</definedName>
    <definedName name="pm.." localSheetId="14">#REF!</definedName>
    <definedName name="pm..">#REF!</definedName>
    <definedName name="pm.._6" localSheetId="13">#REF!</definedName>
    <definedName name="pm.._6" localSheetId="2">#REF!</definedName>
    <definedName name="pm.._6" localSheetId="11">#REF!</definedName>
    <definedName name="pm.._6" localSheetId="5">#REF!</definedName>
    <definedName name="pm.._6" localSheetId="14">#REF!</definedName>
    <definedName name="pm.._6">#REF!</definedName>
    <definedName name="pmh" localSheetId="9">[0]!__atn1</definedName>
    <definedName name="pmh" localSheetId="8">[0]!__atn1</definedName>
    <definedName name="pmh" localSheetId="10">__atn1</definedName>
    <definedName name="pmh" localSheetId="13">#N/A</definedName>
    <definedName name="pmh" localSheetId="2">__atn1</definedName>
    <definedName name="pmh" localSheetId="11">__atn1</definedName>
    <definedName name="pmh" localSheetId="5">__atn1</definedName>
    <definedName name="pmh" localSheetId="14">#N/A</definedName>
    <definedName name="pmh">__atn1</definedName>
    <definedName name="PMS" localSheetId="2" hidden="1">{"'Sheet1'!$L$16"}</definedName>
    <definedName name="PMS" localSheetId="11" hidden="1">{"'Sheet1'!$L$16"}</definedName>
    <definedName name="PMS" localSheetId="5" hidden="1">{"'Sheet1'!$L$16"}</definedName>
    <definedName name="PMS" hidden="1">{"'Sheet1'!$L$16"}</definedName>
    <definedName name="PMUX" localSheetId="13">#REF!</definedName>
    <definedName name="PMUX" localSheetId="2">#REF!</definedName>
    <definedName name="PMUX" localSheetId="11">#REF!</definedName>
    <definedName name="PMUX" localSheetId="5">#REF!</definedName>
    <definedName name="PMUX" localSheetId="14">#REF!</definedName>
    <definedName name="PMUX">#REF!</definedName>
    <definedName name="pnua" localSheetId="13">#REF!</definedName>
    <definedName name="pnua" localSheetId="14">#REF!</definedName>
    <definedName name="pnua">#REF!</definedName>
    <definedName name="Poisson">#N/A</definedName>
    <definedName name="pope" localSheetId="2" hidden="1">{"'Sheet1'!$L$16"}</definedName>
    <definedName name="pope" localSheetId="11" hidden="1">{"'Sheet1'!$L$16"}</definedName>
    <definedName name="pope" localSheetId="5" hidden="1">{"'Sheet1'!$L$16"}</definedName>
    <definedName name="pope" hidden="1">{"'Sheet1'!$L$16"}</definedName>
    <definedName name="Poppy_6" localSheetId="13">#REF!</definedName>
    <definedName name="Poppy_6" localSheetId="2">#REF!</definedName>
    <definedName name="Poppy_6" localSheetId="11">#REF!</definedName>
    <definedName name="Poppy_6" localSheetId="5">#REF!</definedName>
    <definedName name="Poppy_6" localSheetId="14">#REF!</definedName>
    <definedName name="Poppy_6">#REF!</definedName>
    <definedName name="Position" localSheetId="9">#N/A</definedName>
    <definedName name="Position" localSheetId="8">#N/A</definedName>
    <definedName name="Position" localSheetId="10">NKTC!_____________may3</definedName>
    <definedName name="Position" localSheetId="13">#N/A</definedName>
    <definedName name="Position" localSheetId="2">NKTC!_____________may3</definedName>
    <definedName name="Position" localSheetId="11">NKTC!_____________may3</definedName>
    <definedName name="Position" localSheetId="5">NKTC!_____________may3</definedName>
    <definedName name="Position" localSheetId="14">#N/A</definedName>
    <definedName name="Position">NKTC!_____________may3</definedName>
    <definedName name="PowerCord">#N/A</definedName>
    <definedName name="PPP" localSheetId="9">#N/A</definedName>
    <definedName name="PPP" localSheetId="8">#N/A</definedName>
    <definedName name="PPP" localSheetId="10">PYC!_____________phi10</definedName>
    <definedName name="PPP" localSheetId="13">#N/A</definedName>
    <definedName name="PPP" localSheetId="2">PYC!_____________phi10</definedName>
    <definedName name="PPP" localSheetId="11">PYC!_____________phi10</definedName>
    <definedName name="PPP" localSheetId="5">PYC!_____________phi10</definedName>
    <definedName name="PPP" localSheetId="14">#N/A</definedName>
    <definedName name="PPP">PYC!_____________phi10</definedName>
    <definedName name="PRC" localSheetId="13">#REF!</definedName>
    <definedName name="PRC" localSheetId="2">#REF!</definedName>
    <definedName name="PRC" localSheetId="11">#REF!</definedName>
    <definedName name="PRC" localSheetId="5">#REF!</definedName>
    <definedName name="PRC" localSheetId="14">#REF!</definedName>
    <definedName name="PRC">#REF!</definedName>
    <definedName name="PrecNden" localSheetId="13">#REF!</definedName>
    <definedName name="PrecNden" localSheetId="2">#REF!</definedName>
    <definedName name="PrecNden" localSheetId="11">#REF!</definedName>
    <definedName name="PrecNden" localSheetId="5">#REF!</definedName>
    <definedName name="PrecNden" localSheetId="14">#REF!</definedName>
    <definedName name="PrecNden">#REF!</definedName>
    <definedName name="PRICE" localSheetId="13">#REF!</definedName>
    <definedName name="PRICE" localSheetId="2">#REF!</definedName>
    <definedName name="PRICE" localSheetId="11">#REF!</definedName>
    <definedName name="PRICE" localSheetId="5">#REF!</definedName>
    <definedName name="PRICE" localSheetId="14">#REF!</definedName>
    <definedName name="PRICE">#REF!</definedName>
    <definedName name="PRICE_6" localSheetId="13">#REF!</definedName>
    <definedName name="PRICE_6" localSheetId="2">#REF!</definedName>
    <definedName name="PRICE_6" localSheetId="11">#REF!</definedName>
    <definedName name="PRICE_6" localSheetId="5">#REF!</definedName>
    <definedName name="PRICE_6" localSheetId="14">#REF!</definedName>
    <definedName name="PRICE_6">#REF!</definedName>
    <definedName name="PRICE1" localSheetId="13">#REF!</definedName>
    <definedName name="PRICE1" localSheetId="2">#REF!</definedName>
    <definedName name="PRICE1" localSheetId="11">#REF!</definedName>
    <definedName name="PRICE1" localSheetId="5">#REF!</definedName>
    <definedName name="PRICE1" localSheetId="14">#REF!</definedName>
    <definedName name="PRICE1">#REF!</definedName>
    <definedName name="PRICE1_6" localSheetId="13">#REF!</definedName>
    <definedName name="PRICE1_6" localSheetId="2">#REF!</definedName>
    <definedName name="PRICE1_6" localSheetId="11">#REF!</definedName>
    <definedName name="PRICE1_6" localSheetId="5">#REF!</definedName>
    <definedName name="PRICE1_6" localSheetId="14">#REF!</definedName>
    <definedName name="PRICE1_6">#REF!</definedName>
    <definedName name="prin_area" localSheetId="13">#REF!</definedName>
    <definedName name="prin_area" localSheetId="2">#REF!</definedName>
    <definedName name="prin_area" localSheetId="11">#REF!</definedName>
    <definedName name="prin_area" localSheetId="5">#REF!</definedName>
    <definedName name="prin_area" localSheetId="14">#REF!</definedName>
    <definedName name="prin_area">#REF!</definedName>
    <definedName name="Prin1" localSheetId="13">#REF!</definedName>
    <definedName name="Prin1" localSheetId="2">#REF!</definedName>
    <definedName name="Prin1" localSheetId="11">#REF!</definedName>
    <definedName name="Prin1" localSheetId="5">#REF!</definedName>
    <definedName name="Prin1" localSheetId="14">#REF!</definedName>
    <definedName name="Prin1">#REF!</definedName>
    <definedName name="Prin10" localSheetId="13">#REF!</definedName>
    <definedName name="Prin10" localSheetId="2">#REF!</definedName>
    <definedName name="Prin10" localSheetId="11">#REF!</definedName>
    <definedName name="Prin10" localSheetId="5">#REF!</definedName>
    <definedName name="Prin10" localSheetId="14">#REF!</definedName>
    <definedName name="Prin10">#REF!</definedName>
    <definedName name="Prin11" localSheetId="13">#REF!</definedName>
    <definedName name="Prin11" localSheetId="2">#REF!</definedName>
    <definedName name="Prin11" localSheetId="11">#REF!</definedName>
    <definedName name="Prin11" localSheetId="5">#REF!</definedName>
    <definedName name="Prin11" localSheetId="14">#REF!</definedName>
    <definedName name="Prin11">#REF!</definedName>
    <definedName name="Prin12" localSheetId="13">#REF!</definedName>
    <definedName name="Prin12" localSheetId="2">#REF!</definedName>
    <definedName name="Prin12" localSheetId="11">#REF!</definedName>
    <definedName name="Prin12" localSheetId="5">#REF!</definedName>
    <definedName name="Prin12" localSheetId="14">#REF!</definedName>
    <definedName name="Prin12">#REF!</definedName>
    <definedName name="Prin13" localSheetId="13">#REF!</definedName>
    <definedName name="Prin13" localSheetId="2">#REF!</definedName>
    <definedName name="Prin13" localSheetId="11">#REF!</definedName>
    <definedName name="Prin13" localSheetId="5">#REF!</definedName>
    <definedName name="Prin13" localSheetId="14">#REF!</definedName>
    <definedName name="Prin13">#REF!</definedName>
    <definedName name="Prin14" localSheetId="13">#REF!</definedName>
    <definedName name="Prin14" localSheetId="2">#REF!</definedName>
    <definedName name="Prin14" localSheetId="11">#REF!</definedName>
    <definedName name="Prin14" localSheetId="5">#REF!</definedName>
    <definedName name="Prin14" localSheetId="14">#REF!</definedName>
    <definedName name="Prin14">#REF!</definedName>
    <definedName name="Prin15" localSheetId="13">#REF!</definedName>
    <definedName name="Prin15" localSheetId="2">#REF!</definedName>
    <definedName name="Prin15" localSheetId="11">#REF!</definedName>
    <definedName name="Prin15" localSheetId="5">#REF!</definedName>
    <definedName name="Prin15" localSheetId="14">#REF!</definedName>
    <definedName name="Prin15">#REF!</definedName>
    <definedName name="Prin16" localSheetId="13">#REF!</definedName>
    <definedName name="Prin16" localSheetId="2">#REF!</definedName>
    <definedName name="Prin16" localSheetId="11">#REF!</definedName>
    <definedName name="Prin16" localSheetId="5">#REF!</definedName>
    <definedName name="Prin16" localSheetId="14">#REF!</definedName>
    <definedName name="Prin16">#REF!</definedName>
    <definedName name="Prin17" localSheetId="13">#REF!</definedName>
    <definedName name="Prin17" localSheetId="2">#REF!</definedName>
    <definedName name="Prin17" localSheetId="11">#REF!</definedName>
    <definedName name="Prin17" localSheetId="5">#REF!</definedName>
    <definedName name="Prin17" localSheetId="14">#REF!</definedName>
    <definedName name="Prin17">#REF!</definedName>
    <definedName name="Prin18" localSheetId="13">#REF!</definedName>
    <definedName name="Prin18" localSheetId="2">#REF!</definedName>
    <definedName name="Prin18" localSheetId="11">#REF!</definedName>
    <definedName name="Prin18" localSheetId="5">#REF!</definedName>
    <definedName name="Prin18" localSheetId="14">#REF!</definedName>
    <definedName name="Prin18">#REF!</definedName>
    <definedName name="Prin19" localSheetId="13">#REF!</definedName>
    <definedName name="Prin19" localSheetId="2">#REF!</definedName>
    <definedName name="Prin19" localSheetId="11">#REF!</definedName>
    <definedName name="Prin19" localSheetId="5">#REF!</definedName>
    <definedName name="Prin19" localSheetId="14">#REF!</definedName>
    <definedName name="Prin19">#REF!</definedName>
    <definedName name="Prin2" localSheetId="13">#REF!</definedName>
    <definedName name="Prin2" localSheetId="2">#REF!</definedName>
    <definedName name="Prin2" localSheetId="11">#REF!</definedName>
    <definedName name="Prin2" localSheetId="5">#REF!</definedName>
    <definedName name="Prin2" localSheetId="14">#REF!</definedName>
    <definedName name="Prin2">#REF!</definedName>
    <definedName name="Prin20" localSheetId="13">#REF!</definedName>
    <definedName name="Prin20" localSheetId="2">#REF!</definedName>
    <definedName name="Prin20" localSheetId="11">#REF!</definedName>
    <definedName name="Prin20" localSheetId="5">#REF!</definedName>
    <definedName name="Prin20" localSheetId="14">#REF!</definedName>
    <definedName name="Prin20">#REF!</definedName>
    <definedName name="Prin21" localSheetId="13">#REF!</definedName>
    <definedName name="Prin21" localSheetId="2">#REF!</definedName>
    <definedName name="Prin21" localSheetId="11">#REF!</definedName>
    <definedName name="Prin21" localSheetId="5">#REF!</definedName>
    <definedName name="Prin21" localSheetId="14">#REF!</definedName>
    <definedName name="Prin21">#REF!</definedName>
    <definedName name="Prin3" localSheetId="13">#REF!</definedName>
    <definedName name="Prin3" localSheetId="2">#REF!</definedName>
    <definedName name="Prin3" localSheetId="11">#REF!</definedName>
    <definedName name="Prin3" localSheetId="5">#REF!</definedName>
    <definedName name="Prin3" localSheetId="14">#REF!</definedName>
    <definedName name="Prin3">#REF!</definedName>
    <definedName name="Prin4" localSheetId="13">#REF!</definedName>
    <definedName name="Prin4" localSheetId="2">#REF!</definedName>
    <definedName name="Prin4" localSheetId="11">#REF!</definedName>
    <definedName name="Prin4" localSheetId="5">#REF!</definedName>
    <definedName name="Prin4" localSheetId="14">#REF!</definedName>
    <definedName name="Prin4">#REF!</definedName>
    <definedName name="Prin5" localSheetId="13">#REF!</definedName>
    <definedName name="Prin5" localSheetId="2">#REF!</definedName>
    <definedName name="Prin5" localSheetId="11">#REF!</definedName>
    <definedName name="Prin5" localSheetId="5">#REF!</definedName>
    <definedName name="Prin5" localSheetId="14">#REF!</definedName>
    <definedName name="Prin5">#REF!</definedName>
    <definedName name="Prin6" localSheetId="13">#REF!</definedName>
    <definedName name="Prin6" localSheetId="2">#REF!</definedName>
    <definedName name="Prin6" localSheetId="11">#REF!</definedName>
    <definedName name="Prin6" localSheetId="5">#REF!</definedName>
    <definedName name="Prin6" localSheetId="14">#REF!</definedName>
    <definedName name="Prin6">#REF!</definedName>
    <definedName name="Prin7" localSheetId="13">#REF!</definedName>
    <definedName name="Prin7" localSheetId="2">#REF!</definedName>
    <definedName name="Prin7" localSheetId="11">#REF!</definedName>
    <definedName name="Prin7" localSheetId="5">#REF!</definedName>
    <definedName name="Prin7" localSheetId="14">#REF!</definedName>
    <definedName name="Prin7">#REF!</definedName>
    <definedName name="Prin8" localSheetId="13">#REF!</definedName>
    <definedName name="Prin8" localSheetId="2">#REF!</definedName>
    <definedName name="Prin8" localSheetId="11">#REF!</definedName>
    <definedName name="Prin8" localSheetId="5">#REF!</definedName>
    <definedName name="Prin8" localSheetId="14">#REF!</definedName>
    <definedName name="Prin8">#REF!</definedName>
    <definedName name="Prin9" localSheetId="13">#REF!</definedName>
    <definedName name="Prin9" localSheetId="2">#REF!</definedName>
    <definedName name="Prin9" localSheetId="11">#REF!</definedName>
    <definedName name="Prin9" localSheetId="5">#REF!</definedName>
    <definedName name="Prin9" localSheetId="14">#REF!</definedName>
    <definedName name="Prin9">#REF!</definedName>
    <definedName name="_xlnm.Print_Area" localSheetId="9">'3TP'!$A$3:$H$56</definedName>
    <definedName name="_xlnm.Print_Area" localSheetId="8">'4TP'!$A$3:$H$58</definedName>
    <definedName name="_xlnm.Print_Area" localSheetId="7">BBNT!$A$3:$G$43</definedName>
    <definedName name="_xlnm.Print_Area" localSheetId="0">'DM NT'!$E$1:$J$1601</definedName>
    <definedName name="_xlnm.Print_Area" localSheetId="20">'HM410+530'!$A$1:$V$39</definedName>
    <definedName name="_xlnm.Print_Area" localSheetId="16">'HM439'!$A$1:$Y$39</definedName>
    <definedName name="_xlnm.Print_Area" localSheetId="17">'HM440+250'!$A$1:$V$43</definedName>
    <definedName name="_xlnm.Print_Area" localSheetId="18">'HM440+620'!$A$1:$Y$38</definedName>
    <definedName name="_xlnm.Print_Area" localSheetId="19">'HM442+620'!$A$1:$V$45</definedName>
    <definedName name="_xlnm.Print_Area" localSheetId="10">HT!$A$3:$G$54</definedName>
    <definedName name="_xlnm.Print_Area" localSheetId="1">List!$C$1:$S$1643</definedName>
    <definedName name="_xlnm.Print_Area" localSheetId="4">LMBT!$B$3:$I$35</definedName>
    <definedName name="_xlnm.Print_Area" localSheetId="13">MM!$A$3:$I$108</definedName>
    <definedName name="_xlnm.Print_Area" localSheetId="2">#REF!</definedName>
    <definedName name="_xlnm.Print_Area" localSheetId="11">NKTC!$B$1:$J$23</definedName>
    <definedName name="_xlnm.Print_Area" localSheetId="5">PYC!$A$3:$I$28</definedName>
    <definedName name="_xlnm.Print_Area" localSheetId="14">VL!$B$3:$J$140</definedName>
    <definedName name="_xlnm.Print_Area">#REF!</definedName>
    <definedName name="PRINT_AREA_MI" localSheetId="13">#REF!</definedName>
    <definedName name="PRINT_AREA_MI" localSheetId="2">#REF!</definedName>
    <definedName name="PRINT_AREA_MI" localSheetId="11">#REF!</definedName>
    <definedName name="PRINT_AREA_MI" localSheetId="5">#REF!</definedName>
    <definedName name="PRINT_AREA_MI" localSheetId="14">#REF!</definedName>
    <definedName name="PRINT_AREA_MI">#REF!</definedName>
    <definedName name="PRINT_AREA_MI_6" localSheetId="13">#REF!</definedName>
    <definedName name="PRINT_AREA_MI_6" localSheetId="2">#REF!</definedName>
    <definedName name="PRINT_AREA_MI_6" localSheetId="11">#REF!</definedName>
    <definedName name="PRINT_AREA_MI_6" localSheetId="5">#REF!</definedName>
    <definedName name="PRINT_AREA_MI_6" localSheetId="14">#REF!</definedName>
    <definedName name="PRINT_AREA_MI_6">#REF!</definedName>
    <definedName name="Print_Area_Reset" localSheetId="9">#N/A</definedName>
    <definedName name="Print_Area_Reset" localSheetId="8">#N/A</definedName>
    <definedName name="Print_Area_Reset" localSheetId="10">OFFSET(________TL1,0,0,NKTC!_____cau10)</definedName>
    <definedName name="Print_Area_Reset" localSheetId="13">#N/A</definedName>
    <definedName name="Print_Area_Reset" localSheetId="2">OFFSET(________TL1,0,0,NKTC!_____cau10)</definedName>
    <definedName name="Print_Area_Reset" localSheetId="11">OFFSET(________TL1,0,0,NKTC!_____cau10)</definedName>
    <definedName name="Print_Area_Reset" localSheetId="5">OFFSET(________TL1,0,0,NKTC!_____cau10)</definedName>
    <definedName name="Print_Area_Reset" localSheetId="14">#N/A</definedName>
    <definedName name="Print_Area_Reset">OFFSET(________TL1,0,0,NKTC!_____cau10)</definedName>
    <definedName name="print_title">#N/A</definedName>
    <definedName name="_xlnm.Print_Titles" localSheetId="0">'DM NT'!$3:$3</definedName>
    <definedName name="_xlnm.Print_Titles" localSheetId="2">#REF!</definedName>
    <definedName name="_xlnm.Print_Titles" localSheetId="11">NKTC!$1:$9</definedName>
    <definedName name="_xlnm.Print_Titles" localSheetId="5">#REF!</definedName>
    <definedName name="_xlnm.Print_Titles">#REF!</definedName>
    <definedName name="PRINT_TITLES_MI" localSheetId="13">#REF!</definedName>
    <definedName name="PRINT_TITLES_MI" localSheetId="2">#REF!</definedName>
    <definedName name="PRINT_TITLES_MI" localSheetId="11">#REF!</definedName>
    <definedName name="PRINT_TITLES_MI" localSheetId="5">#REF!</definedName>
    <definedName name="PRINT_TITLES_MI" localSheetId="14">#REF!</definedName>
    <definedName name="PRINT_TITLES_MI">#REF!</definedName>
    <definedName name="PRINT_TITLES_MI_6" localSheetId="13">#REF!</definedName>
    <definedName name="PRINT_TITLES_MI_6" localSheetId="2">#REF!</definedName>
    <definedName name="PRINT_TITLES_MI_6" localSheetId="11">#REF!</definedName>
    <definedName name="PRINT_TITLES_MI_6" localSheetId="5">#REF!</definedName>
    <definedName name="PRINT_TITLES_MI_6" localSheetId="14">#REF!</definedName>
    <definedName name="PRINT_TITLES_MI_6">#REF!</definedName>
    <definedName name="PRINTA" localSheetId="13">#REF!</definedName>
    <definedName name="PRINTA" localSheetId="2">#REF!</definedName>
    <definedName name="PRINTA" localSheetId="11">#REF!</definedName>
    <definedName name="PRINTA" localSheetId="5">#REF!</definedName>
    <definedName name="PRINTA" localSheetId="14">#REF!</definedName>
    <definedName name="PRINTA">#REF!</definedName>
    <definedName name="PRINTA_6" localSheetId="13">#REF!</definedName>
    <definedName name="PRINTA_6" localSheetId="2">#REF!</definedName>
    <definedName name="PRINTA_6" localSheetId="11">#REF!</definedName>
    <definedName name="PRINTA_6" localSheetId="5">#REF!</definedName>
    <definedName name="PRINTA_6" localSheetId="14">#REF!</definedName>
    <definedName name="PRINTA_6">#REF!</definedName>
    <definedName name="PRINTB" localSheetId="13">#REF!</definedName>
    <definedName name="PRINTB" localSheetId="2">#REF!</definedName>
    <definedName name="PRINTB" localSheetId="11">#REF!</definedName>
    <definedName name="PRINTB" localSheetId="5">#REF!</definedName>
    <definedName name="PRINTB" localSheetId="14">#REF!</definedName>
    <definedName name="PRINTB">#REF!</definedName>
    <definedName name="PRINTB_6" localSheetId="13">#REF!</definedName>
    <definedName name="PRINTB_6" localSheetId="2">#REF!</definedName>
    <definedName name="PRINTB_6" localSheetId="11">#REF!</definedName>
    <definedName name="PRINTB_6" localSheetId="5">#REF!</definedName>
    <definedName name="PRINTB_6" localSheetId="14">#REF!</definedName>
    <definedName name="PRINTB_6">#REF!</definedName>
    <definedName name="PRINTC" localSheetId="13">#REF!</definedName>
    <definedName name="PRINTC" localSheetId="2">#REF!</definedName>
    <definedName name="PRINTC" localSheetId="11">#REF!</definedName>
    <definedName name="PRINTC" localSheetId="5">#REF!</definedName>
    <definedName name="PRINTC" localSheetId="14">#REF!</definedName>
    <definedName name="PRINTC">#REF!</definedName>
    <definedName name="PRINTC_6" localSheetId="13">#REF!</definedName>
    <definedName name="PRINTC_6" localSheetId="2">#REF!</definedName>
    <definedName name="PRINTC_6" localSheetId="11">#REF!</definedName>
    <definedName name="PRINTC_6" localSheetId="5">#REF!</definedName>
    <definedName name="PRINTC_6" localSheetId="14">#REF!</definedName>
    <definedName name="PRINTC_6">#REF!</definedName>
    <definedName name="priority">#N/A</definedName>
    <definedName name="prjName" localSheetId="13">#REF!</definedName>
    <definedName name="prjName" localSheetId="2">#REF!</definedName>
    <definedName name="prjName" localSheetId="11">#REF!</definedName>
    <definedName name="prjName" localSheetId="5">#REF!</definedName>
    <definedName name="prjName" localSheetId="14">#REF!</definedName>
    <definedName name="prjName">#REF!</definedName>
    <definedName name="prjNo" localSheetId="13">#REF!</definedName>
    <definedName name="prjNo" localSheetId="2">#REF!</definedName>
    <definedName name="prjNo" localSheetId="11">#REF!</definedName>
    <definedName name="prjNo" localSheetId="5">#REF!</definedName>
    <definedName name="prjNo" localSheetId="14">#REF!</definedName>
    <definedName name="prjNo">#REF!</definedName>
    <definedName name="Pro_Soil" localSheetId="13">#REF!</definedName>
    <definedName name="Pro_Soil" localSheetId="2">#REF!</definedName>
    <definedName name="Pro_Soil" localSheetId="11">#REF!</definedName>
    <definedName name="Pro_Soil" localSheetId="5">#REF!</definedName>
    <definedName name="Pro_Soil" localSheetId="14">#REF!</definedName>
    <definedName name="Pro_Soil">#REF!</definedName>
    <definedName name="ProdForm" localSheetId="13" hidden="1">#REF!</definedName>
    <definedName name="ProdForm" localSheetId="2" hidden="1">#REF!</definedName>
    <definedName name="ProdForm" localSheetId="11" hidden="1">#REF!</definedName>
    <definedName name="ProdForm" localSheetId="5" hidden="1">#REF!</definedName>
    <definedName name="ProdForm" localSheetId="14" hidden="1">#REF!</definedName>
    <definedName name="ProdForm" hidden="1">#REF!</definedName>
    <definedName name="Product" localSheetId="13" hidden="1">#REF!</definedName>
    <definedName name="Product" localSheetId="2" hidden="1">#REF!</definedName>
    <definedName name="Product" localSheetId="11" hidden="1">#REF!</definedName>
    <definedName name="Product" localSheetId="5" hidden="1">#REF!</definedName>
    <definedName name="Product" localSheetId="14" hidden="1">#REF!</definedName>
    <definedName name="Product" hidden="1">#REF!</definedName>
    <definedName name="Profit">2%</definedName>
    <definedName name="PROJ">#N/A</definedName>
    <definedName name="PROPOSAL" localSheetId="13">#REF!</definedName>
    <definedName name="PROPOSAL" localSheetId="2">#REF!</definedName>
    <definedName name="PROPOSAL" localSheetId="11">#REF!</definedName>
    <definedName name="PROPOSAL" localSheetId="5">#REF!</definedName>
    <definedName name="PROPOSAL" localSheetId="14">#REF!</definedName>
    <definedName name="PROPOSAL">#REF!</definedName>
    <definedName name="Province" localSheetId="13">#REF!</definedName>
    <definedName name="Province" localSheetId="2">#REF!</definedName>
    <definedName name="Province" localSheetId="11">#REF!</definedName>
    <definedName name="Province" localSheetId="5">#REF!</definedName>
    <definedName name="Province" localSheetId="14">#REF!</definedName>
    <definedName name="Province">#REF!</definedName>
    <definedName name="PSCOTK">#N/A</definedName>
    <definedName name="Pse" localSheetId="13">#REF!</definedName>
    <definedName name="Pse" localSheetId="2">#REF!</definedName>
    <definedName name="Pse" localSheetId="11">#REF!</definedName>
    <definedName name="Pse" localSheetId="5">#REF!</definedName>
    <definedName name="Pse" localSheetId="14">#REF!</definedName>
    <definedName name="Pse">#REF!</definedName>
    <definedName name="Pso" localSheetId="13">#REF!</definedName>
    <definedName name="Pso" localSheetId="2">#REF!</definedName>
    <definedName name="Pso" localSheetId="11">#REF!</definedName>
    <definedName name="Pso" localSheetId="5">#REF!</definedName>
    <definedName name="Pso" localSheetId="14">#REF!</definedName>
    <definedName name="Pso">#REF!</definedName>
    <definedName name="pt" localSheetId="13">#REF!</definedName>
    <definedName name="pt" localSheetId="2">#REF!</definedName>
    <definedName name="pt" localSheetId="11">#REF!</definedName>
    <definedName name="pt" localSheetId="5">#REF!</definedName>
    <definedName name="pt" localSheetId="14">#REF!</definedName>
    <definedName name="pt">#REF!</definedName>
    <definedName name="PT_A1" localSheetId="13">#REF!</definedName>
    <definedName name="PT_A1" localSheetId="2">#REF!</definedName>
    <definedName name="PT_A1" localSheetId="11">#REF!</definedName>
    <definedName name="PT_A1" localSheetId="5">#REF!</definedName>
    <definedName name="PT_A1" localSheetId="14">#REF!</definedName>
    <definedName name="PT_A1">#REF!</definedName>
    <definedName name="PT_A2">#N/A</definedName>
    <definedName name="PT_Duong" localSheetId="13">#REF!</definedName>
    <definedName name="PT_Duong" localSheetId="2">#REF!</definedName>
    <definedName name="PT_Duong" localSheetId="11">#REF!</definedName>
    <definedName name="PT_Duong" localSheetId="5">#REF!</definedName>
    <definedName name="PT_Duong" localSheetId="14">#REF!</definedName>
    <definedName name="PT_Duong">#REF!</definedName>
    <definedName name="PT_P1">#N/A</definedName>
    <definedName name="PT_P10">#N/A</definedName>
    <definedName name="PT_P11">#N/A</definedName>
    <definedName name="PT_P2">#N/A</definedName>
    <definedName name="PT_P3">#N/A</definedName>
    <definedName name="PT_P4">#N/A</definedName>
    <definedName name="PT_P5">#N/A</definedName>
    <definedName name="PT_P6">#N/A</definedName>
    <definedName name="PT_P7">#N/A</definedName>
    <definedName name="PT_P8">#N/A</definedName>
    <definedName name="PT_P9">#N/A</definedName>
    <definedName name="ptbc" localSheetId="13">#REF!</definedName>
    <definedName name="ptbc" localSheetId="2">#REF!</definedName>
    <definedName name="ptbc" localSheetId="11">#REF!</definedName>
    <definedName name="ptbc" localSheetId="5">#REF!</definedName>
    <definedName name="ptbc" localSheetId="14">#REF!</definedName>
    <definedName name="ptbc">#REF!</definedName>
    <definedName name="PTC" localSheetId="13">#REF!</definedName>
    <definedName name="PTC" localSheetId="2">#REF!</definedName>
    <definedName name="PTC" localSheetId="11">#REF!</definedName>
    <definedName name="PTC" localSheetId="5">#REF!</definedName>
    <definedName name="PTC" localSheetId="14">#REF!</definedName>
    <definedName name="PTC">#REF!</definedName>
    <definedName name="PTcau" localSheetId="13">#REF!</definedName>
    <definedName name="PTcau" localSheetId="2">#REF!</definedName>
    <definedName name="PTcau" localSheetId="11">#REF!</definedName>
    <definedName name="PTcau" localSheetId="5">#REF!</definedName>
    <definedName name="PTcau" localSheetId="14">#REF!</definedName>
    <definedName name="PTcau">#REF!</definedName>
    <definedName name="PTconh" localSheetId="13">#REF!</definedName>
    <definedName name="PTconh" localSheetId="2">#REF!</definedName>
    <definedName name="PTconh" localSheetId="11">#REF!</definedName>
    <definedName name="PTconh" localSheetId="5">#REF!</definedName>
    <definedName name="PTconh" localSheetId="14">#REF!</definedName>
    <definedName name="PTconh">#REF!</definedName>
    <definedName name="PTCT">#REF!</definedName>
    <definedName name="PTD" localSheetId="13">#REF!</definedName>
    <definedName name="PTD" localSheetId="2">#REF!</definedName>
    <definedName name="PTD" localSheetId="11">#REF!</definedName>
    <definedName name="PTD" localSheetId="5">#REF!</definedName>
    <definedName name="PTD" localSheetId="14">#REF!</definedName>
    <definedName name="PTD">#REF!</definedName>
    <definedName name="ptdg" localSheetId="13">#REF!</definedName>
    <definedName name="ptdg" localSheetId="2">#REF!</definedName>
    <definedName name="ptdg" localSheetId="11">#REF!</definedName>
    <definedName name="ptdg" localSheetId="5">#REF!</definedName>
    <definedName name="ptdg" localSheetId="14">#REF!</definedName>
    <definedName name="ptdg">#REF!</definedName>
    <definedName name="PTDG_cau" localSheetId="13">#REF!</definedName>
    <definedName name="PTDG_cau" localSheetId="2">#REF!</definedName>
    <definedName name="PTDG_cau" localSheetId="11">#REF!</definedName>
    <definedName name="PTDG_cau" localSheetId="5">#REF!</definedName>
    <definedName name="PTDG_cau" localSheetId="14">#REF!</definedName>
    <definedName name="PTDG_cau">#REF!</definedName>
    <definedName name="ptdg_cong" localSheetId="13">#REF!</definedName>
    <definedName name="ptdg_cong" localSheetId="2">#REF!</definedName>
    <definedName name="ptdg_cong" localSheetId="11">#REF!</definedName>
    <definedName name="ptdg_cong" localSheetId="5">#REF!</definedName>
    <definedName name="ptdg_cong" localSheetId="14">#REF!</definedName>
    <definedName name="ptdg_cong">#REF!</definedName>
    <definedName name="PTDG_DCV" localSheetId="13">#REF!</definedName>
    <definedName name="PTDG_DCV" localSheetId="2">#REF!</definedName>
    <definedName name="PTDG_DCV" localSheetId="11">#REF!</definedName>
    <definedName name="PTDG_DCV" localSheetId="5">#REF!</definedName>
    <definedName name="PTDG_DCV" localSheetId="14">#REF!</definedName>
    <definedName name="PTDG_DCV">#REF!</definedName>
    <definedName name="ptdg_duong" localSheetId="13">#REF!</definedName>
    <definedName name="ptdg_duong" localSheetId="2">#REF!</definedName>
    <definedName name="ptdg_duong" localSheetId="11">#REF!</definedName>
    <definedName name="ptdg_duong" localSheetId="5">#REF!</definedName>
    <definedName name="ptdg_duong" localSheetId="14">#REF!</definedName>
    <definedName name="ptdg_duong">#REF!</definedName>
    <definedName name="ptdg_duong1">#N/A</definedName>
    <definedName name="ptdg_ke" localSheetId="13">#REF!</definedName>
    <definedName name="ptdg_ke" localSheetId="2">#REF!</definedName>
    <definedName name="ptdg_ke" localSheetId="11">#REF!</definedName>
    <definedName name="ptdg_ke" localSheetId="5">#REF!</definedName>
    <definedName name="ptdg_ke" localSheetId="14">#REF!</definedName>
    <definedName name="ptdg_ke">#REF!</definedName>
    <definedName name="ptdg14d" localSheetId="13">#REF!</definedName>
    <definedName name="ptdg14d" localSheetId="2">#REF!</definedName>
    <definedName name="ptdg14d" localSheetId="11">#REF!</definedName>
    <definedName name="ptdg14d" localSheetId="5">#REF!</definedName>
    <definedName name="ptdg14d" localSheetId="14">#REF!</definedName>
    <definedName name="ptdg14d">#REF!</definedName>
    <definedName name="PTDGBPTC" localSheetId="13">#REF!</definedName>
    <definedName name="PTDGBPTC" localSheetId="2">#REF!</definedName>
    <definedName name="PTDGBPTC" localSheetId="11">#REF!</definedName>
    <definedName name="PTDGBPTC" localSheetId="5">#REF!</definedName>
    <definedName name="PTDGBPTC" localSheetId="14">#REF!</definedName>
    <definedName name="PTDGBPTC">#REF!</definedName>
    <definedName name="ptdgc" localSheetId="13">#REF!</definedName>
    <definedName name="ptdgc" localSheetId="2">#REF!</definedName>
    <definedName name="ptdgc" localSheetId="11">#REF!</definedName>
    <definedName name="ptdgc" localSheetId="5">#REF!</definedName>
    <definedName name="ptdgc" localSheetId="14">#REF!</definedName>
    <definedName name="ptdgc">#REF!</definedName>
    <definedName name="ptdgcd" localSheetId="13">#REF!</definedName>
    <definedName name="ptdgcd" localSheetId="2">#REF!</definedName>
    <definedName name="ptdgcd" localSheetId="11">#REF!</definedName>
    <definedName name="ptdgcd" localSheetId="5">#REF!</definedName>
    <definedName name="ptdgcd" localSheetId="14">#REF!</definedName>
    <definedName name="ptdgcd">#REF!</definedName>
    <definedName name="ptdgcdt" localSheetId="13">#REF!</definedName>
    <definedName name="ptdgcdt" localSheetId="2">#REF!</definedName>
    <definedName name="ptdgcdt" localSheetId="11">#REF!</definedName>
    <definedName name="ptdgcdt" localSheetId="5">#REF!</definedName>
    <definedName name="ptdgcdt" localSheetId="14">#REF!</definedName>
    <definedName name="ptdgcdt">#REF!</definedName>
    <definedName name="ptdgd" localSheetId="13">#REF!</definedName>
    <definedName name="ptdgd" localSheetId="2">#REF!</definedName>
    <definedName name="ptdgd" localSheetId="11">#REF!</definedName>
    <definedName name="ptdgd" localSheetId="5">#REF!</definedName>
    <definedName name="ptdgd" localSheetId="14">#REF!</definedName>
    <definedName name="ptdgd">#REF!</definedName>
    <definedName name="ptdggc" localSheetId="13">#REF!</definedName>
    <definedName name="ptdggc" localSheetId="2">#REF!</definedName>
    <definedName name="ptdggc" localSheetId="11">#REF!</definedName>
    <definedName name="ptdggc" localSheetId="5">#REF!</definedName>
    <definedName name="ptdggc" localSheetId="14">#REF!</definedName>
    <definedName name="ptdggc">#REF!</definedName>
    <definedName name="ptdghg" localSheetId="13">#REF!</definedName>
    <definedName name="ptdghg" localSheetId="2">#REF!</definedName>
    <definedName name="ptdghg" localSheetId="11">#REF!</definedName>
    <definedName name="ptdghg" localSheetId="5">#REF!</definedName>
    <definedName name="ptdghg" localSheetId="14">#REF!</definedName>
    <definedName name="ptdghg">#REF!</definedName>
    <definedName name="ptdgnv" localSheetId="13">#REF!</definedName>
    <definedName name="ptdgnv" localSheetId="2">#REF!</definedName>
    <definedName name="ptdgnv" localSheetId="11">#REF!</definedName>
    <definedName name="ptdgnv" localSheetId="5">#REF!</definedName>
    <definedName name="ptdgnv" localSheetId="14">#REF!</definedName>
    <definedName name="ptdgnv">#REF!</definedName>
    <definedName name="PTDT" localSheetId="13">#REF!</definedName>
    <definedName name="PTDT" localSheetId="2">#REF!</definedName>
    <definedName name="PTDT" localSheetId="11">#REF!</definedName>
    <definedName name="PTDT" localSheetId="5">#REF!</definedName>
    <definedName name="PTDT" localSheetId="14">#REF!</definedName>
    <definedName name="PTDT">#REF!</definedName>
    <definedName name="PTE" localSheetId="13">#REF!</definedName>
    <definedName name="PTE" localSheetId="2">#REF!</definedName>
    <definedName name="PTE" localSheetId="11">#REF!</definedName>
    <definedName name="PTE" localSheetId="5">#REF!</definedName>
    <definedName name="PTE" localSheetId="14">#REF!</definedName>
    <definedName name="PTE">#REF!</definedName>
    <definedName name="PtichDTL">#N/A</definedName>
    <definedName name="ptks" localSheetId="13">#REF!</definedName>
    <definedName name="ptks" localSheetId="2">#REF!</definedName>
    <definedName name="ptks" localSheetId="11">#REF!</definedName>
    <definedName name="ptks" localSheetId="5">#REF!</definedName>
    <definedName name="ptks" localSheetId="14">#REF!</definedName>
    <definedName name="ptks">#REF!</definedName>
    <definedName name="PTNC">#N/A</definedName>
    <definedName name="PTST">#N/A</definedName>
    <definedName name="PTVT">#N/A</definedName>
    <definedName name="ptran" localSheetId="13">#REF!</definedName>
    <definedName name="ptran" localSheetId="14">#REF!</definedName>
    <definedName name="ptran">#REF!</definedName>
    <definedName name="Pu" localSheetId="13">#REF!</definedName>
    <definedName name="Pu" localSheetId="2">#REF!</definedName>
    <definedName name="Pu" localSheetId="11">#REF!</definedName>
    <definedName name="Pu" localSheetId="5">#REF!</definedName>
    <definedName name="Pu" localSheetId="14">#REF!</definedName>
    <definedName name="Pu">#REF!</definedName>
    <definedName name="PUMP" localSheetId="13">#REF!</definedName>
    <definedName name="PUMP" localSheetId="2">#REF!</definedName>
    <definedName name="PUMP" localSheetId="11">#REF!</definedName>
    <definedName name="PUMP" localSheetId="5">#REF!</definedName>
    <definedName name="PUMP" localSheetId="14">#REF!</definedName>
    <definedName name="PUMP">#REF!</definedName>
    <definedName name="Pvc">#N/A</definedName>
    <definedName name="PVC_FLEXIBLE_PIPE" localSheetId="13">#REF!</definedName>
    <definedName name="PVC_FLEXIBLE_PIPE" localSheetId="2">#REF!</definedName>
    <definedName name="PVC_FLEXIBLE_PIPE" localSheetId="11">#REF!</definedName>
    <definedName name="PVC_FLEXIBLE_PIPE" localSheetId="5">#REF!</definedName>
    <definedName name="PVC_FLEXIBLE_PIPE" localSheetId="14">#REF!</definedName>
    <definedName name="PVC_FLEXIBLE_PIPE">#REF!</definedName>
    <definedName name="PVC_PIPE" localSheetId="13">#REF!</definedName>
    <definedName name="PVC_PIPE" localSheetId="2">#REF!</definedName>
    <definedName name="PVC_PIPE" localSheetId="11">#REF!</definedName>
    <definedName name="PVC_PIPE" localSheetId="5">#REF!</definedName>
    <definedName name="PVC_PIPE" localSheetId="14">#REF!</definedName>
    <definedName name="PVC_PIPE">#REF!</definedName>
    <definedName name="pvd" localSheetId="13">#REF!</definedName>
    <definedName name="pvd" localSheetId="2">#REF!</definedName>
    <definedName name="pvd" localSheetId="11">#REF!</definedName>
    <definedName name="pvd" localSheetId="5">#REF!</definedName>
    <definedName name="pvd" localSheetId="14">#REF!</definedName>
    <definedName name="pvd">#REF!</definedName>
    <definedName name="pw" localSheetId="13">#REF!</definedName>
    <definedName name="pw" localSheetId="2">#REF!</definedName>
    <definedName name="pw" localSheetId="11">#REF!</definedName>
    <definedName name="pw" localSheetId="5">#REF!</definedName>
    <definedName name="pw" localSheetId="14">#REF!</definedName>
    <definedName name="pw">#REF!</definedName>
    <definedName name="Px" localSheetId="13">#REF!</definedName>
    <definedName name="Px" localSheetId="14">#REF!</definedName>
    <definedName name="Px">#REF!</definedName>
    <definedName name="Py" localSheetId="13">#REF!</definedName>
    <definedName name="Py" localSheetId="2">#REF!</definedName>
    <definedName name="Py" localSheetId="11">#REF!</definedName>
    <definedName name="Py" localSheetId="5">#REF!</definedName>
    <definedName name="Py" localSheetId="14">#REF!</definedName>
    <definedName name="Py">#REF!</definedName>
    <definedName name="Ph_n__oan__Km______Km" localSheetId="13">#REF!</definedName>
    <definedName name="Ph_n__oan__Km______Km" localSheetId="2">#REF!</definedName>
    <definedName name="Ph_n__oan__Km______Km" localSheetId="11">#REF!</definedName>
    <definedName name="Ph_n__oan__Km______Km" localSheetId="5">#REF!</definedName>
    <definedName name="Ph_n__oan__Km______Km" localSheetId="14">#REF!</definedName>
    <definedName name="Ph_n__oan__Km______Km">#REF!</definedName>
    <definedName name="phada">#N/A</definedName>
    <definedName name="PHADO" localSheetId="13">#REF!</definedName>
    <definedName name="PHADO" localSheetId="2">#REF!</definedName>
    <definedName name="PHADO" localSheetId="11">#REF!</definedName>
    <definedName name="PHADO" localSheetId="5">#REF!</definedName>
    <definedName name="PHADO" localSheetId="14">#REF!</definedName>
    <definedName name="PHADO">#REF!</definedName>
    <definedName name="phai" localSheetId="2" hidden="1">{"'Sheet1'!$L$16"}</definedName>
    <definedName name="phai" localSheetId="11" hidden="1">{"'Sheet1'!$L$16"}</definedName>
    <definedName name="phai" localSheetId="5" hidden="1">{"'Sheet1'!$L$16"}</definedName>
    <definedName name="phai" hidden="1">{"'Sheet1'!$L$16"}</definedName>
    <definedName name="PHAN_DIEN_DZ0.4KV" localSheetId="13">#REF!</definedName>
    <definedName name="PHAN_DIEN_DZ0.4KV" localSheetId="2">#REF!</definedName>
    <definedName name="PHAN_DIEN_DZ0.4KV" localSheetId="11">#REF!</definedName>
    <definedName name="PHAN_DIEN_DZ0.4KV" localSheetId="5">#REF!</definedName>
    <definedName name="PHAN_DIEN_DZ0.4KV" localSheetId="14">#REF!</definedName>
    <definedName name="PHAN_DIEN_DZ0.4KV">#REF!</definedName>
    <definedName name="PHAN_DIEN_TBA" localSheetId="13">#REF!</definedName>
    <definedName name="PHAN_DIEN_TBA" localSheetId="2">#REF!</definedName>
    <definedName name="PHAN_DIEN_TBA" localSheetId="11">#REF!</definedName>
    <definedName name="PHAN_DIEN_TBA" localSheetId="5">#REF!</definedName>
    <definedName name="PHAN_DIEN_TBA" localSheetId="14">#REF!</definedName>
    <definedName name="PHAN_DIEN_TBA">#REF!</definedName>
    <definedName name="PHAN_MUA_SAM_DZ0.4KV" localSheetId="13">#REF!</definedName>
    <definedName name="PHAN_MUA_SAM_DZ0.4KV" localSheetId="2">#REF!</definedName>
    <definedName name="PHAN_MUA_SAM_DZ0.4KV" localSheetId="11">#REF!</definedName>
    <definedName name="PHAN_MUA_SAM_DZ0.4KV" localSheetId="5">#REF!</definedName>
    <definedName name="PHAN_MUA_SAM_DZ0.4KV" localSheetId="14">#REF!</definedName>
    <definedName name="PHAN_MUA_SAM_DZ0.4KV">#REF!</definedName>
    <definedName name="phanbtct" localSheetId="9">#REF!</definedName>
    <definedName name="phanbtct" localSheetId="8">#REF!</definedName>
    <definedName name="phanbtct" localSheetId="10">#REF!</definedName>
    <definedName name="phanbtct" localSheetId="13">#REF!</definedName>
    <definedName name="phanbtct" localSheetId="14">#REF!</definedName>
    <definedName name="phanbtct">#REF!</definedName>
    <definedName name="phandien" localSheetId="9">#REF!</definedName>
    <definedName name="phandien" localSheetId="8">#REF!</definedName>
    <definedName name="phandien" localSheetId="10">#REF!</definedName>
    <definedName name="phandien" localSheetId="13">#REF!</definedName>
    <definedName name="phandien" localSheetId="14">#REF!</definedName>
    <definedName name="phandien">#REF!</definedName>
    <definedName name="phannuoc" localSheetId="9">#REF!</definedName>
    <definedName name="phannuoc" localSheetId="8">#REF!</definedName>
    <definedName name="phannuoc" localSheetId="10">#REF!</definedName>
    <definedName name="phannuoc" localSheetId="13">#REF!</definedName>
    <definedName name="phannuoc" localSheetId="14">#REF!</definedName>
    <definedName name="phannuoc">#REF!</definedName>
    <definedName name="phanxay" localSheetId="9">#REF!</definedName>
    <definedName name="phanxay" localSheetId="8">#REF!</definedName>
    <definedName name="phanxay" localSheetId="10">#REF!</definedName>
    <definedName name="phanxay" localSheetId="13">#REF!</definedName>
    <definedName name="phanxay" localSheetId="14">#REF!</definedName>
    <definedName name="phanxay">#REF!</definedName>
    <definedName name="phanhoanthien" localSheetId="9">#REF!</definedName>
    <definedName name="phanhoanthien" localSheetId="8">#REF!</definedName>
    <definedName name="phanhoanthien" localSheetId="10">#REF!</definedName>
    <definedName name="phanhoanthien" localSheetId="13">#REF!</definedName>
    <definedName name="phanhoanthien" localSheetId="14">#REF!</definedName>
    <definedName name="phanhoanthien">#REF!</definedName>
    <definedName name="phatdien10" localSheetId="13">#REF!</definedName>
    <definedName name="phatdien10" localSheetId="2">#REF!</definedName>
    <definedName name="phatdien10" localSheetId="11">#REF!</definedName>
    <definedName name="phatdien10" localSheetId="5">#REF!</definedName>
    <definedName name="phatdien10" localSheetId="14">#REF!</definedName>
    <definedName name="phatdien10">#REF!</definedName>
    <definedName name="phatdien112" localSheetId="13">#REF!</definedName>
    <definedName name="phatdien112" localSheetId="2">#REF!</definedName>
    <definedName name="phatdien112" localSheetId="11">#REF!</definedName>
    <definedName name="phatdien112" localSheetId="5">#REF!</definedName>
    <definedName name="phatdien112" localSheetId="14">#REF!</definedName>
    <definedName name="phatdien112">#REF!</definedName>
    <definedName name="phatdien122" localSheetId="13">#REF!</definedName>
    <definedName name="phatdien122" localSheetId="2">#REF!</definedName>
    <definedName name="phatdien122" localSheetId="11">#REF!</definedName>
    <definedName name="phatdien122" localSheetId="5">#REF!</definedName>
    <definedName name="phatdien122" localSheetId="14">#REF!</definedName>
    <definedName name="phatdien122">#REF!</definedName>
    <definedName name="phatdien15" localSheetId="13">#REF!</definedName>
    <definedName name="phatdien15" localSheetId="2">#REF!</definedName>
    <definedName name="phatdien15" localSheetId="11">#REF!</definedName>
    <definedName name="phatdien15" localSheetId="5">#REF!</definedName>
    <definedName name="phatdien15" localSheetId="14">#REF!</definedName>
    <definedName name="phatdien15">#REF!</definedName>
    <definedName name="phatdien20" localSheetId="13">#REF!</definedName>
    <definedName name="phatdien20" localSheetId="2">#REF!</definedName>
    <definedName name="phatdien20" localSheetId="11">#REF!</definedName>
    <definedName name="phatdien20" localSheetId="5">#REF!</definedName>
    <definedName name="phatdien20" localSheetId="14">#REF!</definedName>
    <definedName name="phatdien20">#REF!</definedName>
    <definedName name="phatdien25" localSheetId="13">#REF!</definedName>
    <definedName name="phatdien25" localSheetId="2">#REF!</definedName>
    <definedName name="phatdien25" localSheetId="11">#REF!</definedName>
    <definedName name="phatdien25" localSheetId="5">#REF!</definedName>
    <definedName name="phatdien25" localSheetId="14">#REF!</definedName>
    <definedName name="phatdien25">#REF!</definedName>
    <definedName name="phatdien30" localSheetId="13">#REF!</definedName>
    <definedName name="phatdien30" localSheetId="2">#REF!</definedName>
    <definedName name="phatdien30" localSheetId="11">#REF!</definedName>
    <definedName name="phatdien30" localSheetId="5">#REF!</definedName>
    <definedName name="phatdien30" localSheetId="14">#REF!</definedName>
    <definedName name="phatdien30">#REF!</definedName>
    <definedName name="phatdien38" localSheetId="13">#REF!</definedName>
    <definedName name="phatdien38" localSheetId="2">#REF!</definedName>
    <definedName name="phatdien38" localSheetId="11">#REF!</definedName>
    <definedName name="phatdien38" localSheetId="5">#REF!</definedName>
    <definedName name="phatdien38" localSheetId="14">#REF!</definedName>
    <definedName name="phatdien38">#REF!</definedName>
    <definedName name="phatdien45" localSheetId="13">#REF!</definedName>
    <definedName name="phatdien45" localSheetId="2">#REF!</definedName>
    <definedName name="phatdien45" localSheetId="11">#REF!</definedName>
    <definedName name="phatdien45" localSheetId="5">#REF!</definedName>
    <definedName name="phatdien45" localSheetId="14">#REF!</definedName>
    <definedName name="phatdien45">#REF!</definedName>
    <definedName name="phatdien5.2" localSheetId="13">#REF!</definedName>
    <definedName name="phatdien5.2" localSheetId="2">#REF!</definedName>
    <definedName name="phatdien5.2" localSheetId="11">#REF!</definedName>
    <definedName name="phatdien5.2" localSheetId="5">#REF!</definedName>
    <definedName name="phatdien5.2" localSheetId="14">#REF!</definedName>
    <definedName name="phatdien5.2">#REF!</definedName>
    <definedName name="phatdien50" localSheetId="13">#REF!</definedName>
    <definedName name="phatdien50" localSheetId="2">#REF!</definedName>
    <definedName name="phatdien50" localSheetId="11">#REF!</definedName>
    <definedName name="phatdien50" localSheetId="5">#REF!</definedName>
    <definedName name="phatdien50" localSheetId="14">#REF!</definedName>
    <definedName name="phatdien50">#REF!</definedName>
    <definedName name="phatdien60" localSheetId="13">#REF!</definedName>
    <definedName name="phatdien60" localSheetId="2">#REF!</definedName>
    <definedName name="phatdien60" localSheetId="11">#REF!</definedName>
    <definedName name="phatdien60" localSheetId="5">#REF!</definedName>
    <definedName name="phatdien60" localSheetId="14">#REF!</definedName>
    <definedName name="phatdien60">#REF!</definedName>
    <definedName name="phatdien75" localSheetId="13">#REF!</definedName>
    <definedName name="phatdien75" localSheetId="2">#REF!</definedName>
    <definedName name="phatdien75" localSheetId="11">#REF!</definedName>
    <definedName name="phatdien75" localSheetId="5">#REF!</definedName>
    <definedName name="phatdien75" localSheetId="14">#REF!</definedName>
    <definedName name="phatdien75">#REF!</definedName>
    <definedName name="phatdien8" localSheetId="13">#REF!</definedName>
    <definedName name="phatdien8" localSheetId="2">#REF!</definedName>
    <definedName name="phatdien8" localSheetId="11">#REF!</definedName>
    <definedName name="phatdien8" localSheetId="5">#REF!</definedName>
    <definedName name="phatdien8" localSheetId="14">#REF!</definedName>
    <definedName name="phatdien8">#REF!</definedName>
    <definedName name="PHC" localSheetId="13">#REF!</definedName>
    <definedName name="PHC" localSheetId="2">#REF!</definedName>
    <definedName name="PHC" localSheetId="11">#REF!</definedName>
    <definedName name="PHC" localSheetId="5">#REF!</definedName>
    <definedName name="PHC" localSheetId="14">#REF!</definedName>
    <definedName name="PHC">#REF!</definedName>
    <definedName name="phen" localSheetId="13">#REF!</definedName>
    <definedName name="phen" localSheetId="2">#REF!</definedName>
    <definedName name="phen" localSheetId="11">#REF!</definedName>
    <definedName name="phen" localSheetId="5">#REF!</definedName>
    <definedName name="phen" localSheetId="14">#REF!</definedName>
    <definedName name="phen">#REF!</definedName>
    <definedName name="phennua" localSheetId="13">#REF!</definedName>
    <definedName name="phennua" localSheetId="2">#REF!</definedName>
    <definedName name="phennua" localSheetId="11">#REF!</definedName>
    <definedName name="phennua" localSheetId="5">#REF!</definedName>
    <definedName name="phennua" localSheetId="14">#REF!</definedName>
    <definedName name="phennua">#REF!</definedName>
    <definedName name="Pheuhopgang" localSheetId="13">#REF!</definedName>
    <definedName name="Pheuhopgang" localSheetId="2">#REF!</definedName>
    <definedName name="Pheuhopgang" localSheetId="11">#REF!</definedName>
    <definedName name="Pheuhopgang" localSheetId="5">#REF!</definedName>
    <definedName name="Pheuhopgang" localSheetId="14">#REF!</definedName>
    <definedName name="Pheuhopgang">#REF!</definedName>
    <definedName name="phg">#N/A</definedName>
    <definedName name="phgnc">#N/A</definedName>
    <definedName name="phi" localSheetId="13">#REF!</definedName>
    <definedName name="phi" localSheetId="2">#REF!</definedName>
    <definedName name="phi" localSheetId="11">#REF!</definedName>
    <definedName name="phi" localSheetId="5">#REF!</definedName>
    <definedName name="phi" localSheetId="14">#REF!</definedName>
    <definedName name="phi">#REF!</definedName>
    <definedName name="phi_inertial" localSheetId="13">#REF!</definedName>
    <definedName name="phi_inertial" localSheetId="2">#REF!</definedName>
    <definedName name="phi_inertial" localSheetId="11">#REF!</definedName>
    <definedName name="phi_inertial" localSheetId="5">#REF!</definedName>
    <definedName name="phi_inertial" localSheetId="14">#REF!</definedName>
    <definedName name="phi_inertial">#REF!</definedName>
    <definedName name="Phone" localSheetId="13">#REF!</definedName>
    <definedName name="Phone" localSheetId="2">#REF!</definedName>
    <definedName name="Phone" localSheetId="11">#REF!</definedName>
    <definedName name="Phone" localSheetId="5">#REF!</definedName>
    <definedName name="Phone" localSheetId="14">#REF!</definedName>
    <definedName name="Phone">#REF!</definedName>
    <definedName name="phongnuoc" localSheetId="13">#REF!</definedName>
    <definedName name="phongnuoc" localSheetId="2">#REF!</definedName>
    <definedName name="phongnuoc" localSheetId="11">#REF!</definedName>
    <definedName name="phongnuoc" localSheetId="5">#REF!</definedName>
    <definedName name="phongnuoc" localSheetId="14">#REF!</definedName>
    <definedName name="phongnuoc">#REF!</definedName>
    <definedName name="phongve12KmTN" localSheetId="2" hidden="1">{"'Sheet1'!$L$16"}</definedName>
    <definedName name="phongve12KmTN" localSheetId="11" hidden="1">{"'Sheet1'!$L$16"}</definedName>
    <definedName name="phongve12KmTN" localSheetId="5" hidden="1">{"'Sheet1'!$L$16"}</definedName>
    <definedName name="phongve12KmTN" hidden="1">{"'Sheet1'!$L$16"}</definedName>
    <definedName name="phongve12KmTN1" localSheetId="2" hidden="1">{"'Sheet1'!$L$16"}</definedName>
    <definedName name="phongve12KmTN1" localSheetId="11" hidden="1">{"'Sheet1'!$L$16"}</definedName>
    <definedName name="phongve12KmTN1" localSheetId="5" hidden="1">{"'Sheet1'!$L$16"}</definedName>
    <definedName name="phongve12KmTN1" hidden="1">{"'Sheet1'!$L$16"}</definedName>
    <definedName name="Phô_lôc_tæng_khèi_l_îng_l_p__Æt_ho_n_th_nh" localSheetId="13">#REF!</definedName>
    <definedName name="Phô_lôc_tæng_khèi_l_îng_l_p__Æt_ho_n_th_nh" localSheetId="2">#REF!</definedName>
    <definedName name="Phô_lôc_tæng_khèi_l_îng_l_p__Æt_ho_n_th_nh" localSheetId="11">#REF!</definedName>
    <definedName name="Phô_lôc_tæng_khèi_l_îng_l_p__Æt_ho_n_th_nh" localSheetId="5">#REF!</definedName>
    <definedName name="Phô_lôc_tæng_khèi_l_îng_l_p__Æt_ho_n_th_nh" localSheetId="14">#REF!</definedName>
    <definedName name="Phô_lôc_tæng_khèi_l_îng_l_p__Æt_ho_n_th_nh">#REF!</definedName>
    <definedName name="phson" localSheetId="13">#REF!</definedName>
    <definedName name="phson" localSheetId="2">#REF!</definedName>
    <definedName name="phson" localSheetId="11">#REF!</definedName>
    <definedName name="phson" localSheetId="5">#REF!</definedName>
    <definedName name="phson" localSheetId="14">#REF!</definedName>
    <definedName name="phson">#REF!</definedName>
    <definedName name="phtuyen" localSheetId="13">#REF!</definedName>
    <definedName name="phtuyen" localSheetId="2">#REF!</definedName>
    <definedName name="phtuyen" localSheetId="11">#REF!</definedName>
    <definedName name="phtuyen" localSheetId="5">#REF!</definedName>
    <definedName name="phtuyen" localSheetId="14">#REF!</definedName>
    <definedName name="phtuyen">#REF!</definedName>
    <definedName name="phu_luc_vua" localSheetId="13">#REF!</definedName>
    <definedName name="phu_luc_vua" localSheetId="2">#REF!</definedName>
    <definedName name="phu_luc_vua" localSheetId="11">#REF!</definedName>
    <definedName name="phu_luc_vua" localSheetId="5">#REF!</definedName>
    <definedName name="phu_luc_vua" localSheetId="14">#REF!</definedName>
    <definedName name="phu_luc_vua">#REF!</definedName>
    <definedName name="phugia">#N/A</definedName>
    <definedName name="phugia2" localSheetId="13">#REF!</definedName>
    <definedName name="phugia2" localSheetId="2">#REF!</definedName>
    <definedName name="phugia2" localSheetId="11">#REF!</definedName>
    <definedName name="phugia2" localSheetId="5">#REF!</definedName>
    <definedName name="phugia2" localSheetId="14">#REF!</definedName>
    <definedName name="phugia2">#REF!</definedName>
    <definedName name="phugia3" localSheetId="13">#REF!</definedName>
    <definedName name="phugia3" localSheetId="2">#REF!</definedName>
    <definedName name="phugia3" localSheetId="11">#REF!</definedName>
    <definedName name="phugia3" localSheetId="5">#REF!</definedName>
    <definedName name="phugia3" localSheetId="14">#REF!</definedName>
    <definedName name="phugia3">#REF!</definedName>
    <definedName name="phugia4" localSheetId="13">#REF!</definedName>
    <definedName name="phugia4" localSheetId="2">#REF!</definedName>
    <definedName name="phugia4" localSheetId="11">#REF!</definedName>
    <definedName name="phugia4" localSheetId="5">#REF!</definedName>
    <definedName name="phugia4" localSheetId="14">#REF!</definedName>
    <definedName name="phugia4">#REF!</definedName>
    <definedName name="phugia5" localSheetId="13">#REF!</definedName>
    <definedName name="phugia5" localSheetId="2">#REF!</definedName>
    <definedName name="phugia5" localSheetId="11">#REF!</definedName>
    <definedName name="phugia5" localSheetId="5">#REF!</definedName>
    <definedName name="phugia5" localSheetId="14">#REF!</definedName>
    <definedName name="phugia5">#REF!</definedName>
    <definedName name="phugiabt">#N/A</definedName>
    <definedName name="phugiavua">#N/A</definedName>
    <definedName name="Phukienduongday" localSheetId="13">#REF!</definedName>
    <definedName name="Phukienduongday" localSheetId="2">#REF!</definedName>
    <definedName name="Phukienduongday" localSheetId="11">#REF!</definedName>
    <definedName name="Phukienduongday" localSheetId="5">#REF!</definedName>
    <definedName name="Phukienduongday" localSheetId="14">#REF!</definedName>
    <definedName name="Phukienduongday">#REF!</definedName>
    <definedName name="phuluc" localSheetId="2" hidden="1">{"'Sheet1'!$L$16"}</definedName>
    <definedName name="phuluc" localSheetId="11" hidden="1">{"'Sheet1'!$L$16"}</definedName>
    <definedName name="phuluc" localSheetId="5" hidden="1">{"'Sheet1'!$L$16"}</definedName>
    <definedName name="phuluc" hidden="1">{"'Sheet1'!$L$16"}</definedName>
    <definedName name="PhuLuc1" localSheetId="2" hidden="1">{"'Sheet1'!$L$16"}</definedName>
    <definedName name="PhuLuc1" localSheetId="11" hidden="1">{"'Sheet1'!$L$16"}</definedName>
    <definedName name="PhuLuc1" localSheetId="5" hidden="1">{"'Sheet1'!$L$16"}</definedName>
    <definedName name="PhuLuc1" hidden="1">{"'Sheet1'!$L$16"}</definedName>
    <definedName name="phuluc2" localSheetId="2" hidden="1">{"'Sheet1'!$L$16"}</definedName>
    <definedName name="phuluc2" localSheetId="11" hidden="1">{"'Sheet1'!$L$16"}</definedName>
    <definedName name="phuluc2" localSheetId="5" hidden="1">{"'Sheet1'!$L$16"}</definedName>
    <definedName name="phuluc2" hidden="1">{"'Sheet1'!$L$16"}</definedName>
    <definedName name="phunson" localSheetId="13">#REF!</definedName>
    <definedName name="phunson" localSheetId="2">#REF!</definedName>
    <definedName name="phunson" localSheetId="11">#REF!</definedName>
    <definedName name="phunson" localSheetId="5">#REF!</definedName>
    <definedName name="phunson" localSheetId="14">#REF!</definedName>
    <definedName name="phunson">#REF!</definedName>
    <definedName name="phunvua" localSheetId="13">#REF!</definedName>
    <definedName name="phunvua" localSheetId="2">#REF!</definedName>
    <definedName name="phunvua" localSheetId="11">#REF!</definedName>
    <definedName name="phunvua" localSheetId="5">#REF!</definedName>
    <definedName name="phunvua" localSheetId="14">#REF!</definedName>
    <definedName name="phunvua">#REF!</definedName>
    <definedName name="phuong">#N/A</definedName>
    <definedName name="q">#N/A</definedName>
    <definedName name="Q__sè_721_Q__KH_T___27_5_03" localSheetId="9">#N/A</definedName>
    <definedName name="Q__sè_721_Q__KH_T___27_5_03" localSheetId="8">#N/A</definedName>
    <definedName name="Q__sè_721_Q__KH_T___27_5_03" localSheetId="10">NKTC!_1338G1.031_4_1</definedName>
    <definedName name="Q__sè_721_Q__KH_T___27_5_03" localSheetId="13">#N/A</definedName>
    <definedName name="Q__sè_721_Q__KH_T___27_5_03" localSheetId="2">NKTC!_1338G1.031_4_1</definedName>
    <definedName name="Q__sè_721_Q__KH_T___27_5_03" localSheetId="11">NKTC!_1338G1.031_4_1</definedName>
    <definedName name="Q__sè_721_Q__KH_T___27_5_03" localSheetId="5">NKTC!_1338G1.031_4_1</definedName>
    <definedName name="Q__sè_721_Q__KH_T___27_5_03" localSheetId="14">#N/A</definedName>
    <definedName name="Q__sè_721_Q__KH_T___27_5_03">NKTC!_1338G1.031_4_1</definedName>
    <definedName name="Q_4">#N/A</definedName>
    <definedName name="q_6" localSheetId="13">#REF!</definedName>
    <definedName name="q_6" localSheetId="2">#REF!</definedName>
    <definedName name="q_6" localSheetId="11">#REF!</definedName>
    <definedName name="q_6" localSheetId="5">#REF!</definedName>
    <definedName name="q_6" localSheetId="14">#REF!</definedName>
    <definedName name="q_6">#REF!</definedName>
    <definedName name="Q_sudung">#N/A</definedName>
    <definedName name="Qc" localSheetId="13">#REF!</definedName>
    <definedName name="Qc" localSheetId="2">#REF!</definedName>
    <definedName name="Qc" localSheetId="11">#REF!</definedName>
    <definedName name="Qc" localSheetId="5">#REF!</definedName>
    <definedName name="Qc" localSheetId="14">#REF!</definedName>
    <definedName name="Qc">#REF!</definedName>
    <definedName name="QD" localSheetId="13">#REF!</definedName>
    <definedName name="QD" localSheetId="2">#REF!</definedName>
    <definedName name="QD" localSheetId="11">#REF!</definedName>
    <definedName name="QD" localSheetId="5">#REF!</definedName>
    <definedName name="QD" localSheetId="14">#REF!</definedName>
    <definedName name="QD">#REF!</definedName>
    <definedName name="QDD" localSheetId="13">#REF!</definedName>
    <definedName name="QDD" localSheetId="2">#REF!</definedName>
    <definedName name="QDD" localSheetId="11">#REF!</definedName>
    <definedName name="QDD" localSheetId="5">#REF!</definedName>
    <definedName name="QDD" localSheetId="14">#REF!</definedName>
    <definedName name="QDD">#REF!</definedName>
    <definedName name="Qfd">#N/A</definedName>
    <definedName name="qg1g" localSheetId="13">#REF!</definedName>
    <definedName name="qg1g" localSheetId="14">#REF!</definedName>
    <definedName name="qg1g">#REF!</definedName>
    <definedName name="qg1h" localSheetId="13">#REF!</definedName>
    <definedName name="qg1h" localSheetId="14">#REF!</definedName>
    <definedName name="qg1h">#REF!</definedName>
    <definedName name="qg1x" localSheetId="13">#REF!</definedName>
    <definedName name="qg1x" localSheetId="14">#REF!</definedName>
    <definedName name="qg1x">#REF!</definedName>
    <definedName name="qg2g" localSheetId="13">#REF!</definedName>
    <definedName name="qg2g" localSheetId="2">#REF!</definedName>
    <definedName name="qg2g" localSheetId="11">#REF!</definedName>
    <definedName name="qg2g" localSheetId="5">#REF!</definedName>
    <definedName name="qg2g" localSheetId="14">#REF!</definedName>
    <definedName name="qg2g">#REF!</definedName>
    <definedName name="qg2h" localSheetId="13">#REF!</definedName>
    <definedName name="qg2h" localSheetId="2">#REF!</definedName>
    <definedName name="qg2h" localSheetId="11">#REF!</definedName>
    <definedName name="qg2h" localSheetId="5">#REF!</definedName>
    <definedName name="qg2h" localSheetId="14">#REF!</definedName>
    <definedName name="qg2h">#REF!</definedName>
    <definedName name="qg2x" localSheetId="13">#REF!</definedName>
    <definedName name="qg2x" localSheetId="2">#REF!</definedName>
    <definedName name="qg2x" localSheetId="11">#REF!</definedName>
    <definedName name="qg2x" localSheetId="5">#REF!</definedName>
    <definedName name="qg2x" localSheetId="14">#REF!</definedName>
    <definedName name="qg2x">#REF!</definedName>
    <definedName name="qgl" localSheetId="13">#REF!</definedName>
    <definedName name="qgl" localSheetId="2">#REF!</definedName>
    <definedName name="qgl" localSheetId="11">#REF!</definedName>
    <definedName name="qgl" localSheetId="5">#REF!</definedName>
    <definedName name="qgl" localSheetId="14">#REF!</definedName>
    <definedName name="qgl">#REF!</definedName>
    <definedName name="qh" localSheetId="13">#REF!</definedName>
    <definedName name="qh" localSheetId="2">#REF!</definedName>
    <definedName name="qh" localSheetId="11">#REF!</definedName>
    <definedName name="qh" localSheetId="5">#REF!</definedName>
    <definedName name="qh" localSheetId="14">#REF!</definedName>
    <definedName name="qh">#REF!</definedName>
    <definedName name="qhan" localSheetId="13">#REF!</definedName>
    <definedName name="qhan" localSheetId="2">#REF!</definedName>
    <definedName name="qhan" localSheetId="11">#REF!</definedName>
    <definedName name="qhan" localSheetId="5">#REF!</definedName>
    <definedName name="qhan" localSheetId="14">#REF!</definedName>
    <definedName name="qhan">#REF!</definedName>
    <definedName name="qhcl">#N/A</definedName>
    <definedName name="qhCu">#N/A</definedName>
    <definedName name="ql" localSheetId="13">#REF!</definedName>
    <definedName name="ql" localSheetId="2">#REF!</definedName>
    <definedName name="ql" localSheetId="11">#REF!</definedName>
    <definedName name="ql" localSheetId="5">#REF!</definedName>
    <definedName name="ql" localSheetId="14">#REF!</definedName>
    <definedName name="ql">#REF!</definedName>
    <definedName name="QL37cuaHue">#N/A</definedName>
    <definedName name="QL7_kmg" localSheetId="9">#N/A</definedName>
    <definedName name="QL7_kmg" localSheetId="8">#N/A</definedName>
    <definedName name="QL7_kmg" localSheetId="10">NKTC!_1338G1.031_4_1</definedName>
    <definedName name="QL7_kmg" localSheetId="13">#N/A</definedName>
    <definedName name="QL7_kmg" localSheetId="2">NKTC!_1338G1.031_4_1</definedName>
    <definedName name="QL7_kmg" localSheetId="11">NKTC!_1338G1.031_4_1</definedName>
    <definedName name="QL7_kmg" localSheetId="5">NKTC!_1338G1.031_4_1</definedName>
    <definedName name="QL7_kmg" localSheetId="14">#N/A</definedName>
    <definedName name="QL7_kmg">NKTC!_1338G1.031_4_1</definedName>
    <definedName name="QLPV.T12" localSheetId="2">{"ÿÿÿÿÿ"}</definedName>
    <definedName name="QLPV.T12" localSheetId="11">{"ÿÿÿÿÿ"}</definedName>
    <definedName name="QLPV.T12" localSheetId="5">{"ÿÿÿÿÿ"}</definedName>
    <definedName name="QLPV.T12">{"ÿÿÿÿÿ"}</definedName>
    <definedName name="qn" localSheetId="13">#REF!</definedName>
    <definedName name="qn" localSheetId="2">#REF!</definedName>
    <definedName name="qn" localSheetId="11">#REF!</definedName>
    <definedName name="qn" localSheetId="5">#REF!</definedName>
    <definedName name="qn" localSheetId="14">#REF!</definedName>
    <definedName name="qn">#REF!</definedName>
    <definedName name="qng">#N/A</definedName>
    <definedName name="qp" localSheetId="13">#REF!</definedName>
    <definedName name="qp" localSheetId="2">#REF!</definedName>
    <definedName name="qp" localSheetId="11">#REF!</definedName>
    <definedName name="qp" localSheetId="5">#REF!</definedName>
    <definedName name="qp" localSheetId="14">#REF!</definedName>
    <definedName name="qp">#REF!</definedName>
    <definedName name="QQ" localSheetId="2" hidden="1">{"'Sheet1'!$L$16"}</definedName>
    <definedName name="QQ" localSheetId="11" hidden="1">{"'Sheet1'!$L$16"}</definedName>
    <definedName name="QQ" localSheetId="5" hidden="1">{"'Sheet1'!$L$16"}</definedName>
    <definedName name="QQ" hidden="1">{"'Sheet1'!$L$16"}</definedName>
    <definedName name="qSF">#N/A</definedName>
    <definedName name="Qsong">#N/A</definedName>
    <definedName name="Qt" localSheetId="13">#REF!</definedName>
    <definedName name="Qt" localSheetId="2">#REF!</definedName>
    <definedName name="Qt" localSheetId="11">#REF!</definedName>
    <definedName name="Qt" localSheetId="5">#REF!</definedName>
    <definedName name="Qt" localSheetId="14">#REF!</definedName>
    <definedName name="Qt">#REF!</definedName>
    <definedName name="qt010.0111" localSheetId="13">#REF!</definedName>
    <definedName name="qt010.0111" localSheetId="2">#REF!</definedName>
    <definedName name="qt010.0111" localSheetId="11">#REF!</definedName>
    <definedName name="qt010.0111" localSheetId="5">#REF!</definedName>
    <definedName name="qt010.0111" localSheetId="14">#REF!</definedName>
    <definedName name="qt010.0111">#REF!</definedName>
    <definedName name="qt010.0112" localSheetId="13">#REF!</definedName>
    <definedName name="qt010.0112" localSheetId="2">#REF!</definedName>
    <definedName name="qt010.0112" localSheetId="11">#REF!</definedName>
    <definedName name="qt010.0112" localSheetId="5">#REF!</definedName>
    <definedName name="qt010.0112" localSheetId="14">#REF!</definedName>
    <definedName name="qt010.0112">#REF!</definedName>
    <definedName name="qt010.0113" localSheetId="13">#REF!</definedName>
    <definedName name="qt010.0113" localSheetId="2">#REF!</definedName>
    <definedName name="qt010.0113" localSheetId="11">#REF!</definedName>
    <definedName name="qt010.0113" localSheetId="5">#REF!</definedName>
    <definedName name="qt010.0113" localSheetId="14">#REF!</definedName>
    <definedName name="qt010.0113">#REF!</definedName>
    <definedName name="qt010.0114" localSheetId="13">#REF!</definedName>
    <definedName name="qt010.0114" localSheetId="2">#REF!</definedName>
    <definedName name="qt010.0114" localSheetId="11">#REF!</definedName>
    <definedName name="qt010.0114" localSheetId="5">#REF!</definedName>
    <definedName name="qt010.0114" localSheetId="14">#REF!</definedName>
    <definedName name="qt010.0114">#REF!</definedName>
    <definedName name="qt010.0121" localSheetId="13">#REF!</definedName>
    <definedName name="qt010.0121" localSheetId="2">#REF!</definedName>
    <definedName name="qt010.0121" localSheetId="11">#REF!</definedName>
    <definedName name="qt010.0121" localSheetId="5">#REF!</definedName>
    <definedName name="qt010.0121" localSheetId="14">#REF!</definedName>
    <definedName name="qt010.0121">#REF!</definedName>
    <definedName name="qt010.0122" localSheetId="13">#REF!</definedName>
    <definedName name="qt010.0122" localSheetId="2">#REF!</definedName>
    <definedName name="qt010.0122" localSheetId="11">#REF!</definedName>
    <definedName name="qt010.0122" localSheetId="5">#REF!</definedName>
    <definedName name="qt010.0122" localSheetId="14">#REF!</definedName>
    <definedName name="qt010.0122">#REF!</definedName>
    <definedName name="qt010.0123" localSheetId="13">#REF!</definedName>
    <definedName name="qt010.0123" localSheetId="2">#REF!</definedName>
    <definedName name="qt010.0123" localSheetId="11">#REF!</definedName>
    <definedName name="qt010.0123" localSheetId="5">#REF!</definedName>
    <definedName name="qt010.0123" localSheetId="14">#REF!</definedName>
    <definedName name="qt010.0123">#REF!</definedName>
    <definedName name="qt010.0124" localSheetId="13">#REF!</definedName>
    <definedName name="qt010.0124" localSheetId="2">#REF!</definedName>
    <definedName name="qt010.0124" localSheetId="11">#REF!</definedName>
    <definedName name="qt010.0124" localSheetId="5">#REF!</definedName>
    <definedName name="qt010.0124" localSheetId="14">#REF!</definedName>
    <definedName name="qt010.0124">#REF!</definedName>
    <definedName name="qt010.0201" localSheetId="13">#REF!</definedName>
    <definedName name="qt010.0201" localSheetId="2">#REF!</definedName>
    <definedName name="qt010.0201" localSheetId="11">#REF!</definedName>
    <definedName name="qt010.0201" localSheetId="5">#REF!</definedName>
    <definedName name="qt010.0201" localSheetId="14">#REF!</definedName>
    <definedName name="qt010.0201">#REF!</definedName>
    <definedName name="qt010.0202" localSheetId="13">#REF!</definedName>
    <definedName name="qt010.0202" localSheetId="2">#REF!</definedName>
    <definedName name="qt010.0202" localSheetId="11">#REF!</definedName>
    <definedName name="qt010.0202" localSheetId="5">#REF!</definedName>
    <definedName name="qt010.0202" localSheetId="14">#REF!</definedName>
    <definedName name="qt010.0202">#REF!</definedName>
    <definedName name="qt010.0203" localSheetId="13">#REF!</definedName>
    <definedName name="qt010.0203" localSheetId="2">#REF!</definedName>
    <definedName name="qt010.0203" localSheetId="11">#REF!</definedName>
    <definedName name="qt010.0203" localSheetId="5">#REF!</definedName>
    <definedName name="qt010.0203" localSheetId="14">#REF!</definedName>
    <definedName name="qt010.0203">#REF!</definedName>
    <definedName name="qt010.0204" localSheetId="13">#REF!</definedName>
    <definedName name="qt010.0204" localSheetId="2">#REF!</definedName>
    <definedName name="qt010.0204" localSheetId="11">#REF!</definedName>
    <definedName name="qt010.0204" localSheetId="5">#REF!</definedName>
    <definedName name="qt010.0204" localSheetId="14">#REF!</definedName>
    <definedName name="qt010.0204">#REF!</definedName>
    <definedName name="qt010.0301" localSheetId="13">#REF!</definedName>
    <definedName name="qt010.0301" localSheetId="2">#REF!</definedName>
    <definedName name="qt010.0301" localSheetId="11">#REF!</definedName>
    <definedName name="qt010.0301" localSheetId="5">#REF!</definedName>
    <definedName name="qt010.0301" localSheetId="14">#REF!</definedName>
    <definedName name="qt010.0301">#REF!</definedName>
    <definedName name="qt010.0302" localSheetId="13">#REF!</definedName>
    <definedName name="qt010.0302" localSheetId="2">#REF!</definedName>
    <definedName name="qt010.0302" localSheetId="11">#REF!</definedName>
    <definedName name="qt010.0302" localSheetId="5">#REF!</definedName>
    <definedName name="qt010.0302" localSheetId="14">#REF!</definedName>
    <definedName name="qt010.0302">#REF!</definedName>
    <definedName name="qt020.0101" localSheetId="13">#REF!</definedName>
    <definedName name="qt020.0101" localSheetId="2">#REF!</definedName>
    <definedName name="qt020.0101" localSheetId="11">#REF!</definedName>
    <definedName name="qt020.0101" localSheetId="5">#REF!</definedName>
    <definedName name="qt020.0101" localSheetId="14">#REF!</definedName>
    <definedName name="qt020.0101">#REF!</definedName>
    <definedName name="qt020.0102" localSheetId="13">#REF!</definedName>
    <definedName name="qt020.0102" localSheetId="2">#REF!</definedName>
    <definedName name="qt020.0102" localSheetId="11">#REF!</definedName>
    <definedName name="qt020.0102" localSheetId="5">#REF!</definedName>
    <definedName name="qt020.0102" localSheetId="14">#REF!</definedName>
    <definedName name="qt020.0102">#REF!</definedName>
    <definedName name="qt020.0103" localSheetId="13">#REF!</definedName>
    <definedName name="qt020.0103" localSheetId="2">#REF!</definedName>
    <definedName name="qt020.0103" localSheetId="11">#REF!</definedName>
    <definedName name="qt020.0103" localSheetId="5">#REF!</definedName>
    <definedName name="qt020.0103" localSheetId="14">#REF!</definedName>
    <definedName name="qt020.0103">#REF!</definedName>
    <definedName name="qt020.0104" localSheetId="13">#REF!</definedName>
    <definedName name="qt020.0104" localSheetId="2">#REF!</definedName>
    <definedName name="qt020.0104" localSheetId="11">#REF!</definedName>
    <definedName name="qt020.0104" localSheetId="5">#REF!</definedName>
    <definedName name="qt020.0104" localSheetId="14">#REF!</definedName>
    <definedName name="qt020.0104">#REF!</definedName>
    <definedName name="qt020.0201" localSheetId="13">#REF!</definedName>
    <definedName name="qt020.0201" localSheetId="2">#REF!</definedName>
    <definedName name="qt020.0201" localSheetId="11">#REF!</definedName>
    <definedName name="qt020.0201" localSheetId="5">#REF!</definedName>
    <definedName name="qt020.0201" localSheetId="14">#REF!</definedName>
    <definedName name="qt020.0201">#REF!</definedName>
    <definedName name="qt020.0301" localSheetId="13">#REF!</definedName>
    <definedName name="qt020.0301" localSheetId="2">#REF!</definedName>
    <definedName name="qt020.0301" localSheetId="11">#REF!</definedName>
    <definedName name="qt020.0301" localSheetId="5">#REF!</definedName>
    <definedName name="qt020.0301" localSheetId="14">#REF!</definedName>
    <definedName name="qt020.0301">#REF!</definedName>
    <definedName name="qt020.0302" localSheetId="13">#REF!</definedName>
    <definedName name="qt020.0302" localSheetId="2">#REF!</definedName>
    <definedName name="qt020.0302" localSheetId="11">#REF!</definedName>
    <definedName name="qt020.0302" localSheetId="5">#REF!</definedName>
    <definedName name="qt020.0302" localSheetId="14">#REF!</definedName>
    <definedName name="qt020.0302">#REF!</definedName>
    <definedName name="qt020.0303" localSheetId="13">#REF!</definedName>
    <definedName name="qt020.0303" localSheetId="2">#REF!</definedName>
    <definedName name="qt020.0303" localSheetId="11">#REF!</definedName>
    <definedName name="qt020.0303" localSheetId="5">#REF!</definedName>
    <definedName name="qt020.0303" localSheetId="14">#REF!</definedName>
    <definedName name="qt020.0303">#REF!</definedName>
    <definedName name="qt020.0304" localSheetId="13">#REF!</definedName>
    <definedName name="qt020.0304" localSheetId="2">#REF!</definedName>
    <definedName name="qt020.0304" localSheetId="11">#REF!</definedName>
    <definedName name="qt020.0304" localSheetId="5">#REF!</definedName>
    <definedName name="qt020.0304" localSheetId="14">#REF!</definedName>
    <definedName name="qt020.0304">#REF!</definedName>
    <definedName name="qt020.0321" localSheetId="13">#REF!</definedName>
    <definedName name="qt020.0321" localSheetId="2">#REF!</definedName>
    <definedName name="qt020.0321" localSheetId="11">#REF!</definedName>
    <definedName name="qt020.0321" localSheetId="5">#REF!</definedName>
    <definedName name="qt020.0321" localSheetId="14">#REF!</definedName>
    <definedName name="qt020.0321">#REF!</definedName>
    <definedName name="qt020.0322" localSheetId="13">#REF!</definedName>
    <definedName name="qt020.0322" localSheetId="2">#REF!</definedName>
    <definedName name="qt020.0322" localSheetId="11">#REF!</definedName>
    <definedName name="qt020.0322" localSheetId="5">#REF!</definedName>
    <definedName name="qt020.0322" localSheetId="14">#REF!</definedName>
    <definedName name="qt020.0322">#REF!</definedName>
    <definedName name="qt020.0323" localSheetId="13">#REF!</definedName>
    <definedName name="qt020.0323" localSheetId="2">#REF!</definedName>
    <definedName name="qt020.0323" localSheetId="11">#REF!</definedName>
    <definedName name="qt020.0323" localSheetId="5">#REF!</definedName>
    <definedName name="qt020.0323" localSheetId="14">#REF!</definedName>
    <definedName name="qt020.0323">#REF!</definedName>
    <definedName name="qt020.0324" localSheetId="13">#REF!</definedName>
    <definedName name="qt020.0324" localSheetId="2">#REF!</definedName>
    <definedName name="qt020.0324" localSheetId="11">#REF!</definedName>
    <definedName name="qt020.0324" localSheetId="5">#REF!</definedName>
    <definedName name="qt020.0324" localSheetId="14">#REF!</definedName>
    <definedName name="qt020.0324">#REF!</definedName>
    <definedName name="qt020.0401" localSheetId="13">#REF!</definedName>
    <definedName name="qt020.0401" localSheetId="2">#REF!</definedName>
    <definedName name="qt020.0401" localSheetId="11">#REF!</definedName>
    <definedName name="qt020.0401" localSheetId="5">#REF!</definedName>
    <definedName name="qt020.0401" localSheetId="14">#REF!</definedName>
    <definedName name="qt020.0401">#REF!</definedName>
    <definedName name="qt020.0402" localSheetId="13">#REF!</definedName>
    <definedName name="qt020.0402" localSheetId="2">#REF!</definedName>
    <definedName name="qt020.0402" localSheetId="11">#REF!</definedName>
    <definedName name="qt020.0402" localSheetId="5">#REF!</definedName>
    <definedName name="qt020.0402" localSheetId="14">#REF!</definedName>
    <definedName name="qt020.0402">#REF!</definedName>
    <definedName name="qt020.0403" localSheetId="13">#REF!</definedName>
    <definedName name="qt020.0403" localSheetId="2">#REF!</definedName>
    <definedName name="qt020.0403" localSheetId="11">#REF!</definedName>
    <definedName name="qt020.0403" localSheetId="5">#REF!</definedName>
    <definedName name="qt020.0403" localSheetId="14">#REF!</definedName>
    <definedName name="qt020.0403">#REF!</definedName>
    <definedName name="qt020.0404" localSheetId="13">#REF!</definedName>
    <definedName name="qt020.0404" localSheetId="2">#REF!</definedName>
    <definedName name="qt020.0404" localSheetId="11">#REF!</definedName>
    <definedName name="qt020.0404" localSheetId="5">#REF!</definedName>
    <definedName name="qt020.0404" localSheetId="14">#REF!</definedName>
    <definedName name="qt020.0404">#REF!</definedName>
    <definedName name="qt020.050" localSheetId="13">#REF!</definedName>
    <definedName name="qt020.050" localSheetId="2">#REF!</definedName>
    <definedName name="qt020.050" localSheetId="11">#REF!</definedName>
    <definedName name="qt020.050" localSheetId="5">#REF!</definedName>
    <definedName name="qt020.050" localSheetId="14">#REF!</definedName>
    <definedName name="qt020.050">#REF!</definedName>
    <definedName name="qt020.0601" localSheetId="13">#REF!</definedName>
    <definedName name="qt020.0601" localSheetId="2">#REF!</definedName>
    <definedName name="qt020.0601" localSheetId="11">#REF!</definedName>
    <definedName name="qt020.0601" localSheetId="5">#REF!</definedName>
    <definedName name="qt020.0601" localSheetId="14">#REF!</definedName>
    <definedName name="qt020.0601">#REF!</definedName>
    <definedName name="qt020.0602" localSheetId="13">#REF!</definedName>
    <definedName name="qt020.0602" localSheetId="2">#REF!</definedName>
    <definedName name="qt020.0602" localSheetId="11">#REF!</definedName>
    <definedName name="qt020.0602" localSheetId="5">#REF!</definedName>
    <definedName name="qt020.0602" localSheetId="14">#REF!</definedName>
    <definedName name="qt020.0602">#REF!</definedName>
    <definedName name="qt020.0701" localSheetId="13">#REF!</definedName>
    <definedName name="qt020.0701" localSheetId="2">#REF!</definedName>
    <definedName name="qt020.0701" localSheetId="11">#REF!</definedName>
    <definedName name="qt020.0701" localSheetId="5">#REF!</definedName>
    <definedName name="qt020.0701" localSheetId="14">#REF!</definedName>
    <definedName name="qt020.0701">#REF!</definedName>
    <definedName name="qt020.0702" localSheetId="13">#REF!</definedName>
    <definedName name="qt020.0702" localSheetId="2">#REF!</definedName>
    <definedName name="qt020.0702" localSheetId="11">#REF!</definedName>
    <definedName name="qt020.0702" localSheetId="5">#REF!</definedName>
    <definedName name="qt020.0702" localSheetId="14">#REF!</definedName>
    <definedName name="qt020.0702">#REF!</definedName>
    <definedName name="qt020.0703" localSheetId="13">#REF!</definedName>
    <definedName name="qt020.0703" localSheetId="2">#REF!</definedName>
    <definedName name="qt020.0703" localSheetId="11">#REF!</definedName>
    <definedName name="qt020.0703" localSheetId="5">#REF!</definedName>
    <definedName name="qt020.0703" localSheetId="14">#REF!</definedName>
    <definedName name="qt020.0703">#REF!</definedName>
    <definedName name="qt020.0704" localSheetId="13">#REF!</definedName>
    <definedName name="qt020.0704" localSheetId="2">#REF!</definedName>
    <definedName name="qt020.0704" localSheetId="11">#REF!</definedName>
    <definedName name="qt020.0704" localSheetId="5">#REF!</definedName>
    <definedName name="qt020.0704" localSheetId="14">#REF!</definedName>
    <definedName name="qt020.0704">#REF!</definedName>
    <definedName name="qt020.0801" localSheetId="13">#REF!</definedName>
    <definedName name="qt020.0801" localSheetId="2">#REF!</definedName>
    <definedName name="qt020.0801" localSheetId="11">#REF!</definedName>
    <definedName name="qt020.0801" localSheetId="5">#REF!</definedName>
    <definedName name="qt020.0801" localSheetId="14">#REF!</definedName>
    <definedName name="qt020.0801">#REF!</definedName>
    <definedName name="qt020.0802" localSheetId="13">#REF!</definedName>
    <definedName name="qt020.0802" localSheetId="2">#REF!</definedName>
    <definedName name="qt020.0802" localSheetId="11">#REF!</definedName>
    <definedName name="qt020.0802" localSheetId="5">#REF!</definedName>
    <definedName name="qt020.0802" localSheetId="14">#REF!</definedName>
    <definedName name="qt020.0802">#REF!</definedName>
    <definedName name="qt020.0803" localSheetId="13">#REF!</definedName>
    <definedName name="qt020.0803" localSheetId="2">#REF!</definedName>
    <definedName name="qt020.0803" localSheetId="11">#REF!</definedName>
    <definedName name="qt020.0803" localSheetId="5">#REF!</definedName>
    <definedName name="qt020.0803" localSheetId="14">#REF!</definedName>
    <definedName name="qt020.0803">#REF!</definedName>
    <definedName name="qt020.0804." localSheetId="13">#REF!</definedName>
    <definedName name="qt020.0804." localSheetId="2">#REF!</definedName>
    <definedName name="qt020.0804." localSheetId="11">#REF!</definedName>
    <definedName name="qt020.0804." localSheetId="5">#REF!</definedName>
    <definedName name="qt020.0804." localSheetId="14">#REF!</definedName>
    <definedName name="qt020.0804.">#REF!</definedName>
    <definedName name="qt030.0101" localSheetId="13">#REF!</definedName>
    <definedName name="qt030.0101" localSheetId="2">#REF!</definedName>
    <definedName name="qt030.0101" localSheetId="11">#REF!</definedName>
    <definedName name="qt030.0101" localSheetId="5">#REF!</definedName>
    <definedName name="qt030.0101" localSheetId="14">#REF!</definedName>
    <definedName name="qt030.0101">#REF!</definedName>
    <definedName name="qt030.0102" localSheetId="13">#REF!</definedName>
    <definedName name="qt030.0102" localSheetId="2">#REF!</definedName>
    <definedName name="qt030.0102" localSheetId="11">#REF!</definedName>
    <definedName name="qt030.0102" localSheetId="5">#REF!</definedName>
    <definedName name="qt030.0102" localSheetId="14">#REF!</definedName>
    <definedName name="qt030.0102">#REF!</definedName>
    <definedName name="qt030.0103" localSheetId="13">#REF!</definedName>
    <definedName name="qt030.0103" localSheetId="2">#REF!</definedName>
    <definedName name="qt030.0103" localSheetId="11">#REF!</definedName>
    <definedName name="qt030.0103" localSheetId="5">#REF!</definedName>
    <definedName name="qt030.0103" localSheetId="14">#REF!</definedName>
    <definedName name="qt030.0103">#REF!</definedName>
    <definedName name="qt030.0201" localSheetId="13">#REF!</definedName>
    <definedName name="qt030.0201" localSheetId="2">#REF!</definedName>
    <definedName name="qt030.0201" localSheetId="11">#REF!</definedName>
    <definedName name="qt030.0201" localSheetId="5">#REF!</definedName>
    <definedName name="qt030.0201" localSheetId="14">#REF!</definedName>
    <definedName name="qt030.0201">#REF!</definedName>
    <definedName name="qt030.0202" localSheetId="13">#REF!</definedName>
    <definedName name="qt030.0202" localSheetId="2">#REF!</definedName>
    <definedName name="qt030.0202" localSheetId="11">#REF!</definedName>
    <definedName name="qt030.0202" localSheetId="5">#REF!</definedName>
    <definedName name="qt030.0202" localSheetId="14">#REF!</definedName>
    <definedName name="qt030.0202">#REF!</definedName>
    <definedName name="qt030.0203" localSheetId="13">#REF!</definedName>
    <definedName name="qt030.0203" localSheetId="2">#REF!</definedName>
    <definedName name="qt030.0203" localSheetId="11">#REF!</definedName>
    <definedName name="qt030.0203" localSheetId="5">#REF!</definedName>
    <definedName name="qt030.0203" localSheetId="14">#REF!</definedName>
    <definedName name="qt030.0203">#REF!</definedName>
    <definedName name="qt030.0301" localSheetId="13">#REF!</definedName>
    <definedName name="qt030.0301" localSheetId="2">#REF!</definedName>
    <definedName name="qt030.0301" localSheetId="11">#REF!</definedName>
    <definedName name="qt030.0301" localSheetId="5">#REF!</definedName>
    <definedName name="qt030.0301" localSheetId="14">#REF!</definedName>
    <definedName name="qt030.0301">#REF!</definedName>
    <definedName name="qt030.0302" localSheetId="13">#REF!</definedName>
    <definedName name="qt030.0302" localSheetId="2">#REF!</definedName>
    <definedName name="qt030.0302" localSheetId="11">#REF!</definedName>
    <definedName name="qt030.0302" localSheetId="5">#REF!</definedName>
    <definedName name="qt030.0302" localSheetId="14">#REF!</definedName>
    <definedName name="qt030.0302">#REF!</definedName>
    <definedName name="qt030.0303" localSheetId="13">#REF!</definedName>
    <definedName name="qt030.0303" localSheetId="2">#REF!</definedName>
    <definedName name="qt030.0303" localSheetId="11">#REF!</definedName>
    <definedName name="qt030.0303" localSheetId="5">#REF!</definedName>
    <definedName name="qt030.0303" localSheetId="14">#REF!</definedName>
    <definedName name="qt030.0303">#REF!</definedName>
    <definedName name="qt030.0304" localSheetId="13">#REF!</definedName>
    <definedName name="qt030.0304" localSheetId="2">#REF!</definedName>
    <definedName name="qt030.0304" localSheetId="11">#REF!</definedName>
    <definedName name="qt030.0304" localSheetId="5">#REF!</definedName>
    <definedName name="qt030.0304" localSheetId="14">#REF!</definedName>
    <definedName name="qt030.0304">#REF!</definedName>
    <definedName name="qt030.0401" localSheetId="13">#REF!</definedName>
    <definedName name="qt030.0401" localSheetId="2">#REF!</definedName>
    <definedName name="qt030.0401" localSheetId="11">#REF!</definedName>
    <definedName name="qt030.0401" localSheetId="5">#REF!</definedName>
    <definedName name="qt030.0401" localSheetId="14">#REF!</definedName>
    <definedName name="qt030.0401">#REF!</definedName>
    <definedName name="qt030.0402" localSheetId="13">#REF!</definedName>
    <definedName name="qt030.0402" localSheetId="2">#REF!</definedName>
    <definedName name="qt030.0402" localSheetId="11">#REF!</definedName>
    <definedName name="qt030.0402" localSheetId="5">#REF!</definedName>
    <definedName name="qt030.0402" localSheetId="14">#REF!</definedName>
    <definedName name="qt030.0402">#REF!</definedName>
    <definedName name="qt030.0403" localSheetId="13">#REF!</definedName>
    <definedName name="qt030.0403" localSheetId="2">#REF!</definedName>
    <definedName name="qt030.0403" localSheetId="11">#REF!</definedName>
    <definedName name="qt030.0403" localSheetId="5">#REF!</definedName>
    <definedName name="qt030.0403" localSheetId="14">#REF!</definedName>
    <definedName name="qt030.0403">#REF!</definedName>
    <definedName name="qt030.0501" localSheetId="13">#REF!</definedName>
    <definedName name="qt030.0501" localSheetId="2">#REF!</definedName>
    <definedName name="qt030.0501" localSheetId="11">#REF!</definedName>
    <definedName name="qt030.0501" localSheetId="5">#REF!</definedName>
    <definedName name="qt030.0501" localSheetId="14">#REF!</definedName>
    <definedName name="qt030.0501">#REF!</definedName>
    <definedName name="qt030.0502" localSheetId="13">#REF!</definedName>
    <definedName name="qt030.0502" localSheetId="2">#REF!</definedName>
    <definedName name="qt030.0502" localSheetId="11">#REF!</definedName>
    <definedName name="qt030.0502" localSheetId="5">#REF!</definedName>
    <definedName name="qt030.0502" localSheetId="14">#REF!</definedName>
    <definedName name="qt030.0502">#REF!</definedName>
    <definedName name="qt030.0503" localSheetId="13">#REF!</definedName>
    <definedName name="qt030.0503" localSheetId="2">#REF!</definedName>
    <definedName name="qt030.0503" localSheetId="11">#REF!</definedName>
    <definedName name="qt030.0503" localSheetId="5">#REF!</definedName>
    <definedName name="qt030.0503" localSheetId="14">#REF!</definedName>
    <definedName name="qt030.0503">#REF!</definedName>
    <definedName name="qt030.0601" localSheetId="13">#REF!</definedName>
    <definedName name="qt030.0601" localSheetId="2">#REF!</definedName>
    <definedName name="qt030.0601" localSheetId="11">#REF!</definedName>
    <definedName name="qt030.0601" localSheetId="5">#REF!</definedName>
    <definedName name="qt030.0601" localSheetId="14">#REF!</definedName>
    <definedName name="qt030.0601">#REF!</definedName>
    <definedName name="qt030.0602" localSheetId="13">#REF!</definedName>
    <definedName name="qt030.0602" localSheetId="2">#REF!</definedName>
    <definedName name="qt030.0602" localSheetId="11">#REF!</definedName>
    <definedName name="qt030.0602" localSheetId="5">#REF!</definedName>
    <definedName name="qt030.0602" localSheetId="14">#REF!</definedName>
    <definedName name="qt030.0602">#REF!</definedName>
    <definedName name="qt030.0603" localSheetId="13">#REF!</definedName>
    <definedName name="qt030.0603" localSheetId="2">#REF!</definedName>
    <definedName name="qt030.0603" localSheetId="11">#REF!</definedName>
    <definedName name="qt030.0603" localSheetId="5">#REF!</definedName>
    <definedName name="qt030.0603" localSheetId="14">#REF!</definedName>
    <definedName name="qt030.0603">#REF!</definedName>
    <definedName name="qt030.0701" localSheetId="13">#REF!</definedName>
    <definedName name="qt030.0701" localSheetId="2">#REF!</definedName>
    <definedName name="qt030.0701" localSheetId="11">#REF!</definedName>
    <definedName name="qt030.0701" localSheetId="5">#REF!</definedName>
    <definedName name="qt030.0701" localSheetId="14">#REF!</definedName>
    <definedName name="qt030.0701">#REF!</definedName>
    <definedName name="qt030.0702" localSheetId="13">#REF!</definedName>
    <definedName name="qt030.0702" localSheetId="2">#REF!</definedName>
    <definedName name="qt030.0702" localSheetId="11">#REF!</definedName>
    <definedName name="qt030.0702" localSheetId="5">#REF!</definedName>
    <definedName name="qt030.0702" localSheetId="14">#REF!</definedName>
    <definedName name="qt030.0702">#REF!</definedName>
    <definedName name="qt030.0703" localSheetId="13">#REF!</definedName>
    <definedName name="qt030.0703" localSheetId="2">#REF!</definedName>
    <definedName name="qt030.0703" localSheetId="11">#REF!</definedName>
    <definedName name="qt030.0703" localSheetId="5">#REF!</definedName>
    <definedName name="qt030.0703" localSheetId="14">#REF!</definedName>
    <definedName name="qt030.0703">#REF!</definedName>
    <definedName name="qt202.0201" localSheetId="13">#REF!</definedName>
    <definedName name="qt202.0201" localSheetId="2">#REF!</definedName>
    <definedName name="qt202.0201" localSheetId="11">#REF!</definedName>
    <definedName name="qt202.0201" localSheetId="5">#REF!</definedName>
    <definedName name="qt202.0201" localSheetId="14">#REF!</definedName>
    <definedName name="qt202.0201">#REF!</definedName>
    <definedName name="qtcgdII" localSheetId="13">#REF!</definedName>
    <definedName name="qtcgdII" localSheetId="2">#REF!</definedName>
    <definedName name="qtcgdII" localSheetId="11">#REF!</definedName>
    <definedName name="qtcgdII" localSheetId="5">#REF!</definedName>
    <definedName name="qtcgdII" localSheetId="14">#REF!</definedName>
    <definedName name="qtcgdII">#REF!</definedName>
    <definedName name="qtd" localSheetId="13">#REF!</definedName>
    <definedName name="qtd" localSheetId="2">#REF!</definedName>
    <definedName name="qtd" localSheetId="11">#REF!</definedName>
    <definedName name="qtd" localSheetId="5">#REF!</definedName>
    <definedName name="qtd" localSheetId="14">#REF!</definedName>
    <definedName name="qtd">#REF!</definedName>
    <definedName name="qtdm" localSheetId="13">#REF!</definedName>
    <definedName name="qtdm" localSheetId="2">#REF!</definedName>
    <definedName name="qtdm" localSheetId="11">#REF!</definedName>
    <definedName name="qtdm" localSheetId="5">#REF!</definedName>
    <definedName name="qtdm" localSheetId="14">#REF!</definedName>
    <definedName name="qtdm">#REF!</definedName>
    <definedName name="qttgdII" localSheetId="13">#REF!</definedName>
    <definedName name="qttgdII" localSheetId="2">#REF!</definedName>
    <definedName name="qttgdII" localSheetId="11">#REF!</definedName>
    <definedName name="qttgdII" localSheetId="5">#REF!</definedName>
    <definedName name="qttgdII" localSheetId="14">#REF!</definedName>
    <definedName name="qttgdII">#REF!</definedName>
    <definedName name="Qtxpi4_m">PI()*7850*10^-6/4</definedName>
    <definedName name="qty" localSheetId="2" hidden="1">{"'Sheet1'!$L$16"}</definedName>
    <definedName name="qty" localSheetId="11" hidden="1">{"'Sheet1'!$L$16"}</definedName>
    <definedName name="qty" localSheetId="5" hidden="1">{"'Sheet1'!$L$16"}</definedName>
    <definedName name="qty" hidden="1">{"'Sheet1'!$L$16"}</definedName>
    <definedName name="qtrwey" localSheetId="2" hidden="1">{"'Sheet1'!$L$16"}</definedName>
    <definedName name="qtrwey" localSheetId="11" hidden="1">{"'Sheet1'!$L$16"}</definedName>
    <definedName name="qtrwey" localSheetId="5" hidden="1">{"'Sheet1'!$L$16"}</definedName>
    <definedName name="qtrwey" hidden="1">{"'Sheet1'!$L$16"}</definedName>
    <definedName name="qW">#N/A</definedName>
    <definedName name="qwf" localSheetId="13" hidden="1">#REF!</definedName>
    <definedName name="qwf" localSheetId="2" hidden="1">#REF!</definedName>
    <definedName name="qwf" localSheetId="11" hidden="1">#REF!</definedName>
    <definedName name="qwf" localSheetId="5" hidden="1">#REF!</definedName>
    <definedName name="qwf" localSheetId="14" hidden="1">#REF!</definedName>
    <definedName name="qwf" hidden="1">#REF!</definedName>
    <definedName name="qx" localSheetId="13">#REF!</definedName>
    <definedName name="qx" localSheetId="2">#REF!</definedName>
    <definedName name="qx" localSheetId="11">#REF!</definedName>
    <definedName name="qx" localSheetId="5">#REF!</definedName>
    <definedName name="qx" localSheetId="14">#REF!</definedName>
    <definedName name="qx">#REF!</definedName>
    <definedName name="Qxenang">#N/A</definedName>
    <definedName name="qy" localSheetId="13">#REF!</definedName>
    <definedName name="qy" localSheetId="2">#REF!</definedName>
    <definedName name="qy" localSheetId="11">#REF!</definedName>
    <definedName name="qy" localSheetId="5">#REF!</definedName>
    <definedName name="qy" localSheetId="14">#REF!</definedName>
    <definedName name="qy">#REF!</definedName>
    <definedName name="qu" localSheetId="13">#REF!</definedName>
    <definedName name="qu" localSheetId="2">#REF!</definedName>
    <definedName name="qu" localSheetId="11">#REF!</definedName>
    <definedName name="qu" localSheetId="5">#REF!</definedName>
    <definedName name="qu" localSheetId="14">#REF!</definedName>
    <definedName name="qu">#REF!</definedName>
    <definedName name="Qu_6" localSheetId="13">#REF!</definedName>
    <definedName name="Qu_6" localSheetId="2">#REF!</definedName>
    <definedName name="Qu_6" localSheetId="11">#REF!</definedName>
    <definedName name="Qu_6" localSheetId="5">#REF!</definedName>
    <definedName name="Qu_6" localSheetId="14">#REF!</definedName>
    <definedName name="Qu_6">#REF!</definedName>
    <definedName name="quan.P12" localSheetId="2" hidden="1">{"'Sheet1'!$L$16"}</definedName>
    <definedName name="quan.P12" localSheetId="11" hidden="1">{"'Sheet1'!$L$16"}</definedName>
    <definedName name="quan.P12" localSheetId="5" hidden="1">{"'Sheet1'!$L$16"}</definedName>
    <definedName name="quan.P12" hidden="1">{"'Sheet1'!$L$16"}</definedName>
    <definedName name="quanly" localSheetId="13">#REF!</definedName>
    <definedName name="quanly" localSheetId="2">#REF!</definedName>
    <definedName name="quanly" localSheetId="11">#REF!</definedName>
    <definedName name="quanly" localSheetId="5">#REF!</definedName>
    <definedName name="quanly" localSheetId="14">#REF!</definedName>
    <definedName name="quanly">#REF!</definedName>
    <definedName name="Quantities" localSheetId="13">#REF!</definedName>
    <definedName name="Quantities" localSheetId="2">#REF!</definedName>
    <definedName name="Quantities" localSheetId="11">#REF!</definedName>
    <definedName name="Quantities" localSheetId="5">#REF!</definedName>
    <definedName name="Quantities" localSheetId="14">#REF!</definedName>
    <definedName name="Quantities">#REF!</definedName>
    <definedName name="Quantity" localSheetId="13">#REF!</definedName>
    <definedName name="Quantity" localSheetId="2">#REF!</definedName>
    <definedName name="Quantity" localSheetId="11">#REF!</definedName>
    <definedName name="Quantity" localSheetId="5">#REF!</definedName>
    <definedName name="Quantity" localSheetId="14">#REF!</definedName>
    <definedName name="Quantity">#REF!</definedName>
    <definedName name="quehan" localSheetId="13">#REF!</definedName>
    <definedName name="quehan" localSheetId="2">#REF!</definedName>
    <definedName name="quehan" localSheetId="11">#REF!</definedName>
    <definedName name="quehan" localSheetId="5">#REF!</definedName>
    <definedName name="quehan" localSheetId="14">#REF!</definedName>
    <definedName name="quehan">#REF!</definedName>
    <definedName name="quehanta" localSheetId="13">#REF!</definedName>
    <definedName name="quehanta" localSheetId="2">#REF!</definedName>
    <definedName name="quehanta" localSheetId="11">#REF!</definedName>
    <definedName name="quehanta" localSheetId="5">#REF!</definedName>
    <definedName name="quehanta" localSheetId="14">#REF!</definedName>
    <definedName name="quehanta">#REF!</definedName>
    <definedName name="quit" localSheetId="13">#REF!</definedName>
    <definedName name="quit" localSheetId="2">#REF!</definedName>
    <definedName name="quit" localSheetId="11">#REF!</definedName>
    <definedName name="quit" localSheetId="5">#REF!</definedName>
    <definedName name="quit" localSheetId="14">#REF!</definedName>
    <definedName name="quit">#REF!</definedName>
    <definedName name="r_" localSheetId="13">#REF!</definedName>
    <definedName name="r_" localSheetId="2">#REF!</definedName>
    <definedName name="r_" localSheetId="11">#REF!</definedName>
    <definedName name="r_" localSheetId="5">#REF!</definedName>
    <definedName name="r_" localSheetId="14">#REF!</definedName>
    <definedName name="r_">#REF!</definedName>
    <definedName name="R_mong" localSheetId="13">#REF!</definedName>
    <definedName name="R_mong" localSheetId="2">#REF!</definedName>
    <definedName name="R_mong" localSheetId="11">#REF!</definedName>
    <definedName name="R_mong" localSheetId="5">#REF!</definedName>
    <definedName name="R_mong" localSheetId="14">#REF!</definedName>
    <definedName name="R_mong">#REF!</definedName>
    <definedName name="R0_1">#N/A</definedName>
    <definedName name="R0_1_6" localSheetId="13">#REF!</definedName>
    <definedName name="R0_1_6" localSheetId="2">#REF!</definedName>
    <definedName name="R0_1_6" localSheetId="11">#REF!</definedName>
    <definedName name="R0_1_6" localSheetId="5">#REF!</definedName>
    <definedName name="R0_1_6" localSheetId="14">#REF!</definedName>
    <definedName name="R0_1_6">#REF!</definedName>
    <definedName name="R0_2">#N/A</definedName>
    <definedName name="R0_2_6" localSheetId="13">#REF!</definedName>
    <definedName name="R0_2_6" localSheetId="2">#REF!</definedName>
    <definedName name="R0_2_6" localSheetId="11">#REF!</definedName>
    <definedName name="R0_2_6" localSheetId="5">#REF!</definedName>
    <definedName name="R0_2_6" localSheetId="14">#REF!</definedName>
    <definedName name="R0_2_6">#REF!</definedName>
    <definedName name="R00">#N/A</definedName>
    <definedName name="R00_6" localSheetId="13">#REF!</definedName>
    <definedName name="R00_6" localSheetId="2">#REF!</definedName>
    <definedName name="R00_6" localSheetId="11">#REF!</definedName>
    <definedName name="R00_6" localSheetId="5">#REF!</definedName>
    <definedName name="R00_6" localSheetId="14">#REF!</definedName>
    <definedName name="R00_6">#REF!</definedName>
    <definedName name="R00t">#N/A</definedName>
    <definedName name="R00t_6" localSheetId="13">#REF!</definedName>
    <definedName name="R00t_6" localSheetId="2">#REF!</definedName>
    <definedName name="R00t_6" localSheetId="11">#REF!</definedName>
    <definedName name="R00t_6" localSheetId="5">#REF!</definedName>
    <definedName name="R00t_6" localSheetId="14">#REF!</definedName>
    <definedName name="R00t_6">#REF!</definedName>
    <definedName name="R2.6" localSheetId="13">#REF!</definedName>
    <definedName name="R2.6" localSheetId="2">#REF!</definedName>
    <definedName name="R2.6" localSheetId="11">#REF!</definedName>
    <definedName name="R2.6" localSheetId="5">#REF!</definedName>
    <definedName name="R2.6" localSheetId="14">#REF!</definedName>
    <definedName name="R2.6">#REF!</definedName>
    <definedName name="Ra" localSheetId="13">#REF!</definedName>
    <definedName name="Ra" localSheetId="2">#REF!</definedName>
    <definedName name="Ra" localSheetId="11">#REF!</definedName>
    <definedName name="Ra" localSheetId="5">#REF!</definedName>
    <definedName name="Ra" localSheetId="14">#REF!</definedName>
    <definedName name="Ra">#REF!</definedName>
    <definedName name="ra.">#N/A</definedName>
    <definedName name="Ra_" localSheetId="13">#REF!</definedName>
    <definedName name="Ra_" localSheetId="2">#REF!</definedName>
    <definedName name="Ra_" localSheetId="11">#REF!</definedName>
    <definedName name="Ra_" localSheetId="5">#REF!</definedName>
    <definedName name="Ra_" localSheetId="14">#REF!</definedName>
    <definedName name="Ra_">#REF!</definedName>
    <definedName name="ra11p" localSheetId="13">#REF!</definedName>
    <definedName name="ra11p" localSheetId="2">#REF!</definedName>
    <definedName name="ra11p" localSheetId="11">#REF!</definedName>
    <definedName name="ra11p" localSheetId="5">#REF!</definedName>
    <definedName name="ra11p" localSheetId="14">#REF!</definedName>
    <definedName name="ra11p">#REF!</definedName>
    <definedName name="ra11p_6" localSheetId="13">#REF!</definedName>
    <definedName name="ra11p_6" localSheetId="2">#REF!</definedName>
    <definedName name="ra11p_6" localSheetId="11">#REF!</definedName>
    <definedName name="ra11p_6" localSheetId="5">#REF!</definedName>
    <definedName name="ra11p_6" localSheetId="14">#REF!</definedName>
    <definedName name="ra11p_6">#REF!</definedName>
    <definedName name="ra13p" localSheetId="13">#REF!</definedName>
    <definedName name="ra13p" localSheetId="2">#REF!</definedName>
    <definedName name="ra13p" localSheetId="11">#REF!</definedName>
    <definedName name="ra13p" localSheetId="5">#REF!</definedName>
    <definedName name="ra13p" localSheetId="14">#REF!</definedName>
    <definedName name="ra13p">#REF!</definedName>
    <definedName name="ra13p_6" localSheetId="13">#REF!</definedName>
    <definedName name="ra13p_6" localSheetId="2">#REF!</definedName>
    <definedName name="ra13p_6" localSheetId="11">#REF!</definedName>
    <definedName name="ra13p_6" localSheetId="5">#REF!</definedName>
    <definedName name="ra13p_6" localSheetId="14">#REF!</definedName>
    <definedName name="ra13p_6">#REF!</definedName>
    <definedName name="rack1">#N/A</definedName>
    <definedName name="rack2">#N/A</definedName>
    <definedName name="rack3">#N/A</definedName>
    <definedName name="rack4">#N/A</definedName>
    <definedName name="Racot" localSheetId="13">#REF!</definedName>
    <definedName name="Racot" localSheetId="2">#REF!</definedName>
    <definedName name="Racot" localSheetId="11">#REF!</definedName>
    <definedName name="Racot" localSheetId="5">#REF!</definedName>
    <definedName name="Racot" localSheetId="14">#REF!</definedName>
    <definedName name="Racot">#REF!</definedName>
    <definedName name="Radam" localSheetId="13">#REF!</definedName>
    <definedName name="Radam" localSheetId="2">#REF!</definedName>
    <definedName name="Radam" localSheetId="11">#REF!</definedName>
    <definedName name="Radam" localSheetId="5">#REF!</definedName>
    <definedName name="Radam" localSheetId="14">#REF!</definedName>
    <definedName name="Radam">#REF!</definedName>
    <definedName name="raiasphalt100" localSheetId="13">#REF!</definedName>
    <definedName name="raiasphalt100" localSheetId="2">#REF!</definedName>
    <definedName name="raiasphalt100" localSheetId="11">#REF!</definedName>
    <definedName name="raiasphalt100" localSheetId="5">#REF!</definedName>
    <definedName name="raiasphalt100" localSheetId="14">#REF!</definedName>
    <definedName name="raiasphalt100">#REF!</definedName>
    <definedName name="raiasphalt65" localSheetId="13">#REF!</definedName>
    <definedName name="raiasphalt65" localSheetId="2">#REF!</definedName>
    <definedName name="raiasphalt65" localSheetId="11">#REF!</definedName>
    <definedName name="raiasphalt65" localSheetId="5">#REF!</definedName>
    <definedName name="raiasphalt65" localSheetId="14">#REF!</definedName>
    <definedName name="raiasphalt65">#REF!</definedName>
    <definedName name="raib">#N/A</definedName>
    <definedName name="raibtn65">#REF!</definedName>
    <definedName name="raicp" localSheetId="13">#REF!</definedName>
    <definedName name="raicp" localSheetId="2">#REF!</definedName>
    <definedName name="raicp" localSheetId="11">#REF!</definedName>
    <definedName name="raicp" localSheetId="5">#REF!</definedName>
    <definedName name="raicp" localSheetId="14">#REF!</definedName>
    <definedName name="raicp">#REF!</definedName>
    <definedName name="raim">#N/A</definedName>
    <definedName name="Rain">#N/A</definedName>
    <definedName name="rain.">#N/A</definedName>
    <definedName name="rain.." localSheetId="13">#REF!</definedName>
    <definedName name="rain.." localSheetId="2">#REF!</definedName>
    <definedName name="rain.." localSheetId="11">#REF!</definedName>
    <definedName name="rain.." localSheetId="5">#REF!</definedName>
    <definedName name="rain.." localSheetId="14">#REF!</definedName>
    <definedName name="rain..">#REF!</definedName>
    <definedName name="rain.._6" localSheetId="13">#REF!</definedName>
    <definedName name="rain.._6" localSheetId="2">#REF!</definedName>
    <definedName name="rain.._6" localSheetId="11">#REF!</definedName>
    <definedName name="rain.._6" localSheetId="5">#REF!</definedName>
    <definedName name="rain.._6" localSheetId="14">#REF!</definedName>
    <definedName name="rain.._6">#REF!</definedName>
    <definedName name="ranh" localSheetId="2" hidden="1">{"'Sheet1'!$L$16"}</definedName>
    <definedName name="ranh" localSheetId="11" hidden="1">{"'Sheet1'!$L$16"}</definedName>
    <definedName name="ranh" localSheetId="5" hidden="1">{"'Sheet1'!$L$16"}</definedName>
    <definedName name="ranh" hidden="1">{"'Sheet1'!$L$16"}</definedName>
    <definedName name="Ranhvia" localSheetId="2" hidden="1">{"'Sheet1'!$L$16"}</definedName>
    <definedName name="Ranhvia" localSheetId="11" hidden="1">{"'Sheet1'!$L$16"}</definedName>
    <definedName name="Ranhvia" localSheetId="5" hidden="1">{"'Sheet1'!$L$16"}</definedName>
    <definedName name="Ranhvia" hidden="1">{"'Sheet1'!$L$16"}</definedName>
    <definedName name="Ranhxay" localSheetId="2" hidden="1">{"'Sheet1'!$L$16"}</definedName>
    <definedName name="Ranhxay" localSheetId="11" hidden="1">{"'Sheet1'!$L$16"}</definedName>
    <definedName name="Ranhxay" localSheetId="5" hidden="1">{"'Sheet1'!$L$16"}</definedName>
    <definedName name="Ranhxay" hidden="1">{"'Sheet1'!$L$16"}</definedName>
    <definedName name="rate">14000</definedName>
    <definedName name="rate1">21240</definedName>
    <definedName name="ray" localSheetId="13">#REF!</definedName>
    <definedName name="ray" localSheetId="2">#REF!</definedName>
    <definedName name="ray" localSheetId="11">#REF!</definedName>
    <definedName name="ray" localSheetId="5">#REF!</definedName>
    <definedName name="ray" localSheetId="14">#REF!</definedName>
    <definedName name="ray">#REF!</definedName>
    <definedName name="raypb43" localSheetId="13">#REF!</definedName>
    <definedName name="raypb43" localSheetId="2">#REF!</definedName>
    <definedName name="raypb43" localSheetId="11">#REF!</definedName>
    <definedName name="raypb43" localSheetId="5">#REF!</definedName>
    <definedName name="raypb43" localSheetId="14">#REF!</definedName>
    <definedName name="raypb43">#REF!</definedName>
    <definedName name="rb.">#N/A</definedName>
    <definedName name="rbt">#N/A</definedName>
    <definedName name="rc.">#N/A</definedName>
    <definedName name="Rc_" localSheetId="13">#REF!</definedName>
    <definedName name="Rc_" localSheetId="2">#REF!</definedName>
    <definedName name="Rc_" localSheetId="11">#REF!</definedName>
    <definedName name="Rc_" localSheetId="5">#REF!</definedName>
    <definedName name="Rc_" localSheetId="14">#REF!</definedName>
    <definedName name="Rc_">#REF!</definedName>
    <definedName name="Rc_ct" localSheetId="13">#REF!</definedName>
    <definedName name="Rc_ct" localSheetId="2">#REF!</definedName>
    <definedName name="Rc_ct" localSheetId="11">#REF!</definedName>
    <definedName name="Rc_ct" localSheetId="5">#REF!</definedName>
    <definedName name="Rc_ct" localSheetId="14">#REF!</definedName>
    <definedName name="Rc_ct">#REF!</definedName>
    <definedName name="RCArea" localSheetId="13" hidden="1">#REF!</definedName>
    <definedName name="RCArea" localSheetId="2" hidden="1">#REF!</definedName>
    <definedName name="RCArea" localSheetId="11" hidden="1">#REF!</definedName>
    <definedName name="RCArea" localSheetId="5" hidden="1">#REF!</definedName>
    <definedName name="RCArea" localSheetId="14" hidden="1">#REF!</definedName>
    <definedName name="RCArea" hidden="1">#REF!</definedName>
    <definedName name="Rcc" localSheetId="13">#REF!</definedName>
    <definedName name="Rcc" localSheetId="2">#REF!</definedName>
    <definedName name="Rcc" localSheetId="11">#REF!</definedName>
    <definedName name="Rcc" localSheetId="5">#REF!</definedName>
    <definedName name="Rcc" localSheetId="14">#REF!</definedName>
    <definedName name="Rcc">#REF!</definedName>
    <definedName name="RCF" localSheetId="13">#REF!</definedName>
    <definedName name="RCF" localSheetId="2">#REF!</definedName>
    <definedName name="RCF" localSheetId="11">#REF!</definedName>
    <definedName name="RCF" localSheetId="5">#REF!</definedName>
    <definedName name="RCF" localSheetId="14">#REF!</definedName>
    <definedName name="RCF">#REF!</definedName>
    <definedName name="RCKM" localSheetId="13">#REF!</definedName>
    <definedName name="RCKM" localSheetId="2">#REF!</definedName>
    <definedName name="RCKM" localSheetId="11">#REF!</definedName>
    <definedName name="RCKM" localSheetId="5">#REF!</definedName>
    <definedName name="RCKM" localSheetId="14">#REF!</definedName>
    <definedName name="RCKM">#REF!</definedName>
    <definedName name="Rcsd" localSheetId="13">#REF!</definedName>
    <definedName name="Rcsd" localSheetId="2">#REF!</definedName>
    <definedName name="Rcsd" localSheetId="11">#REF!</definedName>
    <definedName name="Rcsd" localSheetId="5">#REF!</definedName>
    <definedName name="Rcsd" localSheetId="14">#REF!</definedName>
    <definedName name="Rcsd">#REF!</definedName>
    <definedName name="rct">#N/A</definedName>
    <definedName name="Rctc" localSheetId="13">#REF!</definedName>
    <definedName name="Rctc" localSheetId="2">#REF!</definedName>
    <definedName name="Rctc" localSheetId="11">#REF!</definedName>
    <definedName name="Rctc" localSheetId="5">#REF!</definedName>
    <definedName name="Rctc" localSheetId="14">#REF!</definedName>
    <definedName name="Rctc">#REF!</definedName>
    <definedName name="Rctt" localSheetId="13">#REF!</definedName>
    <definedName name="Rctt" localSheetId="2">#REF!</definedName>
    <definedName name="Rctt" localSheetId="11">#REF!</definedName>
    <definedName name="Rctt" localSheetId="5">#REF!</definedName>
    <definedName name="Rctt" localSheetId="14">#REF!</definedName>
    <definedName name="Rctt">#REF!</definedName>
    <definedName name="rcz">#N/A</definedName>
    <definedName name="rche" localSheetId="13">#REF!</definedName>
    <definedName name="rche" localSheetId="2">#REF!</definedName>
    <definedName name="rche" localSheetId="11">#REF!</definedName>
    <definedName name="rche" localSheetId="5">#REF!</definedName>
    <definedName name="rche" localSheetId="14">#REF!</definedName>
    <definedName name="rche">#REF!</definedName>
    <definedName name="RDEC" localSheetId="13">#REF!</definedName>
    <definedName name="RDEC" localSheetId="2">#REF!</definedName>
    <definedName name="RDEC" localSheetId="11">#REF!</definedName>
    <definedName name="RDEC" localSheetId="5">#REF!</definedName>
    <definedName name="RDEC" localSheetId="14">#REF!</definedName>
    <definedName name="RDEC">#REF!</definedName>
    <definedName name="RDEFF" localSheetId="13">#REF!</definedName>
    <definedName name="RDEFF" localSheetId="2">#REF!</definedName>
    <definedName name="RDEFF" localSheetId="11">#REF!</definedName>
    <definedName name="RDEFF" localSheetId="5">#REF!</definedName>
    <definedName name="RDEFF" localSheetId="14">#REF!</definedName>
    <definedName name="RDEFF">#REF!</definedName>
    <definedName name="RDFC" localSheetId="13">#REF!</definedName>
    <definedName name="RDFC" localSheetId="2">#REF!</definedName>
    <definedName name="RDFC" localSheetId="11">#REF!</definedName>
    <definedName name="RDFC" localSheetId="5">#REF!</definedName>
    <definedName name="RDFC" localSheetId="14">#REF!</definedName>
    <definedName name="RDFC">#REF!</definedName>
    <definedName name="RDFU" localSheetId="13">#REF!</definedName>
    <definedName name="RDFU" localSheetId="2">#REF!</definedName>
    <definedName name="RDFU" localSheetId="11">#REF!</definedName>
    <definedName name="RDFU" localSheetId="5">#REF!</definedName>
    <definedName name="RDFU" localSheetId="14">#REF!</definedName>
    <definedName name="RDFU">#REF!</definedName>
    <definedName name="rdhdf" localSheetId="2" hidden="1">{"'Sheet1'!$L$16"}</definedName>
    <definedName name="rdhdf" localSheetId="11" hidden="1">{"'Sheet1'!$L$16"}</definedName>
    <definedName name="rdhdf" localSheetId="5" hidden="1">{"'Sheet1'!$L$16"}</definedName>
    <definedName name="rdhdf" hidden="1">{"'Sheet1'!$L$16"}</definedName>
    <definedName name="RDLIF" localSheetId="13">#REF!</definedName>
    <definedName name="RDLIF" localSheetId="2">#REF!</definedName>
    <definedName name="RDLIF" localSheetId="11">#REF!</definedName>
    <definedName name="RDLIF" localSheetId="5">#REF!</definedName>
    <definedName name="RDLIF" localSheetId="14">#REF!</definedName>
    <definedName name="RDLIF">#REF!</definedName>
    <definedName name="Rdn">#N/A</definedName>
    <definedName name="RDOM" localSheetId="13">#REF!</definedName>
    <definedName name="RDOM" localSheetId="2">#REF!</definedName>
    <definedName name="RDOM" localSheetId="11">#REF!</definedName>
    <definedName name="RDOM" localSheetId="5">#REF!</definedName>
    <definedName name="RDOM" localSheetId="14">#REF!</definedName>
    <definedName name="RDOM">#REF!</definedName>
    <definedName name="RDPC" localSheetId="13">#REF!</definedName>
    <definedName name="RDPC" localSheetId="2">#REF!</definedName>
    <definedName name="RDPC" localSheetId="11">#REF!</definedName>
    <definedName name="RDPC" localSheetId="5">#REF!</definedName>
    <definedName name="RDPC" localSheetId="14">#REF!</definedName>
    <definedName name="RDPC">#REF!</definedName>
    <definedName name="rdpcf" localSheetId="13">#REF!</definedName>
    <definedName name="rdpcf" localSheetId="2">#REF!</definedName>
    <definedName name="rdpcf" localSheetId="11">#REF!</definedName>
    <definedName name="rdpcf" localSheetId="5">#REF!</definedName>
    <definedName name="rdpcf" localSheetId="14">#REF!</definedName>
    <definedName name="rdpcf">#REF!</definedName>
    <definedName name="RDRC" localSheetId="13">#REF!</definedName>
    <definedName name="RDRC" localSheetId="2">#REF!</definedName>
    <definedName name="RDRC" localSheetId="11">#REF!</definedName>
    <definedName name="RDRC" localSheetId="5">#REF!</definedName>
    <definedName name="RDRC" localSheetId="14">#REF!</definedName>
    <definedName name="RDRC">#REF!</definedName>
    <definedName name="RDRF" localSheetId="13">#REF!</definedName>
    <definedName name="RDRF" localSheetId="2">#REF!</definedName>
    <definedName name="RDRF" localSheetId="11">#REF!</definedName>
    <definedName name="RDRF" localSheetId="5">#REF!</definedName>
    <definedName name="RDRF" localSheetId="14">#REF!</definedName>
    <definedName name="RDRF">#REF!</definedName>
    <definedName name="Rdtc">#N/A</definedName>
    <definedName name="Rdtc_6" localSheetId="13">#REF!</definedName>
    <definedName name="Rdtc_6" localSheetId="2">#REF!</definedName>
    <definedName name="Rdtc_6" localSheetId="11">#REF!</definedName>
    <definedName name="Rdtc_6" localSheetId="5">#REF!</definedName>
    <definedName name="Rdtc_6" localSheetId="14">#REF!</definedName>
    <definedName name="Rdtc_6">#REF!</definedName>
    <definedName name="_xlnm.Recorder" localSheetId="13">#REF!</definedName>
    <definedName name="_xlnm.Recorder" localSheetId="2">#REF!</definedName>
    <definedName name="_xlnm.Recorder" localSheetId="11">#REF!</definedName>
    <definedName name="_xlnm.Recorder" localSheetId="5">#REF!</definedName>
    <definedName name="_xlnm.Recorder" localSheetId="14">#REF!</definedName>
    <definedName name="_xlnm.Recorder">#REF!</definedName>
    <definedName name="RECOUT">#N/A</definedName>
    <definedName name="REG" localSheetId="13">#REF!</definedName>
    <definedName name="REG" localSheetId="2">#REF!</definedName>
    <definedName name="REG" localSheetId="11">#REF!</definedName>
    <definedName name="REG" localSheetId="5">#REF!</definedName>
    <definedName name="REG" localSheetId="14">#REF!</definedName>
    <definedName name="REG">#REF!</definedName>
    <definedName name="Region" localSheetId="13">#REF!</definedName>
    <definedName name="Region" localSheetId="2">#REF!</definedName>
    <definedName name="Region" localSheetId="11">#REF!</definedName>
    <definedName name="Region" localSheetId="5">#REF!</definedName>
    <definedName name="Region" localSheetId="14">#REF!</definedName>
    <definedName name="Region">#REF!</definedName>
    <definedName name="REPORT01" localSheetId="13">#REF!</definedName>
    <definedName name="REPORT01" localSheetId="2">#REF!</definedName>
    <definedName name="REPORT01" localSheetId="11">#REF!</definedName>
    <definedName name="REPORT01" localSheetId="5">#REF!</definedName>
    <definedName name="REPORT01" localSheetId="14">#REF!</definedName>
    <definedName name="REPORT01">#REF!</definedName>
    <definedName name="REPORT02" localSheetId="13">#REF!</definedName>
    <definedName name="REPORT02" localSheetId="2">#REF!</definedName>
    <definedName name="REPORT02" localSheetId="11">#REF!</definedName>
    <definedName name="REPORT02" localSheetId="5">#REF!</definedName>
    <definedName name="REPORT02" localSheetId="14">#REF!</definedName>
    <definedName name="REPORT02">#REF!</definedName>
    <definedName name="Result21" localSheetId="2" hidden="1">{"'Sheet1'!$L$16"}</definedName>
    <definedName name="Result21" localSheetId="11" hidden="1">{"'Sheet1'!$L$16"}</definedName>
    <definedName name="Result21" localSheetId="5" hidden="1">{"'Sheet1'!$L$16"}</definedName>
    <definedName name="Result21" hidden="1">{"'Sheet1'!$L$16"}</definedName>
    <definedName name="retÎtettt">#N/A</definedName>
    <definedName name="RFP003A" localSheetId="13">#REF!</definedName>
    <definedName name="RFP003A" localSheetId="2">#REF!</definedName>
    <definedName name="RFP003A" localSheetId="11">#REF!</definedName>
    <definedName name="RFP003A" localSheetId="5">#REF!</definedName>
    <definedName name="RFP003A" localSheetId="14">#REF!</definedName>
    <definedName name="RFP003A">#REF!</definedName>
    <definedName name="RFP003A_6" localSheetId="13">#REF!</definedName>
    <definedName name="RFP003A_6" localSheetId="2">#REF!</definedName>
    <definedName name="RFP003A_6" localSheetId="11">#REF!</definedName>
    <definedName name="RFP003A_6" localSheetId="5">#REF!</definedName>
    <definedName name="RFP003A_6" localSheetId="14">#REF!</definedName>
    <definedName name="RFP003A_6">#REF!</definedName>
    <definedName name="RFP003B" localSheetId="13">#REF!</definedName>
    <definedName name="RFP003B" localSheetId="2">#REF!</definedName>
    <definedName name="RFP003B" localSheetId="11">#REF!</definedName>
    <definedName name="RFP003B" localSheetId="5">#REF!</definedName>
    <definedName name="RFP003B" localSheetId="14">#REF!</definedName>
    <definedName name="RFP003B">#REF!</definedName>
    <definedName name="RFP003B_6" localSheetId="13">#REF!</definedName>
    <definedName name="RFP003B_6" localSheetId="2">#REF!</definedName>
    <definedName name="RFP003B_6" localSheetId="11">#REF!</definedName>
    <definedName name="RFP003B_6" localSheetId="5">#REF!</definedName>
    <definedName name="RFP003B_6" localSheetId="14">#REF!</definedName>
    <definedName name="RFP003B_6">#REF!</definedName>
    <definedName name="RFP003C" localSheetId="13">#REF!</definedName>
    <definedName name="RFP003C" localSheetId="2">#REF!</definedName>
    <definedName name="RFP003C" localSheetId="11">#REF!</definedName>
    <definedName name="RFP003C" localSheetId="5">#REF!</definedName>
    <definedName name="RFP003C" localSheetId="14">#REF!</definedName>
    <definedName name="RFP003C">#REF!</definedName>
    <definedName name="RFP003C_6" localSheetId="13">#REF!</definedName>
    <definedName name="RFP003C_6" localSheetId="2">#REF!</definedName>
    <definedName name="RFP003C_6" localSheetId="11">#REF!</definedName>
    <definedName name="RFP003C_6" localSheetId="5">#REF!</definedName>
    <definedName name="RFP003C_6" localSheetId="14">#REF!</definedName>
    <definedName name="RFP003C_6">#REF!</definedName>
    <definedName name="RFP003D" localSheetId="13">#REF!</definedName>
    <definedName name="RFP003D" localSheetId="2">#REF!</definedName>
    <definedName name="RFP003D" localSheetId="11">#REF!</definedName>
    <definedName name="RFP003D" localSheetId="5">#REF!</definedName>
    <definedName name="RFP003D" localSheetId="14">#REF!</definedName>
    <definedName name="RFP003D">#REF!</definedName>
    <definedName name="RFP003D_6" localSheetId="13">#REF!</definedName>
    <definedName name="RFP003D_6" localSheetId="2">#REF!</definedName>
    <definedName name="RFP003D_6" localSheetId="11">#REF!</definedName>
    <definedName name="RFP003D_6" localSheetId="5">#REF!</definedName>
    <definedName name="RFP003D_6" localSheetId="14">#REF!</definedName>
    <definedName name="RFP003D_6">#REF!</definedName>
    <definedName name="RFP003E" localSheetId="13">#REF!</definedName>
    <definedName name="RFP003E" localSheetId="2">#REF!</definedName>
    <definedName name="RFP003E" localSheetId="11">#REF!</definedName>
    <definedName name="RFP003E" localSheetId="5">#REF!</definedName>
    <definedName name="RFP003E" localSheetId="14">#REF!</definedName>
    <definedName name="RFP003E">#REF!</definedName>
    <definedName name="RFP003E_6" localSheetId="13">#REF!</definedName>
    <definedName name="RFP003E_6" localSheetId="2">#REF!</definedName>
    <definedName name="RFP003E_6" localSheetId="11">#REF!</definedName>
    <definedName name="RFP003E_6" localSheetId="5">#REF!</definedName>
    <definedName name="RFP003E_6" localSheetId="14">#REF!</definedName>
    <definedName name="RFP003E_6">#REF!</definedName>
    <definedName name="RFP003F" localSheetId="13">#REF!</definedName>
    <definedName name="RFP003F" localSheetId="2">#REF!</definedName>
    <definedName name="RFP003F" localSheetId="11">#REF!</definedName>
    <definedName name="RFP003F" localSheetId="5">#REF!</definedName>
    <definedName name="RFP003F" localSheetId="14">#REF!</definedName>
    <definedName name="RFP003F">#REF!</definedName>
    <definedName name="RFP003F_6" localSheetId="13">#REF!</definedName>
    <definedName name="RFP003F_6" localSheetId="2">#REF!</definedName>
    <definedName name="RFP003F_6" localSheetId="11">#REF!</definedName>
    <definedName name="RFP003F_6" localSheetId="5">#REF!</definedName>
    <definedName name="RFP003F_6" localSheetId="14">#REF!</definedName>
    <definedName name="RFP003F_6">#REF!</definedName>
    <definedName name="RGLIF" localSheetId="13">#REF!</definedName>
    <definedName name="RGLIF" localSheetId="2">#REF!</definedName>
    <definedName name="RGLIF" localSheetId="11">#REF!</definedName>
    <definedName name="RGLIF" localSheetId="5">#REF!</definedName>
    <definedName name="RGLIF" localSheetId="14">#REF!</definedName>
    <definedName name="RGLIF">#REF!</definedName>
    <definedName name="Rh" localSheetId="13">#REF!</definedName>
    <definedName name="Rh" localSheetId="2">#REF!</definedName>
    <definedName name="Rh" localSheetId="11">#REF!</definedName>
    <definedName name="Rh" localSheetId="5">#REF!</definedName>
    <definedName name="Rh" localSheetId="14">#REF!</definedName>
    <definedName name="Rh">#REF!</definedName>
    <definedName name="RHEC" localSheetId="13">#REF!</definedName>
    <definedName name="RHEC" localSheetId="2">#REF!</definedName>
    <definedName name="RHEC" localSheetId="11">#REF!</definedName>
    <definedName name="RHEC" localSheetId="5">#REF!</definedName>
    <definedName name="RHEC" localSheetId="14">#REF!</definedName>
    <definedName name="RHEC">#REF!</definedName>
    <definedName name="RHEFF" localSheetId="13">#REF!</definedName>
    <definedName name="RHEFF" localSheetId="2">#REF!</definedName>
    <definedName name="RHEFF" localSheetId="11">#REF!</definedName>
    <definedName name="RHEFF" localSheetId="5">#REF!</definedName>
    <definedName name="RHEFF" localSheetId="14">#REF!</definedName>
    <definedName name="RHEFF">#REF!</definedName>
    <definedName name="RHHC" localSheetId="13">#REF!</definedName>
    <definedName name="RHHC" localSheetId="2">#REF!</definedName>
    <definedName name="RHHC" localSheetId="11">#REF!</definedName>
    <definedName name="RHHC" localSheetId="5">#REF!</definedName>
    <definedName name="RHHC" localSheetId="14">#REF!</definedName>
    <definedName name="RHHC">#REF!</definedName>
    <definedName name="rhk" localSheetId="13">#REF!</definedName>
    <definedName name="rhk" localSheetId="14">#REF!</definedName>
    <definedName name="rhk">#REF!</definedName>
    <definedName name="RHLIF" localSheetId="13">#REF!</definedName>
    <definedName name="RHLIF" localSheetId="2">#REF!</definedName>
    <definedName name="RHLIF" localSheetId="11">#REF!</definedName>
    <definedName name="RHLIF" localSheetId="5">#REF!</definedName>
    <definedName name="RHLIF" localSheetId="14">#REF!</definedName>
    <definedName name="RHLIF">#REF!</definedName>
    <definedName name="RHOM" localSheetId="13">#REF!</definedName>
    <definedName name="RHOM" localSheetId="2">#REF!</definedName>
    <definedName name="RHOM" localSheetId="11">#REF!</definedName>
    <definedName name="RHOM" localSheetId="5">#REF!</definedName>
    <definedName name="RHOM" localSheetId="14">#REF!</definedName>
    <definedName name="RHOM">#REF!</definedName>
    <definedName name="ri">#N/A</definedName>
    <definedName name="ri_6" localSheetId="13">#REF!</definedName>
    <definedName name="ri_6" localSheetId="2">#REF!</definedName>
    <definedName name="ri_6" localSheetId="11">#REF!</definedName>
    <definedName name="ri_6" localSheetId="5">#REF!</definedName>
    <definedName name="ri_6" localSheetId="14">#REF!</definedName>
    <definedName name="ri_6">#REF!</definedName>
    <definedName name="Ricoh" localSheetId="13">#REF!</definedName>
    <definedName name="Ricoh" localSheetId="2">#REF!</definedName>
    <definedName name="Ricoh" localSheetId="11">#REF!</definedName>
    <definedName name="Ricoh" localSheetId="5">#REF!</definedName>
    <definedName name="Ricoh" localSheetId="14">#REF!</definedName>
    <definedName name="Ricoh">#REF!</definedName>
    <definedName name="RIR" localSheetId="13">#REF!</definedName>
    <definedName name="RIR" localSheetId="2">#REF!</definedName>
    <definedName name="RIR" localSheetId="11">#REF!</definedName>
    <definedName name="RIR" localSheetId="5">#REF!</definedName>
    <definedName name="RIR" localSheetId="14">#REF!</definedName>
    <definedName name="RIR">#REF!</definedName>
    <definedName name="River" localSheetId="13">#REF!</definedName>
    <definedName name="River" localSheetId="2">#REF!</definedName>
    <definedName name="River" localSheetId="11">#REF!</definedName>
    <definedName name="River" localSheetId="5">#REF!</definedName>
    <definedName name="River" localSheetId="14">#REF!</definedName>
    <definedName name="River">#REF!</definedName>
    <definedName name="River_Code" localSheetId="13">#REF!</definedName>
    <definedName name="River_Code" localSheetId="2">#REF!</definedName>
    <definedName name="River_Code" localSheetId="11">#REF!</definedName>
    <definedName name="River_Code" localSheetId="5">#REF!</definedName>
    <definedName name="River_Code" localSheetId="14">#REF!</definedName>
    <definedName name="River_Code">#REF!</definedName>
    <definedName name="rÎy" localSheetId="2" hidden="1">{"'Sheet1'!$L$16"}</definedName>
    <definedName name="rÎy" localSheetId="11" hidden="1">{"'Sheet1'!$L$16"}</definedName>
    <definedName name="rÎy" localSheetId="5" hidden="1">{"'Sheet1'!$L$16"}</definedName>
    <definedName name="rÎy" hidden="1">{"'Sheet1'!$L$16"}</definedName>
    <definedName name="Rk">7.5</definedName>
    <definedName name="Rkc">#N/A</definedName>
    <definedName name="RL">#N/A</definedName>
    <definedName name="RLF" localSheetId="13">#REF!</definedName>
    <definedName name="RLF" localSheetId="2">#REF!</definedName>
    <definedName name="RLF" localSheetId="11">#REF!</definedName>
    <definedName name="RLF" localSheetId="5">#REF!</definedName>
    <definedName name="RLF" localSheetId="14">#REF!</definedName>
    <definedName name="RLF">#REF!</definedName>
    <definedName name="RLKM" localSheetId="13">#REF!</definedName>
    <definedName name="RLKM" localSheetId="2">#REF!</definedName>
    <definedName name="RLKM" localSheetId="11">#REF!</definedName>
    <definedName name="RLKM" localSheetId="5">#REF!</definedName>
    <definedName name="RLKM" localSheetId="14">#REF!</definedName>
    <definedName name="RLKM">#REF!</definedName>
    <definedName name="RLL" localSheetId="13">#REF!</definedName>
    <definedName name="RLL" localSheetId="2">#REF!</definedName>
    <definedName name="RLL" localSheetId="11">#REF!</definedName>
    <definedName name="RLL" localSheetId="5">#REF!</definedName>
    <definedName name="RLL" localSheetId="14">#REF!</definedName>
    <definedName name="RLL">#REF!</definedName>
    <definedName name="RLOM" localSheetId="13">#REF!</definedName>
    <definedName name="RLOM" localSheetId="2">#REF!</definedName>
    <definedName name="RLOM" localSheetId="11">#REF!</definedName>
    <definedName name="RLOM" localSheetId="5">#REF!</definedName>
    <definedName name="RLOM" localSheetId="14">#REF!</definedName>
    <definedName name="RLOM">#REF!</definedName>
    <definedName name="Rlt_bt" localSheetId="13">#REF!</definedName>
    <definedName name="Rlt_bt" localSheetId="2">#REF!</definedName>
    <definedName name="Rlt_bt" localSheetId="11">#REF!</definedName>
    <definedName name="Rlt_bt" localSheetId="5">#REF!</definedName>
    <definedName name="Rlt_bt" localSheetId="14">#REF!</definedName>
    <definedName name="Rlt_bt">#REF!</definedName>
    <definedName name="rn" localSheetId="13">#REF!</definedName>
    <definedName name="rn" localSheetId="2">#REF!</definedName>
    <definedName name="rn" localSheetId="11">#REF!</definedName>
    <definedName name="rn" localSheetId="5">#REF!</definedName>
    <definedName name="rn" localSheetId="14">#REF!</definedName>
    <definedName name="rn">#REF!</definedName>
    <definedName name="Rnc">#N/A</definedName>
    <definedName name="Rncot" localSheetId="13">#REF!</definedName>
    <definedName name="Rncot" localSheetId="2">#REF!</definedName>
    <definedName name="Rncot" localSheetId="11">#REF!</definedName>
    <definedName name="Rncot" localSheetId="5">#REF!</definedName>
    <definedName name="Rncot" localSheetId="14">#REF!</definedName>
    <definedName name="Rncot">#REF!</definedName>
    <definedName name="Rndam" localSheetId="13">#REF!</definedName>
    <definedName name="Rndam" localSheetId="2">#REF!</definedName>
    <definedName name="Rndam" localSheetId="11">#REF!</definedName>
    <definedName name="Rndam" localSheetId="5">#REF!</definedName>
    <definedName name="Rndam" localSheetId="14">#REF!</definedName>
    <definedName name="Rndam">#REF!</definedName>
    <definedName name="Rnp" localSheetId="13">#REF!</definedName>
    <definedName name="Rnp" localSheetId="2">#REF!</definedName>
    <definedName name="Rnp" localSheetId="11">#REF!</definedName>
    <definedName name="Rnp" localSheetId="5">#REF!</definedName>
    <definedName name="Rnp" localSheetId="14">#REF!</definedName>
    <definedName name="Rnp">#REF!</definedName>
    <definedName name="rnp_9">32</definedName>
    <definedName name="Road" localSheetId="2" hidden="1">{"'Sheet1'!$L$16"}</definedName>
    <definedName name="Road" localSheetId="11" hidden="1">{"'Sheet1'!$L$16"}</definedName>
    <definedName name="Road" localSheetId="5" hidden="1">{"'Sheet1'!$L$16"}</definedName>
    <definedName name="Road" hidden="1">{"'Sheet1'!$L$16"}</definedName>
    <definedName name="Road_Code" localSheetId="13">#REF!</definedName>
    <definedName name="Road_Code" localSheetId="2">#REF!</definedName>
    <definedName name="Road_Code" localSheetId="11">#REF!</definedName>
    <definedName name="Road_Code" localSheetId="5">#REF!</definedName>
    <definedName name="Road_Code" localSheetId="14">#REF!</definedName>
    <definedName name="Road_Code">#REF!</definedName>
    <definedName name="Road_Name" localSheetId="13">#REF!</definedName>
    <definedName name="Road_Name" localSheetId="2">#REF!</definedName>
    <definedName name="Road_Name" localSheetId="11">#REF!</definedName>
    <definedName name="Road_Name" localSheetId="5">#REF!</definedName>
    <definedName name="Road_Name" localSheetId="14">#REF!</definedName>
    <definedName name="Road_Name">#REF!</definedName>
    <definedName name="RoadNo_373" localSheetId="13">#REF!</definedName>
    <definedName name="RoadNo_373" localSheetId="2">#REF!</definedName>
    <definedName name="RoadNo_373" localSheetId="11">#REF!</definedName>
    <definedName name="RoadNo_373" localSheetId="5">#REF!</definedName>
    <definedName name="RoadNo_373" localSheetId="14">#REF!</definedName>
    <definedName name="RoadNo_373">#REF!</definedName>
    <definedName name="rong1" localSheetId="13">#REF!</definedName>
    <definedName name="rong1" localSheetId="2">#REF!</definedName>
    <definedName name="rong1" localSheetId="11">#REF!</definedName>
    <definedName name="rong1" localSheetId="5">#REF!</definedName>
    <definedName name="rong1" localSheetId="14">#REF!</definedName>
    <definedName name="rong1">#REF!</definedName>
    <definedName name="rong2" localSheetId="13">#REF!</definedName>
    <definedName name="rong2" localSheetId="2">#REF!</definedName>
    <definedName name="rong2" localSheetId="11">#REF!</definedName>
    <definedName name="rong2" localSheetId="5">#REF!</definedName>
    <definedName name="rong2" localSheetId="14">#REF!</definedName>
    <definedName name="rong2">#REF!</definedName>
    <definedName name="rong3" localSheetId="13">#REF!</definedName>
    <definedName name="rong3" localSheetId="2">#REF!</definedName>
    <definedName name="rong3" localSheetId="11">#REF!</definedName>
    <definedName name="rong3" localSheetId="5">#REF!</definedName>
    <definedName name="rong3" localSheetId="14">#REF!</definedName>
    <definedName name="rong3">#REF!</definedName>
    <definedName name="rong4" localSheetId="13">#REF!</definedName>
    <definedName name="rong4" localSheetId="2">#REF!</definedName>
    <definedName name="rong4" localSheetId="11">#REF!</definedName>
    <definedName name="rong4" localSheetId="5">#REF!</definedName>
    <definedName name="rong4" localSheetId="14">#REF!</definedName>
    <definedName name="rong4">#REF!</definedName>
    <definedName name="rong5" localSheetId="13">#REF!</definedName>
    <definedName name="rong5" localSheetId="2">#REF!</definedName>
    <definedName name="rong5" localSheetId="11">#REF!</definedName>
    <definedName name="rong5" localSheetId="5">#REF!</definedName>
    <definedName name="rong5" localSheetId="14">#REF!</definedName>
    <definedName name="rong5">#REF!</definedName>
    <definedName name="rong6" localSheetId="13">#REF!</definedName>
    <definedName name="rong6" localSheetId="2">#REF!</definedName>
    <definedName name="rong6" localSheetId="11">#REF!</definedName>
    <definedName name="rong6" localSheetId="5">#REF!</definedName>
    <definedName name="rong6" localSheetId="14">#REF!</definedName>
    <definedName name="rong6">#REF!</definedName>
    <definedName name="rongsanthuongluu" localSheetId="13">#REF!</definedName>
    <definedName name="rongsanthuongluu" localSheetId="2">#REF!</definedName>
    <definedName name="rongsanthuongluu" localSheetId="11">#REF!</definedName>
    <definedName name="rongsanthuongluu" localSheetId="5">#REF!</definedName>
    <definedName name="rongsanthuongluu" localSheetId="14">#REF!</definedName>
    <definedName name="rongsanthuongluu">#REF!</definedName>
    <definedName name="rongsanhaluu" localSheetId="13">#REF!</definedName>
    <definedName name="rongsanhaluu" localSheetId="2">#REF!</definedName>
    <definedName name="rongsanhaluu" localSheetId="11">#REF!</definedName>
    <definedName name="rongsanhaluu" localSheetId="5">#REF!</definedName>
    <definedName name="rongsanhaluu" localSheetId="14">#REF!</definedName>
    <definedName name="rongsanhaluu">#REF!</definedName>
    <definedName name="RoofingWork">#N/A</definedName>
    <definedName name="Round">#N/A</definedName>
    <definedName name="RoundUps">#REF!</definedName>
    <definedName name="Rpn">#N/A</definedName>
    <definedName name="rps" localSheetId="13">#REF!</definedName>
    <definedName name="rps" localSheetId="14">#REF!</definedName>
    <definedName name="rps">#REF!</definedName>
    <definedName name="RPHEC" localSheetId="13">#REF!</definedName>
    <definedName name="RPHEC" localSheetId="2">#REF!</definedName>
    <definedName name="RPHEC" localSheetId="11">#REF!</definedName>
    <definedName name="RPHEC" localSheetId="5">#REF!</definedName>
    <definedName name="RPHEC" localSheetId="14">#REF!</definedName>
    <definedName name="RPHEC">#REF!</definedName>
    <definedName name="RPHLIF" localSheetId="13">#REF!</definedName>
    <definedName name="RPHLIF" localSheetId="2">#REF!</definedName>
    <definedName name="RPHLIF" localSheetId="11">#REF!</definedName>
    <definedName name="RPHLIF" localSheetId="5">#REF!</definedName>
    <definedName name="RPHLIF" localSheetId="14">#REF!</definedName>
    <definedName name="RPHLIF">#REF!</definedName>
    <definedName name="RPHOM" localSheetId="13">#REF!</definedName>
    <definedName name="RPHOM" localSheetId="2">#REF!</definedName>
    <definedName name="RPHOM" localSheetId="11">#REF!</definedName>
    <definedName name="RPHOM" localSheetId="5">#REF!</definedName>
    <definedName name="RPHOM" localSheetId="14">#REF!</definedName>
    <definedName name="RPHOM">#REF!</definedName>
    <definedName name="RPHPC" localSheetId="13">#REF!</definedName>
    <definedName name="RPHPC" localSheetId="2">#REF!</definedName>
    <definedName name="RPHPC" localSheetId="11">#REF!</definedName>
    <definedName name="RPHPC" localSheetId="5">#REF!</definedName>
    <definedName name="RPHPC" localSheetId="14">#REF!</definedName>
    <definedName name="RPHPC">#REF!</definedName>
    <definedName name="RR" localSheetId="13">#REF!</definedName>
    <definedName name="RR" localSheetId="2">#REF!</definedName>
    <definedName name="RR" localSheetId="11">#REF!</definedName>
    <definedName name="RR" localSheetId="5">#REF!</definedName>
    <definedName name="RR" localSheetId="14">#REF!</definedName>
    <definedName name="RR">#REF!</definedName>
    <definedName name="Rrpo" localSheetId="13">#REF!</definedName>
    <definedName name="Rrpo" localSheetId="2">#REF!</definedName>
    <definedName name="Rrpo" localSheetId="11">#REF!</definedName>
    <definedName name="Rrpo" localSheetId="5">#REF!</definedName>
    <definedName name="Rrpo" localSheetId="14">#REF!</definedName>
    <definedName name="Rrpo">#REF!</definedName>
    <definedName name="rrt" localSheetId="2" hidden="1">{0}</definedName>
    <definedName name="rrt" localSheetId="11" hidden="1">{0}</definedName>
    <definedName name="rrt" localSheetId="5" hidden="1">{0}</definedName>
    <definedName name="rrt" hidden="1">{0}</definedName>
    <definedName name="RSBC" localSheetId="13">#REF!</definedName>
    <definedName name="RSBC" localSheetId="2">#REF!</definedName>
    <definedName name="RSBC" localSheetId="11">#REF!</definedName>
    <definedName name="RSBC" localSheetId="5">#REF!</definedName>
    <definedName name="RSBC" localSheetId="14">#REF!</definedName>
    <definedName name="RSBC">#REF!</definedName>
    <definedName name="RSBLIF" localSheetId="13">#REF!</definedName>
    <definedName name="RSBLIF" localSheetId="2">#REF!</definedName>
    <definedName name="RSBLIF" localSheetId="11">#REF!</definedName>
    <definedName name="RSBLIF" localSheetId="5">#REF!</definedName>
    <definedName name="RSBLIF" localSheetId="14">#REF!</definedName>
    <definedName name="RSBLIF">#REF!</definedName>
    <definedName name="RSD" localSheetId="13">#REF!</definedName>
    <definedName name="RSD" localSheetId="2">#REF!</definedName>
    <definedName name="RSD" localSheetId="11">#REF!</definedName>
    <definedName name="RSD" localSheetId="5">#REF!</definedName>
    <definedName name="RSD" localSheetId="14">#REF!</definedName>
    <definedName name="RSD">#REF!</definedName>
    <definedName name="RSIC" localSheetId="13">#REF!</definedName>
    <definedName name="RSIC" localSheetId="2">#REF!</definedName>
    <definedName name="RSIC" localSheetId="11">#REF!</definedName>
    <definedName name="RSIC" localSheetId="5">#REF!</definedName>
    <definedName name="RSIC" localSheetId="14">#REF!</definedName>
    <definedName name="RSIC">#REF!</definedName>
    <definedName name="RSIN" localSheetId="13">#REF!</definedName>
    <definedName name="RSIN" localSheetId="2">#REF!</definedName>
    <definedName name="RSIN" localSheetId="11">#REF!</definedName>
    <definedName name="RSIN" localSheetId="5">#REF!</definedName>
    <definedName name="RSIN" localSheetId="14">#REF!</definedName>
    <definedName name="RSIN">#REF!</definedName>
    <definedName name="RSLIF" localSheetId="13">#REF!</definedName>
    <definedName name="RSLIF" localSheetId="2">#REF!</definedName>
    <definedName name="RSLIF" localSheetId="11">#REF!</definedName>
    <definedName name="RSLIF" localSheetId="5">#REF!</definedName>
    <definedName name="RSLIF" localSheetId="14">#REF!</definedName>
    <definedName name="RSLIF">#REF!</definedName>
    <definedName name="RSOM" localSheetId="13">#REF!</definedName>
    <definedName name="RSOM" localSheetId="2">#REF!</definedName>
    <definedName name="RSOM" localSheetId="11">#REF!</definedName>
    <definedName name="RSOM" localSheetId="5">#REF!</definedName>
    <definedName name="RSOM" localSheetId="14">#REF!</definedName>
    <definedName name="RSOM">#REF!</definedName>
    <definedName name="RSPI" localSheetId="13">#REF!</definedName>
    <definedName name="RSPI" localSheetId="2">#REF!</definedName>
    <definedName name="RSPI" localSheetId="11">#REF!</definedName>
    <definedName name="RSPI" localSheetId="5">#REF!</definedName>
    <definedName name="RSPI" localSheetId="14">#REF!</definedName>
    <definedName name="RSPI">#REF!</definedName>
    <definedName name="RSSC" localSheetId="13">#REF!</definedName>
    <definedName name="RSSC" localSheetId="2">#REF!</definedName>
    <definedName name="RSSC" localSheetId="11">#REF!</definedName>
    <definedName name="RSSC" localSheetId="5">#REF!</definedName>
    <definedName name="RSSC" localSheetId="14">#REF!</definedName>
    <definedName name="RSSC">#REF!</definedName>
    <definedName name="RT" localSheetId="13">#REF!</definedName>
    <definedName name="RT" localSheetId="14">#REF!</definedName>
    <definedName name="RT">#REF!</definedName>
    <definedName name="RTC" localSheetId="13">#REF!</definedName>
    <definedName name="RTC" localSheetId="2">#REF!</definedName>
    <definedName name="RTC" localSheetId="11">#REF!</definedName>
    <definedName name="RTC" localSheetId="5">#REF!</definedName>
    <definedName name="RTC" localSheetId="14">#REF!</definedName>
    <definedName name="RTC">#REF!</definedName>
    <definedName name="Rtd">#N/A</definedName>
    <definedName name="Rtd_6" localSheetId="13">#REF!</definedName>
    <definedName name="Rtd_6" localSheetId="2">#REF!</definedName>
    <definedName name="Rtd_6" localSheetId="11">#REF!</definedName>
    <definedName name="Rtd_6" localSheetId="5">#REF!</definedName>
    <definedName name="Rtd_6" localSheetId="14">#REF!</definedName>
    <definedName name="Rtd_6">#REF!</definedName>
    <definedName name="rtÎ" localSheetId="2" hidden="1">{#N/A,#N/A,FALSE,"Chi tiÆt"}</definedName>
    <definedName name="rtÎ" localSheetId="11" hidden="1">{#N/A,#N/A,FALSE,"Chi tiÆt"}</definedName>
    <definedName name="rtÎ" localSheetId="5" hidden="1">{#N/A,#N/A,FALSE,"Chi tiÆt"}</definedName>
    <definedName name="rtÎ" hidden="1">{#N/A,#N/A,FALSE,"Chi tiÆt"}</definedName>
    <definedName name="RTnp">#N/A</definedName>
    <definedName name="RTT" localSheetId="13">#REF!</definedName>
    <definedName name="RTT" localSheetId="2">#REF!</definedName>
    <definedName name="RTT" localSheetId="11">#REF!</definedName>
    <definedName name="RTT" localSheetId="5">#REF!</definedName>
    <definedName name="RTT" localSheetId="14">#REF!</definedName>
    <definedName name="RTT">#REF!</definedName>
    <definedName name="RTu">#N/A</definedName>
    <definedName name="rtyuighjk">#N/A</definedName>
    <definedName name="rtyuiop" localSheetId="13">#REF!</definedName>
    <definedName name="rtyuiop" localSheetId="2">#REF!</definedName>
    <definedName name="rtyuiop" localSheetId="11">#REF!</definedName>
    <definedName name="rtyuiop" localSheetId="5">#REF!</definedName>
    <definedName name="rtyuiop" localSheetId="14">#REF!</definedName>
    <definedName name="rtyuiop">#REF!</definedName>
    <definedName name="rthan" localSheetId="13">#REF!</definedName>
    <definedName name="rthan" localSheetId="2">#REF!</definedName>
    <definedName name="rthan" localSheetId="11">#REF!</definedName>
    <definedName name="rthan" localSheetId="5">#REF!</definedName>
    <definedName name="rthan" localSheetId="14">#REF!</definedName>
    <definedName name="rthan">#REF!</definedName>
    <definedName name="rtr" localSheetId="2" hidden="1">{"'Sheet1'!$L$16"}</definedName>
    <definedName name="rtr" localSheetId="11" hidden="1">{"'Sheet1'!$L$16"}</definedName>
    <definedName name="rtr" localSheetId="5" hidden="1">{"'Sheet1'!$L$16"}</definedName>
    <definedName name="rtr" hidden="1">{"'Sheet1'!$L$16"}</definedName>
    <definedName name="RTRYE" localSheetId="2" hidden="1">{"Offgrid",#N/A,FALSE,"OFFGRID";"Region",#N/A,FALSE,"REGION";"Offgrid -2",#N/A,FALSE,"OFFGRID";"WTP",#N/A,FALSE,"WTP";"WTP -2",#N/A,FALSE,"WTP";"Project",#N/A,FALSE,"PROJECT";"Summary -2",#N/A,FALSE,"SUMMARY"}</definedName>
    <definedName name="RTRYE" localSheetId="11" hidden="1">{"Offgrid",#N/A,FALSE,"OFFGRID";"Region",#N/A,FALSE,"REGION";"Offgrid -2",#N/A,FALSE,"OFFGRID";"WTP",#N/A,FALSE,"WTP";"WTP -2",#N/A,FALSE,"WTP";"Project",#N/A,FALSE,"PROJECT";"Summary -2",#N/A,FALSE,"SUMMARY"}</definedName>
    <definedName name="RTRYE" localSheetId="5" hidden="1">{"Offgrid",#N/A,FALSE,"OFFGRID";"Region",#N/A,FALSE,"REGION";"Offgrid -2",#N/A,FALSE,"OFFGRID";"WTP",#N/A,FALSE,"WTP";"WTP -2",#N/A,FALSE,"WTP";"Project",#N/A,FALSE,"PROJECT";"Summary -2",#N/A,FALSE,"SUMMARY"}</definedName>
    <definedName name="RTRYE" hidden="1">{"Offgrid",#N/A,FALSE,"OFFGRID";"Region",#N/A,FALSE,"REGION";"Offgrid -2",#N/A,FALSE,"OFFGRID";"WTP",#N/A,FALSE,"WTP";"WTP -2",#N/A,FALSE,"WTP";"Project",#N/A,FALSE,"PROJECT";"Summary -2",#N/A,FALSE,"SUMMARY"}</definedName>
    <definedName name="Ru" localSheetId="13">#REF!</definedName>
    <definedName name="Ru" localSheetId="2">#REF!</definedName>
    <definedName name="Ru" localSheetId="11">#REF!</definedName>
    <definedName name="Ru" localSheetId="5">#REF!</definedName>
    <definedName name="Ru" localSheetId="14">#REF!</definedName>
    <definedName name="Ru">#REF!</definedName>
    <definedName name="Ru_bt" localSheetId="13">#REF!</definedName>
    <definedName name="Ru_bt" localSheetId="2">#REF!</definedName>
    <definedName name="Ru_bt" localSheetId="11">#REF!</definedName>
    <definedName name="Ru_bt" localSheetId="5">#REF!</definedName>
    <definedName name="Ru_bt" localSheetId="14">#REF!</definedName>
    <definedName name="Ru_bt">#REF!</definedName>
    <definedName name="rûey" localSheetId="2">{"Book1"}</definedName>
    <definedName name="rûey" localSheetId="11">{"Book1"}</definedName>
    <definedName name="rûey" localSheetId="5">{"Book1"}</definedName>
    <definedName name="rûey">{"Book1"}</definedName>
    <definedName name="RWTPlo" localSheetId="13">#REF!</definedName>
    <definedName name="RWTPlo" localSheetId="2">#REF!</definedName>
    <definedName name="RWTPlo" localSheetId="11">#REF!</definedName>
    <definedName name="RWTPlo" localSheetId="5">#REF!</definedName>
    <definedName name="RWTPlo" localSheetId="14">#REF!</definedName>
    <definedName name="RWTPlo">#REF!</definedName>
    <definedName name="RWTPhi" localSheetId="13">#REF!</definedName>
    <definedName name="RWTPhi" localSheetId="2">#REF!</definedName>
    <definedName name="RWTPhi" localSheetId="11">#REF!</definedName>
    <definedName name="RWTPhi" localSheetId="5">#REF!</definedName>
    <definedName name="RWTPhi" localSheetId="14">#REF!</definedName>
    <definedName name="RWTPhi">#REF!</definedName>
    <definedName name="ryye" localSheetId="2" hidden="1">{"'Sheet1'!$L$16"}</definedName>
    <definedName name="ryye" localSheetId="11" hidden="1">{"'Sheet1'!$L$16"}</definedName>
    <definedName name="ryye" localSheetId="5" hidden="1">{"'Sheet1'!$L$16"}</definedName>
    <definedName name="ryye" hidden="1">{"'Sheet1'!$L$16"}</definedName>
    <definedName name="s">#N/A</definedName>
    <definedName name="s." localSheetId="13">#REF!</definedName>
    <definedName name="s." localSheetId="2">#REF!</definedName>
    <definedName name="s." localSheetId="11">#REF!</definedName>
    <definedName name="s." localSheetId="5">#REF!</definedName>
    <definedName name="s." localSheetId="14">#REF!</definedName>
    <definedName name="s.">#REF!</definedName>
    <definedName name="S.dinh">640</definedName>
    <definedName name="s_" localSheetId="13">#REF!</definedName>
    <definedName name="s_" localSheetId="14">#REF!</definedName>
    <definedName name="s_">#REF!</definedName>
    <definedName name="s_0">#N/A</definedName>
    <definedName name="s_0cd">#N/A</definedName>
    <definedName name="s_0cd_6" localSheetId="13">#REF!</definedName>
    <definedName name="s_0cd_6" localSheetId="2">#REF!</definedName>
    <definedName name="s_0cd_6" localSheetId="11">#REF!</definedName>
    <definedName name="s_0cd_6" localSheetId="5">#REF!</definedName>
    <definedName name="s_0cd_6" localSheetId="14">#REF!</definedName>
    <definedName name="s_0cd_6">#REF!</definedName>
    <definedName name="s_1">#N/A</definedName>
    <definedName name="S_2" localSheetId="13">#REF!</definedName>
    <definedName name="S_2" localSheetId="2">#REF!</definedName>
    <definedName name="S_2" localSheetId="11">#REF!</definedName>
    <definedName name="S_2" localSheetId="5">#REF!</definedName>
    <definedName name="S_2" localSheetId="14">#REF!</definedName>
    <definedName name="S_2">#REF!</definedName>
    <definedName name="s_58">#N/A</definedName>
    <definedName name="s_58_6" localSheetId="13">#REF!</definedName>
    <definedName name="s_58_6" localSheetId="2">#REF!</definedName>
    <definedName name="s_58_6" localSheetId="11">#REF!</definedName>
    <definedName name="s_58_6" localSheetId="5">#REF!</definedName>
    <definedName name="s_58_6" localSheetId="14">#REF!</definedName>
    <definedName name="s_58_6">#REF!</definedName>
    <definedName name="s_58g">#N/A</definedName>
    <definedName name="s_58g_6" localSheetId="13">#REF!</definedName>
    <definedName name="s_58g_6" localSheetId="2">#REF!</definedName>
    <definedName name="s_58g_6" localSheetId="11">#REF!</definedName>
    <definedName name="s_58g_6" localSheetId="5">#REF!</definedName>
    <definedName name="s_58g_6" localSheetId="14">#REF!</definedName>
    <definedName name="s_58g_6">#REF!</definedName>
    <definedName name="s_59">#N/A</definedName>
    <definedName name="s_59_6" localSheetId="13">#REF!</definedName>
    <definedName name="s_59_6" localSheetId="2">#REF!</definedName>
    <definedName name="s_59_6" localSheetId="11">#REF!</definedName>
    <definedName name="s_59_6" localSheetId="5">#REF!</definedName>
    <definedName name="s_59_6" localSheetId="14">#REF!</definedName>
    <definedName name="s_59_6">#REF!</definedName>
    <definedName name="s_59g">#N/A</definedName>
    <definedName name="s_59g_6" localSheetId="13">#REF!</definedName>
    <definedName name="s_59g_6" localSheetId="2">#REF!</definedName>
    <definedName name="s_59g_6" localSheetId="11">#REF!</definedName>
    <definedName name="s_59g_6" localSheetId="5">#REF!</definedName>
    <definedName name="s_59g_6" localSheetId="14">#REF!</definedName>
    <definedName name="s_59g_6">#REF!</definedName>
    <definedName name="s_Icd">#N/A</definedName>
    <definedName name="s_Icd_6" localSheetId="13">#REF!</definedName>
    <definedName name="s_Icd_6" localSheetId="2">#REF!</definedName>
    <definedName name="s_Icd_6" localSheetId="11">#REF!</definedName>
    <definedName name="s_Icd_6" localSheetId="5">#REF!</definedName>
    <definedName name="s_Icd_6" localSheetId="14">#REF!</definedName>
    <definedName name="s_Icd_6">#REF!</definedName>
    <definedName name="s1_" localSheetId="13">#REF!</definedName>
    <definedName name="s1_" localSheetId="2">#REF!</definedName>
    <definedName name="s1_" localSheetId="11">#REF!</definedName>
    <definedName name="s1_" localSheetId="5">#REF!</definedName>
    <definedName name="s1_" localSheetId="14">#REF!</definedName>
    <definedName name="s1_">#REF!</definedName>
    <definedName name="s1_2">#N/A</definedName>
    <definedName name="s2_" localSheetId="13">#REF!</definedName>
    <definedName name="s2_" localSheetId="2">#REF!</definedName>
    <definedName name="s2_" localSheetId="11">#REF!</definedName>
    <definedName name="s2_" localSheetId="5">#REF!</definedName>
    <definedName name="s2_" localSheetId="14">#REF!</definedName>
    <definedName name="s2_">#REF!</definedName>
    <definedName name="s2x4" localSheetId="13">#REF!</definedName>
    <definedName name="s2x4" localSheetId="2">#REF!</definedName>
    <definedName name="s2x4" localSheetId="11">#REF!</definedName>
    <definedName name="s2x4" localSheetId="5">#REF!</definedName>
    <definedName name="s2x4" localSheetId="14">#REF!</definedName>
    <definedName name="s2x4">#REF!</definedName>
    <definedName name="s3_">#N/A</definedName>
    <definedName name="s3tb" localSheetId="13">#REF!</definedName>
    <definedName name="s3tb" localSheetId="2">#REF!</definedName>
    <definedName name="s3tb" localSheetId="11">#REF!</definedName>
    <definedName name="s3tb" localSheetId="5">#REF!</definedName>
    <definedName name="s3tb" localSheetId="14">#REF!</definedName>
    <definedName name="s3tb">#REF!</definedName>
    <definedName name="s4_">#N/A</definedName>
    <definedName name="s4tb" localSheetId="13">#REF!</definedName>
    <definedName name="s4tb" localSheetId="2">#REF!</definedName>
    <definedName name="s4tb" localSheetId="11">#REF!</definedName>
    <definedName name="s4tb" localSheetId="5">#REF!</definedName>
    <definedName name="s4tb" localSheetId="14">#REF!</definedName>
    <definedName name="s4tb">#REF!</definedName>
    <definedName name="s5_">#N/A</definedName>
    <definedName name="s51.5" localSheetId="13">#REF!</definedName>
    <definedName name="s51.5" localSheetId="2">#REF!</definedName>
    <definedName name="s51.5" localSheetId="11">#REF!</definedName>
    <definedName name="s51.5" localSheetId="5">#REF!</definedName>
    <definedName name="s51.5" localSheetId="14">#REF!</definedName>
    <definedName name="s51.5">#REF!</definedName>
    <definedName name="s5tb" localSheetId="13">#REF!</definedName>
    <definedName name="s5tb" localSheetId="2">#REF!</definedName>
    <definedName name="s5tb" localSheetId="11">#REF!</definedName>
    <definedName name="s5tb" localSheetId="5">#REF!</definedName>
    <definedName name="s5tb" localSheetId="14">#REF!</definedName>
    <definedName name="s5tb">#REF!</definedName>
    <definedName name="s71.5" localSheetId="13">#REF!</definedName>
    <definedName name="s71.5" localSheetId="2">#REF!</definedName>
    <definedName name="s71.5" localSheetId="11">#REF!</definedName>
    <definedName name="s71.5" localSheetId="5">#REF!</definedName>
    <definedName name="s71.5" localSheetId="14">#REF!</definedName>
    <definedName name="s71.5">#REF!</definedName>
    <definedName name="s75F29">#N/A</definedName>
    <definedName name="s7tb" localSheetId="13">#REF!</definedName>
    <definedName name="s7tb" localSheetId="2">#REF!</definedName>
    <definedName name="s7tb" localSheetId="11">#REF!</definedName>
    <definedName name="s7tb" localSheetId="5">#REF!</definedName>
    <definedName name="s7tb" localSheetId="14">#REF!</definedName>
    <definedName name="s7tb">#REF!</definedName>
    <definedName name="sa.">#N/A</definedName>
    <definedName name="sadf" localSheetId="2" hidden="1">{"'Sheet1'!$L$16"}</definedName>
    <definedName name="sadf" localSheetId="11" hidden="1">{"'Sheet1'!$L$16"}</definedName>
    <definedName name="sadf" localSheetId="5" hidden="1">{"'Sheet1'!$L$16"}</definedName>
    <definedName name="sadf" hidden="1">{"'Sheet1'!$L$16"}</definedName>
    <definedName name="sadfsf" localSheetId="13">#REF!</definedName>
    <definedName name="sadfsf" localSheetId="2">#REF!</definedName>
    <definedName name="sadfsf" localSheetId="11">#REF!</definedName>
    <definedName name="sadfsf" localSheetId="5">#REF!</definedName>
    <definedName name="sadfsf" localSheetId="14">#REF!</definedName>
    <definedName name="sadfsf">#REF!</definedName>
    <definedName name="sahdfjdgjds" localSheetId="2" hidden="1">{"'Sheet1'!$L$16"}</definedName>
    <definedName name="sahdfjdgjds" localSheetId="11" hidden="1">{"'Sheet1'!$L$16"}</definedName>
    <definedName name="sahdfjdgjds" localSheetId="5" hidden="1">{"'Sheet1'!$L$16"}</definedName>
    <definedName name="sahdfjdgjds" hidden="1">{"'Sheet1'!$L$16"}</definedName>
    <definedName name="salan200" localSheetId="13">#REF!</definedName>
    <definedName name="salan200" localSheetId="2">#REF!</definedName>
    <definedName name="salan200" localSheetId="11">#REF!</definedName>
    <definedName name="salan200" localSheetId="5">#REF!</definedName>
    <definedName name="salan200" localSheetId="14">#REF!</definedName>
    <definedName name="salan200">#REF!</definedName>
    <definedName name="salan400" localSheetId="13">#REF!</definedName>
    <definedName name="salan400" localSheetId="2">#REF!</definedName>
    <definedName name="salan400" localSheetId="11">#REF!</definedName>
    <definedName name="salan400" localSheetId="5">#REF!</definedName>
    <definedName name="salan400" localSheetId="14">#REF!</definedName>
    <definedName name="salan400">#REF!</definedName>
    <definedName name="san" localSheetId="13">#REF!</definedName>
    <definedName name="san" localSheetId="2">#REF!</definedName>
    <definedName name="san" localSheetId="11">#REF!</definedName>
    <definedName name="san" localSheetId="5">#REF!</definedName>
    <definedName name="san" localSheetId="14">#REF!</definedName>
    <definedName name="san">#REF!</definedName>
    <definedName name="San_truoc">#N/A</definedName>
    <definedName name="sand" localSheetId="13">#REF!</definedName>
    <definedName name="sand" localSheetId="2">#REF!</definedName>
    <definedName name="sand" localSheetId="11">#REF!</definedName>
    <definedName name="sand" localSheetId="5">#REF!</definedName>
    <definedName name="sand" localSheetId="14">#REF!</definedName>
    <definedName name="sand">#REF!</definedName>
    <definedName name="SANITARY" localSheetId="13">#REF!</definedName>
    <definedName name="SANITARY" localSheetId="2">#REF!</definedName>
    <definedName name="SANITARY" localSheetId="11">#REF!</definedName>
    <definedName name="SANITARY" localSheetId="5">#REF!</definedName>
    <definedName name="SANITARY" localSheetId="14">#REF!</definedName>
    <definedName name="SANITARY">#REF!</definedName>
    <definedName name="sangbentonite" localSheetId="13">#REF!</definedName>
    <definedName name="sangbentonite" localSheetId="2">#REF!</definedName>
    <definedName name="sangbentonite" localSheetId="11">#REF!</definedName>
    <definedName name="sangbentonite" localSheetId="5">#REF!</definedName>
    <definedName name="sangbentonite" localSheetId="14">#REF!</definedName>
    <definedName name="sangbentonite">#REF!</definedName>
    <definedName name="sas" localSheetId="2" hidden="1">{"'Sheet1'!$L$16"}</definedName>
    <definedName name="sas" localSheetId="11" hidden="1">{"'Sheet1'!$L$16"}</definedName>
    <definedName name="sas" localSheetId="5" hidden="1">{"'Sheet1'!$L$16"}</definedName>
    <definedName name="sas" hidden="1">{"'Sheet1'!$L$16"}</definedName>
    <definedName name="sat" localSheetId="13">#REF!</definedName>
    <definedName name="sat" localSheetId="2">#REF!</definedName>
    <definedName name="sat" localSheetId="11">#REF!</definedName>
    <definedName name="sat" localSheetId="5">#REF!</definedName>
    <definedName name="sat" localSheetId="14">#REF!</definedName>
    <definedName name="sat">#REF!</definedName>
    <definedName name="sat10_6" localSheetId="13">#REF!</definedName>
    <definedName name="sat10_6" localSheetId="2">#REF!</definedName>
    <definedName name="sat10_6" localSheetId="11">#REF!</definedName>
    <definedName name="sat10_6" localSheetId="5">#REF!</definedName>
    <definedName name="sat10_6" localSheetId="14">#REF!</definedName>
    <definedName name="sat10_6">#REF!</definedName>
    <definedName name="sat14_6" localSheetId="13">#REF!</definedName>
    <definedName name="sat14_6" localSheetId="2">#REF!</definedName>
    <definedName name="sat14_6" localSheetId="11">#REF!</definedName>
    <definedName name="sat14_6" localSheetId="5">#REF!</definedName>
    <definedName name="sat14_6" localSheetId="14">#REF!</definedName>
    <definedName name="sat14_6">#REF!</definedName>
    <definedName name="sat6_6" localSheetId="13">#REF!</definedName>
    <definedName name="sat6_6" localSheetId="2">#REF!</definedName>
    <definedName name="sat6_6" localSheetId="11">#REF!</definedName>
    <definedName name="sat6_6" localSheetId="5">#REF!</definedName>
    <definedName name="sat6_6" localSheetId="14">#REF!</definedName>
    <definedName name="sat6_6">#REF!</definedName>
    <definedName name="sat8_6" localSheetId="13">#REF!</definedName>
    <definedName name="sat8_6" localSheetId="2">#REF!</definedName>
    <definedName name="sat8_6" localSheetId="11">#REF!</definedName>
    <definedName name="sat8_6" localSheetId="5">#REF!</definedName>
    <definedName name="sat8_6" localSheetId="14">#REF!</definedName>
    <definedName name="sat8_6">#REF!</definedName>
    <definedName name="satCT10">#N/A</definedName>
    <definedName name="SatCTlon10">#N/A</definedName>
    <definedName name="SatCThon10">#N/A</definedName>
    <definedName name="satf10">#N/A</definedName>
    <definedName name="satf27">#N/A</definedName>
    <definedName name="satf6">#N/A</definedName>
    <definedName name="satf8">#N/A</definedName>
    <definedName name="satma" localSheetId="13">#REF!</definedName>
    <definedName name="satma" localSheetId="2">#REF!</definedName>
    <definedName name="satma" localSheetId="11">#REF!</definedName>
    <definedName name="satma" localSheetId="5">#REF!</definedName>
    <definedName name="satma" localSheetId="14">#REF!</definedName>
    <definedName name="satma">#REF!</definedName>
    <definedName name="satmong" localSheetId="13">#REF!</definedName>
    <definedName name="satmong" localSheetId="2">#REF!</definedName>
    <definedName name="satmong" localSheetId="11">#REF!</definedName>
    <definedName name="satmong" localSheetId="5">#REF!</definedName>
    <definedName name="satmong" localSheetId="14">#REF!</definedName>
    <definedName name="satmong">#REF!</definedName>
    <definedName name="satt">#N/A</definedName>
    <definedName name="sattron">#N/A</definedName>
    <definedName name="satu" localSheetId="13">#REF!</definedName>
    <definedName name="satu" localSheetId="2">#REF!</definedName>
    <definedName name="satu" localSheetId="11">#REF!</definedName>
    <definedName name="satu" localSheetId="5">#REF!</definedName>
    <definedName name="satu" localSheetId="14">#REF!</definedName>
    <definedName name="satu">#REF!</definedName>
    <definedName name="Sau" localSheetId="13">#REF!</definedName>
    <definedName name="Sau" localSheetId="2">#REF!</definedName>
    <definedName name="Sau" localSheetId="11">#REF!</definedName>
    <definedName name="Sau" localSheetId="5">#REF!</definedName>
    <definedName name="Sau" localSheetId="14">#REF!</definedName>
    <definedName name="Sau">#REF!</definedName>
    <definedName name="SÄÚ_HIÃÛU">#N/A</definedName>
    <definedName name="sauchankhay" localSheetId="13">#REF!</definedName>
    <definedName name="sauchankhay" localSheetId="2">#REF!</definedName>
    <definedName name="sauchankhay" localSheetId="11">#REF!</definedName>
    <definedName name="sauchankhay" localSheetId="5">#REF!</definedName>
    <definedName name="sauchankhay" localSheetId="14">#REF!</definedName>
    <definedName name="sauchankhay">#REF!</definedName>
    <definedName name="SB">#N/A</definedName>
    <definedName name="sb_8">#N/A</definedName>
    <definedName name="sb_8_6" localSheetId="13">#REF!</definedName>
    <definedName name="sb_8_6" localSheetId="2">#REF!</definedName>
    <definedName name="sb_8_6" localSheetId="11">#REF!</definedName>
    <definedName name="sb_8_6" localSheetId="5">#REF!</definedName>
    <definedName name="sb_8_6" localSheetId="14">#REF!</definedName>
    <definedName name="sb_8_6">#REF!</definedName>
    <definedName name="sb_8g">#N/A</definedName>
    <definedName name="sb_8g_6" localSheetId="13">#REF!</definedName>
    <definedName name="sb_8g_6" localSheetId="2">#REF!</definedName>
    <definedName name="sb_8g_6" localSheetId="11">#REF!</definedName>
    <definedName name="sb_8g_6" localSheetId="5">#REF!</definedName>
    <definedName name="sb_8g_6" localSheetId="14">#REF!</definedName>
    <definedName name="sb_8g_6">#REF!</definedName>
    <definedName name="sb_9">#N/A</definedName>
    <definedName name="sb_9_6" localSheetId="13">#REF!</definedName>
    <definedName name="sb_9_6" localSheetId="2">#REF!</definedName>
    <definedName name="sb_9_6" localSheetId="11">#REF!</definedName>
    <definedName name="sb_9_6" localSheetId="5">#REF!</definedName>
    <definedName name="sb_9_6" localSheetId="14">#REF!</definedName>
    <definedName name="sb_9_6">#REF!</definedName>
    <definedName name="sb_9g">#N/A</definedName>
    <definedName name="sb_9g_6" localSheetId="13">#REF!</definedName>
    <definedName name="sb_9g_6" localSheetId="2">#REF!</definedName>
    <definedName name="sb_9g_6" localSheetId="11">#REF!</definedName>
    <definedName name="sb_9g_6" localSheetId="5">#REF!</definedName>
    <definedName name="sb_9g_6" localSheetId="14">#REF!</definedName>
    <definedName name="sb_9g_6">#REF!</definedName>
    <definedName name="sbase">#N/A</definedName>
    <definedName name="SBBK" localSheetId="13">#REF!</definedName>
    <definedName name="SBBK" localSheetId="2">#REF!</definedName>
    <definedName name="SBBK" localSheetId="11">#REF!</definedName>
    <definedName name="SBBK" localSheetId="5">#REF!</definedName>
    <definedName name="SBBK" localSheetId="14">#REF!</definedName>
    <definedName name="SBBK">#REF!</definedName>
    <definedName name="sbc" localSheetId="13">#REF!</definedName>
    <definedName name="sbc" localSheetId="2">#REF!</definedName>
    <definedName name="sbc" localSheetId="11">#REF!</definedName>
    <definedName name="sbc" localSheetId="5">#REF!</definedName>
    <definedName name="sbc" localSheetId="14">#REF!</definedName>
    <definedName name="sbc">#REF!</definedName>
    <definedName name="sbd" localSheetId="13">#REF!</definedName>
    <definedName name="sbd" localSheetId="14">#REF!</definedName>
    <definedName name="sbd">#REF!</definedName>
    <definedName name="sbet" localSheetId="13">#REF!</definedName>
    <definedName name="sbet" localSheetId="2">#REF!</definedName>
    <definedName name="sbet" localSheetId="11">#REF!</definedName>
    <definedName name="sbet" localSheetId="5">#REF!</definedName>
    <definedName name="sbet" localSheetId="14">#REF!</definedName>
    <definedName name="sbet">#REF!</definedName>
    <definedName name="sbsd" localSheetId="13">#REF!</definedName>
    <definedName name="sbsd" localSheetId="2">#REF!</definedName>
    <definedName name="sbsd" localSheetId="11">#REF!</definedName>
    <definedName name="sbsd" localSheetId="5">#REF!</definedName>
    <definedName name="sbsd" localSheetId="14">#REF!</definedName>
    <definedName name="sbsd">#REF!</definedName>
    <definedName name="sc">#N/A</definedName>
    <definedName name="sc1_6" localSheetId="13">#REF!</definedName>
    <definedName name="sc1_6" localSheetId="2">#REF!</definedName>
    <definedName name="sc1_6" localSheetId="11">#REF!</definedName>
    <definedName name="sc1_6" localSheetId="5">#REF!</definedName>
    <definedName name="sc1_6" localSheetId="14">#REF!</definedName>
    <definedName name="sc1_6">#REF!</definedName>
    <definedName name="SC2_6" localSheetId="13">#REF!</definedName>
    <definedName name="SC2_6" localSheetId="2">#REF!</definedName>
    <definedName name="SC2_6" localSheetId="11">#REF!</definedName>
    <definedName name="SC2_6" localSheetId="5">#REF!</definedName>
    <definedName name="SC2_6" localSheetId="14">#REF!</definedName>
    <definedName name="SC2_6">#REF!</definedName>
    <definedName name="sc3_6" localSheetId="13">#REF!</definedName>
    <definedName name="sc3_6" localSheetId="2">#REF!</definedName>
    <definedName name="sc3_6" localSheetId="11">#REF!</definedName>
    <definedName name="sc3_6" localSheetId="5">#REF!</definedName>
    <definedName name="sc3_6" localSheetId="14">#REF!</definedName>
    <definedName name="sc3_6">#REF!</definedName>
    <definedName name="scan" localSheetId="13">#REF!</definedName>
    <definedName name="scan" localSheetId="14">#REF!</definedName>
    <definedName name="scan">#REF!</definedName>
    <definedName name="scao98" localSheetId="13">#REF!</definedName>
    <definedName name="scao98" localSheetId="2">#REF!</definedName>
    <definedName name="scao98" localSheetId="11">#REF!</definedName>
    <definedName name="scao98" localSheetId="5">#REF!</definedName>
    <definedName name="scao98" localSheetId="14">#REF!</definedName>
    <definedName name="scao98">#REF!</definedName>
    <definedName name="scl">#N/A</definedName>
    <definedName name="scm" localSheetId="13">#REF!</definedName>
    <definedName name="scm" localSheetId="2">#REF!</definedName>
    <definedName name="scm" localSheetId="11">#REF!</definedName>
    <definedName name="scm" localSheetId="5">#REF!</definedName>
    <definedName name="scm" localSheetId="14">#REF!</definedName>
    <definedName name="scm">#REF!</definedName>
    <definedName name="scn">#N/A</definedName>
    <definedName name="scnskjncak" localSheetId="13" hidden="1">#REF!</definedName>
    <definedName name="scnskjncak" localSheetId="2" hidden="1">#REF!</definedName>
    <definedName name="scnskjncak" localSheetId="11" hidden="1">#REF!</definedName>
    <definedName name="scnskjncak" localSheetId="5" hidden="1">#REF!</definedName>
    <definedName name="scnskjncak" localSheetId="14" hidden="1">#REF!</definedName>
    <definedName name="scnskjncak" hidden="1">#REF!</definedName>
    <definedName name="scr">#N/A</definedName>
    <definedName name="SCT" localSheetId="13">#REF!</definedName>
    <definedName name="SCT" localSheetId="2">#REF!</definedName>
    <definedName name="SCT" localSheetId="11">#REF!</definedName>
    <definedName name="SCT" localSheetId="5">#REF!</definedName>
    <definedName name="SCT" localSheetId="14">#REF!</definedName>
    <definedName name="SCT">#REF!</definedName>
    <definedName name="SCTB" localSheetId="13">#REF!</definedName>
    <definedName name="SCTB" localSheetId="2">#REF!</definedName>
    <definedName name="SCTB" localSheetId="11">#REF!</definedName>
    <definedName name="SCTB" localSheetId="5">#REF!</definedName>
    <definedName name="SCTB" localSheetId="14">#REF!</definedName>
    <definedName name="SCTB">#REF!</definedName>
    <definedName name="scv" localSheetId="13">#REF!</definedName>
    <definedName name="scv" localSheetId="2">#REF!</definedName>
    <definedName name="scv" localSheetId="11">#REF!</definedName>
    <definedName name="scv" localSheetId="5">#REF!</definedName>
    <definedName name="scv" localSheetId="14">#REF!</definedName>
    <definedName name="scv">#REF!</definedName>
    <definedName name="SCH" localSheetId="13">#REF!</definedName>
    <definedName name="SCH" localSheetId="2">#REF!</definedName>
    <definedName name="SCH" localSheetId="11">#REF!</definedName>
    <definedName name="SCH" localSheetId="5">#REF!</definedName>
    <definedName name="SCH" localSheetId="14">#REF!</definedName>
    <definedName name="SCH">#REF!</definedName>
    <definedName name="SCH_6" localSheetId="13">#REF!</definedName>
    <definedName name="SCH_6" localSheetId="2">#REF!</definedName>
    <definedName name="SCH_6" localSheetId="11">#REF!</definedName>
    <definedName name="SCH_6" localSheetId="5">#REF!</definedName>
    <definedName name="SCH_6" localSheetId="14">#REF!</definedName>
    <definedName name="SCH_6">#REF!</definedName>
    <definedName name="SD" localSheetId="13">#REF!</definedName>
    <definedName name="SD" localSheetId="2">#REF!</definedName>
    <definedName name="SD" localSheetId="11">#REF!</definedName>
    <definedName name="SD" localSheetId="5">#REF!</definedName>
    <definedName name="SD" localSheetId="14">#REF!</definedName>
    <definedName name="SD">#REF!</definedName>
    <definedName name="sd1p" localSheetId="13">#REF!</definedName>
    <definedName name="sd1p" localSheetId="2">#REF!</definedName>
    <definedName name="sd1p" localSheetId="11">#REF!</definedName>
    <definedName name="sd1p" localSheetId="5">#REF!</definedName>
    <definedName name="sd1p" localSheetId="14">#REF!</definedName>
    <definedName name="sd1p">#REF!</definedName>
    <definedName name="sd3p">#N/A</definedName>
    <definedName name="sd3p_6" localSheetId="13">#REF!</definedName>
    <definedName name="sd3p_6" localSheetId="2">#REF!</definedName>
    <definedName name="sd3p_6" localSheetId="11">#REF!</definedName>
    <definedName name="sd3p_6" localSheetId="5">#REF!</definedName>
    <definedName name="sd3p_6" localSheetId="14">#REF!</definedName>
    <definedName name="sd3p_6">#REF!</definedName>
    <definedName name="sda" localSheetId="13">#REF!</definedName>
    <definedName name="sda" localSheetId="2">#REF!</definedName>
    <definedName name="sda" localSheetId="11">#REF!</definedName>
    <definedName name="sda" localSheetId="5">#REF!</definedName>
    <definedName name="sda" localSheetId="14">#REF!</definedName>
    <definedName name="sda">#REF!</definedName>
    <definedName name="sdadf" localSheetId="2" hidden="1">{"'Sheet1'!$L$16"}</definedName>
    <definedName name="sdadf" localSheetId="11" hidden="1">{"'Sheet1'!$L$16"}</definedName>
    <definedName name="sdadf" localSheetId="5" hidden="1">{"'Sheet1'!$L$16"}</definedName>
    <definedName name="sdadf" hidden="1">{"'Sheet1'!$L$16"}</definedName>
    <definedName name="sdd">#N/A</definedName>
    <definedName name="sdf" localSheetId="2" hidden="1">{"'Sheet1'!$L$16"}</definedName>
    <definedName name="sdf" localSheetId="11" hidden="1">{"'Sheet1'!$L$16"}</definedName>
    <definedName name="sdf" localSheetId="5" hidden="1">{"'Sheet1'!$L$16"}</definedName>
    <definedName name="sdf" hidden="1">{"'Sheet1'!$L$16"}</definedName>
    <definedName name="sdfa">#N/A</definedName>
    <definedName name="sdfdg">#REF!</definedName>
    <definedName name="sdfdsf" localSheetId="2" hidden="1">{#N/A,#N/A,FALSE,"Chi tiÆt"}</definedName>
    <definedName name="sdfdsf" localSheetId="11" hidden="1">{#N/A,#N/A,FALSE,"Chi tiÆt"}</definedName>
    <definedName name="sdfdsf" localSheetId="5" hidden="1">{#N/A,#N/A,FALSE,"Chi tiÆt"}</definedName>
    <definedName name="sdfdsf" hidden="1">{#N/A,#N/A,FALSE,"Chi tiÆt"}</definedName>
    <definedName name="sdfgsdg" localSheetId="13">#REF!</definedName>
    <definedName name="sdfgsdg" localSheetId="2">#REF!</definedName>
    <definedName name="sdfgsdg" localSheetId="11">#REF!</definedName>
    <definedName name="sdfgsdg" localSheetId="5">#REF!</definedName>
    <definedName name="sdfgsdg" localSheetId="14">#REF!</definedName>
    <definedName name="sdfgsdg">#REF!</definedName>
    <definedName name="sdfs" localSheetId="13">#REF!</definedName>
    <definedName name="sdfs" localSheetId="2">#REF!</definedName>
    <definedName name="sdfs" localSheetId="11">#REF!</definedName>
    <definedName name="sdfs" localSheetId="5">#REF!</definedName>
    <definedName name="sdfs" localSheetId="14">#REF!</definedName>
    <definedName name="sdfs">#REF!</definedName>
    <definedName name="sdfsdf" localSheetId="2" hidden="1">{"'Sheet1'!$L$16"}</definedName>
    <definedName name="sdfsdf" localSheetId="11" hidden="1">{"'Sheet1'!$L$16"}</definedName>
    <definedName name="sdfsdf" localSheetId="5" hidden="1">{"'Sheet1'!$L$16"}</definedName>
    <definedName name="sdfsdf" hidden="1">{"'Sheet1'!$L$16"}</definedName>
    <definedName name="sdfsdfsd" localSheetId="2" hidden="1">{"'Sheet1'!$L$16"}</definedName>
    <definedName name="sdfsdfsd" localSheetId="11" hidden="1">{"'Sheet1'!$L$16"}</definedName>
    <definedName name="sdfsdfsd" localSheetId="5" hidden="1">{"'Sheet1'!$L$16"}</definedName>
    <definedName name="sdfsdfsd" hidden="1">{"'Sheet1'!$L$16"}</definedName>
    <definedName name="sdfsf" localSheetId="13">#REF!</definedName>
    <definedName name="sdfsf" localSheetId="2">#REF!</definedName>
    <definedName name="sdfsf" localSheetId="11">#REF!</definedName>
    <definedName name="sdfsf" localSheetId="5">#REF!</definedName>
    <definedName name="sdfsf" localSheetId="14">#REF!</definedName>
    <definedName name="sdfsf">#REF!</definedName>
    <definedName name="SDG" localSheetId="2" hidden="1">{"'Sheet1'!$L$16"}</definedName>
    <definedName name="SDG" localSheetId="11" hidden="1">{"'Sheet1'!$L$16"}</definedName>
    <definedName name="SDG" localSheetId="5" hidden="1">{"'Sheet1'!$L$16"}</definedName>
    <definedName name="SDG" hidden="1">{"'Sheet1'!$L$16"}</definedName>
    <definedName name="sdgdsg" localSheetId="2" hidden="1">{"'Sheet1'!$L$16"}</definedName>
    <definedName name="sdgdsg" localSheetId="11" hidden="1">{"'Sheet1'!$L$16"}</definedName>
    <definedName name="sdgdsg" localSheetId="5" hidden="1">{"'Sheet1'!$L$16"}</definedName>
    <definedName name="sdgdsg" hidden="1">{"'Sheet1'!$L$16"}</definedName>
    <definedName name="sdgfjhfj" localSheetId="2" hidden="1">{"'Sheet1'!$L$16"}</definedName>
    <definedName name="sdgfjhfj" localSheetId="11" hidden="1">{"'Sheet1'!$L$16"}</definedName>
    <definedName name="sdgfjhfj" localSheetId="5" hidden="1">{"'Sheet1'!$L$16"}</definedName>
    <definedName name="sdgfjhfj" hidden="1">{"'Sheet1'!$L$16"}</definedName>
    <definedName name="Sdh">#N/A</definedName>
    <definedName name="SDMONG" localSheetId="13">#REF!</definedName>
    <definedName name="SDMONG" localSheetId="2">#REF!</definedName>
    <definedName name="SDMONG" localSheetId="11">#REF!</definedName>
    <definedName name="SDMONG" localSheetId="5">#REF!</definedName>
    <definedName name="SDMONG" localSheetId="14">#REF!</definedName>
    <definedName name="SDMONG">#REF!</definedName>
    <definedName name="SDMONG_6" localSheetId="13">#REF!</definedName>
    <definedName name="SDMONG_6" localSheetId="2">#REF!</definedName>
    <definedName name="SDMONG_6" localSheetId="11">#REF!</definedName>
    <definedName name="SDMONG_6" localSheetId="5">#REF!</definedName>
    <definedName name="SDMONG_6" localSheetId="14">#REF!</definedName>
    <definedName name="SDMONG_6">#REF!</definedName>
    <definedName name="sdn">#REF!</definedName>
    <definedName name="Sdnn">#N/A</definedName>
    <definedName name="Sdnt">#N/A</definedName>
    <definedName name="Sdntb">#N/A</definedName>
    <definedName name="sdo">#N/A</definedName>
    <definedName name="SDO_COT" localSheetId="13">#REF!</definedName>
    <definedName name="SDO_COT" localSheetId="2">#REF!</definedName>
    <definedName name="SDO_COT" localSheetId="11">#REF!</definedName>
    <definedName name="SDO_COT" localSheetId="5">#REF!</definedName>
    <definedName name="SDO_COT" localSheetId="14">#REF!</definedName>
    <definedName name="SDO_COT">#REF!</definedName>
    <definedName name="sduong" localSheetId="13">#REF!</definedName>
    <definedName name="sduong" localSheetId="2">#REF!</definedName>
    <definedName name="sduong" localSheetId="11">#REF!</definedName>
    <definedName name="sduong" localSheetId="5">#REF!</definedName>
    <definedName name="sduong" localSheetId="14">#REF!</definedName>
    <definedName name="sduong">#REF!</definedName>
    <definedName name="Sè_hiÖu_Tk" localSheetId="13">#REF!</definedName>
    <definedName name="Sè_hiÖu_Tk" localSheetId="2">#REF!</definedName>
    <definedName name="Sè_hiÖu_Tk" localSheetId="11">#REF!</definedName>
    <definedName name="Sè_hiÖu_Tk" localSheetId="5">#REF!</definedName>
    <definedName name="Sè_hiÖu_Tk" localSheetId="14">#REF!</definedName>
    <definedName name="Sè_hiÖu_Tk">#REF!</definedName>
    <definedName name="Seg" localSheetId="13">#REF!</definedName>
    <definedName name="Seg" localSheetId="2">#REF!</definedName>
    <definedName name="Seg" localSheetId="11">#REF!</definedName>
    <definedName name="Seg" localSheetId="5">#REF!</definedName>
    <definedName name="Seg" localSheetId="14">#REF!</definedName>
    <definedName name="Seg">#REF!</definedName>
    <definedName name="segeg">#REF!</definedName>
    <definedName name="sencount" hidden="1">1</definedName>
    <definedName name="set" localSheetId="13">#REF!</definedName>
    <definedName name="set" localSheetId="2">#REF!</definedName>
    <definedName name="set" localSheetId="11">#REF!</definedName>
    <definedName name="set" localSheetId="5">#REF!</definedName>
    <definedName name="set" localSheetId="14">#REF!</definedName>
    <definedName name="set">#REF!</definedName>
    <definedName name="SETVAR">#REF!</definedName>
    <definedName name="sf" localSheetId="2" hidden="1">{"'Sheet1'!$L$16"}</definedName>
    <definedName name="sf" localSheetId="11" hidden="1">{"'Sheet1'!$L$16"}</definedName>
    <definedName name="sf" localSheetId="5" hidden="1">{"'Sheet1'!$L$16"}</definedName>
    <definedName name="sf" hidden="1">{"'Sheet1'!$L$16"}</definedName>
    <definedName name="sfagdh">#N/A</definedName>
    <definedName name="sfdfdsf" localSheetId="13">#REF!</definedName>
    <definedName name="sfdfdsf" localSheetId="2">#REF!</definedName>
    <definedName name="sfdfdsf" localSheetId="11">#REF!</definedName>
    <definedName name="sfdfdsf" localSheetId="5">#REF!</definedName>
    <definedName name="sfdfdsf" localSheetId="14">#REF!</definedName>
    <definedName name="sfdfdsf">#REF!</definedName>
    <definedName name="sfdxf" localSheetId="2" hidden="1">{"'Sheet1'!$L$16"}</definedName>
    <definedName name="sfdxf" localSheetId="11" hidden="1">{"'Sheet1'!$L$16"}</definedName>
    <definedName name="sfdxf" localSheetId="5" hidden="1">{"'Sheet1'!$L$16"}</definedName>
    <definedName name="sfdxf" hidden="1">{"'Sheet1'!$L$16"}</definedName>
    <definedName name="sfg" localSheetId="13">#REF!</definedName>
    <definedName name="sfg" localSheetId="2">#REF!</definedName>
    <definedName name="sfg" localSheetId="11">#REF!</definedName>
    <definedName name="sfg" localSheetId="5">#REF!</definedName>
    <definedName name="sfg" localSheetId="14">#REF!</definedName>
    <definedName name="sfg">#REF!</definedName>
    <definedName name="sfgsgsf">#N/A</definedName>
    <definedName name="sfsd" localSheetId="2" hidden="1">{"'Sheet1'!$L$16"}</definedName>
    <definedName name="sfsd" localSheetId="11" hidden="1">{"'Sheet1'!$L$16"}</definedName>
    <definedName name="sfsd" localSheetId="5" hidden="1">{"'Sheet1'!$L$16"}</definedName>
    <definedName name="sfsd" hidden="1">{"'Sheet1'!$L$16"}</definedName>
    <definedName name="sfsdfasdfa" localSheetId="13" hidden="1">#REF!</definedName>
    <definedName name="sfsdfasdfa" localSheetId="2" hidden="1">#REF!</definedName>
    <definedName name="sfsdfasdfa" localSheetId="11" hidden="1">#REF!</definedName>
    <definedName name="sfsdfasdfa" localSheetId="5" hidden="1">#REF!</definedName>
    <definedName name="sfsdfasdfa" localSheetId="14" hidden="1">#REF!</definedName>
    <definedName name="sfsdfasdfa" hidden="1">#REF!</definedName>
    <definedName name="sfskfhskaf" localSheetId="13">#REF!</definedName>
    <definedName name="sfskfhskaf" localSheetId="2">#REF!</definedName>
    <definedName name="sfskfhskaf" localSheetId="11">#REF!</definedName>
    <definedName name="sfskfhskaf" localSheetId="5">#REF!</definedName>
    <definedName name="sfskfhskaf" localSheetId="14">#REF!</definedName>
    <definedName name="sfskfhskaf">#REF!</definedName>
    <definedName name="SFX">#N/A</definedName>
    <definedName name="SFY">#N/A</definedName>
    <definedName name="sg">#N/A</definedName>
    <definedName name="sg1.">#N/A</definedName>
    <definedName name="sg2.">#N/A</definedName>
    <definedName name="sgfdg" localSheetId="13" hidden="1">#REF!</definedName>
    <definedName name="sgfdg" localSheetId="2" hidden="1">#REF!</definedName>
    <definedName name="sgfdg" localSheetId="11" hidden="1">#REF!</definedName>
    <definedName name="sgfdg" localSheetId="5" hidden="1">#REF!</definedName>
    <definedName name="sgfdg" localSheetId="14" hidden="1">#REF!</definedName>
    <definedName name="sgfdg" hidden="1">#REF!</definedName>
    <definedName name="sgfg" localSheetId="2" hidden="1">{#N/A,#N/A,FALSE,"Chi tiÆt"}</definedName>
    <definedName name="sgfg" localSheetId="11" hidden="1">{#N/A,#N/A,FALSE,"Chi tiÆt"}</definedName>
    <definedName name="sgfg" localSheetId="5" hidden="1">{#N/A,#N/A,FALSE,"Chi tiÆt"}</definedName>
    <definedName name="sgfg" hidden="1">{#N/A,#N/A,FALSE,"Chi tiÆt"}</definedName>
    <definedName name="sgl" localSheetId="13">#REF!</definedName>
    <definedName name="sgl" localSheetId="2">#REF!</definedName>
    <definedName name="sgl" localSheetId="11">#REF!</definedName>
    <definedName name="sgl" localSheetId="5">#REF!</definedName>
    <definedName name="sgl" localSheetId="14">#REF!</definedName>
    <definedName name="sgl">#REF!</definedName>
    <definedName name="sgnc">#N/A</definedName>
    <definedName name="sgnc_6" localSheetId="13">#REF!</definedName>
    <definedName name="sgnc_6" localSheetId="2">#REF!</definedName>
    <definedName name="sgnc_6" localSheetId="11">#REF!</definedName>
    <definedName name="sgnc_6" localSheetId="5">#REF!</definedName>
    <definedName name="sgnc_6" localSheetId="14">#REF!</definedName>
    <definedName name="sgnc_6">#REF!</definedName>
    <definedName name="sgvl">#N/A</definedName>
    <definedName name="sgvl_6" localSheetId="13">#REF!</definedName>
    <definedName name="sgvl_6" localSheetId="2">#REF!</definedName>
    <definedName name="sgvl_6" localSheetId="11">#REF!</definedName>
    <definedName name="sgvl_6" localSheetId="5">#REF!</definedName>
    <definedName name="sgvl_6" localSheetId="14">#REF!</definedName>
    <definedName name="sgvl_6">#REF!</definedName>
    <definedName name="sh" localSheetId="13">#REF!</definedName>
    <definedName name="sh" localSheetId="2">#REF!</definedName>
    <definedName name="sh" localSheetId="11">#REF!</definedName>
    <definedName name="sh" localSheetId="5">#REF!</definedName>
    <definedName name="sh" localSheetId="14">#REF!</definedName>
    <definedName name="sh">#REF!</definedName>
    <definedName name="sharp" localSheetId="13">#REF!</definedName>
    <definedName name="sharp" localSheetId="2">#REF!</definedName>
    <definedName name="sharp" localSheetId="11">#REF!</definedName>
    <definedName name="sharp" localSheetId="5">#REF!</definedName>
    <definedName name="sharp" localSheetId="14">#REF!</definedName>
    <definedName name="sharp">#REF!</definedName>
    <definedName name="shd">#N/A</definedName>
    <definedName name="SHDGC" localSheetId="13">#REF!</definedName>
    <definedName name="SHDGC" localSheetId="2">#REF!</definedName>
    <definedName name="SHDGC" localSheetId="11">#REF!</definedName>
    <definedName name="SHDGC" localSheetId="5">#REF!</definedName>
    <definedName name="SHDGC" localSheetId="14">#REF!</definedName>
    <definedName name="SHDGC">#REF!</definedName>
    <definedName name="SHDGD" localSheetId="13">#REF!</definedName>
    <definedName name="SHDGD" localSheetId="2">#REF!</definedName>
    <definedName name="SHDGD" localSheetId="11">#REF!</definedName>
    <definedName name="SHDGD" localSheetId="5">#REF!</definedName>
    <definedName name="SHDGD" localSheetId="14">#REF!</definedName>
    <definedName name="SHDGD">#REF!</definedName>
    <definedName name="SHDM" localSheetId="13">#REF!</definedName>
    <definedName name="SHDM" localSheetId="2">#REF!</definedName>
    <definedName name="SHDM" localSheetId="11">#REF!</definedName>
    <definedName name="SHDM" localSheetId="5">#REF!</definedName>
    <definedName name="SHDM" localSheetId="14">#REF!</definedName>
    <definedName name="SHDM">#REF!</definedName>
    <definedName name="Sheet1" localSheetId="13">#REF!</definedName>
    <definedName name="Sheet1" localSheetId="2">#REF!</definedName>
    <definedName name="Sheet1" localSheetId="11">#REF!</definedName>
    <definedName name="Sheet1" localSheetId="5">#REF!</definedName>
    <definedName name="Sheet1" localSheetId="14">#REF!</definedName>
    <definedName name="Sheet1">#REF!</definedName>
    <definedName name="Sheet1_6" localSheetId="13">#REF!</definedName>
    <definedName name="Sheet1_6" localSheetId="2">#REF!</definedName>
    <definedName name="Sheet1_6" localSheetId="11">#REF!</definedName>
    <definedName name="Sheet1_6" localSheetId="5">#REF!</definedName>
    <definedName name="Sheet1_6" localSheetId="14">#REF!</definedName>
    <definedName name="Sheet1_6">#REF!</definedName>
    <definedName name="sheet2" localSheetId="2" hidden="1">{"'Sheet1'!$L$16"}</definedName>
    <definedName name="sheet2" localSheetId="11" hidden="1">{"'Sheet1'!$L$16"}</definedName>
    <definedName name="sheet2" localSheetId="5" hidden="1">{"'Sheet1'!$L$16"}</definedName>
    <definedName name="sheet2" hidden="1">{"'Sheet1'!$L$16"}</definedName>
    <definedName name="sheet3" localSheetId="2" hidden="1">{"'Sheet1'!$L$16"}</definedName>
    <definedName name="sheet3" localSheetId="11" hidden="1">{"'Sheet1'!$L$16"}</definedName>
    <definedName name="sheet3" localSheetId="5" hidden="1">{"'Sheet1'!$L$16"}</definedName>
    <definedName name="sheet3" hidden="1">{"'Sheet1'!$L$16"}</definedName>
    <definedName name="sheet4" localSheetId="2" hidden="1">{"'Sheet1'!$L$16"}</definedName>
    <definedName name="sheet4" localSheetId="11" hidden="1">{"'Sheet1'!$L$16"}</definedName>
    <definedName name="sheet4" localSheetId="5" hidden="1">{"'Sheet1'!$L$16"}</definedName>
    <definedName name="sheet4" hidden="1">{"'Sheet1'!$L$16"}</definedName>
    <definedName name="shet2" localSheetId="2" hidden="1">{"'Sheet1'!$L$16"}</definedName>
    <definedName name="shet2" localSheetId="11" hidden="1">{"'Sheet1'!$L$16"}</definedName>
    <definedName name="shet2" localSheetId="5" hidden="1">{"'Sheet1'!$L$16"}</definedName>
    <definedName name="shet2" hidden="1">{"'Sheet1'!$L$16"}</definedName>
    <definedName name="shfgskfj" localSheetId="2" hidden="1">{"'Sheet1'!$L$16"}</definedName>
    <definedName name="shfgskfj" localSheetId="11" hidden="1">{"'Sheet1'!$L$16"}</definedName>
    <definedName name="shfgskfj" localSheetId="5" hidden="1">{"'Sheet1'!$L$16"}</definedName>
    <definedName name="shfgskfj" hidden="1">{"'Sheet1'!$L$16"}</definedName>
    <definedName name="shjf" localSheetId="13">#REF!</definedName>
    <definedName name="shjf" localSheetId="2">#REF!</definedName>
    <definedName name="shjf" localSheetId="11">#REF!</definedName>
    <definedName name="shjf" localSheetId="5">#REF!</definedName>
    <definedName name="shjf" localSheetId="14">#REF!</definedName>
    <definedName name="shjf">#REF!</definedName>
    <definedName name="shn">#N/A</definedName>
    <definedName name="sho" localSheetId="13">#REF!</definedName>
    <definedName name="sho" localSheetId="2">#REF!</definedName>
    <definedName name="sho" localSheetId="11">#REF!</definedName>
    <definedName name="sho" localSheetId="5">#REF!</definedName>
    <definedName name="sho" localSheetId="14">#REF!</definedName>
    <definedName name="sho">#REF!</definedName>
    <definedName name="Shoes" localSheetId="13">#REF!</definedName>
    <definedName name="Shoes" localSheetId="2">#REF!</definedName>
    <definedName name="Shoes" localSheetId="11">#REF!</definedName>
    <definedName name="Shoes" localSheetId="5">#REF!</definedName>
    <definedName name="Shoes" localSheetId="14">#REF!</definedName>
    <definedName name="Shoes">#REF!</definedName>
    <definedName name="SHPC" localSheetId="13">#REF!</definedName>
    <definedName name="SHPC" localSheetId="2">#REF!</definedName>
    <definedName name="SHPC" localSheetId="11">#REF!</definedName>
    <definedName name="SHPC" localSheetId="5">#REF!</definedName>
    <definedName name="SHPC" localSheetId="14">#REF!</definedName>
    <definedName name="SHPC">#REF!</definedName>
    <definedName name="SHPD" localSheetId="13">#REF!</definedName>
    <definedName name="SHPD" localSheetId="2">#REF!</definedName>
    <definedName name="SHPD" localSheetId="11">#REF!</definedName>
    <definedName name="SHPD" localSheetId="5">#REF!</definedName>
    <definedName name="SHPD" localSheetId="14">#REF!</definedName>
    <definedName name="SHPD">#REF!</definedName>
    <definedName name="sht">#N/A</definedName>
    <definedName name="sht1p" localSheetId="13">#REF!</definedName>
    <definedName name="sht1p" localSheetId="2">#REF!</definedName>
    <definedName name="sht1p" localSheetId="11">#REF!</definedName>
    <definedName name="sht1p" localSheetId="5">#REF!</definedName>
    <definedName name="sht1p" localSheetId="14">#REF!</definedName>
    <definedName name="sht1p">#REF!</definedName>
    <definedName name="sht3p">#N/A</definedName>
    <definedName name="sht3p_6" localSheetId="13">#REF!</definedName>
    <definedName name="sht3p_6" localSheetId="2">#REF!</definedName>
    <definedName name="sht3p_6" localSheetId="11">#REF!</definedName>
    <definedName name="sht3p_6" localSheetId="5">#REF!</definedName>
    <definedName name="sht3p_6" localSheetId="14">#REF!</definedName>
    <definedName name="sht3p_6">#REF!</definedName>
    <definedName name="sieucao" localSheetId="13">#REF!</definedName>
    <definedName name="sieucao" localSheetId="2">#REF!</definedName>
    <definedName name="sieucao" localSheetId="11">#REF!</definedName>
    <definedName name="sieucao" localSheetId="5">#REF!</definedName>
    <definedName name="sieucao" localSheetId="14">#REF!</definedName>
    <definedName name="sieucao">#REF!</definedName>
    <definedName name="SIGN" localSheetId="13">#REF!</definedName>
    <definedName name="SIGN" localSheetId="2">#REF!</definedName>
    <definedName name="SIGN" localSheetId="11">#REF!</definedName>
    <definedName name="SIGN" localSheetId="5">#REF!</definedName>
    <definedName name="SIGN" localSheetId="14">#REF!</definedName>
    <definedName name="SIGN">#REF!</definedName>
    <definedName name="sika" localSheetId="13">#REF!</definedName>
    <definedName name="sika" localSheetId="2">#REF!</definedName>
    <definedName name="sika" localSheetId="11">#REF!</definedName>
    <definedName name="sika" localSheetId="5">#REF!</definedName>
    <definedName name="sika" localSheetId="14">#REF!</definedName>
    <definedName name="sika">#REF!</definedName>
    <definedName name="sin" localSheetId="13">#REF!</definedName>
    <definedName name="sin" localSheetId="2">#REF!</definedName>
    <definedName name="sin" localSheetId="11">#REF!</definedName>
    <definedName name="sin" localSheetId="5">#REF!</definedName>
    <definedName name="sin" localSheetId="14">#REF!</definedName>
    <definedName name="sin">#REF!</definedName>
    <definedName name="SIZE" localSheetId="13">#REF!</definedName>
    <definedName name="SIZE" localSheetId="2">#REF!</definedName>
    <definedName name="SIZE" localSheetId="11">#REF!</definedName>
    <definedName name="SIZE" localSheetId="5">#REF!</definedName>
    <definedName name="SIZE" localSheetId="14">#REF!</definedName>
    <definedName name="SIZE">#REF!</definedName>
    <definedName name="SIZE_6" localSheetId="13">#REF!</definedName>
    <definedName name="SIZE_6" localSheetId="2">#REF!</definedName>
    <definedName name="SIZE_6" localSheetId="11">#REF!</definedName>
    <definedName name="SIZE_6" localSheetId="5">#REF!</definedName>
    <definedName name="SIZE_6" localSheetId="14">#REF!</definedName>
    <definedName name="SIZE_6">#REF!</definedName>
    <definedName name="sj">#N/A</definedName>
    <definedName name="skd" localSheetId="13">#REF!</definedName>
    <definedName name="skd" localSheetId="14">#REF!</definedName>
    <definedName name="skd">#REF!</definedName>
    <definedName name="skt" localSheetId="13">#REF!</definedName>
    <definedName name="skt" localSheetId="2">#REF!</definedName>
    <definedName name="skt" localSheetId="11">#REF!</definedName>
    <definedName name="skt" localSheetId="5">#REF!</definedName>
    <definedName name="skt" localSheetId="14">#REF!</definedName>
    <definedName name="skt">#REF!</definedName>
    <definedName name="Sktr">#N/A</definedName>
    <definedName name="SL" localSheetId="13">#REF!</definedName>
    <definedName name="SL" localSheetId="2">#REF!</definedName>
    <definedName name="SL" localSheetId="11">#REF!</definedName>
    <definedName name="SL" localSheetId="5">#REF!</definedName>
    <definedName name="SL" localSheetId="14">#REF!</definedName>
    <definedName name="SL">#REF!</definedName>
    <definedName name="SL_CDN" localSheetId="13">#REF!</definedName>
    <definedName name="SL_CDN" localSheetId="2">#REF!</definedName>
    <definedName name="SL_CDN" localSheetId="11">#REF!</definedName>
    <definedName name="SL_CDN" localSheetId="5">#REF!</definedName>
    <definedName name="SL_CDN" localSheetId="14">#REF!</definedName>
    <definedName name="SL_CDN">#REF!</definedName>
    <definedName name="SL_COT" localSheetId="13">#REF!</definedName>
    <definedName name="SL_COT" localSheetId="2">#REF!</definedName>
    <definedName name="SL_COT" localSheetId="11">#REF!</definedName>
    <definedName name="SL_COT" localSheetId="5">#REF!</definedName>
    <definedName name="SL_COT" localSheetId="14">#REF!</definedName>
    <definedName name="SL_COT">#REF!</definedName>
    <definedName name="SL_CRD" localSheetId="13">#REF!</definedName>
    <definedName name="SL_CRD" localSheetId="2">#REF!</definedName>
    <definedName name="SL_CRD" localSheetId="11">#REF!</definedName>
    <definedName name="SL_CRD" localSheetId="5">#REF!</definedName>
    <definedName name="SL_CRD" localSheetId="14">#REF!</definedName>
    <definedName name="SL_CRD">#REF!</definedName>
    <definedName name="SL_CRD_6" localSheetId="13">#REF!</definedName>
    <definedName name="SL_CRD_6" localSheetId="2">#REF!</definedName>
    <definedName name="SL_CRD_6" localSheetId="11">#REF!</definedName>
    <definedName name="SL_CRD_6" localSheetId="5">#REF!</definedName>
    <definedName name="SL_CRD_6" localSheetId="14">#REF!</definedName>
    <definedName name="SL_CRD_6">#REF!</definedName>
    <definedName name="SL_CRS" localSheetId="13">#REF!</definedName>
    <definedName name="SL_CRS" localSheetId="2">#REF!</definedName>
    <definedName name="SL_CRS" localSheetId="11">#REF!</definedName>
    <definedName name="SL_CRS" localSheetId="5">#REF!</definedName>
    <definedName name="SL_CRS" localSheetId="14">#REF!</definedName>
    <definedName name="SL_CRS">#REF!</definedName>
    <definedName name="SL_CRS_6" localSheetId="13">#REF!</definedName>
    <definedName name="SL_CRS_6" localSheetId="2">#REF!</definedName>
    <definedName name="SL_CRS_6" localSheetId="11">#REF!</definedName>
    <definedName name="SL_CRS_6" localSheetId="5">#REF!</definedName>
    <definedName name="SL_CRS_6" localSheetId="14">#REF!</definedName>
    <definedName name="SL_CRS_6">#REF!</definedName>
    <definedName name="SL_CS" localSheetId="13">#REF!</definedName>
    <definedName name="SL_CS" localSheetId="2">#REF!</definedName>
    <definedName name="SL_CS" localSheetId="11">#REF!</definedName>
    <definedName name="SL_CS" localSheetId="5">#REF!</definedName>
    <definedName name="SL_CS" localSheetId="14">#REF!</definedName>
    <definedName name="SL_CS">#REF!</definedName>
    <definedName name="SL_CS_6" localSheetId="13">#REF!</definedName>
    <definedName name="SL_CS_6" localSheetId="2">#REF!</definedName>
    <definedName name="SL_CS_6" localSheetId="11">#REF!</definedName>
    <definedName name="SL_CS_6" localSheetId="5">#REF!</definedName>
    <definedName name="SL_CS_6" localSheetId="14">#REF!</definedName>
    <definedName name="SL_CS_6">#REF!</definedName>
    <definedName name="SL_DD" localSheetId="13">#REF!</definedName>
    <definedName name="SL_DD" localSheetId="2">#REF!</definedName>
    <definedName name="SL_DD" localSheetId="11">#REF!</definedName>
    <definedName name="SL_DD" localSheetId="5">#REF!</definedName>
    <definedName name="SL_DD" localSheetId="14">#REF!</definedName>
    <definedName name="SL_DD">#REF!</definedName>
    <definedName name="SL_DD_6" localSheetId="13">#REF!</definedName>
    <definedName name="SL_DD_6" localSheetId="2">#REF!</definedName>
    <definedName name="SL_DD_6" localSheetId="11">#REF!</definedName>
    <definedName name="SL_DD_6" localSheetId="5">#REF!</definedName>
    <definedName name="SL_DD_6" localSheetId="14">#REF!</definedName>
    <definedName name="SL_DD_6">#REF!</definedName>
    <definedName name="SL_DZ" localSheetId="13">#REF!</definedName>
    <definedName name="SL_DZ" localSheetId="2">#REF!</definedName>
    <definedName name="SL_DZ" localSheetId="11">#REF!</definedName>
    <definedName name="SL_DZ" localSheetId="5">#REF!</definedName>
    <definedName name="SL_DZ" localSheetId="14">#REF!</definedName>
    <definedName name="SL_DZ">#REF!</definedName>
    <definedName name="sl_HA" localSheetId="13">#REF!</definedName>
    <definedName name="sl_HA" localSheetId="2">#REF!</definedName>
    <definedName name="sl_HA" localSheetId="11">#REF!</definedName>
    <definedName name="sl_HA" localSheetId="5">#REF!</definedName>
    <definedName name="sl_HA" localSheetId="14">#REF!</definedName>
    <definedName name="sl_HA">#REF!</definedName>
    <definedName name="SL_KD" localSheetId="13">#REF!</definedName>
    <definedName name="SL_KD" localSheetId="2">#REF!</definedName>
    <definedName name="SL_KD" localSheetId="11">#REF!</definedName>
    <definedName name="SL_KD" localSheetId="5">#REF!</definedName>
    <definedName name="SL_KD" localSheetId="14">#REF!</definedName>
    <definedName name="SL_KD">#REF!</definedName>
    <definedName name="SL_MG" localSheetId="13">#REF!</definedName>
    <definedName name="SL_MG" localSheetId="2">#REF!</definedName>
    <definedName name="SL_MG" localSheetId="11">#REF!</definedName>
    <definedName name="SL_MG" localSheetId="5">#REF!</definedName>
    <definedName name="SL_MG" localSheetId="14">#REF!</definedName>
    <definedName name="SL_MG">#REF!</definedName>
    <definedName name="SL_MN" localSheetId="13">#REF!</definedName>
    <definedName name="SL_MN" localSheetId="2">#REF!</definedName>
    <definedName name="SL_MN" localSheetId="11">#REF!</definedName>
    <definedName name="SL_MN" localSheetId="5">#REF!</definedName>
    <definedName name="SL_MN" localSheetId="14">#REF!</definedName>
    <definedName name="SL_MN">#REF!</definedName>
    <definedName name="SL_NEO" localSheetId="13">#REF!</definedName>
    <definedName name="SL_NEO" localSheetId="2">#REF!</definedName>
    <definedName name="SL_NEO" localSheetId="11">#REF!</definedName>
    <definedName name="SL_NEO" localSheetId="5">#REF!</definedName>
    <definedName name="SL_NEO" localSheetId="14">#REF!</definedName>
    <definedName name="SL_NEO">#REF!</definedName>
    <definedName name="SL_SCH" localSheetId="13">#REF!</definedName>
    <definedName name="SL_SCH" localSheetId="2">#REF!</definedName>
    <definedName name="SL_SCH" localSheetId="11">#REF!</definedName>
    <definedName name="SL_SCH" localSheetId="5">#REF!</definedName>
    <definedName name="SL_SCH" localSheetId="14">#REF!</definedName>
    <definedName name="SL_SCH">#REF!</definedName>
    <definedName name="SL_SD" localSheetId="13">#REF!</definedName>
    <definedName name="SL_SD" localSheetId="2">#REF!</definedName>
    <definedName name="SL_SD" localSheetId="11">#REF!</definedName>
    <definedName name="SL_SD" localSheetId="5">#REF!</definedName>
    <definedName name="SL_SD" localSheetId="14">#REF!</definedName>
    <definedName name="SL_SD">#REF!</definedName>
    <definedName name="sl_TA" localSheetId="13">#REF!</definedName>
    <definedName name="sl_TA" localSheetId="2">#REF!</definedName>
    <definedName name="sl_TA" localSheetId="11">#REF!</definedName>
    <definedName name="sl_TA" localSheetId="5">#REF!</definedName>
    <definedName name="sl_TA" localSheetId="14">#REF!</definedName>
    <definedName name="sl_TA">#REF!</definedName>
    <definedName name="sl_TBA" localSheetId="13">#REF!</definedName>
    <definedName name="sl_TBA" localSheetId="2">#REF!</definedName>
    <definedName name="sl_TBA" localSheetId="11">#REF!</definedName>
    <definedName name="sl_TBA" localSheetId="5">#REF!</definedName>
    <definedName name="sl_TBA" localSheetId="14">#REF!</definedName>
    <definedName name="sl_TBA">#REF!</definedName>
    <definedName name="SL_TDIA" localSheetId="13">#REF!</definedName>
    <definedName name="SL_TDIA" localSheetId="2">#REF!</definedName>
    <definedName name="SL_TDIA" localSheetId="11">#REF!</definedName>
    <definedName name="SL_TDIA" localSheetId="5">#REF!</definedName>
    <definedName name="SL_TDIA" localSheetId="14">#REF!</definedName>
    <definedName name="SL_TDIA">#REF!</definedName>
    <definedName name="SL_XA" localSheetId="13">#REF!</definedName>
    <definedName name="SL_XA" localSheetId="2">#REF!</definedName>
    <definedName name="SL_XA" localSheetId="11">#REF!</definedName>
    <definedName name="SL_XA" localSheetId="5">#REF!</definedName>
    <definedName name="SL_XA" localSheetId="14">#REF!</definedName>
    <definedName name="SL_XA">#REF!</definedName>
    <definedName name="slg" localSheetId="13">#REF!</definedName>
    <definedName name="slg" localSheetId="2">#REF!</definedName>
    <definedName name="slg" localSheetId="11">#REF!</definedName>
    <definedName name="slg" localSheetId="5">#REF!</definedName>
    <definedName name="slg" localSheetId="14">#REF!</definedName>
    <definedName name="slg">#REF!</definedName>
    <definedName name="slot" localSheetId="13">#REF!</definedName>
    <definedName name="slot" localSheetId="14">#REF!</definedName>
    <definedName name="slot">#REF!</definedName>
    <definedName name="SLT" localSheetId="13">#REF!</definedName>
    <definedName name="SLT" localSheetId="2">#REF!</definedName>
    <definedName name="SLT" localSheetId="11">#REF!</definedName>
    <definedName name="SLT" localSheetId="5">#REF!</definedName>
    <definedName name="SLT" localSheetId="14">#REF!</definedName>
    <definedName name="SLT">#REF!</definedName>
    <definedName name="SM" localSheetId="13">#REF!</definedName>
    <definedName name="SM" localSheetId="2">#REF!</definedName>
    <definedName name="SM" localSheetId="11">#REF!</definedName>
    <definedName name="SM" localSheetId="5">#REF!</definedName>
    <definedName name="SM" localSheetId="14">#REF!</definedName>
    <definedName name="SM">#REF!</definedName>
    <definedName name="smax" localSheetId="13">#REF!</definedName>
    <definedName name="smax" localSheetId="2">#REF!</definedName>
    <definedName name="smax" localSheetId="11">#REF!</definedName>
    <definedName name="smax" localSheetId="5">#REF!</definedName>
    <definedName name="smax" localSheetId="14">#REF!</definedName>
    <definedName name="smax">#REF!</definedName>
    <definedName name="smax1" localSheetId="13">#REF!</definedName>
    <definedName name="smax1" localSheetId="2">#REF!</definedName>
    <definedName name="smax1" localSheetId="11">#REF!</definedName>
    <definedName name="smax1" localSheetId="5">#REF!</definedName>
    <definedName name="smax1" localSheetId="14">#REF!</definedName>
    <definedName name="smax1">#REF!</definedName>
    <definedName name="SMBA" localSheetId="13">#REF!</definedName>
    <definedName name="SMBA" localSheetId="2">#REF!</definedName>
    <definedName name="SMBA" localSheetId="11">#REF!</definedName>
    <definedName name="SMBA" localSheetId="5">#REF!</definedName>
    <definedName name="SMBA" localSheetId="14">#REF!</definedName>
    <definedName name="SMBA">#REF!</definedName>
    <definedName name="smin" localSheetId="13">#REF!</definedName>
    <definedName name="smin" localSheetId="14">#REF!</definedName>
    <definedName name="smin">#REF!</definedName>
    <definedName name="SMK" localSheetId="13">#REF!</definedName>
    <definedName name="SMK" localSheetId="2">#REF!</definedName>
    <definedName name="SMK" localSheetId="11">#REF!</definedName>
    <definedName name="SMK" localSheetId="5">#REF!</definedName>
    <definedName name="SMK" localSheetId="14">#REF!</definedName>
    <definedName name="SMK">#REF!</definedName>
    <definedName name="Smn">#N/A</definedName>
    <definedName name="smt" localSheetId="13">#REF!</definedName>
    <definedName name="smt" localSheetId="2">#REF!</definedName>
    <definedName name="smt" localSheetId="11">#REF!</definedName>
    <definedName name="smt" localSheetId="5">#REF!</definedName>
    <definedName name="smt" localSheetId="14">#REF!</definedName>
    <definedName name="smt">#REF!</definedName>
    <definedName name="sn" localSheetId="13">#REF!</definedName>
    <definedName name="sn" localSheetId="2">#REF!</definedName>
    <definedName name="sn" localSheetId="11">#REF!</definedName>
    <definedName name="sn" localSheetId="5">#REF!</definedName>
    <definedName name="sn" localSheetId="14">#REF!</definedName>
    <definedName name="sn">#REF!</definedName>
    <definedName name="SN3_6" localSheetId="13">#REF!</definedName>
    <definedName name="SN3_6" localSheetId="2">#REF!</definedName>
    <definedName name="SN3_6" localSheetId="11">#REF!</definedName>
    <definedName name="SN3_6" localSheetId="5">#REF!</definedName>
    <definedName name="SN3_6" localSheetId="14">#REF!</definedName>
    <definedName name="SN3_6">#REF!</definedName>
    <definedName name="Sng" localSheetId="13">#REF!</definedName>
    <definedName name="Sng" localSheetId="2">#REF!</definedName>
    <definedName name="Sng" localSheetId="11">#REF!</definedName>
    <definedName name="Sng" localSheetId="5">#REF!</definedName>
    <definedName name="Sng" localSheetId="14">#REF!</definedName>
    <definedName name="Sng">#REF!</definedName>
    <definedName name="SO" localSheetId="2">{"Book1","Du toan nuoi tom.xls"}</definedName>
    <definedName name="SO" localSheetId="11">{"Book1","Du toan nuoi tom.xls"}</definedName>
    <definedName name="SO" localSheetId="5">{"Book1","Du toan nuoi tom.xls"}</definedName>
    <definedName name="SO">{"Book1","Du toan nuoi tom.xls"}</definedName>
    <definedName name="So_Xau">#N/A</definedName>
    <definedName name="soc3p" localSheetId="13">#REF!</definedName>
    <definedName name="soc3p" localSheetId="2">#REF!</definedName>
    <definedName name="soc3p" localSheetId="11">#REF!</definedName>
    <definedName name="soc3p" localSheetId="5">#REF!</definedName>
    <definedName name="soc3p" localSheetId="14">#REF!</definedName>
    <definedName name="soc3p">#REF!</definedName>
    <definedName name="soc3p_6" localSheetId="13">#REF!</definedName>
    <definedName name="soc3p_6" localSheetId="2">#REF!</definedName>
    <definedName name="soc3p_6" localSheetId="11">#REF!</definedName>
    <definedName name="soc3p_6" localSheetId="5">#REF!</definedName>
    <definedName name="soc3p_6" localSheetId="14">#REF!</definedName>
    <definedName name="soc3p_6">#REF!</definedName>
    <definedName name="sohieuthua" localSheetId="13">#REF!</definedName>
    <definedName name="sohieuthua" localSheetId="2">#REF!</definedName>
    <definedName name="sohieuthua" localSheetId="11">#REF!</definedName>
    <definedName name="sohieuthua" localSheetId="5">#REF!</definedName>
    <definedName name="sohieuthua" localSheetId="14">#REF!</definedName>
    <definedName name="sohieuthua">#REF!</definedName>
    <definedName name="soho" localSheetId="13">#REF!</definedName>
    <definedName name="soho" localSheetId="14">#REF!</definedName>
    <definedName name="soho">#REF!</definedName>
    <definedName name="Soi" localSheetId="13">#REF!</definedName>
    <definedName name="Soi" localSheetId="2">#REF!</definedName>
    <definedName name="Soi" localSheetId="11">#REF!</definedName>
    <definedName name="Soi" localSheetId="5">#REF!</definedName>
    <definedName name="Soi" localSheetId="14">#REF!</definedName>
    <definedName name="Soi">#REF!</definedName>
    <definedName name="Soi_HamYen">#N/A</definedName>
    <definedName name="soi1x2ta" localSheetId="13">#REF!</definedName>
    <definedName name="soi1x2ta" localSheetId="2">#REF!</definedName>
    <definedName name="soi1x2ta" localSheetId="11">#REF!</definedName>
    <definedName name="soi1x2ta" localSheetId="5">#REF!</definedName>
    <definedName name="soi1x2ta" localSheetId="14">#REF!</definedName>
    <definedName name="soi1x2ta">#REF!</definedName>
    <definedName name="soi2x4ta" localSheetId="13">#REF!</definedName>
    <definedName name="soi2x4ta" localSheetId="2">#REF!</definedName>
    <definedName name="soi2x4ta" localSheetId="11">#REF!</definedName>
    <definedName name="soi2x4ta" localSheetId="5">#REF!</definedName>
    <definedName name="soi2x4ta" localSheetId="14">#REF!</definedName>
    <definedName name="soi2x4ta">#REF!</definedName>
    <definedName name="soi4x6ta" localSheetId="13">#REF!</definedName>
    <definedName name="soi4x6ta" localSheetId="2">#REF!</definedName>
    <definedName name="soi4x6ta" localSheetId="11">#REF!</definedName>
    <definedName name="soi4x6ta" localSheetId="5">#REF!</definedName>
    <definedName name="soi4x6ta" localSheetId="14">#REF!</definedName>
    <definedName name="soi4x6ta">#REF!</definedName>
    <definedName name="Soichon" localSheetId="13">#REF!</definedName>
    <definedName name="Soichon" localSheetId="2">#REF!</definedName>
    <definedName name="Soichon" localSheetId="11">#REF!</definedName>
    <definedName name="Soichon" localSheetId="5">#REF!</definedName>
    <definedName name="Soichon" localSheetId="14">#REF!</definedName>
    <definedName name="Soichon">#REF!</definedName>
    <definedName name="soichon12" localSheetId="13">#REF!</definedName>
    <definedName name="soichon12" localSheetId="2">#REF!</definedName>
    <definedName name="soichon12" localSheetId="11">#REF!</definedName>
    <definedName name="soichon12" localSheetId="5">#REF!</definedName>
    <definedName name="soichon12" localSheetId="14">#REF!</definedName>
    <definedName name="soichon12">#REF!</definedName>
    <definedName name="soichon1x2" localSheetId="13">#REF!</definedName>
    <definedName name="soichon1x2" localSheetId="2">#REF!</definedName>
    <definedName name="soichon1x2" localSheetId="11">#REF!</definedName>
    <definedName name="soichon1x2" localSheetId="5">#REF!</definedName>
    <definedName name="soichon1x2" localSheetId="14">#REF!</definedName>
    <definedName name="soichon1x2">#REF!</definedName>
    <definedName name="soichon24" localSheetId="13">#REF!</definedName>
    <definedName name="soichon24" localSheetId="2">#REF!</definedName>
    <definedName name="soichon24" localSheetId="11">#REF!</definedName>
    <definedName name="soichon24" localSheetId="5">#REF!</definedName>
    <definedName name="soichon24" localSheetId="14">#REF!</definedName>
    <definedName name="soichon24">#REF!</definedName>
    <definedName name="Soichon2x4" localSheetId="13">#REF!</definedName>
    <definedName name="Soichon2x4" localSheetId="2">#REF!</definedName>
    <definedName name="Soichon2x4" localSheetId="11">#REF!</definedName>
    <definedName name="Soichon2x4" localSheetId="5">#REF!</definedName>
    <definedName name="Soichon2x4" localSheetId="14">#REF!</definedName>
    <definedName name="Soichon2x4">#REF!</definedName>
    <definedName name="soichon46" localSheetId="13">#REF!</definedName>
    <definedName name="soichon46" localSheetId="2">#REF!</definedName>
    <definedName name="soichon46" localSheetId="11">#REF!</definedName>
    <definedName name="soichon46" localSheetId="5">#REF!</definedName>
    <definedName name="soichon46" localSheetId="14">#REF!</definedName>
    <definedName name="soichon46">#REF!</definedName>
    <definedName name="soichon4x6" localSheetId="13">#REF!</definedName>
    <definedName name="soichon4x6" localSheetId="14">#REF!</definedName>
    <definedName name="soichon4x6">#REF!</definedName>
    <definedName name="soigai">#N/A</definedName>
    <definedName name="SoilType" localSheetId="13">#REF!</definedName>
    <definedName name="SoilType" localSheetId="2">#REF!</definedName>
    <definedName name="SoilType" localSheetId="11">#REF!</definedName>
    <definedName name="SoilType" localSheetId="5">#REF!</definedName>
    <definedName name="SoilType" localSheetId="14">#REF!</definedName>
    <definedName name="SoilType">#REF!</definedName>
    <definedName name="SoilType_" localSheetId="13">#REF!</definedName>
    <definedName name="SoilType_" localSheetId="2">#REF!</definedName>
    <definedName name="SoilType_" localSheetId="11">#REF!</definedName>
    <definedName name="SoilType_" localSheetId="5">#REF!</definedName>
    <definedName name="SoilType_" localSheetId="14">#REF!</definedName>
    <definedName name="SoilType_">#REF!</definedName>
    <definedName name="Solan">#N/A</definedName>
    <definedName name="Solan_6" localSheetId="13">#REF!</definedName>
    <definedName name="Solan_6" localSheetId="2">#REF!</definedName>
    <definedName name="Solan_6" localSheetId="11">#REF!</definedName>
    <definedName name="Solan_6" localSheetId="5">#REF!</definedName>
    <definedName name="Solan_6" localSheetId="14">#REF!</definedName>
    <definedName name="Solan_6">#REF!</definedName>
    <definedName name="solieu" localSheetId="13">#REF!</definedName>
    <definedName name="solieu" localSheetId="2">#REF!</definedName>
    <definedName name="solieu" localSheetId="11">#REF!</definedName>
    <definedName name="solieu" localSheetId="5">#REF!</definedName>
    <definedName name="solieu" localSheetId="14">#REF!</definedName>
    <definedName name="solieu">#REF!</definedName>
    <definedName name="SoLuong" localSheetId="13">#REF!</definedName>
    <definedName name="SoLuong" localSheetId="2">#REF!</definedName>
    <definedName name="SoLuong" localSheetId="11">#REF!</definedName>
    <definedName name="SoLuong" localSheetId="5">#REF!</definedName>
    <definedName name="SoLuong" localSheetId="14">#REF!</definedName>
    <definedName name="SoLuong">#REF!</definedName>
    <definedName name="son" localSheetId="13">#REF!</definedName>
    <definedName name="son" localSheetId="2">#REF!</definedName>
    <definedName name="son" localSheetId="11">#REF!</definedName>
    <definedName name="son" localSheetId="5">#REF!</definedName>
    <definedName name="son" localSheetId="14">#REF!</definedName>
    <definedName name="son">#REF!</definedName>
    <definedName name="sonduong" localSheetId="13">#REF!</definedName>
    <definedName name="sonduong" localSheetId="2">#REF!</definedName>
    <definedName name="sonduong" localSheetId="11">#REF!</definedName>
    <definedName name="sonduong" localSheetId="5">#REF!</definedName>
    <definedName name="sonduong" localSheetId="14">#REF!</definedName>
    <definedName name="sonduong">#REF!</definedName>
    <definedName name="sonmau">#REF!</definedName>
    <definedName name="sonta" localSheetId="13">#REF!</definedName>
    <definedName name="sonta" localSheetId="2">#REF!</definedName>
    <definedName name="sonta" localSheetId="11">#REF!</definedName>
    <definedName name="sonta" localSheetId="5">#REF!</definedName>
    <definedName name="sonta" localSheetId="14">#REF!</definedName>
    <definedName name="sonta">#REF!</definedName>
    <definedName name="SORT" localSheetId="13">#REF!</definedName>
    <definedName name="SORT" localSheetId="2">#REF!</definedName>
    <definedName name="SORT" localSheetId="11">#REF!</definedName>
    <definedName name="SORT" localSheetId="5">#REF!</definedName>
    <definedName name="SORT" localSheetId="14">#REF!</definedName>
    <definedName name="SORT">#REF!</definedName>
    <definedName name="SORT_AREA">#N/A</definedName>
    <definedName name="SORT_AREA_6" localSheetId="13">#REF!</definedName>
    <definedName name="SORT_AREA_6" localSheetId="2">#REF!</definedName>
    <definedName name="SORT_AREA_6" localSheetId="11">#REF!</definedName>
    <definedName name="SORT_AREA_6" localSheetId="5">#REF!</definedName>
    <definedName name="SORT_AREA_6" localSheetId="14">#REF!</definedName>
    <definedName name="SORT_AREA_6">#REF!</definedName>
    <definedName name="SortName">#N/A</definedName>
    <definedName name="Sosanh2" localSheetId="2" hidden="1">{"'Sheet1'!$L$16"}</definedName>
    <definedName name="Sosanh2" localSheetId="11" hidden="1">{"'Sheet1'!$L$16"}</definedName>
    <definedName name="Sosanh2" localSheetId="5" hidden="1">{"'Sheet1'!$L$16"}</definedName>
    <definedName name="Sosanh2" hidden="1">{"'Sheet1'!$L$16"}</definedName>
    <definedName name="sotaikhoan">#REF!</definedName>
    <definedName name="SOTIEN_CO_NK">#N/A</definedName>
    <definedName name="SOTIEN_NO_NK">#N/A</definedName>
    <definedName name="SOTIENCO">#N/A</definedName>
    <definedName name="SOTIENNO">#N/A</definedName>
    <definedName name="sothang" localSheetId="13">#REF!</definedName>
    <definedName name="sothang" localSheetId="2">#REF!</definedName>
    <definedName name="sothang" localSheetId="11">#REF!</definedName>
    <definedName name="sothang" localSheetId="5">#REF!</definedName>
    <definedName name="sothang" localSheetId="14">#REF!</definedName>
    <definedName name="sothang">#REF!</definedName>
    <definedName name="Sothutu" localSheetId="13">#REF!</definedName>
    <definedName name="Sothutu" localSheetId="2">#REF!</definedName>
    <definedName name="Sothutu" localSheetId="11">#REF!</definedName>
    <definedName name="Sothutu" localSheetId="5">#REF!</definedName>
    <definedName name="Sothutu" localSheetId="14">#REF!</definedName>
    <definedName name="Sothutu">#REF!</definedName>
    <definedName name="SP">#N/A</definedName>
    <definedName name="SPAN" localSheetId="13">#REF!</definedName>
    <definedName name="SPAN" localSheetId="2">#REF!</definedName>
    <definedName name="SPAN" localSheetId="11">#REF!</definedName>
    <definedName name="SPAN" localSheetId="5">#REF!</definedName>
    <definedName name="SPAN" localSheetId="14">#REF!</definedName>
    <definedName name="SPAN">#REF!</definedName>
    <definedName name="SPAN_No" localSheetId="13">#REF!</definedName>
    <definedName name="SPAN_No" localSheetId="2">#REF!</definedName>
    <definedName name="SPAN_No" localSheetId="11">#REF!</definedName>
    <definedName name="SPAN_No" localSheetId="5">#REF!</definedName>
    <definedName name="SPAN_No" localSheetId="14">#REF!</definedName>
    <definedName name="SPAN_No">#REF!</definedName>
    <definedName name="Spanner_Auto_File">"C:\My Documents\tinh cdo.x2a"</definedName>
    <definedName name="SPEC" localSheetId="13">#REF!</definedName>
    <definedName name="SPEC" localSheetId="2">#REF!</definedName>
    <definedName name="SPEC" localSheetId="11">#REF!</definedName>
    <definedName name="SPEC" localSheetId="5">#REF!</definedName>
    <definedName name="SPEC" localSheetId="14">#REF!</definedName>
    <definedName name="SPEC">#REF!</definedName>
    <definedName name="SpecialPrice" localSheetId="13" hidden="1">#REF!</definedName>
    <definedName name="SpecialPrice" localSheetId="2" hidden="1">#REF!</definedName>
    <definedName name="SpecialPrice" localSheetId="11" hidden="1">#REF!</definedName>
    <definedName name="SpecialPrice" localSheetId="5" hidden="1">#REF!</definedName>
    <definedName name="SpecialPrice" localSheetId="14" hidden="1">#REF!</definedName>
    <definedName name="SpecialPrice" hidden="1">#REF!</definedName>
    <definedName name="SPECSUMMARY" localSheetId="13">#REF!</definedName>
    <definedName name="SPECSUMMARY" localSheetId="2">#REF!</definedName>
    <definedName name="SPECSUMMARY" localSheetId="11">#REF!</definedName>
    <definedName name="SPECSUMMARY" localSheetId="5">#REF!</definedName>
    <definedName name="SPECSUMMARY" localSheetId="14">#REF!</definedName>
    <definedName name="SPECSUMMARY">#REF!</definedName>
    <definedName name="spk1p" localSheetId="13">#REF!</definedName>
    <definedName name="spk1p" localSheetId="2">#REF!</definedName>
    <definedName name="spk1p" localSheetId="11">#REF!</definedName>
    <definedName name="spk1p" localSheetId="5">#REF!</definedName>
    <definedName name="spk1p" localSheetId="14">#REF!</definedName>
    <definedName name="spk1p">#REF!</definedName>
    <definedName name="spk3p">#N/A</definedName>
    <definedName name="spk3p_6" localSheetId="13">#REF!</definedName>
    <definedName name="spk3p_6" localSheetId="2">#REF!</definedName>
    <definedName name="spk3p_6" localSheetId="11">#REF!</definedName>
    <definedName name="spk3p_6" localSheetId="5">#REF!</definedName>
    <definedName name="spk3p_6" localSheetId="14">#REF!</definedName>
    <definedName name="spk3p_6">#REF!</definedName>
    <definedName name="Sprack" localSheetId="13">#REF!</definedName>
    <definedName name="Sprack" localSheetId="2">#REF!</definedName>
    <definedName name="Sprack" localSheetId="11">#REF!</definedName>
    <definedName name="Sprack" localSheetId="5">#REF!</definedName>
    <definedName name="Sprack" localSheetId="14">#REF!</definedName>
    <definedName name="Sprack">#REF!</definedName>
    <definedName name="SPTMC">#N/A</definedName>
    <definedName name="sq">#N/A</definedName>
    <definedName name="SQDKT10" localSheetId="13">#REF!</definedName>
    <definedName name="SQDKT10" localSheetId="2">#REF!</definedName>
    <definedName name="SQDKT10" localSheetId="11">#REF!</definedName>
    <definedName name="SQDKT10" localSheetId="5">#REF!</definedName>
    <definedName name="SQDKT10" localSheetId="14">#REF!</definedName>
    <definedName name="SQDKT10">#REF!</definedName>
    <definedName name="SQDKT11" localSheetId="13">#REF!</definedName>
    <definedName name="SQDKT11" localSheetId="2">#REF!</definedName>
    <definedName name="SQDKT11" localSheetId="11">#REF!</definedName>
    <definedName name="SQDKT11" localSheetId="5">#REF!</definedName>
    <definedName name="SQDKT11" localSheetId="14">#REF!</definedName>
    <definedName name="SQDKT11">#REF!</definedName>
    <definedName name="SQDKT9" localSheetId="13">#REF!</definedName>
    <definedName name="SQDKT9" localSheetId="2">#REF!</definedName>
    <definedName name="SQDKT9" localSheetId="11">#REF!</definedName>
    <definedName name="SQDKT9" localSheetId="5">#REF!</definedName>
    <definedName name="SQDKT9" localSheetId="14">#REF!</definedName>
    <definedName name="SQDKT9">#REF!</definedName>
    <definedName name="srbn" localSheetId="2">{"Thuxm2.xls","Sheet1"}</definedName>
    <definedName name="srbn" localSheetId="11">{"Thuxm2.xls","Sheet1"}</definedName>
    <definedName name="srbn" localSheetId="5">{"Thuxm2.xls","Sheet1"}</definedName>
    <definedName name="srbn">{"Thuxm2.xls","Sheet1"}</definedName>
    <definedName name="SRSQI" localSheetId="13">#REF!</definedName>
    <definedName name="SRSQI" localSheetId="2">#REF!</definedName>
    <definedName name="SRSQI" localSheetId="11">#REF!</definedName>
    <definedName name="SRSQI" localSheetId="5">#REF!</definedName>
    <definedName name="SRSQI" localSheetId="14">#REF!</definedName>
    <definedName name="SRSQI">#REF!</definedName>
    <definedName name="SRT" localSheetId="13">#REF!</definedName>
    <definedName name="SRT" localSheetId="2">#REF!</definedName>
    <definedName name="SRT" localSheetId="11">#REF!</definedName>
    <definedName name="SRT" localSheetId="5">#REF!</definedName>
    <definedName name="SRT" localSheetId="14">#REF!</definedName>
    <definedName name="SRT">#REF!</definedName>
    <definedName name="srtg" localSheetId="13">#REF!</definedName>
    <definedName name="srtg" localSheetId="2">#REF!</definedName>
    <definedName name="srtg" localSheetId="11">#REF!</definedName>
    <definedName name="srtg" localSheetId="5">#REF!</definedName>
    <definedName name="srtg" localSheetId="14">#REF!</definedName>
    <definedName name="srtg">#REF!</definedName>
    <definedName name="srung" localSheetId="13">#REF!</definedName>
    <definedName name="srung" localSheetId="14">#REF!</definedName>
    <definedName name="srung">#REF!</definedName>
    <definedName name="SS" localSheetId="2" hidden="1">{"'Sheet1'!$L$16"}</definedName>
    <definedName name="SS" localSheetId="11" hidden="1">{"'Sheet1'!$L$16"}</definedName>
    <definedName name="SS" localSheetId="5" hidden="1">{"'Sheet1'!$L$16"}</definedName>
    <definedName name="SS" hidden="1">{"'Sheet1'!$L$16"}</definedName>
    <definedName name="ssfsdf" localSheetId="13">#REF!</definedName>
    <definedName name="ssfsdf" localSheetId="2">#REF!</definedName>
    <definedName name="ssfsdf" localSheetId="11">#REF!</definedName>
    <definedName name="ssfsdf" localSheetId="5">#REF!</definedName>
    <definedName name="ssfsdf" localSheetId="14">#REF!</definedName>
    <definedName name="ssfsdf">#REF!</definedName>
    <definedName name="sss" localSheetId="13">#REF!</definedName>
    <definedName name="sss" localSheetId="2">#REF!</definedName>
    <definedName name="sss" localSheetId="11">#REF!</definedName>
    <definedName name="sss" localSheetId="5">#REF!</definedName>
    <definedName name="sss" localSheetId="14">#REF!</definedName>
    <definedName name="sss">#REF!</definedName>
    <definedName name="ssssssss" localSheetId="2" hidden="1">{"Offgrid",#N/A,FALSE,"OFFGRID";"Region",#N/A,FALSE,"REGION";"Offgrid -2",#N/A,FALSE,"OFFGRID";"WTP",#N/A,FALSE,"WTP";"WTP -2",#N/A,FALSE,"WTP";"Project",#N/A,FALSE,"PROJECT";"Summary -2",#N/A,FALSE,"SUMMARY"}</definedName>
    <definedName name="ssssssss" localSheetId="11" hidden="1">{"Offgrid",#N/A,FALSE,"OFFGRID";"Region",#N/A,FALSE,"REGION";"Offgrid -2",#N/A,FALSE,"OFFGRID";"WTP",#N/A,FALSE,"WTP";"WTP -2",#N/A,FALSE,"WTP";"Project",#N/A,FALSE,"PROJECT";"Summary -2",#N/A,FALSE,"SUMMARY"}</definedName>
    <definedName name="ssssssss" localSheetId="5" hidden="1">{"Offgrid",#N/A,FALSE,"OFFGRID";"Region",#N/A,FALSE,"REGION";"Offgrid -2",#N/A,FALSE,"OFFGRID";"WTP",#N/A,FALSE,"WTP";"WTP -2",#N/A,FALSE,"WTP";"Project",#N/A,FALSE,"PROJECT";"Summary -2",#N/A,FALSE,"SUMMARY"}</definedName>
    <definedName name="ssssssss" hidden="1">{"Offgrid",#N/A,FALSE,"OFFGRID";"Region",#N/A,FALSE,"REGION";"Offgrid -2",#N/A,FALSE,"OFFGRID";"WTP",#N/A,FALSE,"WTP";"WTP -2",#N/A,FALSE,"WTP";"Project",#N/A,FALSE,"PROJECT";"Summary -2",#N/A,FALSE,"SUMMARY"}</definedName>
    <definedName name="ST" localSheetId="13">#REF!</definedName>
    <definedName name="ST" localSheetId="2">#REF!</definedName>
    <definedName name="ST" localSheetId="11">#REF!</definedName>
    <definedName name="ST" localSheetId="5">#REF!</definedName>
    <definedName name="ST" localSheetId="14">#REF!</definedName>
    <definedName name="ST">#REF!</definedName>
    <definedName name="st1p" localSheetId="13">#REF!</definedName>
    <definedName name="st1p" localSheetId="2">#REF!</definedName>
    <definedName name="st1p" localSheetId="11">#REF!</definedName>
    <definedName name="st1p" localSheetId="5">#REF!</definedName>
    <definedName name="st1p" localSheetId="14">#REF!</definedName>
    <definedName name="st1p">#REF!</definedName>
    <definedName name="st3p">#N/A</definedName>
    <definedName name="st3p_6" localSheetId="13">#REF!</definedName>
    <definedName name="st3p_6" localSheetId="2">#REF!</definedName>
    <definedName name="st3p_6" localSheetId="11">#REF!</definedName>
    <definedName name="st3p_6" localSheetId="5">#REF!</definedName>
    <definedName name="st3p_6" localSheetId="14">#REF!</definedName>
    <definedName name="st3p_6">#REF!</definedName>
    <definedName name="start" localSheetId="13">#REF!</definedName>
    <definedName name="start" localSheetId="2">#REF!</definedName>
    <definedName name="start" localSheetId="11">#REF!</definedName>
    <definedName name="start" localSheetId="5">#REF!</definedName>
    <definedName name="start" localSheetId="14">#REF!</definedName>
    <definedName name="start">#REF!</definedName>
    <definedName name="Start_1" localSheetId="13">#REF!</definedName>
    <definedName name="Start_1" localSheetId="2">#REF!</definedName>
    <definedName name="Start_1" localSheetId="11">#REF!</definedName>
    <definedName name="Start_1" localSheetId="5">#REF!</definedName>
    <definedName name="Start_1" localSheetId="14">#REF!</definedName>
    <definedName name="Start_1">#REF!</definedName>
    <definedName name="Start_10" localSheetId="13">#REF!</definedName>
    <definedName name="Start_10" localSheetId="2">#REF!</definedName>
    <definedName name="Start_10" localSheetId="11">#REF!</definedName>
    <definedName name="Start_10" localSheetId="5">#REF!</definedName>
    <definedName name="Start_10" localSheetId="14">#REF!</definedName>
    <definedName name="Start_10">#REF!</definedName>
    <definedName name="Start_11" localSheetId="13">#REF!</definedName>
    <definedName name="Start_11" localSheetId="2">#REF!</definedName>
    <definedName name="Start_11" localSheetId="11">#REF!</definedName>
    <definedName name="Start_11" localSheetId="5">#REF!</definedName>
    <definedName name="Start_11" localSheetId="14">#REF!</definedName>
    <definedName name="Start_11">#REF!</definedName>
    <definedName name="Start_12" localSheetId="13">#REF!</definedName>
    <definedName name="Start_12" localSheetId="2">#REF!</definedName>
    <definedName name="Start_12" localSheetId="11">#REF!</definedName>
    <definedName name="Start_12" localSheetId="5">#REF!</definedName>
    <definedName name="Start_12" localSheetId="14">#REF!</definedName>
    <definedName name="Start_12">#REF!</definedName>
    <definedName name="Start_13" localSheetId="13">#REF!</definedName>
    <definedName name="Start_13" localSheetId="2">#REF!</definedName>
    <definedName name="Start_13" localSheetId="11">#REF!</definedName>
    <definedName name="Start_13" localSheetId="5">#REF!</definedName>
    <definedName name="Start_13" localSheetId="14">#REF!</definedName>
    <definedName name="Start_13">#REF!</definedName>
    <definedName name="Start_2" localSheetId="13">#REF!</definedName>
    <definedName name="Start_2" localSheetId="2">#REF!</definedName>
    <definedName name="Start_2" localSheetId="11">#REF!</definedName>
    <definedName name="Start_2" localSheetId="5">#REF!</definedName>
    <definedName name="Start_2" localSheetId="14">#REF!</definedName>
    <definedName name="Start_2">#REF!</definedName>
    <definedName name="Start_3" localSheetId="13">#REF!</definedName>
    <definedName name="Start_3" localSheetId="2">#REF!</definedName>
    <definedName name="Start_3" localSheetId="11">#REF!</definedName>
    <definedName name="Start_3" localSheetId="5">#REF!</definedName>
    <definedName name="Start_3" localSheetId="14">#REF!</definedName>
    <definedName name="Start_3">#REF!</definedName>
    <definedName name="Start_4" localSheetId="13">#REF!</definedName>
    <definedName name="Start_4" localSheetId="2">#REF!</definedName>
    <definedName name="Start_4" localSheetId="11">#REF!</definedName>
    <definedName name="Start_4" localSheetId="5">#REF!</definedName>
    <definedName name="Start_4" localSheetId="14">#REF!</definedName>
    <definedName name="Start_4">#REF!</definedName>
    <definedName name="Start_5" localSheetId="13">#REF!</definedName>
    <definedName name="Start_5" localSheetId="2">#REF!</definedName>
    <definedName name="Start_5" localSheetId="11">#REF!</definedName>
    <definedName name="Start_5" localSheetId="5">#REF!</definedName>
    <definedName name="Start_5" localSheetId="14">#REF!</definedName>
    <definedName name="Start_5">#REF!</definedName>
    <definedName name="Start_6" localSheetId="13">#REF!</definedName>
    <definedName name="Start_6" localSheetId="2">#REF!</definedName>
    <definedName name="Start_6" localSheetId="11">#REF!</definedName>
    <definedName name="Start_6" localSheetId="5">#REF!</definedName>
    <definedName name="Start_6" localSheetId="14">#REF!</definedName>
    <definedName name="Start_6">#REF!</definedName>
    <definedName name="Start_7" localSheetId="13">#REF!</definedName>
    <definedName name="Start_7" localSheetId="2">#REF!</definedName>
    <definedName name="Start_7" localSheetId="11">#REF!</definedName>
    <definedName name="Start_7" localSheetId="5">#REF!</definedName>
    <definedName name="Start_7" localSheetId="14">#REF!</definedName>
    <definedName name="Start_7">#REF!</definedName>
    <definedName name="Start_8" localSheetId="13">#REF!</definedName>
    <definedName name="Start_8" localSheetId="2">#REF!</definedName>
    <definedName name="Start_8" localSheetId="11">#REF!</definedName>
    <definedName name="Start_8" localSheetId="5">#REF!</definedName>
    <definedName name="Start_8" localSheetId="14">#REF!</definedName>
    <definedName name="Start_8">#REF!</definedName>
    <definedName name="Start_9" localSheetId="13">#REF!</definedName>
    <definedName name="Start_9" localSheetId="2">#REF!</definedName>
    <definedName name="Start_9" localSheetId="11">#REF!</definedName>
    <definedName name="Start_9" localSheetId="5">#REF!</definedName>
    <definedName name="Start_9" localSheetId="14">#REF!</definedName>
    <definedName name="Start_9">#REF!</definedName>
    <definedName name="State" localSheetId="13">#REF!</definedName>
    <definedName name="State" localSheetId="2">#REF!</definedName>
    <definedName name="State" localSheetId="11">#REF!</definedName>
    <definedName name="State" localSheetId="5">#REF!</definedName>
    <definedName name="State" localSheetId="14">#REF!</definedName>
    <definedName name="State">#REF!</definedName>
    <definedName name="Stc" localSheetId="13">#REF!</definedName>
    <definedName name="Stc" localSheetId="14">#REF!</definedName>
    <definedName name="Stc">#REF!</definedName>
    <definedName name="Stck." localSheetId="13">#REF!</definedName>
    <definedName name="Stck." localSheetId="2">#REF!</definedName>
    <definedName name="Stck." localSheetId="11">#REF!</definedName>
    <definedName name="Stck." localSheetId="5">#REF!</definedName>
    <definedName name="Stck." localSheetId="14">#REF!</definedName>
    <definedName name="Stck.">#REF!</definedName>
    <definedName name="std" localSheetId="13">#REF!</definedName>
    <definedName name="std" localSheetId="2">#REF!</definedName>
    <definedName name="std" localSheetId="11">#REF!</definedName>
    <definedName name="std" localSheetId="5">#REF!</definedName>
    <definedName name="std" localSheetId="14">#REF!</definedName>
    <definedName name="std">#REF!</definedName>
    <definedName name="std." localSheetId="13">#REF!</definedName>
    <definedName name="std." localSheetId="2">#REF!</definedName>
    <definedName name="std." localSheetId="11">#REF!</definedName>
    <definedName name="std." localSheetId="5">#REF!</definedName>
    <definedName name="std." localSheetId="14">#REF!</definedName>
    <definedName name="std.">#REF!</definedName>
    <definedName name="stsd" localSheetId="13">#REF!</definedName>
    <definedName name="stsd" localSheetId="14">#REF!</definedName>
    <definedName name="stsd">#REF!</definedName>
    <definedName name="STT" localSheetId="13">#REF!</definedName>
    <definedName name="STT" localSheetId="2">#REF!</definedName>
    <definedName name="STT" localSheetId="11">#REF!</definedName>
    <definedName name="STT" localSheetId="5">#REF!</definedName>
    <definedName name="STT" localSheetId="14">#REF!</definedName>
    <definedName name="STT">#REF!</definedName>
    <definedName name="str">#N/A</definedName>
    <definedName name="STRES_MiD" localSheetId="13">#REF!</definedName>
    <definedName name="STRES_MiD" localSheetId="2">#REF!</definedName>
    <definedName name="STRES_MiD" localSheetId="11">#REF!</definedName>
    <definedName name="STRES_MiD" localSheetId="5">#REF!</definedName>
    <definedName name="STRES_MiD" localSheetId="14">#REF!</definedName>
    <definedName name="STRES_MiD">#REF!</definedName>
    <definedName name="struc_analy" localSheetId="13">#REF!</definedName>
    <definedName name="struc_analy" localSheetId="2">#REF!</definedName>
    <definedName name="struc_analy" localSheetId="11">#REF!</definedName>
    <definedName name="struc_analy" localSheetId="5">#REF!</definedName>
    <definedName name="struc_analy" localSheetId="14">#REF!</definedName>
    <definedName name="struc_analy">#REF!</definedName>
    <definedName name="SU" localSheetId="13">#REF!</definedName>
    <definedName name="SU" localSheetId="2">#REF!</definedName>
    <definedName name="SU" localSheetId="11">#REF!</definedName>
    <definedName name="SU" localSheetId="5">#REF!</definedName>
    <definedName name="SU" localSheetId="14">#REF!</definedName>
    <definedName name="SU">#REF!</definedName>
    <definedName name="Sua" localSheetId="9">#N/A</definedName>
    <definedName name="Sua" localSheetId="8">#N/A</definedName>
    <definedName name="Sua" localSheetId="10">NKTC!_____________may3</definedName>
    <definedName name="Sua" localSheetId="13">#N/A</definedName>
    <definedName name="Sua" localSheetId="2">NKTC!_____________may3</definedName>
    <definedName name="Sua" localSheetId="11">NKTC!_____________may3</definedName>
    <definedName name="Sua" localSheetId="5">NKTC!_____________may3</definedName>
    <definedName name="Sua" localSheetId="14">#N/A</definedName>
    <definedName name="Sua">NKTC!_____________may3</definedName>
    <definedName name="sub" localSheetId="13">#REF!</definedName>
    <definedName name="sub" localSheetId="2">#REF!</definedName>
    <definedName name="sub" localSheetId="11">#REF!</definedName>
    <definedName name="sub" localSheetId="5">#REF!</definedName>
    <definedName name="sub" localSheetId="14">#REF!</definedName>
    <definedName name="sub">#REF!</definedName>
    <definedName name="SUL" localSheetId="13">#REF!</definedName>
    <definedName name="SUL" localSheetId="2">#REF!</definedName>
    <definedName name="SUL" localSheetId="11">#REF!</definedName>
    <definedName name="SUL" localSheetId="5">#REF!</definedName>
    <definedName name="SUL" localSheetId="14">#REF!</definedName>
    <definedName name="SUL">#REF!</definedName>
    <definedName name="sum" localSheetId="13">#REF!</definedName>
    <definedName name="sum" localSheetId="2">#REF!</definedName>
    <definedName name="sum" localSheetId="11">#REF!</definedName>
    <definedName name="sum" localSheetId="5">#REF!</definedName>
    <definedName name="sum" localSheetId="14">#REF!</definedName>
    <definedName name="sum">#REF!</definedName>
    <definedName name="SUMITOMO" localSheetId="13">#REF!</definedName>
    <definedName name="SUMITOMO" localSheetId="2">#REF!</definedName>
    <definedName name="SUMITOMO" localSheetId="11">#REF!</definedName>
    <definedName name="SUMITOMO" localSheetId="5">#REF!</definedName>
    <definedName name="SUMITOMO" localSheetId="14">#REF!</definedName>
    <definedName name="SUMITOMO">#REF!</definedName>
    <definedName name="SUMITOMO_GT" localSheetId="13">#REF!</definedName>
    <definedName name="SUMITOMO_GT" localSheetId="2">#REF!</definedName>
    <definedName name="SUMITOMO_GT" localSheetId="11">#REF!</definedName>
    <definedName name="SUMITOMO_GT" localSheetId="5">#REF!</definedName>
    <definedName name="SUMITOMO_GT" localSheetId="14">#REF!</definedName>
    <definedName name="SUMITOMO_GT">#REF!</definedName>
    <definedName name="SumKL" localSheetId="13">#REF!</definedName>
    <definedName name="SumKL" localSheetId="2">#REF!</definedName>
    <definedName name="SumKL" localSheetId="11">#REF!</definedName>
    <definedName name="SumKL" localSheetId="5">#REF!</definedName>
    <definedName name="SumKL" localSheetId="14">#REF!</definedName>
    <definedName name="SumKL">#REF!</definedName>
    <definedName name="SUMMARY" localSheetId="13">#REF!</definedName>
    <definedName name="SUMMARY" localSheetId="2">#REF!</definedName>
    <definedName name="SUMMARY" localSheetId="11">#REF!</definedName>
    <definedName name="SUMMARY" localSheetId="5">#REF!</definedName>
    <definedName name="SUMMARY" localSheetId="14">#REF!</definedName>
    <definedName name="SUMMARY">#REF!</definedName>
    <definedName name="SUMMARY_6" localSheetId="13">#REF!</definedName>
    <definedName name="SUMMARY_6" localSheetId="2">#REF!</definedName>
    <definedName name="SUMMARY_6" localSheetId="11">#REF!</definedName>
    <definedName name="SUMMARY_6" localSheetId="5">#REF!</definedName>
    <definedName name="SUMMARY_6" localSheetId="14">#REF!</definedName>
    <definedName name="SUMMARY_6">#REF!</definedName>
    <definedName name="SumTB" localSheetId="13">#REF!</definedName>
    <definedName name="SumTB" localSheetId="2">#REF!</definedName>
    <definedName name="SumTB" localSheetId="11">#REF!</definedName>
    <definedName name="SumTB" localSheetId="5">#REF!</definedName>
    <definedName name="SumTB" localSheetId="14">#REF!</definedName>
    <definedName name="SumTB">#REF!</definedName>
    <definedName name="SUMVL" localSheetId="13">#REF!</definedName>
    <definedName name="SUMVL" localSheetId="2">#REF!</definedName>
    <definedName name="SUMVL" localSheetId="11">#REF!</definedName>
    <definedName name="SUMVL" localSheetId="5">#REF!</definedName>
    <definedName name="SUMVL" localSheetId="14">#REF!</definedName>
    <definedName name="SUMVL">#REF!</definedName>
    <definedName name="SUOIDOI2" localSheetId="2" hidden="1">{"'Sheet1'!$L$16"}</definedName>
    <definedName name="SUOIDOI2" localSheetId="11" hidden="1">{"'Sheet1'!$L$16"}</definedName>
    <definedName name="SUOIDOI2" localSheetId="5" hidden="1">{"'Sheet1'!$L$16"}</definedName>
    <definedName name="SUOIDOI2" hidden="1">{"'Sheet1'!$L$16"}</definedName>
    <definedName name="sur" localSheetId="13">#REF!</definedName>
    <definedName name="sur" localSheetId="2">#REF!</definedName>
    <definedName name="sur" localSheetId="11">#REF!</definedName>
    <definedName name="sur" localSheetId="5">#REF!</definedName>
    <definedName name="sur" localSheetId="14">#REF!</definedName>
    <definedName name="sur">#REF!</definedName>
    <definedName name="sv">#N/A</definedName>
    <definedName name="SVC" localSheetId="13">#REF!</definedName>
    <definedName name="SVC" localSheetId="2">#REF!</definedName>
    <definedName name="SVC" localSheetId="11">#REF!</definedName>
    <definedName name="SVC" localSheetId="5">#REF!</definedName>
    <definedName name="SVC" localSheetId="14">#REF!</definedName>
    <definedName name="SVC">#REF!</definedName>
    <definedName name="svl">50</definedName>
    <definedName name="svn">#N/A</definedName>
    <definedName name="SW" localSheetId="13">#REF!</definedName>
    <definedName name="SW" localSheetId="2">#REF!</definedName>
    <definedName name="SW" localSheetId="11">#REF!</definedName>
    <definedName name="SW" localSheetId="5">#REF!</definedName>
    <definedName name="SW" localSheetId="14">#REF!</definedName>
    <definedName name="SW">#REF!</definedName>
    <definedName name="SX_Lapthao_khungV_Sdao" localSheetId="13">#REF!</definedName>
    <definedName name="SX_Lapthao_khungV_Sdao" localSheetId="2">#REF!</definedName>
    <definedName name="SX_Lapthao_khungV_Sdao" localSheetId="11">#REF!</definedName>
    <definedName name="SX_Lapthao_khungV_Sdao" localSheetId="5">#REF!</definedName>
    <definedName name="SX_Lapthao_khungV_Sdao" localSheetId="14">#REF!</definedName>
    <definedName name="SX_Lapthao_khungV_Sdao">#REF!</definedName>
    <definedName name="SXDam24mA" localSheetId="13">#REF!</definedName>
    <definedName name="SXDam24mA" localSheetId="14">#REF!</definedName>
    <definedName name="SXDam24mA">#REF!</definedName>
    <definedName name="SXdam24mB" localSheetId="13">#REF!</definedName>
    <definedName name="SXdam24mB" localSheetId="2">#REF!</definedName>
    <definedName name="SXdam24mB" localSheetId="11">#REF!</definedName>
    <definedName name="SXdam24mB" localSheetId="5">#REF!</definedName>
    <definedName name="SXdam24mB" localSheetId="14">#REF!</definedName>
    <definedName name="SXdam24mB">#REF!</definedName>
    <definedName name="SXDam33mBien" localSheetId="13">#REF!</definedName>
    <definedName name="SXDam33mBien" localSheetId="2">#REF!</definedName>
    <definedName name="SXDam33mBien" localSheetId="11">#REF!</definedName>
    <definedName name="SXDam33mBien" localSheetId="5">#REF!</definedName>
    <definedName name="SXDam33mBien" localSheetId="14">#REF!</definedName>
    <definedName name="SXDam33mBien">#REF!</definedName>
    <definedName name="SXdam33mGiua" localSheetId="13">#REF!</definedName>
    <definedName name="SXdam33mGiua" localSheetId="2">#REF!</definedName>
    <definedName name="SXdam33mGiua" localSheetId="11">#REF!</definedName>
    <definedName name="SXdam33mGiua" localSheetId="5">#REF!</definedName>
    <definedName name="SXdam33mGiua" localSheetId="14">#REF!</definedName>
    <definedName name="SXdam33mGiua">#REF!</definedName>
    <definedName name="symbol" localSheetId="13">#REF!</definedName>
    <definedName name="symbol" localSheetId="2">#REF!</definedName>
    <definedName name="symbol" localSheetId="11">#REF!</definedName>
    <definedName name="symbol" localSheetId="5">#REF!</definedName>
    <definedName name="symbol" localSheetId="14">#REF!</definedName>
    <definedName name="symbol">#REF!</definedName>
    <definedName name="t" localSheetId="13">#REF!</definedName>
    <definedName name="t" localSheetId="2">#REF!</definedName>
    <definedName name="t" localSheetId="11">#REF!</definedName>
    <definedName name="t" localSheetId="5">#REF!</definedName>
    <definedName name="t" localSheetId="14">#REF!</definedName>
    <definedName name="t">#REF!</definedName>
    <definedName name="t." localSheetId="13">#REF!</definedName>
    <definedName name="t." localSheetId="2">#REF!</definedName>
    <definedName name="t." localSheetId="11">#REF!</definedName>
    <definedName name="t." localSheetId="5">#REF!</definedName>
    <definedName name="t." localSheetId="14">#REF!</definedName>
    <definedName name="t.">#REF!</definedName>
    <definedName name="t.." localSheetId="13">#REF!</definedName>
    <definedName name="t.." localSheetId="2">#REF!</definedName>
    <definedName name="t.." localSheetId="11">#REF!</definedName>
    <definedName name="t.." localSheetId="5">#REF!</definedName>
    <definedName name="t.." localSheetId="14">#REF!</definedName>
    <definedName name="t..">#REF!</definedName>
    <definedName name="t.._6" localSheetId="13">#REF!</definedName>
    <definedName name="t.._6" localSheetId="2">#REF!</definedName>
    <definedName name="t.._6" localSheetId="11">#REF!</definedName>
    <definedName name="t.._6" localSheetId="5">#REF!</definedName>
    <definedName name="t.._6" localSheetId="14">#REF!</definedName>
    <definedName name="t.._6">#REF!</definedName>
    <definedName name="t._6" localSheetId="13">#REF!</definedName>
    <definedName name="t._6" localSheetId="2">#REF!</definedName>
    <definedName name="t._6" localSheetId="11">#REF!</definedName>
    <definedName name="t._6" localSheetId="5">#REF!</definedName>
    <definedName name="t._6" localSheetId="14">#REF!</definedName>
    <definedName name="t._6">#REF!</definedName>
    <definedName name="T.3" localSheetId="2" hidden="1">{"'Sheet1'!$L$16"}</definedName>
    <definedName name="T.3" localSheetId="11" hidden="1">{"'Sheet1'!$L$16"}</definedName>
    <definedName name="T.3" localSheetId="5" hidden="1">{"'Sheet1'!$L$16"}</definedName>
    <definedName name="T.3" hidden="1">{"'Sheet1'!$L$16"}</definedName>
    <definedName name="T.nhËp" localSheetId="13">#REF!</definedName>
    <definedName name="T.nhËp" localSheetId="2">#REF!</definedName>
    <definedName name="T.nhËp" localSheetId="11">#REF!</definedName>
    <definedName name="T.nhËp" localSheetId="5">#REF!</definedName>
    <definedName name="T.nhËp" localSheetId="14">#REF!</definedName>
    <definedName name="T.nhËp">#REF!</definedName>
    <definedName name="t_1">#N/A</definedName>
    <definedName name="T_6" localSheetId="13">#REF!</definedName>
    <definedName name="T_6" localSheetId="2">#REF!</definedName>
    <definedName name="T_6" localSheetId="11">#REF!</definedName>
    <definedName name="T_6" localSheetId="5">#REF!</definedName>
    <definedName name="T_6" localSheetId="14">#REF!</definedName>
    <definedName name="T_6">#REF!</definedName>
    <definedName name="T_HOP">#N/A</definedName>
    <definedName name="t101p" localSheetId="13">#REF!</definedName>
    <definedName name="t101p" localSheetId="2">#REF!</definedName>
    <definedName name="t101p" localSheetId="11">#REF!</definedName>
    <definedName name="t101p" localSheetId="5">#REF!</definedName>
    <definedName name="t101p" localSheetId="14">#REF!</definedName>
    <definedName name="t101p">#REF!</definedName>
    <definedName name="t101p_6" localSheetId="13">#REF!</definedName>
    <definedName name="t101p_6" localSheetId="2">#REF!</definedName>
    <definedName name="t101p_6" localSheetId="11">#REF!</definedName>
    <definedName name="t101p_6" localSheetId="5">#REF!</definedName>
    <definedName name="t101p_6" localSheetId="14">#REF!</definedName>
    <definedName name="t101p_6">#REF!</definedName>
    <definedName name="t103p" localSheetId="13">#REF!</definedName>
    <definedName name="t103p" localSheetId="2">#REF!</definedName>
    <definedName name="t103p" localSheetId="11">#REF!</definedName>
    <definedName name="t103p" localSheetId="5">#REF!</definedName>
    <definedName name="t103p" localSheetId="14">#REF!</definedName>
    <definedName name="t103p">#REF!</definedName>
    <definedName name="t103p_6" localSheetId="13">#REF!</definedName>
    <definedName name="t103p_6" localSheetId="2">#REF!</definedName>
    <definedName name="t103p_6" localSheetId="11">#REF!</definedName>
    <definedName name="t103p_6" localSheetId="5">#REF!</definedName>
    <definedName name="t103p_6" localSheetId="14">#REF!</definedName>
    <definedName name="t103p_6">#REF!</definedName>
    <definedName name="t105mnc">#N/A</definedName>
    <definedName name="t105mnc_6" localSheetId="13">#REF!</definedName>
    <definedName name="t105mnc_6" localSheetId="2">#REF!</definedName>
    <definedName name="t105mnc_6" localSheetId="11">#REF!</definedName>
    <definedName name="t105mnc_6" localSheetId="5">#REF!</definedName>
    <definedName name="t105mnc_6" localSheetId="14">#REF!</definedName>
    <definedName name="t105mnc_6">#REF!</definedName>
    <definedName name="t10m">#N/A</definedName>
    <definedName name="t10m_6" localSheetId="13">#REF!</definedName>
    <definedName name="t10m_6" localSheetId="2">#REF!</definedName>
    <definedName name="t10m_6" localSheetId="11">#REF!</definedName>
    <definedName name="t10m_6" localSheetId="5">#REF!</definedName>
    <definedName name="t10m_6" localSheetId="14">#REF!</definedName>
    <definedName name="t10m_6">#REF!</definedName>
    <definedName name="t10nc">#N/A</definedName>
    <definedName name="t10nc_6" localSheetId="13">#REF!</definedName>
    <definedName name="t10nc_6" localSheetId="2">#REF!</definedName>
    <definedName name="t10nc_6" localSheetId="11">#REF!</definedName>
    <definedName name="t10nc_6" localSheetId="5">#REF!</definedName>
    <definedName name="t10nc_6" localSheetId="14">#REF!</definedName>
    <definedName name="t10nc_6">#REF!</definedName>
    <definedName name="t10nc1p" localSheetId="13">#REF!</definedName>
    <definedName name="t10nc1p" localSheetId="2">#REF!</definedName>
    <definedName name="t10nc1p" localSheetId="11">#REF!</definedName>
    <definedName name="t10nc1p" localSheetId="5">#REF!</definedName>
    <definedName name="t10nc1p" localSheetId="14">#REF!</definedName>
    <definedName name="t10nc1p">#REF!</definedName>
    <definedName name="t10nc1p_6" localSheetId="13">#REF!</definedName>
    <definedName name="t10nc1p_6" localSheetId="2">#REF!</definedName>
    <definedName name="t10nc1p_6" localSheetId="11">#REF!</definedName>
    <definedName name="t10nc1p_6" localSheetId="5">#REF!</definedName>
    <definedName name="t10nc1p_6" localSheetId="14">#REF!</definedName>
    <definedName name="t10nc1p_6">#REF!</definedName>
    <definedName name="t10ncm">#N/A</definedName>
    <definedName name="t10ncm_6" localSheetId="13">#REF!</definedName>
    <definedName name="t10ncm_6" localSheetId="2">#REF!</definedName>
    <definedName name="t10ncm_6" localSheetId="11">#REF!</definedName>
    <definedName name="t10ncm_6" localSheetId="5">#REF!</definedName>
    <definedName name="t10ncm_6" localSheetId="14">#REF!</definedName>
    <definedName name="t10ncm_6">#REF!</definedName>
    <definedName name="t10vl">#N/A</definedName>
    <definedName name="t10vl_6" localSheetId="13">#REF!</definedName>
    <definedName name="t10vl_6" localSheetId="2">#REF!</definedName>
    <definedName name="t10vl_6" localSheetId="11">#REF!</definedName>
    <definedName name="t10vl_6" localSheetId="5">#REF!</definedName>
    <definedName name="t10vl_6" localSheetId="14">#REF!</definedName>
    <definedName name="t10vl_6">#REF!</definedName>
    <definedName name="t10vl1p" localSheetId="13">#REF!</definedName>
    <definedName name="t10vl1p" localSheetId="2">#REF!</definedName>
    <definedName name="t10vl1p" localSheetId="11">#REF!</definedName>
    <definedName name="t10vl1p" localSheetId="5">#REF!</definedName>
    <definedName name="t10vl1p" localSheetId="14">#REF!</definedName>
    <definedName name="t10vl1p">#REF!</definedName>
    <definedName name="t10vl1p_6" localSheetId="13">#REF!</definedName>
    <definedName name="t10vl1p_6" localSheetId="2">#REF!</definedName>
    <definedName name="t10vl1p_6" localSheetId="11">#REF!</definedName>
    <definedName name="t10vl1p_6" localSheetId="5">#REF!</definedName>
    <definedName name="t10vl1p_6" localSheetId="14">#REF!</definedName>
    <definedName name="t10vl1p_6">#REF!</definedName>
    <definedName name="t121p" localSheetId="13">#REF!</definedName>
    <definedName name="t121p" localSheetId="2">#REF!</definedName>
    <definedName name="t121p" localSheetId="11">#REF!</definedName>
    <definedName name="t121p" localSheetId="5">#REF!</definedName>
    <definedName name="t121p" localSheetId="14">#REF!</definedName>
    <definedName name="t121p">#REF!</definedName>
    <definedName name="t121p_6" localSheetId="13">#REF!</definedName>
    <definedName name="t121p_6" localSheetId="2">#REF!</definedName>
    <definedName name="t121p_6" localSheetId="11">#REF!</definedName>
    <definedName name="t121p_6" localSheetId="5">#REF!</definedName>
    <definedName name="t121p_6" localSheetId="14">#REF!</definedName>
    <definedName name="t121p_6">#REF!</definedName>
    <definedName name="t123p" localSheetId="13">#REF!</definedName>
    <definedName name="t123p" localSheetId="2">#REF!</definedName>
    <definedName name="t123p" localSheetId="11">#REF!</definedName>
    <definedName name="t123p" localSheetId="5">#REF!</definedName>
    <definedName name="t123p" localSheetId="14">#REF!</definedName>
    <definedName name="t123p">#REF!</definedName>
    <definedName name="t123p_6" localSheetId="13">#REF!</definedName>
    <definedName name="t123p_6" localSheetId="2">#REF!</definedName>
    <definedName name="t123p_6" localSheetId="11">#REF!</definedName>
    <definedName name="t123p_6" localSheetId="5">#REF!</definedName>
    <definedName name="t123p_6" localSheetId="14">#REF!</definedName>
    <definedName name="t123p_6">#REF!</definedName>
    <definedName name="t12m">#N/A</definedName>
    <definedName name="t12m_6" localSheetId="13">#REF!</definedName>
    <definedName name="t12m_6" localSheetId="2">#REF!</definedName>
    <definedName name="t12m_6" localSheetId="11">#REF!</definedName>
    <definedName name="t12m_6" localSheetId="5">#REF!</definedName>
    <definedName name="t12m_6" localSheetId="14">#REF!</definedName>
    <definedName name="t12m_6">#REF!</definedName>
    <definedName name="t12mnc">#N/A</definedName>
    <definedName name="t12mnc_6" localSheetId="13">#REF!</definedName>
    <definedName name="t12mnc_6" localSheetId="2">#REF!</definedName>
    <definedName name="t12mnc_6" localSheetId="11">#REF!</definedName>
    <definedName name="t12mnc_6" localSheetId="5">#REF!</definedName>
    <definedName name="t12mnc_6" localSheetId="14">#REF!</definedName>
    <definedName name="t12mnc_6">#REF!</definedName>
    <definedName name="t12nc">#N/A</definedName>
    <definedName name="t12nc_6" localSheetId="13">#REF!</definedName>
    <definedName name="t12nc_6" localSheetId="2">#REF!</definedName>
    <definedName name="t12nc_6" localSheetId="11">#REF!</definedName>
    <definedName name="t12nc_6" localSheetId="5">#REF!</definedName>
    <definedName name="t12nc_6" localSheetId="14">#REF!</definedName>
    <definedName name="t12nc_6">#REF!</definedName>
    <definedName name="t12nc3p">#N/A</definedName>
    <definedName name="t12ncm">#N/A</definedName>
    <definedName name="t12ncm_6" localSheetId="13">#REF!</definedName>
    <definedName name="t12ncm_6" localSheetId="2">#REF!</definedName>
    <definedName name="t12ncm_6" localSheetId="11">#REF!</definedName>
    <definedName name="t12ncm_6" localSheetId="5">#REF!</definedName>
    <definedName name="t12ncm_6" localSheetId="14">#REF!</definedName>
    <definedName name="t12ncm_6">#REF!</definedName>
    <definedName name="T12vc" localSheetId="13">#REF!</definedName>
    <definedName name="T12vc" localSheetId="2">#REF!</definedName>
    <definedName name="T12vc" localSheetId="11">#REF!</definedName>
    <definedName name="T12vc" localSheetId="5">#REF!</definedName>
    <definedName name="T12vc" localSheetId="14">#REF!</definedName>
    <definedName name="T12vc">#REF!</definedName>
    <definedName name="t12vl">#N/A</definedName>
    <definedName name="t12vl_6" localSheetId="13">#REF!</definedName>
    <definedName name="t12vl_6" localSheetId="2">#REF!</definedName>
    <definedName name="t12vl_6" localSheetId="11">#REF!</definedName>
    <definedName name="t12vl_6" localSheetId="5">#REF!</definedName>
    <definedName name="t12vl_6" localSheetId="14">#REF!</definedName>
    <definedName name="t12vl_6">#REF!</definedName>
    <definedName name="t12vl3p">#N/A</definedName>
    <definedName name="t141p" localSheetId="13">#REF!</definedName>
    <definedName name="t141p" localSheetId="2">#REF!</definedName>
    <definedName name="t141p" localSheetId="11">#REF!</definedName>
    <definedName name="t141p" localSheetId="5">#REF!</definedName>
    <definedName name="t141p" localSheetId="14">#REF!</definedName>
    <definedName name="t141p">#REF!</definedName>
    <definedName name="t141p_6" localSheetId="13">#REF!</definedName>
    <definedName name="t141p_6" localSheetId="2">#REF!</definedName>
    <definedName name="t141p_6" localSheetId="11">#REF!</definedName>
    <definedName name="t141p_6" localSheetId="5">#REF!</definedName>
    <definedName name="t141p_6" localSheetId="14">#REF!</definedName>
    <definedName name="t141p_6">#REF!</definedName>
    <definedName name="t143p" localSheetId="13">#REF!</definedName>
    <definedName name="t143p" localSheetId="2">#REF!</definedName>
    <definedName name="t143p" localSheetId="11">#REF!</definedName>
    <definedName name="t143p" localSheetId="5">#REF!</definedName>
    <definedName name="t143p" localSheetId="14">#REF!</definedName>
    <definedName name="t143p">#REF!</definedName>
    <definedName name="t143p_6" localSheetId="13">#REF!</definedName>
    <definedName name="t143p_6" localSheetId="2">#REF!</definedName>
    <definedName name="t143p_6" localSheetId="11">#REF!</definedName>
    <definedName name="t143p_6" localSheetId="5">#REF!</definedName>
    <definedName name="t143p_6" localSheetId="14">#REF!</definedName>
    <definedName name="t143p_6">#REF!</definedName>
    <definedName name="t14m">#N/A</definedName>
    <definedName name="t14m_6" localSheetId="13">#REF!</definedName>
    <definedName name="t14m_6" localSheetId="2">#REF!</definedName>
    <definedName name="t14m_6" localSheetId="11">#REF!</definedName>
    <definedName name="t14m_6" localSheetId="5">#REF!</definedName>
    <definedName name="t14m_6" localSheetId="14">#REF!</definedName>
    <definedName name="t14m_6">#REF!</definedName>
    <definedName name="t14mnc">#N/A</definedName>
    <definedName name="t14mnc_6" localSheetId="13">#REF!</definedName>
    <definedName name="t14mnc_6" localSheetId="2">#REF!</definedName>
    <definedName name="t14mnc_6" localSheetId="11">#REF!</definedName>
    <definedName name="t14mnc_6" localSheetId="5">#REF!</definedName>
    <definedName name="t14mnc_6" localSheetId="14">#REF!</definedName>
    <definedName name="t14mnc_6">#REF!</definedName>
    <definedName name="t14nc">#N/A</definedName>
    <definedName name="t14nc_6" localSheetId="13">#REF!</definedName>
    <definedName name="t14nc_6" localSheetId="2">#REF!</definedName>
    <definedName name="t14nc_6" localSheetId="11">#REF!</definedName>
    <definedName name="t14nc_6" localSheetId="5">#REF!</definedName>
    <definedName name="t14nc_6" localSheetId="14">#REF!</definedName>
    <definedName name="t14nc_6">#REF!</definedName>
    <definedName name="t14nc3p" localSheetId="13">#REF!</definedName>
    <definedName name="t14nc3p" localSheetId="2">#REF!</definedName>
    <definedName name="t14nc3p" localSheetId="11">#REF!</definedName>
    <definedName name="t14nc3p" localSheetId="5">#REF!</definedName>
    <definedName name="t14nc3p" localSheetId="14">#REF!</definedName>
    <definedName name="t14nc3p">#REF!</definedName>
    <definedName name="t14nc3p_6" localSheetId="13">#REF!</definedName>
    <definedName name="t14nc3p_6" localSheetId="2">#REF!</definedName>
    <definedName name="t14nc3p_6" localSheetId="11">#REF!</definedName>
    <definedName name="t14nc3p_6" localSheetId="5">#REF!</definedName>
    <definedName name="t14nc3p_6" localSheetId="14">#REF!</definedName>
    <definedName name="t14nc3p_6">#REF!</definedName>
    <definedName name="t14ncm">#N/A</definedName>
    <definedName name="t14ncm_6" localSheetId="13">#REF!</definedName>
    <definedName name="t14ncm_6" localSheetId="2">#REF!</definedName>
    <definedName name="t14ncm_6" localSheetId="11">#REF!</definedName>
    <definedName name="t14ncm_6" localSheetId="5">#REF!</definedName>
    <definedName name="t14ncm_6" localSheetId="14">#REF!</definedName>
    <definedName name="t14ncm_6">#REF!</definedName>
    <definedName name="T14vc">#N/A</definedName>
    <definedName name="t14vl">#N/A</definedName>
    <definedName name="t14vl_6" localSheetId="13">#REF!</definedName>
    <definedName name="t14vl_6" localSheetId="2">#REF!</definedName>
    <definedName name="t14vl_6" localSheetId="11">#REF!</definedName>
    <definedName name="t14vl_6" localSheetId="5">#REF!</definedName>
    <definedName name="t14vl_6" localSheetId="14">#REF!</definedName>
    <definedName name="t14vl_6">#REF!</definedName>
    <definedName name="t14vl3p" localSheetId="13">#REF!</definedName>
    <definedName name="t14vl3p" localSheetId="2">#REF!</definedName>
    <definedName name="t14vl3p" localSheetId="11">#REF!</definedName>
    <definedName name="t14vl3p" localSheetId="5">#REF!</definedName>
    <definedName name="t14vl3p" localSheetId="14">#REF!</definedName>
    <definedName name="t14vl3p">#REF!</definedName>
    <definedName name="t14vl3p_6" localSheetId="13">#REF!</definedName>
    <definedName name="t14vl3p_6" localSheetId="2">#REF!</definedName>
    <definedName name="t14vl3p_6" localSheetId="11">#REF!</definedName>
    <definedName name="t14vl3p_6" localSheetId="5">#REF!</definedName>
    <definedName name="t14vl3p_6" localSheetId="14">#REF!</definedName>
    <definedName name="t14vl3p_6">#REF!</definedName>
    <definedName name="T1C.CDFD">#N/A</definedName>
    <definedName name="T1C.CDFDa">#N/A</definedName>
    <definedName name="T1C.M14">#N/A</definedName>
    <definedName name="T1C.M14a">#N/A</definedName>
    <definedName name="T203P">#N/A</definedName>
    <definedName name="t20m">#N/A</definedName>
    <definedName name="t20m_6" localSheetId="13">#REF!</definedName>
    <definedName name="t20m_6" localSheetId="2">#REF!</definedName>
    <definedName name="t20m_6" localSheetId="11">#REF!</definedName>
    <definedName name="t20m_6" localSheetId="5">#REF!</definedName>
    <definedName name="t20m_6" localSheetId="14">#REF!</definedName>
    <definedName name="t20m_6">#REF!</definedName>
    <definedName name="t20ncm">#N/A</definedName>
    <definedName name="t20ncm_6" localSheetId="13">#REF!</definedName>
    <definedName name="t20ncm_6" localSheetId="2">#REF!</definedName>
    <definedName name="t20ncm_6" localSheetId="11">#REF!</definedName>
    <definedName name="t20ncm_6" localSheetId="5">#REF!</definedName>
    <definedName name="t20ncm_6" localSheetId="14">#REF!</definedName>
    <definedName name="t20ncm_6">#REF!</definedName>
    <definedName name="t7m">#N/A</definedName>
    <definedName name="t7nc">#N/A</definedName>
    <definedName name="t7nc_6" localSheetId="13">#REF!</definedName>
    <definedName name="t7nc_6" localSheetId="2">#REF!</definedName>
    <definedName name="t7nc_6" localSheetId="11">#REF!</definedName>
    <definedName name="t7nc_6" localSheetId="5">#REF!</definedName>
    <definedName name="t7nc_6" localSheetId="14">#REF!</definedName>
    <definedName name="t7nc_6">#REF!</definedName>
    <definedName name="t7vl">#N/A</definedName>
    <definedName name="t7vl_6" localSheetId="13">#REF!</definedName>
    <definedName name="t7vl_6" localSheetId="2">#REF!</definedName>
    <definedName name="t7vl_6" localSheetId="11">#REF!</definedName>
    <definedName name="t7vl_6" localSheetId="5">#REF!</definedName>
    <definedName name="t7vl_6" localSheetId="14">#REF!</definedName>
    <definedName name="t7vl_6">#REF!</definedName>
    <definedName name="t84mnc">#N/A</definedName>
    <definedName name="t84mnc_6" localSheetId="13">#REF!</definedName>
    <definedName name="t84mnc_6" localSheetId="2">#REF!</definedName>
    <definedName name="t84mnc_6" localSheetId="11">#REF!</definedName>
    <definedName name="t84mnc_6" localSheetId="5">#REF!</definedName>
    <definedName name="t84mnc_6" localSheetId="14">#REF!</definedName>
    <definedName name="t84mnc_6">#REF!</definedName>
    <definedName name="t8m">#N/A</definedName>
    <definedName name="t8nc">#N/A</definedName>
    <definedName name="t8nc_6" localSheetId="13">#REF!</definedName>
    <definedName name="t8nc_6" localSheetId="2">#REF!</definedName>
    <definedName name="t8nc_6" localSheetId="11">#REF!</definedName>
    <definedName name="t8nc_6" localSheetId="5">#REF!</definedName>
    <definedName name="t8nc_6" localSheetId="14">#REF!</definedName>
    <definedName name="t8nc_6">#REF!</definedName>
    <definedName name="t8vl">#N/A</definedName>
    <definedName name="t8vl_6" localSheetId="13">#REF!</definedName>
    <definedName name="t8vl_6" localSheetId="2">#REF!</definedName>
    <definedName name="t8vl_6" localSheetId="11">#REF!</definedName>
    <definedName name="t8vl_6" localSheetId="5">#REF!</definedName>
    <definedName name="t8vl_6" localSheetId="14">#REF!</definedName>
    <definedName name="t8vl_6">#REF!</definedName>
    <definedName name="ta" localSheetId="13">#REF!</definedName>
    <definedName name="ta" localSheetId="2">#REF!</definedName>
    <definedName name="ta" localSheetId="11">#REF!</definedName>
    <definedName name="ta" localSheetId="5">#REF!</definedName>
    <definedName name="ta" localSheetId="14">#REF!</definedName>
    <definedName name="ta">#REF!</definedName>
    <definedName name="Tach_NghinTy">#REF!</definedName>
    <definedName name="tadao" localSheetId="13">#REF!</definedName>
    <definedName name="tadao" localSheetId="2">#REF!</definedName>
    <definedName name="tadao" localSheetId="11">#REF!</definedName>
    <definedName name="tadao" localSheetId="5">#REF!</definedName>
    <definedName name="tadao" localSheetId="14">#REF!</definedName>
    <definedName name="tadao">#REF!</definedName>
    <definedName name="Tæng_c_ng_suÊt_hiÖn_t_i">"THOP"</definedName>
    <definedName name="Tæng_H_P_TBA" localSheetId="13">#REF!</definedName>
    <definedName name="Tæng_H_P_TBA" localSheetId="2">#REF!</definedName>
    <definedName name="Tæng_H_P_TBA" localSheetId="11">#REF!</definedName>
    <definedName name="Tæng_H_P_TBA" localSheetId="5">#REF!</definedName>
    <definedName name="Tæng_H_P_TBA" localSheetId="14">#REF!</definedName>
    <definedName name="Tæng_H_P_TBA">#REF!</definedName>
    <definedName name="Tæng_Hîp_35" localSheetId="13">#REF!</definedName>
    <definedName name="Tæng_Hîp_35" localSheetId="2">#REF!</definedName>
    <definedName name="Tæng_Hîp_35" localSheetId="11">#REF!</definedName>
    <definedName name="Tæng_Hîp_35" localSheetId="5">#REF!</definedName>
    <definedName name="Tæng_Hîp_35" localSheetId="14">#REF!</definedName>
    <definedName name="Tæng_Hîp_35">#REF!</definedName>
    <definedName name="Tæng_L_PC__ng_y" localSheetId="13">#REF!</definedName>
    <definedName name="Tæng_L_PC__ng_y" localSheetId="2">#REF!</definedName>
    <definedName name="Tæng_L_PC__ng_y" localSheetId="11">#REF!</definedName>
    <definedName name="Tæng_L_PC__ng_y" localSheetId="5">#REF!</definedName>
    <definedName name="Tæng_L_PC__ng_y" localSheetId="14">#REF!</definedName>
    <definedName name="Tæng_L_PC__ng_y">#REF!</definedName>
    <definedName name="Tæng_L_PC__th_ng" localSheetId="13">#REF!</definedName>
    <definedName name="Tæng_L_PC__th_ng" localSheetId="2">#REF!</definedName>
    <definedName name="Tæng_L_PC__th_ng" localSheetId="11">#REF!</definedName>
    <definedName name="Tæng_L_PC__th_ng" localSheetId="5">#REF!</definedName>
    <definedName name="Tæng_L_PC__th_ng" localSheetId="14">#REF!</definedName>
    <definedName name="Tæng_L_PC__th_ng">#REF!</definedName>
    <definedName name="Tai_trong" localSheetId="13">#REF!</definedName>
    <definedName name="Tai_trong" localSheetId="2">#REF!</definedName>
    <definedName name="Tai_trong" localSheetId="11">#REF!</definedName>
    <definedName name="Tai_trong" localSheetId="5">#REF!</definedName>
    <definedName name="Tai_trong" localSheetId="14">#REF!</definedName>
    <definedName name="Tai_trong">#REF!</definedName>
    <definedName name="Tai_Trong_Tinh_Toan">#N/A</definedName>
    <definedName name="Taikhoan">#N/A</definedName>
    <definedName name="taluydac2" localSheetId="13">#REF!</definedName>
    <definedName name="taluydac2" localSheetId="2">#REF!</definedName>
    <definedName name="taluydac2" localSheetId="11">#REF!</definedName>
    <definedName name="taluydac2" localSheetId="5">#REF!</definedName>
    <definedName name="taluydac2" localSheetId="14">#REF!</definedName>
    <definedName name="taluydac2">#REF!</definedName>
    <definedName name="taluydc1" localSheetId="13">#REF!</definedName>
    <definedName name="taluydc1" localSheetId="2">#REF!</definedName>
    <definedName name="taluydc1" localSheetId="11">#REF!</definedName>
    <definedName name="taluydc1" localSheetId="5">#REF!</definedName>
    <definedName name="taluydc1" localSheetId="14">#REF!</definedName>
    <definedName name="taluydc1">#REF!</definedName>
    <definedName name="taluydc2" localSheetId="13">#REF!</definedName>
    <definedName name="taluydc2" localSheetId="2">#REF!</definedName>
    <definedName name="taluydc2" localSheetId="11">#REF!</definedName>
    <definedName name="taluydc2" localSheetId="5">#REF!</definedName>
    <definedName name="taluydc2" localSheetId="14">#REF!</definedName>
    <definedName name="taluydc2">#REF!</definedName>
    <definedName name="taluydc3" localSheetId="13">#REF!</definedName>
    <definedName name="taluydc3" localSheetId="2">#REF!</definedName>
    <definedName name="taluydc3" localSheetId="11">#REF!</definedName>
    <definedName name="taluydc3" localSheetId="5">#REF!</definedName>
    <definedName name="taluydc3" localSheetId="14">#REF!</definedName>
    <definedName name="taluydc3">#REF!</definedName>
    <definedName name="taluydc4" localSheetId="13">#REF!</definedName>
    <definedName name="taluydc4" localSheetId="2">#REF!</definedName>
    <definedName name="taluydc4" localSheetId="11">#REF!</definedName>
    <definedName name="taluydc4" localSheetId="5">#REF!</definedName>
    <definedName name="taluydc4" localSheetId="14">#REF!</definedName>
    <definedName name="taluydc4">#REF!</definedName>
    <definedName name="Tam" localSheetId="13">#REF!</definedName>
    <definedName name="Tam" localSheetId="2">#REF!</definedName>
    <definedName name="Tam" localSheetId="11">#REF!</definedName>
    <definedName name="Tam" localSheetId="5">#REF!</definedName>
    <definedName name="Tam" localSheetId="14">#REF!</definedName>
    <definedName name="Tam">#REF!</definedName>
    <definedName name="tamdan" localSheetId="13">#REF!</definedName>
    <definedName name="tamdan" localSheetId="2">#REF!</definedName>
    <definedName name="tamdan" localSheetId="11">#REF!</definedName>
    <definedName name="tamdan" localSheetId="5">#REF!</definedName>
    <definedName name="tamdan" localSheetId="14">#REF!</definedName>
    <definedName name="tamdan">#REF!</definedName>
    <definedName name="TAMTINH" localSheetId="13">#REF!</definedName>
    <definedName name="TAMTINH" localSheetId="2">#REF!</definedName>
    <definedName name="TAMTINH" localSheetId="11">#REF!</definedName>
    <definedName name="TAMTINH" localSheetId="5">#REF!</definedName>
    <definedName name="TAMTINH" localSheetId="14">#REF!</definedName>
    <definedName name="TAMTINH">#REF!</definedName>
    <definedName name="tamvia" localSheetId="13">#REF!</definedName>
    <definedName name="tamvia" localSheetId="2">#REF!</definedName>
    <definedName name="tamvia" localSheetId="11">#REF!</definedName>
    <definedName name="tamvia" localSheetId="5">#REF!</definedName>
    <definedName name="tamvia" localSheetId="14">#REF!</definedName>
    <definedName name="tamvia">#REF!</definedName>
    <definedName name="tamviab" localSheetId="13">#REF!</definedName>
    <definedName name="tamviab" localSheetId="2">#REF!</definedName>
    <definedName name="tamviab" localSheetId="11">#REF!</definedName>
    <definedName name="tamviab" localSheetId="5">#REF!</definedName>
    <definedName name="tamviab" localSheetId="14">#REF!</definedName>
    <definedName name="tamviab">#REF!</definedName>
    <definedName name="Tan_suat">#N/A</definedName>
    <definedName name="TANANH" localSheetId="13">#REF!</definedName>
    <definedName name="TANANH" localSheetId="2">#REF!</definedName>
    <definedName name="TANANH" localSheetId="11">#REF!</definedName>
    <definedName name="TANANH" localSheetId="5">#REF!</definedName>
    <definedName name="TANANH" localSheetId="14">#REF!</definedName>
    <definedName name="TANANH">#REF!</definedName>
    <definedName name="TANK" localSheetId="13">#REF!</definedName>
    <definedName name="TANK" localSheetId="2">#REF!</definedName>
    <definedName name="TANK" localSheetId="11">#REF!</definedName>
    <definedName name="TANK" localSheetId="5">#REF!</definedName>
    <definedName name="TANK" localSheetId="14">#REF!</definedName>
    <definedName name="TANK">#REF!</definedName>
    <definedName name="Tang">100</definedName>
    <definedName name="TaPLoc">#N/A</definedName>
    <definedName name="tauhut600" localSheetId="13">#REF!</definedName>
    <definedName name="tauhut600" localSheetId="14">#REF!</definedName>
    <definedName name="tauhut600">#REF!</definedName>
    <definedName name="taukeo150" localSheetId="13">#REF!</definedName>
    <definedName name="taukeo150" localSheetId="2">#REF!</definedName>
    <definedName name="taukeo150" localSheetId="11">#REF!</definedName>
    <definedName name="taukeo150" localSheetId="5">#REF!</definedName>
    <definedName name="taukeo150" localSheetId="14">#REF!</definedName>
    <definedName name="taukeo150">#REF!</definedName>
    <definedName name="taun" localSheetId="13">#REF!</definedName>
    <definedName name="taun" localSheetId="2">#REF!</definedName>
    <definedName name="taun" localSheetId="11">#REF!</definedName>
    <definedName name="taun" localSheetId="5">#REF!</definedName>
    <definedName name="taun" localSheetId="14">#REF!</definedName>
    <definedName name="taun">#REF!</definedName>
    <definedName name="tav">#N/A</definedName>
    <definedName name="tavet">#N/A</definedName>
    <definedName name="tax">#N/A</definedName>
    <definedName name="TaxTV">10%</definedName>
    <definedName name="TaxXL">5%</definedName>
    <definedName name="tb">#N/A</definedName>
    <definedName name="TB_CS" localSheetId="13">#REF!</definedName>
    <definedName name="TB_CS" localSheetId="2">#REF!</definedName>
    <definedName name="TB_CS" localSheetId="11">#REF!</definedName>
    <definedName name="TB_CS" localSheetId="5">#REF!</definedName>
    <definedName name="TB_CS" localSheetId="14">#REF!</definedName>
    <definedName name="TB_CS">#REF!</definedName>
    <definedName name="TB_CTO">#N/A</definedName>
    <definedName name="TB_TBA" localSheetId="13">#REF!</definedName>
    <definedName name="TB_TBA" localSheetId="2">#REF!</definedName>
    <definedName name="TB_TBA" localSheetId="11">#REF!</definedName>
    <definedName name="TB_TBA" localSheetId="5">#REF!</definedName>
    <definedName name="TB_TBA" localSheetId="14">#REF!</definedName>
    <definedName name="TB_TBA">#REF!</definedName>
    <definedName name="TBA" localSheetId="13">#REF!</definedName>
    <definedName name="TBA" localSheetId="2">#REF!</definedName>
    <definedName name="TBA" localSheetId="11">#REF!</definedName>
    <definedName name="TBA" localSheetId="5">#REF!</definedName>
    <definedName name="TBA" localSheetId="14">#REF!</definedName>
    <definedName name="TBA">#REF!</definedName>
    <definedName name="TBA_6" localSheetId="13">#REF!</definedName>
    <definedName name="TBA_6" localSheetId="2">#REF!</definedName>
    <definedName name="TBA_6" localSheetId="11">#REF!</definedName>
    <definedName name="TBA_6" localSheetId="5">#REF!</definedName>
    <definedName name="TBA_6" localSheetId="14">#REF!</definedName>
    <definedName name="TBA_6">#REF!</definedName>
    <definedName name="tbagd1">#N/A</definedName>
    <definedName name="tbao" localSheetId="2" hidden="1">{"'Sheet1'!$L$16"}</definedName>
    <definedName name="tbao" localSheetId="11" hidden="1">{"'Sheet1'!$L$16"}</definedName>
    <definedName name="tbao" localSheetId="5" hidden="1">{"'Sheet1'!$L$16"}</definedName>
    <definedName name="tbao" hidden="1">{"'Sheet1'!$L$16"}</definedName>
    <definedName name="tbdd1p">#N/A</definedName>
    <definedName name="tbdd1p_6" localSheetId="13">#REF!</definedName>
    <definedName name="tbdd1p_6" localSheetId="2">#REF!</definedName>
    <definedName name="tbdd1p_6" localSheetId="11">#REF!</definedName>
    <definedName name="tbdd1p_6" localSheetId="5">#REF!</definedName>
    <definedName name="tbdd1p_6" localSheetId="14">#REF!</definedName>
    <definedName name="tbdd1p_6">#REF!</definedName>
    <definedName name="tbdd3p">#N/A</definedName>
    <definedName name="tbdd3p_6" localSheetId="13">#REF!</definedName>
    <definedName name="tbdd3p_6" localSheetId="2">#REF!</definedName>
    <definedName name="tbdd3p_6" localSheetId="11">#REF!</definedName>
    <definedName name="tbdd3p_6" localSheetId="5">#REF!</definedName>
    <definedName name="tbdd3p_6" localSheetId="14">#REF!</definedName>
    <definedName name="tbdd3p_6">#REF!</definedName>
    <definedName name="tbddsdl">#N/A</definedName>
    <definedName name="tbddsdl_6" localSheetId="13">#REF!</definedName>
    <definedName name="tbddsdl_6" localSheetId="2">#REF!</definedName>
    <definedName name="tbddsdl_6" localSheetId="11">#REF!</definedName>
    <definedName name="tbddsdl_6" localSheetId="5">#REF!</definedName>
    <definedName name="tbddsdl_6" localSheetId="14">#REF!</definedName>
    <definedName name="tbddsdl_6">#REF!</definedName>
    <definedName name="TBI">#N/A</definedName>
    <definedName name="TBI_6" localSheetId="13">#REF!</definedName>
    <definedName name="TBI_6" localSheetId="2">#REF!</definedName>
    <definedName name="TBI_6" localSheetId="11">#REF!</definedName>
    <definedName name="TBI_6" localSheetId="5">#REF!</definedName>
    <definedName name="TBI_6" localSheetId="14">#REF!</definedName>
    <definedName name="TBI_6">#REF!</definedName>
    <definedName name="tbkn" localSheetId="13">#REF!</definedName>
    <definedName name="tbkn" localSheetId="14">#REF!</definedName>
    <definedName name="tbkn">#REF!</definedName>
    <definedName name="tbl_ProdInfo" localSheetId="13" hidden="1">#REF!</definedName>
    <definedName name="tbl_ProdInfo" localSheetId="2" hidden="1">#REF!</definedName>
    <definedName name="tbl_ProdInfo" localSheetId="11" hidden="1">#REF!</definedName>
    <definedName name="tbl_ProdInfo" localSheetId="5" hidden="1">#REF!</definedName>
    <definedName name="tbl_ProdInfo" localSheetId="14" hidden="1">#REF!</definedName>
    <definedName name="tbl_ProdInfo" hidden="1">#REF!</definedName>
    <definedName name="tbmc" localSheetId="13">#REF!</definedName>
    <definedName name="tbmc" localSheetId="2">#REF!</definedName>
    <definedName name="tbmc" localSheetId="11">#REF!</definedName>
    <definedName name="tbmc" localSheetId="5">#REF!</definedName>
    <definedName name="tbmc" localSheetId="14">#REF!</definedName>
    <definedName name="tbmc">#REF!</definedName>
    <definedName name="tbphunson" localSheetId="13">#REF!</definedName>
    <definedName name="tbphunson" localSheetId="2">#REF!</definedName>
    <definedName name="tbphunson" localSheetId="11">#REF!</definedName>
    <definedName name="tbphunson" localSheetId="5">#REF!</definedName>
    <definedName name="tbphunson" localSheetId="14">#REF!</definedName>
    <definedName name="tbphunson">#REF!</definedName>
    <definedName name="TBSGP" localSheetId="13">#REF!</definedName>
    <definedName name="TBSGP" localSheetId="2">#REF!</definedName>
    <definedName name="TBSGP" localSheetId="11">#REF!</definedName>
    <definedName name="TBSGP" localSheetId="5">#REF!</definedName>
    <definedName name="TBSGP" localSheetId="14">#REF!</definedName>
    <definedName name="TBSGP">#REF!</definedName>
    <definedName name="tbtr">#N/A</definedName>
    <definedName name="tbtr_6" localSheetId="13">#REF!</definedName>
    <definedName name="tbtr_6" localSheetId="2">#REF!</definedName>
    <definedName name="tbtr_6" localSheetId="11">#REF!</definedName>
    <definedName name="tbtr_6" localSheetId="5">#REF!</definedName>
    <definedName name="tbtr_6" localSheetId="14">#REF!</definedName>
    <definedName name="tbtr_6">#REF!</definedName>
    <definedName name="tbtram" localSheetId="13">#REF!</definedName>
    <definedName name="tbtram" localSheetId="2">#REF!</definedName>
    <definedName name="tbtram" localSheetId="11">#REF!</definedName>
    <definedName name="tbtram" localSheetId="5">#REF!</definedName>
    <definedName name="tbtram" localSheetId="14">#REF!</definedName>
    <definedName name="tbtram">#REF!</definedName>
    <definedName name="tbtram_6" localSheetId="13">#REF!</definedName>
    <definedName name="tbtram_6" localSheetId="2">#REF!</definedName>
    <definedName name="tbtram_6" localSheetId="11">#REF!</definedName>
    <definedName name="tbtram_6" localSheetId="5">#REF!</definedName>
    <definedName name="tbtram_6" localSheetId="14">#REF!</definedName>
    <definedName name="tbtram_6">#REF!</definedName>
    <definedName name="TBXD" localSheetId="13">#REF!</definedName>
    <definedName name="TBXD" localSheetId="2">#REF!</definedName>
    <definedName name="TBXD" localSheetId="11">#REF!</definedName>
    <definedName name="TBXD" localSheetId="5">#REF!</definedName>
    <definedName name="TBXD" localSheetId="14">#REF!</definedName>
    <definedName name="TBXD">#REF!</definedName>
    <definedName name="TC" localSheetId="13">#REF!</definedName>
    <definedName name="TC" localSheetId="2">#REF!</definedName>
    <definedName name="TC" localSheetId="11">#REF!</definedName>
    <definedName name="TC" localSheetId="5">#REF!</definedName>
    <definedName name="TC" localSheetId="14">#REF!</definedName>
    <definedName name="TC">#REF!</definedName>
    <definedName name="tc_1" localSheetId="13">#REF!</definedName>
    <definedName name="tc_1" localSheetId="2">#REF!</definedName>
    <definedName name="tc_1" localSheetId="11">#REF!</definedName>
    <definedName name="tc_1" localSheetId="5">#REF!</definedName>
    <definedName name="tc_1" localSheetId="14">#REF!</definedName>
    <definedName name="tc_1">#REF!</definedName>
    <definedName name="tc_2" localSheetId="13">#REF!</definedName>
    <definedName name="tc_2" localSheetId="2">#REF!</definedName>
    <definedName name="tc_2" localSheetId="11">#REF!</definedName>
    <definedName name="tc_2" localSheetId="5">#REF!</definedName>
    <definedName name="tc_2" localSheetId="14">#REF!</definedName>
    <definedName name="tc_2">#REF!</definedName>
    <definedName name="tc_6" localSheetId="13">#REF!</definedName>
    <definedName name="tc_6" localSheetId="2">#REF!</definedName>
    <definedName name="tc_6" localSheetId="11">#REF!</definedName>
    <definedName name="tc_6" localSheetId="5">#REF!</definedName>
    <definedName name="tc_6" localSheetId="14">#REF!</definedName>
    <definedName name="tc_6">#REF!</definedName>
    <definedName name="TC_NHANH1" localSheetId="13">#REF!</definedName>
    <definedName name="TC_NHANH1" localSheetId="2">#REF!</definedName>
    <definedName name="TC_NHANH1" localSheetId="11">#REF!</definedName>
    <definedName name="TC_NHANH1" localSheetId="5">#REF!</definedName>
    <definedName name="TC_NHANH1" localSheetId="14">#REF!</definedName>
    <definedName name="TC_NHANH1">#REF!</definedName>
    <definedName name="TC_NHANH1_6" localSheetId="13">#REF!</definedName>
    <definedName name="TC_NHANH1_6" localSheetId="2">#REF!</definedName>
    <definedName name="TC_NHANH1_6" localSheetId="11">#REF!</definedName>
    <definedName name="TC_NHANH1_6" localSheetId="5">#REF!</definedName>
    <definedName name="TC_NHANH1_6" localSheetId="14">#REF!</definedName>
    <definedName name="TC_NHANH1_6">#REF!</definedName>
    <definedName name="TCT" function="1" xlm="1">[7]TCT!$A$1</definedName>
    <definedName name="tcvnt">#REF!</definedName>
    <definedName name="tcxxnc">#N/A</definedName>
    <definedName name="tcxxnc_6" localSheetId="13">#REF!</definedName>
    <definedName name="tcxxnc_6" localSheetId="2">#REF!</definedName>
    <definedName name="tcxxnc_6" localSheetId="11">#REF!</definedName>
    <definedName name="tcxxnc_6" localSheetId="5">#REF!</definedName>
    <definedName name="tcxxnc_6" localSheetId="14">#REF!</definedName>
    <definedName name="tcxxnc_6">#REF!</definedName>
    <definedName name="Tchuan" localSheetId="13">#REF!</definedName>
    <definedName name="Tchuan" localSheetId="2">#REF!</definedName>
    <definedName name="Tchuan" localSheetId="11">#REF!</definedName>
    <definedName name="Tchuan" localSheetId="5">#REF!</definedName>
    <definedName name="Tchuan" localSheetId="14">#REF!</definedName>
    <definedName name="Tchuan">#REF!</definedName>
    <definedName name="TD" localSheetId="13">#REF!</definedName>
    <definedName name="TD" localSheetId="2">#REF!</definedName>
    <definedName name="TD" localSheetId="11">#REF!</definedName>
    <definedName name="TD" localSheetId="5">#REF!</definedName>
    <definedName name="TD" localSheetId="14">#REF!</definedName>
    <definedName name="TD">#REF!</definedName>
    <definedName name="td10vl" localSheetId="13">#REF!</definedName>
    <definedName name="td10vl" localSheetId="2">#REF!</definedName>
    <definedName name="td10vl" localSheetId="11">#REF!</definedName>
    <definedName name="td10vl" localSheetId="5">#REF!</definedName>
    <definedName name="td10vl" localSheetId="14">#REF!</definedName>
    <definedName name="td10vl">#REF!</definedName>
    <definedName name="td12nc" localSheetId="13">#REF!</definedName>
    <definedName name="td12nc" localSheetId="2">#REF!</definedName>
    <definedName name="td12nc" localSheetId="11">#REF!</definedName>
    <definedName name="td12nc" localSheetId="5">#REF!</definedName>
    <definedName name="td12nc" localSheetId="14">#REF!</definedName>
    <definedName name="td12nc">#REF!</definedName>
    <definedName name="TD12vl" localSheetId="13">#REF!</definedName>
    <definedName name="TD12vl" localSheetId="2">#REF!</definedName>
    <definedName name="TD12vl" localSheetId="11">#REF!</definedName>
    <definedName name="TD12vl" localSheetId="5">#REF!</definedName>
    <definedName name="TD12vl" localSheetId="14">#REF!</definedName>
    <definedName name="TD12vl">#REF!</definedName>
    <definedName name="td1cnc">#N/A</definedName>
    <definedName name="td1cnc_6" localSheetId="13">#REF!</definedName>
    <definedName name="td1cnc_6" localSheetId="2">#REF!</definedName>
    <definedName name="td1cnc_6" localSheetId="11">#REF!</definedName>
    <definedName name="td1cnc_6" localSheetId="5">#REF!</definedName>
    <definedName name="td1cnc_6" localSheetId="14">#REF!</definedName>
    <definedName name="td1cnc_6">#REF!</definedName>
    <definedName name="td1cvl">#N/A</definedName>
    <definedName name="td1cvl_6" localSheetId="13">#REF!</definedName>
    <definedName name="td1cvl_6" localSheetId="2">#REF!</definedName>
    <definedName name="td1cvl_6" localSheetId="11">#REF!</definedName>
    <definedName name="td1cvl_6" localSheetId="5">#REF!</definedName>
    <definedName name="td1cvl_6" localSheetId="14">#REF!</definedName>
    <definedName name="td1cvl_6">#REF!</definedName>
    <definedName name="td1p" localSheetId="13">#REF!</definedName>
    <definedName name="td1p" localSheetId="2">#REF!</definedName>
    <definedName name="td1p" localSheetId="11">#REF!</definedName>
    <definedName name="td1p" localSheetId="5">#REF!</definedName>
    <definedName name="td1p" localSheetId="14">#REF!</definedName>
    <definedName name="td1p">#REF!</definedName>
    <definedName name="td1p_6" localSheetId="13">#REF!</definedName>
    <definedName name="td1p_6" localSheetId="2">#REF!</definedName>
    <definedName name="td1p_6" localSheetId="11">#REF!</definedName>
    <definedName name="td1p_6" localSheetId="5">#REF!</definedName>
    <definedName name="td1p_6" localSheetId="14">#REF!</definedName>
    <definedName name="td1p_6">#REF!</definedName>
    <definedName name="TD1p1nc" localSheetId="13">#REF!</definedName>
    <definedName name="TD1p1nc" localSheetId="2">#REF!</definedName>
    <definedName name="TD1p1nc" localSheetId="11">#REF!</definedName>
    <definedName name="TD1p1nc" localSheetId="5">#REF!</definedName>
    <definedName name="TD1p1nc" localSheetId="14">#REF!</definedName>
    <definedName name="TD1p1nc">#REF!</definedName>
    <definedName name="td1p1vc" localSheetId="13">#REF!</definedName>
    <definedName name="td1p1vc" localSheetId="2">#REF!</definedName>
    <definedName name="td1p1vc" localSheetId="11">#REF!</definedName>
    <definedName name="td1p1vc" localSheetId="5">#REF!</definedName>
    <definedName name="td1p1vc" localSheetId="14">#REF!</definedName>
    <definedName name="td1p1vc">#REF!</definedName>
    <definedName name="TD1p1vl" localSheetId="13">#REF!</definedName>
    <definedName name="TD1p1vl" localSheetId="2">#REF!</definedName>
    <definedName name="TD1p1vl" localSheetId="11">#REF!</definedName>
    <definedName name="TD1p1vl" localSheetId="5">#REF!</definedName>
    <definedName name="TD1p1vl" localSheetId="14">#REF!</definedName>
    <definedName name="TD1p1vl">#REF!</definedName>
    <definedName name="TD1pnc">#N/A</definedName>
    <definedName name="TD1pvl">#N/A</definedName>
    <definedName name="td3p" localSheetId="13">#REF!</definedName>
    <definedName name="td3p" localSheetId="2">#REF!</definedName>
    <definedName name="td3p" localSheetId="11">#REF!</definedName>
    <definedName name="td3p" localSheetId="5">#REF!</definedName>
    <definedName name="td3p" localSheetId="14">#REF!</definedName>
    <definedName name="td3p">#REF!</definedName>
    <definedName name="td3p_6" localSheetId="13">#REF!</definedName>
    <definedName name="td3p_6" localSheetId="2">#REF!</definedName>
    <definedName name="td3p_6" localSheetId="11">#REF!</definedName>
    <definedName name="td3p_6" localSheetId="5">#REF!</definedName>
    <definedName name="td3p_6" localSheetId="14">#REF!</definedName>
    <definedName name="td3p_6">#REF!</definedName>
    <definedName name="tdc84nc">#N/A</definedName>
    <definedName name="tdc84nc_6" localSheetId="13">#REF!</definedName>
    <definedName name="tdc84nc_6" localSheetId="2">#REF!</definedName>
    <definedName name="tdc84nc_6" localSheetId="11">#REF!</definedName>
    <definedName name="tdc84nc_6" localSheetId="5">#REF!</definedName>
    <definedName name="tdc84nc_6" localSheetId="14">#REF!</definedName>
    <definedName name="tdc84nc_6">#REF!</definedName>
    <definedName name="tdcc" localSheetId="13">#REF!</definedName>
    <definedName name="tdcc" localSheetId="2">#REF!</definedName>
    <definedName name="tdcc" localSheetId="11">#REF!</definedName>
    <definedName name="tdcc" localSheetId="5">#REF!</definedName>
    <definedName name="tdcc" localSheetId="14">#REF!</definedName>
    <definedName name="tdcc">#REF!</definedName>
    <definedName name="tdcnc">#N/A</definedName>
    <definedName name="tdcnc_6" localSheetId="13">#REF!</definedName>
    <definedName name="tdcnc_6" localSheetId="2">#REF!</definedName>
    <definedName name="tdcnc_6" localSheetId="11">#REF!</definedName>
    <definedName name="tdcnc_6" localSheetId="5">#REF!</definedName>
    <definedName name="tdcnc_6" localSheetId="14">#REF!</definedName>
    <definedName name="tdcnc_6">#REF!</definedName>
    <definedName name="TDctnc" localSheetId="13">#REF!</definedName>
    <definedName name="TDctnc" localSheetId="2">#REF!</definedName>
    <definedName name="TDctnc" localSheetId="11">#REF!</definedName>
    <definedName name="TDctnc" localSheetId="5">#REF!</definedName>
    <definedName name="TDctnc" localSheetId="14">#REF!</definedName>
    <definedName name="TDctnc">#REF!</definedName>
    <definedName name="TDctvc" localSheetId="13">#REF!</definedName>
    <definedName name="TDctvc" localSheetId="2">#REF!</definedName>
    <definedName name="TDctvc" localSheetId="11">#REF!</definedName>
    <definedName name="TDctvc" localSheetId="5">#REF!</definedName>
    <definedName name="TDctvc" localSheetId="14">#REF!</definedName>
    <definedName name="TDctvc">#REF!</definedName>
    <definedName name="TDctvl" localSheetId="13">#REF!</definedName>
    <definedName name="TDctvl" localSheetId="2">#REF!</definedName>
    <definedName name="TDctvl" localSheetId="11">#REF!</definedName>
    <definedName name="TDctvl" localSheetId="5">#REF!</definedName>
    <definedName name="TDctvl" localSheetId="14">#REF!</definedName>
    <definedName name="TDctvl">#REF!</definedName>
    <definedName name="TDDAKT" localSheetId="13">#REF!</definedName>
    <definedName name="TDDAKT" localSheetId="2">#REF!</definedName>
    <definedName name="TDDAKT" localSheetId="11">#REF!</definedName>
    <definedName name="TDDAKT" localSheetId="5">#REF!</definedName>
    <definedName name="TDDAKT" localSheetId="14">#REF!</definedName>
    <definedName name="TDDAKT">#REF!</definedName>
    <definedName name="tdgnc">#N/A</definedName>
    <definedName name="tdgnc_6" localSheetId="13">#REF!</definedName>
    <definedName name="tdgnc_6" localSheetId="2">#REF!</definedName>
    <definedName name="tdgnc_6" localSheetId="11">#REF!</definedName>
    <definedName name="tdgnc_6" localSheetId="5">#REF!</definedName>
    <definedName name="tdgnc_6" localSheetId="14">#REF!</definedName>
    <definedName name="tdgnc_6">#REF!</definedName>
    <definedName name="tdgvl">#N/A</definedName>
    <definedName name="tdgvl_6" localSheetId="13">#REF!</definedName>
    <definedName name="tdgvl_6" localSheetId="2">#REF!</definedName>
    <definedName name="tdgvl_6" localSheetId="11">#REF!</definedName>
    <definedName name="tdgvl_6" localSheetId="5">#REF!</definedName>
    <definedName name="tdgvl_6" localSheetId="14">#REF!</definedName>
    <definedName name="tdgvl_6">#REF!</definedName>
    <definedName name="tdhtnc">#N/A</definedName>
    <definedName name="tdhtnc_6" localSheetId="13">#REF!</definedName>
    <definedName name="tdhtnc_6" localSheetId="2">#REF!</definedName>
    <definedName name="tdhtnc_6" localSheetId="11">#REF!</definedName>
    <definedName name="tdhtnc_6" localSheetId="5">#REF!</definedName>
    <definedName name="tdhtnc_6" localSheetId="14">#REF!</definedName>
    <definedName name="tdhtnc_6">#REF!</definedName>
    <definedName name="tdhtvl">#N/A</definedName>
    <definedName name="tdhtvl_6" localSheetId="13">#REF!</definedName>
    <definedName name="tdhtvl_6" localSheetId="2">#REF!</definedName>
    <definedName name="tdhtvl_6" localSheetId="11">#REF!</definedName>
    <definedName name="tdhtvl_6" localSheetId="5">#REF!</definedName>
    <definedName name="tdhtvl_6" localSheetId="14">#REF!</definedName>
    <definedName name="tdhtvl_6">#REF!</definedName>
    <definedName name="TDIA" localSheetId="13">#REF!</definedName>
    <definedName name="TDIA" localSheetId="2">#REF!</definedName>
    <definedName name="TDIA" localSheetId="11">#REF!</definedName>
    <definedName name="TDIA" localSheetId="5">#REF!</definedName>
    <definedName name="TDIA" localSheetId="14">#REF!</definedName>
    <definedName name="TDIA">#REF!</definedName>
    <definedName name="tdnc">#N/A</definedName>
    <definedName name="tdnc_6" localSheetId="13">#REF!</definedName>
    <definedName name="tdnc_6" localSheetId="2">#REF!</definedName>
    <definedName name="tdnc_6" localSheetId="11">#REF!</definedName>
    <definedName name="tdnc_6" localSheetId="5">#REF!</definedName>
    <definedName name="tdnc_6" localSheetId="14">#REF!</definedName>
    <definedName name="tdnc_6">#REF!</definedName>
    <definedName name="tdnc1p" localSheetId="13">#REF!</definedName>
    <definedName name="tdnc1p" localSheetId="2">#REF!</definedName>
    <definedName name="tdnc1p" localSheetId="11">#REF!</definedName>
    <definedName name="tdnc1p" localSheetId="5">#REF!</definedName>
    <definedName name="tdnc1p" localSheetId="14">#REF!</definedName>
    <definedName name="tdnc1p">#REF!</definedName>
    <definedName name="tdnc1p_6" localSheetId="13">#REF!</definedName>
    <definedName name="tdnc1p_6" localSheetId="2">#REF!</definedName>
    <definedName name="tdnc1p_6" localSheetId="11">#REF!</definedName>
    <definedName name="tdnc1p_6" localSheetId="5">#REF!</definedName>
    <definedName name="tdnc1p_6" localSheetId="14">#REF!</definedName>
    <definedName name="tdnc1p_6">#REF!</definedName>
    <definedName name="tdnc3p">#N/A</definedName>
    <definedName name="TDng" localSheetId="13">#REF!</definedName>
    <definedName name="TDng" localSheetId="2">#REF!</definedName>
    <definedName name="TDng" localSheetId="11">#REF!</definedName>
    <definedName name="TDng" localSheetId="5">#REF!</definedName>
    <definedName name="TDng" localSheetId="14">#REF!</definedName>
    <definedName name="TDng">#REF!</definedName>
    <definedName name="tdo" localSheetId="13">#REF!</definedName>
    <definedName name="tdo" localSheetId="2">#REF!</definedName>
    <definedName name="tdo" localSheetId="11">#REF!</definedName>
    <definedName name="tdo" localSheetId="5">#REF!</definedName>
    <definedName name="tdo" localSheetId="14">#REF!</definedName>
    <definedName name="tdo">#REF!</definedName>
    <definedName name="Tdongia" localSheetId="13">#REF!</definedName>
    <definedName name="Tdongia" localSheetId="2">#REF!</definedName>
    <definedName name="Tdongia" localSheetId="11">#REF!</definedName>
    <definedName name="Tdongia" localSheetId="5">#REF!</definedName>
    <definedName name="Tdongia" localSheetId="14">#REF!</definedName>
    <definedName name="Tdongia">#REF!</definedName>
    <definedName name="TDoto" localSheetId="13">#REF!</definedName>
    <definedName name="TDoto" localSheetId="2">#REF!</definedName>
    <definedName name="TDoto" localSheetId="11">#REF!</definedName>
    <definedName name="TDoto" localSheetId="5">#REF!</definedName>
    <definedName name="TDoto" localSheetId="14">#REF!</definedName>
    <definedName name="TDoto">#REF!</definedName>
    <definedName name="tdt" localSheetId="13">#REF!</definedName>
    <definedName name="tdt" localSheetId="2">#REF!</definedName>
    <definedName name="tdt" localSheetId="11">#REF!</definedName>
    <definedName name="tdt" localSheetId="5">#REF!</definedName>
    <definedName name="tdt" localSheetId="14">#REF!</definedName>
    <definedName name="tdt">#REF!</definedName>
    <definedName name="tdt1pnc">#N/A</definedName>
    <definedName name="tdt1pnc_6" localSheetId="13">#REF!</definedName>
    <definedName name="tdt1pnc_6" localSheetId="2">#REF!</definedName>
    <definedName name="tdt1pnc_6" localSheetId="11">#REF!</definedName>
    <definedName name="tdt1pnc_6" localSheetId="5">#REF!</definedName>
    <definedName name="tdt1pnc_6" localSheetId="14">#REF!</definedName>
    <definedName name="tdt1pnc_6">#REF!</definedName>
    <definedName name="tdt1pvl">#N/A</definedName>
    <definedName name="tdt1pvl_6" localSheetId="13">#REF!</definedName>
    <definedName name="tdt1pvl_6" localSheetId="2">#REF!</definedName>
    <definedName name="tdt1pvl_6" localSheetId="11">#REF!</definedName>
    <definedName name="tdt1pvl_6" localSheetId="5">#REF!</definedName>
    <definedName name="tdt1pvl_6" localSheetId="14">#REF!</definedName>
    <definedName name="tdt1pvl_6">#REF!</definedName>
    <definedName name="tdt2cnc">#N/A</definedName>
    <definedName name="tdt2cnc_6" localSheetId="13">#REF!</definedName>
    <definedName name="tdt2cnc_6" localSheetId="2">#REF!</definedName>
    <definedName name="tdt2cnc_6" localSheetId="11">#REF!</definedName>
    <definedName name="tdt2cnc_6" localSheetId="5">#REF!</definedName>
    <definedName name="tdt2cnc_6" localSheetId="14">#REF!</definedName>
    <definedName name="tdt2cnc_6">#REF!</definedName>
    <definedName name="tdt2cvl">#N/A</definedName>
    <definedName name="TDTBA" localSheetId="2" hidden="1">{"'Sheet1'!$L$16"}</definedName>
    <definedName name="TDTBA" localSheetId="11" hidden="1">{"'Sheet1'!$L$16"}</definedName>
    <definedName name="TDTBA" localSheetId="5" hidden="1">{"'Sheet1'!$L$16"}</definedName>
    <definedName name="TDTBA" hidden="1">{"'Sheet1'!$L$16"}</definedName>
    <definedName name="TDTDT" localSheetId="13">#REF!</definedName>
    <definedName name="TDTDT" localSheetId="2">#REF!</definedName>
    <definedName name="TDTDT" localSheetId="11">#REF!</definedName>
    <definedName name="TDTDT" localSheetId="5">#REF!</definedName>
    <definedName name="TDTDT" localSheetId="14">#REF!</definedName>
    <definedName name="TDTDT">#REF!</definedName>
    <definedName name="TDTKKT" localSheetId="13">#REF!</definedName>
    <definedName name="TDTKKT" localSheetId="2">#REF!</definedName>
    <definedName name="TDTKKT" localSheetId="11">#REF!</definedName>
    <definedName name="TDTKKT" localSheetId="5">#REF!</definedName>
    <definedName name="TDTKKT" localSheetId="14">#REF!</definedName>
    <definedName name="TDTKKT">#REF!</definedName>
    <definedName name="TDTT">#N/A</definedName>
    <definedName name="tdtr2cnc" localSheetId="13">#REF!</definedName>
    <definedName name="tdtr2cnc" localSheetId="2">#REF!</definedName>
    <definedName name="tdtr2cnc" localSheetId="11">#REF!</definedName>
    <definedName name="tdtr2cnc" localSheetId="5">#REF!</definedName>
    <definedName name="tdtr2cnc" localSheetId="14">#REF!</definedName>
    <definedName name="tdtr2cnc">#REF!</definedName>
    <definedName name="tdtr2cnc_6" localSheetId="13">#REF!</definedName>
    <definedName name="tdtr2cnc_6" localSheetId="2">#REF!</definedName>
    <definedName name="tdtr2cnc_6" localSheetId="11">#REF!</definedName>
    <definedName name="tdtr2cnc_6" localSheetId="5">#REF!</definedName>
    <definedName name="tdtr2cnc_6" localSheetId="14">#REF!</definedName>
    <definedName name="tdtr2cnc_6">#REF!</definedName>
    <definedName name="tdtr2cvl" localSheetId="13">#REF!</definedName>
    <definedName name="tdtr2cvl" localSheetId="2">#REF!</definedName>
    <definedName name="tdtr2cvl" localSheetId="11">#REF!</definedName>
    <definedName name="tdtr2cvl" localSheetId="5">#REF!</definedName>
    <definedName name="tdtr2cvl" localSheetId="14">#REF!</definedName>
    <definedName name="tdtr2cvl">#REF!</definedName>
    <definedName name="tdtr2cvl_6" localSheetId="13">#REF!</definedName>
    <definedName name="tdtr2cvl_6" localSheetId="2">#REF!</definedName>
    <definedName name="tdtr2cvl_6" localSheetId="11">#REF!</definedName>
    <definedName name="tdtr2cvl_6" localSheetId="5">#REF!</definedName>
    <definedName name="tdtr2cvl_6" localSheetId="14">#REF!</definedName>
    <definedName name="tdtr2cvl_6">#REF!</definedName>
    <definedName name="tdtrnc">#N/A</definedName>
    <definedName name="tdtrnc_6" localSheetId="13">#REF!</definedName>
    <definedName name="tdtrnc_6" localSheetId="2">#REF!</definedName>
    <definedName name="tdtrnc_6" localSheetId="11">#REF!</definedName>
    <definedName name="tdtrnc_6" localSheetId="5">#REF!</definedName>
    <definedName name="tdtrnc_6" localSheetId="14">#REF!</definedName>
    <definedName name="tdtrnc_6">#REF!</definedName>
    <definedName name="tdtrvl">#N/A</definedName>
    <definedName name="tdtrvl_6" localSheetId="13">#REF!</definedName>
    <definedName name="tdtrvl_6" localSheetId="2">#REF!</definedName>
    <definedName name="tdtrvl_6" localSheetId="11">#REF!</definedName>
    <definedName name="tdtrvl_6" localSheetId="5">#REF!</definedName>
    <definedName name="tdtrvl_6" localSheetId="14">#REF!</definedName>
    <definedName name="tdtrvl_6">#REF!</definedName>
    <definedName name="tdvl">#N/A</definedName>
    <definedName name="tdvl_6" localSheetId="13">#REF!</definedName>
    <definedName name="tdvl_6" localSheetId="2">#REF!</definedName>
    <definedName name="tdvl_6" localSheetId="11">#REF!</definedName>
    <definedName name="tdvl_6" localSheetId="5">#REF!</definedName>
    <definedName name="tdvl_6" localSheetId="14">#REF!</definedName>
    <definedName name="tdvl_6">#REF!</definedName>
    <definedName name="tdvl1p" localSheetId="13">#REF!</definedName>
    <definedName name="tdvl1p" localSheetId="2">#REF!</definedName>
    <definedName name="tdvl1p" localSheetId="11">#REF!</definedName>
    <definedName name="tdvl1p" localSheetId="5">#REF!</definedName>
    <definedName name="tdvl1p" localSheetId="14">#REF!</definedName>
    <definedName name="tdvl1p">#REF!</definedName>
    <definedName name="tdvl1p_6" localSheetId="13">#REF!</definedName>
    <definedName name="tdvl1p_6" localSheetId="2">#REF!</definedName>
    <definedName name="tdvl1p_6" localSheetId="11">#REF!</definedName>
    <definedName name="tdvl1p_6" localSheetId="5">#REF!</definedName>
    <definedName name="tdvl1p_6" localSheetId="14">#REF!</definedName>
    <definedName name="tdvl1p_6">#REF!</definedName>
    <definedName name="tdvl3p">#N/A</definedName>
    <definedName name="TDVT" localSheetId="13">#REF!</definedName>
    <definedName name="TDVT" localSheetId="2">#REF!</definedName>
    <definedName name="TDVT" localSheetId="11">#REF!</definedName>
    <definedName name="TDVT" localSheetId="5">#REF!</definedName>
    <definedName name="TDVT" localSheetId="14">#REF!</definedName>
    <definedName name="TDVT">#REF!</definedName>
    <definedName name="TDxn" localSheetId="13">#REF!</definedName>
    <definedName name="TDxn" localSheetId="2">#REF!</definedName>
    <definedName name="TDxn" localSheetId="11">#REF!</definedName>
    <definedName name="TDxn" localSheetId="5">#REF!</definedName>
    <definedName name="TDxn" localSheetId="14">#REF!</definedName>
    <definedName name="TDxn">#REF!</definedName>
    <definedName name="te" localSheetId="2" hidden="1">{#N/A,#N/A,FALSE,"Chi tiÆt"}</definedName>
    <definedName name="te" localSheetId="11" hidden="1">{#N/A,#N/A,FALSE,"Chi tiÆt"}</definedName>
    <definedName name="te" localSheetId="5" hidden="1">{#N/A,#N/A,FALSE,"Chi tiÆt"}</definedName>
    <definedName name="te" hidden="1">{#N/A,#N/A,FALSE,"Chi tiÆt"}</definedName>
    <definedName name="tecco" localSheetId="2" hidden="1">{"'Sheet1'!$L$16"}</definedName>
    <definedName name="tecco" localSheetId="11" hidden="1">{"'Sheet1'!$L$16"}</definedName>
    <definedName name="tecco" localSheetId="5" hidden="1">{"'Sheet1'!$L$16"}</definedName>
    <definedName name="tecco" hidden="1">{"'Sheet1'!$L$16"}</definedName>
    <definedName name="tecnuoc5" localSheetId="13">#REF!</definedName>
    <definedName name="tecnuoc5" localSheetId="2">#REF!</definedName>
    <definedName name="tecnuoc5" localSheetId="11">#REF!</definedName>
    <definedName name="tecnuoc5" localSheetId="5">#REF!</definedName>
    <definedName name="tecnuoc5" localSheetId="14">#REF!</definedName>
    <definedName name="tecnuoc5">#REF!</definedName>
    <definedName name="temp" localSheetId="13">#REF!</definedName>
    <definedName name="temp" localSheetId="2">#REF!</definedName>
    <definedName name="temp" localSheetId="11">#REF!</definedName>
    <definedName name="temp" localSheetId="5">#REF!</definedName>
    <definedName name="temp" localSheetId="14">#REF!</definedName>
    <definedName name="temp">#REF!</definedName>
    <definedName name="Temp_Br" localSheetId="13">#REF!</definedName>
    <definedName name="Temp_Br" localSheetId="2">#REF!</definedName>
    <definedName name="Temp_Br" localSheetId="11">#REF!</definedName>
    <definedName name="Temp_Br" localSheetId="5">#REF!</definedName>
    <definedName name="Temp_Br" localSheetId="14">#REF!</definedName>
    <definedName name="Temp_Br">#REF!</definedName>
    <definedName name="TEMPBR" localSheetId="13">#REF!</definedName>
    <definedName name="TEMPBR" localSheetId="2">#REF!</definedName>
    <definedName name="TEMPBR" localSheetId="11">#REF!</definedName>
    <definedName name="TEMPBR" localSheetId="5">#REF!</definedName>
    <definedName name="TEMPBR" localSheetId="14">#REF!</definedName>
    <definedName name="TEMPBR">#REF!</definedName>
    <definedName name="TemporaryWork">#N/A</definedName>
    <definedName name="ten" localSheetId="13">#REF!</definedName>
    <definedName name="ten" localSheetId="2">#REF!</definedName>
    <definedName name="ten" localSheetId="11">#REF!</definedName>
    <definedName name="ten" localSheetId="5">#REF!</definedName>
    <definedName name="ten" localSheetId="14">#REF!</definedName>
    <definedName name="ten">#REF!</definedName>
    <definedName name="TEN_CT" localSheetId="13">#REF!</definedName>
    <definedName name="TEN_CT" localSheetId="2">#REF!</definedName>
    <definedName name="TEN_CT" localSheetId="11">#REF!</definedName>
    <definedName name="TEN_CT" localSheetId="5">#REF!</definedName>
    <definedName name="TEN_CT" localSheetId="14">#REF!</definedName>
    <definedName name="TEN_CT">#REF!</definedName>
    <definedName name="TEN_CTIET_TA" localSheetId="13">#REF!</definedName>
    <definedName name="TEN_CTIET_TA" localSheetId="2">#REF!</definedName>
    <definedName name="TEN_CTIET_TA" localSheetId="11">#REF!</definedName>
    <definedName name="TEN_CTIET_TA" localSheetId="5">#REF!</definedName>
    <definedName name="TEN_CTIET_TA" localSheetId="14">#REF!</definedName>
    <definedName name="TEN_CTIET_TA">#REF!</definedName>
    <definedName name="Ten_du_an">#N/A</definedName>
    <definedName name="TEN_HA" localSheetId="13">#REF!</definedName>
    <definedName name="TEN_HA" localSheetId="2">#REF!</definedName>
    <definedName name="TEN_HA" localSheetId="11">#REF!</definedName>
    <definedName name="TEN_HA" localSheetId="5">#REF!</definedName>
    <definedName name="TEN_HA" localSheetId="14">#REF!</definedName>
    <definedName name="TEN_HA">#REF!</definedName>
    <definedName name="TEN_TA" localSheetId="13">#REF!</definedName>
    <definedName name="TEN_TA" localSheetId="2">#REF!</definedName>
    <definedName name="TEN_TA" localSheetId="11">#REF!</definedName>
    <definedName name="TEN_TA" localSheetId="5">#REF!</definedName>
    <definedName name="TEN_TA" localSheetId="14">#REF!</definedName>
    <definedName name="TEN_TA">#REF!</definedName>
    <definedName name="ten_tab" localSheetId="13" hidden="1">#REF!</definedName>
    <definedName name="ten_tab" localSheetId="14" hidden="1">#REF!</definedName>
    <definedName name="ten_tab" hidden="1">#REF!</definedName>
    <definedName name="TEN_TBA" localSheetId="13">#REF!</definedName>
    <definedName name="TEN_TBA" localSheetId="2">#REF!</definedName>
    <definedName name="TEN_TBA" localSheetId="11">#REF!</definedName>
    <definedName name="TEN_TBA" localSheetId="5">#REF!</definedName>
    <definedName name="TEN_TBA" localSheetId="14">#REF!</definedName>
    <definedName name="TEN_TBA">#REF!</definedName>
    <definedName name="ten_tra_1" localSheetId="13">#REF!</definedName>
    <definedName name="ten_tra_1" localSheetId="2">#REF!</definedName>
    <definedName name="ten_tra_1" localSheetId="11">#REF!</definedName>
    <definedName name="ten_tra_1" localSheetId="5">#REF!</definedName>
    <definedName name="ten_tra_1" localSheetId="14">#REF!</definedName>
    <definedName name="ten_tra_1">#REF!</definedName>
    <definedName name="ten_tra_1_BTN" localSheetId="13">#REF!</definedName>
    <definedName name="ten_tra_1_BTN" localSheetId="2">#REF!</definedName>
    <definedName name="ten_tra_1_BTN" localSheetId="11">#REF!</definedName>
    <definedName name="ten_tra_1_BTN" localSheetId="5">#REF!</definedName>
    <definedName name="ten_tra_1_BTN" localSheetId="14">#REF!</definedName>
    <definedName name="ten_tra_1_BTN">#REF!</definedName>
    <definedName name="ten_tra_1BTN" localSheetId="13">#REF!</definedName>
    <definedName name="ten_tra_1BTN" localSheetId="2">#REF!</definedName>
    <definedName name="ten_tra_1BTN" localSheetId="11">#REF!</definedName>
    <definedName name="ten_tra_1BTN" localSheetId="5">#REF!</definedName>
    <definedName name="ten_tra_1BTN" localSheetId="14">#REF!</definedName>
    <definedName name="ten_tra_1BTN">#REF!</definedName>
    <definedName name="ten_tra_2" localSheetId="13">#REF!</definedName>
    <definedName name="ten_tra_2" localSheetId="2">#REF!</definedName>
    <definedName name="ten_tra_2" localSheetId="11">#REF!</definedName>
    <definedName name="ten_tra_2" localSheetId="5">#REF!</definedName>
    <definedName name="ten_tra_2" localSheetId="14">#REF!</definedName>
    <definedName name="ten_tra_2">#REF!</definedName>
    <definedName name="ten_tra_2_BTN" localSheetId="13">#REF!</definedName>
    <definedName name="ten_tra_2_BTN" localSheetId="2">#REF!</definedName>
    <definedName name="ten_tra_2_BTN" localSheetId="11">#REF!</definedName>
    <definedName name="ten_tra_2_BTN" localSheetId="5">#REF!</definedName>
    <definedName name="ten_tra_2_BTN" localSheetId="14">#REF!</definedName>
    <definedName name="ten_tra_2_BTN">#REF!</definedName>
    <definedName name="ten_tra_2BTN" localSheetId="13">#REF!</definedName>
    <definedName name="ten_tra_2BTN" localSheetId="2">#REF!</definedName>
    <definedName name="ten_tra_2BTN" localSheetId="11">#REF!</definedName>
    <definedName name="ten_tra_2BTN" localSheetId="5">#REF!</definedName>
    <definedName name="ten_tra_2BTN" localSheetId="14">#REF!</definedName>
    <definedName name="ten_tra_2BTN">#REF!</definedName>
    <definedName name="ten_tra_3" localSheetId="13">#REF!</definedName>
    <definedName name="ten_tra_3" localSheetId="2">#REF!</definedName>
    <definedName name="ten_tra_3" localSheetId="11">#REF!</definedName>
    <definedName name="ten_tra_3" localSheetId="5">#REF!</definedName>
    <definedName name="ten_tra_3" localSheetId="14">#REF!</definedName>
    <definedName name="ten_tra_3">#REF!</definedName>
    <definedName name="ten_tra_3_BTN" localSheetId="13">#REF!</definedName>
    <definedName name="ten_tra_3_BTN" localSheetId="2">#REF!</definedName>
    <definedName name="ten_tra_3_BTN" localSheetId="11">#REF!</definedName>
    <definedName name="ten_tra_3_BTN" localSheetId="5">#REF!</definedName>
    <definedName name="ten_tra_3_BTN" localSheetId="14">#REF!</definedName>
    <definedName name="ten_tra_3_BTN">#REF!</definedName>
    <definedName name="ten_tra_3BTN" localSheetId="13">#REF!</definedName>
    <definedName name="ten_tra_3BTN" localSheetId="2">#REF!</definedName>
    <definedName name="ten_tra_3BTN" localSheetId="11">#REF!</definedName>
    <definedName name="ten_tra_3BTN" localSheetId="5">#REF!</definedName>
    <definedName name="ten_tra_3BTN" localSheetId="14">#REF!</definedName>
    <definedName name="ten_tra_3BTN">#REF!</definedName>
    <definedName name="TenCap" localSheetId="13">#REF!</definedName>
    <definedName name="TenCap" localSheetId="2">#REF!</definedName>
    <definedName name="TenCap" localSheetId="11">#REF!</definedName>
    <definedName name="TenCap" localSheetId="5">#REF!</definedName>
    <definedName name="TenCap" localSheetId="14">#REF!</definedName>
    <definedName name="TenCap">#REF!</definedName>
    <definedName name="tenck" localSheetId="13">#REF!</definedName>
    <definedName name="tenck" localSheetId="2">#REF!</definedName>
    <definedName name="tenck" localSheetId="11">#REF!</definedName>
    <definedName name="tenck" localSheetId="5">#REF!</definedName>
    <definedName name="tenck" localSheetId="14">#REF!</definedName>
    <definedName name="tenck">#REF!</definedName>
    <definedName name="TenCtr">#N/A</definedName>
    <definedName name="tenduong">#N/A</definedName>
    <definedName name="TenHMuc">#N/A</definedName>
    <definedName name="tenntphanduoi">#REF!</definedName>
    <definedName name="tenntphantren">#REF!</definedName>
    <definedName name="TenNgam" localSheetId="13">#REF!</definedName>
    <definedName name="TenNgam" localSheetId="2">#REF!</definedName>
    <definedName name="TenNgam" localSheetId="11">#REF!</definedName>
    <definedName name="TenNgam" localSheetId="5">#REF!</definedName>
    <definedName name="TenNgam" localSheetId="14">#REF!</definedName>
    <definedName name="TenNgam">#REF!</definedName>
    <definedName name="tentaikhoan">#REF!</definedName>
    <definedName name="TenTreo" localSheetId="13">#REF!</definedName>
    <definedName name="TenTreo" localSheetId="2">#REF!</definedName>
    <definedName name="TenTreo" localSheetId="11">#REF!</definedName>
    <definedName name="TenTreo" localSheetId="5">#REF!</definedName>
    <definedName name="TenTreo" localSheetId="14">#REF!</definedName>
    <definedName name="TenTreo">#REF!</definedName>
    <definedName name="tenvung" localSheetId="13">#REF!</definedName>
    <definedName name="tenvung" localSheetId="2">#REF!</definedName>
    <definedName name="tenvung" localSheetId="11">#REF!</definedName>
    <definedName name="tenvung" localSheetId="5">#REF!</definedName>
    <definedName name="tenvung" localSheetId="14">#REF!</definedName>
    <definedName name="tenvung">#REF!</definedName>
    <definedName name="Tengoi" localSheetId="13">#REF!</definedName>
    <definedName name="Tengoi" localSheetId="2">#REF!</definedName>
    <definedName name="Tengoi" localSheetId="11">#REF!</definedName>
    <definedName name="Tengoi" localSheetId="5">#REF!</definedName>
    <definedName name="Tengoi" localSheetId="14">#REF!</definedName>
    <definedName name="Tengoi">#REF!</definedName>
    <definedName name="test" localSheetId="13">#REF!</definedName>
    <definedName name="test" localSheetId="2">#REF!</definedName>
    <definedName name="test" localSheetId="11">#REF!</definedName>
    <definedName name="test" localSheetId="5">#REF!</definedName>
    <definedName name="test" localSheetId="14">#REF!</definedName>
    <definedName name="test">#REF!</definedName>
    <definedName name="test1" localSheetId="13">#REF!</definedName>
    <definedName name="test1" localSheetId="2">#REF!</definedName>
    <definedName name="test1" localSheetId="11">#REF!</definedName>
    <definedName name="test1" localSheetId="5">#REF!</definedName>
    <definedName name="test1" localSheetId="14">#REF!</definedName>
    <definedName name="test1">#REF!</definedName>
    <definedName name="Test5" localSheetId="13" function="1" xlm="1">#REF!</definedName>
    <definedName name="Test5" localSheetId="2" function="1" xlm="1">#REF!</definedName>
    <definedName name="Test5" localSheetId="11" function="1" xlm="1">#REF!</definedName>
    <definedName name="Test5" localSheetId="5" function="1" xlm="1">#REF!</definedName>
    <definedName name="Test5" localSheetId="14" function="1" xlm="1">#REF!</definedName>
    <definedName name="Test5" function="1" xlm="1">#REF!</definedName>
    <definedName name="text" localSheetId="13">#REF!,#REF!,#REF!,#REF!,#REF!</definedName>
    <definedName name="text" localSheetId="2">#REF!,#REF!,#REF!,#REF!,#REF!</definedName>
    <definedName name="text" localSheetId="11">#REF!,#REF!,#REF!,#REF!,#REF!</definedName>
    <definedName name="text" localSheetId="5">#REF!,#REF!,#REF!,#REF!,#REF!</definedName>
    <definedName name="text" localSheetId="14">#REF!,#REF!,#REF!,#REF!,#REF!</definedName>
    <definedName name="text">#REF!,#REF!,#REF!,#REF!,#REF!</definedName>
    <definedName name="Têi_diÖn_5_T">#N/A</definedName>
    <definedName name="tfdd">#N/A</definedName>
    <definedName name="tfhdh" localSheetId="2" hidden="1">{"'Sheet1'!$L$16"}</definedName>
    <definedName name="tfhdh" localSheetId="11" hidden="1">{"'Sheet1'!$L$16"}</definedName>
    <definedName name="tfhdh" localSheetId="5" hidden="1">{"'Sheet1'!$L$16"}</definedName>
    <definedName name="tfhdh" hidden="1">{"'Sheet1'!$L$16"}</definedName>
    <definedName name="tfñtu" localSheetId="2" hidden="1">{"'Sheet1'!$L$16"}</definedName>
    <definedName name="tfñtu" localSheetId="11" hidden="1">{"'Sheet1'!$L$16"}</definedName>
    <definedName name="tfñtu" localSheetId="5" hidden="1">{"'Sheet1'!$L$16"}</definedName>
    <definedName name="tfñtu" hidden="1">{"'Sheet1'!$L$16"}</definedName>
    <definedName name="tg">#N/A</definedName>
    <definedName name="tga___2" localSheetId="13">#REF!</definedName>
    <definedName name="tga___2" localSheetId="2">#REF!</definedName>
    <definedName name="tga___2" localSheetId="11">#REF!</definedName>
    <definedName name="tga___2" localSheetId="5">#REF!</definedName>
    <definedName name="tga___2" localSheetId="14">#REF!</definedName>
    <definedName name="tga___2">#REF!</definedName>
    <definedName name="tga_2" localSheetId="13">#REF!</definedName>
    <definedName name="tga_2" localSheetId="2">#REF!</definedName>
    <definedName name="tga_2" localSheetId="11">#REF!</definedName>
    <definedName name="tga_2" localSheetId="5">#REF!</definedName>
    <definedName name="tga_2" localSheetId="14">#REF!</definedName>
    <definedName name="tga_2">#REF!</definedName>
    <definedName name="tgcl">#N/A</definedName>
    <definedName name="TGLS" localSheetId="13">#REF!</definedName>
    <definedName name="TGLS" localSheetId="2">#REF!</definedName>
    <definedName name="TGLS" localSheetId="11">#REF!</definedName>
    <definedName name="TGLS" localSheetId="5">#REF!</definedName>
    <definedName name="TGLS" localSheetId="14">#REF!</definedName>
    <definedName name="TGLS">#REF!</definedName>
    <definedName name="TI" localSheetId="13">#REF!</definedName>
    <definedName name="TI" localSheetId="2">#REF!</definedName>
    <definedName name="TI" localSheetId="11">#REF!</definedName>
    <definedName name="TI" localSheetId="5">#REF!</definedName>
    <definedName name="TI" localSheetId="14">#REF!</definedName>
    <definedName name="TI">#REF!</definedName>
    <definedName name="Tien" localSheetId="13">#REF!</definedName>
    <definedName name="Tien" localSheetId="2">#REF!</definedName>
    <definedName name="Tien" localSheetId="11">#REF!</definedName>
    <definedName name="Tien" localSheetId="5">#REF!</definedName>
    <definedName name="Tien" localSheetId="14">#REF!</definedName>
    <definedName name="Tien">#REF!</definedName>
    <definedName name="tiendo">1094</definedName>
    <definedName name="TIENLUONG" localSheetId="13">#REF!</definedName>
    <definedName name="TIENLUONG" localSheetId="2">#REF!</definedName>
    <definedName name="TIENLUONG" localSheetId="11">#REF!</definedName>
    <definedName name="TIENLUONG" localSheetId="5">#REF!</definedName>
    <definedName name="TIENLUONG" localSheetId="14">#REF!</definedName>
    <definedName name="TIENLUONG">#REF!</definedName>
    <definedName name="Tiep_dia">#N/A</definedName>
    <definedName name="Tiepdia">#N/A</definedName>
    <definedName name="Tiepdiama">9500</definedName>
    <definedName name="TIEU_HAO_VAT_TU_DZ0.4KV" localSheetId="13">#REF!</definedName>
    <definedName name="TIEU_HAO_VAT_TU_DZ0.4KV" localSheetId="2">#REF!</definedName>
    <definedName name="TIEU_HAO_VAT_TU_DZ0.4KV" localSheetId="11">#REF!</definedName>
    <definedName name="TIEU_HAO_VAT_TU_DZ0.4KV" localSheetId="5">#REF!</definedName>
    <definedName name="TIEU_HAO_VAT_TU_DZ0.4KV" localSheetId="14">#REF!</definedName>
    <definedName name="TIEU_HAO_VAT_TU_DZ0.4KV">#REF!</definedName>
    <definedName name="TIEU_HAO_VAT_TU_DZ22KV" localSheetId="13">#REF!</definedName>
    <definedName name="TIEU_HAO_VAT_TU_DZ22KV" localSheetId="2">#REF!</definedName>
    <definedName name="TIEU_HAO_VAT_TU_DZ22KV" localSheetId="11">#REF!</definedName>
    <definedName name="TIEU_HAO_VAT_TU_DZ22KV" localSheetId="5">#REF!</definedName>
    <definedName name="TIEU_HAO_VAT_TU_DZ22KV" localSheetId="14">#REF!</definedName>
    <definedName name="TIEU_HAO_VAT_TU_DZ22KV">#REF!</definedName>
    <definedName name="TIEU_HAO_VAT_TU_TBA" localSheetId="13">#REF!</definedName>
    <definedName name="TIEU_HAO_VAT_TU_TBA" localSheetId="2">#REF!</definedName>
    <definedName name="TIEU_HAO_VAT_TU_TBA" localSheetId="11">#REF!</definedName>
    <definedName name="TIEU_HAO_VAT_TU_TBA" localSheetId="5">#REF!</definedName>
    <definedName name="TIEU_HAO_VAT_TU_TBA" localSheetId="14">#REF!</definedName>
    <definedName name="TIEU_HAO_VAT_TU_TBA">#REF!</definedName>
    <definedName name="TileStone">#N/A</definedName>
    <definedName name="tim_cau_trung" localSheetId="13">#REF!</definedName>
    <definedName name="tim_cau_trung" localSheetId="2">#REF!</definedName>
    <definedName name="tim_cau_trung" localSheetId="11">#REF!</definedName>
    <definedName name="tim_cau_trung" localSheetId="5">#REF!</definedName>
    <definedName name="tim_cau_trung" localSheetId="14">#REF!</definedName>
    <definedName name="tim_cau_trung">#REF!</definedName>
    <definedName name="Tim_cong" localSheetId="13">#REF!</definedName>
    <definedName name="Tim_cong" localSheetId="2">#REF!</definedName>
    <definedName name="Tim_cong" localSheetId="11">#REF!</definedName>
    <definedName name="Tim_cong" localSheetId="5">#REF!</definedName>
    <definedName name="Tim_cong" localSheetId="14">#REF!</definedName>
    <definedName name="Tim_cong">#REF!</definedName>
    <definedName name="Tim_Lan_Xuat_Hien" localSheetId="13">#REF!</definedName>
    <definedName name="Tim_Lan_Xuat_Hien" localSheetId="2">#REF!</definedName>
    <definedName name="Tim_Lan_Xuat_Hien" localSheetId="11">#REF!</definedName>
    <definedName name="Tim_Lan_Xuat_Hien" localSheetId="5">#REF!</definedName>
    <definedName name="Tim_Lan_Xuat_Hien" localSheetId="14">#REF!</definedName>
    <definedName name="Tim_Lan_Xuat_Hien">#REF!</definedName>
    <definedName name="Tim_lan_xuat_hien_cong" localSheetId="13">#REF!</definedName>
    <definedName name="Tim_lan_xuat_hien_cong" localSheetId="2">#REF!</definedName>
    <definedName name="Tim_lan_xuat_hien_cong" localSheetId="11">#REF!</definedName>
    <definedName name="Tim_lan_xuat_hien_cong" localSheetId="5">#REF!</definedName>
    <definedName name="Tim_lan_xuat_hien_cong" localSheetId="14">#REF!</definedName>
    <definedName name="Tim_lan_xuat_hien_cong">#REF!</definedName>
    <definedName name="Tim_lan_xuat_hien_duong" localSheetId="13">#REF!</definedName>
    <definedName name="Tim_lan_xuat_hien_duong" localSheetId="2">#REF!</definedName>
    <definedName name="Tim_lan_xuat_hien_duong" localSheetId="11">#REF!</definedName>
    <definedName name="Tim_lan_xuat_hien_duong" localSheetId="5">#REF!</definedName>
    <definedName name="Tim_lan_xuat_hien_duong" localSheetId="14">#REF!</definedName>
    <definedName name="Tim_lan_xuat_hien_duong">#REF!</definedName>
    <definedName name="tim_tam">#N/A</definedName>
    <definedName name="tim_xuat_hien" localSheetId="13">#REF!</definedName>
    <definedName name="tim_xuat_hien" localSheetId="2">#REF!</definedName>
    <definedName name="tim_xuat_hien" localSheetId="11">#REF!</definedName>
    <definedName name="tim_xuat_hien" localSheetId="5">#REF!</definedName>
    <definedName name="tim_xuat_hien" localSheetId="14">#REF!</definedName>
    <definedName name="tim_xuat_hien">#REF!</definedName>
    <definedName name="Time" localSheetId="13">#REF!</definedName>
    <definedName name="Time" localSheetId="2">#REF!</definedName>
    <definedName name="Time" localSheetId="11">#REF!</definedName>
    <definedName name="Time" localSheetId="5">#REF!</definedName>
    <definedName name="Time" localSheetId="14">#REF!</definedName>
    <definedName name="Time">#REF!</definedName>
    <definedName name="tinh" localSheetId="2" hidden="1">{"'Sheet1'!$L$16"}</definedName>
    <definedName name="tinh" localSheetId="11" hidden="1">{"'Sheet1'!$L$16"}</definedName>
    <definedName name="tinh" localSheetId="5" hidden="1">{"'Sheet1'!$L$16"}</definedName>
    <definedName name="tinh" hidden="1">{"'Sheet1'!$L$16"}</definedName>
    <definedName name="tinhlun" localSheetId="2" hidden="1">{"'Sheet1'!$L$16"}</definedName>
    <definedName name="tinhlun" localSheetId="11" hidden="1">{"'Sheet1'!$L$16"}</definedName>
    <definedName name="tinhlun" localSheetId="5" hidden="1">{"'Sheet1'!$L$16"}</definedName>
    <definedName name="tinhlun" hidden="1">{"'Sheet1'!$L$16"}</definedName>
    <definedName name="tinhqd" localSheetId="13">#REF!</definedName>
    <definedName name="tinhqd" localSheetId="2">#REF!</definedName>
    <definedName name="tinhqd" localSheetId="11">#REF!</definedName>
    <definedName name="tinhqd" localSheetId="5">#REF!</definedName>
    <definedName name="tinhqd" localSheetId="14">#REF!</definedName>
    <definedName name="tinhqd">#REF!</definedName>
    <definedName name="TinhVLieu" localSheetId="13">#REF!</definedName>
    <definedName name="TinhVLieu" localSheetId="2">#REF!</definedName>
    <definedName name="TinhVLieu" localSheetId="11">#REF!</definedName>
    <definedName name="TinhVLieu" localSheetId="5">#REF!</definedName>
    <definedName name="TinhVLieu" localSheetId="14">#REF!</definedName>
    <definedName name="TinhVLieu">#REF!</definedName>
    <definedName name="TIT" localSheetId="13">#REF!</definedName>
    <definedName name="TIT" localSheetId="2">#REF!</definedName>
    <definedName name="TIT" localSheetId="11">#REF!</definedName>
    <definedName name="TIT" localSheetId="5">#REF!</definedName>
    <definedName name="TIT" localSheetId="14">#REF!</definedName>
    <definedName name="TIT">#REF!</definedName>
    <definedName name="TITAN" localSheetId="13">#REF!</definedName>
    <definedName name="TITAN" localSheetId="2">#REF!</definedName>
    <definedName name="TITAN" localSheetId="11">#REF!</definedName>
    <definedName name="TITAN" localSheetId="5">#REF!</definedName>
    <definedName name="TITAN" localSheetId="14">#REF!</definedName>
    <definedName name="TITAN">#REF!</definedName>
    <definedName name="titti" localSheetId="2">{"Book1"}</definedName>
    <definedName name="titti" localSheetId="11">{"Book1"}</definedName>
    <definedName name="titti" localSheetId="5">{"Book1"}</definedName>
    <definedName name="titti">{"Book1"}</definedName>
    <definedName name="TK" localSheetId="13">#REF!</definedName>
    <definedName name="TK" localSheetId="2">#REF!</definedName>
    <definedName name="TK" localSheetId="11">#REF!</definedName>
    <definedName name="TK" localSheetId="5">#REF!</definedName>
    <definedName name="TK" localSheetId="14">#REF!</definedName>
    <definedName name="TK">#REF!</definedName>
    <definedName name="TK_111" localSheetId="13">#REF!</definedName>
    <definedName name="TK_111" localSheetId="2">#REF!</definedName>
    <definedName name="TK_111" localSheetId="11">#REF!</definedName>
    <definedName name="TK_111" localSheetId="5">#REF!</definedName>
    <definedName name="TK_111" localSheetId="14">#REF!</definedName>
    <definedName name="TK_111">#REF!</definedName>
    <definedName name="TK_133" localSheetId="13">#REF!</definedName>
    <definedName name="TK_133" localSheetId="2">#REF!</definedName>
    <definedName name="TK_133" localSheetId="11">#REF!</definedName>
    <definedName name="TK_133" localSheetId="5">#REF!</definedName>
    <definedName name="TK_133" localSheetId="14">#REF!</definedName>
    <definedName name="TK_133">#REF!</definedName>
    <definedName name="TK_136" localSheetId="13">#REF!</definedName>
    <definedName name="TK_136" localSheetId="2">#REF!</definedName>
    <definedName name="TK_136" localSheetId="11">#REF!</definedName>
    <definedName name="TK_136" localSheetId="5">#REF!</definedName>
    <definedName name="TK_136" localSheetId="14">#REF!</definedName>
    <definedName name="TK_136">#REF!</definedName>
    <definedName name="TK_141_DANH" localSheetId="13">#REF!</definedName>
    <definedName name="TK_141_DANH" localSheetId="2">#REF!</definedName>
    <definedName name="TK_141_DANH" localSheetId="11">#REF!</definedName>
    <definedName name="TK_141_DANH" localSheetId="5">#REF!</definedName>
    <definedName name="TK_141_DANH" localSheetId="14">#REF!</definedName>
    <definedName name="TK_141_DANH">#REF!</definedName>
    <definedName name="TK_141_DOAN" localSheetId="13">#REF!</definedName>
    <definedName name="TK_141_DOAN" localSheetId="2">#REF!</definedName>
    <definedName name="TK_141_DOAN" localSheetId="11">#REF!</definedName>
    <definedName name="TK_141_DOAN" localSheetId="5">#REF!</definedName>
    <definedName name="TK_141_DOAN" localSheetId="14">#REF!</definedName>
    <definedName name="TK_141_DOAN">#REF!</definedName>
    <definedName name="TK_141_DUNG" localSheetId="13">#REF!</definedName>
    <definedName name="TK_141_DUNG" localSheetId="2">#REF!</definedName>
    <definedName name="TK_141_DUNG" localSheetId="11">#REF!</definedName>
    <definedName name="TK_141_DUNG" localSheetId="5">#REF!</definedName>
    <definedName name="TK_141_DUNG" localSheetId="14">#REF!</definedName>
    <definedName name="TK_141_DUNG">#REF!</definedName>
    <definedName name="TK_141_KY" localSheetId="13">#REF!</definedName>
    <definedName name="TK_141_KY" localSheetId="2">#REF!</definedName>
    <definedName name="TK_141_KY" localSheetId="11">#REF!</definedName>
    <definedName name="TK_141_KY" localSheetId="5">#REF!</definedName>
    <definedName name="TK_141_KY" localSheetId="14">#REF!</definedName>
    <definedName name="TK_141_KY">#REF!</definedName>
    <definedName name="TK_141_KHANH" localSheetId="13">#REF!</definedName>
    <definedName name="TK_141_KHANH" localSheetId="2">#REF!</definedName>
    <definedName name="TK_141_KHANH" localSheetId="11">#REF!</definedName>
    <definedName name="TK_141_KHANH" localSheetId="5">#REF!</definedName>
    <definedName name="TK_141_KHANH" localSheetId="14">#REF!</definedName>
    <definedName name="TK_141_KHANH">#REF!</definedName>
    <definedName name="TK_141_KHOA" localSheetId="13">#REF!</definedName>
    <definedName name="TK_141_KHOA" localSheetId="2">#REF!</definedName>
    <definedName name="TK_141_KHOA" localSheetId="11">#REF!</definedName>
    <definedName name="TK_141_KHOA" localSheetId="5">#REF!</definedName>
    <definedName name="TK_141_KHOA" localSheetId="14">#REF!</definedName>
    <definedName name="TK_141_KHOA">#REF!</definedName>
    <definedName name="TK_141_QUAN" localSheetId="13">#REF!</definedName>
    <definedName name="TK_141_QUAN" localSheetId="2">#REF!</definedName>
    <definedName name="TK_141_QUAN" localSheetId="11">#REF!</definedName>
    <definedName name="TK_141_QUAN" localSheetId="5">#REF!</definedName>
    <definedName name="TK_141_QUAN" localSheetId="14">#REF!</definedName>
    <definedName name="TK_141_QUAN">#REF!</definedName>
    <definedName name="TK_141_QUANG" localSheetId="13">#REF!</definedName>
    <definedName name="TK_141_QUANG" localSheetId="2">#REF!</definedName>
    <definedName name="TK_141_QUANG" localSheetId="11">#REF!</definedName>
    <definedName name="TK_141_QUANG" localSheetId="5">#REF!</definedName>
    <definedName name="TK_141_QUANG" localSheetId="14">#REF!</definedName>
    <definedName name="TK_141_QUANG">#REF!</definedName>
    <definedName name="TK_141_TAN" localSheetId="13">#REF!</definedName>
    <definedName name="TK_141_TAN" localSheetId="2">#REF!</definedName>
    <definedName name="TK_141_TAN" localSheetId="11">#REF!</definedName>
    <definedName name="TK_141_TAN" localSheetId="5">#REF!</definedName>
    <definedName name="TK_141_TAN" localSheetId="14">#REF!</definedName>
    <definedName name="TK_141_TAN">#REF!</definedName>
    <definedName name="TK_141_TUONG" localSheetId="13">#REF!</definedName>
    <definedName name="TK_141_TUONG" localSheetId="2">#REF!</definedName>
    <definedName name="TK_141_TUONG" localSheetId="11">#REF!</definedName>
    <definedName name="TK_141_TUONG" localSheetId="5">#REF!</definedName>
    <definedName name="TK_141_TUONG" localSheetId="14">#REF!</definedName>
    <definedName name="TK_141_TUONG">#REF!</definedName>
    <definedName name="TK_141_Thop" localSheetId="13">#REF!</definedName>
    <definedName name="TK_141_Thop" localSheetId="2">#REF!</definedName>
    <definedName name="TK_141_Thop" localSheetId="11">#REF!</definedName>
    <definedName name="TK_141_Thop" localSheetId="5">#REF!</definedName>
    <definedName name="TK_141_Thop" localSheetId="14">#REF!</definedName>
    <definedName name="TK_141_Thop">#REF!</definedName>
    <definedName name="TK_141_VU" localSheetId="13">#REF!</definedName>
    <definedName name="TK_141_VU" localSheetId="2">#REF!</definedName>
    <definedName name="TK_141_VU" localSheetId="11">#REF!</definedName>
    <definedName name="TK_141_VU" localSheetId="5">#REF!</definedName>
    <definedName name="TK_141_VU" localSheetId="14">#REF!</definedName>
    <definedName name="TK_141_VU">#REF!</definedName>
    <definedName name="TK_142" localSheetId="13">#REF!</definedName>
    <definedName name="TK_142" localSheetId="2">#REF!</definedName>
    <definedName name="TK_142" localSheetId="11">#REF!</definedName>
    <definedName name="TK_142" localSheetId="5">#REF!</definedName>
    <definedName name="TK_142" localSheetId="14">#REF!</definedName>
    <definedName name="TK_142">#REF!</definedName>
    <definedName name="TK_152" localSheetId="13">#REF!</definedName>
    <definedName name="TK_152" localSheetId="2">#REF!</definedName>
    <definedName name="TK_152" localSheetId="11">#REF!</definedName>
    <definedName name="TK_152" localSheetId="5">#REF!</definedName>
    <definedName name="TK_152" localSheetId="14">#REF!</definedName>
    <definedName name="TK_152">#REF!</definedName>
    <definedName name="TK_153" localSheetId="13">#REF!</definedName>
    <definedName name="TK_153" localSheetId="2">#REF!</definedName>
    <definedName name="TK_153" localSheetId="11">#REF!</definedName>
    <definedName name="TK_153" localSheetId="5">#REF!</definedName>
    <definedName name="TK_153" localSheetId="14">#REF!</definedName>
    <definedName name="TK_153">#REF!</definedName>
    <definedName name="TK_154" localSheetId="13">#REF!</definedName>
    <definedName name="TK_154" localSheetId="2">#REF!</definedName>
    <definedName name="TK_154" localSheetId="11">#REF!</definedName>
    <definedName name="TK_154" localSheetId="5">#REF!</definedName>
    <definedName name="TK_154" localSheetId="14">#REF!</definedName>
    <definedName name="TK_154">#REF!</definedName>
    <definedName name="TK_154_H.QANG" localSheetId="13">#REF!</definedName>
    <definedName name="TK_154_H.QANG" localSheetId="2">#REF!</definedName>
    <definedName name="TK_154_H.QANG" localSheetId="11">#REF!</definedName>
    <definedName name="TK_154_H.QANG" localSheetId="5">#REF!</definedName>
    <definedName name="TK_154_H.QANG" localSheetId="14">#REF!</definedName>
    <definedName name="TK_154_H.QANG">#REF!</definedName>
    <definedName name="TK_154_SONLA" localSheetId="13">#REF!</definedName>
    <definedName name="TK_154_SONLA" localSheetId="2">#REF!</definedName>
    <definedName name="TK_154_SONLA" localSheetId="11">#REF!</definedName>
    <definedName name="TK_154_SONLA" localSheetId="5">#REF!</definedName>
    <definedName name="TK_154_SONLA" localSheetId="14">#REF!</definedName>
    <definedName name="TK_154_SONLA">#REF!</definedName>
    <definedName name="TK_311" localSheetId="13">#REF!</definedName>
    <definedName name="TK_311" localSheetId="2">#REF!</definedName>
    <definedName name="TK_311" localSheetId="11">#REF!</definedName>
    <definedName name="TK_311" localSheetId="5">#REF!</definedName>
    <definedName name="TK_311" localSheetId="14">#REF!</definedName>
    <definedName name="TK_311">#REF!</definedName>
    <definedName name="TK_334" localSheetId="13">#REF!</definedName>
    <definedName name="TK_334" localSheetId="2">#REF!</definedName>
    <definedName name="TK_334" localSheetId="11">#REF!</definedName>
    <definedName name="TK_334" localSheetId="5">#REF!</definedName>
    <definedName name="TK_334" localSheetId="14">#REF!</definedName>
    <definedName name="TK_334">#REF!</definedName>
    <definedName name="TK_335" localSheetId="13">#REF!</definedName>
    <definedName name="TK_335" localSheetId="2">#REF!</definedName>
    <definedName name="TK_335" localSheetId="11">#REF!</definedName>
    <definedName name="TK_335" localSheetId="5">#REF!</definedName>
    <definedName name="TK_335" localSheetId="14">#REF!</definedName>
    <definedName name="TK_335">#REF!</definedName>
    <definedName name="TK_338" localSheetId="13">#REF!</definedName>
    <definedName name="TK_338" localSheetId="2">#REF!</definedName>
    <definedName name="TK_338" localSheetId="11">#REF!</definedName>
    <definedName name="TK_338" localSheetId="5">#REF!</definedName>
    <definedName name="TK_338" localSheetId="14">#REF!</definedName>
    <definedName name="TK_338">#REF!</definedName>
    <definedName name="TK_338_CTP" localSheetId="13">#REF!</definedName>
    <definedName name="TK_338_CTP" localSheetId="2">#REF!</definedName>
    <definedName name="TK_338_CTP" localSheetId="11">#REF!</definedName>
    <definedName name="TK_338_CTP" localSheetId="5">#REF!</definedName>
    <definedName name="TK_338_CTP" localSheetId="14">#REF!</definedName>
    <definedName name="TK_338_CTP">#REF!</definedName>
    <definedName name="TK_338_NALE" localSheetId="13">#REF!</definedName>
    <definedName name="TK_338_NALE" localSheetId="2">#REF!</definedName>
    <definedName name="TK_338_NALE" localSheetId="11">#REF!</definedName>
    <definedName name="TK_338_NALE" localSheetId="5">#REF!</definedName>
    <definedName name="TK_338_NALE" localSheetId="14">#REF!</definedName>
    <definedName name="TK_338_NALE">#REF!</definedName>
    <definedName name="TK_338_NAMNA" localSheetId="13">#REF!</definedName>
    <definedName name="TK_338_NAMNA" localSheetId="2">#REF!</definedName>
    <definedName name="TK_338_NAMNA" localSheetId="11">#REF!</definedName>
    <definedName name="TK_338_NAMNA" localSheetId="5">#REF!</definedName>
    <definedName name="TK_338_NAMNA" localSheetId="14">#REF!</definedName>
    <definedName name="TK_338_NAMNA">#REF!</definedName>
    <definedName name="TK_338_PLEI" localSheetId="13">#REF!</definedName>
    <definedName name="TK_338_PLEI" localSheetId="2">#REF!</definedName>
    <definedName name="TK_338_PLEI" localSheetId="11">#REF!</definedName>
    <definedName name="TK_338_PLEI" localSheetId="5">#REF!</definedName>
    <definedName name="TK_338_PLEI" localSheetId="14">#REF!</definedName>
    <definedName name="TK_338_PLEI">#REF!</definedName>
    <definedName name="TK_338_SH" localSheetId="13">#REF!</definedName>
    <definedName name="TK_338_SH" localSheetId="2">#REF!</definedName>
    <definedName name="TK_338_SH" localSheetId="11">#REF!</definedName>
    <definedName name="TK_338_SH" localSheetId="5">#REF!</definedName>
    <definedName name="TK_338_SH" localSheetId="14">#REF!</definedName>
    <definedName name="TK_338_SH">#REF!</definedName>
    <definedName name="TK_338_THACBA" localSheetId="13">#REF!</definedName>
    <definedName name="TK_338_THACBA" localSheetId="2">#REF!</definedName>
    <definedName name="TK_338_THACBA" localSheetId="11">#REF!</definedName>
    <definedName name="TK_338_THACBA" localSheetId="5">#REF!</definedName>
    <definedName name="TK_338_THACBA" localSheetId="14">#REF!</definedName>
    <definedName name="TK_338_THACBA">#REF!</definedName>
    <definedName name="TK_338_YALY" localSheetId="13">#REF!</definedName>
    <definedName name="TK_338_YALY" localSheetId="2">#REF!</definedName>
    <definedName name="TK_338_YALY" localSheetId="11">#REF!</definedName>
    <definedName name="TK_338_YALY" localSheetId="5">#REF!</definedName>
    <definedName name="TK_338_YALY" localSheetId="14">#REF!</definedName>
    <definedName name="TK_338_YALY">#REF!</definedName>
    <definedName name="TK_421" localSheetId="13">#REF!</definedName>
    <definedName name="TK_421" localSheetId="2">#REF!</definedName>
    <definedName name="TK_421" localSheetId="11">#REF!</definedName>
    <definedName name="TK_421" localSheetId="5">#REF!</definedName>
    <definedName name="TK_421" localSheetId="14">#REF!</definedName>
    <definedName name="TK_421">#REF!</definedName>
    <definedName name="TK_431" localSheetId="13">#REF!</definedName>
    <definedName name="TK_431" localSheetId="2">#REF!</definedName>
    <definedName name="TK_431" localSheetId="11">#REF!</definedName>
    <definedName name="TK_431" localSheetId="5">#REF!</definedName>
    <definedName name="TK_431" localSheetId="14">#REF!</definedName>
    <definedName name="TK_431">#REF!</definedName>
    <definedName name="TK_511" localSheetId="13">#REF!</definedName>
    <definedName name="TK_511" localSheetId="2">#REF!</definedName>
    <definedName name="TK_511" localSheetId="11">#REF!</definedName>
    <definedName name="TK_511" localSheetId="5">#REF!</definedName>
    <definedName name="TK_511" localSheetId="14">#REF!</definedName>
    <definedName name="TK_511">#REF!</definedName>
    <definedName name="TK_621" localSheetId="13">#REF!</definedName>
    <definedName name="TK_621" localSheetId="2">#REF!</definedName>
    <definedName name="TK_621" localSheetId="11">#REF!</definedName>
    <definedName name="TK_621" localSheetId="5">#REF!</definedName>
    <definedName name="TK_621" localSheetId="14">#REF!</definedName>
    <definedName name="TK_621">#REF!</definedName>
    <definedName name="TK_622" localSheetId="13">#REF!</definedName>
    <definedName name="TK_622" localSheetId="2">#REF!</definedName>
    <definedName name="TK_622" localSheetId="11">#REF!</definedName>
    <definedName name="TK_622" localSheetId="5">#REF!</definedName>
    <definedName name="TK_622" localSheetId="14">#REF!</definedName>
    <definedName name="TK_622">#REF!</definedName>
    <definedName name="TK_627" localSheetId="13">#REF!</definedName>
    <definedName name="TK_627" localSheetId="2">#REF!</definedName>
    <definedName name="TK_627" localSheetId="11">#REF!</definedName>
    <definedName name="TK_627" localSheetId="5">#REF!</definedName>
    <definedName name="TK_627" localSheetId="14">#REF!</definedName>
    <definedName name="TK_627">#REF!</definedName>
    <definedName name="TK_632" localSheetId="13">#REF!</definedName>
    <definedName name="TK_632" localSheetId="2">#REF!</definedName>
    <definedName name="TK_632" localSheetId="11">#REF!</definedName>
    <definedName name="TK_632" localSheetId="5">#REF!</definedName>
    <definedName name="TK_632" localSheetId="14">#REF!</definedName>
    <definedName name="TK_632">#REF!</definedName>
    <definedName name="TK_911" localSheetId="13">#REF!</definedName>
    <definedName name="TK_911" localSheetId="2">#REF!</definedName>
    <definedName name="TK_911" localSheetId="11">#REF!</definedName>
    <definedName name="TK_911" localSheetId="5">#REF!</definedName>
    <definedName name="TK_911" localSheetId="14">#REF!</definedName>
    <definedName name="TK_911">#REF!</definedName>
    <definedName name="TKCD">#N/A</definedName>
    <definedName name="TKCO_NK">#N/A</definedName>
    <definedName name="TKCT">#N/A</definedName>
    <definedName name="TKCTIET">#N/A</definedName>
    <definedName name="TkCto">#N/A</definedName>
    <definedName name="Tke_TA" localSheetId="13">#REF!</definedName>
    <definedName name="Tke_TA" localSheetId="2">#REF!</definedName>
    <definedName name="Tke_TA" localSheetId="11">#REF!</definedName>
    <definedName name="Tke_TA" localSheetId="5">#REF!</definedName>
    <definedName name="Tke_TA" localSheetId="14">#REF!</definedName>
    <definedName name="Tke_TA">#REF!</definedName>
    <definedName name="TKKT">#N/A</definedName>
    <definedName name="TKKTT">#N/A</definedName>
    <definedName name="TKluong" localSheetId="13">#REF!</definedName>
    <definedName name="TKluong" localSheetId="2">#REF!</definedName>
    <definedName name="TKluong" localSheetId="11">#REF!</definedName>
    <definedName name="TKluong" localSheetId="5">#REF!</definedName>
    <definedName name="TKluong" localSheetId="14">#REF!</definedName>
    <definedName name="TKluong">#REF!</definedName>
    <definedName name="TKNO_NK">#N/A</definedName>
    <definedName name="TKP" localSheetId="13">#REF!</definedName>
    <definedName name="TKP" localSheetId="2">#REF!</definedName>
    <definedName name="TKP" localSheetId="11">#REF!</definedName>
    <definedName name="TKP" localSheetId="5">#REF!</definedName>
    <definedName name="TKP" localSheetId="14">#REF!</definedName>
    <definedName name="TKP">#REF!</definedName>
    <definedName name="TKT" localSheetId="13">#REF!</definedName>
    <definedName name="TKT" localSheetId="2">#REF!</definedName>
    <definedName name="TKT" localSheetId="11">#REF!</definedName>
    <definedName name="TKT" localSheetId="5">#REF!</definedName>
    <definedName name="TKT" localSheetId="14">#REF!</definedName>
    <definedName name="TKT">#REF!</definedName>
    <definedName name="TKYB">"TKYB"</definedName>
    <definedName name="TL" localSheetId="13">#REF!</definedName>
    <definedName name="TL" localSheetId="2">#REF!</definedName>
    <definedName name="TL" localSheetId="11">#REF!</definedName>
    <definedName name="TL" localSheetId="5">#REF!</definedName>
    <definedName name="TL" localSheetId="14">#REF!</definedName>
    <definedName name="TL">#REF!</definedName>
    <definedName name="TL_PB" localSheetId="13">#REF!</definedName>
    <definedName name="TL_PB" localSheetId="2">#REF!</definedName>
    <definedName name="TL_PB" localSheetId="11">#REF!</definedName>
    <definedName name="TL_PB" localSheetId="5">#REF!</definedName>
    <definedName name="TL_PB" localSheetId="14">#REF!</definedName>
    <definedName name="TL_PB">#REF!</definedName>
    <definedName name="TL1_6" localSheetId="13">#REF!</definedName>
    <definedName name="TL1_6" localSheetId="2">#REF!</definedName>
    <definedName name="TL1_6" localSheetId="11">#REF!</definedName>
    <definedName name="TL1_6" localSheetId="5">#REF!</definedName>
    <definedName name="TL1_6" localSheetId="14">#REF!</definedName>
    <definedName name="TL1_6">#REF!</definedName>
    <definedName name="TL2_6" localSheetId="13">#REF!</definedName>
    <definedName name="TL2_6" localSheetId="2">#REF!</definedName>
    <definedName name="TL2_6" localSheetId="11">#REF!</definedName>
    <definedName name="TL2_6" localSheetId="5">#REF!</definedName>
    <definedName name="TL2_6" localSheetId="14">#REF!</definedName>
    <definedName name="TL2_6">#REF!</definedName>
    <definedName name="TL3_6" localSheetId="13">#REF!</definedName>
    <definedName name="TL3_6" localSheetId="2">#REF!</definedName>
    <definedName name="TL3_6" localSheetId="11">#REF!</definedName>
    <definedName name="TL3_6" localSheetId="5">#REF!</definedName>
    <definedName name="TL3_6" localSheetId="14">#REF!</definedName>
    <definedName name="TL3_6">#REF!</definedName>
    <definedName name="TLA120_6" localSheetId="13">#REF!</definedName>
    <definedName name="TLA120_6" localSheetId="2">#REF!</definedName>
    <definedName name="TLA120_6" localSheetId="11">#REF!</definedName>
    <definedName name="TLA120_6" localSheetId="5">#REF!</definedName>
    <definedName name="TLA120_6" localSheetId="14">#REF!</definedName>
    <definedName name="TLA120_6">#REF!</definedName>
    <definedName name="TLA35_6" localSheetId="13">#REF!</definedName>
    <definedName name="TLA35_6" localSheetId="2">#REF!</definedName>
    <definedName name="TLA35_6" localSheetId="11">#REF!</definedName>
    <definedName name="TLA35_6" localSheetId="5">#REF!</definedName>
    <definedName name="TLA35_6" localSheetId="14">#REF!</definedName>
    <definedName name="TLA35_6">#REF!</definedName>
    <definedName name="TLA50_6" localSheetId="13">#REF!</definedName>
    <definedName name="TLA50_6" localSheetId="2">#REF!</definedName>
    <definedName name="TLA50_6" localSheetId="11">#REF!</definedName>
    <definedName name="TLA50_6" localSheetId="5">#REF!</definedName>
    <definedName name="TLA50_6" localSheetId="14">#REF!</definedName>
    <definedName name="TLA50_6">#REF!</definedName>
    <definedName name="TLA70_6" localSheetId="13">#REF!</definedName>
    <definedName name="TLA70_6" localSheetId="2">#REF!</definedName>
    <definedName name="TLA70_6" localSheetId="11">#REF!</definedName>
    <definedName name="TLA70_6" localSheetId="5">#REF!</definedName>
    <definedName name="TLA70_6" localSheetId="14">#REF!</definedName>
    <definedName name="TLA70_6">#REF!</definedName>
    <definedName name="TLA95_6" localSheetId="13">#REF!</definedName>
    <definedName name="TLA95_6" localSheetId="2">#REF!</definedName>
    <definedName name="TLA95_6" localSheetId="11">#REF!</definedName>
    <definedName name="TLA95_6" localSheetId="5">#REF!</definedName>
    <definedName name="TLA95_6" localSheetId="14">#REF!</definedName>
    <definedName name="TLA95_6">#REF!</definedName>
    <definedName name="TLAC120" localSheetId="13">#REF!</definedName>
    <definedName name="TLAC120" localSheetId="2">#REF!</definedName>
    <definedName name="TLAC120" localSheetId="11">#REF!</definedName>
    <definedName name="TLAC120" localSheetId="5">#REF!</definedName>
    <definedName name="TLAC120" localSheetId="14">#REF!</definedName>
    <definedName name="TLAC120">#REF!</definedName>
    <definedName name="TLAC120_6" localSheetId="13">#REF!</definedName>
    <definedName name="TLAC120_6" localSheetId="2">#REF!</definedName>
    <definedName name="TLAC120_6" localSheetId="11">#REF!</definedName>
    <definedName name="TLAC120_6" localSheetId="5">#REF!</definedName>
    <definedName name="TLAC120_6" localSheetId="14">#REF!</definedName>
    <definedName name="TLAC120_6">#REF!</definedName>
    <definedName name="TLAC35" localSheetId="13">#REF!</definedName>
    <definedName name="TLAC35" localSheetId="2">#REF!</definedName>
    <definedName name="TLAC35" localSheetId="11">#REF!</definedName>
    <definedName name="TLAC35" localSheetId="5">#REF!</definedName>
    <definedName name="TLAC35" localSheetId="14">#REF!</definedName>
    <definedName name="TLAC35">#REF!</definedName>
    <definedName name="TLAC35_6" localSheetId="13">#REF!</definedName>
    <definedName name="TLAC35_6" localSheetId="2">#REF!</definedName>
    <definedName name="TLAC35_6" localSheetId="11">#REF!</definedName>
    <definedName name="TLAC35_6" localSheetId="5">#REF!</definedName>
    <definedName name="TLAC35_6" localSheetId="14">#REF!</definedName>
    <definedName name="TLAC35_6">#REF!</definedName>
    <definedName name="TLAC50" localSheetId="13">#REF!</definedName>
    <definedName name="TLAC50" localSheetId="2">#REF!</definedName>
    <definedName name="TLAC50" localSheetId="11">#REF!</definedName>
    <definedName name="TLAC50" localSheetId="5">#REF!</definedName>
    <definedName name="TLAC50" localSheetId="14">#REF!</definedName>
    <definedName name="TLAC50">#REF!</definedName>
    <definedName name="TLAC50_6" localSheetId="13">#REF!</definedName>
    <definedName name="TLAC50_6" localSheetId="2">#REF!</definedName>
    <definedName name="TLAC50_6" localSheetId="11">#REF!</definedName>
    <definedName name="TLAC50_6" localSheetId="5">#REF!</definedName>
    <definedName name="TLAC50_6" localSheetId="14">#REF!</definedName>
    <definedName name="TLAC50_6">#REF!</definedName>
    <definedName name="TLAC70" localSheetId="13">#REF!</definedName>
    <definedName name="TLAC70" localSheetId="2">#REF!</definedName>
    <definedName name="TLAC70" localSheetId="11">#REF!</definedName>
    <definedName name="TLAC70" localSheetId="5">#REF!</definedName>
    <definedName name="TLAC70" localSheetId="14">#REF!</definedName>
    <definedName name="TLAC70">#REF!</definedName>
    <definedName name="TLAC70_6" localSheetId="13">#REF!</definedName>
    <definedName name="TLAC70_6" localSheetId="2">#REF!</definedName>
    <definedName name="TLAC70_6" localSheetId="11">#REF!</definedName>
    <definedName name="TLAC70_6" localSheetId="5">#REF!</definedName>
    <definedName name="TLAC70_6" localSheetId="14">#REF!</definedName>
    <definedName name="TLAC70_6">#REF!</definedName>
    <definedName name="TLAC95" localSheetId="13">#REF!</definedName>
    <definedName name="TLAC95" localSheetId="2">#REF!</definedName>
    <definedName name="TLAC95" localSheetId="11">#REF!</definedName>
    <definedName name="TLAC95" localSheetId="5">#REF!</definedName>
    <definedName name="TLAC95" localSheetId="14">#REF!</definedName>
    <definedName name="TLAC95">#REF!</definedName>
    <definedName name="TLAC95_6" localSheetId="13">#REF!</definedName>
    <definedName name="TLAC95_6" localSheetId="2">#REF!</definedName>
    <definedName name="TLAC95_6" localSheetId="11">#REF!</definedName>
    <definedName name="TLAC95_6" localSheetId="5">#REF!</definedName>
    <definedName name="TLAC95_6" localSheetId="14">#REF!</definedName>
    <definedName name="TLAC95_6">#REF!</definedName>
    <definedName name="tlc" localSheetId="2" hidden="1">{"'Sheet1'!$L$16"}</definedName>
    <definedName name="tlc" localSheetId="11" hidden="1">{"'Sheet1'!$L$16"}</definedName>
    <definedName name="tlc" localSheetId="5" hidden="1">{"'Sheet1'!$L$16"}</definedName>
    <definedName name="tlc" hidden="1">{"'Sheet1'!$L$16"}</definedName>
    <definedName name="TLD">#N/A</definedName>
    <definedName name="TLDa">#N/A</definedName>
    <definedName name="TLdat">#N/A</definedName>
    <definedName name="TLDM">#N/A</definedName>
    <definedName name="Tle" localSheetId="13">#REF!</definedName>
    <definedName name="Tle" localSheetId="2">#REF!</definedName>
    <definedName name="Tle" localSheetId="11">#REF!</definedName>
    <definedName name="Tle" localSheetId="5">#REF!</definedName>
    <definedName name="Tle" localSheetId="14">#REF!</definedName>
    <definedName name="Tle">#REF!</definedName>
    <definedName name="Tle_1" localSheetId="13">#REF!</definedName>
    <definedName name="Tle_1" localSheetId="2">#REF!</definedName>
    <definedName name="Tle_1" localSheetId="11">#REF!</definedName>
    <definedName name="Tle_1" localSheetId="5">#REF!</definedName>
    <definedName name="Tle_1" localSheetId="14">#REF!</definedName>
    <definedName name="Tle_1">#REF!</definedName>
    <definedName name="tlhc">#N/A</definedName>
    <definedName name="TLR" localSheetId="13">#REF!</definedName>
    <definedName name="TLR" localSheetId="2">#REF!</definedName>
    <definedName name="TLR" localSheetId="11">#REF!</definedName>
    <definedName name="TLR" localSheetId="5">#REF!</definedName>
    <definedName name="TLR" localSheetId="14">#REF!</definedName>
    <definedName name="TLR">#REF!</definedName>
    <definedName name="tls">#REF!</definedName>
    <definedName name="TLTT_UOT7" localSheetId="13">#REF!</definedName>
    <definedName name="TLTT_UOT7" localSheetId="2">#REF!</definedName>
    <definedName name="TLTT_UOT7" localSheetId="11">#REF!</definedName>
    <definedName name="TLTT_UOT7" localSheetId="5">#REF!</definedName>
    <definedName name="TLTT_UOT7" localSheetId="14">#REF!</definedName>
    <definedName name="TLTT_UOT7">#REF!</definedName>
    <definedName name="TLTH">#N/A</definedName>
    <definedName name="TLTH1">#N/A</definedName>
    <definedName name="TLviet" localSheetId="13">#N/A</definedName>
    <definedName name="TLviet" localSheetId="2">100%-NKTC!_1257F5.13_5_1</definedName>
    <definedName name="TLviet" localSheetId="11">100%-NKTC!_1257F5.13_5_1</definedName>
    <definedName name="TLviet" localSheetId="5">100%-NKTC!_1257F5.13_5_1</definedName>
    <definedName name="TLviet" localSheetId="14">#N/A</definedName>
    <definedName name="TLviet">100%-NKTC!_1257F5.13_5_1</definedName>
    <definedName name="TLY">#N/A</definedName>
    <definedName name="TLyen">0.3</definedName>
    <definedName name="TM" localSheetId="2" hidden="1">{"'Sheet1'!$L$16"}</definedName>
    <definedName name="TM" localSheetId="11" hidden="1">{"'Sheet1'!$L$16"}</definedName>
    <definedName name="TM" localSheetId="5" hidden="1">{"'Sheet1'!$L$16"}</definedName>
    <definedName name="TM" hidden="1">{"'Sheet1'!$L$16"}</definedName>
    <definedName name="tma">#REF!</definedName>
    <definedName name="tmbxd">#N/A</definedName>
    <definedName name="TMDT1" localSheetId="13">#REF!</definedName>
    <definedName name="TMDT1" localSheetId="2">#REF!</definedName>
    <definedName name="TMDT1" localSheetId="11">#REF!</definedName>
    <definedName name="TMDT1" localSheetId="5">#REF!</definedName>
    <definedName name="TMDT1" localSheetId="14">#REF!</definedName>
    <definedName name="TMDT1">#REF!</definedName>
    <definedName name="TMDT2" localSheetId="13">#REF!</definedName>
    <definedName name="TMDT2" localSheetId="2">#REF!</definedName>
    <definedName name="TMDT2" localSheetId="11">#REF!</definedName>
    <definedName name="TMDT2" localSheetId="5">#REF!</definedName>
    <definedName name="TMDT2" localSheetId="14">#REF!</definedName>
    <definedName name="TMDT2">#REF!</definedName>
    <definedName name="TMDTmoi" localSheetId="13">#REF!</definedName>
    <definedName name="TMDTmoi" localSheetId="2">#REF!</definedName>
    <definedName name="TMDTmoi" localSheetId="11">#REF!</definedName>
    <definedName name="TMDTmoi" localSheetId="5">#REF!</definedName>
    <definedName name="TMDTmoi" localSheetId="14">#REF!</definedName>
    <definedName name="TMDTmoi">#REF!</definedName>
    <definedName name="tmm1.5" localSheetId="13">#REF!</definedName>
    <definedName name="tmm1.5" localSheetId="2">#REF!</definedName>
    <definedName name="tmm1.5" localSheetId="11">#REF!</definedName>
    <definedName name="tmm1.5" localSheetId="5">#REF!</definedName>
    <definedName name="tmm1.5" localSheetId="14">#REF!</definedName>
    <definedName name="tmm1.5">#REF!</definedName>
    <definedName name="tmmg" localSheetId="13">#REF!</definedName>
    <definedName name="tmmg" localSheetId="2">#REF!</definedName>
    <definedName name="tmmg" localSheetId="11">#REF!</definedName>
    <definedName name="tmmg" localSheetId="5">#REF!</definedName>
    <definedName name="tmmg" localSheetId="14">#REF!</definedName>
    <definedName name="tmmg">#REF!</definedName>
    <definedName name="TMProtection">#N/A</definedName>
    <definedName name="TMT_DG_phu_be_tuong_mo" localSheetId="13">#REF!</definedName>
    <definedName name="TMT_DG_phu_be_tuong_mo" localSheetId="14">#REF!</definedName>
    <definedName name="TMT_DG_phu_be_tuong_mo">#REF!</definedName>
    <definedName name="TMT_DG_phu_cong_hop" localSheetId="13">#REF!</definedName>
    <definedName name="TMT_DG_phu_cong_hop" localSheetId="14">#REF!</definedName>
    <definedName name="TMT_DG_phu_cong_hop">#REF!</definedName>
    <definedName name="TMT_DGP_dam_chu" localSheetId="13">#REF!</definedName>
    <definedName name="TMT_DGP_dam_chu" localSheetId="14">#REF!</definedName>
    <definedName name="TMT_DGP_dam_chu">#REF!</definedName>
    <definedName name="TMT_Don_gia_phu_cong" localSheetId="13">#REF!</definedName>
    <definedName name="TMT_Don_gia_phu_cong" localSheetId="14">#REF!</definedName>
    <definedName name="TMT_Don_gia_phu_cong">#REF!</definedName>
    <definedName name="TMT_don_gia_phu_cong_ngang" localSheetId="13">#REF!</definedName>
    <definedName name="TMT_don_gia_phu_cong_ngang" localSheetId="14">#REF!</definedName>
    <definedName name="TMT_don_gia_phu_cong_ngang">#REF!</definedName>
    <definedName name="TMT_don_gia_phu_cong_qua_duong_KD_D80" localSheetId="13">#REF!</definedName>
    <definedName name="TMT_don_gia_phu_cong_qua_duong_KD_D80" localSheetId="14">#REF!</definedName>
    <definedName name="TMT_don_gia_phu_cong_qua_duong_KD_D80">#REF!</definedName>
    <definedName name="TN" localSheetId="13">#REF!</definedName>
    <definedName name="TN" localSheetId="2">#REF!</definedName>
    <definedName name="TN" localSheetId="11">#REF!</definedName>
    <definedName name="TN" localSheetId="5">#REF!</definedName>
    <definedName name="TN" localSheetId="14">#REF!</definedName>
    <definedName name="TN">#REF!</definedName>
    <definedName name="TN_b_qu_n" localSheetId="13">#REF!</definedName>
    <definedName name="TN_b_qu_n" localSheetId="2">#REF!</definedName>
    <definedName name="TN_b_qu_n" localSheetId="11">#REF!</definedName>
    <definedName name="TN_b_qu_n" localSheetId="5">#REF!</definedName>
    <definedName name="TN_b_qu_n" localSheetId="14">#REF!</definedName>
    <definedName name="TN_b_qu_n">#REF!</definedName>
    <definedName name="TN_CTO">#N/A</definedName>
    <definedName name="tn1pinnc">#N/A</definedName>
    <definedName name="tn1pinnc_6" localSheetId="13">#REF!</definedName>
    <definedName name="tn1pinnc_6" localSheetId="2">#REF!</definedName>
    <definedName name="tn1pinnc_6" localSheetId="11">#REF!</definedName>
    <definedName name="tn1pinnc_6" localSheetId="5">#REF!</definedName>
    <definedName name="tn1pinnc_6" localSheetId="14">#REF!</definedName>
    <definedName name="tn1pinnc_6">#REF!</definedName>
    <definedName name="tn2mhnnc">#N/A</definedName>
    <definedName name="tn2mhnnc_6" localSheetId="13">#REF!</definedName>
    <definedName name="tn2mhnnc_6" localSheetId="2">#REF!</definedName>
    <definedName name="tn2mhnnc_6" localSheetId="11">#REF!</definedName>
    <definedName name="tn2mhnnc_6" localSheetId="5">#REF!</definedName>
    <definedName name="tn2mhnnc_6" localSheetId="14">#REF!</definedName>
    <definedName name="tn2mhnnc_6">#REF!</definedName>
    <definedName name="TNC" localSheetId="13">#REF!</definedName>
    <definedName name="TNC" localSheetId="14">#REF!</definedName>
    <definedName name="TNC">#REF!</definedName>
    <definedName name="TNCM">#N/A</definedName>
    <definedName name="tnignc">#N/A</definedName>
    <definedName name="tnignc_6" localSheetId="13">#REF!</definedName>
    <definedName name="tnignc_6" localSheetId="2">#REF!</definedName>
    <definedName name="tnignc_6" localSheetId="11">#REF!</definedName>
    <definedName name="tnignc_6" localSheetId="5">#REF!</definedName>
    <definedName name="tnignc_6" localSheetId="14">#REF!</definedName>
    <definedName name="tnignc_6">#REF!</definedName>
    <definedName name="tnin190nc">#N/A</definedName>
    <definedName name="tnin190nc_6" localSheetId="13">#REF!</definedName>
    <definedName name="tnin190nc_6" localSheetId="2">#REF!</definedName>
    <definedName name="tnin190nc_6" localSheetId="11">#REF!</definedName>
    <definedName name="tnin190nc_6" localSheetId="5">#REF!</definedName>
    <definedName name="tnin190nc_6" localSheetId="14">#REF!</definedName>
    <definedName name="tnin190nc_6">#REF!</definedName>
    <definedName name="tnlnc">#N/A</definedName>
    <definedName name="tnlnc_6" localSheetId="13">#REF!</definedName>
    <definedName name="tnlnc_6" localSheetId="2">#REF!</definedName>
    <definedName name="tnlnc_6" localSheetId="11">#REF!</definedName>
    <definedName name="tnlnc_6" localSheetId="5">#REF!</definedName>
    <definedName name="tnlnc_6" localSheetId="14">#REF!</definedName>
    <definedName name="tnlnc_6">#REF!</definedName>
    <definedName name="tnnnc">#N/A</definedName>
    <definedName name="tnnnc_6" localSheetId="13">#REF!</definedName>
    <definedName name="tnnnc_6" localSheetId="2">#REF!</definedName>
    <definedName name="tnnnc_6" localSheetId="11">#REF!</definedName>
    <definedName name="tnnnc_6" localSheetId="5">#REF!</definedName>
    <definedName name="tnnnc_6" localSheetId="14">#REF!</definedName>
    <definedName name="tnnnc_6">#REF!</definedName>
    <definedName name="TNNT">#N/A</definedName>
    <definedName name="tno">#REF!</definedName>
    <definedName name="TNTT" localSheetId="13">#REF!</definedName>
    <definedName name="TNTT" localSheetId="2">#REF!</definedName>
    <definedName name="TNTT" localSheetId="11">#REF!</definedName>
    <definedName name="TNTT" localSheetId="5">#REF!</definedName>
    <definedName name="TNTT" localSheetId="14">#REF!</definedName>
    <definedName name="TNTT">#REF!</definedName>
    <definedName name="tñu" localSheetId="2" hidden="1">{"'Sheet1'!$L$16"}</definedName>
    <definedName name="tñu" localSheetId="11" hidden="1">{"'Sheet1'!$L$16"}</definedName>
    <definedName name="tñu" localSheetId="5" hidden="1">{"'Sheet1'!$L$16"}</definedName>
    <definedName name="tñu" hidden="1">{"'Sheet1'!$L$16"}</definedName>
    <definedName name="Tnuoc">#N/A</definedName>
    <definedName name="tnhnnc">#N/A</definedName>
    <definedName name="tnhnnc_6" localSheetId="13">#REF!</definedName>
    <definedName name="tnhnnc_6" localSheetId="2">#REF!</definedName>
    <definedName name="tnhnnc_6" localSheetId="11">#REF!</definedName>
    <definedName name="tnhnnc_6" localSheetId="5">#REF!</definedName>
    <definedName name="tnhnnc_6" localSheetId="14">#REF!</definedName>
    <definedName name="tnhnnc_6">#REF!</definedName>
    <definedName name="to" localSheetId="13">#REF!</definedName>
    <definedName name="to" localSheetId="14">#REF!</definedName>
    <definedName name="to">#REF!</definedName>
    <definedName name="to5m3" localSheetId="13">#REF!</definedName>
    <definedName name="to5m3" localSheetId="2">#REF!</definedName>
    <definedName name="to5m3" localSheetId="11">#REF!</definedName>
    <definedName name="to5m3" localSheetId="5">#REF!</definedName>
    <definedName name="to5m3" localSheetId="14">#REF!</definedName>
    <definedName name="to5m3">#REF!</definedName>
    <definedName name="toadocap" localSheetId="13">#REF!</definedName>
    <definedName name="toadocap" localSheetId="2">#REF!</definedName>
    <definedName name="toadocap" localSheetId="11">#REF!</definedName>
    <definedName name="toadocap" localSheetId="5">#REF!</definedName>
    <definedName name="toadocap" localSheetId="14">#REF!</definedName>
    <definedName name="toadocap">#REF!</definedName>
    <definedName name="Toanbo" localSheetId="13">#REF!</definedName>
    <definedName name="Toanbo" localSheetId="2">#REF!</definedName>
    <definedName name="Toanbo" localSheetId="11">#REF!</definedName>
    <definedName name="Toanbo" localSheetId="5">#REF!</definedName>
    <definedName name="Toanbo" localSheetId="14">#REF!</definedName>
    <definedName name="Toanbo">#REF!</definedName>
    <definedName name="toanthangvong" localSheetId="13" hidden="1">#REF!</definedName>
    <definedName name="toanthangvong" localSheetId="2" hidden="1">#REF!</definedName>
    <definedName name="toanthangvong" localSheetId="11" hidden="1">#REF!</definedName>
    <definedName name="toanthangvong" localSheetId="5" hidden="1">#REF!</definedName>
    <definedName name="toanthangvong" localSheetId="14" hidden="1">#REF!</definedName>
    <definedName name="toanthangvong" hidden="1">#REF!</definedName>
    <definedName name="toi5t" localSheetId="13">#REF!</definedName>
    <definedName name="toi5t" localSheetId="2">#REF!</definedName>
    <definedName name="toi5t" localSheetId="11">#REF!</definedName>
    <definedName name="toi5t" localSheetId="5">#REF!</definedName>
    <definedName name="toi5t" localSheetId="14">#REF!</definedName>
    <definedName name="toi5t">#REF!</definedName>
    <definedName name="toidien" localSheetId="13">#REF!</definedName>
    <definedName name="toidien" localSheetId="2">#REF!</definedName>
    <definedName name="toidien" localSheetId="11">#REF!</definedName>
    <definedName name="toidien" localSheetId="5">#REF!</definedName>
    <definedName name="toidien" localSheetId="14">#REF!</definedName>
    <definedName name="toidien">#REF!</definedName>
    <definedName name="ToiDien5T">#N/A</definedName>
    <definedName name="tomtat" localSheetId="2" hidden="1">{"'Sheet1'!$L$16"}</definedName>
    <definedName name="tomtat" localSheetId="11" hidden="1">{"'Sheet1'!$L$16"}</definedName>
    <definedName name="tomtat" localSheetId="5" hidden="1">{"'Sheet1'!$L$16"}</definedName>
    <definedName name="tomtat" hidden="1">{"'Sheet1'!$L$16"}</definedName>
    <definedName name="ton" localSheetId="13">#REF!</definedName>
    <definedName name="ton" localSheetId="14">#REF!</definedName>
    <definedName name="ton">#REF!</definedName>
    <definedName name="TONERPRICE" localSheetId="13">#REF!</definedName>
    <definedName name="TONERPRICE" localSheetId="2">#REF!</definedName>
    <definedName name="TONERPRICE" localSheetId="11">#REF!</definedName>
    <definedName name="TONERPRICE" localSheetId="5">#REF!</definedName>
    <definedName name="TONERPRICE" localSheetId="14">#REF!</definedName>
    <definedName name="TONERPRICE">#REF!</definedName>
    <definedName name="Tonmai" localSheetId="13">#REF!</definedName>
    <definedName name="Tonmai" localSheetId="2">#REF!</definedName>
    <definedName name="Tonmai" localSheetId="11">#REF!</definedName>
    <definedName name="Tonmai" localSheetId="5">#REF!</definedName>
    <definedName name="Tonmai" localSheetId="14">#REF!</definedName>
    <definedName name="Tonmai">#REF!</definedName>
    <definedName name="tonmui" localSheetId="13">#REF!</definedName>
    <definedName name="tonmui" localSheetId="14">#REF!</definedName>
    <definedName name="tonmui">#REF!</definedName>
    <definedName name="tonnoc" localSheetId="13">#REF!</definedName>
    <definedName name="tonnoc" localSheetId="2">#REF!</definedName>
    <definedName name="tonnoc" localSheetId="11">#REF!</definedName>
    <definedName name="tonnoc" localSheetId="5">#REF!</definedName>
    <definedName name="tonnoc" localSheetId="14">#REF!</definedName>
    <definedName name="tonnoc">#REF!</definedName>
    <definedName name="Tong" localSheetId="13">#REF!</definedName>
    <definedName name="Tong" localSheetId="2">#REF!</definedName>
    <definedName name="Tong" localSheetId="11">#REF!</definedName>
    <definedName name="Tong" localSheetId="5">#REF!</definedName>
    <definedName name="Tong" localSheetId="14">#REF!</definedName>
    <definedName name="Tong">#REF!</definedName>
    <definedName name="Tong_co" localSheetId="13">#REF!</definedName>
    <definedName name="Tong_co" localSheetId="2">#REF!</definedName>
    <definedName name="Tong_co" localSheetId="11">#REF!</definedName>
    <definedName name="Tong_co" localSheetId="5">#REF!</definedName>
    <definedName name="Tong_co" localSheetId="14">#REF!</definedName>
    <definedName name="Tong_co">#REF!</definedName>
    <definedName name="TONG_DU_TOAN" localSheetId="13">#REF!</definedName>
    <definedName name="TONG_DU_TOAN" localSheetId="2">#REF!</definedName>
    <definedName name="TONG_DU_TOAN" localSheetId="11">#REF!</definedName>
    <definedName name="TONG_DU_TOAN" localSheetId="5">#REF!</definedName>
    <definedName name="TONG_DU_TOAN" localSheetId="14">#REF!</definedName>
    <definedName name="TONG_DU_TOAN">#REF!</definedName>
    <definedName name="TONG_GIA_TRI_CONG_TRINH" localSheetId="13">#REF!</definedName>
    <definedName name="TONG_GIA_TRI_CONG_TRINH" localSheetId="2">#REF!</definedName>
    <definedName name="TONG_GIA_TRI_CONG_TRINH" localSheetId="11">#REF!</definedName>
    <definedName name="TONG_GIA_TRI_CONG_TRINH" localSheetId="5">#REF!</definedName>
    <definedName name="TONG_GIA_TRI_CONG_TRINH" localSheetId="14">#REF!</definedName>
    <definedName name="TONG_GIA_TRI_CONG_TRINH">#REF!</definedName>
    <definedName name="TONG_HOP_THI_NGHIEM_DZ0.4KV" localSheetId="13">#REF!</definedName>
    <definedName name="TONG_HOP_THI_NGHIEM_DZ0.4KV" localSheetId="2">#REF!</definedName>
    <definedName name="TONG_HOP_THI_NGHIEM_DZ0.4KV" localSheetId="11">#REF!</definedName>
    <definedName name="TONG_HOP_THI_NGHIEM_DZ0.4KV" localSheetId="5">#REF!</definedName>
    <definedName name="TONG_HOP_THI_NGHIEM_DZ0.4KV" localSheetId="14">#REF!</definedName>
    <definedName name="TONG_HOP_THI_NGHIEM_DZ0.4KV">#REF!</definedName>
    <definedName name="TONG_HOP_THI_NGHIEM_DZ22KV" localSheetId="13">#REF!</definedName>
    <definedName name="TONG_HOP_THI_NGHIEM_DZ22KV" localSheetId="2">#REF!</definedName>
    <definedName name="TONG_HOP_THI_NGHIEM_DZ22KV" localSheetId="11">#REF!</definedName>
    <definedName name="TONG_HOP_THI_NGHIEM_DZ22KV" localSheetId="5">#REF!</definedName>
    <definedName name="TONG_HOP_THI_NGHIEM_DZ22KV" localSheetId="14">#REF!</definedName>
    <definedName name="TONG_HOP_THI_NGHIEM_DZ22KV">#REF!</definedName>
    <definedName name="TONG_KE_DZ0.4KV">#N/A</definedName>
    <definedName name="TONG_KE_TBA" localSheetId="13">#REF!</definedName>
    <definedName name="TONG_KE_TBA" localSheetId="2">#REF!</definedName>
    <definedName name="TONG_KE_TBA" localSheetId="11">#REF!</definedName>
    <definedName name="TONG_KE_TBA" localSheetId="5">#REF!</definedName>
    <definedName name="TONG_KE_TBA" localSheetId="14">#REF!</definedName>
    <definedName name="TONG_KE_TBA">#REF!</definedName>
    <definedName name="Tong_no" localSheetId="13">#REF!</definedName>
    <definedName name="Tong_no" localSheetId="2">#REF!</definedName>
    <definedName name="Tong_no" localSheetId="11">#REF!</definedName>
    <definedName name="Tong_no" localSheetId="5">#REF!</definedName>
    <definedName name="Tong_no" localSheetId="14">#REF!</definedName>
    <definedName name="Tong_no">#REF!</definedName>
    <definedName name="tongbt" localSheetId="13">#REF!</definedName>
    <definedName name="tongbt" localSheetId="2">#REF!</definedName>
    <definedName name="tongbt" localSheetId="11">#REF!</definedName>
    <definedName name="tongbt" localSheetId="5">#REF!</definedName>
    <definedName name="tongbt" localSheetId="14">#REF!</definedName>
    <definedName name="tongbt">#REF!</definedName>
    <definedName name="tongcong" localSheetId="13">#REF!</definedName>
    <definedName name="tongcong" localSheetId="2">#REF!</definedName>
    <definedName name="tongcong" localSheetId="11">#REF!</definedName>
    <definedName name="tongcong" localSheetId="5">#REF!</definedName>
    <definedName name="tongcong" localSheetId="14">#REF!</definedName>
    <definedName name="tongcong">#REF!</definedName>
    <definedName name="tongct">#N/A</definedName>
    <definedName name="tongdientich" localSheetId="13">#REF!</definedName>
    <definedName name="tongdientich" localSheetId="2">#REF!</definedName>
    <definedName name="tongdientich" localSheetId="11">#REF!</definedName>
    <definedName name="tongdientich" localSheetId="5">#REF!</definedName>
    <definedName name="tongdientich" localSheetId="14">#REF!</definedName>
    <definedName name="tongdientich">#REF!</definedName>
    <definedName name="tongdt">#N/A</definedName>
    <definedName name="tongdt_6" localSheetId="13">#REF!,#REF!</definedName>
    <definedName name="tongdt_6" localSheetId="2">#REF!,#REF!</definedName>
    <definedName name="tongdt_6" localSheetId="11">#REF!,#REF!</definedName>
    <definedName name="tongdt_6" localSheetId="5">#REF!,#REF!</definedName>
    <definedName name="tongdt_6" localSheetId="14">#REF!,#REF!</definedName>
    <definedName name="tongdt_6">#REF!,#REF!</definedName>
    <definedName name="TONGDUTOAN" localSheetId="13">#REF!</definedName>
    <definedName name="TONGDUTOAN" localSheetId="2">#REF!</definedName>
    <definedName name="TONGDUTOAN" localSheetId="11">#REF!</definedName>
    <definedName name="TONGDUTOAN" localSheetId="5">#REF!</definedName>
    <definedName name="TONGDUTOAN" localSheetId="14">#REF!</definedName>
    <definedName name="TONGDUTOAN">#REF!</definedName>
    <definedName name="tongkt">#N/A</definedName>
    <definedName name="TongMuc" localSheetId="13">#REF!</definedName>
    <definedName name="TongMuc" localSheetId="2">#REF!</definedName>
    <definedName name="TongMuc" localSheetId="11">#REF!</definedName>
    <definedName name="TongMuc" localSheetId="5">#REF!</definedName>
    <definedName name="TongMuc" localSheetId="14">#REF!</definedName>
    <definedName name="TongMuc">#REF!</definedName>
    <definedName name="tongPA2" localSheetId="2" hidden="1">{"'Sheet1'!$L$16"}</definedName>
    <definedName name="tongPA2" localSheetId="11" hidden="1">{"'Sheet1'!$L$16"}</definedName>
    <definedName name="tongPA2" localSheetId="5" hidden="1">{"'Sheet1'!$L$16"}</definedName>
    <definedName name="tongPA2" hidden="1">{"'Sheet1'!$L$16"}</definedName>
    <definedName name="tongthep" localSheetId="13">#REF!</definedName>
    <definedName name="tongthep" localSheetId="2">#REF!</definedName>
    <definedName name="tongthep" localSheetId="11">#REF!</definedName>
    <definedName name="tongthep" localSheetId="5">#REF!</definedName>
    <definedName name="tongthep" localSheetId="14">#REF!</definedName>
    <definedName name="tongthep">#REF!</definedName>
    <definedName name="tongthetich" localSheetId="13">#REF!</definedName>
    <definedName name="tongthetich" localSheetId="2">#REF!</definedName>
    <definedName name="tongthetich" localSheetId="11">#REF!</definedName>
    <definedName name="tongthetich" localSheetId="5">#REF!</definedName>
    <definedName name="tongthetich" localSheetId="14">#REF!</definedName>
    <definedName name="tongthetich">#REF!</definedName>
    <definedName name="TOSHIBA" localSheetId="13">#REF!</definedName>
    <definedName name="TOSHIBA" localSheetId="2">#REF!</definedName>
    <definedName name="TOSHIBA" localSheetId="11">#REF!</definedName>
    <definedName name="TOSHIBA" localSheetId="5">#REF!</definedName>
    <definedName name="TOSHIBA" localSheetId="14">#REF!</definedName>
    <definedName name="TOSHIBA">#REF!</definedName>
    <definedName name="TOTAL" localSheetId="13">#REF!</definedName>
    <definedName name="TOTAL" localSheetId="2">#REF!</definedName>
    <definedName name="TOTAL" localSheetId="11">#REF!</definedName>
    <definedName name="TOTAL" localSheetId="5">#REF!</definedName>
    <definedName name="TOTAL" localSheetId="14">#REF!</definedName>
    <definedName name="TOTAL">#REF!</definedName>
    <definedName name="Total_Payment" localSheetId="9">#N/A</definedName>
    <definedName name="Total_Payment" localSheetId="8">#N/A</definedName>
    <definedName name="Total_Payment" localSheetId="10">PYC!__SC2+________but44</definedName>
    <definedName name="Total_Payment" localSheetId="13">#N/A</definedName>
    <definedName name="Total_Payment" localSheetId="2">PYC!__SC2+________but44</definedName>
    <definedName name="Total_Payment" localSheetId="11">PYC!__SC2+________but44</definedName>
    <definedName name="Total_Payment" localSheetId="5">PYC!__SC2+________but44</definedName>
    <definedName name="Total_Payment" localSheetId="14">#N/A</definedName>
    <definedName name="Total_Payment">PYC!__SC2+________but44</definedName>
    <definedName name="Total1000">#N/A</definedName>
    <definedName name="Total1100">#N/A</definedName>
    <definedName name="Total1200">#N/A</definedName>
    <definedName name="Total1300">#N/A</definedName>
    <definedName name="Total1400">#N/A</definedName>
    <definedName name="Total1500">#N/A</definedName>
    <definedName name="Total1600">#N/A</definedName>
    <definedName name="Total1700">#N/A</definedName>
    <definedName name="Total1800">#N/A</definedName>
    <definedName name="Total2000">#N/A</definedName>
    <definedName name="Total2100">#N/A</definedName>
    <definedName name="Total2200">#N/A</definedName>
    <definedName name="Total2300">#N/A</definedName>
    <definedName name="Total2400">#N/A</definedName>
    <definedName name="Total2500">#N/A</definedName>
    <definedName name="Total2600">#N/A</definedName>
    <definedName name="Total2700">#N/A</definedName>
    <definedName name="Total2800">#N/A</definedName>
    <definedName name="Total3000">#N/A</definedName>
    <definedName name="Total3100">#N/A</definedName>
    <definedName name="Total3200">#N/A</definedName>
    <definedName name="Total3300">#N/A</definedName>
    <definedName name="Total3400">#N/A</definedName>
    <definedName name="Total3500">#N/A</definedName>
    <definedName name="Total3600">#N/A</definedName>
    <definedName name="Total3700">#N/A</definedName>
    <definedName name="Total3800">#N/A</definedName>
    <definedName name="Total3900">#N/A</definedName>
    <definedName name="Total4000">#N/A</definedName>
    <definedName name="Total4100">#N/A</definedName>
    <definedName name="Total4200">#N/A</definedName>
    <definedName name="Total4300">#N/A</definedName>
    <definedName name="Total4400">#N/A</definedName>
    <definedName name="Total4500">#N/A</definedName>
    <definedName name="Total4600">#N/A</definedName>
    <definedName name="Total4700">#N/A</definedName>
    <definedName name="Total4800">#N/A</definedName>
    <definedName name="Total5000">#N/A</definedName>
    <definedName name="Total5100">#N/A</definedName>
    <definedName name="Total5200">#N/A</definedName>
    <definedName name="Total5300">#N/A</definedName>
    <definedName name="Total5400">#N/A</definedName>
    <definedName name="Total5500">#N/A</definedName>
    <definedName name="Total5600">#N/A</definedName>
    <definedName name="Total5700">#N/A</definedName>
    <definedName name="Total5800">#N/A</definedName>
    <definedName name="Total6000">#N/A</definedName>
    <definedName name="Total7000">#N/A</definedName>
    <definedName name="total8000">#N/A</definedName>
    <definedName name="Total8100">#N/A</definedName>
    <definedName name="Total8200_1">#N/A</definedName>
    <definedName name="Total8200_2">#N/A</definedName>
    <definedName name="TotalLOSS" localSheetId="13">#REF!</definedName>
    <definedName name="TotalLOSS" localSheetId="2">#REF!</definedName>
    <definedName name="TotalLOSS" localSheetId="11">#REF!</definedName>
    <definedName name="TotalLOSS" localSheetId="5">#REF!</definedName>
    <definedName name="TotalLOSS" localSheetId="14">#REF!</definedName>
    <definedName name="TotalLOSS">#REF!</definedName>
    <definedName name="totb">#N/A</definedName>
    <definedName name="totb1">#N/A</definedName>
    <definedName name="totb2">#N/A</definedName>
    <definedName name="totb3">#N/A</definedName>
    <definedName name="totb4">#N/A</definedName>
    <definedName name="totb5">#N/A</definedName>
    <definedName name="totb6">#N/A</definedName>
    <definedName name="totbtoi" localSheetId="13">#REF!</definedName>
    <definedName name="totbtoi" localSheetId="2">#REF!</definedName>
    <definedName name="totbtoi" localSheetId="11">#REF!</definedName>
    <definedName name="totbtoi" localSheetId="5">#REF!</definedName>
    <definedName name="totbtoi" localSheetId="14">#REF!</definedName>
    <definedName name="totbtoi">#REF!</definedName>
    <definedName name="tp" localSheetId="13">#REF!</definedName>
    <definedName name="tp" localSheetId="2">#REF!</definedName>
    <definedName name="tp" localSheetId="11">#REF!</definedName>
    <definedName name="tp" localSheetId="5">#REF!</definedName>
    <definedName name="tp" localSheetId="14">#REF!</definedName>
    <definedName name="tp">#REF!</definedName>
    <definedName name="TPcaphe">#N/A</definedName>
    <definedName name="TPLRP" localSheetId="13">#REF!</definedName>
    <definedName name="TPLRP" localSheetId="2">#REF!</definedName>
    <definedName name="TPLRP" localSheetId="11">#REF!</definedName>
    <definedName name="TPLRP" localSheetId="5">#REF!</definedName>
    <definedName name="TPLRP" localSheetId="14">#REF!</definedName>
    <definedName name="TPLRP">#REF!</definedName>
    <definedName name="TPLRP_6" localSheetId="13">#REF!</definedName>
    <definedName name="TPLRP_6" localSheetId="2">#REF!</definedName>
    <definedName name="TPLRP_6" localSheetId="11">#REF!</definedName>
    <definedName name="TPLRP_6" localSheetId="5">#REF!</definedName>
    <definedName name="TPLRP_6" localSheetId="14">#REF!</definedName>
    <definedName name="TPLRP_6">#REF!</definedName>
    <definedName name="tphp24" localSheetId="13">#REF!</definedName>
    <definedName name="tphp24" localSheetId="2">#REF!</definedName>
    <definedName name="tphp24" localSheetId="11">#REF!</definedName>
    <definedName name="tphp24" localSheetId="5">#REF!</definedName>
    <definedName name="tphp24" localSheetId="14">#REF!</definedName>
    <definedName name="tphp24">#REF!</definedName>
    <definedName name="tphp28" localSheetId="13">#REF!</definedName>
    <definedName name="tphp28" localSheetId="2">#REF!</definedName>
    <definedName name="tphp28" localSheetId="11">#REF!</definedName>
    <definedName name="tphp28" localSheetId="5">#REF!</definedName>
    <definedName name="tphp28" localSheetId="14">#REF!</definedName>
    <definedName name="tphp28">#REF!</definedName>
    <definedName name="tphp33" localSheetId="13">#REF!</definedName>
    <definedName name="tphp33" localSheetId="2">#REF!</definedName>
    <definedName name="tphp33" localSheetId="11">#REF!</definedName>
    <definedName name="tphp33" localSheetId="5">#REF!</definedName>
    <definedName name="tphp33" localSheetId="14">#REF!</definedName>
    <definedName name="tphp33">#REF!</definedName>
    <definedName name="ts" localSheetId="13">#REF!</definedName>
    <definedName name="ts" localSheetId="2">#REF!</definedName>
    <definedName name="ts" localSheetId="11">#REF!</definedName>
    <definedName name="ts" localSheetId="5">#REF!</definedName>
    <definedName name="ts" localSheetId="14">#REF!</definedName>
    <definedName name="ts">#REF!</definedName>
    <definedName name="tsI" localSheetId="13">#REF!</definedName>
    <definedName name="tsI" localSheetId="2">#REF!</definedName>
    <definedName name="tsI" localSheetId="11">#REF!</definedName>
    <definedName name="tsI" localSheetId="5">#REF!</definedName>
    <definedName name="tsI" localSheetId="14">#REF!</definedName>
    <definedName name="tsI">#REF!</definedName>
    <definedName name="TT" localSheetId="13">#REF!</definedName>
    <definedName name="TT" localSheetId="2">#REF!</definedName>
    <definedName name="TT" localSheetId="11">#REF!</definedName>
    <definedName name="TT" localSheetId="5">#REF!</definedName>
    <definedName name="TT" localSheetId="14">#REF!</definedName>
    <definedName name="TT">#REF!</definedName>
    <definedName name="TT_1P" localSheetId="13">#REF!</definedName>
    <definedName name="TT_1P" localSheetId="2">#REF!</definedName>
    <definedName name="TT_1P" localSheetId="11">#REF!</definedName>
    <definedName name="TT_1P" localSheetId="5">#REF!</definedName>
    <definedName name="TT_1P" localSheetId="14">#REF!</definedName>
    <definedName name="TT_1P">#REF!</definedName>
    <definedName name="TT_1P_6" localSheetId="13">#REF!</definedName>
    <definedName name="TT_1P_6" localSheetId="2">#REF!</definedName>
    <definedName name="TT_1P_6" localSheetId="11">#REF!</definedName>
    <definedName name="TT_1P_6" localSheetId="5">#REF!</definedName>
    <definedName name="TT_1P_6" localSheetId="14">#REF!</definedName>
    <definedName name="TT_1P_6">#REF!</definedName>
    <definedName name="TT_3p" localSheetId="13">#REF!</definedName>
    <definedName name="TT_3p" localSheetId="2">#REF!</definedName>
    <definedName name="TT_3p" localSheetId="11">#REF!</definedName>
    <definedName name="TT_3p" localSheetId="5">#REF!</definedName>
    <definedName name="TT_3p" localSheetId="14">#REF!</definedName>
    <definedName name="TT_3p">#REF!</definedName>
    <definedName name="TT_3p_6" localSheetId="13">#REF!</definedName>
    <definedName name="TT_3p_6" localSheetId="2">#REF!</definedName>
    <definedName name="TT_3p_6" localSheetId="11">#REF!</definedName>
    <definedName name="TT_3p_6" localSheetId="5">#REF!</definedName>
    <definedName name="TT_3p_6" localSheetId="14">#REF!</definedName>
    <definedName name="TT_3p_6">#REF!</definedName>
    <definedName name="tt1pnc">#N/A</definedName>
    <definedName name="tt1pnc_6" localSheetId="13">#REF!</definedName>
    <definedName name="tt1pnc_6" localSheetId="2">#REF!</definedName>
    <definedName name="tt1pnc_6" localSheetId="11">#REF!</definedName>
    <definedName name="tt1pnc_6" localSheetId="5">#REF!</definedName>
    <definedName name="tt1pnc_6" localSheetId="14">#REF!</definedName>
    <definedName name="tt1pnc_6">#REF!</definedName>
    <definedName name="tt1pvl">#N/A</definedName>
    <definedName name="tt1pvl_6" localSheetId="13">#REF!</definedName>
    <definedName name="tt1pvl_6" localSheetId="2">#REF!</definedName>
    <definedName name="tt1pvl_6" localSheetId="11">#REF!</definedName>
    <definedName name="tt1pvl_6" localSheetId="5">#REF!</definedName>
    <definedName name="tt1pvl_6" localSheetId="14">#REF!</definedName>
    <definedName name="tt1pvl_6">#REF!</definedName>
    <definedName name="tt3pnc">#N/A</definedName>
    <definedName name="tt3pnc_6" localSheetId="13">#REF!</definedName>
    <definedName name="tt3pnc_6" localSheetId="2">#REF!</definedName>
    <definedName name="tt3pnc_6" localSheetId="11">#REF!</definedName>
    <definedName name="tt3pnc_6" localSheetId="5">#REF!</definedName>
    <definedName name="tt3pnc_6" localSheetId="14">#REF!</definedName>
    <definedName name="tt3pnc_6">#REF!</definedName>
    <definedName name="tt3pvl">#N/A</definedName>
    <definedName name="tt3pvl_6" localSheetId="13">#REF!</definedName>
    <definedName name="tt3pvl_6" localSheetId="2">#REF!</definedName>
    <definedName name="tt3pvl_6" localSheetId="11">#REF!</definedName>
    <definedName name="tt3pvl_6" localSheetId="5">#REF!</definedName>
    <definedName name="tt3pvl_6" localSheetId="14">#REF!</definedName>
    <definedName name="tt3pvl_6">#REF!</definedName>
    <definedName name="TTai" localSheetId="13">#REF!</definedName>
    <definedName name="TTai" localSheetId="2">#REF!</definedName>
    <definedName name="TTai" localSheetId="11">#REF!</definedName>
    <definedName name="TTai" localSheetId="5">#REF!</definedName>
    <definedName name="TTai" localSheetId="14">#REF!</definedName>
    <definedName name="TTai">#REF!</definedName>
    <definedName name="TTai1" localSheetId="13">#REF!</definedName>
    <definedName name="TTai1" localSheetId="2">#REF!</definedName>
    <definedName name="TTai1" localSheetId="11">#REF!</definedName>
    <definedName name="TTai1" localSheetId="5">#REF!</definedName>
    <definedName name="TTai1" localSheetId="14">#REF!</definedName>
    <definedName name="TTai1">#REF!</definedName>
    <definedName name="ttam" localSheetId="13">#REF!</definedName>
    <definedName name="ttam" localSheetId="2">#REF!</definedName>
    <definedName name="ttam" localSheetId="11">#REF!</definedName>
    <definedName name="ttam" localSheetId="5">#REF!</definedName>
    <definedName name="ttam" localSheetId="14">#REF!</definedName>
    <definedName name="ttam">#REF!</definedName>
    <definedName name="ttamta" localSheetId="13">#REF!</definedName>
    <definedName name="ttamta" localSheetId="2">#REF!</definedName>
    <definedName name="ttamta" localSheetId="11">#REF!</definedName>
    <definedName name="ttamta" localSheetId="5">#REF!</definedName>
    <definedName name="ttamta" localSheetId="14">#REF!</definedName>
    <definedName name="ttamta">#REF!</definedName>
    <definedName name="ttao" localSheetId="13">#REF!</definedName>
    <definedName name="ttao" localSheetId="2">#REF!</definedName>
    <definedName name="ttao" localSheetId="11">#REF!</definedName>
    <definedName name="ttao" localSheetId="5">#REF!</definedName>
    <definedName name="ttao" localSheetId="14">#REF!</definedName>
    <definedName name="ttao">#REF!</definedName>
    <definedName name="ttb" localSheetId="13">#REF!</definedName>
    <definedName name="ttb" localSheetId="2">#REF!</definedName>
    <definedName name="ttb" localSheetId="11">#REF!</definedName>
    <definedName name="ttb" localSheetId="5">#REF!</definedName>
    <definedName name="ttb" localSheetId="14">#REF!</definedName>
    <definedName name="ttb">#REF!</definedName>
    <definedName name="ttbt" localSheetId="13">#REF!</definedName>
    <definedName name="ttbt" localSheetId="2">#REF!</definedName>
    <definedName name="ttbt" localSheetId="11">#REF!</definedName>
    <definedName name="ttbt" localSheetId="5">#REF!</definedName>
    <definedName name="ttbt" localSheetId="14">#REF!</definedName>
    <definedName name="ttbt">#REF!</definedName>
    <definedName name="TTC">#N/A</definedName>
    <definedName name="TTCa">#N/A</definedName>
    <definedName name="TTCto" localSheetId="13">#REF!</definedName>
    <definedName name="TTCto" localSheetId="2">#REF!</definedName>
    <definedName name="TTCto" localSheetId="11">#REF!</definedName>
    <definedName name="TTCto" localSheetId="5">#REF!</definedName>
    <definedName name="TTCto" localSheetId="14">#REF!</definedName>
    <definedName name="TTCto">#REF!</definedName>
    <definedName name="ttd">1600</definedName>
    <definedName name="TTDD">#N/A</definedName>
    <definedName name="TTDD1P">#REF!</definedName>
    <definedName name="TTDD3P">#N/A</definedName>
    <definedName name="ttdd3pct">#REF!</definedName>
    <definedName name="TTDDCT3p">#N/A</definedName>
    <definedName name="TTDKKH">#REF!</definedName>
    <definedName name="TTDZ" localSheetId="13">#REF!</definedName>
    <definedName name="TTDZ" localSheetId="2">#REF!</definedName>
    <definedName name="TTDZ" localSheetId="11">#REF!</definedName>
    <definedName name="TTDZ" localSheetId="5">#REF!</definedName>
    <definedName name="TTDZ" localSheetId="14">#REF!</definedName>
    <definedName name="TTDZ">#REF!</definedName>
    <definedName name="TTDZ04" localSheetId="13">#REF!</definedName>
    <definedName name="TTDZ04" localSheetId="2">#REF!</definedName>
    <definedName name="TTDZ04" localSheetId="11">#REF!</definedName>
    <definedName name="TTDZ04" localSheetId="5">#REF!</definedName>
    <definedName name="TTDZ04" localSheetId="14">#REF!</definedName>
    <definedName name="TTDZ04">#REF!</definedName>
    <definedName name="TTDZ35" localSheetId="13">#REF!</definedName>
    <definedName name="TTDZ35" localSheetId="2">#REF!</definedName>
    <definedName name="TTDZ35" localSheetId="11">#REF!</definedName>
    <definedName name="TTDZ35" localSheetId="5">#REF!</definedName>
    <definedName name="TTDZ35" localSheetId="14">#REF!</definedName>
    <definedName name="TTDZ35">#REF!</definedName>
    <definedName name="ttinh" localSheetId="13">#REF!</definedName>
    <definedName name="ttinh" localSheetId="2">#REF!</definedName>
    <definedName name="ttinh" localSheetId="11">#REF!</definedName>
    <definedName name="ttinh" localSheetId="5">#REF!</definedName>
    <definedName name="ttinh" localSheetId="14">#REF!</definedName>
    <definedName name="ttinh">#REF!</definedName>
    <definedName name="TTK3p">#N/A</definedName>
    <definedName name="ttkr">#N/A</definedName>
    <definedName name="TTLo62">#N/A</definedName>
    <definedName name="tto" localSheetId="13">#REF!</definedName>
    <definedName name="tto" localSheetId="2">#REF!</definedName>
    <definedName name="tto" localSheetId="11">#REF!</definedName>
    <definedName name="tto" localSheetId="5">#REF!</definedName>
    <definedName name="tto" localSheetId="14">#REF!</definedName>
    <definedName name="tto">#REF!</definedName>
    <definedName name="ttoan_hung" localSheetId="13">#REF!</definedName>
    <definedName name="ttoan_hung" localSheetId="2">#REF!</definedName>
    <definedName name="ttoan_hung" localSheetId="11">#REF!</definedName>
    <definedName name="ttoan_hung" localSheetId="5">#REF!</definedName>
    <definedName name="ttoan_hung" localSheetId="14">#REF!</definedName>
    <definedName name="ttoan_hung">#REF!</definedName>
    <definedName name="ttop" localSheetId="13">#REF!</definedName>
    <definedName name="ttop" localSheetId="2">#REF!</definedName>
    <definedName name="ttop" localSheetId="11">#REF!</definedName>
    <definedName name="ttop" localSheetId="5">#REF!</definedName>
    <definedName name="ttop" localSheetId="14">#REF!</definedName>
    <definedName name="ttop">#REF!</definedName>
    <definedName name="ttoxtp" localSheetId="13">#REF!</definedName>
    <definedName name="ttoxtp" localSheetId="2">#REF!</definedName>
    <definedName name="ttoxtp" localSheetId="11">#REF!</definedName>
    <definedName name="ttoxtp" localSheetId="5">#REF!</definedName>
    <definedName name="ttoxtp" localSheetId="14">#REF!</definedName>
    <definedName name="ttoxtp">#REF!</definedName>
    <definedName name="TTPSSO">#REF!</definedName>
    <definedName name="TTSC" localSheetId="2" hidden="1">{"'Sheet1'!$L$16"}</definedName>
    <definedName name="TTSC" localSheetId="11" hidden="1">{"'Sheet1'!$L$16"}</definedName>
    <definedName name="TTSC" localSheetId="5" hidden="1">{"'Sheet1'!$L$16"}</definedName>
    <definedName name="TTSC" hidden="1">{"'Sheet1'!$L$16"}</definedName>
    <definedName name="Ttt" localSheetId="13">#REF!</definedName>
    <definedName name="Ttt" localSheetId="2">#REF!</definedName>
    <definedName name="Ttt" localSheetId="11">#REF!</definedName>
    <definedName name="Ttt" localSheetId="5">#REF!</definedName>
    <definedName name="Ttt" localSheetId="14">#REF!</definedName>
    <definedName name="Ttt">#REF!</definedName>
    <definedName name="tttt" localSheetId="13">#REF!</definedName>
    <definedName name="tttt" localSheetId="2">#REF!</definedName>
    <definedName name="tttt" localSheetId="11">#REF!</definedName>
    <definedName name="tttt" localSheetId="5">#REF!</definedName>
    <definedName name="tttt" localSheetId="14">#REF!</definedName>
    <definedName name="tttt">#REF!</definedName>
    <definedName name="TTTR">#REF!</definedName>
    <definedName name="TTVAn5" localSheetId="13">#REF!</definedName>
    <definedName name="TTVAn5" localSheetId="2">#REF!</definedName>
    <definedName name="TTVAn5" localSheetId="11">#REF!</definedName>
    <definedName name="TTVAn5" localSheetId="5">#REF!</definedName>
    <definedName name="TTVAn5" localSheetId="14">#REF!</definedName>
    <definedName name="TTVAn5">#REF!</definedName>
    <definedName name="TtZ" localSheetId="13">#REF!</definedName>
    <definedName name="TtZ" localSheetId="2">#REF!</definedName>
    <definedName name="TtZ" localSheetId="11">#REF!</definedName>
    <definedName name="TtZ" localSheetId="5">#REF!</definedName>
    <definedName name="TtZ" localSheetId="14">#REF!</definedName>
    <definedName name="TtZ">#REF!</definedName>
    <definedName name="Tthanhtien" localSheetId="13">#REF!</definedName>
    <definedName name="Tthanhtien" localSheetId="2">#REF!</definedName>
    <definedName name="Tthanhtien" localSheetId="11">#REF!</definedName>
    <definedName name="Tthanhtien" localSheetId="5">#REF!</definedName>
    <definedName name="Tthanhtien" localSheetId="14">#REF!</definedName>
    <definedName name="Tthanhtien">#REF!</definedName>
    <definedName name="TTHBCMTDKQII" localSheetId="13">#REF!</definedName>
    <definedName name="TTHBCMTDKQII" localSheetId="2">#REF!</definedName>
    <definedName name="TTHBCMTDKQII" localSheetId="11">#REF!</definedName>
    <definedName name="TTHBCMTDKQII" localSheetId="5">#REF!</definedName>
    <definedName name="TTHBCMTDKQII" localSheetId="14">#REF!</definedName>
    <definedName name="TTHBCMTDKQII">#REF!</definedName>
    <definedName name="TTHBCMTDKT5" localSheetId="13">#REF!</definedName>
    <definedName name="TTHBCMTDKT5" localSheetId="2">#REF!</definedName>
    <definedName name="TTHBCMTDKT5" localSheetId="11">#REF!</definedName>
    <definedName name="TTHBCMTDKT5" localSheetId="5">#REF!</definedName>
    <definedName name="TTHBCMTDKT5" localSheetId="14">#REF!</definedName>
    <definedName name="TTHBCMTDKT5">#REF!</definedName>
    <definedName name="TTHBCMTQI" localSheetId="13">#REF!</definedName>
    <definedName name="TTHBCMTQI" localSheetId="2">#REF!</definedName>
    <definedName name="TTHBCMTQI" localSheetId="11">#REF!</definedName>
    <definedName name="TTHBCMTQI" localSheetId="5">#REF!</definedName>
    <definedName name="TTHBCMTQI" localSheetId="14">#REF!</definedName>
    <definedName name="TTHBCMTQI">#REF!</definedName>
    <definedName name="TTHBCMTT4" localSheetId="13">#REF!</definedName>
    <definedName name="TTHBCMTT4" localSheetId="2">#REF!</definedName>
    <definedName name="TTHBCMTT4" localSheetId="11">#REF!</definedName>
    <definedName name="TTHBCMTT4" localSheetId="5">#REF!</definedName>
    <definedName name="TTHBCMTT4" localSheetId="14">#REF!</definedName>
    <definedName name="TTHBCMTT4">#REF!</definedName>
    <definedName name="tthh" localSheetId="2" hidden="1">{"'Sheet1'!$L$16"}</definedName>
    <definedName name="tthh" localSheetId="11" hidden="1">{"'Sheet1'!$L$16"}</definedName>
    <definedName name="tthh" localSheetId="5" hidden="1">{"'Sheet1'!$L$16"}</definedName>
    <definedName name="tthh" hidden="1">{"'Sheet1'!$L$16"}</definedName>
    <definedName name="tthi" localSheetId="13">#REF!</definedName>
    <definedName name="tthi" localSheetId="2">#REF!</definedName>
    <definedName name="tthi" localSheetId="11">#REF!</definedName>
    <definedName name="tthi" localSheetId="5">#REF!</definedName>
    <definedName name="tthi" localSheetId="14">#REF!</definedName>
    <definedName name="tthi">#REF!</definedName>
    <definedName name="TThu_VNP" localSheetId="13">#REF!</definedName>
    <definedName name="TThu_VNP" localSheetId="2">#REF!</definedName>
    <definedName name="TThu_VNP" localSheetId="11">#REF!</definedName>
    <definedName name="TThu_VNP" localSheetId="5">#REF!</definedName>
    <definedName name="TThu_VNP" localSheetId="14">#REF!</definedName>
    <definedName name="TThu_VNP">#REF!</definedName>
    <definedName name="ttronmk" localSheetId="13">#REF!</definedName>
    <definedName name="ttronmk" localSheetId="2">#REF!</definedName>
    <definedName name="ttronmk" localSheetId="11">#REF!</definedName>
    <definedName name="ttronmk" localSheetId="5">#REF!</definedName>
    <definedName name="ttronmk" localSheetId="14">#REF!</definedName>
    <definedName name="ttronmk">#REF!</definedName>
    <definedName name="ttronmk_6" localSheetId="13">#REF!</definedName>
    <definedName name="ttronmk_6" localSheetId="2">#REF!</definedName>
    <definedName name="ttronmk_6" localSheetId="11">#REF!</definedName>
    <definedName name="ttronmk_6" localSheetId="5">#REF!</definedName>
    <definedName name="ttronmk_6" localSheetId="14">#REF!</definedName>
    <definedName name="ttronmk_6">#REF!</definedName>
    <definedName name="tu" localSheetId="2" hidden="1">{"'Sheet1'!$L$16"}</definedName>
    <definedName name="tu" localSheetId="11" hidden="1">{"'Sheet1'!$L$16"}</definedName>
    <definedName name="tu" localSheetId="5" hidden="1">{"'Sheet1'!$L$16"}</definedName>
    <definedName name="tu" hidden="1">{"'Sheet1'!$L$16"}</definedName>
    <definedName name="Tu_dung_ton_that" localSheetId="13">#REF!</definedName>
    <definedName name="Tu_dung_ton_that" localSheetId="2">#REF!</definedName>
    <definedName name="Tu_dung_ton_that" localSheetId="11">#REF!</definedName>
    <definedName name="Tu_dung_ton_that" localSheetId="5">#REF!</definedName>
    <definedName name="Tu_dung_ton_that" localSheetId="14">#REF!</definedName>
    <definedName name="Tu_dung_ton_that">#REF!</definedName>
    <definedName name="tueu" localSheetId="2" hidden="1">{"'Sheet1'!$L$16"}</definedName>
    <definedName name="tueu" localSheetId="11" hidden="1">{"'Sheet1'!$L$16"}</definedName>
    <definedName name="tueu" localSheetId="5" hidden="1">{"'Sheet1'!$L$16"}</definedName>
    <definedName name="tueu" hidden="1">{"'Sheet1'!$L$16"}</definedName>
    <definedName name="tuexu" localSheetId="2">{"Book1"}</definedName>
    <definedName name="tuexu" localSheetId="11">{"Book1"}</definedName>
    <definedName name="tuexu" localSheetId="5">{"Book1"}</definedName>
    <definedName name="tuexu">{"Book1"}</definedName>
    <definedName name="TUNG" localSheetId="13">#REF!</definedName>
    <definedName name="TUNG" localSheetId="2">#REF!</definedName>
    <definedName name="TUNG" localSheetId="11">#REF!</definedName>
    <definedName name="TUNG" localSheetId="5">#REF!</definedName>
    <definedName name="TUNG" localSheetId="14">#REF!</definedName>
    <definedName name="TUNG">#REF!</definedName>
    <definedName name="tuoinhua" localSheetId="13">#REF!</definedName>
    <definedName name="tuoinhua" localSheetId="2">#REF!</definedName>
    <definedName name="tuoinhua" localSheetId="11">#REF!</definedName>
    <definedName name="tuoinhua" localSheetId="5">#REF!</definedName>
    <definedName name="tuoinhua" localSheetId="14">#REF!</definedName>
    <definedName name="tuoinhua">#REF!</definedName>
    <definedName name="Tuong_chan" localSheetId="13">#REF!</definedName>
    <definedName name="Tuong_chan" localSheetId="2">#REF!</definedName>
    <definedName name="Tuong_chan" localSheetId="11">#REF!</definedName>
    <definedName name="Tuong_chan" localSheetId="5">#REF!</definedName>
    <definedName name="Tuong_chan" localSheetId="14">#REF!</definedName>
    <definedName name="Tuong_chan">#REF!</definedName>
    <definedName name="Tuong_dau_HD" localSheetId="13">#REF!</definedName>
    <definedName name="Tuong_dau_HD" localSheetId="2">#REF!</definedName>
    <definedName name="Tuong_dau_HD" localSheetId="11">#REF!</definedName>
    <definedName name="Tuong_dau_HD" localSheetId="5">#REF!</definedName>
    <definedName name="Tuong_dau_HD" localSheetId="14">#REF!</definedName>
    <definedName name="Tuong_dau_HD">#REF!</definedName>
    <definedName name="Tuvan" localSheetId="13">#REF!</definedName>
    <definedName name="Tuvan" localSheetId="2">#REF!</definedName>
    <definedName name="Tuvan" localSheetId="11">#REF!</definedName>
    <definedName name="Tuvan" localSheetId="5">#REF!</definedName>
    <definedName name="Tuvan" localSheetId="14">#REF!</definedName>
    <definedName name="Tuvan">#REF!</definedName>
    <definedName name="tuyen" localSheetId="2" hidden="1">{"'Sheet1'!$L$16"}</definedName>
    <definedName name="tuyen" localSheetId="11" hidden="1">{"'Sheet1'!$L$16"}</definedName>
    <definedName name="tuyen" localSheetId="5" hidden="1">{"'Sheet1'!$L$16"}</definedName>
    <definedName name="tuyen" hidden="1">{"'Sheet1'!$L$16"}</definedName>
    <definedName name="tuyena3n4">38</definedName>
    <definedName name="tuyena4n5">38</definedName>
    <definedName name="tuyenb1">358.79</definedName>
    <definedName name="tuyenn2">46.501</definedName>
    <definedName name="tuyenn4b2">38</definedName>
    <definedName name="tuyenn5b3">38</definedName>
    <definedName name="tuyennhanh" localSheetId="2" hidden="1">{"'Sheet1'!$L$16"}</definedName>
    <definedName name="tuyennhanh" localSheetId="11" hidden="1">{"'Sheet1'!$L$16"}</definedName>
    <definedName name="tuyennhanh" localSheetId="5" hidden="1">{"'Sheet1'!$L$16"}</definedName>
    <definedName name="tuyennhanh" hidden="1">{"'Sheet1'!$L$16"}</definedName>
    <definedName name="Tuyenquang" localSheetId="13">#REF!</definedName>
    <definedName name="Tuyenquang" localSheetId="2">#REF!</definedName>
    <definedName name="Tuyenquang" localSheetId="11">#REF!</definedName>
    <definedName name="Tuyenquang" localSheetId="5">#REF!</definedName>
    <definedName name="Tuyenquang" localSheetId="14">#REF!</definedName>
    <definedName name="Tuyenquang">#REF!</definedName>
    <definedName name="tuyequang">#N/A</definedName>
    <definedName name="tuynen" localSheetId="2" hidden="1">{"'Sheet1'!$L$16"}</definedName>
    <definedName name="tuynen" localSheetId="11" hidden="1">{"'Sheet1'!$L$16"}</definedName>
    <definedName name="tuynen" localSheetId="5" hidden="1">{"'Sheet1'!$L$16"}</definedName>
    <definedName name="tuynen" hidden="1">{"'Sheet1'!$L$16"}</definedName>
    <definedName name="tuynh" localSheetId="2">{"ÿÿÿÿÿ","NHA 7 GIAN SO I- BDH_B.XLS","NHA 7 GIAN SO II-BDH_B.XLS","NHA 7 GIAN SO III-BDH_B.XLS"}</definedName>
    <definedName name="tuynh" localSheetId="11">{"ÿÿÿÿÿ","NHA 7 GIAN SO I- BDH_B.XLS","NHA 7 GIAN SO II-BDH_B.XLS","NHA 7 GIAN SO III-BDH_B.XLS"}</definedName>
    <definedName name="tuynh" localSheetId="5">{"ÿÿÿÿÿ","NHA 7 GIAN SO I- BDH_B.XLS","NHA 7 GIAN SO II-BDH_B.XLS","NHA 7 GIAN SO III-BDH_B.XLS"}</definedName>
    <definedName name="tuynh">{"ÿÿÿÿÿ","NHA 7 GIAN SO I- BDH_B.XLS","NHA 7 GIAN SO II-BDH_B.XLS","NHA 7 GIAN SO III-BDH_B.XLS"}</definedName>
    <definedName name="tuyp" localSheetId="13">#REF!</definedName>
    <definedName name="tuyp" localSheetId="14">#REF!</definedName>
    <definedName name="tuyp">#REF!</definedName>
    <definedName name="tv75nc" localSheetId="13">#REF!</definedName>
    <definedName name="tv75nc" localSheetId="2">#REF!</definedName>
    <definedName name="tv75nc" localSheetId="11">#REF!</definedName>
    <definedName name="tv75nc" localSheetId="5">#REF!</definedName>
    <definedName name="tv75nc" localSheetId="14">#REF!</definedName>
    <definedName name="tv75nc">#REF!</definedName>
    <definedName name="tv75nc_6" localSheetId="13">#REF!</definedName>
    <definedName name="tv75nc_6" localSheetId="2">#REF!</definedName>
    <definedName name="tv75nc_6" localSheetId="11">#REF!</definedName>
    <definedName name="tv75nc_6" localSheetId="5">#REF!</definedName>
    <definedName name="tv75nc_6" localSheetId="14">#REF!</definedName>
    <definedName name="tv75nc_6">#REF!</definedName>
    <definedName name="tv75vl" localSheetId="13">#REF!</definedName>
    <definedName name="tv75vl" localSheetId="2">#REF!</definedName>
    <definedName name="tv75vl" localSheetId="11">#REF!</definedName>
    <definedName name="tv75vl" localSheetId="5">#REF!</definedName>
    <definedName name="tv75vl" localSheetId="14">#REF!</definedName>
    <definedName name="tv75vl">#REF!</definedName>
    <definedName name="tv75vl_6" localSheetId="13">#REF!</definedName>
    <definedName name="tv75vl_6" localSheetId="2">#REF!</definedName>
    <definedName name="tv75vl_6" localSheetId="11">#REF!</definedName>
    <definedName name="tv75vl_6" localSheetId="5">#REF!</definedName>
    <definedName name="tv75vl_6" localSheetId="14">#REF!</definedName>
    <definedName name="tv75vl_6">#REF!</definedName>
    <definedName name="tvbt" localSheetId="13">#REF!</definedName>
    <definedName name="tvbt" localSheetId="2">#REF!</definedName>
    <definedName name="tvbt" localSheetId="11">#REF!</definedName>
    <definedName name="tvbt" localSheetId="5">#REF!</definedName>
    <definedName name="tvbt" localSheetId="14">#REF!</definedName>
    <definedName name="tvbt">#REF!</definedName>
    <definedName name="tvet" localSheetId="13">#REF!</definedName>
    <definedName name="tvet" localSheetId="14">#REF!</definedName>
    <definedName name="tvet">#REF!</definedName>
    <definedName name="tvg" localSheetId="13">#REF!</definedName>
    <definedName name="tvg" localSheetId="2">#REF!</definedName>
    <definedName name="tvg" localSheetId="11">#REF!</definedName>
    <definedName name="tvg" localSheetId="5">#REF!</definedName>
    <definedName name="tvg" localSheetId="14">#REF!</definedName>
    <definedName name="tvg">#REF!</definedName>
    <definedName name="TVGS" localSheetId="13">#REF!</definedName>
    <definedName name="TVGS" localSheetId="2">#REF!</definedName>
    <definedName name="TVGS" localSheetId="11">#REF!</definedName>
    <definedName name="TVGS" localSheetId="5">#REF!</definedName>
    <definedName name="TVGS" localSheetId="14">#REF!</definedName>
    <definedName name="TVGS">#REF!</definedName>
    <definedName name="tvgs_1">#REF!</definedName>
    <definedName name="tvgs_2">#REF!</definedName>
    <definedName name="tvgs_cv_1">#REF!</definedName>
    <definedName name="tvgs_cv_2">#REF!</definedName>
    <definedName name="TVK" localSheetId="13">#REF!</definedName>
    <definedName name="TVK" localSheetId="2">#REF!</definedName>
    <definedName name="TVK" localSheetId="11">#REF!</definedName>
    <definedName name="TVK" localSheetId="5">#REF!</definedName>
    <definedName name="TVK" localSheetId="14">#REF!</definedName>
    <definedName name="TVK">#REF!</definedName>
    <definedName name="tvl" localSheetId="13">#REF!</definedName>
    <definedName name="tvl" localSheetId="2">#REF!</definedName>
    <definedName name="tvl" localSheetId="11">#REF!</definedName>
    <definedName name="tvl" localSheetId="5">#REF!</definedName>
    <definedName name="tvl" localSheetId="14">#REF!</definedName>
    <definedName name="tvl">#REF!</definedName>
    <definedName name="tw" localSheetId="13">#REF!</definedName>
    <definedName name="tw" localSheetId="2">#REF!</definedName>
    <definedName name="tw" localSheetId="11">#REF!</definedName>
    <definedName name="tw" localSheetId="5">#REF!</definedName>
    <definedName name="tw" localSheetId="14">#REF!</definedName>
    <definedName name="tw">#REF!</definedName>
    <definedName name="twdd">#N/A</definedName>
    <definedName name="TX">#N/A</definedName>
    <definedName name="tx1pignc">#N/A</definedName>
    <definedName name="tx1pignc_6" localSheetId="13">#REF!</definedName>
    <definedName name="tx1pignc_6" localSheetId="2">#REF!</definedName>
    <definedName name="tx1pignc_6" localSheetId="11">#REF!</definedName>
    <definedName name="tx1pignc_6" localSheetId="5">#REF!</definedName>
    <definedName name="tx1pignc_6" localSheetId="14">#REF!</definedName>
    <definedName name="tx1pignc_6">#REF!</definedName>
    <definedName name="tx1pindnc">#N/A</definedName>
    <definedName name="tx1pindnc_6" localSheetId="13">#REF!</definedName>
    <definedName name="tx1pindnc_6" localSheetId="2">#REF!</definedName>
    <definedName name="tx1pindnc_6" localSheetId="11">#REF!</definedName>
    <definedName name="tx1pindnc_6" localSheetId="5">#REF!</definedName>
    <definedName name="tx1pindnc_6" localSheetId="14">#REF!</definedName>
    <definedName name="tx1pindnc_6">#REF!</definedName>
    <definedName name="tx1pintnc">#N/A</definedName>
    <definedName name="tx1pintnc_6" localSheetId="13">#REF!</definedName>
    <definedName name="tx1pintnc_6" localSheetId="2">#REF!</definedName>
    <definedName name="tx1pintnc_6" localSheetId="11">#REF!</definedName>
    <definedName name="tx1pintnc_6" localSheetId="5">#REF!</definedName>
    <definedName name="tx1pintnc_6" localSheetId="14">#REF!</definedName>
    <definedName name="tx1pintnc_6">#REF!</definedName>
    <definedName name="tx1pingnc">#N/A</definedName>
    <definedName name="tx1pingnc_6" localSheetId="13">#REF!</definedName>
    <definedName name="tx1pingnc_6" localSheetId="2">#REF!</definedName>
    <definedName name="tx1pingnc_6" localSheetId="11">#REF!</definedName>
    <definedName name="tx1pingnc_6" localSheetId="5">#REF!</definedName>
    <definedName name="tx1pingnc_6" localSheetId="14">#REF!</definedName>
    <definedName name="tx1pingnc_6">#REF!</definedName>
    <definedName name="tx1pitnc">#N/A</definedName>
    <definedName name="tx1pitnc_6" localSheetId="13">#REF!</definedName>
    <definedName name="tx1pitnc_6" localSheetId="2">#REF!</definedName>
    <definedName name="tx1pitnc_6" localSheetId="11">#REF!</definedName>
    <definedName name="tx1pitnc_6" localSheetId="5">#REF!</definedName>
    <definedName name="tx1pitnc_6" localSheetId="14">#REF!</definedName>
    <definedName name="tx1pitnc_6">#REF!</definedName>
    <definedName name="tx2mhnnc">#N/A</definedName>
    <definedName name="tx2mhnnc_6" localSheetId="13">#REF!</definedName>
    <definedName name="tx2mhnnc_6" localSheetId="2">#REF!</definedName>
    <definedName name="tx2mhnnc_6" localSheetId="11">#REF!</definedName>
    <definedName name="tx2mhnnc_6" localSheetId="5">#REF!</definedName>
    <definedName name="tx2mhnnc_6" localSheetId="14">#REF!</definedName>
    <definedName name="tx2mhnnc_6">#REF!</definedName>
    <definedName name="tx2mitnc">#N/A</definedName>
    <definedName name="tx2mitnc_6" localSheetId="13">#REF!</definedName>
    <definedName name="tx2mitnc_6" localSheetId="2">#REF!</definedName>
    <definedName name="tx2mitnc_6" localSheetId="11">#REF!</definedName>
    <definedName name="tx2mitnc_6" localSheetId="5">#REF!</definedName>
    <definedName name="tx2mitnc_6" localSheetId="14">#REF!</definedName>
    <definedName name="tx2mitnc_6">#REF!</definedName>
    <definedName name="txhnnc">#N/A</definedName>
    <definedName name="txhnnc_6" localSheetId="13">#REF!</definedName>
    <definedName name="txhnnc_6" localSheetId="2">#REF!</definedName>
    <definedName name="txhnnc_6" localSheetId="11">#REF!</definedName>
    <definedName name="txhnnc_6" localSheetId="5">#REF!</definedName>
    <definedName name="txhnnc_6" localSheetId="14">#REF!</definedName>
    <definedName name="txhnnc_6">#REF!</definedName>
    <definedName name="txig1nc">#N/A</definedName>
    <definedName name="txig1nc_6" localSheetId="13">#REF!</definedName>
    <definedName name="txig1nc_6" localSheetId="2">#REF!</definedName>
    <definedName name="txig1nc_6" localSheetId="11">#REF!</definedName>
    <definedName name="txig1nc_6" localSheetId="5">#REF!</definedName>
    <definedName name="txig1nc_6" localSheetId="14">#REF!</definedName>
    <definedName name="txig1nc_6">#REF!</definedName>
    <definedName name="txin190nc">#N/A</definedName>
    <definedName name="txin190nc_6" localSheetId="13">#REF!</definedName>
    <definedName name="txin190nc_6" localSheetId="2">#REF!</definedName>
    <definedName name="txin190nc_6" localSheetId="11">#REF!</definedName>
    <definedName name="txin190nc_6" localSheetId="5">#REF!</definedName>
    <definedName name="txin190nc_6" localSheetId="14">#REF!</definedName>
    <definedName name="txin190nc_6">#REF!</definedName>
    <definedName name="txinnc">#N/A</definedName>
    <definedName name="txinnc_6" localSheetId="13">#REF!</definedName>
    <definedName name="txinnc_6" localSheetId="2">#REF!</definedName>
    <definedName name="txinnc_6" localSheetId="11">#REF!</definedName>
    <definedName name="txinnc_6" localSheetId="5">#REF!</definedName>
    <definedName name="txinnc_6" localSheetId="14">#REF!</definedName>
    <definedName name="txinnc_6">#REF!</definedName>
    <definedName name="txit1nc">#N/A</definedName>
    <definedName name="txit1nc_6" localSheetId="13">#REF!</definedName>
    <definedName name="txit1nc_6" localSheetId="2">#REF!</definedName>
    <definedName name="txit1nc_6" localSheetId="11">#REF!</definedName>
    <definedName name="txit1nc_6" localSheetId="5">#REF!</definedName>
    <definedName name="txit1nc_6" localSheetId="14">#REF!</definedName>
    <definedName name="txit1nc_6">#REF!</definedName>
    <definedName name="Txk" localSheetId="13">#REF!</definedName>
    <definedName name="Txk" localSheetId="2">#REF!</definedName>
    <definedName name="Txk" localSheetId="11">#REF!</definedName>
    <definedName name="Txk" localSheetId="5">#REF!</definedName>
    <definedName name="Txk" localSheetId="14">#REF!</definedName>
    <definedName name="Txk">#REF!</definedName>
    <definedName name="TY">#N/A</definedName>
    <definedName name="Ty_gia" localSheetId="13">#REF!</definedName>
    <definedName name="Ty_gia" localSheetId="2">#REF!</definedName>
    <definedName name="Ty_gia" localSheetId="11">#REF!</definedName>
    <definedName name="Ty_gia" localSheetId="5">#REF!</definedName>
    <definedName name="Ty_gia" localSheetId="14">#REF!</definedName>
    <definedName name="Ty_gia">#REF!</definedName>
    <definedName name="Ty_gia_yen" localSheetId="13">#REF!</definedName>
    <definedName name="Ty_gia_yen" localSheetId="2">#REF!</definedName>
    <definedName name="Ty_gia_yen" localSheetId="11">#REF!</definedName>
    <definedName name="Ty_gia_yen" localSheetId="5">#REF!</definedName>
    <definedName name="Ty_gia_yen" localSheetId="14">#REF!</definedName>
    <definedName name="Ty_gia_yen">#REF!</definedName>
    <definedName name="ty_le" localSheetId="13">#REF!</definedName>
    <definedName name="ty_le" localSheetId="2">#REF!</definedName>
    <definedName name="ty_le" localSheetId="11">#REF!</definedName>
    <definedName name="ty_le" localSheetId="5">#REF!</definedName>
    <definedName name="ty_le" localSheetId="14">#REF!</definedName>
    <definedName name="ty_le">#REF!</definedName>
    <definedName name="Ty_Le_1" localSheetId="13">#REF!</definedName>
    <definedName name="Ty_Le_1" localSheetId="2">#REF!</definedName>
    <definedName name="Ty_Le_1" localSheetId="11">#REF!</definedName>
    <definedName name="Ty_Le_1" localSheetId="5">#REF!</definedName>
    <definedName name="Ty_Le_1" localSheetId="14">#REF!</definedName>
    <definedName name="Ty_Le_1">#REF!</definedName>
    <definedName name="ty_le_2" localSheetId="13">#REF!</definedName>
    <definedName name="ty_le_2" localSheetId="2">#REF!</definedName>
    <definedName name="ty_le_2" localSheetId="11">#REF!</definedName>
    <definedName name="ty_le_2" localSheetId="5">#REF!</definedName>
    <definedName name="ty_le_2" localSheetId="14">#REF!</definedName>
    <definedName name="ty_le_2">#REF!</definedName>
    <definedName name="ty_le_3" localSheetId="13">#REF!</definedName>
    <definedName name="ty_le_3" localSheetId="2">#REF!</definedName>
    <definedName name="ty_le_3" localSheetId="11">#REF!</definedName>
    <definedName name="ty_le_3" localSheetId="5">#REF!</definedName>
    <definedName name="ty_le_3" localSheetId="14">#REF!</definedName>
    <definedName name="ty_le_3">#REF!</definedName>
    <definedName name="ty_le_BTN" localSheetId="13">#REF!</definedName>
    <definedName name="ty_le_BTN" localSheetId="2">#REF!</definedName>
    <definedName name="ty_le_BTN" localSheetId="11">#REF!</definedName>
    <definedName name="ty_le_BTN" localSheetId="5">#REF!</definedName>
    <definedName name="ty_le_BTN" localSheetId="14">#REF!</definedName>
    <definedName name="ty_le_BTN">#REF!</definedName>
    <definedName name="Ty_le1" localSheetId="13">#REF!</definedName>
    <definedName name="Ty_le1" localSheetId="2">#REF!</definedName>
    <definedName name="Ty_le1" localSheetId="11">#REF!</definedName>
    <definedName name="Ty_le1" localSheetId="5">#REF!</definedName>
    <definedName name="Ty_le1" localSheetId="14">#REF!</definedName>
    <definedName name="Ty_le1">#REF!</definedName>
    <definedName name="tyeu" localSheetId="2">{"Book1"}</definedName>
    <definedName name="tyeu" localSheetId="11">{"Book1"}</definedName>
    <definedName name="tyeu" localSheetId="5">{"Book1"}</definedName>
    <definedName name="tyeu">{"Book1"}</definedName>
    <definedName name="tyle" localSheetId="13">#REF!</definedName>
    <definedName name="tyle" localSheetId="2">#REF!</definedName>
    <definedName name="tyle" localSheetId="11">#REF!</definedName>
    <definedName name="tyle" localSheetId="5">#REF!</definedName>
    <definedName name="tyle" localSheetId="14">#REF!</definedName>
    <definedName name="tyle">#REF!</definedName>
    <definedName name="tyle2" localSheetId="13">#REF!</definedName>
    <definedName name="tyle2" localSheetId="2">#REF!</definedName>
    <definedName name="tyle2" localSheetId="11">#REF!</definedName>
    <definedName name="tyle2" localSheetId="5">#REF!</definedName>
    <definedName name="tyle2" localSheetId="14">#REF!</definedName>
    <definedName name="tyle2">#REF!</definedName>
    <definedName name="TYLEKH">#N/A</definedName>
    <definedName name="TYLEKHDZ">#N/A</definedName>
    <definedName name="Type_1" localSheetId="13">#REF!</definedName>
    <definedName name="Type_1" localSheetId="2">#REF!</definedName>
    <definedName name="Type_1" localSheetId="11">#REF!</definedName>
    <definedName name="Type_1" localSheetId="5">#REF!</definedName>
    <definedName name="Type_1" localSheetId="14">#REF!</definedName>
    <definedName name="Type_1">#REF!</definedName>
    <definedName name="Type_2" localSheetId="13">#REF!</definedName>
    <definedName name="Type_2" localSheetId="2">#REF!</definedName>
    <definedName name="Type_2" localSheetId="11">#REF!</definedName>
    <definedName name="Type_2" localSheetId="5">#REF!</definedName>
    <definedName name="Type_2" localSheetId="14">#REF!</definedName>
    <definedName name="Type_2">#REF!</definedName>
    <definedName name="TYT" localSheetId="9">#N/A</definedName>
    <definedName name="TYT" localSheetId="8">#N/A</definedName>
    <definedName name="TYT" localSheetId="10">PYC!_____________phi10</definedName>
    <definedName name="TYT" localSheetId="13">#N/A</definedName>
    <definedName name="TYT" localSheetId="2">PYC!_____________phi10</definedName>
    <definedName name="TYT" localSheetId="11">PYC!_____________phi10</definedName>
    <definedName name="TYT" localSheetId="5">PYC!_____________phi10</definedName>
    <definedName name="TYT" localSheetId="14">#N/A</definedName>
    <definedName name="TYT">PYC!_____________phi10</definedName>
    <definedName name="tyuyịyu" localSheetId="2" hidden="1">{"'Sheet1'!$L$16"}</definedName>
    <definedName name="tyuyịyu" localSheetId="11" hidden="1">{"'Sheet1'!$L$16"}</definedName>
    <definedName name="tyuyịyu" localSheetId="5" hidden="1">{"'Sheet1'!$L$16"}</definedName>
    <definedName name="tyuyịyu" hidden="1">{"'Sheet1'!$L$16"}</definedName>
    <definedName name="th" localSheetId="13">#REF!</definedName>
    <definedName name="th" localSheetId="2">#REF!</definedName>
    <definedName name="th" localSheetId="11">#REF!</definedName>
    <definedName name="th" localSheetId="5">#REF!</definedName>
    <definedName name="th" localSheetId="14">#REF!</definedName>
    <definedName name="th">#REF!</definedName>
    <definedName name="TH.CTrinh" localSheetId="13">#REF!</definedName>
    <definedName name="TH.CTrinh" localSheetId="2">#REF!</definedName>
    <definedName name="TH.CTrinh" localSheetId="11">#REF!</definedName>
    <definedName name="TH.CTrinh" localSheetId="5">#REF!</definedName>
    <definedName name="TH.CTrinh" localSheetId="14">#REF!</definedName>
    <definedName name="TH.CTrinh">#REF!</definedName>
    <definedName name="TH.tinh" localSheetId="13">#REF!</definedName>
    <definedName name="TH.tinh" localSheetId="2">#REF!</definedName>
    <definedName name="TH.tinh" localSheetId="11">#REF!</definedName>
    <definedName name="TH.tinh" localSheetId="5">#REF!</definedName>
    <definedName name="TH.tinh" localSheetId="14">#REF!</definedName>
    <definedName name="TH.tinh">#REF!</definedName>
    <definedName name="th3x15">#N/A</definedName>
    <definedName name="tha" localSheetId="2" hidden="1">{"'Sheet1'!$L$16"}</definedName>
    <definedName name="tha" localSheetId="11" hidden="1">{"'Sheet1'!$L$16"}</definedName>
    <definedName name="tha" localSheetId="5" hidden="1">{"'Sheet1'!$L$16"}</definedName>
    <definedName name="tha" hidden="1">{"'Sheet1'!$L$16"}</definedName>
    <definedName name="thai" localSheetId="13">#REF!</definedName>
    <definedName name="thai" localSheetId="2">#REF!</definedName>
    <definedName name="thai" localSheetId="11">#REF!</definedName>
    <definedName name="thai" localSheetId="5">#REF!</definedName>
    <definedName name="thai" localSheetId="14">#REF!</definedName>
    <definedName name="thai">#REF!</definedName>
    <definedName name="ThamTraDT" localSheetId="13">#REF!</definedName>
    <definedName name="ThamTraDT" localSheetId="2">#REF!</definedName>
    <definedName name="ThamTraDT" localSheetId="11">#REF!</definedName>
    <definedName name="ThamTraDT" localSheetId="5">#REF!</definedName>
    <definedName name="ThamTraDT" localSheetId="14">#REF!</definedName>
    <definedName name="ThamTraDT">#REF!</definedName>
    <definedName name="ThamTraTK" localSheetId="13">#REF!</definedName>
    <definedName name="ThamTraTK" localSheetId="2">#REF!</definedName>
    <definedName name="ThamTraTK" localSheetId="11">#REF!</definedName>
    <definedName name="ThamTraTK" localSheetId="5">#REF!</definedName>
    <definedName name="ThamTraTK" localSheetId="14">#REF!</definedName>
    <definedName name="ThamTraTK">#REF!</definedName>
    <definedName name="thang" localSheetId="2" hidden="1">{"'Sheet1'!$L$16"}</definedName>
    <definedName name="thang" localSheetId="11" hidden="1">{"'Sheet1'!$L$16"}</definedName>
    <definedName name="thang" localSheetId="5" hidden="1">{"'Sheet1'!$L$16"}</definedName>
    <definedName name="thang" hidden="1">{"'Sheet1'!$L$16"}</definedName>
    <definedName name="Thang_Long" localSheetId="13">#REF!</definedName>
    <definedName name="Thang_Long" localSheetId="2">#REF!</definedName>
    <definedName name="Thang_Long" localSheetId="11">#REF!</definedName>
    <definedName name="Thang_Long" localSheetId="5">#REF!</definedName>
    <definedName name="Thang_Long" localSheetId="14">#REF!</definedName>
    <definedName name="Thang_Long">#REF!</definedName>
    <definedName name="Thang_Long_GT" localSheetId="13">#REF!</definedName>
    <definedName name="Thang_Long_GT" localSheetId="2">#REF!</definedName>
    <definedName name="Thang_Long_GT" localSheetId="11">#REF!</definedName>
    <definedName name="Thang_Long_GT" localSheetId="5">#REF!</definedName>
    <definedName name="Thang_Long_GT" localSheetId="14">#REF!</definedName>
    <definedName name="Thang_Long_GT">#REF!</definedName>
    <definedName name="Thang1" localSheetId="2" hidden="1">{"'Sheet1'!$L$16"}</definedName>
    <definedName name="Thang1" localSheetId="11" hidden="1">{"'Sheet1'!$L$16"}</definedName>
    <definedName name="Thang1" localSheetId="5" hidden="1">{"'Sheet1'!$L$16"}</definedName>
    <definedName name="Thang1" hidden="1">{"'Sheet1'!$L$16"}</definedName>
    <definedName name="thang10" localSheetId="2" hidden="1">{"'Sheet1'!$L$16"}</definedName>
    <definedName name="thang10" localSheetId="11" hidden="1">{"'Sheet1'!$L$16"}</definedName>
    <definedName name="thang10" localSheetId="5" hidden="1">{"'Sheet1'!$L$16"}</definedName>
    <definedName name="thang10" hidden="1">{"'Sheet1'!$L$16"}</definedName>
    <definedName name="thang11" localSheetId="2" hidden="1">{"'Sheet1'!$L$16"}</definedName>
    <definedName name="thang11" localSheetId="11" hidden="1">{"'Sheet1'!$L$16"}</definedName>
    <definedName name="thang11" localSheetId="5" hidden="1">{"'Sheet1'!$L$16"}</definedName>
    <definedName name="thang11" hidden="1">{"'Sheet1'!$L$16"}</definedName>
    <definedName name="thang7nam2000page1" localSheetId="13">#REF!</definedName>
    <definedName name="thang7nam2000page1" localSheetId="2">#REF!</definedName>
    <definedName name="thang7nam2000page1" localSheetId="11">#REF!</definedName>
    <definedName name="thang7nam2000page1" localSheetId="5">#REF!</definedName>
    <definedName name="thang7nam2000page1" localSheetId="14">#REF!</definedName>
    <definedName name="thang7nam2000page1">#REF!</definedName>
    <definedName name="thang8nam2000page4" localSheetId="13">#REF!</definedName>
    <definedName name="thang8nam2000page4" localSheetId="2">#REF!</definedName>
    <definedName name="thang8nam2000page4" localSheetId="11">#REF!</definedName>
    <definedName name="thang8nam2000page4" localSheetId="5">#REF!</definedName>
    <definedName name="thang8nam2000page4" localSheetId="14">#REF!</definedName>
    <definedName name="thang8nam2000page4">#REF!</definedName>
    <definedName name="thang9nam2000page7" localSheetId="13">#REF!</definedName>
    <definedName name="thang9nam2000page7" localSheetId="2">#REF!</definedName>
    <definedName name="thang9nam2000page7" localSheetId="11">#REF!</definedName>
    <definedName name="thang9nam2000page7" localSheetId="5">#REF!</definedName>
    <definedName name="thang9nam2000page7" localSheetId="14">#REF!</definedName>
    <definedName name="thang9nam2000page7">#REF!</definedName>
    <definedName name="Thangmuc" localSheetId="13">#REF!</definedName>
    <definedName name="Thangmuc" localSheetId="2">#REF!</definedName>
    <definedName name="Thangmuc" localSheetId="11">#REF!</definedName>
    <definedName name="Thangmuc" localSheetId="5">#REF!</definedName>
    <definedName name="Thangmuc" localSheetId="14">#REF!</definedName>
    <definedName name="Thangmuc">#REF!</definedName>
    <definedName name="THANH" localSheetId="2" hidden="1">{"'Sheet1'!$L$16"}</definedName>
    <definedName name="THANH" localSheetId="11" hidden="1">{"'Sheet1'!$L$16"}</definedName>
    <definedName name="THANH" localSheetId="5" hidden="1">{"'Sheet1'!$L$16"}</definedName>
    <definedName name="THANH" hidden="1">{"'Sheet1'!$L$16"}</definedName>
    <definedName name="Thanh_CT" localSheetId="13">#REF!</definedName>
    <definedName name="Thanh_CT" localSheetId="2">#REF!</definedName>
    <definedName name="Thanh_CT" localSheetId="11">#REF!</definedName>
    <definedName name="Thanh_CT" localSheetId="5">#REF!</definedName>
    <definedName name="Thanh_CT" localSheetId="14">#REF!</definedName>
    <definedName name="Thanh_CT">#REF!</definedName>
    <definedName name="Thanh_LC_tayvin" localSheetId="13">#REF!</definedName>
    <definedName name="Thanh_LC_tayvin" localSheetId="2">#REF!</definedName>
    <definedName name="Thanh_LC_tayvin" localSheetId="11">#REF!</definedName>
    <definedName name="Thanh_LC_tayvin" localSheetId="5">#REF!</definedName>
    <definedName name="Thanh_LC_tayvin" localSheetId="14">#REF!</definedName>
    <definedName name="Thanh_LC_tayvin">#REF!</definedName>
    <definedName name="ThanhCai" localSheetId="13">#REF!</definedName>
    <definedName name="ThanhCai" localSheetId="2">#REF!</definedName>
    <definedName name="ThanhCai" localSheetId="11">#REF!</definedName>
    <definedName name="ThanhCai" localSheetId="5">#REF!</definedName>
    <definedName name="ThanhCai" localSheetId="14">#REF!</definedName>
    <definedName name="ThanhCai">#REF!</definedName>
    <definedName name="thanhchong" localSheetId="13">#REF!</definedName>
    <definedName name="thanhchong" localSheetId="2">#REF!</definedName>
    <definedName name="thanhchong" localSheetId="11">#REF!</definedName>
    <definedName name="thanhchong" localSheetId="5">#REF!</definedName>
    <definedName name="thanhchong" localSheetId="14">#REF!</definedName>
    <definedName name="thanhchong">#REF!</definedName>
    <definedName name="thanhdul" localSheetId="13">#REF!</definedName>
    <definedName name="thanhdul" localSheetId="2">#REF!</definedName>
    <definedName name="thanhdul" localSheetId="11">#REF!</definedName>
    <definedName name="thanhdul" localSheetId="5">#REF!</definedName>
    <definedName name="thanhdul" localSheetId="14">#REF!</definedName>
    <definedName name="thanhdul">#REF!</definedName>
    <definedName name="thanhtien" localSheetId="13">#REF!</definedName>
    <definedName name="thanhtien" localSheetId="2">#REF!</definedName>
    <definedName name="thanhtien" localSheetId="11">#REF!</definedName>
    <definedName name="thanhtien" localSheetId="5">#REF!</definedName>
    <definedName name="thanhtien" localSheetId="14">#REF!</definedName>
    <definedName name="thanhtien">#REF!</definedName>
    <definedName name="ThanhXuan110">#N/A</definedName>
    <definedName name="thao" localSheetId="2" hidden="1">{"'Sheet1'!$L$16"}</definedName>
    <definedName name="thao" localSheetId="11" hidden="1">{"'Sheet1'!$L$16"}</definedName>
    <definedName name="thao" localSheetId="5" hidden="1">{"'Sheet1'!$L$16"}</definedName>
    <definedName name="thao" hidden="1">{"'Sheet1'!$L$16"}</definedName>
    <definedName name="ThaoCauCu" localSheetId="13">#REF!</definedName>
    <definedName name="ThaoCauCu" localSheetId="2">#REF!</definedName>
    <definedName name="ThaoCauCu" localSheetId="11">#REF!</definedName>
    <definedName name="ThaoCauCu" localSheetId="5">#REF!</definedName>
    <definedName name="ThaoCauCu" localSheetId="14">#REF!</definedName>
    <definedName name="ThaoCauCu">#REF!</definedName>
    <definedName name="thaomeo" localSheetId="2" hidden="1">{"'Sheet1'!$L$16"}</definedName>
    <definedName name="thaomeo" localSheetId="11" hidden="1">{"'Sheet1'!$L$16"}</definedName>
    <definedName name="thaomeo" localSheetId="5" hidden="1">{"'Sheet1'!$L$16"}</definedName>
    <definedName name="thaomeo" hidden="1">{"'Sheet1'!$L$16"}</definedName>
    <definedName name="Thautinh" localSheetId="13">#REF!</definedName>
    <definedName name="Thautinh" localSheetId="2">#REF!</definedName>
    <definedName name="Thautinh" localSheetId="11">#REF!</definedName>
    <definedName name="Thautinh" localSheetId="5">#REF!</definedName>
    <definedName name="Thautinh" localSheetId="14">#REF!</definedName>
    <definedName name="Thautinh">#REF!</definedName>
    <definedName name="THCP2" localSheetId="2" hidden="1">{"'Sheet1'!$L$16"}</definedName>
    <definedName name="THCP2" localSheetId="11" hidden="1">{"'Sheet1'!$L$16"}</definedName>
    <definedName name="THCP2" localSheetId="5" hidden="1">{"'Sheet1'!$L$16"}</definedName>
    <definedName name="THCP2" hidden="1">{"'Sheet1'!$L$16"}</definedName>
    <definedName name="THCPCTD" localSheetId="2" hidden="1">{"'Sheet1'!$L$16"}</definedName>
    <definedName name="THCPCTD" localSheetId="11" hidden="1">{"'Sheet1'!$L$16"}</definedName>
    <definedName name="THCPCTD" localSheetId="5" hidden="1">{"'Sheet1'!$L$16"}</definedName>
    <definedName name="THCPCTD" hidden="1">{"'Sheet1'!$L$16"}</definedName>
    <definedName name="THchon" localSheetId="13">#REF!</definedName>
    <definedName name="THchon" localSheetId="2">#REF!</definedName>
    <definedName name="THchon" localSheetId="11">#REF!</definedName>
    <definedName name="THchon" localSheetId="5">#REF!</definedName>
    <definedName name="THchon" localSheetId="14">#REF!</definedName>
    <definedName name="THchon">#REF!</definedName>
    <definedName name="ThÐp_U120" localSheetId="13">#REF!</definedName>
    <definedName name="ThÐp_U120" localSheetId="2">#REF!</definedName>
    <definedName name="ThÐp_U120" localSheetId="11">#REF!</definedName>
    <definedName name="ThÐp_U120" localSheetId="5">#REF!</definedName>
    <definedName name="ThÐp_U120" localSheetId="14">#REF!</definedName>
    <definedName name="ThÐp_U120">#REF!</definedName>
    <definedName name="THDS" localSheetId="13">#REF!</definedName>
    <definedName name="THDS" localSheetId="2">#REF!</definedName>
    <definedName name="THDS" localSheetId="11">#REF!</definedName>
    <definedName name="THDS" localSheetId="5">#REF!</definedName>
    <definedName name="THDS" localSheetId="14">#REF!</definedName>
    <definedName name="THDS">#REF!</definedName>
    <definedName name="thdt" localSheetId="13">#REF!</definedName>
    <definedName name="thdt" localSheetId="2">#REF!</definedName>
    <definedName name="thdt" localSheetId="11">#REF!</definedName>
    <definedName name="thdt" localSheetId="5">#REF!</definedName>
    <definedName name="thdt" localSheetId="14">#REF!</definedName>
    <definedName name="thdt">#REF!</definedName>
    <definedName name="THDT_CT_XOM_NOI">#N/A</definedName>
    <definedName name="THDT_HT_DAO_THUONG" localSheetId="13">#REF!</definedName>
    <definedName name="THDT_HT_DAO_THUONG" localSheetId="2">#REF!</definedName>
    <definedName name="THDT_HT_DAO_THUONG" localSheetId="11">#REF!</definedName>
    <definedName name="THDT_HT_DAO_THUONG" localSheetId="5">#REF!</definedName>
    <definedName name="THDT_HT_DAO_THUONG" localSheetId="14">#REF!</definedName>
    <definedName name="THDT_HT_DAO_THUONG">#REF!</definedName>
    <definedName name="THDT_HT_XOM_NOI" localSheetId="13">#REF!</definedName>
    <definedName name="THDT_HT_XOM_NOI" localSheetId="2">#REF!</definedName>
    <definedName name="THDT_HT_XOM_NOI" localSheetId="11">#REF!</definedName>
    <definedName name="THDT_HT_XOM_NOI" localSheetId="5">#REF!</definedName>
    <definedName name="THDT_HT_XOM_NOI" localSheetId="14">#REF!</definedName>
    <definedName name="THDT_HT_XOM_NOI">#REF!</definedName>
    <definedName name="THDT_NPP_XOM_NOI" localSheetId="13">#REF!</definedName>
    <definedName name="THDT_NPP_XOM_NOI" localSheetId="2">#REF!</definedName>
    <definedName name="THDT_NPP_XOM_NOI" localSheetId="11">#REF!</definedName>
    <definedName name="THDT_NPP_XOM_NOI" localSheetId="5">#REF!</definedName>
    <definedName name="THDT_NPP_XOM_NOI" localSheetId="14">#REF!</definedName>
    <definedName name="THDT_NPP_XOM_NOI">#REF!</definedName>
    <definedName name="THDT_TBA_XOM_NOI" localSheetId="13">#REF!</definedName>
    <definedName name="THDT_TBA_XOM_NOI" localSheetId="2">#REF!</definedName>
    <definedName name="THDT_TBA_XOM_NOI" localSheetId="11">#REF!</definedName>
    <definedName name="THDT_TBA_XOM_NOI" localSheetId="5">#REF!</definedName>
    <definedName name="THDT_TBA_XOM_NOI" localSheetId="14">#REF!</definedName>
    <definedName name="THDT_TBA_XOM_NOI">#REF!</definedName>
    <definedName name="thdtoan2" localSheetId="2" hidden="1">{"'Sheet1'!$L$16"}</definedName>
    <definedName name="thdtoan2" localSheetId="11" hidden="1">{"'Sheet1'!$L$16"}</definedName>
    <definedName name="thdtoan2" localSheetId="5" hidden="1">{"'Sheet1'!$L$16"}</definedName>
    <definedName name="thdtoan2" hidden="1">{"'Sheet1'!$L$16"}</definedName>
    <definedName name="THDuong" localSheetId="2" hidden="1">{"'Sheet1'!$L$16"}</definedName>
    <definedName name="THDuong" localSheetId="11" hidden="1">{"'Sheet1'!$L$16"}</definedName>
    <definedName name="THDuong" localSheetId="5" hidden="1">{"'Sheet1'!$L$16"}</definedName>
    <definedName name="THDuong" hidden="1">{"'Sheet1'!$L$16"}</definedName>
    <definedName name="theodoicoc35">#N/A</definedName>
    <definedName name="Thep" localSheetId="13">#REF!</definedName>
    <definedName name="Thep" localSheetId="2">#REF!</definedName>
    <definedName name="Thep" localSheetId="11">#REF!</definedName>
    <definedName name="Thep" localSheetId="5">#REF!</definedName>
    <definedName name="Thep" localSheetId="14">#REF!</definedName>
    <definedName name="Thep">#REF!</definedName>
    <definedName name="THEP_D32" localSheetId="13">#REF!</definedName>
    <definedName name="THEP_D32" localSheetId="2">#REF!</definedName>
    <definedName name="THEP_D32" localSheetId="11">#REF!</definedName>
    <definedName name="THEP_D32" localSheetId="5">#REF!</definedName>
    <definedName name="THEP_D32" localSheetId="14">#REF!</definedName>
    <definedName name="THEP_D32">#REF!</definedName>
    <definedName name="Thep_nhan" localSheetId="13">#REF!</definedName>
    <definedName name="Thep_nhan" localSheetId="2">#REF!</definedName>
    <definedName name="Thep_nhan" localSheetId="11">#REF!</definedName>
    <definedName name="Thep_nhan" localSheetId="5">#REF!</definedName>
    <definedName name="Thep_nhan" localSheetId="14">#REF!</definedName>
    <definedName name="Thep_nhan">#REF!</definedName>
    <definedName name="thep10" localSheetId="13">#REF!</definedName>
    <definedName name="thep10" localSheetId="2">#REF!</definedName>
    <definedName name="thep10" localSheetId="11">#REF!</definedName>
    <definedName name="thep10" localSheetId="5">#REF!</definedName>
    <definedName name="thep10" localSheetId="14">#REF!</definedName>
    <definedName name="thep10">#REF!</definedName>
    <definedName name="thep10ta" localSheetId="13">#REF!</definedName>
    <definedName name="thep10ta" localSheetId="2">#REF!</definedName>
    <definedName name="thep10ta" localSheetId="11">#REF!</definedName>
    <definedName name="thep10ta" localSheetId="5">#REF!</definedName>
    <definedName name="thep10ta" localSheetId="14">#REF!</definedName>
    <definedName name="thep10ta">#REF!</definedName>
    <definedName name="thep12" localSheetId="13">#REF!</definedName>
    <definedName name="thep12" localSheetId="2">#REF!</definedName>
    <definedName name="thep12" localSheetId="11">#REF!</definedName>
    <definedName name="thep12" localSheetId="5">#REF!</definedName>
    <definedName name="thep12" localSheetId="14">#REF!</definedName>
    <definedName name="thep12">#REF!</definedName>
    <definedName name="thep14" localSheetId="13">#REF!</definedName>
    <definedName name="thep14" localSheetId="2">#REF!</definedName>
    <definedName name="thep14" localSheetId="11">#REF!</definedName>
    <definedName name="thep14" localSheetId="5">#REF!</definedName>
    <definedName name="thep14" localSheetId="14">#REF!</definedName>
    <definedName name="thep14">#REF!</definedName>
    <definedName name="thep16" localSheetId="13">#REF!</definedName>
    <definedName name="thep16" localSheetId="2">#REF!</definedName>
    <definedName name="thep16" localSheetId="11">#REF!</definedName>
    <definedName name="thep16" localSheetId="5">#REF!</definedName>
    <definedName name="thep16" localSheetId="14">#REF!</definedName>
    <definedName name="thep16">#REF!</definedName>
    <definedName name="thep18" localSheetId="13">#REF!</definedName>
    <definedName name="thep18" localSheetId="2">#REF!</definedName>
    <definedName name="thep18" localSheetId="11">#REF!</definedName>
    <definedName name="thep18" localSheetId="5">#REF!</definedName>
    <definedName name="thep18" localSheetId="14">#REF!</definedName>
    <definedName name="thep18">#REF!</definedName>
    <definedName name="thep18ta" localSheetId="13">#REF!</definedName>
    <definedName name="thep18ta" localSheetId="2">#REF!</definedName>
    <definedName name="thep18ta" localSheetId="11">#REF!</definedName>
    <definedName name="thep18ta" localSheetId="5">#REF!</definedName>
    <definedName name="thep18ta" localSheetId="14">#REF!</definedName>
    <definedName name="thep18ta">#REF!</definedName>
    <definedName name="thep20" localSheetId="13">#REF!</definedName>
    <definedName name="thep20" localSheetId="2">#REF!</definedName>
    <definedName name="thep20" localSheetId="11">#REF!</definedName>
    <definedName name="thep20" localSheetId="5">#REF!</definedName>
    <definedName name="thep20" localSheetId="14">#REF!</definedName>
    <definedName name="thep20">#REF!</definedName>
    <definedName name="thep22" localSheetId="13">#REF!</definedName>
    <definedName name="thep22" localSheetId="2">#REF!</definedName>
    <definedName name="thep22" localSheetId="11">#REF!</definedName>
    <definedName name="thep22" localSheetId="5">#REF!</definedName>
    <definedName name="thep22" localSheetId="14">#REF!</definedName>
    <definedName name="thep22">#REF!</definedName>
    <definedName name="thep25" localSheetId="13">#REF!</definedName>
    <definedName name="thep25" localSheetId="2">#REF!</definedName>
    <definedName name="thep25" localSheetId="11">#REF!</definedName>
    <definedName name="thep25" localSheetId="5">#REF!</definedName>
    <definedName name="thep25" localSheetId="14">#REF!</definedName>
    <definedName name="thep25">#REF!</definedName>
    <definedName name="thep6" localSheetId="13">#REF!</definedName>
    <definedName name="thep6" localSheetId="2">#REF!</definedName>
    <definedName name="thep6" localSheetId="11">#REF!</definedName>
    <definedName name="thep6" localSheetId="5">#REF!</definedName>
    <definedName name="thep6" localSheetId="14">#REF!</definedName>
    <definedName name="thep6">#REF!</definedName>
    <definedName name="thep8" localSheetId="13">#REF!</definedName>
    <definedName name="thep8" localSheetId="2">#REF!</definedName>
    <definedName name="thep8" localSheetId="11">#REF!</definedName>
    <definedName name="thep8" localSheetId="5">#REF!</definedName>
    <definedName name="thep8" localSheetId="14">#REF!</definedName>
    <definedName name="thep8">#REF!</definedName>
    <definedName name="thepA2">#N/A</definedName>
    <definedName name="thepban" localSheetId="13">#REF!</definedName>
    <definedName name="thepban" localSheetId="2">#REF!</definedName>
    <definedName name="thepban" localSheetId="11">#REF!</definedName>
    <definedName name="thepban" localSheetId="5">#REF!</definedName>
    <definedName name="thepban" localSheetId="14">#REF!</definedName>
    <definedName name="thepban">#REF!</definedName>
    <definedName name="thepbuoc">#N/A</definedName>
    <definedName name="thepcdc" localSheetId="13">#REF!</definedName>
    <definedName name="thepcdc" localSheetId="2">#REF!</definedName>
    <definedName name="thepcdc" localSheetId="11">#REF!</definedName>
    <definedName name="thepcdc" localSheetId="5">#REF!</definedName>
    <definedName name="thepcdc" localSheetId="14">#REF!</definedName>
    <definedName name="thepcdc">#REF!</definedName>
    <definedName name="thepci" localSheetId="13">#REF!</definedName>
    <definedName name="thepci" localSheetId="2">#REF!</definedName>
    <definedName name="thepci" localSheetId="11">#REF!</definedName>
    <definedName name="thepci" localSheetId="5">#REF!</definedName>
    <definedName name="thepci" localSheetId="14">#REF!</definedName>
    <definedName name="thepci">#REF!</definedName>
    <definedName name="thepci8" localSheetId="13">#REF!</definedName>
    <definedName name="thepci8" localSheetId="2">#REF!</definedName>
    <definedName name="thepci8" localSheetId="11">#REF!</definedName>
    <definedName name="thepci8" localSheetId="5">#REF!</definedName>
    <definedName name="thepci8" localSheetId="14">#REF!</definedName>
    <definedName name="thepci8">#REF!</definedName>
    <definedName name="thepcii" localSheetId="13">#REF!</definedName>
    <definedName name="thepcii" localSheetId="2">#REF!</definedName>
    <definedName name="thepcii" localSheetId="11">#REF!</definedName>
    <definedName name="thepcii" localSheetId="5">#REF!</definedName>
    <definedName name="thepcii" localSheetId="14">#REF!</definedName>
    <definedName name="thepcii">#REF!</definedName>
    <definedName name="Thepcongin" localSheetId="2">{"Thuxm2.xls","Sheet1"}</definedName>
    <definedName name="Thepcongin" localSheetId="11">{"Thuxm2.xls","Sheet1"}</definedName>
    <definedName name="Thepcongin" localSheetId="5">{"Thuxm2.xls","Sheet1"}</definedName>
    <definedName name="Thepcongin">{"Thuxm2.xls","Sheet1"}</definedName>
    <definedName name="ThepDet32x3">#N/A</definedName>
    <definedName name="ThepDet35x3">#N/A</definedName>
    <definedName name="ThepDet40x4">#N/A</definedName>
    <definedName name="ThepDet45x4">#N/A</definedName>
    <definedName name="ThepDet50x5">#N/A</definedName>
    <definedName name="ThepDet63x6">#N/A</definedName>
    <definedName name="ThepDet75x6">#N/A</definedName>
    <definedName name="thepDet75x7">#N/A</definedName>
    <definedName name="ThepDinh" localSheetId="13">#REF!</definedName>
    <definedName name="ThepDinh" localSheetId="2">#REF!</definedName>
    <definedName name="ThepDinh" localSheetId="11">#REF!</definedName>
    <definedName name="ThepDinh" localSheetId="5">#REF!</definedName>
    <definedName name="ThepDinh" localSheetId="14">#REF!</definedName>
    <definedName name="ThepDinh">#REF!</definedName>
    <definedName name="thepduoi10" localSheetId="13">#REF!</definedName>
    <definedName name="thepduoi10" localSheetId="2">#REF!</definedName>
    <definedName name="thepduoi10" localSheetId="11">#REF!</definedName>
    <definedName name="thepduoi10" localSheetId="5">#REF!</definedName>
    <definedName name="thepduoi10" localSheetId="14">#REF!</definedName>
    <definedName name="thepduoi10">#REF!</definedName>
    <definedName name="thepduoi18" localSheetId="13">#REF!</definedName>
    <definedName name="thepduoi18" localSheetId="2">#REF!</definedName>
    <definedName name="thepduoi18" localSheetId="11">#REF!</definedName>
    <definedName name="thepduoi18" localSheetId="5">#REF!</definedName>
    <definedName name="thepduoi18" localSheetId="14">#REF!</definedName>
    <definedName name="thepduoi18">#REF!</definedName>
    <definedName name="thepgoc25_60" localSheetId="13">#REF!</definedName>
    <definedName name="thepgoc25_60" localSheetId="2">#REF!</definedName>
    <definedName name="thepgoc25_60" localSheetId="11">#REF!</definedName>
    <definedName name="thepgoc25_60" localSheetId="5">#REF!</definedName>
    <definedName name="thepgoc25_60" localSheetId="14">#REF!</definedName>
    <definedName name="thepgoc25_60">#REF!</definedName>
    <definedName name="ThepGoc32x32x3">#N/A</definedName>
    <definedName name="ThepGoc35x35x3">#N/A</definedName>
    <definedName name="ThepGoc40x40x4">#N/A</definedName>
    <definedName name="ThepGoc45x45x4">#N/A</definedName>
    <definedName name="thepgoc50" localSheetId="13">#REF!</definedName>
    <definedName name="thepgoc50" localSheetId="2">#REF!</definedName>
    <definedName name="thepgoc50" localSheetId="11">#REF!</definedName>
    <definedName name="thepgoc50" localSheetId="5">#REF!</definedName>
    <definedName name="thepgoc50" localSheetId="14">#REF!</definedName>
    <definedName name="thepgoc50">#REF!</definedName>
    <definedName name="ThepGoc50x50x5">#N/A</definedName>
    <definedName name="thepgoc63_75" localSheetId="13">#REF!</definedName>
    <definedName name="thepgoc63_75" localSheetId="2">#REF!</definedName>
    <definedName name="thepgoc63_75" localSheetId="11">#REF!</definedName>
    <definedName name="thepgoc63_75" localSheetId="5">#REF!</definedName>
    <definedName name="thepgoc63_75" localSheetId="14">#REF!</definedName>
    <definedName name="thepgoc63_75">#REF!</definedName>
    <definedName name="ThepGoc63x63x6">#N/A</definedName>
    <definedName name="thepgoc75" localSheetId="13">#REF!</definedName>
    <definedName name="thepgoc75" localSheetId="2">#REF!</definedName>
    <definedName name="thepgoc75" localSheetId="11">#REF!</definedName>
    <definedName name="thepgoc75" localSheetId="5">#REF!</definedName>
    <definedName name="thepgoc75" localSheetId="14">#REF!</definedName>
    <definedName name="thepgoc75">#REF!</definedName>
    <definedName name="ThepGoc75x6">#N/A</definedName>
    <definedName name="ThepGoc75x75x6">#N/A</definedName>
    <definedName name="thepgoc80_100" localSheetId="13">#REF!</definedName>
    <definedName name="thepgoc80_100" localSheetId="2">#REF!</definedName>
    <definedName name="thepgoc80_100" localSheetId="11">#REF!</definedName>
    <definedName name="thepgoc80_100" localSheetId="5">#REF!</definedName>
    <definedName name="thepgoc80_100" localSheetId="14">#REF!</definedName>
    <definedName name="thepgoc80_100">#REF!</definedName>
    <definedName name="thepluoi">#N/A</definedName>
    <definedName name="thepma">10500</definedName>
    <definedName name="thepmakem">#N/A</definedName>
    <definedName name="Thepsan" localSheetId="2" hidden="1">{"'Sheet1'!$L$16"}</definedName>
    <definedName name="Thepsan" localSheetId="11" hidden="1">{"'Sheet1'!$L$16"}</definedName>
    <definedName name="Thepsan" localSheetId="5" hidden="1">{"'Sheet1'!$L$16"}</definedName>
    <definedName name="Thepsan" hidden="1">{"'Sheet1'!$L$16"}</definedName>
    <definedName name="thepsan2" localSheetId="2" hidden="1">{"'Sheet1'!$L$16"}</definedName>
    <definedName name="thepsan2" localSheetId="11" hidden="1">{"'Sheet1'!$L$16"}</definedName>
    <definedName name="thepsan2" localSheetId="5" hidden="1">{"'Sheet1'!$L$16"}</definedName>
    <definedName name="thepsan2" hidden="1">{"'Sheet1'!$L$16"}</definedName>
    <definedName name="theptam" localSheetId="13">#REF!</definedName>
    <definedName name="theptam" localSheetId="2">#REF!</definedName>
    <definedName name="theptam" localSheetId="11">#REF!</definedName>
    <definedName name="theptam" localSheetId="5">#REF!</definedName>
    <definedName name="theptam" localSheetId="14">#REF!</definedName>
    <definedName name="theptam">#REF!</definedName>
    <definedName name="theptb">#N/A</definedName>
    <definedName name="theptren18" localSheetId="13">#REF!</definedName>
    <definedName name="theptren18" localSheetId="2">#REF!</definedName>
    <definedName name="theptren18" localSheetId="11">#REF!</definedName>
    <definedName name="theptren18" localSheetId="5">#REF!</definedName>
    <definedName name="theptren18" localSheetId="14">#REF!</definedName>
    <definedName name="theptren18">#REF!</definedName>
    <definedName name="theptron" localSheetId="13">#REF!</definedName>
    <definedName name="theptron" localSheetId="2">#REF!</definedName>
    <definedName name="theptron" localSheetId="11">#REF!</definedName>
    <definedName name="theptron" localSheetId="5">#REF!</definedName>
    <definedName name="theptron" localSheetId="14">#REF!</definedName>
    <definedName name="theptron">#REF!</definedName>
    <definedName name="theptron1">#N/A</definedName>
    <definedName name="theptron12" localSheetId="13">#REF!</definedName>
    <definedName name="theptron12" localSheetId="2">#REF!</definedName>
    <definedName name="theptron12" localSheetId="11">#REF!</definedName>
    <definedName name="theptron12" localSheetId="5">#REF!</definedName>
    <definedName name="theptron12" localSheetId="14">#REF!</definedName>
    <definedName name="theptron12">#REF!</definedName>
    <definedName name="theptron14_22" localSheetId="13">#REF!</definedName>
    <definedName name="theptron14_22" localSheetId="2">#REF!</definedName>
    <definedName name="theptron14_22" localSheetId="11">#REF!</definedName>
    <definedName name="theptron14_22" localSheetId="5">#REF!</definedName>
    <definedName name="theptron14_22" localSheetId="14">#REF!</definedName>
    <definedName name="theptron14_22">#REF!</definedName>
    <definedName name="theptron6_8" localSheetId="13">#REF!</definedName>
    <definedName name="theptron6_8" localSheetId="2">#REF!</definedName>
    <definedName name="theptron6_8" localSheetId="11">#REF!</definedName>
    <definedName name="theptron6_8" localSheetId="5">#REF!</definedName>
    <definedName name="theptron6_8" localSheetId="14">#REF!</definedName>
    <definedName name="theptron6_8">#REF!</definedName>
    <definedName name="theptronc2">#N/A</definedName>
    <definedName name="ThepTronD10D18">#N/A</definedName>
    <definedName name="ThepTronD6D8">#N/A</definedName>
    <definedName name="thepU">#N/A</definedName>
    <definedName name="thepxa">#N/A</definedName>
    <definedName name="theph">#REF!</definedName>
    <definedName name="thephinh">#N/A</definedName>
    <definedName name="thephinhmk" localSheetId="13">#REF!</definedName>
    <definedName name="thephinhmk" localSheetId="2">#REF!</definedName>
    <definedName name="thephinhmk" localSheetId="11">#REF!</definedName>
    <definedName name="thephinhmk" localSheetId="5">#REF!</definedName>
    <definedName name="thephinhmk" localSheetId="14">#REF!</definedName>
    <definedName name="thephinhmk">#REF!</definedName>
    <definedName name="thetichck" localSheetId="13">#REF!</definedName>
    <definedName name="thetichck" localSheetId="2">#REF!</definedName>
    <definedName name="thetichck" localSheetId="11">#REF!</definedName>
    <definedName name="thetichck" localSheetId="5">#REF!</definedName>
    <definedName name="thetichck" localSheetId="14">#REF!</definedName>
    <definedName name="thetichck">#REF!</definedName>
    <definedName name="Þg" localSheetId="2" hidden="1">{"'Sheet1'!$L$16"}</definedName>
    <definedName name="Þg" localSheetId="11" hidden="1">{"'Sheet1'!$L$16"}</definedName>
    <definedName name="Þg" localSheetId="5" hidden="1">{"'Sheet1'!$L$16"}</definedName>
    <definedName name="Þg" hidden="1">{"'Sheet1'!$L$16"}</definedName>
    <definedName name="THGO1pnc" localSheetId="13">#REF!</definedName>
    <definedName name="THGO1pnc" localSheetId="2">#REF!</definedName>
    <definedName name="THGO1pnc" localSheetId="11">#REF!</definedName>
    <definedName name="THGO1pnc" localSheetId="5">#REF!</definedName>
    <definedName name="THGO1pnc" localSheetId="14">#REF!</definedName>
    <definedName name="THGO1pnc">#REF!</definedName>
    <definedName name="THGO1pnc_6" localSheetId="13">#REF!</definedName>
    <definedName name="THGO1pnc_6" localSheetId="2">#REF!</definedName>
    <definedName name="THGO1pnc_6" localSheetId="11">#REF!</definedName>
    <definedName name="THGO1pnc_6" localSheetId="5">#REF!</definedName>
    <definedName name="THGO1pnc_6" localSheetId="14">#REF!</definedName>
    <definedName name="THGO1pnc_6">#REF!</definedName>
    <definedName name="THGT" localSheetId="13">#REF!</definedName>
    <definedName name="THGT" localSheetId="2">#REF!</definedName>
    <definedName name="THGT" localSheetId="11">#REF!</definedName>
    <definedName name="THGT" localSheetId="5">#REF!</definedName>
    <definedName name="THGT" localSheetId="14">#REF!</definedName>
    <definedName name="THGT">#REF!</definedName>
    <definedName name="thh" localSheetId="13">#REF!</definedName>
    <definedName name="thh" localSheetId="2">#REF!</definedName>
    <definedName name="thh" localSheetId="11">#REF!</definedName>
    <definedName name="thh" localSheetId="5">#REF!</definedName>
    <definedName name="thh" localSheetId="14">#REF!</definedName>
    <definedName name="thh">#REF!</definedName>
    <definedName name="THHD" localSheetId="2" hidden="1">{"'Sheet1'!$L$16"}</definedName>
    <definedName name="THHD" localSheetId="11" hidden="1">{"'Sheet1'!$L$16"}</definedName>
    <definedName name="THHD" localSheetId="5" hidden="1">{"'Sheet1'!$L$16"}</definedName>
    <definedName name="THHD" hidden="1">{"'Sheet1'!$L$16"}</definedName>
    <definedName name="thht" localSheetId="13">#REF!</definedName>
    <definedName name="thht" localSheetId="2">#REF!</definedName>
    <definedName name="thht" localSheetId="11">#REF!</definedName>
    <definedName name="thht" localSheetId="5">#REF!</definedName>
    <definedName name="thht" localSheetId="14">#REF!</definedName>
    <definedName name="thht">#REF!</definedName>
    <definedName name="thht_6" localSheetId="13">#REF!</definedName>
    <definedName name="thht_6" localSheetId="2">#REF!</definedName>
    <definedName name="thht_6" localSheetId="11">#REF!</definedName>
    <definedName name="thht_6" localSheetId="5">#REF!</definedName>
    <definedName name="thht_6" localSheetId="14">#REF!</definedName>
    <definedName name="thht_6">#REF!</definedName>
    <definedName name="THHVT" localSheetId="2" hidden="1">{"'Sheet1'!$L$16"}</definedName>
    <definedName name="THHVT" localSheetId="11" hidden="1">{"'Sheet1'!$L$16"}</definedName>
    <definedName name="THHVT" localSheetId="5" hidden="1">{"'Sheet1'!$L$16"}</definedName>
    <definedName name="THHVT" hidden="1">{"'Sheet1'!$L$16"}</definedName>
    <definedName name="THI" localSheetId="13">#REF!</definedName>
    <definedName name="THI" localSheetId="2">#REF!</definedName>
    <definedName name="THI" localSheetId="11">#REF!</definedName>
    <definedName name="THI" localSheetId="5">#REF!</definedName>
    <definedName name="THI" localSheetId="14">#REF!</definedName>
    <definedName name="THI">#REF!</definedName>
    <definedName name="thien" localSheetId="2" hidden="1">{"'Sheet1'!$L$16"}</definedName>
    <definedName name="thien" localSheetId="11" hidden="1">{"'Sheet1'!$L$16"}</definedName>
    <definedName name="thien" localSheetId="5" hidden="1">{"'Sheet1'!$L$16"}</definedName>
    <definedName name="thien" hidden="1">{"'Sheet1'!$L$16"}</definedName>
    <definedName name="THIETBI">#N/A</definedName>
    <definedName name="thinghiem" localSheetId="13">#REF!</definedName>
    <definedName name="thinghiem" localSheetId="2">#REF!</definedName>
    <definedName name="thinghiem" localSheetId="11">#REF!</definedName>
    <definedName name="thinghiem" localSheetId="5">#REF!</definedName>
    <definedName name="thinghiem" localSheetId="14">#REF!</definedName>
    <definedName name="thinghiem">#REF!</definedName>
    <definedName name="thinh" localSheetId="13">#REF!</definedName>
    <definedName name="thinh" localSheetId="2">#REF!</definedName>
    <definedName name="thinh" localSheetId="11">#REF!</definedName>
    <definedName name="thinh" localSheetId="5">#REF!</definedName>
    <definedName name="thinh" localSheetId="14">#REF!</definedName>
    <definedName name="thinh">#REF!</definedName>
    <definedName name="thinhta" localSheetId="13">#REF!</definedName>
    <definedName name="thinhta" localSheetId="2">#REF!</definedName>
    <definedName name="thinhta" localSheetId="11">#REF!</definedName>
    <definedName name="thinhta" localSheetId="5">#REF!</definedName>
    <definedName name="thinhta" localSheetId="14">#REF!</definedName>
    <definedName name="thinhta">#REF!</definedName>
    <definedName name="ThiÕt_bÞ_phun_cat">#N/A</definedName>
    <definedName name="THK" localSheetId="13">#REF!</definedName>
    <definedName name="THK" localSheetId="14">#REF!</definedName>
    <definedName name="THK">#REF!</definedName>
    <definedName name="thkl" localSheetId="2" hidden="1">{"'Sheet1'!$L$16"}</definedName>
    <definedName name="thkl" localSheetId="11" hidden="1">{"'Sheet1'!$L$16"}</definedName>
    <definedName name="thkl" localSheetId="5" hidden="1">{"'Sheet1'!$L$16"}</definedName>
    <definedName name="thkl" hidden="1">{"'Sheet1'!$L$16"}</definedName>
    <definedName name="thkl2" localSheetId="2" hidden="1">{"'Sheet1'!$L$16"}</definedName>
    <definedName name="thkl2" localSheetId="11" hidden="1">{"'Sheet1'!$L$16"}</definedName>
    <definedName name="thkl2" localSheetId="5" hidden="1">{"'Sheet1'!$L$16"}</definedName>
    <definedName name="thkl2" hidden="1">{"'Sheet1'!$L$16"}</definedName>
    <definedName name="thkl3" localSheetId="2" hidden="1">{"'Sheet1'!$L$16"}</definedName>
    <definedName name="thkl3" localSheetId="11" hidden="1">{"'Sheet1'!$L$16"}</definedName>
    <definedName name="thkl3" localSheetId="5" hidden="1">{"'Sheet1'!$L$16"}</definedName>
    <definedName name="thkl3" hidden="1">{"'Sheet1'!$L$16"}</definedName>
    <definedName name="thklcongd" localSheetId="2" hidden="1">{"'Sheet1'!$L$16"}</definedName>
    <definedName name="thklcongd" localSheetId="11" hidden="1">{"'Sheet1'!$L$16"}</definedName>
    <definedName name="thklcongd" localSheetId="5" hidden="1">{"'Sheet1'!$L$16"}</definedName>
    <definedName name="thklcongd" hidden="1">{"'Sheet1'!$L$16"}</definedName>
    <definedName name="THKP160" localSheetId="13">#REF!</definedName>
    <definedName name="THKP160" localSheetId="2">#REF!</definedName>
    <definedName name="THKP160" localSheetId="11">#REF!</definedName>
    <definedName name="THKP160" localSheetId="5">#REF!</definedName>
    <definedName name="THKP160" localSheetId="14">#REF!</definedName>
    <definedName name="THKP160">#REF!</definedName>
    <definedName name="thkp2" localSheetId="2" hidden="1">{"'Sheet1'!$L$16"}</definedName>
    <definedName name="thkp2" localSheetId="11" hidden="1">{"'Sheet1'!$L$16"}</definedName>
    <definedName name="thkp2" localSheetId="5" hidden="1">{"'Sheet1'!$L$16"}</definedName>
    <definedName name="thkp2" hidden="1">{"'Sheet1'!$L$16"}</definedName>
    <definedName name="thkp3" localSheetId="13">#REF!</definedName>
    <definedName name="thkp3" localSheetId="2">#REF!</definedName>
    <definedName name="thkp3" localSheetId="11">#REF!</definedName>
    <definedName name="thkp3" localSheetId="5">#REF!</definedName>
    <definedName name="thkp3" localSheetId="14">#REF!</definedName>
    <definedName name="thkp3">#REF!</definedName>
    <definedName name="thkp3_6" localSheetId="13">#REF!</definedName>
    <definedName name="thkp3_6" localSheetId="2">#REF!</definedName>
    <definedName name="thkp3_6" localSheetId="11">#REF!</definedName>
    <definedName name="thkp3_6" localSheetId="5">#REF!</definedName>
    <definedName name="thkp3_6" localSheetId="14">#REF!</definedName>
    <definedName name="thkp3_6">#REF!</definedName>
    <definedName name="THKP7YT" localSheetId="2" hidden="1">{"'Sheet1'!$L$16"}</definedName>
    <definedName name="THKP7YT" localSheetId="11" hidden="1">{"'Sheet1'!$L$16"}</definedName>
    <definedName name="THKP7YT" localSheetId="5" hidden="1">{"'Sheet1'!$L$16"}</definedName>
    <definedName name="THKP7YT" hidden="1">{"'Sheet1'!$L$16"}</definedName>
    <definedName name="THKS" localSheetId="2" hidden="1">{"'Sheet1'!$L$16"}</definedName>
    <definedName name="THKS" localSheetId="11" hidden="1">{"'Sheet1'!$L$16"}</definedName>
    <definedName name="THKS" localSheetId="5" hidden="1">{"'Sheet1'!$L$16"}</definedName>
    <definedName name="THKS" hidden="1">{"'Sheet1'!$L$16"}</definedName>
    <definedName name="THLeloi" localSheetId="2" hidden="1">{"'Sheet1'!$L$16"}</definedName>
    <definedName name="THLeloi" localSheetId="11" hidden="1">{"'Sheet1'!$L$16"}</definedName>
    <definedName name="THLeloi" localSheetId="5" hidden="1">{"'Sheet1'!$L$16"}</definedName>
    <definedName name="THLeloi" hidden="1">{"'Sheet1'!$L$16"}</definedName>
    <definedName name="Thnghiem" localSheetId="13">#REF!</definedName>
    <definedName name="Thnghiem" localSheetId="2">#REF!</definedName>
    <definedName name="Thnghiem" localSheetId="11">#REF!</definedName>
    <definedName name="Thnghiem" localSheetId="5">#REF!</definedName>
    <definedName name="Thnghiem" localSheetId="14">#REF!</definedName>
    <definedName name="Thnghiem">#REF!</definedName>
    <definedName name="THNgHue" localSheetId="2" hidden="1">{"'Sheet1'!$L$16"}</definedName>
    <definedName name="THNgHue" localSheetId="11" hidden="1">{"'Sheet1'!$L$16"}</definedName>
    <definedName name="THNgHue" localSheetId="5" hidden="1">{"'Sheet1'!$L$16"}</definedName>
    <definedName name="THNgHue" hidden="1">{"'Sheet1'!$L$16"}</definedName>
    <definedName name="THNgThHoc" localSheetId="2" hidden="1">{"'Sheet1'!$L$16"}</definedName>
    <definedName name="THNgThHoc" localSheetId="11" hidden="1">{"'Sheet1'!$L$16"}</definedName>
    <definedName name="THNgThHoc" localSheetId="5" hidden="1">{"'Sheet1'!$L$16"}</definedName>
    <definedName name="THNgThHoc" hidden="1">{"'Sheet1'!$L$16"}</definedName>
    <definedName name="tho3_7">26435</definedName>
    <definedName name="tho4_7">14506</definedName>
    <definedName name="tho45_7">15937</definedName>
    <definedName name="tho5_7">33356</definedName>
    <definedName name="ThongKeCau">#N/A</definedName>
    <definedName name="thongso" localSheetId="13">#REF!</definedName>
    <definedName name="thongso" localSheetId="2">#REF!</definedName>
    <definedName name="thongso" localSheetId="11">#REF!</definedName>
    <definedName name="thongso" localSheetId="5">#REF!</definedName>
    <definedName name="thongso" localSheetId="14">#REF!</definedName>
    <definedName name="thongso">#REF!</definedName>
    <definedName name="thop" localSheetId="2" hidden="1">{"'Sheet1'!$L$16"}</definedName>
    <definedName name="thop" localSheetId="11" hidden="1">{"'Sheet1'!$L$16"}</definedName>
    <definedName name="thop" localSheetId="5" hidden="1">{"'Sheet1'!$L$16"}</definedName>
    <definedName name="thop" hidden="1">{"'Sheet1'!$L$16"}</definedName>
    <definedName name="THop2" localSheetId="13">#REF!</definedName>
    <definedName name="THop2" localSheetId="2">#REF!</definedName>
    <definedName name="THop2" localSheetId="11">#REF!</definedName>
    <definedName name="THop2" localSheetId="5">#REF!</definedName>
    <definedName name="THop2" localSheetId="14">#REF!</definedName>
    <definedName name="THop2">#REF!</definedName>
    <definedName name="THQT">#N/A</definedName>
    <definedName name="THQuiCapChan" localSheetId="2" hidden="1">{"'Sheet1'!$L$16"}</definedName>
    <definedName name="THQuiCapChan" localSheetId="11" hidden="1">{"'Sheet1'!$L$16"}</definedName>
    <definedName name="THQuiCapChan" localSheetId="5" hidden="1">{"'Sheet1'!$L$16"}</definedName>
    <definedName name="THQuiCapChan" hidden="1">{"'Sheet1'!$L$16"}</definedName>
    <definedName name="thQuicaple" localSheetId="2" hidden="1">{"'Sheet1'!$L$16"}</definedName>
    <definedName name="thQuicaple" localSheetId="11" hidden="1">{"'Sheet1'!$L$16"}</definedName>
    <definedName name="thQuicaple" localSheetId="5" hidden="1">{"'Sheet1'!$L$16"}</definedName>
    <definedName name="thQuicaple" hidden="1">{"'Sheet1'!$L$16"}</definedName>
    <definedName name="thrthtr" localSheetId="2" hidden="1">{0}</definedName>
    <definedName name="thrthtr" localSheetId="11" hidden="1">{0}</definedName>
    <definedName name="thrthtr" localSheetId="5" hidden="1">{0}</definedName>
    <definedName name="thrthtr" hidden="1">{0}</definedName>
    <definedName name="THT" localSheetId="13">#REF!</definedName>
    <definedName name="THT" localSheetId="2">#REF!</definedName>
    <definedName name="THT" localSheetId="11">#REF!</definedName>
    <definedName name="THT" localSheetId="5">#REF!</definedName>
    <definedName name="THT" localSheetId="14">#REF!</definedName>
    <definedName name="THT">#REF!</definedName>
    <definedName name="thtba" localSheetId="13">#REF!</definedName>
    <definedName name="thtba" localSheetId="2">#REF!</definedName>
    <definedName name="thtba" localSheetId="11">#REF!</definedName>
    <definedName name="thtba" localSheetId="5">#REF!</definedName>
    <definedName name="thtba" localSheetId="14">#REF!</definedName>
    <definedName name="thtba">#REF!</definedName>
    <definedName name="thtich1" localSheetId="13">#REF!</definedName>
    <definedName name="thtich1" localSheetId="2">#REF!</definedName>
    <definedName name="thtich1" localSheetId="11">#REF!</definedName>
    <definedName name="thtich1" localSheetId="5">#REF!</definedName>
    <definedName name="thtich1" localSheetId="14">#REF!</definedName>
    <definedName name="thtich1">#REF!</definedName>
    <definedName name="thtich2" localSheetId="13">#REF!</definedName>
    <definedName name="thtich2" localSheetId="2">#REF!</definedName>
    <definedName name="thtich2" localSheetId="11">#REF!</definedName>
    <definedName name="thtich2" localSheetId="5">#REF!</definedName>
    <definedName name="thtich2" localSheetId="14">#REF!</definedName>
    <definedName name="thtich2">#REF!</definedName>
    <definedName name="thtich3" localSheetId="13">#REF!</definedName>
    <definedName name="thtich3" localSheetId="2">#REF!</definedName>
    <definedName name="thtich3" localSheetId="11">#REF!</definedName>
    <definedName name="thtich3" localSheetId="5">#REF!</definedName>
    <definedName name="thtich3" localSheetId="14">#REF!</definedName>
    <definedName name="thtich3">#REF!</definedName>
    <definedName name="thtich4" localSheetId="13">#REF!</definedName>
    <definedName name="thtich4" localSheetId="2">#REF!</definedName>
    <definedName name="thtich4" localSheetId="11">#REF!</definedName>
    <definedName name="thtich4" localSheetId="5">#REF!</definedName>
    <definedName name="thtich4" localSheetId="14">#REF!</definedName>
    <definedName name="thtich4">#REF!</definedName>
    <definedName name="thtich5" localSheetId="13">#REF!</definedName>
    <definedName name="thtich5" localSheetId="2">#REF!</definedName>
    <definedName name="thtich5" localSheetId="11">#REF!</definedName>
    <definedName name="thtich5" localSheetId="5">#REF!</definedName>
    <definedName name="thtich5" localSheetId="14">#REF!</definedName>
    <definedName name="thtich5">#REF!</definedName>
    <definedName name="thtich6" localSheetId="13">#REF!</definedName>
    <definedName name="thtich6" localSheetId="2">#REF!</definedName>
    <definedName name="thtich6" localSheetId="11">#REF!</definedName>
    <definedName name="thtich6" localSheetId="5">#REF!</definedName>
    <definedName name="thtich6" localSheetId="14">#REF!</definedName>
    <definedName name="thtich6">#REF!</definedName>
    <definedName name="THTKS" localSheetId="2" hidden="1">{"'Sheet1'!$L$16"}</definedName>
    <definedName name="THTKS" localSheetId="11" hidden="1">{"'Sheet1'!$L$16"}</definedName>
    <definedName name="THTKS" localSheetId="5" hidden="1">{"'Sheet1'!$L$16"}</definedName>
    <definedName name="THTKS" hidden="1">{"'Sheet1'!$L$16"}</definedName>
    <definedName name="THTLMcap" localSheetId="13">#REF!</definedName>
    <definedName name="THTLMcap" localSheetId="2">#REF!</definedName>
    <definedName name="THTLMcap" localSheetId="11">#REF!</definedName>
    <definedName name="THTLMcap" localSheetId="5">#REF!</definedName>
    <definedName name="THTLMcap" localSheetId="14">#REF!</definedName>
    <definedName name="THTLMcap">#REF!</definedName>
    <definedName name="THToanBo" localSheetId="13">#REF!</definedName>
    <definedName name="THToanBo" localSheetId="2">#REF!</definedName>
    <definedName name="THToanBo" localSheetId="11">#REF!</definedName>
    <definedName name="THToanBo" localSheetId="5">#REF!</definedName>
    <definedName name="THToanBo" localSheetId="14">#REF!</definedName>
    <definedName name="THToanBo">#REF!</definedName>
    <definedName name="THtoanbo2" localSheetId="13">#REF!</definedName>
    <definedName name="THtoanbo2" localSheetId="2">#REF!</definedName>
    <definedName name="THtoanbo2" localSheetId="11">#REF!</definedName>
    <definedName name="THtoanbo2" localSheetId="5">#REF!</definedName>
    <definedName name="THtoanbo2" localSheetId="14">#REF!</definedName>
    <definedName name="THtoanbo2">#REF!</definedName>
    <definedName name="thtt" localSheetId="13">#REF!</definedName>
    <definedName name="thtt" localSheetId="2">#REF!</definedName>
    <definedName name="thtt" localSheetId="11">#REF!</definedName>
    <definedName name="thtt" localSheetId="5">#REF!</definedName>
    <definedName name="thtt" localSheetId="14">#REF!</definedName>
    <definedName name="thtt">#REF!</definedName>
    <definedName name="thtt_6" localSheetId="13">#REF!</definedName>
    <definedName name="thtt_6" localSheetId="2">#REF!</definedName>
    <definedName name="thtt_6" localSheetId="11">#REF!</definedName>
    <definedName name="thtt_6" localSheetId="5">#REF!</definedName>
    <definedName name="thtt_6" localSheetId="14">#REF!</definedName>
    <definedName name="thtt_6">#REF!</definedName>
    <definedName name="thtu">#N/A</definedName>
    <definedName name="thtr15">#N/A</definedName>
    <definedName name="THTranPhu" localSheetId="2" hidden="1">{"'Sheet1'!$L$16"}</definedName>
    <definedName name="THTranPhu" localSheetId="11" hidden="1">{"'Sheet1'!$L$16"}</definedName>
    <definedName name="THTranPhu" localSheetId="5" hidden="1">{"'Sheet1'!$L$16"}</definedName>
    <definedName name="THTranPhu" hidden="1">{"'Sheet1'!$L$16"}</definedName>
    <definedName name="thu" localSheetId="2" hidden="1">{"'Sheet1'!$L$16"}</definedName>
    <definedName name="thu" localSheetId="11" hidden="1">{"'Sheet1'!$L$16"}</definedName>
    <definedName name="thu" localSheetId="5" hidden="1">{"'Sheet1'!$L$16"}</definedName>
    <definedName name="thu" hidden="1">{"'Sheet1'!$L$16"}</definedName>
    <definedName name="THu_nhap_chiu_thue_tinh_truoc_cong" localSheetId="13">#REF!</definedName>
    <definedName name="THu_nhap_chiu_thue_tinh_truoc_cong" localSheetId="14">#REF!</definedName>
    <definedName name="THu_nhap_chiu_thue_tinh_truoc_cong">#REF!</definedName>
    <definedName name="THu_nhap_chiu_thue_tinh_truoc_nen" localSheetId="13">#REF!</definedName>
    <definedName name="THu_nhap_chiu_thue_tinh_truoc_nen" localSheetId="14">#REF!</definedName>
    <definedName name="THu_nhap_chiu_thue_tinh_truoc_nen">#REF!</definedName>
    <definedName name="thucthanh">#N/A</definedName>
    <definedName name="thue">6</definedName>
    <definedName name="Thue_VAT" localSheetId="13">#REF!</definedName>
    <definedName name="Thue_VAT" localSheetId="14">#REF!</definedName>
    <definedName name="Thue_VAT">#REF!</definedName>
    <definedName name="Thue_VAT_cua_SXD" localSheetId="13">#REF!</definedName>
    <definedName name="Thue_VAT_cua_SXD" localSheetId="2">#REF!</definedName>
    <definedName name="Thue_VAT_cua_SXD" localSheetId="11">#REF!</definedName>
    <definedName name="Thue_VAT_cua_SXD" localSheetId="5">#REF!</definedName>
    <definedName name="Thue_VAT_cua_SXD" localSheetId="14">#REF!</definedName>
    <definedName name="Thue_VAT_cua_SXD">#REF!</definedName>
    <definedName name="thue2" localSheetId="13">#REF!</definedName>
    <definedName name="thue2" localSheetId="14">#REF!</definedName>
    <definedName name="thue2">#REF!</definedName>
    <definedName name="thuet" localSheetId="13">#REF!</definedName>
    <definedName name="thuet" localSheetId="14">#REF!</definedName>
    <definedName name="thuet">#REF!</definedName>
    <definedName name="thuiong" localSheetId="9">#N/A</definedName>
    <definedName name="thuiong" localSheetId="8">#N/A</definedName>
    <definedName name="thuiong" localSheetId="10">NKTC!_____________may3</definedName>
    <definedName name="thuiong" localSheetId="13">#N/A</definedName>
    <definedName name="thuiong" localSheetId="2">NKTC!_____________may3</definedName>
    <definedName name="thuiong" localSheetId="11">NKTC!_____________may3</definedName>
    <definedName name="thuiong" localSheetId="5">NKTC!_____________may3</definedName>
    <definedName name="thuiong" localSheetId="14">#N/A</definedName>
    <definedName name="thuiong">NKTC!_____________may3</definedName>
    <definedName name="thungn12" localSheetId="9">#N/A</definedName>
    <definedName name="thungn12" localSheetId="8">#N/A</definedName>
    <definedName name="thungn12" localSheetId="10">NKTC!_____________may3</definedName>
    <definedName name="thungn12" localSheetId="13">#N/A</definedName>
    <definedName name="thungn12" localSheetId="2">NKTC!_____________may3</definedName>
    <definedName name="thungn12" localSheetId="11">NKTC!_____________may3</definedName>
    <definedName name="thungn12" localSheetId="5">NKTC!_____________may3</definedName>
    <definedName name="thungn12" localSheetId="14">#N/A</definedName>
    <definedName name="thungn12">NKTC!_____________may3</definedName>
    <definedName name="thuocno" localSheetId="13">#REF!</definedName>
    <definedName name="thuocno" localSheetId="2">#REF!</definedName>
    <definedName name="thuocno" localSheetId="11">#REF!</definedName>
    <definedName name="thuocno" localSheetId="5">#REF!</definedName>
    <definedName name="thuocno" localSheetId="14">#REF!</definedName>
    <definedName name="thuocno">#REF!</definedName>
    <definedName name="thuong10" localSheetId="9">#N/A</definedName>
    <definedName name="thuong10" localSheetId="8">#N/A</definedName>
    <definedName name="thuong10" localSheetId="10">NKTC!_____________may3</definedName>
    <definedName name="thuong10" localSheetId="13">#N/A</definedName>
    <definedName name="thuong10" localSheetId="2">NKTC!_____________may3</definedName>
    <definedName name="thuong10" localSheetId="11">NKTC!_____________may3</definedName>
    <definedName name="thuong10" localSheetId="5">NKTC!_____________may3</definedName>
    <definedName name="thuong10" localSheetId="14">#N/A</definedName>
    <definedName name="thuong10">NKTC!_____________may3</definedName>
    <definedName name="thuong12" localSheetId="9">#N/A</definedName>
    <definedName name="thuong12" localSheetId="8">#N/A</definedName>
    <definedName name="thuong12" localSheetId="10">NKTC!_____________may3</definedName>
    <definedName name="thuong12" localSheetId="13">#N/A</definedName>
    <definedName name="thuong12" localSheetId="2">NKTC!_____________may3</definedName>
    <definedName name="thuong12" localSheetId="11">NKTC!_____________may3</definedName>
    <definedName name="thuong12" localSheetId="5">NKTC!_____________may3</definedName>
    <definedName name="thuong12" localSheetId="14">#N/A</definedName>
    <definedName name="thuong12">NKTC!_____________may3</definedName>
    <definedName name="thuu" localSheetId="13" function="1" xlm="1">#REF!</definedName>
    <definedName name="thuu" localSheetId="2" function="1" xlm="1">#REF!</definedName>
    <definedName name="thuu" localSheetId="11" function="1" xlm="1">#REF!</definedName>
    <definedName name="thuu" localSheetId="5" function="1" xlm="1">#REF!</definedName>
    <definedName name="thuu" localSheetId="14" function="1" xlm="1">#REF!</definedName>
    <definedName name="thuu" function="1" xlm="1">#REF!</definedName>
    <definedName name="Thuû" localSheetId="2" hidden="1">{"'Sheet1'!$L$16"}</definedName>
    <definedName name="Thuû" localSheetId="11" hidden="1">{"'Sheet1'!$L$16"}</definedName>
    <definedName name="Thuû" localSheetId="5" hidden="1">{"'Sheet1'!$L$16"}</definedName>
    <definedName name="Thuû" hidden="1">{"'Sheet1'!$L$16"}</definedName>
    <definedName name="thuy" localSheetId="2" hidden="1">{"'Sheet1'!$L$16"}</definedName>
    <definedName name="thuy" localSheetId="11" hidden="1">{"'Sheet1'!$L$16"}</definedName>
    <definedName name="thuy" localSheetId="5" hidden="1">{"'Sheet1'!$L$16"}</definedName>
    <definedName name="thuy" hidden="1">{"'Sheet1'!$L$16"}</definedName>
    <definedName name="THUYETMINH">#N/A</definedName>
    <definedName name="thvl">#N/A</definedName>
    <definedName name="thvt" localSheetId="13">#REF!</definedName>
    <definedName name="thvt" localSheetId="2">#REF!</definedName>
    <definedName name="thvt" localSheetId="11">#REF!</definedName>
    <definedName name="thvt" localSheetId="5">#REF!</definedName>
    <definedName name="thvt" localSheetId="14">#REF!</definedName>
    <definedName name="thvt">#REF!</definedName>
    <definedName name="thvt1" localSheetId="13">#REF!</definedName>
    <definedName name="thvt1" localSheetId="2">#REF!</definedName>
    <definedName name="thvt1" localSheetId="11">#REF!</definedName>
    <definedName name="thvt1" localSheetId="5">#REF!</definedName>
    <definedName name="thvt1" localSheetId="14">#REF!</definedName>
    <definedName name="thvt1">#REF!</definedName>
    <definedName name="thvt10" localSheetId="13">#REF!</definedName>
    <definedName name="thvt10" localSheetId="2">#REF!</definedName>
    <definedName name="thvt10" localSheetId="11">#REF!</definedName>
    <definedName name="thvt10" localSheetId="5">#REF!</definedName>
    <definedName name="thvt10" localSheetId="14">#REF!</definedName>
    <definedName name="thvt10">#REF!</definedName>
    <definedName name="thvt12" localSheetId="13">#REF!</definedName>
    <definedName name="thvt12" localSheetId="2">#REF!</definedName>
    <definedName name="thvt12" localSheetId="11">#REF!</definedName>
    <definedName name="thvt12" localSheetId="5">#REF!</definedName>
    <definedName name="thvt12" localSheetId="14">#REF!</definedName>
    <definedName name="thvt12">#REF!</definedName>
    <definedName name="thvt2" localSheetId="13">#REF!</definedName>
    <definedName name="thvt2" localSheetId="2">#REF!</definedName>
    <definedName name="thvt2" localSheetId="11">#REF!</definedName>
    <definedName name="thvt2" localSheetId="5">#REF!</definedName>
    <definedName name="thvt2" localSheetId="14">#REF!</definedName>
    <definedName name="thvt2">#REF!</definedName>
    <definedName name="thvt3" localSheetId="13">#REF!</definedName>
    <definedName name="thvt3" localSheetId="2">#REF!</definedName>
    <definedName name="thvt3" localSheetId="11">#REF!</definedName>
    <definedName name="thvt3" localSheetId="5">#REF!</definedName>
    <definedName name="thvt3" localSheetId="14">#REF!</definedName>
    <definedName name="thvt3">#REF!</definedName>
    <definedName name="thvt4" localSheetId="13">#REF!</definedName>
    <definedName name="thvt4" localSheetId="2">#REF!</definedName>
    <definedName name="thvt4" localSheetId="11">#REF!</definedName>
    <definedName name="thvt4" localSheetId="5">#REF!</definedName>
    <definedName name="thvt4" localSheetId="14">#REF!</definedName>
    <definedName name="thvt4">#REF!</definedName>
    <definedName name="thvt5" localSheetId="13">#REF!</definedName>
    <definedName name="thvt5" localSheetId="2">#REF!</definedName>
    <definedName name="thvt5" localSheetId="11">#REF!</definedName>
    <definedName name="thvt5" localSheetId="5">#REF!</definedName>
    <definedName name="thvt5" localSheetId="14">#REF!</definedName>
    <definedName name="thvt5">#REF!</definedName>
    <definedName name="thvt6" localSheetId="13">#REF!</definedName>
    <definedName name="thvt6" localSheetId="2">#REF!</definedName>
    <definedName name="thvt6" localSheetId="11">#REF!</definedName>
    <definedName name="thvt6" localSheetId="5">#REF!</definedName>
    <definedName name="thvt6" localSheetId="14">#REF!</definedName>
    <definedName name="thvt6">#REF!</definedName>
    <definedName name="thvt8" localSheetId="13">#REF!</definedName>
    <definedName name="thvt8" localSheetId="2">#REF!</definedName>
    <definedName name="thvt8" localSheetId="11">#REF!</definedName>
    <definedName name="thvt8" localSheetId="5">#REF!</definedName>
    <definedName name="thvt8" localSheetId="14">#REF!</definedName>
    <definedName name="thvt8">#REF!</definedName>
    <definedName name="tr_" localSheetId="13">#REF!</definedName>
    <definedName name="tr_" localSheetId="2">#REF!</definedName>
    <definedName name="tr_" localSheetId="11">#REF!</definedName>
    <definedName name="tr_" localSheetId="5">#REF!</definedName>
    <definedName name="tr_" localSheetId="14">#REF!</definedName>
    <definedName name="tr_">#REF!</definedName>
    <definedName name="TR15HT">#N/A</definedName>
    <definedName name="TR16HT">#N/A</definedName>
    <definedName name="TR19HT">#N/A</definedName>
    <definedName name="tr1x15">#N/A</definedName>
    <definedName name="TR20HT">#N/A</definedName>
    <definedName name="tr3x100" localSheetId="13">#REF!</definedName>
    <definedName name="tr3x100" localSheetId="14">#REF!</definedName>
    <definedName name="tr3x100">#REF!</definedName>
    <definedName name="Tra_BTN" localSheetId="13">#REF!</definedName>
    <definedName name="Tra_BTN" localSheetId="2">#REF!</definedName>
    <definedName name="Tra_BTN" localSheetId="11">#REF!</definedName>
    <definedName name="Tra_BTN" localSheetId="5">#REF!</definedName>
    <definedName name="Tra_BTN" localSheetId="14">#REF!</definedName>
    <definedName name="Tra_BTN">#REF!</definedName>
    <definedName name="Tra_Cot" localSheetId="13">#REF!</definedName>
    <definedName name="Tra_Cot" localSheetId="2">#REF!</definedName>
    <definedName name="Tra_Cot" localSheetId="11">#REF!</definedName>
    <definedName name="Tra_Cot" localSheetId="5">#REF!</definedName>
    <definedName name="Tra_Cot" localSheetId="14">#REF!</definedName>
    <definedName name="Tra_Cot">#REF!</definedName>
    <definedName name="Tra_DM_su_dung" localSheetId="13">#REF!</definedName>
    <definedName name="Tra_DM_su_dung" localSheetId="2">#REF!</definedName>
    <definedName name="Tra_DM_su_dung" localSheetId="11">#REF!</definedName>
    <definedName name="Tra_DM_su_dung" localSheetId="5">#REF!</definedName>
    <definedName name="Tra_DM_su_dung" localSheetId="14">#REF!</definedName>
    <definedName name="Tra_DM_su_dung">#REF!</definedName>
    <definedName name="Tra_DM_su_dung_2" localSheetId="13">#REF!</definedName>
    <definedName name="Tra_DM_su_dung_2" localSheetId="2">#REF!</definedName>
    <definedName name="Tra_DM_su_dung_2" localSheetId="11">#REF!</definedName>
    <definedName name="Tra_DM_su_dung_2" localSheetId="5">#REF!</definedName>
    <definedName name="Tra_DM_su_dung_2" localSheetId="14">#REF!</definedName>
    <definedName name="Tra_DM_su_dung_2">#REF!</definedName>
    <definedName name="Tra_DM_su_dung_cau">#N/A</definedName>
    <definedName name="tra_don_gia">#N/A</definedName>
    <definedName name="Tra_don_gia_KS" localSheetId="13">#REF!</definedName>
    <definedName name="Tra_don_gia_KS" localSheetId="2">#REF!</definedName>
    <definedName name="Tra_don_gia_KS" localSheetId="11">#REF!</definedName>
    <definedName name="Tra_don_gia_KS" localSheetId="5">#REF!</definedName>
    <definedName name="Tra_don_gia_KS" localSheetId="14">#REF!</definedName>
    <definedName name="Tra_don_gia_KS">#REF!</definedName>
    <definedName name="Tra_DTCT" localSheetId="13">#REF!</definedName>
    <definedName name="Tra_DTCT" localSheetId="2">#REF!</definedName>
    <definedName name="Tra_DTCT" localSheetId="11">#REF!</definedName>
    <definedName name="Tra_DTCT" localSheetId="5">#REF!</definedName>
    <definedName name="Tra_DTCT" localSheetId="14">#REF!</definedName>
    <definedName name="Tra_DTCT">#REF!</definedName>
    <definedName name="Tra_GTDTXLST" localSheetId="13">#REF!</definedName>
    <definedName name="Tra_GTDTXLST" localSheetId="2">#REF!</definedName>
    <definedName name="Tra_GTDTXLST" localSheetId="11">#REF!</definedName>
    <definedName name="Tra_GTDTXLST" localSheetId="5">#REF!</definedName>
    <definedName name="Tra_GTDTXLST" localSheetId="14">#REF!</definedName>
    <definedName name="Tra_GTDTXLST">#REF!</definedName>
    <definedName name="Tra_gtxl_cong" localSheetId="13">#REF!</definedName>
    <definedName name="Tra_gtxl_cong" localSheetId="2">#REF!</definedName>
    <definedName name="Tra_gtxl_cong" localSheetId="11">#REF!</definedName>
    <definedName name="Tra_gtxl_cong" localSheetId="5">#REF!</definedName>
    <definedName name="Tra_gtxl_cong" localSheetId="14">#REF!</definedName>
    <definedName name="Tra_gtxl_cong">#REF!</definedName>
    <definedName name="Tra_GTXLST">#N/A</definedName>
    <definedName name="Tra_gia" localSheetId="13">#REF!</definedName>
    <definedName name="Tra_gia" localSheetId="2">#REF!</definedName>
    <definedName name="Tra_gia" localSheetId="11">#REF!</definedName>
    <definedName name="Tra_gia" localSheetId="5">#REF!</definedName>
    <definedName name="Tra_gia" localSheetId="14">#REF!</definedName>
    <definedName name="Tra_gia">#REF!</definedName>
    <definedName name="Tra_gia_KS">#N/A</definedName>
    <definedName name="Tra_gia_VLKS">#N/A</definedName>
    <definedName name="Tra_lÆn">#N/A</definedName>
    <definedName name="Tra_phan_tram">#N/A</definedName>
    <definedName name="Tra_T_le_1" localSheetId="13">#REF!</definedName>
    <definedName name="Tra_T_le_1" localSheetId="2">#REF!</definedName>
    <definedName name="Tra_T_le_1" localSheetId="11">#REF!</definedName>
    <definedName name="Tra_T_le_1" localSheetId="5">#REF!</definedName>
    <definedName name="Tra_T_le_1" localSheetId="14">#REF!</definedName>
    <definedName name="Tra_T_le_1">#REF!</definedName>
    <definedName name="Tra_ten_cong" localSheetId="13">#REF!</definedName>
    <definedName name="Tra_ten_cong" localSheetId="2">#REF!</definedName>
    <definedName name="Tra_ten_cong" localSheetId="11">#REF!</definedName>
    <definedName name="Tra_ten_cong" localSheetId="5">#REF!</definedName>
    <definedName name="Tra_ten_cong" localSheetId="14">#REF!</definedName>
    <definedName name="Tra_ten_cong">#REF!</definedName>
    <definedName name="Tra_tim_hang_mucPT_trung" localSheetId="13">#REF!</definedName>
    <definedName name="Tra_tim_hang_mucPT_trung" localSheetId="2">#REF!</definedName>
    <definedName name="Tra_tim_hang_mucPT_trung" localSheetId="11">#REF!</definedName>
    <definedName name="Tra_tim_hang_mucPT_trung" localSheetId="5">#REF!</definedName>
    <definedName name="Tra_tim_hang_mucPT_trung" localSheetId="14">#REF!</definedName>
    <definedName name="Tra_tim_hang_mucPT_trung">#REF!</definedName>
    <definedName name="Tra_TL" localSheetId="13">#REF!</definedName>
    <definedName name="Tra_TL" localSheetId="2">#REF!</definedName>
    <definedName name="Tra_TL" localSheetId="11">#REF!</definedName>
    <definedName name="Tra_TL" localSheetId="5">#REF!</definedName>
    <definedName name="Tra_TL" localSheetId="14">#REF!</definedName>
    <definedName name="Tra_TL">#REF!</definedName>
    <definedName name="Tra_tle" localSheetId="13">#REF!</definedName>
    <definedName name="Tra_tle" localSheetId="2">#REF!</definedName>
    <definedName name="Tra_tle" localSheetId="11">#REF!</definedName>
    <definedName name="Tra_tle" localSheetId="5">#REF!</definedName>
    <definedName name="Tra_tle" localSheetId="14">#REF!</definedName>
    <definedName name="Tra_tle">#REF!</definedName>
    <definedName name="Tra_TT">#N/A</definedName>
    <definedName name="Tra_ty_le" localSheetId="13">#REF!</definedName>
    <definedName name="Tra_ty_le" localSheetId="2">#REF!</definedName>
    <definedName name="Tra_ty_le" localSheetId="11">#REF!</definedName>
    <definedName name="Tra_ty_le" localSheetId="5">#REF!</definedName>
    <definedName name="Tra_ty_le" localSheetId="14">#REF!</definedName>
    <definedName name="Tra_ty_le">#REF!</definedName>
    <definedName name="Tra_ty_le2" localSheetId="13">#REF!</definedName>
    <definedName name="Tra_ty_le2" localSheetId="2">#REF!</definedName>
    <definedName name="Tra_ty_le2" localSheetId="11">#REF!</definedName>
    <definedName name="Tra_ty_le2" localSheetId="5">#REF!</definedName>
    <definedName name="Tra_ty_le2" localSheetId="14">#REF!</definedName>
    <definedName name="Tra_ty_le2">#REF!</definedName>
    <definedName name="Tra_ty_le3" localSheetId="13">#REF!</definedName>
    <definedName name="Tra_ty_le3" localSheetId="2">#REF!</definedName>
    <definedName name="Tra_ty_le3" localSheetId="11">#REF!</definedName>
    <definedName name="Tra_ty_le3" localSheetId="5">#REF!</definedName>
    <definedName name="Tra_ty_le3" localSheetId="14">#REF!</definedName>
    <definedName name="Tra_ty_le3">#REF!</definedName>
    <definedName name="Tra_ty_le4" localSheetId="13">#REF!</definedName>
    <definedName name="Tra_ty_le4" localSheetId="2">#REF!</definedName>
    <definedName name="Tra_ty_le4" localSheetId="11">#REF!</definedName>
    <definedName name="Tra_ty_le4" localSheetId="5">#REF!</definedName>
    <definedName name="Tra_ty_le4" localSheetId="14">#REF!</definedName>
    <definedName name="Tra_ty_le4">#REF!</definedName>
    <definedName name="Tra_ty_le5" localSheetId="13">#REF!</definedName>
    <definedName name="Tra_ty_le5" localSheetId="2">#REF!</definedName>
    <definedName name="Tra_ty_le5" localSheetId="11">#REF!</definedName>
    <definedName name="Tra_ty_le5" localSheetId="5">#REF!</definedName>
    <definedName name="Tra_ty_le5" localSheetId="14">#REF!</definedName>
    <definedName name="Tra_ty_le5">#REF!</definedName>
    <definedName name="TRA_VAT_LIEU" localSheetId="13">#REF!</definedName>
    <definedName name="TRA_VAT_LIEU" localSheetId="2">#REF!</definedName>
    <definedName name="TRA_VAT_LIEU" localSheetId="11">#REF!</definedName>
    <definedName name="TRA_VAT_LIEU" localSheetId="5">#REF!</definedName>
    <definedName name="TRA_VAT_LIEU" localSheetId="14">#REF!</definedName>
    <definedName name="TRA_VAT_LIEU">#REF!</definedName>
    <definedName name="tra_vat_lieu1">#N/A</definedName>
    <definedName name="Tra_vËt_liÖu" localSheetId="13">#REF!</definedName>
    <definedName name="Tra_vËt_liÖu" localSheetId="2">#REF!</definedName>
    <definedName name="Tra_vËt_liÖu" localSheetId="11">#REF!</definedName>
    <definedName name="Tra_vËt_liÖu" localSheetId="5">#REF!</definedName>
    <definedName name="Tra_vËt_liÖu" localSheetId="14">#REF!</definedName>
    <definedName name="Tra_vËt_liÖu">#REF!</definedName>
    <definedName name="TRA_VL" localSheetId="13">#REF!</definedName>
    <definedName name="TRA_VL" localSheetId="2">#REF!</definedName>
    <definedName name="TRA_VL" localSheetId="11">#REF!</definedName>
    <definedName name="TRA_VL" localSheetId="5">#REF!</definedName>
    <definedName name="TRA_VL" localSheetId="14">#REF!</definedName>
    <definedName name="TRA_VL">#REF!</definedName>
    <definedName name="tra_VL_1">#N/A</definedName>
    <definedName name="Tra_xl_BTN" localSheetId="13">#REF!</definedName>
    <definedName name="Tra_xl_BTN" localSheetId="2">#REF!</definedName>
    <definedName name="Tra_xl_BTN" localSheetId="11">#REF!</definedName>
    <definedName name="Tra_xl_BTN" localSheetId="5">#REF!</definedName>
    <definedName name="Tra_xl_BTN" localSheetId="14">#REF!</definedName>
    <definedName name="Tra_xl_BTN">#REF!</definedName>
    <definedName name="tra_xlbtn" localSheetId="13">#REF!</definedName>
    <definedName name="tra_xlbtn" localSheetId="2">#REF!</definedName>
    <definedName name="tra_xlbtn" localSheetId="11">#REF!</definedName>
    <definedName name="tra_xlbtn" localSheetId="5">#REF!</definedName>
    <definedName name="tra_xlbtn" localSheetId="14">#REF!</definedName>
    <definedName name="tra_xlbtn">#REF!</definedName>
    <definedName name="traA103" localSheetId="13">#REF!</definedName>
    <definedName name="traA103" localSheetId="2">#REF!</definedName>
    <definedName name="traA103" localSheetId="11">#REF!</definedName>
    <definedName name="traA103" localSheetId="5">#REF!</definedName>
    <definedName name="traA103" localSheetId="14">#REF!</definedName>
    <definedName name="traA103">#REF!</definedName>
    <definedName name="trab" localSheetId="13">#REF!</definedName>
    <definedName name="trab" localSheetId="2">#REF!</definedName>
    <definedName name="trab" localSheetId="11">#REF!</definedName>
    <definedName name="trab" localSheetId="5">#REF!</definedName>
    <definedName name="trab" localSheetId="14">#REF!</definedName>
    <definedName name="trab">#REF!</definedName>
    <definedName name="trabtn" localSheetId="13">#REF!</definedName>
    <definedName name="trabtn" localSheetId="2">#REF!</definedName>
    <definedName name="trabtn" localSheetId="11">#REF!</definedName>
    <definedName name="trabtn" localSheetId="5">#REF!</definedName>
    <definedName name="trabtn" localSheetId="14">#REF!</definedName>
    <definedName name="trabtn">#REF!</definedName>
    <definedName name="Tracp" localSheetId="13">#REF!</definedName>
    <definedName name="Tracp" localSheetId="2">#REF!</definedName>
    <definedName name="Tracp" localSheetId="11">#REF!</definedName>
    <definedName name="Tracp" localSheetId="5">#REF!</definedName>
    <definedName name="Tracp" localSheetId="14">#REF!</definedName>
    <definedName name="Tracp">#REF!</definedName>
    <definedName name="TraDAH_H" localSheetId="13">#REF!</definedName>
    <definedName name="TraDAH_H" localSheetId="2">#REF!</definedName>
    <definedName name="TraDAH_H" localSheetId="11">#REF!</definedName>
    <definedName name="TraDAH_H" localSheetId="5">#REF!</definedName>
    <definedName name="TraDAH_H" localSheetId="14">#REF!</definedName>
    <definedName name="TraDAH_H">#REF!</definedName>
    <definedName name="TRADE2" localSheetId="13">#REF!</definedName>
    <definedName name="TRADE2" localSheetId="2">#REF!</definedName>
    <definedName name="TRADE2" localSheetId="11">#REF!</definedName>
    <definedName name="TRADE2" localSheetId="5">#REF!</definedName>
    <definedName name="TRADE2" localSheetId="14">#REF!</definedName>
    <definedName name="TRADE2">#REF!</definedName>
    <definedName name="TRADE2_6" localSheetId="13">#REF!</definedName>
    <definedName name="TRADE2_6" localSheetId="2">#REF!</definedName>
    <definedName name="TRADE2_6" localSheetId="11">#REF!</definedName>
    <definedName name="TRADE2_6" localSheetId="5">#REF!</definedName>
    <definedName name="TRADE2_6" localSheetId="14">#REF!</definedName>
    <definedName name="TRADE2_6">#REF!</definedName>
    <definedName name="tragiacuoc" localSheetId="13">#REF!</definedName>
    <definedName name="tragiacuoc" localSheetId="2">#REF!</definedName>
    <definedName name="tragiacuoc" localSheetId="11">#REF!</definedName>
    <definedName name="tragiacuoc" localSheetId="5">#REF!</definedName>
    <definedName name="tragiacuoc" localSheetId="14">#REF!</definedName>
    <definedName name="tragiacuoc">#REF!</definedName>
    <definedName name="TraK" localSheetId="13">#REF!</definedName>
    <definedName name="TraK" localSheetId="2">#REF!</definedName>
    <definedName name="TraK" localSheetId="11">#REF!</definedName>
    <definedName name="TraK" localSheetId="5">#REF!</definedName>
    <definedName name="TraK" localSheetId="14">#REF!</definedName>
    <definedName name="TraK">#REF!</definedName>
    <definedName name="TRAM" localSheetId="13">#REF!</definedName>
    <definedName name="TRAM" localSheetId="2">#REF!</definedName>
    <definedName name="TRAM" localSheetId="11">#REF!</definedName>
    <definedName name="TRAM" localSheetId="5">#REF!</definedName>
    <definedName name="TRAM" localSheetId="14">#REF!</definedName>
    <definedName name="TRAM">#REF!</definedName>
    <definedName name="tram100" localSheetId="13">#REF!</definedName>
    <definedName name="tram100" localSheetId="14">#REF!</definedName>
    <definedName name="tram100">#REF!</definedName>
    <definedName name="tram1x25" localSheetId="13">#REF!</definedName>
    <definedName name="tram1x25" localSheetId="14">#REF!</definedName>
    <definedName name="tram1x25">#REF!</definedName>
    <definedName name="tram30" localSheetId="13">#REF!</definedName>
    <definedName name="tram30" localSheetId="2">#REF!</definedName>
    <definedName name="tram30" localSheetId="11">#REF!</definedName>
    <definedName name="tram30" localSheetId="5">#REF!</definedName>
    <definedName name="tram30" localSheetId="14">#REF!</definedName>
    <definedName name="tram30">#REF!</definedName>
    <definedName name="tram45" localSheetId="13">#REF!</definedName>
    <definedName name="tram45" localSheetId="2">#REF!</definedName>
    <definedName name="tram45" localSheetId="11">#REF!</definedName>
    <definedName name="tram45" localSheetId="5">#REF!</definedName>
    <definedName name="tram45" localSheetId="14">#REF!</definedName>
    <definedName name="tram45">#REF!</definedName>
    <definedName name="tram60" localSheetId="13">#REF!</definedName>
    <definedName name="tram60" localSheetId="2">#REF!</definedName>
    <definedName name="tram60" localSheetId="11">#REF!</definedName>
    <definedName name="tram60" localSheetId="5">#REF!</definedName>
    <definedName name="tram60" localSheetId="14">#REF!</definedName>
    <definedName name="tram60">#REF!</definedName>
    <definedName name="tram80" localSheetId="13">#REF!</definedName>
    <definedName name="tram80" localSheetId="2">#REF!</definedName>
    <definedName name="tram80" localSheetId="11">#REF!</definedName>
    <definedName name="tram80" localSheetId="5">#REF!</definedName>
    <definedName name="tram80" localSheetId="14">#REF!</definedName>
    <definedName name="tram80">#REF!</definedName>
    <definedName name="tramatcong1" localSheetId="13">#REF!</definedName>
    <definedName name="tramatcong1" localSheetId="2">#REF!</definedName>
    <definedName name="tramatcong1" localSheetId="11">#REF!</definedName>
    <definedName name="tramatcong1" localSheetId="5">#REF!</definedName>
    <definedName name="tramatcong1" localSheetId="14">#REF!</definedName>
    <definedName name="tramatcong1">#REF!</definedName>
    <definedName name="tramatcong2" localSheetId="13">#REF!</definedName>
    <definedName name="tramatcong2" localSheetId="2">#REF!</definedName>
    <definedName name="tramatcong2" localSheetId="11">#REF!</definedName>
    <definedName name="tramatcong2" localSheetId="5">#REF!</definedName>
    <definedName name="tramatcong2" localSheetId="14">#REF!</definedName>
    <definedName name="tramatcong2">#REF!</definedName>
    <definedName name="trambitum" localSheetId="13">#REF!</definedName>
    <definedName name="trambitum" localSheetId="2">#REF!</definedName>
    <definedName name="trambitum" localSheetId="11">#REF!</definedName>
    <definedName name="trambitum" localSheetId="5">#REF!</definedName>
    <definedName name="trambitum" localSheetId="14">#REF!</definedName>
    <definedName name="trambitum">#REF!</definedName>
    <definedName name="trambt30">#N/A</definedName>
    <definedName name="trambt60" localSheetId="13">#REF!</definedName>
    <definedName name="trambt60" localSheetId="2">#REF!</definedName>
    <definedName name="trambt60" localSheetId="11">#REF!</definedName>
    <definedName name="trambt60" localSheetId="5">#REF!</definedName>
    <definedName name="trambt60" localSheetId="14">#REF!</definedName>
    <definedName name="trambt60">#REF!</definedName>
    <definedName name="tramtbtn25" localSheetId="13">#REF!</definedName>
    <definedName name="tramtbtn25" localSheetId="2">#REF!</definedName>
    <definedName name="tramtbtn25" localSheetId="11">#REF!</definedName>
    <definedName name="tramtbtn25" localSheetId="5">#REF!</definedName>
    <definedName name="tramtbtn25" localSheetId="14">#REF!</definedName>
    <definedName name="tramtbtn25">#REF!</definedName>
    <definedName name="tramtbtn30" localSheetId="13">#REF!</definedName>
    <definedName name="tramtbtn30" localSheetId="2">#REF!</definedName>
    <definedName name="tramtbtn30" localSheetId="11">#REF!</definedName>
    <definedName name="tramtbtn30" localSheetId="5">#REF!</definedName>
    <definedName name="tramtbtn30" localSheetId="14">#REF!</definedName>
    <definedName name="tramtbtn30">#REF!</definedName>
    <definedName name="tramtbtn40" localSheetId="13">#REF!</definedName>
    <definedName name="tramtbtn40" localSheetId="2">#REF!</definedName>
    <definedName name="tramtbtn40" localSheetId="11">#REF!</definedName>
    <definedName name="tramtbtn40" localSheetId="5">#REF!</definedName>
    <definedName name="tramtbtn40" localSheetId="14">#REF!</definedName>
    <definedName name="tramtbtn40">#REF!</definedName>
    <definedName name="tramtbtn50" localSheetId="13">#REF!</definedName>
    <definedName name="tramtbtn50" localSheetId="2">#REF!</definedName>
    <definedName name="tramtbtn50" localSheetId="11">#REF!</definedName>
    <definedName name="tramtbtn50" localSheetId="5">#REF!</definedName>
    <definedName name="tramtbtn50" localSheetId="14">#REF!</definedName>
    <definedName name="tramtbtn50">#REF!</definedName>
    <definedName name="tramtbtn60" localSheetId="13">#REF!</definedName>
    <definedName name="tramtbtn60" localSheetId="2">#REF!</definedName>
    <definedName name="tramtbtn60" localSheetId="11">#REF!</definedName>
    <definedName name="tramtbtn60" localSheetId="5">#REF!</definedName>
    <definedName name="tramtbtn60" localSheetId="14">#REF!</definedName>
    <definedName name="tramtbtn60">#REF!</definedName>
    <definedName name="tramtbtn80" localSheetId="13">#REF!</definedName>
    <definedName name="tramtbtn80" localSheetId="2">#REF!</definedName>
    <definedName name="tramtbtn80" localSheetId="11">#REF!</definedName>
    <definedName name="tramtbtn80" localSheetId="5">#REF!</definedName>
    <definedName name="tramtbtn80" localSheetId="14">#REF!</definedName>
    <definedName name="tramtbtn80">#REF!</definedName>
    <definedName name="tramtronbt30">#N/A</definedName>
    <definedName name="TRANSFORMER" localSheetId="13">#REF!</definedName>
    <definedName name="TRANSFORMER" localSheetId="14">#REF!</definedName>
    <definedName name="TRANSFORMER">#REF!</definedName>
    <definedName name="tranhietdo" localSheetId="13">#REF!</definedName>
    <definedName name="tranhietdo" localSheetId="2">#REF!</definedName>
    <definedName name="tranhietdo" localSheetId="11">#REF!</definedName>
    <definedName name="tranhietdo" localSheetId="5">#REF!</definedName>
    <definedName name="tranhietdo" localSheetId="14">#REF!</definedName>
    <definedName name="tranhietdo">#REF!</definedName>
    <definedName name="TraQ">#N/A</definedName>
    <definedName name="TRaRu">#N/A</definedName>
    <definedName name="tratyle" localSheetId="13">#REF!</definedName>
    <definedName name="tratyle" localSheetId="2">#REF!</definedName>
    <definedName name="tratyle" localSheetId="11">#REF!</definedName>
    <definedName name="tratyle" localSheetId="5">#REF!</definedName>
    <definedName name="tratyle" localSheetId="14">#REF!</definedName>
    <definedName name="tratyle">#REF!</definedName>
    <definedName name="TraTH">#N/A</definedName>
    <definedName name="Trave">#N/A</definedName>
    <definedName name="TRAvH" localSheetId="13">#REF!</definedName>
    <definedName name="TRAvH" localSheetId="2">#REF!</definedName>
    <definedName name="TRAvH" localSheetId="11">#REF!</definedName>
    <definedName name="TRAvH" localSheetId="5">#REF!</definedName>
    <definedName name="TRAvH" localSheetId="14">#REF!</definedName>
    <definedName name="TRAvH">#REF!</definedName>
    <definedName name="TRAVL" localSheetId="13">#REF!</definedName>
    <definedName name="TRAVL" localSheetId="2">#REF!</definedName>
    <definedName name="TRAVL" localSheetId="11">#REF!</definedName>
    <definedName name="TRAVL" localSheetId="5">#REF!</definedName>
    <definedName name="TRAVL" localSheetId="14">#REF!</definedName>
    <definedName name="TRAVL">#REF!</definedName>
    <definedName name="trc">#N/A</definedName>
    <definedName name="treoducbt" localSheetId="13">#REF!</definedName>
    <definedName name="treoducbt" localSheetId="2">#REF!</definedName>
    <definedName name="treoducbt" localSheetId="11">#REF!</definedName>
    <definedName name="treoducbt" localSheetId="5">#REF!</definedName>
    <definedName name="treoducbt" localSheetId="14">#REF!</definedName>
    <definedName name="treoducbt">#REF!</definedName>
    <definedName name="trertt" localSheetId="2">{"Thuxm2.xls","Sheet1"}</definedName>
    <definedName name="trertt" localSheetId="11">{"Thuxm2.xls","Sheet1"}</definedName>
    <definedName name="trertt" localSheetId="5">{"Thuxm2.xls","Sheet1"}</definedName>
    <definedName name="trertt">{"Thuxm2.xls","Sheet1"}</definedName>
    <definedName name="TRISO" localSheetId="13">#REF!</definedName>
    <definedName name="TRISO" localSheetId="2">#REF!</definedName>
    <definedName name="TRISO" localSheetId="11">#REF!</definedName>
    <definedName name="TRISO" localSheetId="5">#REF!</definedName>
    <definedName name="TRISO" localSheetId="14">#REF!</definedName>
    <definedName name="TRISO">#REF!</definedName>
    <definedName name="TrNLT4" localSheetId="2">{"ÿÿÿÿÿ"}</definedName>
    <definedName name="TrNLT4" localSheetId="11">{"ÿÿÿÿÿ"}</definedName>
    <definedName name="TrNLT4" localSheetId="5">{"ÿÿÿÿÿ"}</definedName>
    <definedName name="TrNLT4">{"ÿÿÿÿÿ"}</definedName>
    <definedName name="tron" localSheetId="13">#REF!</definedName>
    <definedName name="tron" localSheetId="14">#REF!</definedName>
    <definedName name="tron">#REF!</definedName>
    <definedName name="tron250" localSheetId="13">#REF!</definedName>
    <definedName name="tron250" localSheetId="2">#REF!</definedName>
    <definedName name="tron250" localSheetId="11">#REF!</definedName>
    <definedName name="tron250" localSheetId="5">#REF!</definedName>
    <definedName name="tron250" localSheetId="14">#REF!</definedName>
    <definedName name="tron250">#REF!</definedName>
    <definedName name="tron250l" localSheetId="13">#REF!</definedName>
    <definedName name="tron250l" localSheetId="2">#REF!</definedName>
    <definedName name="tron250l" localSheetId="11">#REF!</definedName>
    <definedName name="tron250l" localSheetId="5">#REF!</definedName>
    <definedName name="tron250l" localSheetId="14">#REF!</definedName>
    <definedName name="tron250l">#REF!</definedName>
    <definedName name="tron25th" localSheetId="13">#REF!</definedName>
    <definedName name="tron25th" localSheetId="2">#REF!</definedName>
    <definedName name="tron25th" localSheetId="11">#REF!</definedName>
    <definedName name="tron25th" localSheetId="5">#REF!</definedName>
    <definedName name="tron25th" localSheetId="14">#REF!</definedName>
    <definedName name="tron25th">#REF!</definedName>
    <definedName name="tron60th" localSheetId="13">#REF!</definedName>
    <definedName name="tron60th" localSheetId="2">#REF!</definedName>
    <definedName name="tron60th" localSheetId="11">#REF!</definedName>
    <definedName name="tron60th" localSheetId="5">#REF!</definedName>
    <definedName name="tron60th" localSheetId="14">#REF!</definedName>
    <definedName name="tron60th">#REF!</definedName>
    <definedName name="tron80" localSheetId="13">#REF!</definedName>
    <definedName name="tron80" localSheetId="2">#REF!</definedName>
    <definedName name="tron80" localSheetId="11">#REF!</definedName>
    <definedName name="tron80" localSheetId="5">#REF!</definedName>
    <definedName name="tron80" localSheetId="14">#REF!</definedName>
    <definedName name="tron80">#REF!</definedName>
    <definedName name="tron80l" localSheetId="13">#REF!</definedName>
    <definedName name="tron80l" localSheetId="2">#REF!</definedName>
    <definedName name="tron80l" localSheetId="11">#REF!</definedName>
    <definedName name="tron80l" localSheetId="5">#REF!</definedName>
    <definedName name="tron80l" localSheetId="14">#REF!</definedName>
    <definedName name="tron80l">#REF!</definedName>
    <definedName name="tronasp">#N/A</definedName>
    <definedName name="tronbentonit" localSheetId="13">#REF!</definedName>
    <definedName name="tronbentonit" localSheetId="2">#REF!</definedName>
    <definedName name="tronbentonit" localSheetId="11">#REF!</definedName>
    <definedName name="tronbentonit" localSheetId="5">#REF!</definedName>
    <definedName name="tronbentonit" localSheetId="14">#REF!</definedName>
    <definedName name="tronbentonit">#REF!</definedName>
    <definedName name="tronbentonite" localSheetId="13">#REF!</definedName>
    <definedName name="tronbentonite" localSheetId="2">#REF!</definedName>
    <definedName name="tronbentonite" localSheetId="11">#REF!</definedName>
    <definedName name="tronbentonite" localSheetId="5">#REF!</definedName>
    <definedName name="tronbentonite" localSheetId="14">#REF!</definedName>
    <definedName name="tronbentonite">#REF!</definedName>
    <definedName name="tronbetong100" localSheetId="13">#REF!</definedName>
    <definedName name="tronbetong100" localSheetId="2">#REF!</definedName>
    <definedName name="tronbetong100" localSheetId="11">#REF!</definedName>
    <definedName name="tronbetong100" localSheetId="5">#REF!</definedName>
    <definedName name="tronbetong100" localSheetId="14">#REF!</definedName>
    <definedName name="tronbetong100">#REF!</definedName>
    <definedName name="tronbetong1150" localSheetId="13">#REF!</definedName>
    <definedName name="tronbetong1150" localSheetId="2">#REF!</definedName>
    <definedName name="tronbetong1150" localSheetId="11">#REF!</definedName>
    <definedName name="tronbetong1150" localSheetId="5">#REF!</definedName>
    <definedName name="tronbetong1150" localSheetId="14">#REF!</definedName>
    <definedName name="tronbetong1150">#REF!</definedName>
    <definedName name="tronbetong150" localSheetId="13">#REF!</definedName>
    <definedName name="tronbetong150" localSheetId="2">#REF!</definedName>
    <definedName name="tronbetong150" localSheetId="11">#REF!</definedName>
    <definedName name="tronbetong150" localSheetId="5">#REF!</definedName>
    <definedName name="tronbetong150" localSheetId="14">#REF!</definedName>
    <definedName name="tronbetong150">#REF!</definedName>
    <definedName name="tronbetong1600" localSheetId="13">#REF!</definedName>
    <definedName name="tronbetong1600" localSheetId="2">#REF!</definedName>
    <definedName name="tronbetong1600" localSheetId="11">#REF!</definedName>
    <definedName name="tronbetong1600" localSheetId="5">#REF!</definedName>
    <definedName name="tronbetong1600" localSheetId="14">#REF!</definedName>
    <definedName name="tronbetong1600">#REF!</definedName>
    <definedName name="tronbetong200" localSheetId="13">#REF!</definedName>
    <definedName name="tronbetong200" localSheetId="2">#REF!</definedName>
    <definedName name="tronbetong200" localSheetId="11">#REF!</definedName>
    <definedName name="tronbetong200" localSheetId="5">#REF!</definedName>
    <definedName name="tronbetong200" localSheetId="14">#REF!</definedName>
    <definedName name="tronbetong200">#REF!</definedName>
    <definedName name="tronbetong250" localSheetId="13">#REF!</definedName>
    <definedName name="tronbetong250" localSheetId="2">#REF!</definedName>
    <definedName name="tronbetong250" localSheetId="11">#REF!</definedName>
    <definedName name="tronbetong250" localSheetId="5">#REF!</definedName>
    <definedName name="tronbetong250" localSheetId="14">#REF!</definedName>
    <definedName name="tronbetong250">#REF!</definedName>
    <definedName name="tronbetong425" localSheetId="13">#REF!</definedName>
    <definedName name="tronbetong425" localSheetId="2">#REF!</definedName>
    <definedName name="tronbetong425" localSheetId="11">#REF!</definedName>
    <definedName name="tronbetong425" localSheetId="5">#REF!</definedName>
    <definedName name="tronbetong425" localSheetId="14">#REF!</definedName>
    <definedName name="tronbetong425">#REF!</definedName>
    <definedName name="tronbetong500" localSheetId="13">#REF!</definedName>
    <definedName name="tronbetong500" localSheetId="2">#REF!</definedName>
    <definedName name="tronbetong500" localSheetId="11">#REF!</definedName>
    <definedName name="tronbetong500" localSheetId="5">#REF!</definedName>
    <definedName name="tronbetong500" localSheetId="14">#REF!</definedName>
    <definedName name="tronbetong500">#REF!</definedName>
    <definedName name="tronbetong800" localSheetId="13">#REF!</definedName>
    <definedName name="tronbetong800" localSheetId="2">#REF!</definedName>
    <definedName name="tronbetong800" localSheetId="11">#REF!</definedName>
    <definedName name="tronbetong800" localSheetId="5">#REF!</definedName>
    <definedName name="tronbetong800" localSheetId="14">#REF!</definedName>
    <definedName name="tronbetong800">#REF!</definedName>
    <definedName name="tronbt">#N/A</definedName>
    <definedName name="tronbt250" localSheetId="13">#REF!</definedName>
    <definedName name="tronbt250" localSheetId="2">#REF!</definedName>
    <definedName name="tronbt250" localSheetId="11">#REF!</definedName>
    <definedName name="tronbt250" localSheetId="5">#REF!</definedName>
    <definedName name="tronbt250" localSheetId="14">#REF!</definedName>
    <definedName name="tronbt250">#REF!</definedName>
    <definedName name="TronD10D18">#N/A</definedName>
    <definedName name="TronD6D8">#N/A</definedName>
    <definedName name="trondd" localSheetId="13">#REF!</definedName>
    <definedName name="trondd" localSheetId="14">#REF!</definedName>
    <definedName name="trondd">#REF!</definedName>
    <definedName name="tronvua110" localSheetId="13">#REF!</definedName>
    <definedName name="tronvua110" localSheetId="2">#REF!</definedName>
    <definedName name="tronvua110" localSheetId="11">#REF!</definedName>
    <definedName name="tronvua110" localSheetId="5">#REF!</definedName>
    <definedName name="tronvua110" localSheetId="14">#REF!</definedName>
    <definedName name="tronvua110">#REF!</definedName>
    <definedName name="tronvua150" localSheetId="13">#REF!</definedName>
    <definedName name="tronvua150" localSheetId="2">#REF!</definedName>
    <definedName name="tronvua150" localSheetId="11">#REF!</definedName>
    <definedName name="tronvua150" localSheetId="5">#REF!</definedName>
    <definedName name="tronvua150" localSheetId="14">#REF!</definedName>
    <definedName name="tronvua150">#REF!</definedName>
    <definedName name="tronvua200" localSheetId="13">#REF!</definedName>
    <definedName name="tronvua200" localSheetId="2">#REF!</definedName>
    <definedName name="tronvua200" localSheetId="11">#REF!</definedName>
    <definedName name="tronvua200" localSheetId="5">#REF!</definedName>
    <definedName name="tronvua200" localSheetId="14">#REF!</definedName>
    <definedName name="tronvua200">#REF!</definedName>
    <definedName name="tronvua250" localSheetId="13">#REF!</definedName>
    <definedName name="tronvua250" localSheetId="2">#REF!</definedName>
    <definedName name="tronvua250" localSheetId="11">#REF!</definedName>
    <definedName name="tronvua250" localSheetId="5">#REF!</definedName>
    <definedName name="tronvua250" localSheetId="14">#REF!</definedName>
    <definedName name="tronvua250">#REF!</definedName>
    <definedName name="tronvua325" localSheetId="13">#REF!</definedName>
    <definedName name="tronvua325" localSheetId="2">#REF!</definedName>
    <definedName name="tronvua325" localSheetId="11">#REF!</definedName>
    <definedName name="tronvua325" localSheetId="5">#REF!</definedName>
    <definedName name="tronvua325" localSheetId="14">#REF!</definedName>
    <definedName name="tronvua325">#REF!</definedName>
    <definedName name="tronvua80" localSheetId="13">#REF!</definedName>
    <definedName name="tronvua80" localSheetId="2">#REF!</definedName>
    <definedName name="tronvua80" localSheetId="11">#REF!</definedName>
    <definedName name="tronvua80" localSheetId="5">#REF!</definedName>
    <definedName name="tronvua80" localSheetId="14">#REF!</definedName>
    <definedName name="tronvua80">#REF!</definedName>
    <definedName name="Trong__ã_t__ng____ng_tû_lÖ" localSheetId="13">#REF!</definedName>
    <definedName name="Trong__ã_t__ng____ng_tû_lÖ" localSheetId="2">#REF!</definedName>
    <definedName name="Trong__ã_t__ng____ng_tû_lÖ" localSheetId="11">#REF!</definedName>
    <definedName name="Trong__ã_t__ng____ng_tû_lÖ" localSheetId="5">#REF!</definedName>
    <definedName name="Trong__ã_t__ng____ng_tû_lÖ" localSheetId="14">#REF!</definedName>
    <definedName name="Trong__ã_t__ng____ng_tû_lÖ">#REF!</definedName>
    <definedName name="Trô_P1" localSheetId="13">#REF!</definedName>
    <definedName name="Trô_P1" localSheetId="2">#REF!</definedName>
    <definedName name="Trô_P1" localSheetId="11">#REF!</definedName>
    <definedName name="Trô_P1" localSheetId="5">#REF!</definedName>
    <definedName name="Trô_P1" localSheetId="14">#REF!</definedName>
    <definedName name="Trô_P1">#REF!</definedName>
    <definedName name="Trô_P10" localSheetId="13">#REF!</definedName>
    <definedName name="Trô_P10" localSheetId="2">#REF!</definedName>
    <definedName name="Trô_P10" localSheetId="11">#REF!</definedName>
    <definedName name="Trô_P10" localSheetId="5">#REF!</definedName>
    <definedName name="Trô_P10" localSheetId="14">#REF!</definedName>
    <definedName name="Trô_P10">#REF!</definedName>
    <definedName name="Trô_P11" localSheetId="13">#REF!</definedName>
    <definedName name="Trô_P11" localSheetId="2">#REF!</definedName>
    <definedName name="Trô_P11" localSheetId="11">#REF!</definedName>
    <definedName name="Trô_P11" localSheetId="5">#REF!</definedName>
    <definedName name="Trô_P11" localSheetId="14">#REF!</definedName>
    <definedName name="Trô_P11">#REF!</definedName>
    <definedName name="Trô_P2" localSheetId="13">#REF!</definedName>
    <definedName name="Trô_P2" localSheetId="2">#REF!</definedName>
    <definedName name="Trô_P2" localSheetId="11">#REF!</definedName>
    <definedName name="Trô_P2" localSheetId="5">#REF!</definedName>
    <definedName name="Trô_P2" localSheetId="14">#REF!</definedName>
    <definedName name="Trô_P2">#REF!</definedName>
    <definedName name="Trô_P3" localSheetId="13">#REF!</definedName>
    <definedName name="Trô_P3" localSheetId="2">#REF!</definedName>
    <definedName name="Trô_P3" localSheetId="11">#REF!</definedName>
    <definedName name="Trô_P3" localSheetId="5">#REF!</definedName>
    <definedName name="Trô_P3" localSheetId="14">#REF!</definedName>
    <definedName name="Trô_P3">#REF!</definedName>
    <definedName name="Trô_P4" localSheetId="13">#REF!</definedName>
    <definedName name="Trô_P4" localSheetId="2">#REF!</definedName>
    <definedName name="Trô_P4" localSheetId="11">#REF!</definedName>
    <definedName name="Trô_P4" localSheetId="5">#REF!</definedName>
    <definedName name="Trô_P4" localSheetId="14">#REF!</definedName>
    <definedName name="Trô_P4">#REF!</definedName>
    <definedName name="Trô_P5" localSheetId="13">#REF!</definedName>
    <definedName name="Trô_P5" localSheetId="2">#REF!</definedName>
    <definedName name="Trô_P5" localSheetId="11">#REF!</definedName>
    <definedName name="Trô_P5" localSheetId="5">#REF!</definedName>
    <definedName name="Trô_P5" localSheetId="14">#REF!</definedName>
    <definedName name="Trô_P5">#REF!</definedName>
    <definedName name="Trô_P6" localSheetId="13">#REF!</definedName>
    <definedName name="Trô_P6" localSheetId="2">#REF!</definedName>
    <definedName name="Trô_P6" localSheetId="11">#REF!</definedName>
    <definedName name="Trô_P6" localSheetId="5">#REF!</definedName>
    <definedName name="Trô_P6" localSheetId="14">#REF!</definedName>
    <definedName name="Trô_P6">#REF!</definedName>
    <definedName name="Trô_P7" localSheetId="13">#REF!</definedName>
    <definedName name="Trô_P7" localSheetId="2">#REF!</definedName>
    <definedName name="Trô_P7" localSheetId="11">#REF!</definedName>
    <definedName name="Trô_P7" localSheetId="5">#REF!</definedName>
    <definedName name="Trô_P7" localSheetId="14">#REF!</definedName>
    <definedName name="Trô_P7">#REF!</definedName>
    <definedName name="Trô_P8" localSheetId="13">#REF!</definedName>
    <definedName name="Trô_P8" localSheetId="2">#REF!</definedName>
    <definedName name="Trô_P8" localSheetId="11">#REF!</definedName>
    <definedName name="Trô_P8" localSheetId="5">#REF!</definedName>
    <definedName name="Trô_P8" localSheetId="14">#REF!</definedName>
    <definedName name="Trô_P8">#REF!</definedName>
    <definedName name="Trô_P9" localSheetId="13">#REF!</definedName>
    <definedName name="Trô_P9" localSheetId="2">#REF!</definedName>
    <definedName name="Trô_P9" localSheetId="11">#REF!</definedName>
    <definedName name="Trô_P9" localSheetId="5">#REF!</definedName>
    <definedName name="Trô_P9" localSheetId="14">#REF!</definedName>
    <definedName name="Trô_P9">#REF!</definedName>
    <definedName name="trt" localSheetId="13">#REF!</definedName>
    <definedName name="trt" localSheetId="2">#REF!</definedName>
    <definedName name="trt" localSheetId="11">#REF!</definedName>
    <definedName name="trt" localSheetId="5">#REF!</definedName>
    <definedName name="trt" localSheetId="14">#REF!</definedName>
    <definedName name="trt">#REF!</definedName>
    <definedName name="trtr" localSheetId="2" hidden="1">{"'Sheet1'!$L$16"}</definedName>
    <definedName name="trtr" localSheetId="11" hidden="1">{"'Sheet1'!$L$16"}</definedName>
    <definedName name="trtr" localSheetId="5" hidden="1">{"'Sheet1'!$L$16"}</definedName>
    <definedName name="trtr" hidden="1">{"'Sheet1'!$L$16"}</definedName>
    <definedName name="tru_can" localSheetId="13">#REF!</definedName>
    <definedName name="tru_can" localSheetId="2">#REF!</definedName>
    <definedName name="tru_can" localSheetId="11">#REF!</definedName>
    <definedName name="tru_can" localSheetId="5">#REF!</definedName>
    <definedName name="tru_can" localSheetId="14">#REF!</definedName>
    <definedName name="tru_can">#REF!</definedName>
    <definedName name="tru10mtc">#N/A</definedName>
    <definedName name="Tru4_Bdien" localSheetId="13">#REF!</definedName>
    <definedName name="Tru4_Bdien" localSheetId="14">#REF!</definedName>
    <definedName name="Tru4_Bdien">#REF!</definedName>
    <definedName name="tru8mtc">#N/A</definedName>
    <definedName name="trung" localSheetId="2">{"Thuxm2.xls","Sheet1"}</definedName>
    <definedName name="trung" localSheetId="11">{"Thuxm2.xls","Sheet1"}</definedName>
    <definedName name="trung" localSheetId="5">{"Thuxm2.xls","Sheet1"}</definedName>
    <definedName name="trung">{"Thuxm2.xls","Sheet1"}</definedName>
    <definedName name="TruT10" localSheetId="13">#REF!</definedName>
    <definedName name="TruT10" localSheetId="14">#REF!</definedName>
    <definedName name="TruT10">#REF!</definedName>
    <definedName name="TruT2" localSheetId="13">#REF!</definedName>
    <definedName name="TruT2" localSheetId="14">#REF!</definedName>
    <definedName name="TruT2">#REF!</definedName>
    <definedName name="TruT3" localSheetId="13">#REF!</definedName>
    <definedName name="TruT3" localSheetId="14">#REF!</definedName>
    <definedName name="TruT3">#REF!</definedName>
    <definedName name="TruT5" localSheetId="13">#REF!</definedName>
    <definedName name="TruT5" localSheetId="2">#REF!</definedName>
    <definedName name="TruT5" localSheetId="11">#REF!</definedName>
    <definedName name="TruT5" localSheetId="5">#REF!</definedName>
    <definedName name="TruT5" localSheetId="14">#REF!</definedName>
    <definedName name="TruT5">#REF!</definedName>
    <definedName name="TruT6" localSheetId="13">#REF!</definedName>
    <definedName name="TruT6" localSheetId="2">#REF!</definedName>
    <definedName name="TruT6" localSheetId="11">#REF!</definedName>
    <definedName name="TruT6" localSheetId="5">#REF!</definedName>
    <definedName name="TruT6" localSheetId="14">#REF!</definedName>
    <definedName name="TruT6">#REF!</definedName>
    <definedName name="TruT7" localSheetId="13">#REF!</definedName>
    <definedName name="TruT7" localSheetId="2">#REF!</definedName>
    <definedName name="TruT7" localSheetId="11">#REF!</definedName>
    <definedName name="TruT7" localSheetId="5">#REF!</definedName>
    <definedName name="TruT7" localSheetId="14">#REF!</definedName>
    <definedName name="TruT7">#REF!</definedName>
    <definedName name="TruT8" localSheetId="13">#REF!</definedName>
    <definedName name="TruT8" localSheetId="2">#REF!</definedName>
    <definedName name="TruT8" localSheetId="11">#REF!</definedName>
    <definedName name="TruT8" localSheetId="5">#REF!</definedName>
    <definedName name="TruT8" localSheetId="14">#REF!</definedName>
    <definedName name="TruT8">#REF!</definedName>
    <definedName name="TruT9" localSheetId="13">#REF!</definedName>
    <definedName name="TruT9" localSheetId="2">#REF!</definedName>
    <definedName name="TruT9" localSheetId="11">#REF!</definedName>
    <definedName name="TruT9" localSheetId="5">#REF!</definedName>
    <definedName name="TruT9" localSheetId="14">#REF!</definedName>
    <definedName name="TruT9">#REF!</definedName>
    <definedName name="u" localSheetId="13">#REF!</definedName>
    <definedName name="u" localSheetId="2">#REF!</definedName>
    <definedName name="u" localSheetId="11">#REF!</definedName>
    <definedName name="u" localSheetId="5">#REF!</definedName>
    <definedName name="u" localSheetId="14">#REF!</definedName>
    <definedName name="u">#REF!</definedName>
    <definedName name="U_tien" localSheetId="13">#REF!</definedName>
    <definedName name="U_tien" localSheetId="2">#REF!</definedName>
    <definedName name="U_tien" localSheetId="11">#REF!</definedName>
    <definedName name="U_tien" localSheetId="5">#REF!</definedName>
    <definedName name="U_tien" localSheetId="14">#REF!</definedName>
    <definedName name="U_tien">#REF!</definedName>
    <definedName name="Udm">#N/A</definedName>
    <definedName name="ugh" localSheetId="13">#REF!</definedName>
    <definedName name="ugh" localSheetId="2">#REF!</definedName>
    <definedName name="ugh" localSheetId="11">#REF!</definedName>
    <definedName name="ugh" localSheetId="5">#REF!</definedName>
    <definedName name="ugh" localSheetId="14">#REF!</definedName>
    <definedName name="ugh">#REF!</definedName>
    <definedName name="uhduyer" localSheetId="2">{"Book1"}</definedName>
    <definedName name="uhduyer" localSheetId="11">{"Book1"}</definedName>
    <definedName name="uhduyer" localSheetId="5">{"Book1"}</definedName>
    <definedName name="uhduyer">{"Book1"}</definedName>
    <definedName name="ui">#N/A</definedName>
    <definedName name="uio" localSheetId="2" hidden="1">{TRUE}</definedName>
    <definedName name="uio" localSheetId="11" hidden="1">{TRUE}</definedName>
    <definedName name="uio" localSheetId="5" hidden="1">{TRUE}</definedName>
    <definedName name="uio" hidden="1">{TRUE}</definedName>
    <definedName name="uioui">#N/A</definedName>
    <definedName name="UNC">#N/A</definedName>
    <definedName name="Unit_Price" localSheetId="13">#REF!</definedName>
    <definedName name="Unit_Price" localSheetId="2">#REF!</definedName>
    <definedName name="Unit_Price" localSheetId="11">#REF!</definedName>
    <definedName name="Unit_Price" localSheetId="5">#REF!</definedName>
    <definedName name="Unit_Price" localSheetId="14">#REF!</definedName>
    <definedName name="Unit_Price">#REF!</definedName>
    <definedName name="unitt" localSheetId="9">#N/A</definedName>
    <definedName name="unitt" localSheetId="8">#N/A</definedName>
    <definedName name="unitt" localSheetId="10">PYC!_____________phi10</definedName>
    <definedName name="unitt" localSheetId="13">#N/A</definedName>
    <definedName name="unitt" localSheetId="2">PYC!_____________phi10</definedName>
    <definedName name="unitt" localSheetId="11">PYC!_____________phi10</definedName>
    <definedName name="unitt" localSheetId="5">PYC!_____________phi10</definedName>
    <definedName name="unitt" localSheetId="14">#N/A</definedName>
    <definedName name="unitt">PYC!_____________phi10</definedName>
    <definedName name="UNL" localSheetId="13">#REF!</definedName>
    <definedName name="UNL" localSheetId="2">#REF!</definedName>
    <definedName name="UNL" localSheetId="11">#REF!</definedName>
    <definedName name="UNL" localSheetId="5">#REF!</definedName>
    <definedName name="UNL" localSheetId="14">#REF!</definedName>
    <definedName name="UNL">#REF!</definedName>
    <definedName name="uoi" localSheetId="2" hidden="1">{0}</definedName>
    <definedName name="uoi" localSheetId="11" hidden="1">{0}</definedName>
    <definedName name="uoi" localSheetId="5" hidden="1">{0}</definedName>
    <definedName name="uoi" hidden="1">{0}</definedName>
    <definedName name="uonong" localSheetId="13">#REF!</definedName>
    <definedName name="uonong" localSheetId="2">#REF!</definedName>
    <definedName name="uonong" localSheetId="11">#REF!</definedName>
    <definedName name="uonong" localSheetId="5">#REF!</definedName>
    <definedName name="uonong" localSheetId="14">#REF!</definedName>
    <definedName name="uonong">#REF!</definedName>
    <definedName name="UP" localSheetId="13">#REF!,#REF!,#REF!,#REF!,#REF!,#REF!,#REF!,#REF!,#REF!,#REF!,#REF!</definedName>
    <definedName name="UP" localSheetId="2">#REF!,#REF!,#REF!,#REF!,#REF!,#REF!,#REF!,#REF!,#REF!,#REF!,#REF!</definedName>
    <definedName name="UP" localSheetId="11">#REF!,#REF!,#REF!,#REF!,#REF!,#REF!,#REF!,#REF!,#REF!,#REF!,#REF!</definedName>
    <definedName name="UP" localSheetId="5">#REF!,#REF!,#REF!,#REF!,#REF!,#REF!,#REF!,#REF!,#REF!,#REF!,#REF!</definedName>
    <definedName name="UP" localSheetId="14">#REF!,#REF!,#REF!,#REF!,#REF!,#REF!,#REF!,#REF!,#REF!,#REF!,#REF!</definedName>
    <definedName name="UP">#REF!,#REF!,#REF!,#REF!,#REF!,#REF!,#REF!,#REF!,#REF!,#REF!,#REF!</definedName>
    <definedName name="upnoc" localSheetId="13">#REF!</definedName>
    <definedName name="upnoc" localSheetId="2">#REF!</definedName>
    <definedName name="upnoc" localSheetId="11">#REF!</definedName>
    <definedName name="upnoc" localSheetId="5">#REF!</definedName>
    <definedName name="upnoc" localSheetId="14">#REF!</definedName>
    <definedName name="upnoc">#REF!</definedName>
    <definedName name="upperlowlandlimit" localSheetId="13">#REF!</definedName>
    <definedName name="upperlowlandlimit" localSheetId="2">#REF!</definedName>
    <definedName name="upperlowlandlimit" localSheetId="11">#REF!</definedName>
    <definedName name="upperlowlandlimit" localSheetId="5">#REF!</definedName>
    <definedName name="upperlowlandlimit" localSheetId="14">#REF!</definedName>
    <definedName name="upperlowlandlimit">#REF!</definedName>
    <definedName name="USCT" localSheetId="13">#REF!</definedName>
    <definedName name="USCT" localSheetId="2">#REF!</definedName>
    <definedName name="USCT" localSheetId="11">#REF!</definedName>
    <definedName name="USCT" localSheetId="5">#REF!</definedName>
    <definedName name="USCT" localSheetId="14">#REF!</definedName>
    <definedName name="USCT">#REF!</definedName>
    <definedName name="USCTKU" localSheetId="13">#REF!</definedName>
    <definedName name="USCTKU" localSheetId="2">#REF!</definedName>
    <definedName name="USCTKU" localSheetId="11">#REF!</definedName>
    <definedName name="USCTKU" localSheetId="5">#REF!</definedName>
    <definedName name="USCTKU" localSheetId="14">#REF!</definedName>
    <definedName name="USCTKU">#REF!</definedName>
    <definedName name="usd" localSheetId="13">#REF!</definedName>
    <definedName name="usd" localSheetId="2">#REF!</definedName>
    <definedName name="usd" localSheetId="11">#REF!</definedName>
    <definedName name="usd" localSheetId="5">#REF!</definedName>
    <definedName name="usd" localSheetId="14">#REF!</definedName>
    <definedName name="usd">#REF!</definedName>
    <definedName name="USKC" localSheetId="13">#REF!</definedName>
    <definedName name="USKC" localSheetId="2">#REF!</definedName>
    <definedName name="USKC" localSheetId="11">#REF!</definedName>
    <definedName name="USKC" localSheetId="5">#REF!</definedName>
    <definedName name="USKC" localSheetId="14">#REF!</definedName>
    <definedName name="USKC">#REF!</definedName>
    <definedName name="usmm" localSheetId="13">#REF!</definedName>
    <definedName name="usmm" localSheetId="2">#REF!</definedName>
    <definedName name="usmm" localSheetId="11">#REF!</definedName>
    <definedName name="usmm" localSheetId="5">#REF!</definedName>
    <definedName name="usmm" localSheetId="14">#REF!</definedName>
    <definedName name="usmm">#REF!</definedName>
    <definedName name="usmm1" localSheetId="13">#REF!</definedName>
    <definedName name="usmm1" localSheetId="2">#REF!</definedName>
    <definedName name="usmm1" localSheetId="11">#REF!</definedName>
    <definedName name="usmm1" localSheetId="5">#REF!</definedName>
    <definedName name="usmm1" localSheetId="14">#REF!</definedName>
    <definedName name="usmm1">#REF!</definedName>
    <definedName name="USNC" localSheetId="13">#REF!</definedName>
    <definedName name="USNC" localSheetId="2">#REF!</definedName>
    <definedName name="USNC" localSheetId="11">#REF!</definedName>
    <definedName name="USNC" localSheetId="5">#REF!</definedName>
    <definedName name="USNC" localSheetId="14">#REF!</definedName>
    <definedName name="USNC">#REF!</definedName>
    <definedName name="ut" localSheetId="13">#REF!</definedName>
    <definedName name="ut" localSheetId="2">#REF!</definedName>
    <definedName name="ut" localSheetId="11">#REF!</definedName>
    <definedName name="ut" localSheetId="5">#REF!</definedName>
    <definedName name="ut" localSheetId="14">#REF!</definedName>
    <definedName name="ut">#REF!</definedName>
    <definedName name="UT_1" localSheetId="13">#REF!</definedName>
    <definedName name="UT_1" localSheetId="2">#REF!</definedName>
    <definedName name="UT_1" localSheetId="11">#REF!</definedName>
    <definedName name="UT_1" localSheetId="5">#REF!</definedName>
    <definedName name="UT_1" localSheetId="14">#REF!</definedName>
    <definedName name="UT_1">#REF!</definedName>
    <definedName name="UT1_373" localSheetId="13">#REF!</definedName>
    <definedName name="UT1_373" localSheetId="2">#REF!</definedName>
    <definedName name="UT1_373" localSheetId="11">#REF!</definedName>
    <definedName name="UT1_373" localSheetId="5">#REF!</definedName>
    <definedName name="UT1_373" localSheetId="14">#REF!</definedName>
    <definedName name="UT1_373">#REF!</definedName>
    <definedName name="uteru" localSheetId="2" hidden="1">{"'Sheet1'!$L$16"}</definedName>
    <definedName name="uteru" localSheetId="11" hidden="1">{"'Sheet1'!$L$16"}</definedName>
    <definedName name="uteru" localSheetId="5" hidden="1">{"'Sheet1'!$L$16"}</definedName>
    <definedName name="uteru" hidden="1">{"'Sheet1'!$L$16"}</definedName>
    <definedName name="utsutu" localSheetId="2">{"Book1"}</definedName>
    <definedName name="utsutu" localSheetId="11">{"Book1"}</definedName>
    <definedName name="utsutu" localSheetId="5">{"Book1"}</definedName>
    <definedName name="utsutu">{"Book1"}</definedName>
    <definedName name="uu" localSheetId="13">#REF!</definedName>
    <definedName name="uu" localSheetId="2">#REF!</definedName>
    <definedName name="uu" localSheetId="11">#REF!</definedName>
    <definedName name="uu" localSheetId="5">#REF!</definedName>
    <definedName name="uu" localSheetId="14">#REF!</definedName>
    <definedName name="uu">#REF!</definedName>
    <definedName name="ưegeg">#REF!</definedName>
    <definedName name="v" localSheetId="13">#REF!</definedName>
    <definedName name="v" localSheetId="2">#REF!</definedName>
    <definedName name="v" localSheetId="11">#REF!</definedName>
    <definedName name="v" localSheetId="5">#REF!</definedName>
    <definedName name="v" localSheetId="14">#REF!</definedName>
    <definedName name="v">#REF!</definedName>
    <definedName name="V.">#N/A</definedName>
    <definedName name="V.1" localSheetId="13">#REF!</definedName>
    <definedName name="V.1" localSheetId="2">#REF!</definedName>
    <definedName name="V.1" localSheetId="11">#REF!</definedName>
    <definedName name="V.1" localSheetId="5">#REF!</definedName>
    <definedName name="V.1" localSheetId="14">#REF!</definedName>
    <definedName name="V.1">#REF!</definedName>
    <definedName name="V.10" localSheetId="13">#REF!</definedName>
    <definedName name="V.10" localSheetId="2">#REF!</definedName>
    <definedName name="V.10" localSheetId="11">#REF!</definedName>
    <definedName name="V.10" localSheetId="5">#REF!</definedName>
    <definedName name="V.10" localSheetId="14">#REF!</definedName>
    <definedName name="V.10">#REF!</definedName>
    <definedName name="V.11" localSheetId="13">#REF!</definedName>
    <definedName name="V.11" localSheetId="2">#REF!</definedName>
    <definedName name="V.11" localSheetId="11">#REF!</definedName>
    <definedName name="V.11" localSheetId="5">#REF!</definedName>
    <definedName name="V.11" localSheetId="14">#REF!</definedName>
    <definedName name="V.11">#REF!</definedName>
    <definedName name="V.12" localSheetId="13">#REF!</definedName>
    <definedName name="V.12" localSheetId="2">#REF!</definedName>
    <definedName name="V.12" localSheetId="11">#REF!</definedName>
    <definedName name="V.12" localSheetId="5">#REF!</definedName>
    <definedName name="V.12" localSheetId="14">#REF!</definedName>
    <definedName name="V.12">#REF!</definedName>
    <definedName name="V.13" localSheetId="13">#REF!</definedName>
    <definedName name="V.13" localSheetId="2">#REF!</definedName>
    <definedName name="V.13" localSheetId="11">#REF!</definedName>
    <definedName name="V.13" localSheetId="5">#REF!</definedName>
    <definedName name="V.13" localSheetId="14">#REF!</definedName>
    <definedName name="V.13">#REF!</definedName>
    <definedName name="V.14" localSheetId="13">#REF!</definedName>
    <definedName name="V.14" localSheetId="2">#REF!</definedName>
    <definedName name="V.14" localSheetId="11">#REF!</definedName>
    <definedName name="V.14" localSheetId="5">#REF!</definedName>
    <definedName name="V.14" localSheetId="14">#REF!</definedName>
    <definedName name="V.14">#REF!</definedName>
    <definedName name="V.15" localSheetId="13">#REF!</definedName>
    <definedName name="V.15" localSheetId="2">#REF!</definedName>
    <definedName name="V.15" localSheetId="11">#REF!</definedName>
    <definedName name="V.15" localSheetId="5">#REF!</definedName>
    <definedName name="V.15" localSheetId="14">#REF!</definedName>
    <definedName name="V.15">#REF!</definedName>
    <definedName name="V.16" localSheetId="13">#REF!</definedName>
    <definedName name="V.16" localSheetId="2">#REF!</definedName>
    <definedName name="V.16" localSheetId="11">#REF!</definedName>
    <definedName name="V.16" localSheetId="5">#REF!</definedName>
    <definedName name="V.16" localSheetId="14">#REF!</definedName>
    <definedName name="V.16">#REF!</definedName>
    <definedName name="V.17" localSheetId="13">#REF!</definedName>
    <definedName name="V.17" localSheetId="2">#REF!</definedName>
    <definedName name="V.17" localSheetId="11">#REF!</definedName>
    <definedName name="V.17" localSheetId="5">#REF!</definedName>
    <definedName name="V.17" localSheetId="14">#REF!</definedName>
    <definedName name="V.17">#REF!</definedName>
    <definedName name="V.18" localSheetId="13">#REF!</definedName>
    <definedName name="V.18" localSheetId="2">#REF!</definedName>
    <definedName name="V.18" localSheetId="11">#REF!</definedName>
    <definedName name="V.18" localSheetId="5">#REF!</definedName>
    <definedName name="V.18" localSheetId="14">#REF!</definedName>
    <definedName name="V.18">#REF!</definedName>
    <definedName name="V.2" localSheetId="13">#REF!</definedName>
    <definedName name="V.2" localSheetId="2">#REF!</definedName>
    <definedName name="V.2" localSheetId="11">#REF!</definedName>
    <definedName name="V.2" localSheetId="5">#REF!</definedName>
    <definedName name="V.2" localSheetId="14">#REF!</definedName>
    <definedName name="V.2">#REF!</definedName>
    <definedName name="V.3" localSheetId="13">#REF!</definedName>
    <definedName name="V.3" localSheetId="2">#REF!</definedName>
    <definedName name="V.3" localSheetId="11">#REF!</definedName>
    <definedName name="V.3" localSheetId="5">#REF!</definedName>
    <definedName name="V.3" localSheetId="14">#REF!</definedName>
    <definedName name="V.3">#REF!</definedName>
    <definedName name="V.4" localSheetId="13">#REF!</definedName>
    <definedName name="V.4" localSheetId="2">#REF!</definedName>
    <definedName name="V.4" localSheetId="11">#REF!</definedName>
    <definedName name="V.4" localSheetId="5">#REF!</definedName>
    <definedName name="V.4" localSheetId="14">#REF!</definedName>
    <definedName name="V.4">#REF!</definedName>
    <definedName name="V.5" localSheetId="13">#REF!</definedName>
    <definedName name="V.5" localSheetId="2">#REF!</definedName>
    <definedName name="V.5" localSheetId="11">#REF!</definedName>
    <definedName name="V.5" localSheetId="5">#REF!</definedName>
    <definedName name="V.5" localSheetId="14">#REF!</definedName>
    <definedName name="V.5">#REF!</definedName>
    <definedName name="V.6" localSheetId="13">#REF!</definedName>
    <definedName name="V.6" localSheetId="2">#REF!</definedName>
    <definedName name="V.6" localSheetId="11">#REF!</definedName>
    <definedName name="V.6" localSheetId="5">#REF!</definedName>
    <definedName name="V.6" localSheetId="14">#REF!</definedName>
    <definedName name="V.6">#REF!</definedName>
    <definedName name="V.7" localSheetId="13">#REF!</definedName>
    <definedName name="V.7" localSheetId="2">#REF!</definedName>
    <definedName name="V.7" localSheetId="11">#REF!</definedName>
    <definedName name="V.7" localSheetId="5">#REF!</definedName>
    <definedName name="V.7" localSheetId="14">#REF!</definedName>
    <definedName name="V.7">#REF!</definedName>
    <definedName name="V.8" localSheetId="13">#REF!</definedName>
    <definedName name="V.8" localSheetId="2">#REF!</definedName>
    <definedName name="V.8" localSheetId="11">#REF!</definedName>
    <definedName name="V.8" localSheetId="5">#REF!</definedName>
    <definedName name="V.8" localSheetId="14">#REF!</definedName>
    <definedName name="V.8">#REF!</definedName>
    <definedName name="V.9" localSheetId="13">#REF!</definedName>
    <definedName name="V.9" localSheetId="2">#REF!</definedName>
    <definedName name="V.9" localSheetId="11">#REF!</definedName>
    <definedName name="V.9" localSheetId="5">#REF!</definedName>
    <definedName name="V.9" localSheetId="14">#REF!</definedName>
    <definedName name="V.9">#REF!</definedName>
    <definedName name="v__thí_nghieäm_vaø_hieäu_chænh_thieát_bò_ñieän" localSheetId="13">#REF!</definedName>
    <definedName name="v__thí_nghieäm_vaø_hieäu_chænh_thieát_bò_ñieän" localSheetId="2">#REF!</definedName>
    <definedName name="v__thí_nghieäm_vaø_hieäu_chænh_thieát_bò_ñieän" localSheetId="11">#REF!</definedName>
    <definedName name="v__thí_nghieäm_vaø_hieäu_chænh_thieát_bò_ñieän" localSheetId="5">#REF!</definedName>
    <definedName name="v__thí_nghieäm_vaø_hieäu_chænh_thieát_bò_ñieän" localSheetId="14">#REF!</definedName>
    <definedName name="v__thí_nghieäm_vaø_hieäu_chænh_thieát_bò_ñieän">#REF!</definedName>
    <definedName name="V_1">#N/A</definedName>
    <definedName name="V_2">#N/A</definedName>
    <definedName name="v_25">#N/A</definedName>
    <definedName name="V_3">#N/A</definedName>
    <definedName name="V_4">#N/A</definedName>
    <definedName name="V_a_b__t_ng_M200____1x2" localSheetId="13">MM!___ui320</definedName>
    <definedName name="V_a_b__t_ng_M200____1x2" localSheetId="2">MMNL!___ui320</definedName>
    <definedName name="V_a_b__t_ng_M200____1x2" localSheetId="11">NKTC!___ui320</definedName>
    <definedName name="V_a_b__t_ng_M200____1x2" localSheetId="5">PYC!___ui320</definedName>
    <definedName name="V_a_b__t_ng_M200____1x2" localSheetId="14">VL!___ui320</definedName>
    <definedName name="V_a_b__t_ng_M200____1x2">#REF!</definedName>
    <definedName name="V_i_ni_l_ng">#N/A</definedName>
    <definedName name="V0">#N/A</definedName>
    <definedName name="v100v">#N/A</definedName>
    <definedName name="v75d">#N/A</definedName>
    <definedName name="VA">#N/A</definedName>
    <definedName name="VAÄT_LIEÄU">"nhandongia"</definedName>
    <definedName name="VaDate" localSheetId="13" hidden="1">#REF!</definedName>
    <definedName name="VaDate" localSheetId="2" hidden="1">#REF!</definedName>
    <definedName name="VaDate" localSheetId="11" hidden="1">#REF!</definedName>
    <definedName name="VaDate" localSheetId="5" hidden="1">#REF!</definedName>
    <definedName name="VaDate" localSheetId="14" hidden="1">#REF!</definedName>
    <definedName name="VaDate" hidden="1">#REF!</definedName>
    <definedName name="vai">#N/A</definedName>
    <definedName name="vaid" localSheetId="13">#REF!</definedName>
    <definedName name="vaid" localSheetId="14">#REF!</definedName>
    <definedName name="vaid">#REF!</definedName>
    <definedName name="vaidia" localSheetId="13">#REF!</definedName>
    <definedName name="vaidia" localSheetId="2">#REF!</definedName>
    <definedName name="vaidia" localSheetId="11">#REF!</definedName>
    <definedName name="vaidia" localSheetId="5">#REF!</definedName>
    <definedName name="vaidia" localSheetId="14">#REF!</definedName>
    <definedName name="vaidia">#REF!</definedName>
    <definedName name="Value" localSheetId="13">#REF!</definedName>
    <definedName name="Value" localSheetId="2">#REF!</definedName>
    <definedName name="Value" localSheetId="11">#REF!</definedName>
    <definedName name="Value" localSheetId="5">#REF!</definedName>
    <definedName name="Value" localSheetId="14">#REF!</definedName>
    <definedName name="Value">#REF!</definedName>
    <definedName name="Value0" localSheetId="13">#REF!</definedName>
    <definedName name="Value0" localSheetId="2">#REF!</definedName>
    <definedName name="Value0" localSheetId="11">#REF!</definedName>
    <definedName name="Value0" localSheetId="5">#REF!</definedName>
    <definedName name="Value0" localSheetId="14">#REF!</definedName>
    <definedName name="Value0">#REF!</definedName>
    <definedName name="Value1" localSheetId="13">#REF!</definedName>
    <definedName name="Value1" localSheetId="2">#REF!</definedName>
    <definedName name="Value1" localSheetId="11">#REF!</definedName>
    <definedName name="Value1" localSheetId="5">#REF!</definedName>
    <definedName name="Value1" localSheetId="14">#REF!</definedName>
    <definedName name="Value1">#REF!</definedName>
    <definedName name="Value10" localSheetId="13">#REF!</definedName>
    <definedName name="Value10" localSheetId="2">#REF!</definedName>
    <definedName name="Value10" localSheetId="11">#REF!</definedName>
    <definedName name="Value10" localSheetId="5">#REF!</definedName>
    <definedName name="Value10" localSheetId="14">#REF!</definedName>
    <definedName name="Value10">#REF!</definedName>
    <definedName name="Value11" localSheetId="13">#REF!</definedName>
    <definedName name="Value11" localSheetId="2">#REF!</definedName>
    <definedName name="Value11" localSheetId="11">#REF!</definedName>
    <definedName name="Value11" localSheetId="5">#REF!</definedName>
    <definedName name="Value11" localSheetId="14">#REF!</definedName>
    <definedName name="Value11">#REF!</definedName>
    <definedName name="Value12" localSheetId="13">#REF!</definedName>
    <definedName name="Value12" localSheetId="2">#REF!</definedName>
    <definedName name="Value12" localSheetId="11">#REF!</definedName>
    <definedName name="Value12" localSheetId="5">#REF!</definedName>
    <definedName name="Value12" localSheetId="14">#REF!</definedName>
    <definedName name="Value12">#REF!</definedName>
    <definedName name="Value13" localSheetId="13">#REF!</definedName>
    <definedName name="Value13" localSheetId="2">#REF!</definedName>
    <definedName name="Value13" localSheetId="11">#REF!</definedName>
    <definedName name="Value13" localSheetId="5">#REF!</definedName>
    <definedName name="Value13" localSheetId="14">#REF!</definedName>
    <definedName name="Value13">#REF!</definedName>
    <definedName name="Value14" localSheetId="13">#REF!</definedName>
    <definedName name="Value14" localSheetId="2">#REF!</definedName>
    <definedName name="Value14" localSheetId="11">#REF!</definedName>
    <definedName name="Value14" localSheetId="5">#REF!</definedName>
    <definedName name="Value14" localSheetId="14">#REF!</definedName>
    <definedName name="Value14">#REF!</definedName>
    <definedName name="Value15" localSheetId="13">#REF!</definedName>
    <definedName name="Value15" localSheetId="2">#REF!</definedName>
    <definedName name="Value15" localSheetId="11">#REF!</definedName>
    <definedName name="Value15" localSheetId="5">#REF!</definedName>
    <definedName name="Value15" localSheetId="14">#REF!</definedName>
    <definedName name="Value15">#REF!</definedName>
    <definedName name="Value16" localSheetId="13">#REF!</definedName>
    <definedName name="Value16" localSheetId="2">#REF!</definedName>
    <definedName name="Value16" localSheetId="11">#REF!</definedName>
    <definedName name="Value16" localSheetId="5">#REF!</definedName>
    <definedName name="Value16" localSheetId="14">#REF!</definedName>
    <definedName name="Value16">#REF!</definedName>
    <definedName name="Value17" localSheetId="13">#REF!</definedName>
    <definedName name="Value17" localSheetId="2">#REF!</definedName>
    <definedName name="Value17" localSheetId="11">#REF!</definedName>
    <definedName name="Value17" localSheetId="5">#REF!</definedName>
    <definedName name="Value17" localSheetId="14">#REF!</definedName>
    <definedName name="Value17">#REF!</definedName>
    <definedName name="Value18" localSheetId="13">#REF!</definedName>
    <definedName name="Value18" localSheetId="2">#REF!</definedName>
    <definedName name="Value18" localSheetId="11">#REF!</definedName>
    <definedName name="Value18" localSheetId="5">#REF!</definedName>
    <definedName name="Value18" localSheetId="14">#REF!</definedName>
    <definedName name="Value18">#REF!</definedName>
    <definedName name="Value19" localSheetId="13">#REF!</definedName>
    <definedName name="Value19" localSheetId="2">#REF!</definedName>
    <definedName name="Value19" localSheetId="11">#REF!</definedName>
    <definedName name="Value19" localSheetId="5">#REF!</definedName>
    <definedName name="Value19" localSheetId="14">#REF!</definedName>
    <definedName name="Value19">#REF!</definedName>
    <definedName name="Value2" localSheetId="13">#REF!</definedName>
    <definedName name="Value2" localSheetId="2">#REF!</definedName>
    <definedName name="Value2" localSheetId="11">#REF!</definedName>
    <definedName name="Value2" localSheetId="5">#REF!</definedName>
    <definedName name="Value2" localSheetId="14">#REF!</definedName>
    <definedName name="Value2">#REF!</definedName>
    <definedName name="Value20" localSheetId="13">#REF!</definedName>
    <definedName name="Value20" localSheetId="2">#REF!</definedName>
    <definedName name="Value20" localSheetId="11">#REF!</definedName>
    <definedName name="Value20" localSheetId="5">#REF!</definedName>
    <definedName name="Value20" localSheetId="14">#REF!</definedName>
    <definedName name="Value20">#REF!</definedName>
    <definedName name="Value21" localSheetId="13">#REF!</definedName>
    <definedName name="Value21" localSheetId="2">#REF!</definedName>
    <definedName name="Value21" localSheetId="11">#REF!</definedName>
    <definedName name="Value21" localSheetId="5">#REF!</definedName>
    <definedName name="Value21" localSheetId="14">#REF!</definedName>
    <definedName name="Value21">#REF!</definedName>
    <definedName name="Value22" localSheetId="13">#REF!</definedName>
    <definedName name="Value22" localSheetId="2">#REF!</definedName>
    <definedName name="Value22" localSheetId="11">#REF!</definedName>
    <definedName name="Value22" localSheetId="5">#REF!</definedName>
    <definedName name="Value22" localSheetId="14">#REF!</definedName>
    <definedName name="Value22">#REF!</definedName>
    <definedName name="Value23" localSheetId="13">#REF!</definedName>
    <definedName name="Value23" localSheetId="2">#REF!</definedName>
    <definedName name="Value23" localSheetId="11">#REF!</definedName>
    <definedName name="Value23" localSheetId="5">#REF!</definedName>
    <definedName name="Value23" localSheetId="14">#REF!</definedName>
    <definedName name="Value23">#REF!</definedName>
    <definedName name="Value24" localSheetId="13">#REF!</definedName>
    <definedName name="Value24" localSheetId="2">#REF!</definedName>
    <definedName name="Value24" localSheetId="11">#REF!</definedName>
    <definedName name="Value24" localSheetId="5">#REF!</definedName>
    <definedName name="Value24" localSheetId="14">#REF!</definedName>
    <definedName name="Value24">#REF!</definedName>
    <definedName name="Value25" localSheetId="13">#REF!</definedName>
    <definedName name="Value25" localSheetId="2">#REF!</definedName>
    <definedName name="Value25" localSheetId="11">#REF!</definedName>
    <definedName name="Value25" localSheetId="5">#REF!</definedName>
    <definedName name="Value25" localSheetId="14">#REF!</definedName>
    <definedName name="Value25">#REF!</definedName>
    <definedName name="Value26" localSheetId="13">#REF!</definedName>
    <definedName name="Value26" localSheetId="2">#REF!</definedName>
    <definedName name="Value26" localSheetId="11">#REF!</definedName>
    <definedName name="Value26" localSheetId="5">#REF!</definedName>
    <definedName name="Value26" localSheetId="14">#REF!</definedName>
    <definedName name="Value26">#REF!</definedName>
    <definedName name="Value27" localSheetId="13">#REF!</definedName>
    <definedName name="Value27" localSheetId="2">#REF!</definedName>
    <definedName name="Value27" localSheetId="11">#REF!</definedName>
    <definedName name="Value27" localSheetId="5">#REF!</definedName>
    <definedName name="Value27" localSheetId="14">#REF!</definedName>
    <definedName name="Value27">#REF!</definedName>
    <definedName name="Value28" localSheetId="13">#REF!</definedName>
    <definedName name="Value28" localSheetId="2">#REF!</definedName>
    <definedName name="Value28" localSheetId="11">#REF!</definedName>
    <definedName name="Value28" localSheetId="5">#REF!</definedName>
    <definedName name="Value28" localSheetId="14">#REF!</definedName>
    <definedName name="Value28">#REF!</definedName>
    <definedName name="Value29" localSheetId="13">#REF!</definedName>
    <definedName name="Value29" localSheetId="2">#REF!</definedName>
    <definedName name="Value29" localSheetId="11">#REF!</definedName>
    <definedName name="Value29" localSheetId="5">#REF!</definedName>
    <definedName name="Value29" localSheetId="14">#REF!</definedName>
    <definedName name="Value29">#REF!</definedName>
    <definedName name="Value3" localSheetId="13">#REF!</definedName>
    <definedName name="Value3" localSheetId="2">#REF!</definedName>
    <definedName name="Value3" localSheetId="11">#REF!</definedName>
    <definedName name="Value3" localSheetId="5">#REF!</definedName>
    <definedName name="Value3" localSheetId="14">#REF!</definedName>
    <definedName name="Value3">#REF!</definedName>
    <definedName name="Value30" localSheetId="13">#REF!</definedName>
    <definedName name="Value30" localSheetId="2">#REF!</definedName>
    <definedName name="Value30" localSheetId="11">#REF!</definedName>
    <definedName name="Value30" localSheetId="5">#REF!</definedName>
    <definedName name="Value30" localSheetId="14">#REF!</definedName>
    <definedName name="Value30">#REF!</definedName>
    <definedName name="Value31" localSheetId="13">#REF!</definedName>
    <definedName name="Value31" localSheetId="2">#REF!</definedName>
    <definedName name="Value31" localSheetId="11">#REF!</definedName>
    <definedName name="Value31" localSheetId="5">#REF!</definedName>
    <definedName name="Value31" localSheetId="14">#REF!</definedName>
    <definedName name="Value31">#REF!</definedName>
    <definedName name="Value32" localSheetId="13">#REF!</definedName>
    <definedName name="Value32" localSheetId="2">#REF!</definedName>
    <definedName name="Value32" localSheetId="11">#REF!</definedName>
    <definedName name="Value32" localSheetId="5">#REF!</definedName>
    <definedName name="Value32" localSheetId="14">#REF!</definedName>
    <definedName name="Value32">#REF!</definedName>
    <definedName name="Value33" localSheetId="13">#REF!</definedName>
    <definedName name="Value33" localSheetId="2">#REF!</definedName>
    <definedName name="Value33" localSheetId="11">#REF!</definedName>
    <definedName name="Value33" localSheetId="5">#REF!</definedName>
    <definedName name="Value33" localSheetId="14">#REF!</definedName>
    <definedName name="Value33">#REF!</definedName>
    <definedName name="Value34" localSheetId="13">#REF!</definedName>
    <definedName name="Value34" localSheetId="2">#REF!</definedName>
    <definedName name="Value34" localSheetId="11">#REF!</definedName>
    <definedName name="Value34" localSheetId="5">#REF!</definedName>
    <definedName name="Value34" localSheetId="14">#REF!</definedName>
    <definedName name="Value34">#REF!</definedName>
    <definedName name="Value35" localSheetId="13">#REF!</definedName>
    <definedName name="Value35" localSheetId="2">#REF!</definedName>
    <definedName name="Value35" localSheetId="11">#REF!</definedName>
    <definedName name="Value35" localSheetId="5">#REF!</definedName>
    <definedName name="Value35" localSheetId="14">#REF!</definedName>
    <definedName name="Value35">#REF!</definedName>
    <definedName name="Value36" localSheetId="13">#REF!</definedName>
    <definedName name="Value36" localSheetId="2">#REF!</definedName>
    <definedName name="Value36" localSheetId="11">#REF!</definedName>
    <definedName name="Value36" localSheetId="5">#REF!</definedName>
    <definedName name="Value36" localSheetId="14">#REF!</definedName>
    <definedName name="Value36">#REF!</definedName>
    <definedName name="Value37" localSheetId="13">#REF!</definedName>
    <definedName name="Value37" localSheetId="2">#REF!</definedName>
    <definedName name="Value37" localSheetId="11">#REF!</definedName>
    <definedName name="Value37" localSheetId="5">#REF!</definedName>
    <definedName name="Value37" localSheetId="14">#REF!</definedName>
    <definedName name="Value37">#REF!</definedName>
    <definedName name="Value38" localSheetId="13">#REF!</definedName>
    <definedName name="Value38" localSheetId="2">#REF!</definedName>
    <definedName name="Value38" localSheetId="11">#REF!</definedName>
    <definedName name="Value38" localSheetId="5">#REF!</definedName>
    <definedName name="Value38" localSheetId="14">#REF!</definedName>
    <definedName name="Value38">#REF!</definedName>
    <definedName name="Value39" localSheetId="13">#REF!</definedName>
    <definedName name="Value39" localSheetId="2">#REF!</definedName>
    <definedName name="Value39" localSheetId="11">#REF!</definedName>
    <definedName name="Value39" localSheetId="5">#REF!</definedName>
    <definedName name="Value39" localSheetId="14">#REF!</definedName>
    <definedName name="Value39">#REF!</definedName>
    <definedName name="Value4" localSheetId="13">#REF!</definedName>
    <definedName name="Value4" localSheetId="2">#REF!</definedName>
    <definedName name="Value4" localSheetId="11">#REF!</definedName>
    <definedName name="Value4" localSheetId="5">#REF!</definedName>
    <definedName name="Value4" localSheetId="14">#REF!</definedName>
    <definedName name="Value4">#REF!</definedName>
    <definedName name="Value40" localSheetId="13">#REF!</definedName>
    <definedName name="Value40" localSheetId="2">#REF!</definedName>
    <definedName name="Value40" localSheetId="11">#REF!</definedName>
    <definedName name="Value40" localSheetId="5">#REF!</definedName>
    <definedName name="Value40" localSheetId="14">#REF!</definedName>
    <definedName name="Value40">#REF!</definedName>
    <definedName name="Value41" localSheetId="13">#REF!</definedName>
    <definedName name="Value41" localSheetId="2">#REF!</definedName>
    <definedName name="Value41" localSheetId="11">#REF!</definedName>
    <definedName name="Value41" localSheetId="5">#REF!</definedName>
    <definedName name="Value41" localSheetId="14">#REF!</definedName>
    <definedName name="Value41">#REF!</definedName>
    <definedName name="Value42" localSheetId="13">#REF!</definedName>
    <definedName name="Value42" localSheetId="2">#REF!</definedName>
    <definedName name="Value42" localSheetId="11">#REF!</definedName>
    <definedName name="Value42" localSheetId="5">#REF!</definedName>
    <definedName name="Value42" localSheetId="14">#REF!</definedName>
    <definedName name="Value42">#REF!</definedName>
    <definedName name="Value43" localSheetId="13">#REF!</definedName>
    <definedName name="Value43" localSheetId="2">#REF!</definedName>
    <definedName name="Value43" localSheetId="11">#REF!</definedName>
    <definedName name="Value43" localSheetId="5">#REF!</definedName>
    <definedName name="Value43" localSheetId="14">#REF!</definedName>
    <definedName name="Value43">#REF!</definedName>
    <definedName name="Value44" localSheetId="13">#REF!</definedName>
    <definedName name="Value44" localSheetId="2">#REF!</definedName>
    <definedName name="Value44" localSheetId="11">#REF!</definedName>
    <definedName name="Value44" localSheetId="5">#REF!</definedName>
    <definedName name="Value44" localSheetId="14">#REF!</definedName>
    <definedName name="Value44">#REF!</definedName>
    <definedName name="Value45" localSheetId="13">#REF!</definedName>
    <definedName name="Value45" localSheetId="2">#REF!</definedName>
    <definedName name="Value45" localSheetId="11">#REF!</definedName>
    <definedName name="Value45" localSheetId="5">#REF!</definedName>
    <definedName name="Value45" localSheetId="14">#REF!</definedName>
    <definedName name="Value45">#REF!</definedName>
    <definedName name="Value46" localSheetId="13">#REF!</definedName>
    <definedName name="Value46" localSheetId="2">#REF!</definedName>
    <definedName name="Value46" localSheetId="11">#REF!</definedName>
    <definedName name="Value46" localSheetId="5">#REF!</definedName>
    <definedName name="Value46" localSheetId="14">#REF!</definedName>
    <definedName name="Value46">#REF!</definedName>
    <definedName name="Value47" localSheetId="13">#REF!</definedName>
    <definedName name="Value47" localSheetId="2">#REF!</definedName>
    <definedName name="Value47" localSheetId="11">#REF!</definedName>
    <definedName name="Value47" localSheetId="5">#REF!</definedName>
    <definedName name="Value47" localSheetId="14">#REF!</definedName>
    <definedName name="Value47">#REF!</definedName>
    <definedName name="Value48" localSheetId="13">#REF!</definedName>
    <definedName name="Value48" localSheetId="2">#REF!</definedName>
    <definedName name="Value48" localSheetId="11">#REF!</definedName>
    <definedName name="Value48" localSheetId="5">#REF!</definedName>
    <definedName name="Value48" localSheetId="14">#REF!</definedName>
    <definedName name="Value48">#REF!</definedName>
    <definedName name="Value49" localSheetId="13">#REF!</definedName>
    <definedName name="Value49" localSheetId="2">#REF!</definedName>
    <definedName name="Value49" localSheetId="11">#REF!</definedName>
    <definedName name="Value49" localSheetId="5">#REF!</definedName>
    <definedName name="Value49" localSheetId="14">#REF!</definedName>
    <definedName name="Value49">#REF!</definedName>
    <definedName name="Value5" localSheetId="13">#REF!</definedName>
    <definedName name="Value5" localSheetId="2">#REF!</definedName>
    <definedName name="Value5" localSheetId="11">#REF!</definedName>
    <definedName name="Value5" localSheetId="5">#REF!</definedName>
    <definedName name="Value5" localSheetId="14">#REF!</definedName>
    <definedName name="Value5">#REF!</definedName>
    <definedName name="Value50" localSheetId="13">#REF!</definedName>
    <definedName name="Value50" localSheetId="2">#REF!</definedName>
    <definedName name="Value50" localSheetId="11">#REF!</definedName>
    <definedName name="Value50" localSheetId="5">#REF!</definedName>
    <definedName name="Value50" localSheetId="14">#REF!</definedName>
    <definedName name="Value50">#REF!</definedName>
    <definedName name="Value51" localSheetId="13">#REF!</definedName>
    <definedName name="Value51" localSheetId="2">#REF!</definedName>
    <definedName name="Value51" localSheetId="11">#REF!</definedName>
    <definedName name="Value51" localSheetId="5">#REF!</definedName>
    <definedName name="Value51" localSheetId="14">#REF!</definedName>
    <definedName name="Value51">#REF!</definedName>
    <definedName name="Value52" localSheetId="13">#REF!</definedName>
    <definedName name="Value52" localSheetId="2">#REF!</definedName>
    <definedName name="Value52" localSheetId="11">#REF!</definedName>
    <definedName name="Value52" localSheetId="5">#REF!</definedName>
    <definedName name="Value52" localSheetId="14">#REF!</definedName>
    <definedName name="Value52">#REF!</definedName>
    <definedName name="Value53" localSheetId="13">#REF!</definedName>
    <definedName name="Value53" localSheetId="2">#REF!</definedName>
    <definedName name="Value53" localSheetId="11">#REF!</definedName>
    <definedName name="Value53" localSheetId="5">#REF!</definedName>
    <definedName name="Value53" localSheetId="14">#REF!</definedName>
    <definedName name="Value53">#REF!</definedName>
    <definedName name="Value54" localSheetId="13">#REF!</definedName>
    <definedName name="Value54" localSheetId="2">#REF!</definedName>
    <definedName name="Value54" localSheetId="11">#REF!</definedName>
    <definedName name="Value54" localSheetId="5">#REF!</definedName>
    <definedName name="Value54" localSheetId="14">#REF!</definedName>
    <definedName name="Value54">#REF!</definedName>
    <definedName name="Value55" localSheetId="13">#REF!</definedName>
    <definedName name="Value55" localSheetId="2">#REF!</definedName>
    <definedName name="Value55" localSheetId="11">#REF!</definedName>
    <definedName name="Value55" localSheetId="5">#REF!</definedName>
    <definedName name="Value55" localSheetId="14">#REF!</definedName>
    <definedName name="Value55">#REF!</definedName>
    <definedName name="Value6" localSheetId="13">#REF!</definedName>
    <definedName name="Value6" localSheetId="2">#REF!</definedName>
    <definedName name="Value6" localSheetId="11">#REF!</definedName>
    <definedName name="Value6" localSheetId="5">#REF!</definedName>
    <definedName name="Value6" localSheetId="14">#REF!</definedName>
    <definedName name="Value6">#REF!</definedName>
    <definedName name="Value7" localSheetId="13">#REF!</definedName>
    <definedName name="Value7" localSheetId="2">#REF!</definedName>
    <definedName name="Value7" localSheetId="11">#REF!</definedName>
    <definedName name="Value7" localSheetId="5">#REF!</definedName>
    <definedName name="Value7" localSheetId="14">#REF!</definedName>
    <definedName name="Value7">#REF!</definedName>
    <definedName name="Value8" localSheetId="13">#REF!</definedName>
    <definedName name="Value8" localSheetId="2">#REF!</definedName>
    <definedName name="Value8" localSheetId="11">#REF!</definedName>
    <definedName name="Value8" localSheetId="5">#REF!</definedName>
    <definedName name="Value8" localSheetId="14">#REF!</definedName>
    <definedName name="Value8">#REF!</definedName>
    <definedName name="Value9" localSheetId="13">#REF!</definedName>
    <definedName name="Value9" localSheetId="2">#REF!</definedName>
    <definedName name="Value9" localSheetId="11">#REF!</definedName>
    <definedName name="Value9" localSheetId="5">#REF!</definedName>
    <definedName name="Value9" localSheetId="14">#REF!</definedName>
    <definedName name="Value9">#REF!</definedName>
    <definedName name="Values_Entered" localSheetId="9">#N/A</definedName>
    <definedName name="Values_Entered" localSheetId="8">#N/A</definedName>
    <definedName name="Values_Entered" localSheetId="10">IF(MMNL!_____JK4*NKTC!______may2*_____JK4*PYC!_____JK4&gt;0,1,0)</definedName>
    <definedName name="Values_Entered" localSheetId="13">#N/A</definedName>
    <definedName name="Values_Entered" localSheetId="2">IF(MMNL!_____JK4*NKTC!______may2*_____JK4*PYC!_____JK4&gt;0,1,0)</definedName>
    <definedName name="Values_Entered" localSheetId="11">IF(MMNL!_____JK4*NKTC!______may2*_____JK4*PYC!_____JK4&gt;0,1,0)</definedName>
    <definedName name="Values_Entered" localSheetId="5">IF(MMNL!_____JK4*NKTC!______may2*_____JK4*PYC!_____JK4&gt;0,1,0)</definedName>
    <definedName name="Values_Entered" localSheetId="14">#N/A</definedName>
    <definedName name="Values_Entered">IF(MMNL!_____JK4*NKTC!______may2*_____JK4*PYC!_____JK4&gt;0,1,0)</definedName>
    <definedName name="VALVE" localSheetId="13">#REF!</definedName>
    <definedName name="VALVE" localSheetId="2">#REF!</definedName>
    <definedName name="VALVE" localSheetId="11">#REF!</definedName>
    <definedName name="VALVE" localSheetId="5">#REF!</definedName>
    <definedName name="VALVE" localSheetId="14">#REF!</definedName>
    <definedName name="VALVE">#REF!</definedName>
    <definedName name="VAN">#N/A</definedName>
    <definedName name="VAN_CHUYEN_DUONG_DAI_DZ0.4KV" localSheetId="13">#REF!</definedName>
    <definedName name="VAN_CHUYEN_DUONG_DAI_DZ0.4KV" localSheetId="2">#REF!</definedName>
    <definedName name="VAN_CHUYEN_DUONG_DAI_DZ0.4KV" localSheetId="11">#REF!</definedName>
    <definedName name="VAN_CHUYEN_DUONG_DAI_DZ0.4KV" localSheetId="5">#REF!</definedName>
    <definedName name="VAN_CHUYEN_DUONG_DAI_DZ0.4KV" localSheetId="14">#REF!</definedName>
    <definedName name="VAN_CHUYEN_DUONG_DAI_DZ0.4KV">#REF!</definedName>
    <definedName name="VAN_CHUYEN_DUONG_DAI_DZ22KV" localSheetId="13">#REF!</definedName>
    <definedName name="VAN_CHUYEN_DUONG_DAI_DZ22KV" localSheetId="2">#REF!</definedName>
    <definedName name="VAN_CHUYEN_DUONG_DAI_DZ22KV" localSheetId="11">#REF!</definedName>
    <definedName name="VAN_CHUYEN_DUONG_DAI_DZ22KV" localSheetId="5">#REF!</definedName>
    <definedName name="VAN_CHUYEN_DUONG_DAI_DZ22KV" localSheetId="14">#REF!</definedName>
    <definedName name="VAN_CHUYEN_DUONG_DAI_DZ22KV">#REF!</definedName>
    <definedName name="VAN_CHUYEN_DUONG_DAI_TBA">#N/A</definedName>
    <definedName name="VAN_CHUYEN_VAT_TU_CHUNG" localSheetId="13">#REF!</definedName>
    <definedName name="VAN_CHUYEN_VAT_TU_CHUNG" localSheetId="2">#REF!</definedName>
    <definedName name="VAN_CHUYEN_VAT_TU_CHUNG" localSheetId="11">#REF!</definedName>
    <definedName name="VAN_CHUYEN_VAT_TU_CHUNG" localSheetId="5">#REF!</definedName>
    <definedName name="VAN_CHUYEN_VAT_TU_CHUNG" localSheetId="14">#REF!</definedName>
    <definedName name="VAN_CHUYEN_VAT_TU_CHUNG">#REF!</definedName>
    <definedName name="VAN_TRUNG_CHUYEN_VAT_TU_CHUNG" localSheetId="13">#REF!</definedName>
    <definedName name="VAN_TRUNG_CHUYEN_VAT_TU_CHUNG" localSheetId="2">#REF!</definedName>
    <definedName name="VAN_TRUNG_CHUYEN_VAT_TU_CHUNG" localSheetId="11">#REF!</definedName>
    <definedName name="VAN_TRUNG_CHUYEN_VAT_TU_CHUNG" localSheetId="5">#REF!</definedName>
    <definedName name="VAN_TRUNG_CHUYEN_VAT_TU_CHUNG" localSheetId="14">#REF!</definedName>
    <definedName name="VAN_TRUNG_CHUYEN_VAT_TU_CHUNG">#REF!</definedName>
    <definedName name="vanban" localSheetId="2" hidden="1">{"'Sheet1'!$L$16"}</definedName>
    <definedName name="vanban" localSheetId="11" hidden="1">{"'Sheet1'!$L$16"}</definedName>
    <definedName name="vanban" localSheetId="5" hidden="1">{"'Sheet1'!$L$16"}</definedName>
    <definedName name="vanban" hidden="1">{"'Sheet1'!$L$16"}</definedName>
    <definedName name="vanchuyen" localSheetId="13">#REF!</definedName>
    <definedName name="vanchuyen" localSheetId="2">#REF!</definedName>
    <definedName name="vanchuyen" localSheetId="11">#REF!</definedName>
    <definedName name="vanchuyen" localSheetId="5">#REF!</definedName>
    <definedName name="vanchuyen" localSheetId="14">#REF!</definedName>
    <definedName name="vanchuyen">#REF!</definedName>
    <definedName name="vanchuyencoc">#N/A</definedName>
    <definedName name="VanChuyenDam" localSheetId="13">#REF!</definedName>
    <definedName name="VanChuyenDam" localSheetId="2">#REF!</definedName>
    <definedName name="VanChuyenDam" localSheetId="11">#REF!</definedName>
    <definedName name="VanChuyenDam" localSheetId="5">#REF!</definedName>
    <definedName name="VanChuyenDam" localSheetId="14">#REF!</definedName>
    <definedName name="VanChuyenDam">#REF!</definedName>
    <definedName name="vankhuon">#N/A</definedName>
    <definedName name="vanthang" localSheetId="13">#REF!</definedName>
    <definedName name="vanthang" localSheetId="2">#REF!</definedName>
    <definedName name="vanthang" localSheetId="11">#REF!</definedName>
    <definedName name="vanthang" localSheetId="5">#REF!</definedName>
    <definedName name="vanthang" localSheetId="14">#REF!</definedName>
    <definedName name="vanthang">#REF!</definedName>
    <definedName name="VarDate" localSheetId="13" hidden="1">#REF!</definedName>
    <definedName name="VarDate" localSheetId="2" hidden="1">#REF!</definedName>
    <definedName name="VarDate" localSheetId="11" hidden="1">#REF!</definedName>
    <definedName name="VarDate" localSheetId="5" hidden="1">#REF!</definedName>
    <definedName name="VarDate" localSheetId="14" hidden="1">#REF!</definedName>
    <definedName name="VarDate" hidden="1">#REF!</definedName>
    <definedName name="VARIINST" localSheetId="13">#REF!</definedName>
    <definedName name="VARIINST" localSheetId="2">#REF!</definedName>
    <definedName name="VARIINST" localSheetId="11">#REF!</definedName>
    <definedName name="VARIINST" localSheetId="5">#REF!</definedName>
    <definedName name="VARIINST" localSheetId="14">#REF!</definedName>
    <definedName name="VARIINST">#REF!</definedName>
    <definedName name="VARIPURC" localSheetId="13">#REF!</definedName>
    <definedName name="VARIPURC" localSheetId="2">#REF!</definedName>
    <definedName name="VARIPURC" localSheetId="11">#REF!</definedName>
    <definedName name="VARIPURC" localSheetId="5">#REF!</definedName>
    <definedName name="VARIPURC" localSheetId="14">#REF!</definedName>
    <definedName name="VARIPURC">#REF!</definedName>
    <definedName name="vat">5</definedName>
    <definedName name="VAT_04" localSheetId="13">#REF!</definedName>
    <definedName name="VAT_04" localSheetId="2">#REF!</definedName>
    <definedName name="VAT_04" localSheetId="11">#REF!</definedName>
    <definedName name="VAT_04" localSheetId="5">#REF!</definedName>
    <definedName name="VAT_04" localSheetId="14">#REF!</definedName>
    <definedName name="VAT_04">#REF!</definedName>
    <definedName name="VAT_22">#N/A</definedName>
    <definedName name="VAT_35" localSheetId="13">#REF!</definedName>
    <definedName name="VAT_35" localSheetId="2">#REF!</definedName>
    <definedName name="VAT_35" localSheetId="11">#REF!</definedName>
    <definedName name="VAT_35" localSheetId="5">#REF!</definedName>
    <definedName name="VAT_35" localSheetId="14">#REF!</definedName>
    <definedName name="VAT_35">#REF!</definedName>
    <definedName name="VAT_Cto" localSheetId="13">#REF!</definedName>
    <definedName name="VAT_Cto" localSheetId="2">#REF!</definedName>
    <definedName name="VAT_Cto" localSheetId="11">#REF!</definedName>
    <definedName name="VAT_Cto" localSheetId="5">#REF!</definedName>
    <definedName name="VAT_Cto" localSheetId="14">#REF!</definedName>
    <definedName name="VAT_Cto">#REF!</definedName>
    <definedName name="VAT_LIEU_DEN_CHAN_CONG_TRINH" localSheetId="13">#REF!</definedName>
    <definedName name="VAT_LIEU_DEN_CHAN_CONG_TRINH" localSheetId="2">#REF!</definedName>
    <definedName name="VAT_LIEU_DEN_CHAN_CONG_TRINH" localSheetId="11">#REF!</definedName>
    <definedName name="VAT_LIEU_DEN_CHAN_CONG_TRINH" localSheetId="5">#REF!</definedName>
    <definedName name="VAT_LIEU_DEN_CHAN_CONG_TRINH" localSheetId="14">#REF!</definedName>
    <definedName name="VAT_LIEU_DEN_CHAN_CONG_TRINH">#REF!</definedName>
    <definedName name="vat_lieu_KVIII" localSheetId="13">#REF!</definedName>
    <definedName name="vat_lieu_KVIII" localSheetId="2">#REF!</definedName>
    <definedName name="vat_lieu_KVIII" localSheetId="11">#REF!</definedName>
    <definedName name="vat_lieu_KVIII" localSheetId="5">#REF!</definedName>
    <definedName name="vat_lieu_KVIII" localSheetId="14">#REF!</definedName>
    <definedName name="vat_lieu_KVIII">#REF!</definedName>
    <definedName name="VAT_TB" localSheetId="13">#REF!</definedName>
    <definedName name="VAT_TB" localSheetId="2">#REF!</definedName>
    <definedName name="VAT_TB" localSheetId="11">#REF!</definedName>
    <definedName name="VAT_TB" localSheetId="5">#REF!</definedName>
    <definedName name="VAT_TB" localSheetId="14">#REF!</definedName>
    <definedName name="VAT_TB">#REF!</definedName>
    <definedName name="VAT_TBA" localSheetId="13">#REF!</definedName>
    <definedName name="VAT_TBA" localSheetId="2">#REF!</definedName>
    <definedName name="VAT_TBA" localSheetId="11">#REF!</definedName>
    <definedName name="VAT_TBA" localSheetId="5">#REF!</definedName>
    <definedName name="VAT_TBA" localSheetId="14">#REF!</definedName>
    <definedName name="VAT_TBA">#REF!</definedName>
    <definedName name="VAT_XLTBA" localSheetId="13">#REF!</definedName>
    <definedName name="VAT_XLTBA" localSheetId="2">#REF!</definedName>
    <definedName name="VAT_XLTBA" localSheetId="11">#REF!</definedName>
    <definedName name="VAT_XLTBA" localSheetId="5">#REF!</definedName>
    <definedName name="VAT_XLTBA" localSheetId="14">#REF!</definedName>
    <definedName name="VAT_XLTBA">#REF!</definedName>
    <definedName name="vatkientruc">#N/A</definedName>
    <definedName name="vatlieu" localSheetId="13">#REF!</definedName>
    <definedName name="vatlieu" localSheetId="2">#REF!</definedName>
    <definedName name="vatlieu" localSheetId="11">#REF!</definedName>
    <definedName name="vatlieu" localSheetId="5">#REF!</definedName>
    <definedName name="vatlieu" localSheetId="14">#REF!</definedName>
    <definedName name="vatlieu">#REF!</definedName>
    <definedName name="VATM" localSheetId="2" hidden="1">{"'Sheet1'!$L$16"}</definedName>
    <definedName name="VATM" localSheetId="11" hidden="1">{"'Sheet1'!$L$16"}</definedName>
    <definedName name="VATM" localSheetId="5" hidden="1">{"'Sheet1'!$L$16"}</definedName>
    <definedName name="VATM" hidden="1">{"'Sheet1'!$L$16"}</definedName>
    <definedName name="Vattu" localSheetId="13">#REF!</definedName>
    <definedName name="Vattu" localSheetId="2">#REF!</definedName>
    <definedName name="Vattu" localSheetId="11">#REF!</definedName>
    <definedName name="Vattu" localSheetId="5">#REF!</definedName>
    <definedName name="Vattu" localSheetId="14">#REF!</definedName>
    <definedName name="Vattu">#REF!</definedName>
    <definedName name="VATZ" localSheetId="13">#REF!</definedName>
    <definedName name="VATZ" localSheetId="14">#REF!</definedName>
    <definedName name="VATZ">#REF!</definedName>
    <definedName name="VB">#N/A</definedName>
    <definedName name="vbst" localSheetId="13">#REF!</definedName>
    <definedName name="vbst" localSheetId="2">#REF!</definedName>
    <definedName name="vbst" localSheetId="11">#REF!</definedName>
    <definedName name="vbst" localSheetId="5">#REF!</definedName>
    <definedName name="vbst" localSheetId="14">#REF!</definedName>
    <definedName name="vbst">#REF!</definedName>
    <definedName name="VBT" localSheetId="2">{"Thuxm2.xls","Sheet1"}</definedName>
    <definedName name="VBT" localSheetId="11">{"Thuxm2.xls","Sheet1"}</definedName>
    <definedName name="VBT" localSheetId="5">{"Thuxm2.xls","Sheet1"}</definedName>
    <definedName name="VBT">{"Thuxm2.xls","Sheet1"}</definedName>
    <definedName name="vbtchongnuocm300" localSheetId="13">#REF!</definedName>
    <definedName name="vbtchongnuocm300" localSheetId="2">#REF!</definedName>
    <definedName name="vbtchongnuocm300" localSheetId="11">#REF!</definedName>
    <definedName name="vbtchongnuocm300" localSheetId="5">#REF!</definedName>
    <definedName name="vbtchongnuocm300" localSheetId="14">#REF!</definedName>
    <definedName name="vbtchongnuocm300">#REF!</definedName>
    <definedName name="vbtm150" localSheetId="13">#REF!</definedName>
    <definedName name="vbtm150" localSheetId="2">#REF!</definedName>
    <definedName name="vbtm150" localSheetId="11">#REF!</definedName>
    <definedName name="vbtm150" localSheetId="5">#REF!</definedName>
    <definedName name="vbtm150" localSheetId="14">#REF!</definedName>
    <definedName name="vbtm150">#REF!</definedName>
    <definedName name="vbtm300" localSheetId="13">#REF!</definedName>
    <definedName name="vbtm300" localSheetId="2">#REF!</definedName>
    <definedName name="vbtm300" localSheetId="11">#REF!</definedName>
    <definedName name="vbtm300" localSheetId="5">#REF!</definedName>
    <definedName name="vbtm300" localSheetId="14">#REF!</definedName>
    <definedName name="vbtm300">#REF!</definedName>
    <definedName name="vbtm400" localSheetId="13">#REF!</definedName>
    <definedName name="vbtm400" localSheetId="2">#REF!</definedName>
    <definedName name="vbtm400" localSheetId="11">#REF!</definedName>
    <definedName name="vbtm400" localSheetId="5">#REF!</definedName>
    <definedName name="vbtm400" localSheetId="14">#REF!</definedName>
    <definedName name="vbtm400">#REF!</definedName>
    <definedName name="vbtn">#REF!</definedName>
    <definedName name="Vc" localSheetId="13">#REF!</definedName>
    <definedName name="Vc" localSheetId="2">#REF!</definedName>
    <definedName name="Vc" localSheetId="11">#REF!</definedName>
    <definedName name="Vc" localSheetId="5">#REF!</definedName>
    <definedName name="Vc" localSheetId="14">#REF!</definedName>
    <definedName name="Vc">#REF!</definedName>
    <definedName name="vc3.">#N/A</definedName>
    <definedName name="vca">#N/A</definedName>
    <definedName name="vcbo1" localSheetId="2" hidden="1">{"'Sheet1'!$L$16"}</definedName>
    <definedName name="vcbo1" localSheetId="11" hidden="1">{"'Sheet1'!$L$16"}</definedName>
    <definedName name="vcbo1" localSheetId="5" hidden="1">{"'Sheet1'!$L$16"}</definedName>
    <definedName name="vcbo1" hidden="1">{"'Sheet1'!$L$16"}</definedName>
    <definedName name="vcbt35">#N/A</definedName>
    <definedName name="vcc" localSheetId="13">#REF!</definedName>
    <definedName name="vcc" localSheetId="2">#REF!</definedName>
    <definedName name="vcc" localSheetId="11">#REF!</definedName>
    <definedName name="vcc" localSheetId="5">#REF!</definedName>
    <definedName name="vcc" localSheetId="14">#REF!</definedName>
    <definedName name="vcc">#REF!</definedName>
    <definedName name="vccat">#N/A</definedName>
    <definedName name="vccat0.4" localSheetId="13">#REF!</definedName>
    <definedName name="vccat0.4" localSheetId="2">#REF!</definedName>
    <definedName name="vccat0.4" localSheetId="11">#REF!</definedName>
    <definedName name="vccat0.4" localSheetId="5">#REF!</definedName>
    <definedName name="vccat0.4" localSheetId="14">#REF!</definedName>
    <definedName name="vccat0.4">#REF!</definedName>
    <definedName name="vccat35">#N/A</definedName>
    <definedName name="vccatv" localSheetId="13">#REF!</definedName>
    <definedName name="vccatv" localSheetId="2">#REF!</definedName>
    <definedName name="vccatv" localSheetId="11">#REF!</definedName>
    <definedName name="vccatv" localSheetId="5">#REF!</definedName>
    <definedName name="vccatv" localSheetId="14">#REF!</definedName>
    <definedName name="vccatv">#REF!</definedName>
    <definedName name="vccot" localSheetId="13">#REF!</definedName>
    <definedName name="vccot" localSheetId="2">#REF!</definedName>
    <definedName name="vccot" localSheetId="11">#REF!</definedName>
    <definedName name="vccot" localSheetId="5">#REF!</definedName>
    <definedName name="vccot" localSheetId="14">#REF!</definedName>
    <definedName name="vccot">#REF!</definedName>
    <definedName name="vccot.">#N/A</definedName>
    <definedName name="vccot0.4" localSheetId="13">#REF!</definedName>
    <definedName name="vccot0.4" localSheetId="2">#REF!</definedName>
    <definedName name="vccot0.4" localSheetId="11">#REF!</definedName>
    <definedName name="vccot0.4" localSheetId="5">#REF!</definedName>
    <definedName name="vccot0.4" localSheetId="14">#REF!</definedName>
    <definedName name="vccot0.4">#REF!</definedName>
    <definedName name="vccot35" localSheetId="13">#REF!</definedName>
    <definedName name="vccot35" localSheetId="2">#REF!</definedName>
    <definedName name="vccot35" localSheetId="11">#REF!</definedName>
    <definedName name="vccot35" localSheetId="5">#REF!</definedName>
    <definedName name="vccot35" localSheetId="14">#REF!</definedName>
    <definedName name="vccot35">#REF!</definedName>
    <definedName name="vccott" localSheetId="13">#REF!</definedName>
    <definedName name="vccott" localSheetId="2">#REF!</definedName>
    <definedName name="vccott" localSheetId="11">#REF!</definedName>
    <definedName name="vccott" localSheetId="5">#REF!</definedName>
    <definedName name="vccott" localSheetId="14">#REF!</definedName>
    <definedName name="vccott">#REF!</definedName>
    <definedName name="vccottt" localSheetId="13">#REF!</definedName>
    <definedName name="vccottt" localSheetId="2">#REF!</definedName>
    <definedName name="vccottt" localSheetId="11">#REF!</definedName>
    <definedName name="vccottt" localSheetId="5">#REF!</definedName>
    <definedName name="vccottt" localSheetId="14">#REF!</definedName>
    <definedName name="vccottt">#REF!</definedName>
    <definedName name="vcd" localSheetId="13">#REF!</definedName>
    <definedName name="vcd" localSheetId="2">#REF!</definedName>
    <definedName name="vcd" localSheetId="11">#REF!</definedName>
    <definedName name="vcd" localSheetId="5">#REF!</definedName>
    <definedName name="vcd" localSheetId="14">#REF!</definedName>
    <definedName name="vcd">#REF!</definedName>
    <definedName name="vcda" localSheetId="13">#REF!</definedName>
    <definedName name="vcda" localSheetId="2">#REF!</definedName>
    <definedName name="vcda" localSheetId="11">#REF!</definedName>
    <definedName name="vcda" localSheetId="5">#REF!</definedName>
    <definedName name="vcda" localSheetId="14">#REF!</definedName>
    <definedName name="vcda">#REF!</definedName>
    <definedName name="vcda0.4" localSheetId="13">#REF!</definedName>
    <definedName name="vcda0.4" localSheetId="2">#REF!</definedName>
    <definedName name="vcda0.4" localSheetId="11">#REF!</definedName>
    <definedName name="vcda0.4" localSheetId="5">#REF!</definedName>
    <definedName name="vcda0.4" localSheetId="14">#REF!</definedName>
    <definedName name="vcda0.4">#REF!</definedName>
    <definedName name="vcda35">#N/A</definedName>
    <definedName name="vcdatc2" localSheetId="13">#REF!</definedName>
    <definedName name="vcdatc2" localSheetId="2">#REF!</definedName>
    <definedName name="vcdatc2" localSheetId="11">#REF!</definedName>
    <definedName name="vcdatc2" localSheetId="5">#REF!</definedName>
    <definedName name="vcdatc2" localSheetId="14">#REF!</definedName>
    <definedName name="vcdatc2">#REF!</definedName>
    <definedName name="vcdatc3" localSheetId="13">#REF!</definedName>
    <definedName name="vcdatc3" localSheetId="2">#REF!</definedName>
    <definedName name="vcdatc3" localSheetId="11">#REF!</definedName>
    <definedName name="vcdatc3" localSheetId="5">#REF!</definedName>
    <definedName name="vcdatc3" localSheetId="14">#REF!</definedName>
    <definedName name="vcdatc3">#REF!</definedName>
    <definedName name="vcdatd" localSheetId="13">#REF!</definedName>
    <definedName name="vcdatd" localSheetId="2">#REF!</definedName>
    <definedName name="vcdatd" localSheetId="11">#REF!</definedName>
    <definedName name="vcdatd" localSheetId="5">#REF!</definedName>
    <definedName name="vcdatd" localSheetId="14">#REF!</definedName>
    <definedName name="vcdatd">#REF!</definedName>
    <definedName name="vcday" localSheetId="13">#REF!</definedName>
    <definedName name="vcday" localSheetId="2">#REF!</definedName>
    <definedName name="vcday" localSheetId="11">#REF!</definedName>
    <definedName name="vcday" localSheetId="5">#REF!</definedName>
    <definedName name="vcday" localSheetId="14">#REF!</definedName>
    <definedName name="vcday">#REF!</definedName>
    <definedName name="vcdayct">#N/A</definedName>
    <definedName name="vcdc" localSheetId="13">#REF!</definedName>
    <definedName name="vcdc" localSheetId="2">#REF!</definedName>
    <definedName name="vcdc" localSheetId="11">#REF!</definedName>
    <definedName name="vcdc" localSheetId="5">#REF!</definedName>
    <definedName name="vcdc" localSheetId="14">#REF!</definedName>
    <definedName name="vcdc">#REF!</definedName>
    <definedName name="vcdc.">#N/A</definedName>
    <definedName name="VCDC400" localSheetId="13">#REF!</definedName>
    <definedName name="VCDC400" localSheetId="2">#REF!</definedName>
    <definedName name="VCDC400" localSheetId="11">#REF!</definedName>
    <definedName name="VCDC400" localSheetId="5">#REF!</definedName>
    <definedName name="VCDC400" localSheetId="14">#REF!</definedName>
    <definedName name="VCDC400">#REF!</definedName>
    <definedName name="vcdctc" localSheetId="13">#REF!</definedName>
    <definedName name="vcdctc" localSheetId="2">#REF!</definedName>
    <definedName name="vcdctc" localSheetId="11">#REF!</definedName>
    <definedName name="vcdctc" localSheetId="5">#REF!</definedName>
    <definedName name="vcdctc" localSheetId="14">#REF!</definedName>
    <definedName name="vcdctc">#REF!</definedName>
    <definedName name="Vcdd" localSheetId="13">#REF!</definedName>
    <definedName name="Vcdd" localSheetId="2">#REF!</definedName>
    <definedName name="Vcdd" localSheetId="11">#REF!</definedName>
    <definedName name="Vcdd" localSheetId="5">#REF!</definedName>
    <definedName name="Vcdd" localSheetId="14">#REF!</definedName>
    <definedName name="Vcdd">#REF!</definedName>
    <definedName name="vcdd_tba">#N/A</definedName>
    <definedName name="VCDD3p">#N/A</definedName>
    <definedName name="vcddx" localSheetId="13">#REF!</definedName>
    <definedName name="vcddx" localSheetId="2">#REF!</definedName>
    <definedName name="vcddx" localSheetId="11">#REF!</definedName>
    <definedName name="vcddx" localSheetId="5">#REF!</definedName>
    <definedName name="vcddx" localSheetId="14">#REF!</definedName>
    <definedName name="vcddx">#REF!</definedName>
    <definedName name="vcdungcu0.4" localSheetId="13">#REF!</definedName>
    <definedName name="vcdungcu0.4" localSheetId="2">#REF!</definedName>
    <definedName name="vcdungcu0.4" localSheetId="11">#REF!</definedName>
    <definedName name="vcdungcu0.4" localSheetId="5">#REF!</definedName>
    <definedName name="vcdungcu0.4" localSheetId="14">#REF!</definedName>
    <definedName name="vcdungcu0.4">#REF!</definedName>
    <definedName name="vcdungcu35" localSheetId="13">#REF!</definedName>
    <definedName name="vcdungcu35" localSheetId="2">#REF!</definedName>
    <definedName name="vcdungcu35" localSheetId="11">#REF!</definedName>
    <definedName name="vcdungcu35" localSheetId="5">#REF!</definedName>
    <definedName name="vcdungcu35" localSheetId="14">#REF!</definedName>
    <definedName name="vcdungcu35">#REF!</definedName>
    <definedName name="vcg" localSheetId="13">#REF!</definedName>
    <definedName name="vcg" localSheetId="2">#REF!</definedName>
    <definedName name="vcg" localSheetId="11">#REF!</definedName>
    <definedName name="vcg" localSheetId="5">#REF!</definedName>
    <definedName name="vcg" localSheetId="14">#REF!</definedName>
    <definedName name="vcg">#REF!</definedName>
    <definedName name="vcgo" localSheetId="13">#REF!</definedName>
    <definedName name="vcgo" localSheetId="2">#REF!</definedName>
    <definedName name="vcgo" localSheetId="11">#REF!</definedName>
    <definedName name="vcgo" localSheetId="5">#REF!</definedName>
    <definedName name="vcgo" localSheetId="14">#REF!</definedName>
    <definedName name="vcgo">#REF!</definedName>
    <definedName name="vcgo0.4" localSheetId="13">#REF!</definedName>
    <definedName name="vcgo0.4" localSheetId="2">#REF!</definedName>
    <definedName name="vcgo0.4" localSheetId="11">#REF!</definedName>
    <definedName name="vcgo0.4" localSheetId="5">#REF!</definedName>
    <definedName name="vcgo0.4" localSheetId="14">#REF!</definedName>
    <definedName name="vcgo0.4">#REF!</definedName>
    <definedName name="Vci" localSheetId="13">#REF!</definedName>
    <definedName name="Vci" localSheetId="14">#REF!</definedName>
    <definedName name="Vci">#REF!</definedName>
    <definedName name="vcjf" localSheetId="2" hidden="1">{"'Sheet1'!$L$16"}</definedName>
    <definedName name="vcjf" localSheetId="11" hidden="1">{"'Sheet1'!$L$16"}</definedName>
    <definedName name="vcjf" localSheetId="5" hidden="1">{"'Sheet1'!$L$16"}</definedName>
    <definedName name="vcjf" hidden="1">{"'Sheet1'!$L$16"}</definedName>
    <definedName name="vcn" localSheetId="13">#REF!</definedName>
    <definedName name="vcn" localSheetId="2">#REF!</definedName>
    <definedName name="vcn" localSheetId="11">#REF!</definedName>
    <definedName name="vcn" localSheetId="5">#REF!</definedName>
    <definedName name="vcn" localSheetId="14">#REF!</definedName>
    <definedName name="vcn">#REF!</definedName>
    <definedName name="vcnuoc0.4" localSheetId="13">#REF!</definedName>
    <definedName name="vcnuoc0.4" localSheetId="2">#REF!</definedName>
    <definedName name="vcnuoc0.4" localSheetId="11">#REF!</definedName>
    <definedName name="vcnuoc0.4" localSheetId="5">#REF!</definedName>
    <definedName name="vcnuoc0.4" localSheetId="14">#REF!</definedName>
    <definedName name="vcnuoc0.4">#REF!</definedName>
    <definedName name="vcoto" localSheetId="2" hidden="1">{"'Sheet1'!$L$16"}</definedName>
    <definedName name="vcoto" localSheetId="11" hidden="1">{"'Sheet1'!$L$16"}</definedName>
    <definedName name="vcoto" localSheetId="5" hidden="1">{"'Sheet1'!$L$16"}</definedName>
    <definedName name="vcoto" hidden="1">{"'Sheet1'!$L$16"}</definedName>
    <definedName name="VCP" localSheetId="13">#REF!</definedName>
    <definedName name="VCP" localSheetId="2">#REF!</definedName>
    <definedName name="VCP" localSheetId="11">#REF!</definedName>
    <definedName name="VCP" localSheetId="5">#REF!</definedName>
    <definedName name="VCP" localSheetId="14">#REF!</definedName>
    <definedName name="VCP">#REF!</definedName>
    <definedName name="vcpk" localSheetId="13">#REF!</definedName>
    <definedName name="vcpk" localSheetId="2">#REF!</definedName>
    <definedName name="vcpk" localSheetId="11">#REF!</definedName>
    <definedName name="vcpk" localSheetId="5">#REF!</definedName>
    <definedName name="vcpk" localSheetId="14">#REF!</definedName>
    <definedName name="vcpk">#REF!</definedName>
    <definedName name="VCPK4">#N/A</definedName>
    <definedName name="VCS" localSheetId="13">#REF!</definedName>
    <definedName name="VCS" localSheetId="2">#REF!</definedName>
    <definedName name="VCS" localSheetId="11">#REF!</definedName>
    <definedName name="VCS" localSheetId="5">#REF!</definedName>
    <definedName name="VCS" localSheetId="14">#REF!</definedName>
    <definedName name="VCS">#REF!</definedName>
    <definedName name="vcsat">#N/A</definedName>
    <definedName name="vcsat0.4" localSheetId="13">#REF!</definedName>
    <definedName name="vcsat0.4" localSheetId="2">#REF!</definedName>
    <definedName name="vcsat0.4" localSheetId="11">#REF!</definedName>
    <definedName name="vcsat0.4" localSheetId="5">#REF!</definedName>
    <definedName name="vcsat0.4" localSheetId="14">#REF!</definedName>
    <definedName name="vcsat0.4">#REF!</definedName>
    <definedName name="vcsat35" localSheetId="13">#REF!</definedName>
    <definedName name="vcsat35" localSheetId="2">#REF!</definedName>
    <definedName name="vcsat35" localSheetId="11">#REF!</definedName>
    <definedName name="vcsat35" localSheetId="5">#REF!</definedName>
    <definedName name="vcsat35" localSheetId="14">#REF!</definedName>
    <definedName name="vcsat35">#REF!</definedName>
    <definedName name="vcsatct">#N/A</definedName>
    <definedName name="vcsu" localSheetId="13">#REF!</definedName>
    <definedName name="vcsu" localSheetId="2">#REF!</definedName>
    <definedName name="vcsu" localSheetId="11">#REF!</definedName>
    <definedName name="vcsu" localSheetId="5">#REF!</definedName>
    <definedName name="vcsu" localSheetId="14">#REF!</definedName>
    <definedName name="vcsu">#REF!</definedName>
    <definedName name="vcsuct">#N/A</definedName>
    <definedName name="vct" localSheetId="13">#REF!</definedName>
    <definedName name="vct" localSheetId="2">#REF!</definedName>
    <definedName name="vct" localSheetId="11">#REF!</definedName>
    <definedName name="vct" localSheetId="5">#REF!</definedName>
    <definedName name="vct" localSheetId="14">#REF!</definedName>
    <definedName name="vct">#REF!</definedName>
    <definedName name="vctb" localSheetId="13">#REF!</definedName>
    <definedName name="vctb" localSheetId="2">#REF!</definedName>
    <definedName name="vctb" localSheetId="11">#REF!</definedName>
    <definedName name="vctb" localSheetId="5">#REF!</definedName>
    <definedName name="vctb" localSheetId="14">#REF!</definedName>
    <definedName name="vctb">#REF!</definedName>
    <definedName name="VCTC">#N/A</definedName>
    <definedName name="VCTIEP" localSheetId="13">#REF!</definedName>
    <definedName name="VCTIEP" localSheetId="2">#REF!</definedName>
    <definedName name="VCTIEP" localSheetId="11">#REF!</definedName>
    <definedName name="VCTIEP" localSheetId="5">#REF!</definedName>
    <definedName name="VCTIEP" localSheetId="14">#REF!</definedName>
    <definedName name="VCTIEP">#REF!</definedName>
    <definedName name="vctmong" localSheetId="13">#REF!</definedName>
    <definedName name="vctmong" localSheetId="2">#REF!</definedName>
    <definedName name="vctmong" localSheetId="11">#REF!</definedName>
    <definedName name="vctmong" localSheetId="5">#REF!</definedName>
    <definedName name="vctmong" localSheetId="14">#REF!</definedName>
    <definedName name="vctmong">#REF!</definedName>
    <definedName name="VCTT" localSheetId="13">#REF!</definedName>
    <definedName name="VCTT" localSheetId="2">#REF!</definedName>
    <definedName name="VCTT" localSheetId="11">#REF!</definedName>
    <definedName name="VCTT" localSheetId="5">#REF!</definedName>
    <definedName name="VCTT" localSheetId="14">#REF!</definedName>
    <definedName name="VCTT">#REF!</definedName>
    <definedName name="VCTT_6" localSheetId="13">#REF!</definedName>
    <definedName name="VCTT_6" localSheetId="2">#REF!</definedName>
    <definedName name="VCTT_6" localSheetId="11">#REF!</definedName>
    <definedName name="VCTT_6" localSheetId="5">#REF!</definedName>
    <definedName name="VCTT_6" localSheetId="14">#REF!</definedName>
    <definedName name="VCTT_6">#REF!</definedName>
    <definedName name="vctre" localSheetId="13">#REF!</definedName>
    <definedName name="vctre" localSheetId="2">#REF!</definedName>
    <definedName name="vctre" localSheetId="11">#REF!</definedName>
    <definedName name="vctre" localSheetId="5">#REF!</definedName>
    <definedName name="vctre" localSheetId="14">#REF!</definedName>
    <definedName name="vctre">#REF!</definedName>
    <definedName name="VCVBT1">#N/A</definedName>
    <definedName name="VCVBT2">#N/A</definedName>
    <definedName name="Vcw" localSheetId="13">#REF!</definedName>
    <definedName name="Vcw" localSheetId="14">#REF!</definedName>
    <definedName name="Vcw">#REF!</definedName>
    <definedName name="vcxa">#N/A</definedName>
    <definedName name="vcxa35">#N/A</definedName>
    <definedName name="vcxi" localSheetId="13">#REF!</definedName>
    <definedName name="vcxi" localSheetId="2">#REF!</definedName>
    <definedName name="vcxi" localSheetId="11">#REF!</definedName>
    <definedName name="vcxi" localSheetId="5">#REF!</definedName>
    <definedName name="vcxi" localSheetId="14">#REF!</definedName>
    <definedName name="vcxi">#REF!</definedName>
    <definedName name="vcxm" localSheetId="13">#REF!</definedName>
    <definedName name="vcxm" localSheetId="2">#REF!</definedName>
    <definedName name="vcxm" localSheetId="11">#REF!</definedName>
    <definedName name="vcxm" localSheetId="5">#REF!</definedName>
    <definedName name="vcxm" localSheetId="14">#REF!</definedName>
    <definedName name="vcxm">#REF!</definedName>
    <definedName name="vcxm0.4" localSheetId="13">#REF!</definedName>
    <definedName name="vcxm0.4" localSheetId="2">#REF!</definedName>
    <definedName name="vcxm0.4" localSheetId="11">#REF!</definedName>
    <definedName name="vcxm0.4" localSheetId="5">#REF!</definedName>
    <definedName name="vcxm0.4" localSheetId="14">#REF!</definedName>
    <definedName name="vcxm0.4">#REF!</definedName>
    <definedName name="vcxm35">#N/A</definedName>
    <definedName name="VCHT" localSheetId="13">#REF!</definedName>
    <definedName name="VCHT" localSheetId="2">#REF!</definedName>
    <definedName name="VCHT" localSheetId="11">#REF!</definedName>
    <definedName name="VCHT" localSheetId="5">#REF!</definedName>
    <definedName name="VCHT" localSheetId="14">#REF!</definedName>
    <definedName name="VCHT">#REF!</definedName>
    <definedName name="VCHT_6" localSheetId="13">#REF!</definedName>
    <definedName name="VCHT_6" localSheetId="2">#REF!</definedName>
    <definedName name="VCHT_6" localSheetId="11">#REF!</definedName>
    <definedName name="VCHT_6" localSheetId="5">#REF!</definedName>
    <definedName name="VCHT_6" localSheetId="14">#REF!</definedName>
    <definedName name="VCHT_6">#REF!</definedName>
    <definedName name="vd" localSheetId="13">#REF!</definedName>
    <definedName name="vd" localSheetId="2">#REF!</definedName>
    <definedName name="vd" localSheetId="11">#REF!</definedName>
    <definedName name="vd" localSheetId="5">#REF!</definedName>
    <definedName name="vd" localSheetId="14">#REF!</definedName>
    <definedName name="vd">#REF!</definedName>
    <definedName name="vd3p" localSheetId="13">#REF!</definedName>
    <definedName name="vd3p" localSheetId="2">#REF!</definedName>
    <definedName name="vd3p" localSheetId="11">#REF!</definedName>
    <definedName name="vd3p" localSheetId="5">#REF!</definedName>
    <definedName name="vd3p" localSheetId="14">#REF!</definedName>
    <definedName name="vd3p">#REF!</definedName>
    <definedName name="vd3p_6" localSheetId="13">#REF!</definedName>
    <definedName name="vd3p_6" localSheetId="2">#REF!</definedName>
    <definedName name="vd3p_6" localSheetId="11">#REF!</definedName>
    <definedName name="vd3p_6" localSheetId="5">#REF!</definedName>
    <definedName name="vd3p_6" localSheetId="14">#REF!</definedName>
    <definedName name="vd3p_6">#REF!</definedName>
    <definedName name="vDGGGDS" localSheetId="13">#REF!</definedName>
    <definedName name="vDGGGDS" localSheetId="14">#REF!</definedName>
    <definedName name="vDGGGDS">#REF!</definedName>
    <definedName name="vdia" localSheetId="13">#REF!</definedName>
    <definedName name="vdia" localSheetId="14">#REF!</definedName>
    <definedName name="vdia">#REF!</definedName>
    <definedName name="vdkt">#N/A</definedName>
    <definedName name="VDVAGVABV" localSheetId="13" hidden="1">#REF!</definedName>
    <definedName name="VDVAGVABV" localSheetId="2" hidden="1">#REF!</definedName>
    <definedName name="VDVAGVABV" localSheetId="11" hidden="1">#REF!</definedName>
    <definedName name="VDVAGVABV" localSheetId="5" hidden="1">#REF!</definedName>
    <definedName name="VDVAGVABV" localSheetId="14" hidden="1">#REF!</definedName>
    <definedName name="VDVAGVABV" hidden="1">#REF!</definedName>
    <definedName name="VDZ">#N/A</definedName>
    <definedName name="VËt_liÖu" localSheetId="13">#REF!</definedName>
    <definedName name="VËt_liÖu" localSheetId="2">#REF!</definedName>
    <definedName name="VËt_liÖu" localSheetId="11">#REF!</definedName>
    <definedName name="VËt_liÖu" localSheetId="5">#REF!</definedName>
    <definedName name="VËt_liÖu" localSheetId="14">#REF!</definedName>
    <definedName name="VËt_liÖu">#REF!</definedName>
    <definedName name="Vf" localSheetId="13">#REF!</definedName>
    <definedName name="Vf" localSheetId="2">#REF!</definedName>
    <definedName name="Vf" localSheetId="11">#REF!</definedName>
    <definedName name="Vf" localSheetId="5">#REF!</definedName>
    <definedName name="Vf" localSheetId="14">#REF!</definedName>
    <definedName name="Vf">#REF!</definedName>
    <definedName name="Vfri" localSheetId="13">#REF!</definedName>
    <definedName name="Vfri" localSheetId="2">#REF!</definedName>
    <definedName name="Vfri" localSheetId="11">#REF!</definedName>
    <definedName name="Vfri" localSheetId="5">#REF!</definedName>
    <definedName name="Vfri" localSheetId="14">#REF!</definedName>
    <definedName name="Vfri">#REF!</definedName>
    <definedName name="vgk" localSheetId="13">#REF!</definedName>
    <definedName name="vgk" localSheetId="2">#REF!</definedName>
    <definedName name="vgk" localSheetId="11">#REF!</definedName>
    <definedName name="vgk" localSheetId="5">#REF!</definedName>
    <definedName name="vgk" localSheetId="14">#REF!</definedName>
    <definedName name="vgk">#REF!</definedName>
    <definedName name="vgt" localSheetId="13">#REF!</definedName>
    <definedName name="vgt" localSheetId="2">#REF!</definedName>
    <definedName name="vgt" localSheetId="11">#REF!</definedName>
    <definedName name="vgt" localSheetId="5">#REF!</definedName>
    <definedName name="vgt" localSheetId="14">#REF!</definedName>
    <definedName name="vgt">#REF!</definedName>
    <definedName name="vgio">#N/A</definedName>
    <definedName name="VI" localSheetId="13">#REF!</definedName>
    <definedName name="VI" localSheetId="14">#REF!</definedName>
    <definedName name="VI">#REF!</definedName>
    <definedName name="VIa" localSheetId="13">#REF!</definedName>
    <definedName name="VIa" localSheetId="14">#REF!</definedName>
    <definedName name="VIa">#REF!</definedName>
    <definedName name="vidu" localSheetId="13">#REF!</definedName>
    <definedName name="vidu" localSheetId="2">#REF!</definedName>
    <definedName name="vidu" localSheetId="11">#REF!</definedName>
    <definedName name="vidu" localSheetId="5">#REF!</definedName>
    <definedName name="vidu" localSheetId="14">#REF!</definedName>
    <definedName name="vidu">#REF!</definedName>
    <definedName name="Viet" localSheetId="2" hidden="1">{"'Sheet1'!$L$16"}</definedName>
    <definedName name="Viet" localSheetId="11" hidden="1">{"'Sheet1'!$L$16"}</definedName>
    <definedName name="Viet" localSheetId="5" hidden="1">{"'Sheet1'!$L$16"}</definedName>
    <definedName name="Viet" hidden="1">{"'Sheet1'!$L$16"}</definedName>
    <definedName name="Vietri" localSheetId="13">#REF!</definedName>
    <definedName name="Vietri" localSheetId="2">#REF!</definedName>
    <definedName name="Vietri" localSheetId="11">#REF!</definedName>
    <definedName name="Vietri" localSheetId="5">#REF!</definedName>
    <definedName name="Vietri" localSheetId="14">#REF!</definedName>
    <definedName name="Vietri">#REF!</definedName>
    <definedName name="VIEW" localSheetId="13">#REF!</definedName>
    <definedName name="VIEW" localSheetId="2">#REF!</definedName>
    <definedName name="VIEW" localSheetId="11">#REF!</definedName>
    <definedName name="VIEW" localSheetId="5">#REF!</definedName>
    <definedName name="VIEW" localSheetId="14">#REF!</definedName>
    <definedName name="VIEW">#REF!</definedName>
    <definedName name="VII" localSheetId="13">#REF!</definedName>
    <definedName name="VII" localSheetId="14">#REF!</definedName>
    <definedName name="VII">#REF!</definedName>
    <definedName name="VIIa" localSheetId="13">#REF!</definedName>
    <definedName name="VIIa" localSheetId="14">#REF!</definedName>
    <definedName name="VIIa">#REF!</definedName>
    <definedName name="VIII" localSheetId="13">#REF!</definedName>
    <definedName name="VIII" localSheetId="14">#REF!</definedName>
    <definedName name="VIII">#REF!</definedName>
    <definedName name="VIIIa" localSheetId="13">#REF!</definedName>
    <definedName name="VIIIa" localSheetId="14">#REF!</definedName>
    <definedName name="VIIIa">#REF!</definedName>
    <definedName name="vit" localSheetId="13">#REF!</definedName>
    <definedName name="vit" localSheetId="2">#REF!</definedName>
    <definedName name="vit" localSheetId="11">#REF!</definedName>
    <definedName name="vit" localSheetId="5">#REF!</definedName>
    <definedName name="vit" localSheetId="14">#REF!</definedName>
    <definedName name="vit">#REF!</definedName>
    <definedName name="VitriCacThietbi_Query" localSheetId="13">#REF!</definedName>
    <definedName name="VitriCacThietbi_Query" localSheetId="2">#REF!</definedName>
    <definedName name="VitriCacThietbi_Query" localSheetId="11">#REF!</definedName>
    <definedName name="VitriCacThietbi_Query" localSheetId="5">#REF!</definedName>
    <definedName name="VitriCacThietbi_Query" localSheetId="14">#REF!</definedName>
    <definedName name="VitriCacThietbi_Query">#REF!</definedName>
    <definedName name="vk" localSheetId="13">#REF!</definedName>
    <definedName name="vk" localSheetId="2">#REF!</definedName>
    <definedName name="vk" localSheetId="11">#REF!</definedName>
    <definedName name="vk" localSheetId="5">#REF!</definedName>
    <definedName name="vk" localSheetId="14">#REF!</definedName>
    <definedName name="vk">#REF!</definedName>
    <definedName name="vkcauthang" localSheetId="13">#REF!</definedName>
    <definedName name="vkcauthang" localSheetId="2">#REF!</definedName>
    <definedName name="vkcauthang" localSheetId="11">#REF!</definedName>
    <definedName name="vkcauthang" localSheetId="5">#REF!</definedName>
    <definedName name="vkcauthang" localSheetId="14">#REF!</definedName>
    <definedName name="vkcauthang">#REF!</definedName>
    <definedName name="vkds" localSheetId="13">#REF!</definedName>
    <definedName name="vkds" localSheetId="2">#REF!</definedName>
    <definedName name="vkds" localSheetId="11">#REF!</definedName>
    <definedName name="vkds" localSheetId="5">#REF!</definedName>
    <definedName name="vkds" localSheetId="14">#REF!</definedName>
    <definedName name="vkds">#REF!</definedName>
    <definedName name="vksan" localSheetId="13">#REF!</definedName>
    <definedName name="vksan" localSheetId="2">#REF!</definedName>
    <definedName name="vksan" localSheetId="11">#REF!</definedName>
    <definedName name="vksan" localSheetId="5">#REF!</definedName>
    <definedName name="vksan" localSheetId="14">#REF!</definedName>
    <definedName name="vksan">#REF!</definedName>
    <definedName name="vktc" localSheetId="13">#REF!</definedName>
    <definedName name="vktc" localSheetId="2">#REF!</definedName>
    <definedName name="vktc" localSheetId="11">#REF!</definedName>
    <definedName name="vktc" localSheetId="5">#REF!</definedName>
    <definedName name="vktc" localSheetId="14">#REF!</definedName>
    <definedName name="vktc">#REF!</definedName>
    <definedName name="vktca">#N/A</definedName>
    <definedName name="vktcb">#N/A</definedName>
    <definedName name="vkh">#N/A</definedName>
    <definedName name="vl" localSheetId="13">#REF!</definedName>
    <definedName name="vl" localSheetId="2">#REF!</definedName>
    <definedName name="vl" localSheetId="11">#REF!</definedName>
    <definedName name="vl" localSheetId="5">#REF!</definedName>
    <definedName name="vl" localSheetId="14">#REF!</definedName>
    <definedName name="vl">#REF!</definedName>
    <definedName name="VL.DMC">#N/A</definedName>
    <definedName name="VL.GTTMC">#N/A</definedName>
    <definedName name="VL.I" localSheetId="13">#REF!</definedName>
    <definedName name="VL.I" localSheetId="14">#REF!</definedName>
    <definedName name="VL.I">#REF!</definedName>
    <definedName name="VL.II" localSheetId="13">#REF!</definedName>
    <definedName name="VL.II" localSheetId="14">#REF!</definedName>
    <definedName name="VL.II">#REF!</definedName>
    <definedName name="VL.III" localSheetId="13">#REF!</definedName>
    <definedName name="VL.III" localSheetId="14">#REF!</definedName>
    <definedName name="VL.III">#REF!</definedName>
    <definedName name="VL.IV" localSheetId="13">#REF!</definedName>
    <definedName name="VL.IV" localSheetId="14">#REF!</definedName>
    <definedName name="VL.IV">#REF!</definedName>
    <definedName name="VL.M10.1">#N/A</definedName>
    <definedName name="VL.M10.2">#N/A</definedName>
    <definedName name="VL.M12.1">#REF!</definedName>
    <definedName name="VL.M12.2">#REF!</definedName>
    <definedName name="VL.M14.1">#N/A</definedName>
    <definedName name="VL.M14.2">#N/A</definedName>
    <definedName name="VL.MDT">#N/A</definedName>
    <definedName name="VL.MTCat">#N/A</definedName>
    <definedName name="VL.T1C.CDFD">#N/A</definedName>
    <definedName name="VL.T1C.M14">#N/A</definedName>
    <definedName name="VL.TTC">#N/A</definedName>
    <definedName name="VL.V" localSheetId="13">#REF!</definedName>
    <definedName name="VL.V" localSheetId="14">#REF!</definedName>
    <definedName name="VL.V">#REF!</definedName>
    <definedName name="VL.VI" localSheetId="13">#REF!</definedName>
    <definedName name="VL.VI" localSheetId="14">#REF!</definedName>
    <definedName name="VL.VI">#REF!</definedName>
    <definedName name="VL.VII" localSheetId="13">#REF!</definedName>
    <definedName name="VL.VII" localSheetId="14">#REF!</definedName>
    <definedName name="VL.VII">#REF!</definedName>
    <definedName name="VL.VIII" localSheetId="13">#REF!</definedName>
    <definedName name="VL.VIII" localSheetId="14">#REF!</definedName>
    <definedName name="VL.VIII">#REF!</definedName>
    <definedName name="VL.X.CSV">#N/A</definedName>
    <definedName name="VL.XL">#N/A</definedName>
    <definedName name="VL_cau">#N/A</definedName>
    <definedName name="VL_CSC" localSheetId="13">#REF!</definedName>
    <definedName name="VL_CSC" localSheetId="2">#REF!</definedName>
    <definedName name="VL_CSC" localSheetId="11">#REF!</definedName>
    <definedName name="VL_CSC" localSheetId="5">#REF!</definedName>
    <definedName name="VL_CSC" localSheetId="14">#REF!</definedName>
    <definedName name="VL_CSC">#REF!</definedName>
    <definedName name="VL_CSCT" localSheetId="13">#REF!</definedName>
    <definedName name="VL_CSCT" localSheetId="2">#REF!</definedName>
    <definedName name="VL_CSCT" localSheetId="11">#REF!</definedName>
    <definedName name="VL_CSCT" localSheetId="5">#REF!</definedName>
    <definedName name="VL_CSCT" localSheetId="14">#REF!</definedName>
    <definedName name="VL_CSCT">#REF!</definedName>
    <definedName name="VL_CTXD" localSheetId="13">#REF!</definedName>
    <definedName name="VL_CTXD" localSheetId="2">#REF!</definedName>
    <definedName name="VL_CTXD" localSheetId="11">#REF!</definedName>
    <definedName name="VL_CTXD" localSheetId="5">#REF!</definedName>
    <definedName name="VL_CTXD" localSheetId="14">#REF!</definedName>
    <definedName name="VL_CTXD">#REF!</definedName>
    <definedName name="vl_goc">#N/A</definedName>
    <definedName name="vl_m">#N/A</definedName>
    <definedName name="VL_RD" localSheetId="13">#REF!</definedName>
    <definedName name="VL_RD" localSheetId="2">#REF!</definedName>
    <definedName name="VL_RD" localSheetId="11">#REF!</definedName>
    <definedName name="VL_RD" localSheetId="5">#REF!</definedName>
    <definedName name="VL_RD" localSheetId="14">#REF!</definedName>
    <definedName name="VL_RD">#REF!</definedName>
    <definedName name="VL_TD" localSheetId="13">#REF!</definedName>
    <definedName name="VL_TD" localSheetId="2">#REF!</definedName>
    <definedName name="VL_TD" localSheetId="11">#REF!</definedName>
    <definedName name="VL_TD" localSheetId="5">#REF!</definedName>
    <definedName name="VL_TD" localSheetId="14">#REF!</definedName>
    <definedName name="VL_TD">#REF!</definedName>
    <definedName name="VL100_6" localSheetId="13">#REF!</definedName>
    <definedName name="VL100_6" localSheetId="2">#REF!</definedName>
    <definedName name="VL100_6" localSheetId="11">#REF!</definedName>
    <definedName name="VL100_6" localSheetId="5">#REF!</definedName>
    <definedName name="VL100_6" localSheetId="14">#REF!</definedName>
    <definedName name="VL100_6">#REF!</definedName>
    <definedName name="vl100a">#N/A</definedName>
    <definedName name="vl1p" localSheetId="13">#REF!</definedName>
    <definedName name="vl1p" localSheetId="2">#REF!</definedName>
    <definedName name="vl1p" localSheetId="11">#REF!</definedName>
    <definedName name="vl1p" localSheetId="5">#REF!</definedName>
    <definedName name="vl1p" localSheetId="14">#REF!</definedName>
    <definedName name="vl1p">#REF!</definedName>
    <definedName name="vl1p_6" localSheetId="13">#REF!</definedName>
    <definedName name="vl1p_6" localSheetId="2">#REF!</definedName>
    <definedName name="vl1p_6" localSheetId="11">#REF!</definedName>
    <definedName name="vl1p_6" localSheetId="5">#REF!</definedName>
    <definedName name="vl1p_6" localSheetId="14">#REF!</definedName>
    <definedName name="vl1p_6">#REF!</definedName>
    <definedName name="VL250_6" localSheetId="13">#REF!</definedName>
    <definedName name="VL250_6" localSheetId="2">#REF!</definedName>
    <definedName name="VL250_6" localSheetId="11">#REF!</definedName>
    <definedName name="VL250_6" localSheetId="5">#REF!</definedName>
    <definedName name="VL250_6" localSheetId="14">#REF!</definedName>
    <definedName name="VL250_6">#REF!</definedName>
    <definedName name="vl3p" localSheetId="13">#REF!</definedName>
    <definedName name="vl3p" localSheetId="2">#REF!</definedName>
    <definedName name="vl3p" localSheetId="11">#REF!</definedName>
    <definedName name="vl3p" localSheetId="5">#REF!</definedName>
    <definedName name="vl3p" localSheetId="14">#REF!</definedName>
    <definedName name="vl3p">#REF!</definedName>
    <definedName name="vl3p_6" localSheetId="13">#REF!</definedName>
    <definedName name="vl3p_6" localSheetId="2">#REF!</definedName>
    <definedName name="vl3p_6" localSheetId="11">#REF!</definedName>
    <definedName name="vl3p_6" localSheetId="5">#REF!</definedName>
    <definedName name="vl3p_6" localSheetId="14">#REF!</definedName>
    <definedName name="vl3p_6">#REF!</definedName>
    <definedName name="VLBS">#N/A</definedName>
    <definedName name="vlc" localSheetId="13">#REF!</definedName>
    <definedName name="vlc" localSheetId="2">#REF!</definedName>
    <definedName name="vlc" localSheetId="11">#REF!</definedName>
    <definedName name="vlc" localSheetId="5">#REF!</definedName>
    <definedName name="vlc" localSheetId="14">#REF!</definedName>
    <definedName name="vlc">#REF!</definedName>
    <definedName name="Vlcap0.7" localSheetId="13">#REF!</definedName>
    <definedName name="Vlcap0.7" localSheetId="2">#REF!</definedName>
    <definedName name="Vlcap0.7" localSheetId="11">#REF!</definedName>
    <definedName name="Vlcap0.7" localSheetId="5">#REF!</definedName>
    <definedName name="Vlcap0.7" localSheetId="14">#REF!</definedName>
    <definedName name="Vlcap0.7">#REF!</definedName>
    <definedName name="VLcap1" localSheetId="13">#REF!</definedName>
    <definedName name="VLcap1" localSheetId="2">#REF!</definedName>
    <definedName name="VLcap1" localSheetId="11">#REF!</definedName>
    <definedName name="VLcap1" localSheetId="5">#REF!</definedName>
    <definedName name="VLcap1" localSheetId="14">#REF!</definedName>
    <definedName name="VLcap1">#REF!</definedName>
    <definedName name="vlcau">#N/A</definedName>
    <definedName name="vlct" localSheetId="2" hidden="1">{"'Sheet1'!$L$16"}</definedName>
    <definedName name="vlct" localSheetId="11" hidden="1">{"'Sheet1'!$L$16"}</definedName>
    <definedName name="vlct" localSheetId="5" hidden="1">{"'Sheet1'!$L$16"}</definedName>
    <definedName name="vlct" hidden="1">{"'Sheet1'!$L$16"}</definedName>
    <definedName name="VLCT3p" localSheetId="13">#REF!</definedName>
    <definedName name="VLCT3p" localSheetId="2">#REF!</definedName>
    <definedName name="VLCT3p" localSheetId="11">#REF!</definedName>
    <definedName name="VLCT3p" localSheetId="5">#REF!</definedName>
    <definedName name="VLCT3p" localSheetId="14">#REF!</definedName>
    <definedName name="VLCT3p">#REF!</definedName>
    <definedName name="vlctbb" localSheetId="13">#REF!</definedName>
    <definedName name="vlctbb" localSheetId="2">#REF!</definedName>
    <definedName name="vlctbb" localSheetId="11">#REF!</definedName>
    <definedName name="vlctbb" localSheetId="5">#REF!</definedName>
    <definedName name="vlctbb" localSheetId="14">#REF!</definedName>
    <definedName name="vlctbb">#REF!</definedName>
    <definedName name="vld">#N/A</definedName>
    <definedName name="vlda" localSheetId="13">#REF!</definedName>
    <definedName name="vlda" localSheetId="2">#REF!</definedName>
    <definedName name="vlda" localSheetId="11">#REF!</definedName>
    <definedName name="vlda" localSheetId="5">#REF!</definedName>
    <definedName name="vlda" localSheetId="14">#REF!</definedName>
    <definedName name="vlda">#REF!</definedName>
    <definedName name="vldb" localSheetId="13">#REF!</definedName>
    <definedName name="vldb" localSheetId="2">#REF!</definedName>
    <definedName name="vldb" localSheetId="11">#REF!</definedName>
    <definedName name="vldb" localSheetId="5">#REF!</definedName>
    <definedName name="vldb" localSheetId="14">#REF!</definedName>
    <definedName name="vldb">#REF!</definedName>
    <definedName name="vldd">#N/A</definedName>
    <definedName name="vldd_6" localSheetId="13">#REF!</definedName>
    <definedName name="vldd_6" localSheetId="2">#REF!</definedName>
    <definedName name="vldd_6" localSheetId="11">#REF!</definedName>
    <definedName name="vldd_6" localSheetId="5">#REF!</definedName>
    <definedName name="vldd_6" localSheetId="14">#REF!</definedName>
    <definedName name="vldd_6">#REF!</definedName>
    <definedName name="vldg" localSheetId="13">#REF!</definedName>
    <definedName name="vldg" localSheetId="2">#REF!</definedName>
    <definedName name="vldg" localSheetId="11">#REF!</definedName>
    <definedName name="vldg" localSheetId="5">#REF!</definedName>
    <definedName name="vldg" localSheetId="14">#REF!</definedName>
    <definedName name="vldg">#REF!</definedName>
    <definedName name="vldn400" localSheetId="13">#REF!</definedName>
    <definedName name="vldn400" localSheetId="2">#REF!</definedName>
    <definedName name="vldn400" localSheetId="11">#REF!</definedName>
    <definedName name="vldn400" localSheetId="5">#REF!</definedName>
    <definedName name="vldn400" localSheetId="14">#REF!</definedName>
    <definedName name="vldn400">#REF!</definedName>
    <definedName name="vldn400_6" localSheetId="13">#REF!</definedName>
    <definedName name="vldn400_6" localSheetId="2">#REF!</definedName>
    <definedName name="vldn400_6" localSheetId="11">#REF!</definedName>
    <definedName name="vldn400_6" localSheetId="5">#REF!</definedName>
    <definedName name="vldn400_6" localSheetId="14">#REF!</definedName>
    <definedName name="vldn400_6">#REF!</definedName>
    <definedName name="vldn600" localSheetId="13">#REF!</definedName>
    <definedName name="vldn600" localSheetId="2">#REF!</definedName>
    <definedName name="vldn600" localSheetId="11">#REF!</definedName>
    <definedName name="vldn600" localSheetId="5">#REF!</definedName>
    <definedName name="vldn600" localSheetId="14">#REF!</definedName>
    <definedName name="vldn600">#REF!</definedName>
    <definedName name="vldn600_6" localSheetId="13">#REF!</definedName>
    <definedName name="vldn600_6" localSheetId="2">#REF!</definedName>
    <definedName name="vldn600_6" localSheetId="11">#REF!</definedName>
    <definedName name="vldn600_6" localSheetId="5">#REF!</definedName>
    <definedName name="vldn600_6" localSheetId="14">#REF!</definedName>
    <definedName name="vldn600_6">#REF!</definedName>
    <definedName name="vlgoc" localSheetId="13">#REF!</definedName>
    <definedName name="vlgoc" localSheetId="2">#REF!</definedName>
    <definedName name="vlgoc" localSheetId="11">#REF!</definedName>
    <definedName name="vlgoc" localSheetId="5">#REF!</definedName>
    <definedName name="vlgoc" localSheetId="14">#REF!</definedName>
    <definedName name="vlgoc">#REF!</definedName>
    <definedName name="VLHC">#N/A</definedName>
    <definedName name="VLIEU" localSheetId="13">#REF!</definedName>
    <definedName name="VLIEU" localSheetId="2">#REF!</definedName>
    <definedName name="VLIEU" localSheetId="11">#REF!</definedName>
    <definedName name="VLIEU" localSheetId="5">#REF!</definedName>
    <definedName name="VLIEU" localSheetId="14">#REF!</definedName>
    <definedName name="VLIEU">#REF!</definedName>
    <definedName name="VLKday" localSheetId="13">#REF!</definedName>
    <definedName name="VLKday" localSheetId="2">#REF!</definedName>
    <definedName name="VLKday" localSheetId="11">#REF!</definedName>
    <definedName name="VLKday" localSheetId="5">#REF!</definedName>
    <definedName name="VLKday" localSheetId="14">#REF!</definedName>
    <definedName name="VLKday">#REF!</definedName>
    <definedName name="VLM" localSheetId="13">#REF!</definedName>
    <definedName name="VLM" localSheetId="2">#REF!</definedName>
    <definedName name="VLM" localSheetId="11">#REF!</definedName>
    <definedName name="VLM" localSheetId="5">#REF!</definedName>
    <definedName name="VLM" localSheetId="14">#REF!</definedName>
    <definedName name="VLM">#REF!</definedName>
    <definedName name="VLP" localSheetId="2" hidden="1">{"'Sheet1'!$L$16"}</definedName>
    <definedName name="VLP" localSheetId="11" hidden="1">{"'Sheet1'!$L$16"}</definedName>
    <definedName name="VLP" localSheetId="5" hidden="1">{"'Sheet1'!$L$16"}</definedName>
    <definedName name="VLP" hidden="1">{"'Sheet1'!$L$16"}</definedName>
    <definedName name="VLPhu" localSheetId="13">#REF!</definedName>
    <definedName name="VLPhu" localSheetId="2">#REF!</definedName>
    <definedName name="VLPhu" localSheetId="11">#REF!</definedName>
    <definedName name="VLPhu" localSheetId="5">#REF!</definedName>
    <definedName name="VLPhu" localSheetId="14">#REF!</definedName>
    <definedName name="VLPhu">#REF!</definedName>
    <definedName name="VLT" localSheetId="13">#REF!</definedName>
    <definedName name="VLT" localSheetId="2">#REF!</definedName>
    <definedName name="VLT" localSheetId="11">#REF!</definedName>
    <definedName name="VLT" localSheetId="5">#REF!</definedName>
    <definedName name="VLT" localSheetId="14">#REF!</definedName>
    <definedName name="VLT">#REF!</definedName>
    <definedName name="vltr">#N/A</definedName>
    <definedName name="vltr_6" localSheetId="13">#REF!</definedName>
    <definedName name="vltr_6" localSheetId="2">#REF!</definedName>
    <definedName name="vltr_6" localSheetId="11">#REF!</definedName>
    <definedName name="vltr_6" localSheetId="5">#REF!</definedName>
    <definedName name="vltr_6" localSheetId="14">#REF!</definedName>
    <definedName name="vltr_6">#REF!</definedName>
    <definedName name="vltram" localSheetId="13">#REF!</definedName>
    <definedName name="vltram" localSheetId="2">#REF!</definedName>
    <definedName name="vltram" localSheetId="11">#REF!</definedName>
    <definedName name="vltram" localSheetId="5">#REF!</definedName>
    <definedName name="vltram" localSheetId="14">#REF!</definedName>
    <definedName name="vltram">#REF!</definedName>
    <definedName name="vltram_6" localSheetId="13">#REF!</definedName>
    <definedName name="vltram_6" localSheetId="2">#REF!</definedName>
    <definedName name="vltram_6" localSheetId="11">#REF!</definedName>
    <definedName name="vltram_6" localSheetId="5">#REF!</definedName>
    <definedName name="vltram_6" localSheetId="14">#REF!</definedName>
    <definedName name="vltram_6">#REF!</definedName>
    <definedName name="VLxaydung" localSheetId="13">#REF!</definedName>
    <definedName name="VLxaydung" localSheetId="2">#REF!</definedName>
    <definedName name="VLxaydung" localSheetId="11">#REF!</definedName>
    <definedName name="VLxaydung" localSheetId="5">#REF!</definedName>
    <definedName name="VLxaydung" localSheetId="14">#REF!</definedName>
    <definedName name="VLxaydung">#REF!</definedName>
    <definedName name="VLXD" localSheetId="13">#REF!</definedName>
    <definedName name="VLXD" localSheetId="2">#REF!</definedName>
    <definedName name="VLXD" localSheetId="11">#REF!</definedName>
    <definedName name="VLXD" localSheetId="5">#REF!</definedName>
    <definedName name="VLXD" localSheetId="14">#REF!</definedName>
    <definedName name="VLXD">#REF!</definedName>
    <definedName name="VLXD_CL" localSheetId="13">#REF!</definedName>
    <definedName name="VLXD_CL" localSheetId="2">#REF!</definedName>
    <definedName name="VLXD_CL" localSheetId="11">#REF!</definedName>
    <definedName name="VLXD_CL" localSheetId="5">#REF!</definedName>
    <definedName name="VLXD_CL" localSheetId="14">#REF!</definedName>
    <definedName name="VLXD_CL">#REF!</definedName>
    <definedName name="VLXD_CLYHT" localSheetId="13">#REF!</definedName>
    <definedName name="VLXD_CLYHT" localSheetId="2">#REF!</definedName>
    <definedName name="VLXD_CLYHT" localSheetId="11">#REF!</definedName>
    <definedName name="VLXD_CLYHT" localSheetId="5">#REF!</definedName>
    <definedName name="VLXD_CLYHT" localSheetId="14">#REF!</definedName>
    <definedName name="VLXD_CLYHT">#REF!</definedName>
    <definedName name="VLXD_CPBX" localSheetId="13">#REF!</definedName>
    <definedName name="VLXD_CPBX" localSheetId="2">#REF!</definedName>
    <definedName name="VLXD_CPBX" localSheetId="11">#REF!</definedName>
    <definedName name="VLXD_CPBX" localSheetId="5">#REF!</definedName>
    <definedName name="VLXD_CPBX" localSheetId="14">#REF!</definedName>
    <definedName name="VLXD_CPBX">#REF!</definedName>
    <definedName name="VLXD_CPBXHT" localSheetId="13">#REF!</definedName>
    <definedName name="VLXD_CPBXHT" localSheetId="2">#REF!</definedName>
    <definedName name="VLXD_CPBXHT" localSheetId="11">#REF!</definedName>
    <definedName name="VLXD_CPBXHT" localSheetId="5">#REF!</definedName>
    <definedName name="VLXD_CPBXHT" localSheetId="14">#REF!</definedName>
    <definedName name="VLXD_CPBXHT">#REF!</definedName>
    <definedName name="VLXD_CPVC" localSheetId="13">#REF!</definedName>
    <definedName name="VLXD_CPVC" localSheetId="2">#REF!</definedName>
    <definedName name="VLXD_CPVC" localSheetId="11">#REF!</definedName>
    <definedName name="VLXD_CPVC" localSheetId="5">#REF!</definedName>
    <definedName name="VLXD_CPVC" localSheetId="14">#REF!</definedName>
    <definedName name="VLXD_CPVC">#REF!</definedName>
    <definedName name="VLXD_CPVCNB" localSheetId="13">#REF!</definedName>
    <definedName name="VLXD_CPVCNB" localSheetId="2">#REF!</definedName>
    <definedName name="VLXD_CPVCNB" localSheetId="11">#REF!</definedName>
    <definedName name="VLXD_CPVCNB" localSheetId="5">#REF!</definedName>
    <definedName name="VLXD_CPVCNB" localSheetId="14">#REF!</definedName>
    <definedName name="VLXD_CPVCNB">#REF!</definedName>
    <definedName name="VLXD_CPHH" localSheetId="13">#REF!</definedName>
    <definedName name="VLXD_CPHH" localSheetId="2">#REF!</definedName>
    <definedName name="VLXD_CPHH" localSheetId="11">#REF!</definedName>
    <definedName name="VLXD_CPHH" localSheetId="5">#REF!</definedName>
    <definedName name="VLXD_CPHH" localSheetId="14">#REF!</definedName>
    <definedName name="VLXD_CPHH">#REF!</definedName>
    <definedName name="VLXD_CPHHBQ" localSheetId="13">#REF!</definedName>
    <definedName name="VLXD_CPHHBQ" localSheetId="2">#REF!</definedName>
    <definedName name="VLXD_CPHHBQ" localSheetId="11">#REF!</definedName>
    <definedName name="VLXD_CPHHBQ" localSheetId="5">#REF!</definedName>
    <definedName name="VLXD_CPHHBQ" localSheetId="14">#REF!</definedName>
    <definedName name="VLXD_CPHHBQ">#REF!</definedName>
    <definedName name="VLXD_DMBX" localSheetId="13">#REF!</definedName>
    <definedName name="VLXD_DMBX" localSheetId="2">#REF!</definedName>
    <definedName name="VLXD_DMBX" localSheetId="11">#REF!</definedName>
    <definedName name="VLXD_DMBX" localSheetId="5">#REF!</definedName>
    <definedName name="VLXD_DMBX" localSheetId="14">#REF!</definedName>
    <definedName name="VLXD_DMBX">#REF!</definedName>
    <definedName name="VLXD_DMBXHT" localSheetId="13">#REF!</definedName>
    <definedName name="VLXD_DMBXHT" localSheetId="2">#REF!</definedName>
    <definedName name="VLXD_DMBXHT" localSheetId="11">#REF!</definedName>
    <definedName name="VLXD_DMBXHT" localSheetId="5">#REF!</definedName>
    <definedName name="VLXD_DMBXHT" localSheetId="14">#REF!</definedName>
    <definedName name="VLXD_DMBXHT">#REF!</definedName>
    <definedName name="VLXD_DMHH" localSheetId="13">#REF!</definedName>
    <definedName name="VLXD_DMHH" localSheetId="2">#REF!</definedName>
    <definedName name="VLXD_DMHH" localSheetId="11">#REF!</definedName>
    <definedName name="VLXD_DMHH" localSheetId="5">#REF!</definedName>
    <definedName name="VLXD_DMHH" localSheetId="14">#REF!</definedName>
    <definedName name="VLXD_DMHH">#REF!</definedName>
    <definedName name="VLXD_DMHHBQ" localSheetId="13">#REF!</definedName>
    <definedName name="VLXD_DMHHBQ" localSheetId="2">#REF!</definedName>
    <definedName name="VLXD_DMHHBQ" localSheetId="11">#REF!</definedName>
    <definedName name="VLXD_DMHHBQ" localSheetId="5">#REF!</definedName>
    <definedName name="VLXD_DMHHBQ" localSheetId="14">#REF!</definedName>
    <definedName name="VLXD_DMHHBQ">#REF!</definedName>
    <definedName name="VLXD_DMVC10T" localSheetId="13">#REF!</definedName>
    <definedName name="VLXD_DMVC10T" localSheetId="2">#REF!</definedName>
    <definedName name="VLXD_DMVC10T" localSheetId="11">#REF!</definedName>
    <definedName name="VLXD_DMVC10T" localSheetId="5">#REF!</definedName>
    <definedName name="VLXD_DMVC10T" localSheetId="14">#REF!</definedName>
    <definedName name="VLXD_DMVC10T">#REF!</definedName>
    <definedName name="VLXD_DMVCB10" localSheetId="13">#REF!</definedName>
    <definedName name="VLXD_DMVCB10" localSheetId="2">#REF!</definedName>
    <definedName name="VLXD_DMVCB10" localSheetId="11">#REF!</definedName>
    <definedName name="VLXD_DMVCB10" localSheetId="5">#REF!</definedName>
    <definedName name="VLXD_DMVCB10" localSheetId="14">#REF!</definedName>
    <definedName name="VLXD_DMVCB10">#REF!</definedName>
    <definedName name="VLXD_DV" localSheetId="13">#REF!</definedName>
    <definedName name="VLXD_DV" localSheetId="2">#REF!</definedName>
    <definedName name="VLXD_DV" localSheetId="11">#REF!</definedName>
    <definedName name="VLXD_DV" localSheetId="5">#REF!</definedName>
    <definedName name="VLXD_DV" localSheetId="14">#REF!</definedName>
    <definedName name="VLXD_DV">#REF!</definedName>
    <definedName name="VLXD_GC" localSheetId="13">#REF!</definedName>
    <definedName name="VLXD_GC" localSheetId="2">#REF!</definedName>
    <definedName name="VLXD_GC" localSheetId="11">#REF!</definedName>
    <definedName name="VLXD_GC" localSheetId="5">#REF!</definedName>
    <definedName name="VLXD_GC" localSheetId="14">#REF!</definedName>
    <definedName name="VLXD_GC">#REF!</definedName>
    <definedName name="VLXD_GG" localSheetId="13">#REF!</definedName>
    <definedName name="VLXD_GG" localSheetId="2">#REF!</definedName>
    <definedName name="VLXD_GG" localSheetId="11">#REF!</definedName>
    <definedName name="VLXD_GG" localSheetId="5">#REF!</definedName>
    <definedName name="VLXD_GG" localSheetId="14">#REF!</definedName>
    <definedName name="VLXD_GG">#REF!</definedName>
    <definedName name="VLXD_GHT" localSheetId="13">#REF!</definedName>
    <definedName name="VLXD_GHT" localSheetId="2">#REF!</definedName>
    <definedName name="VLXD_GHT" localSheetId="11">#REF!</definedName>
    <definedName name="VLXD_GHT" localSheetId="5">#REF!</definedName>
    <definedName name="VLXD_GHT" localSheetId="14">#REF!</definedName>
    <definedName name="VLXD_GHT">#REF!</definedName>
    <definedName name="VLXD_GVLCCT" localSheetId="13">#REF!</definedName>
    <definedName name="VLXD_GVLCCT" localSheetId="2">#REF!</definedName>
    <definedName name="VLXD_GVLCCT" localSheetId="11">#REF!</definedName>
    <definedName name="VLXD_GVLCCT" localSheetId="5">#REF!</definedName>
    <definedName name="VLXD_GVLCCT" localSheetId="14">#REF!</definedName>
    <definedName name="VLXD_GVLCCT">#REF!</definedName>
    <definedName name="VLXD_HSBH" localSheetId="13">#REF!</definedName>
    <definedName name="VLXD_HSBH" localSheetId="2">#REF!</definedName>
    <definedName name="VLXD_HSBH" localSheetId="11">#REF!</definedName>
    <definedName name="VLXD_HSBH" localSheetId="5">#REF!</definedName>
    <definedName name="VLXD_HSBH" localSheetId="14">#REF!</definedName>
    <definedName name="VLXD_HSBH">#REF!</definedName>
    <definedName name="VLXD_HSDB" localSheetId="13">#REF!</definedName>
    <definedName name="VLXD_HSDB" localSheetId="2">#REF!</definedName>
    <definedName name="VLXD_HSDB" localSheetId="11">#REF!</definedName>
    <definedName name="VLXD_HSDB" localSheetId="5">#REF!</definedName>
    <definedName name="VLXD_HSDB" localSheetId="14">#REF!</definedName>
    <definedName name="VLXD_HSDB">#REF!</definedName>
    <definedName name="VLXD_LD" localSheetId="13">#REF!</definedName>
    <definedName name="VLXD_LD" localSheetId="2">#REF!</definedName>
    <definedName name="VLXD_LD" localSheetId="11">#REF!</definedName>
    <definedName name="VLXD_LD" localSheetId="5">#REF!</definedName>
    <definedName name="VLXD_LD" localSheetId="14">#REF!</definedName>
    <definedName name="VLXD_LD">#REF!</definedName>
    <definedName name="VLXD_LVL" localSheetId="13">#REF!</definedName>
    <definedName name="VLXD_LVL" localSheetId="2">#REF!</definedName>
    <definedName name="VLXD_LVL" localSheetId="11">#REF!</definedName>
    <definedName name="VLXD_LVL" localSheetId="5">#REF!</definedName>
    <definedName name="VLXD_LVL" localSheetId="14">#REF!</definedName>
    <definedName name="VLXD_LVL">#REF!</definedName>
    <definedName name="VLXD_MH" localSheetId="13">#REF!</definedName>
    <definedName name="VLXD_MH" localSheetId="2">#REF!</definedName>
    <definedName name="VLXD_MH" localSheetId="11">#REF!</definedName>
    <definedName name="VLXD_MH" localSheetId="5">#REF!</definedName>
    <definedName name="VLXD_MH" localSheetId="14">#REF!</definedName>
    <definedName name="VLXD_MH">#REF!</definedName>
    <definedName name="VLXD_NC" localSheetId="13">#REF!</definedName>
    <definedName name="VLXD_NC" localSheetId="2">#REF!</definedName>
    <definedName name="VLXD_NC" localSheetId="11">#REF!</definedName>
    <definedName name="VLXD_NC" localSheetId="5">#REF!</definedName>
    <definedName name="VLXD_NC" localSheetId="14">#REF!</definedName>
    <definedName name="VLXD_NC">#REF!</definedName>
    <definedName name="VLXD_NM" localSheetId="13">#REF!</definedName>
    <definedName name="VLXD_NM" localSheetId="2">#REF!</definedName>
    <definedName name="VLXD_NM" localSheetId="11">#REF!</definedName>
    <definedName name="VLXD_NM" localSheetId="5">#REF!</definedName>
    <definedName name="VLXD_NM" localSheetId="14">#REF!</definedName>
    <definedName name="VLXD_NM">#REF!</definedName>
    <definedName name="VLXD_PTVC" localSheetId="13">#REF!</definedName>
    <definedName name="VLXD_PTVC" localSheetId="2">#REF!</definedName>
    <definedName name="VLXD_PTVC" localSheetId="11">#REF!</definedName>
    <definedName name="VLXD_PTVC" localSheetId="5">#REF!</definedName>
    <definedName name="VLXD_PTVC" localSheetId="14">#REF!</definedName>
    <definedName name="VLXD_PTVC">#REF!</definedName>
    <definedName name="VLXD_STT" localSheetId="13">#REF!</definedName>
    <definedName name="VLXD_STT" localSheetId="2">#REF!</definedName>
    <definedName name="VLXD_STT" localSheetId="11">#REF!</definedName>
    <definedName name="VLXD_STT" localSheetId="5">#REF!</definedName>
    <definedName name="VLXD_STT" localSheetId="14">#REF!</definedName>
    <definedName name="VLXD_STT">#REF!</definedName>
    <definedName name="VLXD_TLDV" localSheetId="13">#REF!</definedName>
    <definedName name="VLXD_TLDV" localSheetId="2">#REF!</definedName>
    <definedName name="VLXD_TLDV" localSheetId="11">#REF!</definedName>
    <definedName name="VLXD_TLDV" localSheetId="5">#REF!</definedName>
    <definedName name="VLXD_TLDV" localSheetId="14">#REF!</definedName>
    <definedName name="VLXD_TLDV">#REF!</definedName>
    <definedName name="vm">#N/A</definedName>
    <definedName name="vm1.">#N/A</definedName>
    <definedName name="vm2.">#N/A</definedName>
    <definedName name="vn">#N/A</definedName>
    <definedName name="Vn_fri" localSheetId="13">#REF!</definedName>
    <definedName name="Vn_fri" localSheetId="2">#REF!</definedName>
    <definedName name="Vn_fri" localSheetId="11">#REF!</definedName>
    <definedName name="Vn_fri" localSheetId="5">#REF!</definedName>
    <definedName name="Vn_fri" localSheetId="14">#REF!</definedName>
    <definedName name="Vn_fri">#REF!</definedName>
    <definedName name="vn1.">#N/A</definedName>
    <definedName name="vn2.">#N/A</definedName>
    <definedName name="vNB" localSheetId="13">#REF!</definedName>
    <definedName name="vNB" localSheetId="14">#REF!</definedName>
    <definedName name="vNB">#REF!</definedName>
    <definedName name="VNM">#N/A</definedName>
    <definedName name="voi" localSheetId="13">#REF!</definedName>
    <definedName name="voi" localSheetId="14">#REF!</definedName>
    <definedName name="voi">#REF!</definedName>
    <definedName name="Von.KL" localSheetId="13">#REF!</definedName>
    <definedName name="Von.KL" localSheetId="2">#REF!</definedName>
    <definedName name="Von.KL" localSheetId="11">#REF!</definedName>
    <definedName name="Von.KL" localSheetId="5">#REF!</definedName>
    <definedName name="Von.KL" localSheetId="14">#REF!</definedName>
    <definedName name="Von.KL">#REF!</definedName>
    <definedName name="Von_dau_tu_thuan">#N/A</definedName>
    <definedName name="vong" localSheetId="13" hidden="1">#REF!</definedName>
    <definedName name="vong" localSheetId="2" hidden="1">#REF!</definedName>
    <definedName name="vong" localSheetId="11" hidden="1">#REF!</definedName>
    <definedName name="vong" localSheetId="5" hidden="1">#REF!</definedName>
    <definedName name="vong" localSheetId="14" hidden="1">#REF!</definedName>
    <definedName name="vong" hidden="1">#REF!</definedName>
    <definedName name="vong123" localSheetId="13" hidden="1">#REF!</definedName>
    <definedName name="vong123" localSheetId="2" hidden="1">#REF!</definedName>
    <definedName name="vong123" localSheetId="11" hidden="1">#REF!</definedName>
    <definedName name="vong123" localSheetId="5" hidden="1">#REF!</definedName>
    <definedName name="vong123" localSheetId="14" hidden="1">#REF!</definedName>
    <definedName name="vong123" hidden="1">#REF!</definedName>
    <definedName name="VoVa" localSheetId="2" hidden="1">{0}</definedName>
    <definedName name="VoVa" localSheetId="11" hidden="1">{0}</definedName>
    <definedName name="VoVa" localSheetId="5" hidden="1">{0}</definedName>
    <definedName name="VoVa" hidden="1">{0}</definedName>
    <definedName name="Vp" localSheetId="13">#REF!</definedName>
    <definedName name="Vp" localSheetId="2">#REF!</definedName>
    <definedName name="Vp" localSheetId="11">#REF!</definedName>
    <definedName name="Vp" localSheetId="5">#REF!</definedName>
    <definedName name="Vp" localSheetId="14">#REF!</definedName>
    <definedName name="Vp">#REF!</definedName>
    <definedName name="Vr">#N/A</definedName>
    <definedName name="vr3p" localSheetId="13">#REF!</definedName>
    <definedName name="vr3p" localSheetId="2">#REF!</definedName>
    <definedName name="vr3p" localSheetId="11">#REF!</definedName>
    <definedName name="vr3p" localSheetId="5">#REF!</definedName>
    <definedName name="vr3p" localSheetId="14">#REF!</definedName>
    <definedName name="vr3p">#REF!</definedName>
    <definedName name="vr3p_6" localSheetId="13">#REF!</definedName>
    <definedName name="vr3p_6" localSheetId="2">#REF!</definedName>
    <definedName name="vr3p_6" localSheetId="11">#REF!</definedName>
    <definedName name="vr3p_6" localSheetId="5">#REF!</definedName>
    <definedName name="vr3p_6" localSheetId="14">#REF!</definedName>
    <definedName name="vr3p_6">#REF!</definedName>
    <definedName name="Vs" localSheetId="13">#REF!</definedName>
    <definedName name="Vs" localSheetId="2">#REF!</definedName>
    <definedName name="Vs" localSheetId="11">#REF!</definedName>
    <definedName name="Vs" localSheetId="5">#REF!</definedName>
    <definedName name="Vs" localSheetId="14">#REF!</definedName>
    <definedName name="Vs">#REF!</definedName>
    <definedName name="VT" localSheetId="13">#REF!</definedName>
    <definedName name="VT" localSheetId="2">#REF!</definedName>
    <definedName name="VT" localSheetId="11">#REF!</definedName>
    <definedName name="VT" localSheetId="5">#REF!</definedName>
    <definedName name="VT" localSheetId="14">#REF!</definedName>
    <definedName name="VT">#REF!</definedName>
    <definedName name="vt1pbs">#N/A</definedName>
    <definedName name="vt1pbs_6" localSheetId="13">#REF!</definedName>
    <definedName name="vt1pbs_6" localSheetId="2">#REF!</definedName>
    <definedName name="vt1pbs_6" localSheetId="11">#REF!</definedName>
    <definedName name="vt1pbs_6" localSheetId="5">#REF!</definedName>
    <definedName name="vt1pbs_6" localSheetId="14">#REF!</definedName>
    <definedName name="vt1pbs_6">#REF!</definedName>
    <definedName name="VTB" localSheetId="13">#REF!</definedName>
    <definedName name="VTB" localSheetId="2">#REF!</definedName>
    <definedName name="VTB" localSheetId="11">#REF!</definedName>
    <definedName name="VTB" localSheetId="5">#REF!</definedName>
    <definedName name="VTB" localSheetId="14">#REF!</definedName>
    <definedName name="VTB">#REF!</definedName>
    <definedName name="vtbs">#N/A</definedName>
    <definedName name="vtbs_6" localSheetId="13">#REF!</definedName>
    <definedName name="vtbs_6" localSheetId="2">#REF!</definedName>
    <definedName name="vtbs_6" localSheetId="11">#REF!</definedName>
    <definedName name="vtbs_6" localSheetId="5">#REF!</definedName>
    <definedName name="vtbs_6" localSheetId="14">#REF!</definedName>
    <definedName name="vtbs_6">#REF!</definedName>
    <definedName name="VTPS_T" localSheetId="13" hidden="1">#REF!</definedName>
    <definedName name="VTPS_T" localSheetId="14" hidden="1">#REF!</definedName>
    <definedName name="VTPS_T" hidden="1">#REF!</definedName>
    <definedName name="vtu" localSheetId="13">#REF!</definedName>
    <definedName name="vtu" localSheetId="2">#REF!</definedName>
    <definedName name="vtu" localSheetId="11">#REF!</definedName>
    <definedName name="vtu" localSheetId="5">#REF!</definedName>
    <definedName name="vtu" localSheetId="14">#REF!</definedName>
    <definedName name="vtu">#REF!</definedName>
    <definedName name="vthang" localSheetId="13">#REF!</definedName>
    <definedName name="vthang" localSheetId="2">#REF!</definedName>
    <definedName name="vthang" localSheetId="11">#REF!</definedName>
    <definedName name="vthang" localSheetId="5">#REF!</definedName>
    <definedName name="vthang" localSheetId="14">#REF!</definedName>
    <definedName name="vthang">#REF!</definedName>
    <definedName name="Vu" localSheetId="13">#REF!</definedName>
    <definedName name="Vu" localSheetId="2">#REF!</definedName>
    <definedName name="Vu" localSheetId="11">#REF!</definedName>
    <definedName name="Vu" localSheetId="5">#REF!</definedName>
    <definedName name="Vu" localSheetId="14">#REF!</definedName>
    <definedName name="Vu">#REF!</definedName>
    <definedName name="Vu_" localSheetId="13">#REF!</definedName>
    <definedName name="Vu_" localSheetId="2">#REF!</definedName>
    <definedName name="Vu_" localSheetId="11">#REF!</definedName>
    <definedName name="Vu_" localSheetId="5">#REF!</definedName>
    <definedName name="Vu_" localSheetId="14">#REF!</definedName>
    <definedName name="Vu_">#REF!</definedName>
    <definedName name="Vua" localSheetId="13">#REF!</definedName>
    <definedName name="Vua" localSheetId="2">#REF!</definedName>
    <definedName name="Vua" localSheetId="11">#REF!</definedName>
    <definedName name="Vua" localSheetId="5">#REF!</definedName>
    <definedName name="Vua" localSheetId="14">#REF!</definedName>
    <definedName name="Vua">#REF!</definedName>
    <definedName name="vua_75">#N/A</definedName>
    <definedName name="VuaBT" localSheetId="13">#REF!</definedName>
    <definedName name="VuaBT" localSheetId="2">#REF!</definedName>
    <definedName name="VuaBT" localSheetId="11">#REF!</definedName>
    <definedName name="VuaBT" localSheetId="5">#REF!</definedName>
    <definedName name="VuaBT" localSheetId="14">#REF!</definedName>
    <definedName name="VuaBT">#REF!</definedName>
    <definedName name="vuabtD" localSheetId="13">#REF!</definedName>
    <definedName name="vuabtD" localSheetId="2">#REF!</definedName>
    <definedName name="vuabtD" localSheetId="11">#REF!</definedName>
    <definedName name="vuabtD" localSheetId="5">#REF!</definedName>
    <definedName name="vuabtD" localSheetId="14">#REF!</definedName>
    <definedName name="vuabtD">#REF!</definedName>
    <definedName name="vuabtG" localSheetId="13">#REF!</definedName>
    <definedName name="vuabtG" localSheetId="2">#REF!</definedName>
    <definedName name="vuabtG" localSheetId="11">#REF!</definedName>
    <definedName name="vuabtG" localSheetId="5">#REF!</definedName>
    <definedName name="vuabtG" localSheetId="14">#REF!</definedName>
    <definedName name="vuabtG">#REF!</definedName>
    <definedName name="vung" localSheetId="13">#REF!</definedName>
    <definedName name="vung" localSheetId="2">#REF!</definedName>
    <definedName name="vung" localSheetId="11">#REF!</definedName>
    <definedName name="vung" localSheetId="5">#REF!</definedName>
    <definedName name="vung" localSheetId="14">#REF!</definedName>
    <definedName name="vung">#REF!</definedName>
    <definedName name="vungdl" localSheetId="13">#REF!</definedName>
    <definedName name="vungdl" localSheetId="2">#REF!</definedName>
    <definedName name="vungdl" localSheetId="11">#REF!</definedName>
    <definedName name="vungdl" localSheetId="5">#REF!</definedName>
    <definedName name="vungdl" localSheetId="14">#REF!</definedName>
    <definedName name="vungdl">#REF!</definedName>
    <definedName name="vv" localSheetId="13">#REF!</definedName>
    <definedName name="vv" localSheetId="2">#REF!</definedName>
    <definedName name="vv" localSheetId="11">#REF!</definedName>
    <definedName name="vv" localSheetId="5">#REF!</definedName>
    <definedName name="vv" localSheetId="14">#REF!</definedName>
    <definedName name="vv">#REF!</definedName>
    <definedName name="vvv" localSheetId="13">#REF!</definedName>
    <definedName name="vvv" localSheetId="2">#REF!</definedName>
    <definedName name="vvv" localSheetId="11">#REF!</definedName>
    <definedName name="vvv" localSheetId="5">#REF!</definedName>
    <definedName name="vvv" localSheetId="14">#REF!</definedName>
    <definedName name="vvv">#REF!</definedName>
    <definedName name="vvvvvvv" localSheetId="2" hidden="1">{#N/A,#N/A,FALSE,"Chi tiÆt"}</definedName>
    <definedName name="vvvvvvv" localSheetId="11" hidden="1">{#N/A,#N/A,FALSE,"Chi tiÆt"}</definedName>
    <definedName name="vvvvvvv" localSheetId="5" hidden="1">{#N/A,#N/A,FALSE,"Chi tiÆt"}</definedName>
    <definedName name="vvvvvvv" hidden="1">{#N/A,#N/A,FALSE,"Chi tiÆt"}</definedName>
    <definedName name="VX" localSheetId="13">#REF!</definedName>
    <definedName name="VX" localSheetId="14">#REF!</definedName>
    <definedName name="VX">#REF!</definedName>
    <definedName name="vxadn" localSheetId="13">#REF!</definedName>
    <definedName name="vxadn" localSheetId="2">#REF!</definedName>
    <definedName name="vxadn" localSheetId="11">#REF!</definedName>
    <definedName name="vxadn" localSheetId="5">#REF!</definedName>
    <definedName name="vxadn" localSheetId="14">#REF!</definedName>
    <definedName name="vxadn">#REF!</definedName>
    <definedName name="vxah" localSheetId="13">#REF!</definedName>
    <definedName name="vxah" localSheetId="2">#REF!</definedName>
    <definedName name="vxah" localSheetId="11">#REF!</definedName>
    <definedName name="vxah" localSheetId="5">#REF!</definedName>
    <definedName name="vxah" localSheetId="14">#REF!</definedName>
    <definedName name="vxah">#REF!</definedName>
    <definedName name="vxah1" localSheetId="13">#REF!</definedName>
    <definedName name="vxah1" localSheetId="2">#REF!</definedName>
    <definedName name="vxah1" localSheetId="11">#REF!</definedName>
    <definedName name="vxah1" localSheetId="5">#REF!</definedName>
    <definedName name="vxah1" localSheetId="14">#REF!</definedName>
    <definedName name="vxah1">#REF!</definedName>
    <definedName name="vxaqn" localSheetId="13">#REF!</definedName>
    <definedName name="vxaqn" localSheetId="2">#REF!</definedName>
    <definedName name="vxaqn" localSheetId="11">#REF!</definedName>
    <definedName name="vxaqn" localSheetId="5">#REF!</definedName>
    <definedName name="vxaqn" localSheetId="14">#REF!</definedName>
    <definedName name="vxaqn">#REF!</definedName>
    <definedName name="vxaqn2" localSheetId="13">#REF!</definedName>
    <definedName name="vxaqn2" localSheetId="2">#REF!</definedName>
    <definedName name="vxaqn2" localSheetId="11">#REF!</definedName>
    <definedName name="vxaqn2" localSheetId="5">#REF!</definedName>
    <definedName name="vxaqn2" localSheetId="14">#REF!</definedName>
    <definedName name="vxaqn2">#REF!</definedName>
    <definedName name="vxbbd" localSheetId="13">#REF!</definedName>
    <definedName name="vxbbd" localSheetId="2">#REF!</definedName>
    <definedName name="vxbbd" localSheetId="11">#REF!</definedName>
    <definedName name="vxbbd" localSheetId="5">#REF!</definedName>
    <definedName name="vxbbd" localSheetId="14">#REF!</definedName>
    <definedName name="vxbbd">#REF!</definedName>
    <definedName name="vxbdn" localSheetId="13">#REF!</definedName>
    <definedName name="vxbdn" localSheetId="2">#REF!</definedName>
    <definedName name="vxbdn" localSheetId="11">#REF!</definedName>
    <definedName name="vxbdn" localSheetId="5">#REF!</definedName>
    <definedName name="vxbdn" localSheetId="14">#REF!</definedName>
    <definedName name="vxbdn">#REF!</definedName>
    <definedName name="vxbh" localSheetId="13">#REF!</definedName>
    <definedName name="vxbh" localSheetId="2">#REF!</definedName>
    <definedName name="vxbh" localSheetId="11">#REF!</definedName>
    <definedName name="vxbh" localSheetId="5">#REF!</definedName>
    <definedName name="vxbh" localSheetId="14">#REF!</definedName>
    <definedName name="vxbh">#REF!</definedName>
    <definedName name="vxbqn" localSheetId="13">#REF!</definedName>
    <definedName name="vxbqn" localSheetId="2">#REF!</definedName>
    <definedName name="vxbqn" localSheetId="11">#REF!</definedName>
    <definedName name="vxbqn" localSheetId="5">#REF!</definedName>
    <definedName name="vxbqn" localSheetId="14">#REF!</definedName>
    <definedName name="vxbqn">#REF!</definedName>
    <definedName name="vxbqn2" localSheetId="13">#REF!</definedName>
    <definedName name="vxbqn2" localSheetId="2">#REF!</definedName>
    <definedName name="vxbqn2" localSheetId="11">#REF!</definedName>
    <definedName name="vxbqn2" localSheetId="5">#REF!</definedName>
    <definedName name="vxbqn2" localSheetId="14">#REF!</definedName>
    <definedName name="vxbqn2">#REF!</definedName>
    <definedName name="vxcbd" localSheetId="13">#REF!</definedName>
    <definedName name="vxcbd" localSheetId="2">#REF!</definedName>
    <definedName name="vxcbd" localSheetId="11">#REF!</definedName>
    <definedName name="vxcbd" localSheetId="5">#REF!</definedName>
    <definedName name="vxcbd" localSheetId="14">#REF!</definedName>
    <definedName name="vxcbd">#REF!</definedName>
    <definedName name="vxcdn" localSheetId="13">#REF!</definedName>
    <definedName name="vxcdn" localSheetId="2">#REF!</definedName>
    <definedName name="vxcdn" localSheetId="11">#REF!</definedName>
    <definedName name="vxcdn" localSheetId="5">#REF!</definedName>
    <definedName name="vxcdn" localSheetId="14">#REF!</definedName>
    <definedName name="vxcdn">#REF!</definedName>
    <definedName name="vxcqn" localSheetId="13">#REF!</definedName>
    <definedName name="vxcqn" localSheetId="2">#REF!</definedName>
    <definedName name="vxcqn" localSheetId="11">#REF!</definedName>
    <definedName name="vxcqn" localSheetId="5">#REF!</definedName>
    <definedName name="vxcqn" localSheetId="14">#REF!</definedName>
    <definedName name="vxcqn">#REF!</definedName>
    <definedName name="vxcqn2" localSheetId="13">#REF!</definedName>
    <definedName name="vxcqn2" localSheetId="2">#REF!</definedName>
    <definedName name="vxcqn2" localSheetId="11">#REF!</definedName>
    <definedName name="vxcqn2" localSheetId="5">#REF!</definedName>
    <definedName name="vxcqn2" localSheetId="14">#REF!</definedName>
    <definedName name="vxcqn2">#REF!</definedName>
    <definedName name="vxch" localSheetId="13">#REF!</definedName>
    <definedName name="vxch" localSheetId="2">#REF!</definedName>
    <definedName name="vxch" localSheetId="11">#REF!</definedName>
    <definedName name="vxch" localSheetId="5">#REF!</definedName>
    <definedName name="vxch" localSheetId="14">#REF!</definedName>
    <definedName name="vxch">#REF!</definedName>
    <definedName name="Vxk" localSheetId="13">#REF!</definedName>
    <definedName name="Vxk" localSheetId="2">#REF!</definedName>
    <definedName name="Vxk" localSheetId="11">#REF!</definedName>
    <definedName name="Vxk" localSheetId="5">#REF!</definedName>
    <definedName name="Vxk" localSheetId="14">#REF!</definedName>
    <definedName name="Vxk">#REF!</definedName>
    <definedName name="vxuan" localSheetId="13">#REF!</definedName>
    <definedName name="vxuan" localSheetId="2">#REF!</definedName>
    <definedName name="vxuan" localSheetId="11">#REF!</definedName>
    <definedName name="vxuan" localSheetId="5">#REF!</definedName>
    <definedName name="vxuan" localSheetId="14">#REF!</definedName>
    <definedName name="vxuan">#REF!</definedName>
    <definedName name="W" localSheetId="13">#REF!</definedName>
    <definedName name="W" localSheetId="2">#REF!</definedName>
    <definedName name="W" localSheetId="11">#REF!</definedName>
    <definedName name="W" localSheetId="5">#REF!</definedName>
    <definedName name="W" localSheetId="14">#REF!</definedName>
    <definedName name="W">#REF!</definedName>
    <definedName name="W_6" localSheetId="13">#REF!</definedName>
    <definedName name="W_6" localSheetId="2">#REF!</definedName>
    <definedName name="W_6" localSheetId="11">#REF!</definedName>
    <definedName name="W_6" localSheetId="5">#REF!</definedName>
    <definedName name="W_6" localSheetId="14">#REF!</definedName>
    <definedName name="W_6">#REF!</definedName>
    <definedName name="W_Class1" localSheetId="13">#REF!</definedName>
    <definedName name="W_Class1" localSheetId="2">#REF!</definedName>
    <definedName name="W_Class1" localSheetId="11">#REF!</definedName>
    <definedName name="W_Class1" localSheetId="5">#REF!</definedName>
    <definedName name="W_Class1" localSheetId="14">#REF!</definedName>
    <definedName name="W_Class1">#REF!</definedName>
    <definedName name="W_Class2" localSheetId="13">#REF!</definedName>
    <definedName name="W_Class2" localSheetId="2">#REF!</definedName>
    <definedName name="W_Class2" localSheetId="11">#REF!</definedName>
    <definedName name="W_Class2" localSheetId="5">#REF!</definedName>
    <definedName name="W_Class2" localSheetId="14">#REF!</definedName>
    <definedName name="W_Class2">#REF!</definedName>
    <definedName name="W_Class3" localSheetId="13">#REF!</definedName>
    <definedName name="W_Class3" localSheetId="2">#REF!</definedName>
    <definedName name="W_Class3" localSheetId="11">#REF!</definedName>
    <definedName name="W_Class3" localSheetId="5">#REF!</definedName>
    <definedName name="W_Class3" localSheetId="14">#REF!</definedName>
    <definedName name="W_Class3">#REF!</definedName>
    <definedName name="W_Class4" localSheetId="13">#REF!</definedName>
    <definedName name="W_Class4" localSheetId="2">#REF!</definedName>
    <definedName name="W_Class4" localSheetId="11">#REF!</definedName>
    <definedName name="W_Class4" localSheetId="5">#REF!</definedName>
    <definedName name="W_Class4" localSheetId="14">#REF!</definedName>
    <definedName name="W_Class4">#REF!</definedName>
    <definedName name="W_Class5" localSheetId="13">#REF!</definedName>
    <definedName name="W_Class5" localSheetId="2">#REF!</definedName>
    <definedName name="W_Class5" localSheetId="11">#REF!</definedName>
    <definedName name="W_Class5" localSheetId="5">#REF!</definedName>
    <definedName name="W_Class5" localSheetId="14">#REF!</definedName>
    <definedName name="W_Class5">#REF!</definedName>
    <definedName name="wafef" localSheetId="2" hidden="1">{"'Sheet1'!$L$16"}</definedName>
    <definedName name="wafef" localSheetId="11" hidden="1">{"'Sheet1'!$L$16"}</definedName>
    <definedName name="wafef" localSheetId="5" hidden="1">{"'Sheet1'!$L$16"}</definedName>
    <definedName name="wafef" hidden="1">{"'Sheet1'!$L$16"}</definedName>
    <definedName name="wat" localSheetId="13">#REF!</definedName>
    <definedName name="wat" localSheetId="2">#REF!</definedName>
    <definedName name="wat" localSheetId="11">#REF!</definedName>
    <definedName name="wat" localSheetId="5">#REF!</definedName>
    <definedName name="wat" localSheetId="14">#REF!</definedName>
    <definedName name="wat">#REF!</definedName>
    <definedName name="Wat_tec" localSheetId="13">#REF!</definedName>
    <definedName name="Wat_tec" localSheetId="2">#REF!</definedName>
    <definedName name="Wat_tec" localSheetId="11">#REF!</definedName>
    <definedName name="Wat_tec" localSheetId="5">#REF!</definedName>
    <definedName name="Wat_tec" localSheetId="14">#REF!</definedName>
    <definedName name="Wat_tec">#REF!</definedName>
    <definedName name="watertruck" localSheetId="13">#REF!</definedName>
    <definedName name="watertruck" localSheetId="2">#REF!</definedName>
    <definedName name="watertruck" localSheetId="11">#REF!</definedName>
    <definedName name="watertruck" localSheetId="5">#REF!</definedName>
    <definedName name="watertruck" localSheetId="14">#REF!</definedName>
    <definedName name="watertruck">#REF!</definedName>
    <definedName name="watin">#N/A</definedName>
    <definedName name="wb" localSheetId="13">#REF!</definedName>
    <definedName name="wb" localSheetId="2">#REF!</definedName>
    <definedName name="wb" localSheetId="11">#REF!</definedName>
    <definedName name="wb" localSheetId="5">#REF!</definedName>
    <definedName name="wb" localSheetId="14">#REF!</definedName>
    <definedName name="wb">#REF!</definedName>
    <definedName name="wbe" localSheetId="13">#REF!</definedName>
    <definedName name="wbe" localSheetId="2">#REF!</definedName>
    <definedName name="wbe" localSheetId="11">#REF!</definedName>
    <definedName name="wbe" localSheetId="5">#REF!</definedName>
    <definedName name="wbe" localSheetId="14">#REF!</definedName>
    <definedName name="wbe">#REF!</definedName>
    <definedName name="Wc">#N/A</definedName>
    <definedName name="wcip" localSheetId="13">#REF!</definedName>
    <definedName name="wcip" localSheetId="2">#REF!</definedName>
    <definedName name="wcip" localSheetId="11">#REF!</definedName>
    <definedName name="wcip" localSheetId="5">#REF!</definedName>
    <definedName name="wcip" localSheetId="14">#REF!</definedName>
    <definedName name="wcip">#REF!</definedName>
    <definedName name="wcipin">#N/A</definedName>
    <definedName name="wct" localSheetId="13">#REF!</definedName>
    <definedName name="wct" localSheetId="2">#REF!</definedName>
    <definedName name="wct" localSheetId="11">#REF!</definedName>
    <definedName name="wct" localSheetId="5">#REF!</definedName>
    <definedName name="wct" localSheetId="14">#REF!</definedName>
    <definedName name="wct">#REF!</definedName>
    <definedName name="wcurb" localSheetId="13">#REF!</definedName>
    <definedName name="wcurb" localSheetId="2">#REF!</definedName>
    <definedName name="wcurb" localSheetId="11">#REF!</definedName>
    <definedName name="wcurb" localSheetId="5">#REF!</definedName>
    <definedName name="wcurb" localSheetId="14">#REF!</definedName>
    <definedName name="wcurb">#REF!</definedName>
    <definedName name="Wdaymong" localSheetId="13">#REF!</definedName>
    <definedName name="Wdaymong" localSheetId="2">#REF!</definedName>
    <definedName name="Wdaymong" localSheetId="11">#REF!</definedName>
    <definedName name="Wdaymong" localSheetId="5">#REF!</definedName>
    <definedName name="Wdaymong" localSheetId="14">#REF!</definedName>
    <definedName name="Wdaymong">#REF!</definedName>
    <definedName name="Wgct">#N/A</definedName>
    <definedName name="Wgkt">#N/A</definedName>
    <definedName name="WIRE1">5</definedName>
    <definedName name="wl" localSheetId="13">#REF!</definedName>
    <definedName name="wl" localSheetId="2">#REF!</definedName>
    <definedName name="wl" localSheetId="11">#REF!</definedName>
    <definedName name="wl" localSheetId="5">#REF!</definedName>
    <definedName name="wl" localSheetId="14">#REF!</definedName>
    <definedName name="wl">#REF!</definedName>
    <definedName name="WLd">#N/A</definedName>
    <definedName name="WLL">#N/A</definedName>
    <definedName name="WLX">#N/A</definedName>
    <definedName name="WLY">#N/A</definedName>
    <definedName name="wn" localSheetId="2" hidden="1">{#N/A,#N/A,FALSE,"Chi tiÆt"}</definedName>
    <definedName name="wn" localSheetId="11" hidden="1">{#N/A,#N/A,FALSE,"Chi tiÆt"}</definedName>
    <definedName name="wn" localSheetId="5" hidden="1">{#N/A,#N/A,FALSE,"Chi tiÆt"}</definedName>
    <definedName name="wn" hidden="1">{#N/A,#N/A,FALSE,"Chi tiÆt"}</definedName>
    <definedName name="WOT">#N/A</definedName>
    <definedName name="Wp" localSheetId="13">#REF!</definedName>
    <definedName name="Wp" localSheetId="2">#REF!</definedName>
    <definedName name="Wp" localSheetId="11">#REF!</definedName>
    <definedName name="Wp" localSheetId="5">#REF!</definedName>
    <definedName name="Wp" localSheetId="14">#REF!</definedName>
    <definedName name="Wp">#REF!</definedName>
    <definedName name="wpav" localSheetId="13">#REF!</definedName>
    <definedName name="wpav" localSheetId="2">#REF!</definedName>
    <definedName name="wpav" localSheetId="11">#REF!</definedName>
    <definedName name="wpav" localSheetId="5">#REF!</definedName>
    <definedName name="wpav" localSheetId="14">#REF!</definedName>
    <definedName name="wpav">#REF!</definedName>
    <definedName name="Wpavin">#N/A</definedName>
    <definedName name="WPX">#N/A</definedName>
    <definedName name="WPY">#N/A</definedName>
    <definedName name="wrail" localSheetId="13">#REF!</definedName>
    <definedName name="wrail" localSheetId="2">#REF!</definedName>
    <definedName name="wrail" localSheetId="11">#REF!</definedName>
    <definedName name="wrail" localSheetId="5">#REF!</definedName>
    <definedName name="wrail" localSheetId="14">#REF!</definedName>
    <definedName name="wrail">#REF!</definedName>
    <definedName name="wrn.aaa" localSheetId="2" hidden="1">{#N/A,#N/A,FALSE,"Sheet1";#N/A,#N/A,FALSE,"Sheet1";#N/A,#N/A,FALSE,"Sheet1"}</definedName>
    <definedName name="wrn.aaa" localSheetId="11" hidden="1">{#N/A,#N/A,FALSE,"Sheet1";#N/A,#N/A,FALSE,"Sheet1";#N/A,#N/A,FALSE,"Sheet1"}</definedName>
    <definedName name="wrn.aaa" localSheetId="5" hidden="1">{#N/A,#N/A,FALSE,"Sheet1";#N/A,#N/A,FALSE,"Sheet1";#N/A,#N/A,FALSE,"Sheet1"}</definedName>
    <definedName name="wrn.aaa" hidden="1">{#N/A,#N/A,FALSE,"Sheet1";#N/A,#N/A,FALSE,"Sheet1";#N/A,#N/A,FALSE,"Sheet1"}</definedName>
    <definedName name="wrn.aaa." localSheetId="2" hidden="1">{#N/A,#N/A,FALSE,"Sheet1";#N/A,#N/A,FALSE,"Sheet1";#N/A,#N/A,FALSE,"Sheet1"}</definedName>
    <definedName name="wrn.aaa." localSheetId="11" hidden="1">{#N/A,#N/A,FALSE,"Sheet1";#N/A,#N/A,FALSE,"Sheet1";#N/A,#N/A,FALSE,"Sheet1"}</definedName>
    <definedName name="wrn.aaa." localSheetId="5" hidden="1">{#N/A,#N/A,FALSE,"Sheet1";#N/A,#N/A,FALSE,"Sheet1";#N/A,#N/A,FALSE,"Sheet1"}</definedName>
    <definedName name="wrn.aaa." hidden="1">{#N/A,#N/A,FALSE,"Sheet1";#N/A,#N/A,FALSE,"Sheet1";#N/A,#N/A,FALSE,"Sheet1"}</definedName>
    <definedName name="wrn.aaa.1" localSheetId="2" hidden="1">{#N/A,#N/A,FALSE,"Sheet1";#N/A,#N/A,FALSE,"Sheet1";#N/A,#N/A,FALSE,"Sheet1"}</definedName>
    <definedName name="wrn.aaa.1" localSheetId="11" hidden="1">{#N/A,#N/A,FALSE,"Sheet1";#N/A,#N/A,FALSE,"Sheet1";#N/A,#N/A,FALSE,"Sheet1"}</definedName>
    <definedName name="wrn.aaa.1" localSheetId="5" hidden="1">{#N/A,#N/A,FALSE,"Sheet1";#N/A,#N/A,FALSE,"Sheet1";#N/A,#N/A,FALSE,"Sheet1"}</definedName>
    <definedName name="wrn.aaa.1" hidden="1">{#N/A,#N/A,FALSE,"Sheet1";#N/A,#N/A,FALSE,"Sheet1";#N/A,#N/A,FALSE,"Sheet1"}</definedName>
    <definedName name="wrn.Bang._.ke._.nhan._.hang." localSheetId="2" hidden="1">{#N/A,#N/A,FALSE,"Ke khai NH"}</definedName>
    <definedName name="wrn.Bang._.ke._.nhan._.hang." localSheetId="11" hidden="1">{#N/A,#N/A,FALSE,"Ke khai NH"}</definedName>
    <definedName name="wrn.Bang._.ke._.nhan._.hang." localSheetId="5" hidden="1">{#N/A,#N/A,FALSE,"Ke khai NH"}</definedName>
    <definedName name="wrn.Bang._.ke._.nhan._.hang." hidden="1">{#N/A,#N/A,FALSE,"Ke khai NH"}</definedName>
    <definedName name="wrn.cong." localSheetId="2" hidden="1">{#N/A,#N/A,FALSE,"Sheet1"}</definedName>
    <definedName name="wrn.cong." localSheetId="11" hidden="1">{#N/A,#N/A,FALSE,"Sheet1"}</definedName>
    <definedName name="wrn.cong." localSheetId="5" hidden="1">{#N/A,#N/A,FALSE,"Sheet1"}</definedName>
    <definedName name="wrn.cong." hidden="1">{#N/A,#N/A,FALSE,"Sheet1"}</definedName>
    <definedName name="wrn.Che._.do._.duoc._.huong." localSheetId="2" hidden="1">{#N/A,#N/A,FALSE,"BN (2)"}</definedName>
    <definedName name="wrn.Che._.do._.duoc._.huong." localSheetId="11" hidden="1">{#N/A,#N/A,FALSE,"BN (2)"}</definedName>
    <definedName name="wrn.Che._.do._.duoc._.huong." localSheetId="5" hidden="1">{#N/A,#N/A,FALSE,"BN (2)"}</definedName>
    <definedName name="wrn.Che._.do._.duoc._.huong." hidden="1">{#N/A,#N/A,FALSE,"BN (2)"}</definedName>
    <definedName name="wrn.chi._.tiÆt." localSheetId="2" hidden="1">{#N/A,#N/A,FALSE,"Chi tiÆt"}</definedName>
    <definedName name="wrn.chi._.tiÆt." localSheetId="11" hidden="1">{#N/A,#N/A,FALSE,"Chi tiÆt"}</definedName>
    <definedName name="wrn.chi._.tiÆt." localSheetId="5" hidden="1">{#N/A,#N/A,FALSE,"Chi tiÆt"}</definedName>
    <definedName name="wrn.chi._.tiÆt." hidden="1">{#N/A,#N/A,FALSE,"Chi tiÆt"}</definedName>
    <definedName name="wrn.Giáy._.bao._.no." localSheetId="2" hidden="1">{#N/A,#N/A,FALSE,"BN"}</definedName>
    <definedName name="wrn.Giáy._.bao._.no." localSheetId="11" hidden="1">{#N/A,#N/A,FALSE,"BN"}</definedName>
    <definedName name="wrn.Giáy._.bao._.no." localSheetId="5" hidden="1">{#N/A,#N/A,FALSE,"BN"}</definedName>
    <definedName name="wrn.Giáy._.bao._.no." hidden="1">{#N/A,#N/A,FALSE,"BN"}</definedName>
    <definedName name="wrn.hgjh." localSheetId="2" hidden="1">{#N/A,#N/A,FALSE,"Sheet1"}</definedName>
    <definedName name="wrn.hgjh." localSheetId="11" hidden="1">{#N/A,#N/A,FALSE,"Sheet1"}</definedName>
    <definedName name="wrn.hgjh." localSheetId="5" hidden="1">{#N/A,#N/A,FALSE,"Sheet1"}</definedName>
    <definedName name="wrn.hgjh." hidden="1">{#N/A,#N/A,FALSE,"Sheet1"}</definedName>
    <definedName name="wrn.re_xoa2" localSheetId="2" hidden="1">{"Offgrid",#N/A,FALSE,"OFFGRID";"Region",#N/A,FALSE,"REGION";"Offgrid -2",#N/A,FALSE,"OFFGRID";"WTP",#N/A,FALSE,"WTP";"WTP -2",#N/A,FALSE,"WTP";"Project",#N/A,FALSE,"PROJECT";"Summary -2",#N/A,FALSE,"SUMMARY"}</definedName>
    <definedName name="wrn.re_xoa2" localSheetId="11" hidden="1">{"Offgrid",#N/A,FALSE,"OFFGRID";"Region",#N/A,FALSE,"REGION";"Offgrid -2",#N/A,FALSE,"OFFGRID";"WTP",#N/A,FALSE,"WTP";"WTP -2",#N/A,FALSE,"WTP";"Project",#N/A,FALSE,"PROJECT";"Summary -2",#N/A,FALSE,"SUMMARY"}</definedName>
    <definedName name="wrn.re_xoa2" localSheetId="5" hidden="1">{"Offgrid",#N/A,FALSE,"OFFGRID";"Region",#N/A,FALSE,"REGION";"Offgrid -2",#N/A,FALSE,"OFFGRID";"WTP",#N/A,FALSE,"WTP";"WTP -2",#N/A,FALSE,"WTP";"Project",#N/A,FALSE,"PROJECT";"Summary -2",#N/A,FALSE,"SUMMARY"}</definedName>
    <definedName name="wrn.re_xoa2" hidden="1">{"Offgrid",#N/A,FALSE,"OFFGRID";"Region",#N/A,FALSE,"REGION";"Offgrid -2",#N/A,FALSE,"OFFGRID";"WTP",#N/A,FALSE,"WTP";"WTP -2",#N/A,FALSE,"WTP";"Project",#N/A,FALSE,"PROJECT";"Summary -2",#N/A,FALSE,"SUMMARY"}</definedName>
    <definedName name="wrn.Report." localSheetId="2" hidden="1">{"Offgrid",#N/A,FALSE,"OFFGRID";"Region",#N/A,FALSE,"REGION";"Offgrid -2",#N/A,FALSE,"OFFGRID";"WTP",#N/A,FALSE,"WTP";"WTP -2",#N/A,FALSE,"WTP";"Project",#N/A,FALSE,"PROJECT";"Summary -2",#N/A,FALSE,"SUMMARY"}</definedName>
    <definedName name="wrn.Report." localSheetId="11" hidden="1">{"Offgrid",#N/A,FALSE,"OFFGRID";"Region",#N/A,FALSE,"REGION";"Offgrid -2",#N/A,FALSE,"OFFGRID";"WTP",#N/A,FALSE,"WTP";"WTP -2",#N/A,FALSE,"WTP";"Project",#N/A,FALSE,"PROJECT";"Summary -2",#N/A,FALSE,"SUMMARY"}</definedName>
    <definedName name="wrn.Report." localSheetId="5"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vd." localSheetId="2" hidden="1">{#N/A,#N/A,TRUE,"BT M200 da 10x20"}</definedName>
    <definedName name="wrn.vd." localSheetId="11" hidden="1">{#N/A,#N/A,TRUE,"BT M200 da 10x20"}</definedName>
    <definedName name="wrn.vd." localSheetId="5" hidden="1">{#N/A,#N/A,TRUE,"BT M200 da 10x20"}</definedName>
    <definedName name="wrn.vd." hidden="1">{#N/A,#N/A,TRUE,"BT M200 da 10x20"}</definedName>
    <definedName name="wrn.Work._.Report." localSheetId="2" hidden="1">{"accomplishment",#N/A,FALSE,"Summary Week 3"}</definedName>
    <definedName name="wrn.Work._.Report." localSheetId="11" hidden="1">{"accomplishment",#N/A,FALSE,"Summary Week 3"}</definedName>
    <definedName name="wrn.Work._.Report." localSheetId="5" hidden="1">{"accomplishment",#N/A,FALSE,"Summary Week 3"}</definedName>
    <definedName name="wrn.Work._.Report." hidden="1">{"accomplishment",#N/A,FALSE,"Summary Week 3"}</definedName>
    <definedName name="wrn_xoa2" localSheetId="2" hidden="1">{#N/A,#N/A,FALSE,"Chi tiÆt"}</definedName>
    <definedName name="wrn_xoa2" localSheetId="11" hidden="1">{#N/A,#N/A,FALSE,"Chi tiÆt"}</definedName>
    <definedName name="wrn_xoa2" localSheetId="5" hidden="1">{#N/A,#N/A,FALSE,"Chi tiÆt"}</definedName>
    <definedName name="wrn_xoa2" hidden="1">{#N/A,#N/A,FALSE,"Chi tiÆt"}</definedName>
    <definedName name="wrnc.chi" localSheetId="2" hidden="1">{#N/A,#N/A,FALSE,"Chi tiÆt"}</definedName>
    <definedName name="wrnc.chi" localSheetId="11" hidden="1">{#N/A,#N/A,FALSE,"Chi tiÆt"}</definedName>
    <definedName name="wrnc.chi" localSheetId="5" hidden="1">{#N/A,#N/A,FALSE,"Chi tiÆt"}</definedName>
    <definedName name="wrnc.chi" hidden="1">{#N/A,#N/A,FALSE,"Chi tiÆt"}</definedName>
    <definedName name="wrnf.report" localSheetId="2" hidden="1">{"Offgrid",#N/A,FALSE,"OFFGRID";"Region",#N/A,FALSE,"REGION";"Offgrid -2",#N/A,FALSE,"OFFGRID";"WTP",#N/A,FALSE,"WTP";"WTP -2",#N/A,FALSE,"WTP";"Project",#N/A,FALSE,"PROJECT";"Summary -2",#N/A,FALSE,"SUMMARY"}</definedName>
    <definedName name="wrnf.report" localSheetId="11" hidden="1">{"Offgrid",#N/A,FALSE,"OFFGRID";"Region",#N/A,FALSE,"REGION";"Offgrid -2",#N/A,FALSE,"OFFGRID";"WTP",#N/A,FALSE,"WTP";"WTP -2",#N/A,FALSE,"WTP";"Project",#N/A,FALSE,"PROJECT";"Summary -2",#N/A,FALSE,"SUMMARY"}</definedName>
    <definedName name="wrnf.report" localSheetId="5"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wrnf_xoa2" localSheetId="2" hidden="1">{"Offgrid",#N/A,FALSE,"OFFGRID";"Region",#N/A,FALSE,"REGION";"Offgrid -2",#N/A,FALSE,"OFFGRID";"WTP",#N/A,FALSE,"WTP";"WTP -2",#N/A,FALSE,"WTP";"Project",#N/A,FALSE,"PROJECT";"Summary -2",#N/A,FALSE,"SUMMARY"}</definedName>
    <definedName name="wrnf_xoa2" localSheetId="11" hidden="1">{"Offgrid",#N/A,FALSE,"OFFGRID";"Region",#N/A,FALSE,"REGION";"Offgrid -2",#N/A,FALSE,"OFFGRID";"WTP",#N/A,FALSE,"WTP";"WTP -2",#N/A,FALSE,"WTP";"Project",#N/A,FALSE,"PROJECT";"Summary -2",#N/A,FALSE,"SUMMARY"}</definedName>
    <definedName name="wrnf_xoa2" localSheetId="5" hidden="1">{"Offgrid",#N/A,FALSE,"OFFGRID";"Region",#N/A,FALSE,"REGION";"Offgrid -2",#N/A,FALSE,"OFFGRID";"WTP",#N/A,FALSE,"WTP";"WTP -2",#N/A,FALSE,"WTP";"Project",#N/A,FALSE,"PROJECT";"Summary -2",#N/A,FALSE,"SUMMARY"}</definedName>
    <definedName name="wrnf_xoa2" hidden="1">{"Offgrid",#N/A,FALSE,"OFFGRID";"Region",#N/A,FALSE,"REGION";"Offgrid -2",#N/A,FALSE,"OFFGRID";"WTP",#N/A,FALSE,"WTP";"WTP -2",#N/A,FALSE,"WTP";"Project",#N/A,FALSE,"PROJECT";"Summary -2",#N/A,FALSE,"SUMMARY"}</definedName>
    <definedName name="Ws" localSheetId="13">#REF!</definedName>
    <definedName name="Ws" localSheetId="2">#REF!</definedName>
    <definedName name="Ws" localSheetId="11">#REF!</definedName>
    <definedName name="Ws" localSheetId="5">#REF!</definedName>
    <definedName name="Ws" localSheetId="14">#REF!</definedName>
    <definedName name="Ws">#REF!</definedName>
    <definedName name="WSD">#N/A</definedName>
    <definedName name="WSDS">#N/A</definedName>
    <definedName name="wsel" localSheetId="13">#REF!</definedName>
    <definedName name="wsel" localSheetId="2">#REF!</definedName>
    <definedName name="wsel" localSheetId="11">#REF!</definedName>
    <definedName name="wsel" localSheetId="5">#REF!</definedName>
    <definedName name="wsel" localSheetId="14">#REF!</definedName>
    <definedName name="wsel">#REF!</definedName>
    <definedName name="Wss" localSheetId="13">#REF!</definedName>
    <definedName name="Wss" localSheetId="2">#REF!</definedName>
    <definedName name="Wss" localSheetId="11">#REF!</definedName>
    <definedName name="Wss" localSheetId="5">#REF!</definedName>
    <definedName name="Wss" localSheetId="14">#REF!</definedName>
    <definedName name="Wss">#REF!</definedName>
    <definedName name="Wst" localSheetId="13">#REF!</definedName>
    <definedName name="Wst" localSheetId="2">#REF!</definedName>
    <definedName name="Wst" localSheetId="11">#REF!</definedName>
    <definedName name="Wst" localSheetId="5">#REF!</definedName>
    <definedName name="Wst" localSheetId="14">#REF!</definedName>
    <definedName name="Wst">#REF!</definedName>
    <definedName name="wt" localSheetId="13">#REF!</definedName>
    <definedName name="wt" localSheetId="2">#REF!</definedName>
    <definedName name="wt" localSheetId="11">#REF!</definedName>
    <definedName name="wt" localSheetId="5">#REF!</definedName>
    <definedName name="wt" localSheetId="14">#REF!</definedName>
    <definedName name="wt">#REF!</definedName>
    <definedName name="wtn" localSheetId="13">#REF!</definedName>
    <definedName name="wtn" localSheetId="2">#REF!</definedName>
    <definedName name="wtn" localSheetId="11">#REF!</definedName>
    <definedName name="wtn" localSheetId="5">#REF!</definedName>
    <definedName name="wtn" localSheetId="14">#REF!</definedName>
    <definedName name="wtn">#REF!</definedName>
    <definedName name="Wth" localSheetId="13">#REF!</definedName>
    <definedName name="Wth" localSheetId="2">#REF!</definedName>
    <definedName name="Wth" localSheetId="11">#REF!</definedName>
    <definedName name="Wth" localSheetId="5">#REF!</definedName>
    <definedName name="Wth" localSheetId="14">#REF!</definedName>
    <definedName name="Wth">#REF!</definedName>
    <definedName name="wtru" localSheetId="13">#REF!</definedName>
    <definedName name="wtru" localSheetId="2">#REF!</definedName>
    <definedName name="wtru" localSheetId="11">#REF!</definedName>
    <definedName name="wtru" localSheetId="5">#REF!</definedName>
    <definedName name="wtru" localSheetId="14">#REF!</definedName>
    <definedName name="wtru">#REF!</definedName>
    <definedName name="wup" localSheetId="13">#REF!</definedName>
    <definedName name="wup" localSheetId="2">#REF!</definedName>
    <definedName name="wup" localSheetId="11">#REF!</definedName>
    <definedName name="wup" localSheetId="5">#REF!</definedName>
    <definedName name="wup" localSheetId="14">#REF!</definedName>
    <definedName name="wup">#REF!</definedName>
    <definedName name="WW">#N/A</definedName>
    <definedName name="wwwwwww" localSheetId="2" hidden="1">{"Offgrid",#N/A,FALSE,"OFFGRID";"Region",#N/A,FALSE,"REGION";"Offgrid -2",#N/A,FALSE,"OFFGRID";"WTP",#N/A,FALSE,"WTP";"WTP -2",#N/A,FALSE,"WTP";"Project",#N/A,FALSE,"PROJECT";"Summary -2",#N/A,FALSE,"SUMMARY"}</definedName>
    <definedName name="wwwwwww" localSheetId="11" hidden="1">{"Offgrid",#N/A,FALSE,"OFFGRID";"Region",#N/A,FALSE,"REGION";"Offgrid -2",#N/A,FALSE,"OFFGRID";"WTP",#N/A,FALSE,"WTP";"WTP -2",#N/A,FALSE,"WTP";"Project",#N/A,FALSE,"PROJECT";"Summary -2",#N/A,FALSE,"SUMMARY"}</definedName>
    <definedName name="wwwwwww" localSheetId="5" hidden="1">{"Offgrid",#N/A,FALSE,"OFFGRID";"Region",#N/A,FALSE,"REGION";"Offgrid -2",#N/A,FALSE,"OFFGRID";"WTP",#N/A,FALSE,"WTP";"WTP -2",#N/A,FALSE,"WTP";"Project",#N/A,FALSE,"PROJECT";"Summary -2",#N/A,FALSE,"SUMMARY"}</definedName>
    <definedName name="wwwwwww" hidden="1">{"Offgrid",#N/A,FALSE,"OFFGRID";"Region",#N/A,FALSE,"REGION";"Offgrid -2",#N/A,FALSE,"OFFGRID";"WTP",#N/A,FALSE,"WTP";"WTP -2",#N/A,FALSE,"WTP";"Project",#N/A,FALSE,"PROJECT";"Summary -2",#N/A,FALSE,"SUMMARY"}</definedName>
    <definedName name="WX">#N/A</definedName>
    <definedName name="WY">#N/A</definedName>
    <definedName name="wytwry" localSheetId="2">{"DZ-TDTB2.XLS","Dcksat.xls"}</definedName>
    <definedName name="wytwry" localSheetId="11">{"DZ-TDTB2.XLS","Dcksat.xls"}</definedName>
    <definedName name="wytwry" localSheetId="5">{"DZ-TDTB2.XLS","Dcksat.xls"}</definedName>
    <definedName name="wytwry">{"DZ-TDTB2.XLS","Dcksat.xls"}</definedName>
    <definedName name="X" localSheetId="13">#REF!</definedName>
    <definedName name="X" localSheetId="2">#REF!</definedName>
    <definedName name="X" localSheetId="11">#REF!</definedName>
    <definedName name="X" localSheetId="5">#REF!</definedName>
    <definedName name="X" localSheetId="14">#REF!</definedName>
    <definedName name="X">#REF!</definedName>
    <definedName name="X.CSV">#N/A</definedName>
    <definedName name="X.CSVa">#N/A</definedName>
    <definedName name="x_1">#N/A</definedName>
    <definedName name="x_1_6" localSheetId="13">#REF!</definedName>
    <definedName name="x_1_6" localSheetId="2">#REF!</definedName>
    <definedName name="x_1_6" localSheetId="11">#REF!</definedName>
    <definedName name="x_1_6" localSheetId="5">#REF!</definedName>
    <definedName name="x_1_6" localSheetId="14">#REF!</definedName>
    <definedName name="x_1_6">#REF!</definedName>
    <definedName name="x_2">#N/A</definedName>
    <definedName name="x_2_6" localSheetId="13">#REF!</definedName>
    <definedName name="x_2_6" localSheetId="2">#REF!</definedName>
    <definedName name="x_2_6" localSheetId="11">#REF!</definedName>
    <definedName name="x_2_6" localSheetId="5">#REF!</definedName>
    <definedName name="x_2_6" localSheetId="14">#REF!</definedName>
    <definedName name="x_2_6">#REF!</definedName>
    <definedName name="x_3">#N/A</definedName>
    <definedName name="x_3_6" localSheetId="13">#REF!</definedName>
    <definedName name="x_3_6" localSheetId="2">#REF!</definedName>
    <definedName name="x_3_6" localSheetId="11">#REF!</definedName>
    <definedName name="x_3_6" localSheetId="5">#REF!</definedName>
    <definedName name="x_3_6" localSheetId="14">#REF!</definedName>
    <definedName name="x_3_6">#REF!</definedName>
    <definedName name="x_4">#N/A</definedName>
    <definedName name="x_4_6" localSheetId="13">#REF!</definedName>
    <definedName name="x_4_6" localSheetId="2">#REF!</definedName>
    <definedName name="x_4_6" localSheetId="11">#REF!</definedName>
    <definedName name="x_4_6" localSheetId="5">#REF!</definedName>
    <definedName name="x_4_6" localSheetId="14">#REF!</definedName>
    <definedName name="x_4_6">#REF!</definedName>
    <definedName name="X_6" localSheetId="13">#REF!</definedName>
    <definedName name="X_6" localSheetId="2">#REF!</definedName>
    <definedName name="X_6" localSheetId="11">#REF!</definedName>
    <definedName name="X_6" localSheetId="5">#REF!</definedName>
    <definedName name="X_6" localSheetId="14">#REF!</definedName>
    <definedName name="X_6">#REF!</definedName>
    <definedName name="x_8I" localSheetId="13">#REF!</definedName>
    <definedName name="x_8I" localSheetId="14">#REF!</definedName>
    <definedName name="x_8I">#REF!</definedName>
    <definedName name="x_8I_6" localSheetId="13">#REF!</definedName>
    <definedName name="x_8I_6" localSheetId="2">#REF!</definedName>
    <definedName name="x_8I_6" localSheetId="11">#REF!</definedName>
    <definedName name="x_8I_6" localSheetId="5">#REF!</definedName>
    <definedName name="x_8I_6" localSheetId="14">#REF!</definedName>
    <definedName name="x_8I_6">#REF!</definedName>
    <definedName name="x_8IV">#N/A</definedName>
    <definedName name="x_8IV_6" localSheetId="13">#REF!</definedName>
    <definedName name="x_8IV_6" localSheetId="2">#REF!</definedName>
    <definedName name="x_8IV_6" localSheetId="11">#REF!</definedName>
    <definedName name="x_8IV_6" localSheetId="5">#REF!</definedName>
    <definedName name="x_8IV_6" localSheetId="14">#REF!</definedName>
    <definedName name="x_8IV_6">#REF!</definedName>
    <definedName name="x_9I" localSheetId="13">#REF!</definedName>
    <definedName name="x_9I" localSheetId="14">#REF!</definedName>
    <definedName name="x_9I">#REF!</definedName>
    <definedName name="x_9I_6" localSheetId="13">#REF!</definedName>
    <definedName name="x_9I_6" localSheetId="2">#REF!</definedName>
    <definedName name="x_9I_6" localSheetId="11">#REF!</definedName>
    <definedName name="x_9I_6" localSheetId="5">#REF!</definedName>
    <definedName name="x_9I_6" localSheetId="14">#REF!</definedName>
    <definedName name="x_9I_6">#REF!</definedName>
    <definedName name="x_9IV">#N/A</definedName>
    <definedName name="x_9IV_6" localSheetId="13">#REF!</definedName>
    <definedName name="x_9IV_6" localSheetId="2">#REF!</definedName>
    <definedName name="x_9IV_6" localSheetId="11">#REF!</definedName>
    <definedName name="x_9IV_6" localSheetId="5">#REF!</definedName>
    <definedName name="x_9IV_6" localSheetId="14">#REF!</definedName>
    <definedName name="x_9IV_6">#REF!</definedName>
    <definedName name="x_hien" localSheetId="13">#REF!</definedName>
    <definedName name="x_hien" localSheetId="2">#REF!</definedName>
    <definedName name="x_hien" localSheetId="11">#REF!</definedName>
    <definedName name="x_hien" localSheetId="5">#REF!</definedName>
    <definedName name="x_hien" localSheetId="14">#REF!</definedName>
    <definedName name="x_hien">#REF!</definedName>
    <definedName name="x_list" localSheetId="13">#REF!</definedName>
    <definedName name="x_list" localSheetId="2">#REF!</definedName>
    <definedName name="x_list" localSheetId="11">#REF!</definedName>
    <definedName name="x_list" localSheetId="5">#REF!</definedName>
    <definedName name="x_list" localSheetId="14">#REF!</definedName>
    <definedName name="x_list">#REF!</definedName>
    <definedName name="X_ng">#N/A</definedName>
    <definedName name="X0.4" localSheetId="13">#REF!</definedName>
    <definedName name="X0.4" localSheetId="2">#REF!</definedName>
    <definedName name="X0.4" localSheetId="11">#REF!</definedName>
    <definedName name="X0.4" localSheetId="5">#REF!</definedName>
    <definedName name="X0.4" localSheetId="14">#REF!</definedName>
    <definedName name="X0.4">#REF!</definedName>
    <definedName name="x1_" localSheetId="13">#REF!</definedName>
    <definedName name="x1_" localSheetId="2">#REF!</definedName>
    <definedName name="x1_" localSheetId="11">#REF!</definedName>
    <definedName name="x1_" localSheetId="5">#REF!</definedName>
    <definedName name="x1_" localSheetId="14">#REF!</definedName>
    <definedName name="x1_">#REF!</definedName>
    <definedName name="x17dnc">#N/A</definedName>
    <definedName name="x17dvl">#N/A</definedName>
    <definedName name="x17knc">#N/A</definedName>
    <definedName name="x17kvl">#N/A</definedName>
    <definedName name="X1pFCOnc">#N/A</definedName>
    <definedName name="X1pFCOvc">#N/A</definedName>
    <definedName name="X1pFCOvl">#N/A</definedName>
    <definedName name="x1pignc">#N/A</definedName>
    <definedName name="x1pignc_6" localSheetId="13">#REF!</definedName>
    <definedName name="x1pignc_6" localSheetId="2">#REF!</definedName>
    <definedName name="x1pignc_6" localSheetId="11">#REF!</definedName>
    <definedName name="x1pignc_6" localSheetId="5">#REF!</definedName>
    <definedName name="x1pignc_6" localSheetId="14">#REF!</definedName>
    <definedName name="x1pignc_6">#REF!</definedName>
    <definedName name="X1pIGvc">#N/A</definedName>
    <definedName name="x1pigvl">#N/A</definedName>
    <definedName name="x1pigvl_6" localSheetId="13">#REF!</definedName>
    <definedName name="x1pigvl_6" localSheetId="2">#REF!</definedName>
    <definedName name="x1pigvl_6" localSheetId="11">#REF!</definedName>
    <definedName name="x1pigvl_6" localSheetId="5">#REF!</definedName>
    <definedName name="x1pigvl_6" localSheetId="14">#REF!</definedName>
    <definedName name="x1pigvl_6">#REF!</definedName>
    <definedName name="x1pind" localSheetId="13">#REF!</definedName>
    <definedName name="x1pind" localSheetId="2">#REF!</definedName>
    <definedName name="x1pind" localSheetId="11">#REF!</definedName>
    <definedName name="x1pind" localSheetId="5">#REF!</definedName>
    <definedName name="x1pind" localSheetId="14">#REF!</definedName>
    <definedName name="x1pind">#REF!</definedName>
    <definedName name="x1pind_6" localSheetId="13">#REF!</definedName>
    <definedName name="x1pind_6" localSheetId="2">#REF!</definedName>
    <definedName name="x1pind_6" localSheetId="11">#REF!</definedName>
    <definedName name="x1pind_6" localSheetId="5">#REF!</definedName>
    <definedName name="x1pind_6" localSheetId="14">#REF!</definedName>
    <definedName name="x1pind_6">#REF!</definedName>
    <definedName name="x1pindnc">#N/A</definedName>
    <definedName name="x1pindnc_6" localSheetId="13">#REF!</definedName>
    <definedName name="x1pindnc_6" localSheetId="2">#REF!</definedName>
    <definedName name="x1pindnc_6" localSheetId="11">#REF!</definedName>
    <definedName name="x1pindnc_6" localSheetId="5">#REF!</definedName>
    <definedName name="x1pindnc_6" localSheetId="14">#REF!</definedName>
    <definedName name="x1pindnc_6">#REF!</definedName>
    <definedName name="X1pINDvc" localSheetId="13">#REF!</definedName>
    <definedName name="X1pINDvc" localSheetId="2">#REF!</definedName>
    <definedName name="X1pINDvc" localSheetId="11">#REF!</definedName>
    <definedName name="X1pINDvc" localSheetId="5">#REF!</definedName>
    <definedName name="X1pINDvc" localSheetId="14">#REF!</definedName>
    <definedName name="X1pINDvc">#REF!</definedName>
    <definedName name="x1pindvl">#N/A</definedName>
    <definedName name="x1pindvl_6" localSheetId="13">#REF!</definedName>
    <definedName name="x1pindvl_6" localSheetId="2">#REF!</definedName>
    <definedName name="x1pindvl_6" localSheetId="11">#REF!</definedName>
    <definedName name="x1pindvl_6" localSheetId="5">#REF!</definedName>
    <definedName name="x1pindvl_6" localSheetId="14">#REF!</definedName>
    <definedName name="x1pindvl_6">#REF!</definedName>
    <definedName name="x1pint" localSheetId="13">#REF!</definedName>
    <definedName name="x1pint" localSheetId="2">#REF!</definedName>
    <definedName name="x1pint" localSheetId="11">#REF!</definedName>
    <definedName name="x1pint" localSheetId="5">#REF!</definedName>
    <definedName name="x1pint" localSheetId="14">#REF!</definedName>
    <definedName name="x1pint">#REF!</definedName>
    <definedName name="x1pint_6" localSheetId="13">#REF!</definedName>
    <definedName name="x1pint_6" localSheetId="2">#REF!</definedName>
    <definedName name="x1pint_6" localSheetId="11">#REF!</definedName>
    <definedName name="x1pint_6" localSheetId="5">#REF!</definedName>
    <definedName name="x1pint_6" localSheetId="14">#REF!</definedName>
    <definedName name="x1pint_6">#REF!</definedName>
    <definedName name="x1pintnc">#N/A</definedName>
    <definedName name="x1pintnc_6" localSheetId="13">#REF!</definedName>
    <definedName name="x1pintnc_6" localSheetId="2">#REF!</definedName>
    <definedName name="x1pintnc_6" localSheetId="11">#REF!</definedName>
    <definedName name="x1pintnc_6" localSheetId="5">#REF!</definedName>
    <definedName name="x1pintnc_6" localSheetId="14">#REF!</definedName>
    <definedName name="x1pintnc_6">#REF!</definedName>
    <definedName name="X1pINTvc">#N/A</definedName>
    <definedName name="x1pintvl">#N/A</definedName>
    <definedName name="x1pintvl_6" localSheetId="13">#REF!</definedName>
    <definedName name="x1pintvl_6" localSheetId="2">#REF!</definedName>
    <definedName name="x1pintvl_6" localSheetId="11">#REF!</definedName>
    <definedName name="x1pintvl_6" localSheetId="5">#REF!</definedName>
    <definedName name="x1pintvl_6" localSheetId="14">#REF!</definedName>
    <definedName name="x1pintvl_6">#REF!</definedName>
    <definedName name="x1ping" localSheetId="13">#REF!</definedName>
    <definedName name="x1ping" localSheetId="2">#REF!</definedName>
    <definedName name="x1ping" localSheetId="11">#REF!</definedName>
    <definedName name="x1ping" localSheetId="5">#REF!</definedName>
    <definedName name="x1ping" localSheetId="14">#REF!</definedName>
    <definedName name="x1ping">#REF!</definedName>
    <definedName name="x1ping_6" localSheetId="13">#REF!</definedName>
    <definedName name="x1ping_6" localSheetId="2">#REF!</definedName>
    <definedName name="x1ping_6" localSheetId="11">#REF!</definedName>
    <definedName name="x1ping_6" localSheetId="5">#REF!</definedName>
    <definedName name="x1ping_6" localSheetId="14">#REF!</definedName>
    <definedName name="x1ping_6">#REF!</definedName>
    <definedName name="x1pingnc">#N/A</definedName>
    <definedName name="x1pingnc_6" localSheetId="13">#REF!</definedName>
    <definedName name="x1pingnc_6" localSheetId="2">#REF!</definedName>
    <definedName name="x1pingnc_6" localSheetId="11">#REF!</definedName>
    <definedName name="x1pingnc_6" localSheetId="5">#REF!</definedName>
    <definedName name="x1pingnc_6" localSheetId="14">#REF!</definedName>
    <definedName name="x1pingnc_6">#REF!</definedName>
    <definedName name="X1pINGvc" localSheetId="13">#REF!</definedName>
    <definedName name="X1pINGvc" localSheetId="2">#REF!</definedName>
    <definedName name="X1pINGvc" localSheetId="11">#REF!</definedName>
    <definedName name="X1pINGvc" localSheetId="5">#REF!</definedName>
    <definedName name="X1pINGvc" localSheetId="14">#REF!</definedName>
    <definedName name="X1pINGvc">#REF!</definedName>
    <definedName name="x1pingvl">#N/A</definedName>
    <definedName name="x1pingvl_6" localSheetId="13">#REF!</definedName>
    <definedName name="x1pingvl_6" localSheetId="2">#REF!</definedName>
    <definedName name="x1pingvl_6" localSheetId="11">#REF!</definedName>
    <definedName name="x1pingvl_6" localSheetId="5">#REF!</definedName>
    <definedName name="x1pingvl_6" localSheetId="14">#REF!</definedName>
    <definedName name="x1pingvl_6">#REF!</definedName>
    <definedName name="x1pitnc">#N/A</definedName>
    <definedName name="x1pitnc_6" localSheetId="13">#REF!</definedName>
    <definedName name="x1pitnc_6" localSheetId="2">#REF!</definedName>
    <definedName name="x1pitnc_6" localSheetId="11">#REF!</definedName>
    <definedName name="x1pitnc_6" localSheetId="5">#REF!</definedName>
    <definedName name="x1pitnc_6" localSheetId="14">#REF!</definedName>
    <definedName name="x1pitnc_6">#REF!</definedName>
    <definedName name="X1pITvc">#N/A</definedName>
    <definedName name="x1pitvl">#N/A</definedName>
    <definedName name="x1pitvl_6" localSheetId="13">#REF!</definedName>
    <definedName name="x1pitvl_6" localSheetId="2">#REF!</definedName>
    <definedName name="x1pitvl_6" localSheetId="11">#REF!</definedName>
    <definedName name="x1pitvl_6" localSheetId="5">#REF!</definedName>
    <definedName name="x1pitvl_6" localSheetId="14">#REF!</definedName>
    <definedName name="x1pitvl_6">#REF!</definedName>
    <definedName name="x2_" localSheetId="13">#REF!</definedName>
    <definedName name="x2_" localSheetId="2">#REF!</definedName>
    <definedName name="x2_" localSheetId="11">#REF!</definedName>
    <definedName name="x2_" localSheetId="5">#REF!</definedName>
    <definedName name="x2_" localSheetId="14">#REF!</definedName>
    <definedName name="x2_">#REF!</definedName>
    <definedName name="x20knc">#N/A</definedName>
    <definedName name="x20kvl">#N/A</definedName>
    <definedName name="x22knc">#N/A</definedName>
    <definedName name="x22kvl">#N/A</definedName>
    <definedName name="x2mig1nc">#N/A</definedName>
    <definedName name="x2mig1nc_6" localSheetId="13">#REF!</definedName>
    <definedName name="x2mig1nc_6" localSheetId="2">#REF!</definedName>
    <definedName name="x2mig1nc_6" localSheetId="11">#REF!</definedName>
    <definedName name="x2mig1nc_6" localSheetId="5">#REF!</definedName>
    <definedName name="x2mig1nc_6" localSheetId="14">#REF!</definedName>
    <definedName name="x2mig1nc_6">#REF!</definedName>
    <definedName name="x2mig1vl">#N/A</definedName>
    <definedName name="x2mig1vl_6" localSheetId="13">#REF!</definedName>
    <definedName name="x2mig1vl_6" localSheetId="2">#REF!</definedName>
    <definedName name="x2mig1vl_6" localSheetId="11">#REF!</definedName>
    <definedName name="x2mig1vl_6" localSheetId="5">#REF!</definedName>
    <definedName name="x2mig1vl_6" localSheetId="14">#REF!</definedName>
    <definedName name="x2mig1vl_6">#REF!</definedName>
    <definedName name="x2min1nc">#N/A</definedName>
    <definedName name="x2min1nc_6" localSheetId="13">#REF!</definedName>
    <definedName name="x2min1nc_6" localSheetId="2">#REF!</definedName>
    <definedName name="x2min1nc_6" localSheetId="11">#REF!</definedName>
    <definedName name="x2min1nc_6" localSheetId="5">#REF!</definedName>
    <definedName name="x2min1nc_6" localSheetId="14">#REF!</definedName>
    <definedName name="x2min1nc_6">#REF!</definedName>
    <definedName name="x2min1vl">#N/A</definedName>
    <definedName name="x2min1vl_6" localSheetId="13">#REF!</definedName>
    <definedName name="x2min1vl_6" localSheetId="2">#REF!</definedName>
    <definedName name="x2min1vl_6" localSheetId="11">#REF!</definedName>
    <definedName name="x2min1vl_6" localSheetId="5">#REF!</definedName>
    <definedName name="x2min1vl_6" localSheetId="14">#REF!</definedName>
    <definedName name="x2min1vl_6">#REF!</definedName>
    <definedName name="x2mit1vl">#N/A</definedName>
    <definedName name="x2mit1vl_6" localSheetId="13">#REF!</definedName>
    <definedName name="x2mit1vl_6" localSheetId="2">#REF!</definedName>
    <definedName name="x2mit1vl_6" localSheetId="11">#REF!</definedName>
    <definedName name="x2mit1vl_6" localSheetId="5">#REF!</definedName>
    <definedName name="x2mit1vl_6" localSheetId="14">#REF!</definedName>
    <definedName name="x2mit1vl_6">#REF!</definedName>
    <definedName name="x2mitnc">#N/A</definedName>
    <definedName name="x2mitnc_6" localSheetId="13">#REF!</definedName>
    <definedName name="x2mitnc_6" localSheetId="2">#REF!</definedName>
    <definedName name="x2mitnc_6" localSheetId="11">#REF!</definedName>
    <definedName name="x2mitnc_6" localSheetId="5">#REF!</definedName>
    <definedName name="x2mitnc_6" localSheetId="14">#REF!</definedName>
    <definedName name="x2mitnc_6">#REF!</definedName>
    <definedName name="x4.1.1">#N/A</definedName>
    <definedName name="x4.3.21">#N/A</definedName>
    <definedName name="x4.3.22">#N/A</definedName>
    <definedName name="X4_">#N/A</definedName>
    <definedName name="XA" localSheetId="13">#REF!</definedName>
    <definedName name="XA" localSheetId="2">#REF!</definedName>
    <definedName name="XA" localSheetId="11">#REF!</definedName>
    <definedName name="XA" localSheetId="5">#REF!</definedName>
    <definedName name="XA" localSheetId="14">#REF!</definedName>
    <definedName name="XA">#REF!</definedName>
    <definedName name="xa_son" localSheetId="13">#REF!</definedName>
    <definedName name="xa_son" localSheetId="2">#REF!</definedName>
    <definedName name="xa_son" localSheetId="11">#REF!</definedName>
    <definedName name="xa_son" localSheetId="5">#REF!</definedName>
    <definedName name="xa_son" localSheetId="14">#REF!</definedName>
    <definedName name="xa_son">#REF!</definedName>
    <definedName name="Xadau" localSheetId="13">#REF!</definedName>
    <definedName name="Xadau" localSheetId="2">#REF!</definedName>
    <definedName name="Xadau" localSheetId="11">#REF!</definedName>
    <definedName name="Xadau" localSheetId="5">#REF!</definedName>
    <definedName name="Xadau" localSheetId="14">#REF!</definedName>
    <definedName name="Xadau">#REF!</definedName>
    <definedName name="xama" localSheetId="13">#REF!</definedName>
    <definedName name="xama" localSheetId="2">#REF!</definedName>
    <definedName name="xama" localSheetId="11">#REF!</definedName>
    <definedName name="xama" localSheetId="5">#REF!</definedName>
    <definedName name="xama" localSheetId="14">#REF!</definedName>
    <definedName name="xama">#REF!</definedName>
    <definedName name="xang" localSheetId="13">#REF!</definedName>
    <definedName name="xang" localSheetId="2">#REF!</definedName>
    <definedName name="xang" localSheetId="11">#REF!</definedName>
    <definedName name="xang" localSheetId="5">#REF!</definedName>
    <definedName name="xang" localSheetId="14">#REF!</definedName>
    <definedName name="xang">#REF!</definedName>
    <definedName name="Xao" localSheetId="13">#REF!</definedName>
    <definedName name="Xao" localSheetId="2">#REF!</definedName>
    <definedName name="Xao" localSheetId="11">#REF!</definedName>
    <definedName name="Xao" localSheetId="5">#REF!</definedName>
    <definedName name="Xao" localSheetId="14">#REF!</definedName>
    <definedName name="Xao">#REF!</definedName>
    <definedName name="xason" localSheetId="13">#REF!</definedName>
    <definedName name="xason" localSheetId="2">#REF!</definedName>
    <definedName name="xason" localSheetId="11">#REF!</definedName>
    <definedName name="xason" localSheetId="5">#REF!</definedName>
    <definedName name="xason" localSheetId="14">#REF!</definedName>
    <definedName name="xason">#REF!</definedName>
    <definedName name="xat">#N/A</definedName>
    <definedName name="xaydung">#N/A</definedName>
    <definedName name="XAYGACH" localSheetId="13">#REF!</definedName>
    <definedName name="XAYGACH" localSheetId="2">#REF!</definedName>
    <definedName name="XAYGACH" localSheetId="11">#REF!</definedName>
    <definedName name="XAYGACH" localSheetId="5">#REF!</definedName>
    <definedName name="XAYGACH" localSheetId="14">#REF!</definedName>
    <definedName name="XAYGACH">#REF!</definedName>
    <definedName name="xaylap" localSheetId="13">#REF!</definedName>
    <definedName name="xaylap" localSheetId="2">#REF!</definedName>
    <definedName name="xaylap" localSheetId="11">#REF!</definedName>
    <definedName name="xaylap" localSheetId="5">#REF!</definedName>
    <definedName name="xaylap" localSheetId="14">#REF!</definedName>
    <definedName name="xaylap">#REF!</definedName>
    <definedName name="XB_80" localSheetId="13">#REF!</definedName>
    <definedName name="XB_80" localSheetId="2">#REF!</definedName>
    <definedName name="XB_80" localSheetId="11">#REF!</definedName>
    <definedName name="XB_80" localSheetId="5">#REF!</definedName>
    <definedName name="XB_80" localSheetId="14">#REF!</definedName>
    <definedName name="XB_80">#REF!</definedName>
    <definedName name="xbkl" localSheetId="13">#REF!</definedName>
    <definedName name="xbkl" localSheetId="2">#REF!</definedName>
    <definedName name="xbkl" localSheetId="11">#REF!</definedName>
    <definedName name="xbkl" localSheetId="5">#REF!</definedName>
    <definedName name="xbkl" localSheetId="14">#REF!</definedName>
    <definedName name="xbkl">#REF!</definedName>
    <definedName name="xbt">#N/A</definedName>
    <definedName name="xc" localSheetId="13">#REF!</definedName>
    <definedName name="xc" localSheetId="2">#REF!</definedName>
    <definedName name="xc" localSheetId="11">#REF!</definedName>
    <definedName name="xc" localSheetId="5">#REF!</definedName>
    <definedName name="xc" localSheetId="14">#REF!</definedName>
    <definedName name="xc">#REF!</definedName>
    <definedName name="XCCT">0.5</definedName>
    <definedName name="xcp" localSheetId="13">#REF!</definedName>
    <definedName name="xcp" localSheetId="2">#REF!</definedName>
    <definedName name="xcp" localSheetId="11">#REF!</definedName>
    <definedName name="xcp" localSheetId="5">#REF!</definedName>
    <definedName name="xcp" localSheetId="14">#REF!</definedName>
    <definedName name="xcp">#REF!</definedName>
    <definedName name="xct">#N/A</definedName>
    <definedName name="xd0.6" localSheetId="13">#REF!</definedName>
    <definedName name="xd0.6" localSheetId="2">#REF!</definedName>
    <definedName name="xd0.6" localSheetId="11">#REF!</definedName>
    <definedName name="xd0.6" localSheetId="5">#REF!</definedName>
    <definedName name="xd0.6" localSheetId="14">#REF!</definedName>
    <definedName name="xd0.6">#REF!</definedName>
    <definedName name="xd1.3" localSheetId="13">#REF!</definedName>
    <definedName name="xd1.3" localSheetId="2">#REF!</definedName>
    <definedName name="xd1.3" localSheetId="11">#REF!</definedName>
    <definedName name="xd1.3" localSheetId="5">#REF!</definedName>
    <definedName name="xd1.3" localSheetId="14">#REF!</definedName>
    <definedName name="xd1.3">#REF!</definedName>
    <definedName name="xd1.5" localSheetId="13">#REF!</definedName>
    <definedName name="xd1.5" localSheetId="2">#REF!</definedName>
    <definedName name="xd1.5" localSheetId="11">#REF!</definedName>
    <definedName name="xd1.5" localSheetId="5">#REF!</definedName>
    <definedName name="xd1.5" localSheetId="14">#REF!</definedName>
    <definedName name="xd1.5">#REF!</definedName>
    <definedName name="xdap1" localSheetId="13">#REF!</definedName>
    <definedName name="xdap1" localSheetId="14">#REF!</definedName>
    <definedName name="xdap1">#REF!</definedName>
    <definedName name="xdd" localSheetId="13">#REF!</definedName>
    <definedName name="xdd" localSheetId="2">#REF!</definedName>
    <definedName name="xdd" localSheetId="11">#REF!</definedName>
    <definedName name="xdd" localSheetId="5">#REF!</definedName>
    <definedName name="xdd" localSheetId="14">#REF!</definedName>
    <definedName name="xdd">#REF!</definedName>
    <definedName name="XDDHT" localSheetId="13">#REF!</definedName>
    <definedName name="XDDHT" localSheetId="2">#REF!</definedName>
    <definedName name="XDDHT" localSheetId="11">#REF!</definedName>
    <definedName name="XDDHT" localSheetId="5">#REF!</definedName>
    <definedName name="XDDHT" localSheetId="14">#REF!</definedName>
    <definedName name="XDDHT">#REF!</definedName>
    <definedName name="xdra" localSheetId="13">#REF!</definedName>
    <definedName name="xdra" localSheetId="14">#REF!</definedName>
    <definedName name="xdra">#REF!</definedName>
    <definedName name="xdsnc">#N/A</definedName>
    <definedName name="xdsnc_6" localSheetId="13">#REF!</definedName>
    <definedName name="xdsnc_6" localSheetId="2">#REF!</definedName>
    <definedName name="xdsnc_6" localSheetId="11">#REF!</definedName>
    <definedName name="xdsnc_6" localSheetId="5">#REF!</definedName>
    <definedName name="xdsnc_6" localSheetId="14">#REF!</definedName>
    <definedName name="xdsnc_6">#REF!</definedName>
    <definedName name="xdsvl">#N/A</definedName>
    <definedName name="xdsvl_6" localSheetId="13">#REF!</definedName>
    <definedName name="xdsvl_6" localSheetId="2">#REF!</definedName>
    <definedName name="xdsvl_6" localSheetId="11">#REF!</definedName>
    <definedName name="xdsvl_6" localSheetId="5">#REF!</definedName>
    <definedName name="xdsvl_6" localSheetId="14">#REF!</definedName>
    <definedName name="xdsvl_6">#REF!</definedName>
    <definedName name="xe" localSheetId="13">#REF!</definedName>
    <definedName name="xe" localSheetId="2">#REF!</definedName>
    <definedName name="xe" localSheetId="11">#REF!</definedName>
    <definedName name="xe" localSheetId="5">#REF!</definedName>
    <definedName name="xe" localSheetId="14">#REF!</definedName>
    <definedName name="xe">#REF!</definedName>
    <definedName name="Xe_lao_dÇm">#N/A</definedName>
    <definedName name="xebt6" localSheetId="13">#REF!</definedName>
    <definedName name="xebt6" localSheetId="2">#REF!</definedName>
    <definedName name="xebt6" localSheetId="11">#REF!</definedName>
    <definedName name="xebt6" localSheetId="5">#REF!</definedName>
    <definedName name="xebt6" localSheetId="14">#REF!</definedName>
    <definedName name="xebt6">#REF!</definedName>
    <definedName name="xelaodam" localSheetId="13">#REF!</definedName>
    <definedName name="xelaodam" localSheetId="2">#REF!</definedName>
    <definedName name="xelaodam" localSheetId="11">#REF!</definedName>
    <definedName name="xelaodam" localSheetId="5">#REF!</definedName>
    <definedName name="xelaodam" localSheetId="14">#REF!</definedName>
    <definedName name="xelaodam">#REF!</definedName>
    <definedName name="xenhua" localSheetId="13">#REF!</definedName>
    <definedName name="xenhua" localSheetId="2">#REF!</definedName>
    <definedName name="xenhua" localSheetId="11">#REF!</definedName>
    <definedName name="xenhua" localSheetId="5">#REF!</definedName>
    <definedName name="xenhua" localSheetId="14">#REF!</definedName>
    <definedName name="xenhua">#REF!</definedName>
    <definedName name="xerox" localSheetId="13">#REF!</definedName>
    <definedName name="xerox" localSheetId="2">#REF!</definedName>
    <definedName name="xerox" localSheetId="11">#REF!</definedName>
    <definedName name="xerox" localSheetId="5">#REF!</definedName>
    <definedName name="xerox" localSheetId="14">#REF!</definedName>
    <definedName name="xerox">#REF!</definedName>
    <definedName name="xetuoinhua" localSheetId="13">#REF!</definedName>
    <definedName name="xetuoinhua" localSheetId="2">#REF!</definedName>
    <definedName name="xetuoinhua" localSheetId="11">#REF!</definedName>
    <definedName name="xetuoinhua" localSheetId="5">#REF!</definedName>
    <definedName name="xetuoinhua" localSheetId="14">#REF!</definedName>
    <definedName name="xetuoinhua">#REF!</definedName>
    <definedName name="xetuoinhua190" localSheetId="13">#REF!</definedName>
    <definedName name="xetuoinhua190" localSheetId="2">#REF!</definedName>
    <definedName name="xetuoinhua190" localSheetId="11">#REF!</definedName>
    <definedName name="xetuoinhua190" localSheetId="5">#REF!</definedName>
    <definedName name="xetuoinhua190" localSheetId="14">#REF!</definedName>
    <definedName name="xetuoinhua190">#REF!</definedName>
    <definedName name="xethung10t" localSheetId="13">#REF!</definedName>
    <definedName name="xethung10t" localSheetId="2">#REF!</definedName>
    <definedName name="xethung10t" localSheetId="11">#REF!</definedName>
    <definedName name="xethung10t" localSheetId="5">#REF!</definedName>
    <definedName name="xethung10t" localSheetId="14">#REF!</definedName>
    <definedName name="xethung10t">#REF!</definedName>
    <definedName name="xetreo" localSheetId="13">#REF!</definedName>
    <definedName name="xetreo" localSheetId="2">#REF!</definedName>
    <definedName name="xetreo" localSheetId="11">#REF!</definedName>
    <definedName name="xetreo" localSheetId="5">#REF!</definedName>
    <definedName name="xetreo" localSheetId="14">#REF!</definedName>
    <definedName name="xetreo">#REF!</definedName>
    <definedName name="xfco" localSheetId="13">#REF!</definedName>
    <definedName name="xfco" localSheetId="2">#REF!</definedName>
    <definedName name="xfco" localSheetId="11">#REF!</definedName>
    <definedName name="xfco" localSheetId="5">#REF!</definedName>
    <definedName name="xfco" localSheetId="14">#REF!</definedName>
    <definedName name="xfco">#REF!</definedName>
    <definedName name="xfco_6" localSheetId="13">#REF!</definedName>
    <definedName name="xfco_6" localSheetId="2">#REF!</definedName>
    <definedName name="xfco_6" localSheetId="11">#REF!</definedName>
    <definedName name="xfco_6" localSheetId="5">#REF!</definedName>
    <definedName name="xfco_6" localSheetId="14">#REF!</definedName>
    <definedName name="xfco_6">#REF!</definedName>
    <definedName name="xfco3p" localSheetId="13">#REF!</definedName>
    <definedName name="xfco3p" localSheetId="2">#REF!</definedName>
    <definedName name="xfco3p" localSheetId="11">#REF!</definedName>
    <definedName name="xfco3p" localSheetId="5">#REF!</definedName>
    <definedName name="xfco3p" localSheetId="14">#REF!</definedName>
    <definedName name="xfco3p">#REF!</definedName>
    <definedName name="xfco3p_6" localSheetId="13">#REF!</definedName>
    <definedName name="xfco3p_6" localSheetId="2">#REF!</definedName>
    <definedName name="xfco3p_6" localSheetId="11">#REF!</definedName>
    <definedName name="xfco3p_6" localSheetId="5">#REF!</definedName>
    <definedName name="xfco3p_6" localSheetId="14">#REF!</definedName>
    <definedName name="xfco3p_6">#REF!</definedName>
    <definedName name="xfconc">#N/A</definedName>
    <definedName name="xfconc_6" localSheetId="13">#REF!</definedName>
    <definedName name="xfconc_6" localSheetId="2">#REF!</definedName>
    <definedName name="xfconc_6" localSheetId="11">#REF!</definedName>
    <definedName name="xfconc_6" localSheetId="5">#REF!</definedName>
    <definedName name="xfconc_6" localSheetId="14">#REF!</definedName>
    <definedName name="xfconc_6">#REF!</definedName>
    <definedName name="xfconc3p">#N/A</definedName>
    <definedName name="xfcotnc" localSheetId="13">#REF!</definedName>
    <definedName name="xfcotnc" localSheetId="2">#REF!</definedName>
    <definedName name="xfcotnc" localSheetId="11">#REF!</definedName>
    <definedName name="xfcotnc" localSheetId="5">#REF!</definedName>
    <definedName name="xfcotnc" localSheetId="14">#REF!</definedName>
    <definedName name="xfcotnc">#REF!</definedName>
    <definedName name="xfcotnc_6" localSheetId="13">#REF!</definedName>
    <definedName name="xfcotnc_6" localSheetId="2">#REF!</definedName>
    <definedName name="xfcotnc_6" localSheetId="11">#REF!</definedName>
    <definedName name="xfcotnc_6" localSheetId="5">#REF!</definedName>
    <definedName name="xfcotnc_6" localSheetId="14">#REF!</definedName>
    <definedName name="xfcotnc_6">#REF!</definedName>
    <definedName name="xfcotvl" localSheetId="13">#REF!</definedName>
    <definedName name="xfcotvl" localSheetId="2">#REF!</definedName>
    <definedName name="xfcotvl" localSheetId="11">#REF!</definedName>
    <definedName name="xfcotvl" localSheetId="5">#REF!</definedName>
    <definedName name="xfcotvl" localSheetId="14">#REF!</definedName>
    <definedName name="xfcotvl">#REF!</definedName>
    <definedName name="xfcotvl_6" localSheetId="13">#REF!</definedName>
    <definedName name="xfcotvl_6" localSheetId="2">#REF!</definedName>
    <definedName name="xfcotvl_6" localSheetId="11">#REF!</definedName>
    <definedName name="xfcotvl_6" localSheetId="5">#REF!</definedName>
    <definedName name="xfcotvl_6" localSheetId="14">#REF!</definedName>
    <definedName name="xfcotvl_6">#REF!</definedName>
    <definedName name="xfcovl">#N/A</definedName>
    <definedName name="xfcovl_6" localSheetId="13">#REF!</definedName>
    <definedName name="xfcovl_6" localSheetId="2">#REF!</definedName>
    <definedName name="xfcovl_6" localSheetId="11">#REF!</definedName>
    <definedName name="xfcovl_6" localSheetId="5">#REF!</definedName>
    <definedName name="xfcovl_6" localSheetId="14">#REF!</definedName>
    <definedName name="xfcovl_6">#REF!</definedName>
    <definedName name="xfcovl3p">#N/A</definedName>
    <definedName name="xfnc">#N/A</definedName>
    <definedName name="xfnc_6" localSheetId="13">#REF!</definedName>
    <definedName name="xfnc_6" localSheetId="2">#REF!</definedName>
    <definedName name="xfnc_6" localSheetId="11">#REF!</definedName>
    <definedName name="xfnc_6" localSheetId="5">#REF!</definedName>
    <definedName name="xfnc_6" localSheetId="14">#REF!</definedName>
    <definedName name="xfnc_6">#REF!</definedName>
    <definedName name="xfvl">#N/A</definedName>
    <definedName name="xfvl_6" localSheetId="13">#REF!</definedName>
    <definedName name="xfvl_6" localSheetId="2">#REF!</definedName>
    <definedName name="xfvl_6" localSheetId="11">#REF!</definedName>
    <definedName name="xfvl_6" localSheetId="5">#REF!</definedName>
    <definedName name="xfvl_6" localSheetId="14">#REF!</definedName>
    <definedName name="xfvl_6">#REF!</definedName>
    <definedName name="xg">#N/A</definedName>
    <definedName name="xga75">#N/A</definedName>
    <definedName name="xgc100" localSheetId="13">#REF!</definedName>
    <definedName name="xgc100" localSheetId="2">#REF!</definedName>
    <definedName name="xgc100" localSheetId="11">#REF!</definedName>
    <definedName name="xgc100" localSheetId="5">#REF!</definedName>
    <definedName name="xgc100" localSheetId="14">#REF!</definedName>
    <definedName name="xgc100">#REF!</definedName>
    <definedName name="xgc150" localSheetId="13">#REF!</definedName>
    <definedName name="xgc150" localSheetId="2">#REF!</definedName>
    <definedName name="xgc150" localSheetId="11">#REF!</definedName>
    <definedName name="xgc150" localSheetId="5">#REF!</definedName>
    <definedName name="xgc150" localSheetId="14">#REF!</definedName>
    <definedName name="xgc150">#REF!</definedName>
    <definedName name="xgc200" localSheetId="13">#REF!</definedName>
    <definedName name="xgc200" localSheetId="2">#REF!</definedName>
    <definedName name="xgc200" localSheetId="11">#REF!</definedName>
    <definedName name="xgc200" localSheetId="5">#REF!</definedName>
    <definedName name="xgc200" localSheetId="14">#REF!</definedName>
    <definedName name="xgc200">#REF!</definedName>
    <definedName name="xh" localSheetId="13">#REF!</definedName>
    <definedName name="xh" localSheetId="2">#REF!</definedName>
    <definedName name="xh" localSheetId="11">#REF!</definedName>
    <definedName name="xh" localSheetId="5">#REF!</definedName>
    <definedName name="xh" localSheetId="14">#REF!</definedName>
    <definedName name="xh">#REF!</definedName>
    <definedName name="xhn" localSheetId="13">#REF!</definedName>
    <definedName name="xhn" localSheetId="2">#REF!</definedName>
    <definedName name="xhn" localSheetId="11">#REF!</definedName>
    <definedName name="xhn" localSheetId="5">#REF!</definedName>
    <definedName name="xhn" localSheetId="14">#REF!</definedName>
    <definedName name="xhn">#REF!</definedName>
    <definedName name="xhn_6" localSheetId="13">#REF!</definedName>
    <definedName name="xhn_6" localSheetId="2">#REF!</definedName>
    <definedName name="xhn_6" localSheetId="11">#REF!</definedName>
    <definedName name="xhn_6" localSheetId="5">#REF!</definedName>
    <definedName name="xhn_6" localSheetId="14">#REF!</definedName>
    <definedName name="xhn_6">#REF!</definedName>
    <definedName name="xhnnc">#N/A</definedName>
    <definedName name="xhnnc_6" localSheetId="13">#REF!</definedName>
    <definedName name="xhnnc_6" localSheetId="2">#REF!</definedName>
    <definedName name="xhnnc_6" localSheetId="11">#REF!</definedName>
    <definedName name="xhnnc_6" localSheetId="5">#REF!</definedName>
    <definedName name="xhnnc_6" localSheetId="14">#REF!</definedName>
    <definedName name="xhnnc_6">#REF!</definedName>
    <definedName name="xhnvl">#N/A</definedName>
    <definedName name="xhnvl_6" localSheetId="13">#REF!</definedName>
    <definedName name="xhnvl_6" localSheetId="2">#REF!</definedName>
    <definedName name="xhnvl_6" localSheetId="11">#REF!</definedName>
    <definedName name="xhnvl_6" localSheetId="5">#REF!</definedName>
    <definedName name="xhnvl_6" localSheetId="14">#REF!</definedName>
    <definedName name="xhnvl_6">#REF!</definedName>
    <definedName name="xi" localSheetId="13">#REF!</definedName>
    <definedName name="xi" localSheetId="2">#REF!</definedName>
    <definedName name="xi" localSheetId="11">#REF!</definedName>
    <definedName name="xi" localSheetId="5">#REF!</definedName>
    <definedName name="xi" localSheetId="14">#REF!</definedName>
    <definedName name="xi">#REF!</definedName>
    <definedName name="xig" localSheetId="13">#REF!</definedName>
    <definedName name="xig" localSheetId="2">#REF!</definedName>
    <definedName name="xig" localSheetId="11">#REF!</definedName>
    <definedName name="xig" localSheetId="5">#REF!</definedName>
    <definedName name="xig" localSheetId="14">#REF!</definedName>
    <definedName name="xig">#REF!</definedName>
    <definedName name="xig_6" localSheetId="13">#REF!</definedName>
    <definedName name="xig_6" localSheetId="2">#REF!</definedName>
    <definedName name="xig_6" localSheetId="11">#REF!</definedName>
    <definedName name="xig_6" localSheetId="5">#REF!</definedName>
    <definedName name="xig_6" localSheetId="14">#REF!</definedName>
    <definedName name="xig_6">#REF!</definedName>
    <definedName name="xig1" localSheetId="13">#REF!</definedName>
    <definedName name="xig1" localSheetId="2">#REF!</definedName>
    <definedName name="xig1" localSheetId="11">#REF!</definedName>
    <definedName name="xig1" localSheetId="5">#REF!</definedName>
    <definedName name="xig1" localSheetId="14">#REF!</definedName>
    <definedName name="xig1">#REF!</definedName>
    <definedName name="xig1_6" localSheetId="13">#REF!</definedName>
    <definedName name="xig1_6" localSheetId="2">#REF!</definedName>
    <definedName name="xig1_6" localSheetId="11">#REF!</definedName>
    <definedName name="xig1_6" localSheetId="5">#REF!</definedName>
    <definedName name="xig1_6" localSheetId="14">#REF!</definedName>
    <definedName name="xig1_6">#REF!</definedName>
    <definedName name="xig1nc">#N/A</definedName>
    <definedName name="xig1nc_6" localSheetId="13">#REF!</definedName>
    <definedName name="xig1nc_6" localSheetId="2">#REF!</definedName>
    <definedName name="xig1nc_6" localSheetId="11">#REF!</definedName>
    <definedName name="xig1nc_6" localSheetId="5">#REF!</definedName>
    <definedName name="xig1nc_6" localSheetId="14">#REF!</definedName>
    <definedName name="xig1nc_6">#REF!</definedName>
    <definedName name="xig1p" localSheetId="13">#REF!</definedName>
    <definedName name="xig1p" localSheetId="2">#REF!</definedName>
    <definedName name="xig1p" localSheetId="11">#REF!</definedName>
    <definedName name="xig1p" localSheetId="5">#REF!</definedName>
    <definedName name="xig1p" localSheetId="14">#REF!</definedName>
    <definedName name="xig1p">#REF!</definedName>
    <definedName name="xig1p_6" localSheetId="13">#REF!</definedName>
    <definedName name="xig1p_6" localSheetId="2">#REF!</definedName>
    <definedName name="xig1p_6" localSheetId="11">#REF!</definedName>
    <definedName name="xig1p_6" localSheetId="5">#REF!</definedName>
    <definedName name="xig1p_6" localSheetId="14">#REF!</definedName>
    <definedName name="xig1p_6">#REF!</definedName>
    <definedName name="xig1pnc">#N/A</definedName>
    <definedName name="xig1pnc_6" localSheetId="13">#REF!</definedName>
    <definedName name="xig1pnc_6" localSheetId="2">#REF!</definedName>
    <definedName name="xig1pnc_6" localSheetId="11">#REF!</definedName>
    <definedName name="xig1pnc_6" localSheetId="5">#REF!</definedName>
    <definedName name="xig1pnc_6" localSheetId="14">#REF!</definedName>
    <definedName name="xig1pnc_6">#REF!</definedName>
    <definedName name="xig1pvl">#N/A</definedName>
    <definedName name="xig1pvl_6" localSheetId="13">#REF!</definedName>
    <definedName name="xig1pvl_6" localSheetId="2">#REF!</definedName>
    <definedName name="xig1pvl_6" localSheetId="11">#REF!</definedName>
    <definedName name="xig1pvl_6" localSheetId="5">#REF!</definedName>
    <definedName name="xig1pvl_6" localSheetId="14">#REF!</definedName>
    <definedName name="xig1pvl_6">#REF!</definedName>
    <definedName name="xig1vl">#N/A</definedName>
    <definedName name="xig1vl_6" localSheetId="13">#REF!</definedName>
    <definedName name="xig1vl_6" localSheetId="2">#REF!</definedName>
    <definedName name="xig1vl_6" localSheetId="11">#REF!</definedName>
    <definedName name="xig1vl_6" localSheetId="5">#REF!</definedName>
    <definedName name="xig1vl_6" localSheetId="14">#REF!</definedName>
    <definedName name="xig1vl_6">#REF!</definedName>
    <definedName name="xig2nc">#N/A</definedName>
    <definedName name="xig2nc_6" localSheetId="13">#REF!</definedName>
    <definedName name="xig2nc_6" localSheetId="2">#REF!</definedName>
    <definedName name="xig2nc_6" localSheetId="11">#REF!</definedName>
    <definedName name="xig2nc_6" localSheetId="5">#REF!</definedName>
    <definedName name="xig2nc_6" localSheetId="14">#REF!</definedName>
    <definedName name="xig2nc_6">#REF!</definedName>
    <definedName name="xig2vl">#N/A</definedName>
    <definedName name="xig2vl_6" localSheetId="13">#REF!</definedName>
    <definedName name="xig2vl_6" localSheetId="2">#REF!</definedName>
    <definedName name="xig2vl_6" localSheetId="11">#REF!</definedName>
    <definedName name="xig2vl_6" localSheetId="5">#REF!</definedName>
    <definedName name="xig2vl_6" localSheetId="14">#REF!</definedName>
    <definedName name="xig2vl_6">#REF!</definedName>
    <definedName name="xig3p" localSheetId="13">#REF!</definedName>
    <definedName name="xig3p" localSheetId="2">#REF!</definedName>
    <definedName name="xig3p" localSheetId="11">#REF!</definedName>
    <definedName name="xig3p" localSheetId="5">#REF!</definedName>
    <definedName name="xig3p" localSheetId="14">#REF!</definedName>
    <definedName name="xig3p">#REF!</definedName>
    <definedName name="xig3p_6" localSheetId="13">#REF!</definedName>
    <definedName name="xig3p_6" localSheetId="2">#REF!</definedName>
    <definedName name="xig3p_6" localSheetId="11">#REF!</definedName>
    <definedName name="xig3p_6" localSheetId="5">#REF!</definedName>
    <definedName name="xig3p_6" localSheetId="14">#REF!</definedName>
    <definedName name="xig3p_6">#REF!</definedName>
    <definedName name="xiggnc">#N/A</definedName>
    <definedName name="xiggvl">#N/A</definedName>
    <definedName name="xignc">#N/A</definedName>
    <definedName name="xignc_6" localSheetId="13">#REF!</definedName>
    <definedName name="xignc_6" localSheetId="2">#REF!</definedName>
    <definedName name="xignc_6" localSheetId="11">#REF!</definedName>
    <definedName name="xignc_6" localSheetId="5">#REF!</definedName>
    <definedName name="xignc_6" localSheetId="14">#REF!</definedName>
    <definedName name="xignc_6">#REF!</definedName>
    <definedName name="xignc3p" localSheetId="13">#REF!</definedName>
    <definedName name="xignc3p" localSheetId="2">#REF!</definedName>
    <definedName name="xignc3p" localSheetId="11">#REF!</definedName>
    <definedName name="xignc3p" localSheetId="5">#REF!</definedName>
    <definedName name="xignc3p" localSheetId="14">#REF!</definedName>
    <definedName name="xignc3p">#REF!</definedName>
    <definedName name="xignc3p_6" localSheetId="13">#REF!</definedName>
    <definedName name="xignc3p_6" localSheetId="2">#REF!</definedName>
    <definedName name="xignc3p_6" localSheetId="11">#REF!</definedName>
    <definedName name="xignc3p_6" localSheetId="5">#REF!</definedName>
    <definedName name="xignc3p_6" localSheetId="14">#REF!</definedName>
    <definedName name="xignc3p_6">#REF!</definedName>
    <definedName name="XIGvc" localSheetId="13">#REF!</definedName>
    <definedName name="XIGvc" localSheetId="2">#REF!</definedName>
    <definedName name="XIGvc" localSheetId="11">#REF!</definedName>
    <definedName name="XIGvc" localSheetId="5">#REF!</definedName>
    <definedName name="XIGvc" localSheetId="14">#REF!</definedName>
    <definedName name="XIGvc">#REF!</definedName>
    <definedName name="xigvl">#N/A</definedName>
    <definedName name="xigvl_6" localSheetId="13">#REF!</definedName>
    <definedName name="xigvl_6" localSheetId="2">#REF!</definedName>
    <definedName name="xigvl_6" localSheetId="11">#REF!</definedName>
    <definedName name="xigvl_6" localSheetId="5">#REF!</definedName>
    <definedName name="xigvl_6" localSheetId="14">#REF!</definedName>
    <definedName name="xigvl_6">#REF!</definedName>
    <definedName name="xigvl3p" localSheetId="13">#REF!</definedName>
    <definedName name="xigvl3p" localSheetId="2">#REF!</definedName>
    <definedName name="xigvl3p" localSheetId="11">#REF!</definedName>
    <definedName name="xigvl3p" localSheetId="5">#REF!</definedName>
    <definedName name="xigvl3p" localSheetId="14">#REF!</definedName>
    <definedName name="xigvl3p">#REF!</definedName>
    <definedName name="xigvl3p_6" localSheetId="13">#REF!</definedName>
    <definedName name="xigvl3p_6" localSheetId="2">#REF!</definedName>
    <definedName name="xigvl3p_6" localSheetId="11">#REF!</definedName>
    <definedName name="xigvl3p_6" localSheetId="5">#REF!</definedName>
    <definedName name="xigvl3p_6" localSheetId="14">#REF!</definedName>
    <definedName name="xigvl3p_6">#REF!</definedName>
    <definedName name="XII200" localSheetId="13">#REF!</definedName>
    <definedName name="XII200" localSheetId="2">#REF!</definedName>
    <definedName name="XII200" localSheetId="11">#REF!</definedName>
    <definedName name="XII200" localSheetId="5">#REF!</definedName>
    <definedName name="XII200" localSheetId="14">#REF!</definedName>
    <definedName name="XII200">#REF!</definedName>
    <definedName name="Xim_ng_PC40">#N/A</definedName>
    <definedName name="ximang" localSheetId="13">#REF!</definedName>
    <definedName name="ximang" localSheetId="2">#REF!</definedName>
    <definedName name="ximang" localSheetId="11">#REF!</definedName>
    <definedName name="ximang" localSheetId="5">#REF!</definedName>
    <definedName name="ximang" localSheetId="14">#REF!</definedName>
    <definedName name="ximang">#REF!</definedName>
    <definedName name="XiMangPCB30">#N/A</definedName>
    <definedName name="ximangta" localSheetId="13">#REF!</definedName>
    <definedName name="ximangta" localSheetId="2">#REF!</definedName>
    <definedName name="ximangta" localSheetId="11">#REF!</definedName>
    <definedName name="ximangta" localSheetId="5">#REF!</definedName>
    <definedName name="ximangta" localSheetId="14">#REF!</definedName>
    <definedName name="ximangta">#REF!</definedName>
    <definedName name="xin" localSheetId="13">#REF!</definedName>
    <definedName name="xin" localSheetId="2">#REF!</definedName>
    <definedName name="xin" localSheetId="11">#REF!</definedName>
    <definedName name="xin" localSheetId="5">#REF!</definedName>
    <definedName name="xin" localSheetId="14">#REF!</definedName>
    <definedName name="xin">#REF!</definedName>
    <definedName name="xin_6" localSheetId="13">#REF!</definedName>
    <definedName name="xin_6" localSheetId="2">#REF!</definedName>
    <definedName name="xin_6" localSheetId="11">#REF!</definedName>
    <definedName name="xin_6" localSheetId="5">#REF!</definedName>
    <definedName name="xin_6" localSheetId="14">#REF!</definedName>
    <definedName name="xin_6">#REF!</definedName>
    <definedName name="xin190" localSheetId="13">#REF!</definedName>
    <definedName name="xin190" localSheetId="2">#REF!</definedName>
    <definedName name="xin190" localSheetId="11">#REF!</definedName>
    <definedName name="xin190" localSheetId="5">#REF!</definedName>
    <definedName name="xin190" localSheetId="14">#REF!</definedName>
    <definedName name="xin190">#REF!</definedName>
    <definedName name="xin190_6" localSheetId="13">#REF!</definedName>
    <definedName name="xin190_6" localSheetId="2">#REF!</definedName>
    <definedName name="xin190_6" localSheetId="11">#REF!</definedName>
    <definedName name="xin190_6" localSheetId="5">#REF!</definedName>
    <definedName name="xin190_6" localSheetId="14">#REF!</definedName>
    <definedName name="xin190_6">#REF!</definedName>
    <definedName name="xin1903p" localSheetId="13">#REF!</definedName>
    <definedName name="xin1903p" localSheetId="2">#REF!</definedName>
    <definedName name="xin1903p" localSheetId="11">#REF!</definedName>
    <definedName name="xin1903p" localSheetId="5">#REF!</definedName>
    <definedName name="xin1903p" localSheetId="14">#REF!</definedName>
    <definedName name="xin1903p">#REF!</definedName>
    <definedName name="xin1903p_6" localSheetId="13">#REF!</definedName>
    <definedName name="xin1903p_6" localSheetId="2">#REF!</definedName>
    <definedName name="xin1903p_6" localSheetId="11">#REF!</definedName>
    <definedName name="xin1903p_6" localSheetId="5">#REF!</definedName>
    <definedName name="xin1903p_6" localSheetId="14">#REF!</definedName>
    <definedName name="xin1903p_6">#REF!</definedName>
    <definedName name="xin190nc">#N/A</definedName>
    <definedName name="xin190nc_6" localSheetId="13">#REF!</definedName>
    <definedName name="xin190nc_6" localSheetId="2">#REF!</definedName>
    <definedName name="xin190nc_6" localSheetId="11">#REF!</definedName>
    <definedName name="xin190nc_6" localSheetId="5">#REF!</definedName>
    <definedName name="xin190nc_6" localSheetId="14">#REF!</definedName>
    <definedName name="xin190nc_6">#REF!</definedName>
    <definedName name="xin190nc3p">#N/A</definedName>
    <definedName name="xin190vl">#N/A</definedName>
    <definedName name="xin190vl_6" localSheetId="13">#REF!</definedName>
    <definedName name="xin190vl_6" localSheetId="2">#REF!</definedName>
    <definedName name="xin190vl_6" localSheetId="11">#REF!</definedName>
    <definedName name="xin190vl_6" localSheetId="5">#REF!</definedName>
    <definedName name="xin190vl_6" localSheetId="14">#REF!</definedName>
    <definedName name="xin190vl_6">#REF!</definedName>
    <definedName name="xin190vl3p">#N/A</definedName>
    <definedName name="xin2903p" localSheetId="13">#REF!</definedName>
    <definedName name="xin2903p" localSheetId="2">#REF!</definedName>
    <definedName name="xin2903p" localSheetId="11">#REF!</definedName>
    <definedName name="xin2903p" localSheetId="5">#REF!</definedName>
    <definedName name="xin2903p" localSheetId="14">#REF!</definedName>
    <definedName name="xin2903p">#REF!</definedName>
    <definedName name="xin2903p_6" localSheetId="13">#REF!</definedName>
    <definedName name="xin2903p_6" localSheetId="2">#REF!</definedName>
    <definedName name="xin2903p_6" localSheetId="11">#REF!</definedName>
    <definedName name="xin2903p_6" localSheetId="5">#REF!</definedName>
    <definedName name="xin2903p_6" localSheetId="14">#REF!</definedName>
    <definedName name="xin2903p_6">#REF!</definedName>
    <definedName name="xin290nc3p" localSheetId="13">#REF!</definedName>
    <definedName name="xin290nc3p" localSheetId="2">#REF!</definedName>
    <definedName name="xin290nc3p" localSheetId="11">#REF!</definedName>
    <definedName name="xin290nc3p" localSheetId="5">#REF!</definedName>
    <definedName name="xin290nc3p" localSheetId="14">#REF!</definedName>
    <definedName name="xin290nc3p">#REF!</definedName>
    <definedName name="xin290nc3p_6" localSheetId="13">#REF!</definedName>
    <definedName name="xin290nc3p_6" localSheetId="2">#REF!</definedName>
    <definedName name="xin290nc3p_6" localSheetId="11">#REF!</definedName>
    <definedName name="xin290nc3p_6" localSheetId="5">#REF!</definedName>
    <definedName name="xin290nc3p_6" localSheetId="14">#REF!</definedName>
    <definedName name="xin290nc3p_6">#REF!</definedName>
    <definedName name="xin290vl3p" localSheetId="13">#REF!</definedName>
    <definedName name="xin290vl3p" localSheetId="2">#REF!</definedName>
    <definedName name="xin290vl3p" localSheetId="11">#REF!</definedName>
    <definedName name="xin290vl3p" localSheetId="5">#REF!</definedName>
    <definedName name="xin290vl3p" localSheetId="14">#REF!</definedName>
    <definedName name="xin290vl3p">#REF!</definedName>
    <definedName name="xin290vl3p_6" localSheetId="13">#REF!</definedName>
    <definedName name="xin290vl3p_6" localSheetId="2">#REF!</definedName>
    <definedName name="xin290vl3p_6" localSheetId="11">#REF!</definedName>
    <definedName name="xin290vl3p_6" localSheetId="5">#REF!</definedName>
    <definedName name="xin290vl3p_6" localSheetId="14">#REF!</definedName>
    <definedName name="xin290vl3p_6">#REF!</definedName>
    <definedName name="xin3p" localSheetId="13">#REF!</definedName>
    <definedName name="xin3p" localSheetId="2">#REF!</definedName>
    <definedName name="xin3p" localSheetId="11">#REF!</definedName>
    <definedName name="xin3p" localSheetId="5">#REF!</definedName>
    <definedName name="xin3p" localSheetId="14">#REF!</definedName>
    <definedName name="xin3p">#REF!</definedName>
    <definedName name="xin3p_6" localSheetId="13">#REF!</definedName>
    <definedName name="xin3p_6" localSheetId="2">#REF!</definedName>
    <definedName name="xin3p_6" localSheetId="11">#REF!</definedName>
    <definedName name="xin3p_6" localSheetId="5">#REF!</definedName>
    <definedName name="xin3p_6" localSheetId="14">#REF!</definedName>
    <definedName name="xin3p_6">#REF!</definedName>
    <definedName name="xin901nc">#N/A</definedName>
    <definedName name="xin901nc_6" localSheetId="13">#REF!</definedName>
    <definedName name="xin901nc_6" localSheetId="2">#REF!</definedName>
    <definedName name="xin901nc_6" localSheetId="11">#REF!</definedName>
    <definedName name="xin901nc_6" localSheetId="5">#REF!</definedName>
    <definedName name="xin901nc_6" localSheetId="14">#REF!</definedName>
    <definedName name="xin901nc_6">#REF!</definedName>
    <definedName name="xin901vl">#N/A</definedName>
    <definedName name="xin901vl_6" localSheetId="13">#REF!</definedName>
    <definedName name="xin901vl_6" localSheetId="2">#REF!</definedName>
    <definedName name="xin901vl_6" localSheetId="11">#REF!</definedName>
    <definedName name="xin901vl_6" localSheetId="5">#REF!</definedName>
    <definedName name="xin901vl_6" localSheetId="14">#REF!</definedName>
    <definedName name="xin901vl_6">#REF!</definedName>
    <definedName name="xind" localSheetId="13">#REF!</definedName>
    <definedName name="xind" localSheetId="2">#REF!</definedName>
    <definedName name="xind" localSheetId="11">#REF!</definedName>
    <definedName name="xind" localSheetId="5">#REF!</definedName>
    <definedName name="xind" localSheetId="14">#REF!</definedName>
    <definedName name="xind">#REF!</definedName>
    <definedName name="xind_6" localSheetId="13">#REF!</definedName>
    <definedName name="xind_6" localSheetId="2">#REF!</definedName>
    <definedName name="xind_6" localSheetId="11">#REF!</definedName>
    <definedName name="xind_6" localSheetId="5">#REF!</definedName>
    <definedName name="xind_6" localSheetId="14">#REF!</definedName>
    <definedName name="xind_6">#REF!</definedName>
    <definedName name="xind1p" localSheetId="13">#REF!</definedName>
    <definedName name="xind1p" localSheetId="2">#REF!</definedName>
    <definedName name="xind1p" localSheetId="11">#REF!</definedName>
    <definedName name="xind1p" localSheetId="5">#REF!</definedName>
    <definedName name="xind1p" localSheetId="14">#REF!</definedName>
    <definedName name="xind1p">#REF!</definedName>
    <definedName name="xind1p_6" localSheetId="13">#REF!</definedName>
    <definedName name="xind1p_6" localSheetId="2">#REF!</definedName>
    <definedName name="xind1p_6" localSheetId="11">#REF!</definedName>
    <definedName name="xind1p_6" localSheetId="5">#REF!</definedName>
    <definedName name="xind1p_6" localSheetId="14">#REF!</definedName>
    <definedName name="xind1p_6">#REF!</definedName>
    <definedName name="xind1pnc">#N/A</definedName>
    <definedName name="xind1pnc_6" localSheetId="13">#REF!</definedName>
    <definedName name="xind1pnc_6" localSheetId="2">#REF!</definedName>
    <definedName name="xind1pnc_6" localSheetId="11">#REF!</definedName>
    <definedName name="xind1pnc_6" localSheetId="5">#REF!</definedName>
    <definedName name="xind1pnc_6" localSheetId="14">#REF!</definedName>
    <definedName name="xind1pnc_6">#REF!</definedName>
    <definedName name="xind1pvl">#N/A</definedName>
    <definedName name="xind1pvl_6" localSheetId="13">#REF!</definedName>
    <definedName name="xind1pvl_6" localSheetId="2">#REF!</definedName>
    <definedName name="xind1pvl_6" localSheetId="11">#REF!</definedName>
    <definedName name="xind1pvl_6" localSheetId="5">#REF!</definedName>
    <definedName name="xind1pvl_6" localSheetId="14">#REF!</definedName>
    <definedName name="xind1pvl_6">#REF!</definedName>
    <definedName name="xind3p" localSheetId="13">#REF!</definedName>
    <definedName name="xind3p" localSheetId="2">#REF!</definedName>
    <definedName name="xind3p" localSheetId="11">#REF!</definedName>
    <definedName name="xind3p" localSheetId="5">#REF!</definedName>
    <definedName name="xind3p" localSheetId="14">#REF!</definedName>
    <definedName name="xind3p">#REF!</definedName>
    <definedName name="xind3p_6" localSheetId="13">#REF!</definedName>
    <definedName name="xind3p_6" localSheetId="2">#REF!</definedName>
    <definedName name="xind3p_6" localSheetId="11">#REF!</definedName>
    <definedName name="xind3p_6" localSheetId="5">#REF!</definedName>
    <definedName name="xind3p_6" localSheetId="14">#REF!</definedName>
    <definedName name="xind3p_6">#REF!</definedName>
    <definedName name="xindnc">#N/A</definedName>
    <definedName name="xindnc_6" localSheetId="13">#REF!</definedName>
    <definedName name="xindnc_6" localSheetId="2">#REF!</definedName>
    <definedName name="xindnc_6" localSheetId="11">#REF!</definedName>
    <definedName name="xindnc_6" localSheetId="5">#REF!</definedName>
    <definedName name="xindnc_6" localSheetId="14">#REF!</definedName>
    <definedName name="xindnc_6">#REF!</definedName>
    <definedName name="xindnc1p" localSheetId="13">#REF!</definedName>
    <definedName name="xindnc1p" localSheetId="2">#REF!</definedName>
    <definedName name="xindnc1p" localSheetId="11">#REF!</definedName>
    <definedName name="xindnc1p" localSheetId="5">#REF!</definedName>
    <definedName name="xindnc1p" localSheetId="14">#REF!</definedName>
    <definedName name="xindnc1p">#REF!</definedName>
    <definedName name="xindnc1p_6" localSheetId="13">#REF!</definedName>
    <definedName name="xindnc1p_6" localSheetId="2">#REF!</definedName>
    <definedName name="xindnc1p_6" localSheetId="11">#REF!</definedName>
    <definedName name="xindnc1p_6" localSheetId="5">#REF!</definedName>
    <definedName name="xindnc1p_6" localSheetId="14">#REF!</definedName>
    <definedName name="xindnc1p_6">#REF!</definedName>
    <definedName name="xindnc3p">#N/A</definedName>
    <definedName name="xindvl">#N/A</definedName>
    <definedName name="xindvl_6" localSheetId="13">#REF!</definedName>
    <definedName name="xindvl_6" localSheetId="2">#REF!</definedName>
    <definedName name="xindvl_6" localSheetId="11">#REF!</definedName>
    <definedName name="xindvl_6" localSheetId="5">#REF!</definedName>
    <definedName name="xindvl_6" localSheetId="14">#REF!</definedName>
    <definedName name="xindvl_6">#REF!</definedName>
    <definedName name="xindvl1p" localSheetId="13">#REF!</definedName>
    <definedName name="xindvl1p" localSheetId="2">#REF!</definedName>
    <definedName name="xindvl1p" localSheetId="11">#REF!</definedName>
    <definedName name="xindvl1p" localSheetId="5">#REF!</definedName>
    <definedName name="xindvl1p" localSheetId="14">#REF!</definedName>
    <definedName name="xindvl1p">#REF!</definedName>
    <definedName name="xindvl1p_6" localSheetId="13">#REF!</definedName>
    <definedName name="xindvl1p_6" localSheetId="2">#REF!</definedName>
    <definedName name="xindvl1p_6" localSheetId="11">#REF!</definedName>
    <definedName name="xindvl1p_6" localSheetId="5">#REF!</definedName>
    <definedName name="xindvl1p_6" localSheetId="14">#REF!</definedName>
    <definedName name="xindvl1p_6">#REF!</definedName>
    <definedName name="xindvl3p">#N/A</definedName>
    <definedName name="xinnc">#N/A</definedName>
    <definedName name="xinnc_6" localSheetId="13">#REF!</definedName>
    <definedName name="xinnc_6" localSheetId="2">#REF!</definedName>
    <definedName name="xinnc_6" localSheetId="11">#REF!</definedName>
    <definedName name="xinnc_6" localSheetId="5">#REF!</definedName>
    <definedName name="xinnc_6" localSheetId="14">#REF!</definedName>
    <definedName name="xinnc_6">#REF!</definedName>
    <definedName name="xinnc3p" localSheetId="13">#REF!</definedName>
    <definedName name="xinnc3p" localSheetId="2">#REF!</definedName>
    <definedName name="xinnc3p" localSheetId="11">#REF!</definedName>
    <definedName name="xinnc3p" localSheetId="5">#REF!</definedName>
    <definedName name="xinnc3p" localSheetId="14">#REF!</definedName>
    <definedName name="xinnc3p">#REF!</definedName>
    <definedName name="xinnc3p_6" localSheetId="13">#REF!</definedName>
    <definedName name="xinnc3p_6" localSheetId="2">#REF!</definedName>
    <definedName name="xinnc3p_6" localSheetId="11">#REF!</definedName>
    <definedName name="xinnc3p_6" localSheetId="5">#REF!</definedName>
    <definedName name="xinnc3p_6" localSheetId="14">#REF!</definedName>
    <definedName name="xinnc3p_6">#REF!</definedName>
    <definedName name="xint1p" localSheetId="13">#REF!</definedName>
    <definedName name="xint1p" localSheetId="2">#REF!</definedName>
    <definedName name="xint1p" localSheetId="11">#REF!</definedName>
    <definedName name="xint1p" localSheetId="5">#REF!</definedName>
    <definedName name="xint1p" localSheetId="14">#REF!</definedName>
    <definedName name="xint1p">#REF!</definedName>
    <definedName name="xint1p_6" localSheetId="13">#REF!</definedName>
    <definedName name="xint1p_6" localSheetId="2">#REF!</definedName>
    <definedName name="xint1p_6" localSheetId="11">#REF!</definedName>
    <definedName name="xint1p_6" localSheetId="5">#REF!</definedName>
    <definedName name="xint1p_6" localSheetId="14">#REF!</definedName>
    <definedName name="xint1p_6">#REF!</definedName>
    <definedName name="XINvc" localSheetId="13">#REF!</definedName>
    <definedName name="XINvc" localSheetId="2">#REF!</definedName>
    <definedName name="XINvc" localSheetId="11">#REF!</definedName>
    <definedName name="XINvc" localSheetId="5">#REF!</definedName>
    <definedName name="XINvc" localSheetId="14">#REF!</definedName>
    <definedName name="XINvc">#REF!</definedName>
    <definedName name="xinvl">#N/A</definedName>
    <definedName name="xinvl_6" localSheetId="13">#REF!</definedName>
    <definedName name="xinvl_6" localSheetId="2">#REF!</definedName>
    <definedName name="xinvl_6" localSheetId="11">#REF!</definedName>
    <definedName name="xinvl_6" localSheetId="5">#REF!</definedName>
    <definedName name="xinvl_6" localSheetId="14">#REF!</definedName>
    <definedName name="xinvl_6">#REF!</definedName>
    <definedName name="xinvl3p" localSheetId="13">#REF!</definedName>
    <definedName name="xinvl3p" localSheetId="2">#REF!</definedName>
    <definedName name="xinvl3p" localSheetId="11">#REF!</definedName>
    <definedName name="xinvl3p" localSheetId="5">#REF!</definedName>
    <definedName name="xinvl3p" localSheetId="14">#REF!</definedName>
    <definedName name="xinvl3p">#REF!</definedName>
    <definedName name="xinvl3p_6" localSheetId="13">#REF!</definedName>
    <definedName name="xinvl3p_6" localSheetId="2">#REF!</definedName>
    <definedName name="xinvl3p_6" localSheetId="11">#REF!</definedName>
    <definedName name="xinvl3p_6" localSheetId="5">#REF!</definedName>
    <definedName name="xinvl3p_6" localSheetId="14">#REF!</definedName>
    <definedName name="xinvl3p_6">#REF!</definedName>
    <definedName name="xing1p" localSheetId="13">#REF!</definedName>
    <definedName name="xing1p" localSheetId="2">#REF!</definedName>
    <definedName name="xing1p" localSheetId="11">#REF!</definedName>
    <definedName name="xing1p" localSheetId="5">#REF!</definedName>
    <definedName name="xing1p" localSheetId="14">#REF!</definedName>
    <definedName name="xing1p">#REF!</definedName>
    <definedName name="xing1p_6" localSheetId="13">#REF!</definedName>
    <definedName name="xing1p_6" localSheetId="2">#REF!</definedName>
    <definedName name="xing1p_6" localSheetId="11">#REF!</definedName>
    <definedName name="xing1p_6" localSheetId="5">#REF!</definedName>
    <definedName name="xing1p_6" localSheetId="14">#REF!</definedName>
    <definedName name="xing1p_6">#REF!</definedName>
    <definedName name="xing1pnc">#N/A</definedName>
    <definedName name="xing1pnc_6" localSheetId="13">#REF!</definedName>
    <definedName name="xing1pnc_6" localSheetId="2">#REF!</definedName>
    <definedName name="xing1pnc_6" localSheetId="11">#REF!</definedName>
    <definedName name="xing1pnc_6" localSheetId="5">#REF!</definedName>
    <definedName name="xing1pnc_6" localSheetId="14">#REF!</definedName>
    <definedName name="xing1pnc_6">#REF!</definedName>
    <definedName name="xing1pvl">#N/A</definedName>
    <definedName name="xing1pvl_6" localSheetId="13">#REF!</definedName>
    <definedName name="xing1pvl_6" localSheetId="2">#REF!</definedName>
    <definedName name="xing1pvl_6" localSheetId="11">#REF!</definedName>
    <definedName name="xing1pvl_6" localSheetId="5">#REF!</definedName>
    <definedName name="xing1pvl_6" localSheetId="14">#REF!</definedName>
    <definedName name="xing1pvl_6">#REF!</definedName>
    <definedName name="xingnc1p" localSheetId="13">#REF!</definedName>
    <definedName name="xingnc1p" localSheetId="2">#REF!</definedName>
    <definedName name="xingnc1p" localSheetId="11">#REF!</definedName>
    <definedName name="xingnc1p" localSheetId="5">#REF!</definedName>
    <definedName name="xingnc1p" localSheetId="14">#REF!</definedName>
    <definedName name="xingnc1p">#REF!</definedName>
    <definedName name="xingnc1p_6" localSheetId="13">#REF!</definedName>
    <definedName name="xingnc1p_6" localSheetId="2">#REF!</definedName>
    <definedName name="xingnc1p_6" localSheetId="11">#REF!</definedName>
    <definedName name="xingnc1p_6" localSheetId="5">#REF!</definedName>
    <definedName name="xingnc1p_6" localSheetId="14">#REF!</definedName>
    <definedName name="xingnc1p_6">#REF!</definedName>
    <definedName name="xingvl1p" localSheetId="13">#REF!</definedName>
    <definedName name="xingvl1p" localSheetId="2">#REF!</definedName>
    <definedName name="xingvl1p" localSheetId="11">#REF!</definedName>
    <definedName name="xingvl1p" localSheetId="5">#REF!</definedName>
    <definedName name="xingvl1p" localSheetId="14">#REF!</definedName>
    <definedName name="xingvl1p">#REF!</definedName>
    <definedName name="xingvl1p_6" localSheetId="13">#REF!</definedName>
    <definedName name="xingvl1p_6" localSheetId="2">#REF!</definedName>
    <definedName name="xingvl1p_6" localSheetId="11">#REF!</definedName>
    <definedName name="xingvl1p_6" localSheetId="5">#REF!</definedName>
    <definedName name="xingvl1p_6" localSheetId="14">#REF!</definedName>
    <definedName name="xingvl1p_6">#REF!</definedName>
    <definedName name="xit" localSheetId="13">#REF!</definedName>
    <definedName name="xit" localSheetId="2">#REF!</definedName>
    <definedName name="xit" localSheetId="11">#REF!</definedName>
    <definedName name="xit" localSheetId="5">#REF!</definedName>
    <definedName name="xit" localSheetId="14">#REF!</definedName>
    <definedName name="xit">#REF!</definedName>
    <definedName name="xit_6" localSheetId="13">#REF!</definedName>
    <definedName name="xit_6" localSheetId="2">#REF!</definedName>
    <definedName name="xit_6" localSheetId="11">#REF!</definedName>
    <definedName name="xit_6" localSheetId="5">#REF!</definedName>
    <definedName name="xit_6" localSheetId="14">#REF!</definedName>
    <definedName name="xit_6">#REF!</definedName>
    <definedName name="xit1" localSheetId="13">#REF!</definedName>
    <definedName name="xit1" localSheetId="2">#REF!</definedName>
    <definedName name="xit1" localSheetId="11">#REF!</definedName>
    <definedName name="xit1" localSheetId="5">#REF!</definedName>
    <definedName name="xit1" localSheetId="14">#REF!</definedName>
    <definedName name="xit1">#REF!</definedName>
    <definedName name="xit1_6" localSheetId="13">#REF!</definedName>
    <definedName name="xit1_6" localSheetId="2">#REF!</definedName>
    <definedName name="xit1_6" localSheetId="11">#REF!</definedName>
    <definedName name="xit1_6" localSheetId="5">#REF!</definedName>
    <definedName name="xit1_6" localSheetId="14">#REF!</definedName>
    <definedName name="xit1_6">#REF!</definedName>
    <definedName name="xit1nc">#N/A</definedName>
    <definedName name="xit1nc_6" localSheetId="13">#REF!</definedName>
    <definedName name="xit1nc_6" localSheetId="2">#REF!</definedName>
    <definedName name="xit1nc_6" localSheetId="11">#REF!</definedName>
    <definedName name="xit1nc_6" localSheetId="5">#REF!</definedName>
    <definedName name="xit1nc_6" localSheetId="14">#REF!</definedName>
    <definedName name="xit1nc_6">#REF!</definedName>
    <definedName name="xit1p" localSheetId="13">#REF!</definedName>
    <definedName name="xit1p" localSheetId="2">#REF!</definedName>
    <definedName name="xit1p" localSheetId="11">#REF!</definedName>
    <definedName name="xit1p" localSheetId="5">#REF!</definedName>
    <definedName name="xit1p" localSheetId="14">#REF!</definedName>
    <definedName name="xit1p">#REF!</definedName>
    <definedName name="xit1p_6" localSheetId="13">#REF!</definedName>
    <definedName name="xit1p_6" localSheetId="2">#REF!</definedName>
    <definedName name="xit1p_6" localSheetId="11">#REF!</definedName>
    <definedName name="xit1p_6" localSheetId="5">#REF!</definedName>
    <definedName name="xit1p_6" localSheetId="14">#REF!</definedName>
    <definedName name="xit1p_6">#REF!</definedName>
    <definedName name="xit1pnc">#N/A</definedName>
    <definedName name="xit1pnc_6" localSheetId="13">#REF!</definedName>
    <definedName name="xit1pnc_6" localSheetId="2">#REF!</definedName>
    <definedName name="xit1pnc_6" localSheetId="11">#REF!</definedName>
    <definedName name="xit1pnc_6" localSheetId="5">#REF!</definedName>
    <definedName name="xit1pnc_6" localSheetId="14">#REF!</definedName>
    <definedName name="xit1pnc_6">#REF!</definedName>
    <definedName name="xit1pvl">#N/A</definedName>
    <definedName name="xit1pvl_6" localSheetId="13">#REF!</definedName>
    <definedName name="xit1pvl_6" localSheetId="2">#REF!</definedName>
    <definedName name="xit1pvl_6" localSheetId="11">#REF!</definedName>
    <definedName name="xit1pvl_6" localSheetId="5">#REF!</definedName>
    <definedName name="xit1pvl_6" localSheetId="14">#REF!</definedName>
    <definedName name="xit1pvl_6">#REF!</definedName>
    <definedName name="xit1vl">#N/A</definedName>
    <definedName name="xit1vl_6" localSheetId="13">#REF!</definedName>
    <definedName name="xit1vl_6" localSheetId="2">#REF!</definedName>
    <definedName name="xit1vl_6" localSheetId="11">#REF!</definedName>
    <definedName name="xit1vl_6" localSheetId="5">#REF!</definedName>
    <definedName name="xit1vl_6" localSheetId="14">#REF!</definedName>
    <definedName name="xit1vl_6">#REF!</definedName>
    <definedName name="xit23p" localSheetId="13">#REF!</definedName>
    <definedName name="xit23p" localSheetId="2">#REF!</definedName>
    <definedName name="xit23p" localSheetId="11">#REF!</definedName>
    <definedName name="xit23p" localSheetId="5">#REF!</definedName>
    <definedName name="xit23p" localSheetId="14">#REF!</definedName>
    <definedName name="xit23p">#REF!</definedName>
    <definedName name="xit23p_6" localSheetId="13">#REF!</definedName>
    <definedName name="xit23p_6" localSheetId="2">#REF!</definedName>
    <definedName name="xit23p_6" localSheetId="11">#REF!</definedName>
    <definedName name="xit23p_6" localSheetId="5">#REF!</definedName>
    <definedName name="xit23p_6" localSheetId="14">#REF!</definedName>
    <definedName name="xit23p_6">#REF!</definedName>
    <definedName name="xit2nc">#N/A</definedName>
    <definedName name="xit2nc_6" localSheetId="13">#REF!</definedName>
    <definedName name="xit2nc_6" localSheetId="2">#REF!</definedName>
    <definedName name="xit2nc_6" localSheetId="11">#REF!</definedName>
    <definedName name="xit2nc_6" localSheetId="5">#REF!</definedName>
    <definedName name="xit2nc_6" localSheetId="14">#REF!</definedName>
    <definedName name="xit2nc_6">#REF!</definedName>
    <definedName name="xit2nc3p" localSheetId="13">#REF!</definedName>
    <definedName name="xit2nc3p" localSheetId="2">#REF!</definedName>
    <definedName name="xit2nc3p" localSheetId="11">#REF!</definedName>
    <definedName name="xit2nc3p" localSheetId="5">#REF!</definedName>
    <definedName name="xit2nc3p" localSheetId="14">#REF!</definedName>
    <definedName name="xit2nc3p">#REF!</definedName>
    <definedName name="xit2nc3p_6" localSheetId="13">#REF!</definedName>
    <definedName name="xit2nc3p_6" localSheetId="2">#REF!</definedName>
    <definedName name="xit2nc3p_6" localSheetId="11">#REF!</definedName>
    <definedName name="xit2nc3p_6" localSheetId="5">#REF!</definedName>
    <definedName name="xit2nc3p_6" localSheetId="14">#REF!</definedName>
    <definedName name="xit2nc3p_6">#REF!</definedName>
    <definedName name="xit2vl">#N/A</definedName>
    <definedName name="xit2vl_6" localSheetId="13">#REF!</definedName>
    <definedName name="xit2vl_6" localSheetId="2">#REF!</definedName>
    <definedName name="xit2vl_6" localSheetId="11">#REF!</definedName>
    <definedName name="xit2vl_6" localSheetId="5">#REF!</definedName>
    <definedName name="xit2vl_6" localSheetId="14">#REF!</definedName>
    <definedName name="xit2vl_6">#REF!</definedName>
    <definedName name="xit2vl3p" localSheetId="13">#REF!</definedName>
    <definedName name="xit2vl3p" localSheetId="2">#REF!</definedName>
    <definedName name="xit2vl3p" localSheetId="11">#REF!</definedName>
    <definedName name="xit2vl3p" localSheetId="5">#REF!</definedName>
    <definedName name="xit2vl3p" localSheetId="14">#REF!</definedName>
    <definedName name="xit2vl3p">#REF!</definedName>
    <definedName name="xit2vl3p_6" localSheetId="13">#REF!</definedName>
    <definedName name="xit2vl3p_6" localSheetId="2">#REF!</definedName>
    <definedName name="xit2vl3p_6" localSheetId="11">#REF!</definedName>
    <definedName name="xit2vl3p_6" localSheetId="5">#REF!</definedName>
    <definedName name="xit2vl3p_6" localSheetId="14">#REF!</definedName>
    <definedName name="xit2vl3p_6">#REF!</definedName>
    <definedName name="xit3p" localSheetId="13">#REF!</definedName>
    <definedName name="xit3p" localSheetId="2">#REF!</definedName>
    <definedName name="xit3p" localSheetId="11">#REF!</definedName>
    <definedName name="xit3p" localSheetId="5">#REF!</definedName>
    <definedName name="xit3p" localSheetId="14">#REF!</definedName>
    <definedName name="xit3p">#REF!</definedName>
    <definedName name="xit3p_6" localSheetId="13">#REF!</definedName>
    <definedName name="xit3p_6" localSheetId="2">#REF!</definedName>
    <definedName name="xit3p_6" localSheetId="11">#REF!</definedName>
    <definedName name="xit3p_6" localSheetId="5">#REF!</definedName>
    <definedName name="xit3p_6" localSheetId="14">#REF!</definedName>
    <definedName name="xit3p_6">#REF!</definedName>
    <definedName name="xitnc">#N/A</definedName>
    <definedName name="xitnc_6" localSheetId="13">#REF!</definedName>
    <definedName name="xitnc_6" localSheetId="2">#REF!</definedName>
    <definedName name="xitnc_6" localSheetId="11">#REF!</definedName>
    <definedName name="xitnc_6" localSheetId="5">#REF!</definedName>
    <definedName name="xitnc_6" localSheetId="14">#REF!</definedName>
    <definedName name="xitnc_6">#REF!</definedName>
    <definedName name="xitnc3p" localSheetId="13">#REF!</definedName>
    <definedName name="xitnc3p" localSheetId="2">#REF!</definedName>
    <definedName name="xitnc3p" localSheetId="11">#REF!</definedName>
    <definedName name="xitnc3p" localSheetId="5">#REF!</definedName>
    <definedName name="xitnc3p" localSheetId="14">#REF!</definedName>
    <definedName name="xitnc3p">#REF!</definedName>
    <definedName name="xitnc3p_6" localSheetId="13">#REF!</definedName>
    <definedName name="xitnc3p_6" localSheetId="2">#REF!</definedName>
    <definedName name="xitnc3p_6" localSheetId="11">#REF!</definedName>
    <definedName name="xitnc3p_6" localSheetId="5">#REF!</definedName>
    <definedName name="xitnc3p_6" localSheetId="14">#REF!</definedName>
    <definedName name="xitnc3p_6">#REF!</definedName>
    <definedName name="xittnc">#N/A</definedName>
    <definedName name="xittvl">#N/A</definedName>
    <definedName name="XITvc" localSheetId="13">#REF!</definedName>
    <definedName name="XITvc" localSheetId="2">#REF!</definedName>
    <definedName name="XITvc" localSheetId="11">#REF!</definedName>
    <definedName name="XITvc" localSheetId="5">#REF!</definedName>
    <definedName name="XITvc" localSheetId="14">#REF!</definedName>
    <definedName name="XITvc">#REF!</definedName>
    <definedName name="xitvl">#N/A</definedName>
    <definedName name="xitvl_6" localSheetId="13">#REF!</definedName>
    <definedName name="xitvl_6" localSheetId="2">#REF!</definedName>
    <definedName name="xitvl_6" localSheetId="11">#REF!</definedName>
    <definedName name="xitvl_6" localSheetId="5">#REF!</definedName>
    <definedName name="xitvl_6" localSheetId="14">#REF!</definedName>
    <definedName name="xitvl_6">#REF!</definedName>
    <definedName name="xitvl3p" localSheetId="13">#REF!</definedName>
    <definedName name="xitvl3p" localSheetId="2">#REF!</definedName>
    <definedName name="xitvl3p" localSheetId="11">#REF!</definedName>
    <definedName name="xitvl3p" localSheetId="5">#REF!</definedName>
    <definedName name="xitvl3p" localSheetId="14">#REF!</definedName>
    <definedName name="xitvl3p">#REF!</definedName>
    <definedName name="xitvl3p_6" localSheetId="13">#REF!</definedName>
    <definedName name="xitvl3p_6" localSheetId="2">#REF!</definedName>
    <definedName name="xitvl3p_6" localSheetId="11">#REF!</definedName>
    <definedName name="xitvl3p_6" localSheetId="5">#REF!</definedName>
    <definedName name="xitvl3p_6" localSheetId="14">#REF!</definedName>
    <definedName name="xitvl3p_6">#REF!</definedName>
    <definedName name="xk0.6" localSheetId="13">#REF!</definedName>
    <definedName name="xk0.6" localSheetId="2">#REF!</definedName>
    <definedName name="xk0.6" localSheetId="11">#REF!</definedName>
    <definedName name="xk0.6" localSheetId="5">#REF!</definedName>
    <definedName name="xk0.6" localSheetId="14">#REF!</definedName>
    <definedName name="xk0.6">#REF!</definedName>
    <definedName name="xk1.3" localSheetId="13">#REF!</definedName>
    <definedName name="xk1.3" localSheetId="2">#REF!</definedName>
    <definedName name="xk1.3" localSheetId="11">#REF!</definedName>
    <definedName name="xk1.3" localSheetId="5">#REF!</definedName>
    <definedName name="xk1.3" localSheetId="14">#REF!</definedName>
    <definedName name="xk1.3">#REF!</definedName>
    <definedName name="xk1.5" localSheetId="13">#REF!</definedName>
    <definedName name="xk1.5" localSheetId="2">#REF!</definedName>
    <definedName name="xk1.5" localSheetId="11">#REF!</definedName>
    <definedName name="xk1.5" localSheetId="5">#REF!</definedName>
    <definedName name="xk1.5" localSheetId="14">#REF!</definedName>
    <definedName name="xk1.5">#REF!</definedName>
    <definedName name="Xkoto" localSheetId="13">#REF!</definedName>
    <definedName name="Xkoto" localSheetId="2">#REF!</definedName>
    <definedName name="Xkoto" localSheetId="11">#REF!</definedName>
    <definedName name="Xkoto" localSheetId="5">#REF!</definedName>
    <definedName name="Xkoto" localSheetId="14">#REF!</definedName>
    <definedName name="Xkoto">#REF!</definedName>
    <definedName name="Xkxn" localSheetId="13">#REF!</definedName>
    <definedName name="Xkxn" localSheetId="2">#REF!</definedName>
    <definedName name="Xkxn" localSheetId="11">#REF!</definedName>
    <definedName name="Xkxn" localSheetId="5">#REF!</definedName>
    <definedName name="Xkxn" localSheetId="14">#REF!</definedName>
    <definedName name="Xkxn">#REF!</definedName>
    <definedName name="xl" localSheetId="13">#REF!</definedName>
    <definedName name="xl" localSheetId="2">#REF!</definedName>
    <definedName name="xl" localSheetId="11">#REF!</definedName>
    <definedName name="xl" localSheetId="5">#REF!</definedName>
    <definedName name="xl" localSheetId="14">#REF!</definedName>
    <definedName name="xl">#REF!</definedName>
    <definedName name="Xl_CTO">#N/A</definedName>
    <definedName name="XL_TBA" localSheetId="13">#REF!</definedName>
    <definedName name="XL_TBA" localSheetId="2">#REF!</definedName>
    <definedName name="XL_TBA" localSheetId="11">#REF!</definedName>
    <definedName name="XL_TBA" localSheetId="5">#REF!</definedName>
    <definedName name="XL_TBA" localSheetId="14">#REF!</definedName>
    <definedName name="XL_TBA">#REF!</definedName>
    <definedName name="xl0.5x150" localSheetId="13">#REF!</definedName>
    <definedName name="xl0.5x150" localSheetId="2">#REF!</definedName>
    <definedName name="xl0.5x150" localSheetId="11">#REF!</definedName>
    <definedName name="xl0.5x150" localSheetId="5">#REF!</definedName>
    <definedName name="xl0.5x150" localSheetId="14">#REF!</definedName>
    <definedName name="xl0.5x150">#REF!</definedName>
    <definedName name="xl3x250" localSheetId="13">#REF!</definedName>
    <definedName name="xl3x250" localSheetId="2">#REF!</definedName>
    <definedName name="xl3x250" localSheetId="11">#REF!</definedName>
    <definedName name="xl3x250" localSheetId="5">#REF!</definedName>
    <definedName name="xl3x250" localSheetId="14">#REF!</definedName>
    <definedName name="xl3x250">#REF!</definedName>
    <definedName name="XL3X400" localSheetId="13">#REF!</definedName>
    <definedName name="XL3X400" localSheetId="2">#REF!</definedName>
    <definedName name="XL3X400" localSheetId="11">#REF!</definedName>
    <definedName name="XL3X400" localSheetId="5">#REF!</definedName>
    <definedName name="XL3X400" localSheetId="14">#REF!</definedName>
    <definedName name="XL3X400">#REF!</definedName>
    <definedName name="XLa">#N/A</definedName>
    <definedName name="xlat" localSheetId="13">#REF!</definedName>
    <definedName name="xlat" localSheetId="2">#REF!</definedName>
    <definedName name="xlat" localSheetId="11">#REF!</definedName>
    <definedName name="xlat" localSheetId="5">#REF!</definedName>
    <definedName name="xlat" localSheetId="14">#REF!</definedName>
    <definedName name="xlat">#REF!</definedName>
    <definedName name="xlc" localSheetId="13">#REF!</definedName>
    <definedName name="xlc" localSheetId="2">#REF!</definedName>
    <definedName name="xlc" localSheetId="11">#REF!</definedName>
    <definedName name="xlc" localSheetId="5">#REF!</definedName>
    <definedName name="xlc" localSheetId="14">#REF!</definedName>
    <definedName name="xlc">#REF!</definedName>
    <definedName name="xld" localSheetId="13">#REF!</definedName>
    <definedName name="xld" localSheetId="14">#REF!</definedName>
    <definedName name="xld">#REF!</definedName>
    <definedName name="xld1.4" localSheetId="13">#REF!</definedName>
    <definedName name="xld1.4" localSheetId="2">#REF!</definedName>
    <definedName name="xld1.4" localSheetId="11">#REF!</definedName>
    <definedName name="xld1.4" localSheetId="5">#REF!</definedName>
    <definedName name="xld1.4" localSheetId="14">#REF!</definedName>
    <definedName name="xld1.4">#REF!</definedName>
    <definedName name="xlk" localSheetId="13">#REF!</definedName>
    <definedName name="xlk" localSheetId="2">#REF!</definedName>
    <definedName name="xlk" localSheetId="11">#REF!</definedName>
    <definedName name="xlk" localSheetId="5">#REF!</definedName>
    <definedName name="xlk" localSheetId="14">#REF!</definedName>
    <definedName name="xlk">#REF!</definedName>
    <definedName name="xlk1.4" localSheetId="13">#REF!</definedName>
    <definedName name="xlk1.4" localSheetId="2">#REF!</definedName>
    <definedName name="xlk1.4" localSheetId="11">#REF!</definedName>
    <definedName name="xlk1.4" localSheetId="5">#REF!</definedName>
    <definedName name="xlk1.4" localSheetId="14">#REF!</definedName>
    <definedName name="xlk1.4">#REF!</definedName>
    <definedName name="XLP" localSheetId="13">#REF!</definedName>
    <definedName name="XLP" localSheetId="2">#REF!</definedName>
    <definedName name="XLP" localSheetId="11">#REF!</definedName>
    <definedName name="XLP" localSheetId="5">#REF!</definedName>
    <definedName name="XLP" localSheetId="14">#REF!</definedName>
    <definedName name="XLP">#REF!</definedName>
    <definedName name="xlt" localSheetId="13">#REF!</definedName>
    <definedName name="xlt" localSheetId="14">#REF!</definedName>
    <definedName name="xlt">#REF!</definedName>
    <definedName name="xlttbninh" localSheetId="2" hidden="1">{"'Sheet1'!$L$16"}</definedName>
    <definedName name="xlttbninh" localSheetId="11" hidden="1">{"'Sheet1'!$L$16"}</definedName>
    <definedName name="xlttbninh" localSheetId="5" hidden="1">{"'Sheet1'!$L$16"}</definedName>
    <definedName name="xlttbninh" hidden="1">{"'Sheet1'!$L$16"}</definedName>
    <definedName name="XLxa" localSheetId="13">#REF!</definedName>
    <definedName name="XLxa" localSheetId="2">#REF!</definedName>
    <definedName name="XLxa" localSheetId="11">#REF!</definedName>
    <definedName name="XLxa" localSheetId="5">#REF!</definedName>
    <definedName name="XLxa" localSheetId="14">#REF!</definedName>
    <definedName name="XLxa">#REF!</definedName>
    <definedName name="xm" localSheetId="13">#REF!</definedName>
    <definedName name="xm" localSheetId="2">#REF!</definedName>
    <definedName name="xm" localSheetId="11">#REF!</definedName>
    <definedName name="xm" localSheetId="5">#REF!</definedName>
    <definedName name="xm" localSheetId="14">#REF!</definedName>
    <definedName name="xm">#REF!</definedName>
    <definedName name="XM.I" localSheetId="13">#REF!</definedName>
    <definedName name="XM.I" localSheetId="14">#REF!</definedName>
    <definedName name="XM.I">#REF!</definedName>
    <definedName name="XM.II" localSheetId="13">#REF!</definedName>
    <definedName name="XM.II" localSheetId="14">#REF!</definedName>
    <definedName name="XM.II">#REF!</definedName>
    <definedName name="XM.M10.1">#N/A</definedName>
    <definedName name="XM.M10.2">#N/A</definedName>
    <definedName name="XM.M12.1">#REF!</definedName>
    <definedName name="XM.M12.2">#REF!</definedName>
    <definedName name="XM.M14.1">#N/A</definedName>
    <definedName name="XM.M14.2">#N/A</definedName>
    <definedName name="XM.MDT">#N/A</definedName>
    <definedName name="XM.MTCat">#N/A</definedName>
    <definedName name="XM.VIII" localSheetId="13">#REF!</definedName>
    <definedName name="XM.VIII" localSheetId="14">#REF!</definedName>
    <definedName name="XM.VIII">#REF!</definedName>
    <definedName name="xm_6" localSheetId="13">#REF!</definedName>
    <definedName name="xm_6" localSheetId="2">#REF!</definedName>
    <definedName name="xm_6" localSheetId="11">#REF!</definedName>
    <definedName name="xm_6" localSheetId="5">#REF!</definedName>
    <definedName name="xm_6" localSheetId="14">#REF!</definedName>
    <definedName name="xm_6">#REF!</definedName>
    <definedName name="XMAX" localSheetId="13">#REF!</definedName>
    <definedName name="XMAX" localSheetId="2">#REF!</definedName>
    <definedName name="XMAX" localSheetId="11">#REF!</definedName>
    <definedName name="XMAX" localSheetId="5">#REF!</definedName>
    <definedName name="XMAX" localSheetId="14">#REF!</definedName>
    <definedName name="XMAX">#REF!</definedName>
    <definedName name="xmBim" localSheetId="13">#REF!</definedName>
    <definedName name="xmBim" localSheetId="2">#REF!</definedName>
    <definedName name="xmBim" localSheetId="11">#REF!</definedName>
    <definedName name="xmBim" localSheetId="5">#REF!</definedName>
    <definedName name="xmBim" localSheetId="14">#REF!</definedName>
    <definedName name="xmBim">#REF!</definedName>
    <definedName name="XMBT" localSheetId="13">#REF!</definedName>
    <definedName name="XMBT" localSheetId="2">#REF!</definedName>
    <definedName name="XMBT" localSheetId="11">#REF!</definedName>
    <definedName name="XMBT" localSheetId="5">#REF!</definedName>
    <definedName name="XMBT" localSheetId="14">#REF!</definedName>
    <definedName name="XMBT">#REF!</definedName>
    <definedName name="xmBut" localSheetId="13">#REF!</definedName>
    <definedName name="xmBut" localSheetId="2">#REF!</definedName>
    <definedName name="xmBut" localSheetId="11">#REF!</definedName>
    <definedName name="xmBut" localSheetId="5">#REF!</definedName>
    <definedName name="xmBut" localSheetId="14">#REF!</definedName>
    <definedName name="xmBut">#REF!</definedName>
    <definedName name="xmcax" localSheetId="13">#REF!</definedName>
    <definedName name="xmcax" localSheetId="2">#REF!</definedName>
    <definedName name="xmcax" localSheetId="11">#REF!</definedName>
    <definedName name="xmcax" localSheetId="5">#REF!</definedName>
    <definedName name="xmcax" localSheetId="14">#REF!</definedName>
    <definedName name="xmcax">#REF!</definedName>
    <definedName name="XMIN" localSheetId="13">#REF!</definedName>
    <definedName name="XMIN" localSheetId="2">#REF!</definedName>
    <definedName name="XMIN" localSheetId="11">#REF!</definedName>
    <definedName name="XMIN" localSheetId="5">#REF!</definedName>
    <definedName name="XMIN" localSheetId="14">#REF!</definedName>
    <definedName name="XMIN">#REF!</definedName>
    <definedName name="xmp40" localSheetId="13">#REF!</definedName>
    <definedName name="xmp40" localSheetId="2">#REF!</definedName>
    <definedName name="xmp40" localSheetId="11">#REF!</definedName>
    <definedName name="xmp40" localSheetId="5">#REF!</definedName>
    <definedName name="xmp40" localSheetId="14">#REF!</definedName>
    <definedName name="xmp40">#REF!</definedName>
    <definedName name="xmpc30">#N/A</definedName>
    <definedName name="xmpc40" localSheetId="13">#REF!</definedName>
    <definedName name="xmpc40" localSheetId="2">#REF!</definedName>
    <definedName name="xmpc40" localSheetId="11">#REF!</definedName>
    <definedName name="xmpc40" localSheetId="5">#REF!</definedName>
    <definedName name="xmpc40" localSheetId="14">#REF!</definedName>
    <definedName name="xmpc40">#REF!</definedName>
    <definedName name="xn" localSheetId="13">#REF!</definedName>
    <definedName name="xn" localSheetId="2">#REF!</definedName>
    <definedName name="xn" localSheetId="11">#REF!</definedName>
    <definedName name="xn" localSheetId="5">#REF!</definedName>
    <definedName name="xn" localSheetId="14">#REF!</definedName>
    <definedName name="xn">#REF!</definedName>
    <definedName name="XN908nam2003" localSheetId="2" hidden="1">{"'Sheet1'!$L$16"}</definedName>
    <definedName name="XN908nam2003" localSheetId="11" hidden="1">{"'Sheet1'!$L$16"}</definedName>
    <definedName name="XN908nam2003" localSheetId="5" hidden="1">{"'Sheet1'!$L$16"}</definedName>
    <definedName name="XN908nam2003" hidden="1">{"'Sheet1'!$L$16"}</definedName>
    <definedName name="Xo" localSheetId="13">#REF!</definedName>
    <definedName name="Xo" localSheetId="2">#REF!</definedName>
    <definedName name="Xo" localSheetId="11">#REF!</definedName>
    <definedName name="Xo" localSheetId="5">#REF!</definedName>
    <definedName name="Xo" localSheetId="14">#REF!</definedName>
    <definedName name="Xo">#REF!</definedName>
    <definedName name="xoa" localSheetId="2" hidden="1">{"'Sheet1'!$L$16"}</definedName>
    <definedName name="xoa" localSheetId="11" hidden="1">{"'Sheet1'!$L$16"}</definedName>
    <definedName name="xoa" localSheetId="5" hidden="1">{"'Sheet1'!$L$16"}</definedName>
    <definedName name="xoa" hidden="1">{"'Sheet1'!$L$16"}</definedName>
    <definedName name="xoa_tab" localSheetId="13" hidden="1">#REF!</definedName>
    <definedName name="xoa_tab" localSheetId="14" hidden="1">#REF!</definedName>
    <definedName name="xoa_tab" hidden="1">#REF!</definedName>
    <definedName name="xoa1" localSheetId="2" hidden="1">{"'Sheet1'!$L$16"}</definedName>
    <definedName name="xoa1" localSheetId="11" hidden="1">{"'Sheet1'!$L$16"}</definedName>
    <definedName name="xoa1" localSheetId="5" hidden="1">{"'Sheet1'!$L$16"}</definedName>
    <definedName name="xoa1" hidden="1">{"'Sheet1'!$L$16"}</definedName>
    <definedName name="xoa2" localSheetId="2" hidden="1">{#N/A,#N/A,FALSE,"Chi tiÆt"}</definedName>
    <definedName name="xoa2" localSheetId="11" hidden="1">{#N/A,#N/A,FALSE,"Chi tiÆt"}</definedName>
    <definedName name="xoa2" localSheetId="5" hidden="1">{#N/A,#N/A,FALSE,"Chi tiÆt"}</definedName>
    <definedName name="xoa2" hidden="1">{#N/A,#N/A,FALSE,"Chi tiÆt"}</definedName>
    <definedName name="xoa3" localSheetId="2" hidden="1">{"Offgrid",#N/A,FALSE,"OFFGRID";"Region",#N/A,FALSE,"REGION";"Offgrid -2",#N/A,FALSE,"OFFGRID";"WTP",#N/A,FALSE,"WTP";"WTP -2",#N/A,FALSE,"WTP";"Project",#N/A,FALSE,"PROJECT";"Summary -2",#N/A,FALSE,"SUMMARY"}</definedName>
    <definedName name="xoa3" localSheetId="11" hidden="1">{"Offgrid",#N/A,FALSE,"OFFGRID";"Region",#N/A,FALSE,"REGION";"Offgrid -2",#N/A,FALSE,"OFFGRID";"WTP",#N/A,FALSE,"WTP";"WTP -2",#N/A,FALSE,"WTP";"Project",#N/A,FALSE,"PROJECT";"Summary -2",#N/A,FALSE,"SUMMARY"}</definedName>
    <definedName name="xoa3" localSheetId="5" hidden="1">{"Offgrid",#N/A,FALSE,"OFFGRID";"Region",#N/A,FALSE,"REGION";"Offgrid -2",#N/A,FALSE,"OFFGRID";"WTP",#N/A,FALSE,"WTP";"WTP -2",#N/A,FALSE,"WTP";"Project",#N/A,FALSE,"PROJECT";"Summary -2",#N/A,FALSE,"SUMMARY"}</definedName>
    <definedName name="xoa3" hidden="1">{"Offgrid",#N/A,FALSE,"OFFGRID";"Region",#N/A,FALSE,"REGION";"Offgrid -2",#N/A,FALSE,"OFFGRID";"WTP",#N/A,FALSE,"WTP";"WTP -2",#N/A,FALSE,"WTP";"Project",#N/A,FALSE,"PROJECT";"Summary -2",#N/A,FALSE,"SUMMARY"}</definedName>
    <definedName name="xoa4" localSheetId="2" hidden="1">{"Offgrid",#N/A,FALSE,"OFFGRID";"Region",#N/A,FALSE,"REGION";"Offgrid -2",#N/A,FALSE,"OFFGRID";"WTP",#N/A,FALSE,"WTP";"WTP -2",#N/A,FALSE,"WTP";"Project",#N/A,FALSE,"PROJECT";"Summary -2",#N/A,FALSE,"SUMMARY"}</definedName>
    <definedName name="xoa4" localSheetId="11" hidden="1">{"Offgrid",#N/A,FALSE,"OFFGRID";"Region",#N/A,FALSE,"REGION";"Offgrid -2",#N/A,FALSE,"OFFGRID";"WTP",#N/A,FALSE,"WTP";"WTP -2",#N/A,FALSE,"WTP";"Project",#N/A,FALSE,"PROJECT";"Summary -2",#N/A,FALSE,"SUMMARY"}</definedName>
    <definedName name="xoa4" localSheetId="5" hidden="1">{"Offgrid",#N/A,FALSE,"OFFGRID";"Region",#N/A,FALSE,"REGION";"Offgrid -2",#N/A,FALSE,"OFFGRID";"WTP",#N/A,FALSE,"WTP";"WTP -2",#N/A,FALSE,"WTP";"Project",#N/A,FALSE,"PROJECT";"Summary -2",#N/A,FALSE,"SUMMARY"}</definedName>
    <definedName name="xoa4" hidden="1">{"Offgrid",#N/A,FALSE,"OFFGRID";"Region",#N/A,FALSE,"REGION";"Offgrid -2",#N/A,FALSE,"OFFGRID";"WTP",#N/A,FALSE,"WTP";"WTP -2",#N/A,FALSE,"WTP";"Project",#N/A,FALSE,"PROJECT";"Summary -2",#N/A,FALSE,"SUMMARY"}</definedName>
    <definedName name="xoaydap" localSheetId="13">#REF!</definedName>
    <definedName name="xoaydap" localSheetId="2">#REF!</definedName>
    <definedName name="xoaydap" localSheetId="11">#REF!</definedName>
    <definedName name="xoaydap" localSheetId="5">#REF!</definedName>
    <definedName name="xoaydap" localSheetId="14">#REF!</definedName>
    <definedName name="xoaydap">#REF!</definedName>
    <definedName name="xp" localSheetId="13">#REF!</definedName>
    <definedName name="xp" localSheetId="2">#REF!</definedName>
    <definedName name="xp" localSheetId="11">#REF!</definedName>
    <definedName name="xp" localSheetId="5">#REF!</definedName>
    <definedName name="xp" localSheetId="14">#REF!</definedName>
    <definedName name="xp">#REF!</definedName>
    <definedName name="xr1nc">#N/A</definedName>
    <definedName name="xr1nc_6" localSheetId="13">#REF!</definedName>
    <definedName name="xr1nc_6" localSheetId="2">#REF!</definedName>
    <definedName name="xr1nc_6" localSheetId="11">#REF!</definedName>
    <definedName name="xr1nc_6" localSheetId="5">#REF!</definedName>
    <definedName name="xr1nc_6" localSheetId="14">#REF!</definedName>
    <definedName name="xr1nc_6">#REF!</definedName>
    <definedName name="xr1vl">#N/A</definedName>
    <definedName name="xr1vl_6" localSheetId="13">#REF!</definedName>
    <definedName name="xr1vl_6" localSheetId="2">#REF!</definedName>
    <definedName name="xr1vl_6" localSheetId="11">#REF!</definedName>
    <definedName name="xr1vl_6" localSheetId="5">#REF!</definedName>
    <definedName name="xr1vl_6" localSheetId="14">#REF!</definedName>
    <definedName name="xr1vl_6">#REF!</definedName>
    <definedName name="Xsi" localSheetId="13">#REF!</definedName>
    <definedName name="Xsi" localSheetId="2">#REF!</definedName>
    <definedName name="Xsi" localSheetId="11">#REF!</definedName>
    <definedName name="Xsi" localSheetId="5">#REF!</definedName>
    <definedName name="Xsi" localSheetId="14">#REF!</definedName>
    <definedName name="Xsi">#REF!</definedName>
    <definedName name="xt">#N/A</definedName>
    <definedName name="xtr3pnc">#N/A</definedName>
    <definedName name="xtr3pnc_6" localSheetId="13">#REF!</definedName>
    <definedName name="xtr3pnc_6" localSheetId="2">#REF!</definedName>
    <definedName name="xtr3pnc_6" localSheetId="11">#REF!</definedName>
    <definedName name="xtr3pnc_6" localSheetId="5">#REF!</definedName>
    <definedName name="xtr3pnc_6" localSheetId="14">#REF!</definedName>
    <definedName name="xtr3pnc_6">#REF!</definedName>
    <definedName name="xtr3pvl">#N/A</definedName>
    <definedName name="xtr3pvl_6" localSheetId="13">#REF!</definedName>
    <definedName name="xtr3pvl_6" localSheetId="2">#REF!</definedName>
    <definedName name="xtr3pvl_6" localSheetId="11">#REF!</definedName>
    <definedName name="xtr3pvl_6" localSheetId="5">#REF!</definedName>
    <definedName name="xtr3pvl_6" localSheetId="14">#REF!</definedName>
    <definedName name="xtr3pvl_6">#REF!</definedName>
    <definedName name="xuat_hien">#N/A</definedName>
    <definedName name="Xuat_hien1">#N/A</definedName>
    <definedName name="Xuat_hien2" localSheetId="13">#REF!</definedName>
    <definedName name="Xuat_hien2" localSheetId="2">#REF!</definedName>
    <definedName name="Xuat_hien2" localSheetId="11">#REF!</definedName>
    <definedName name="Xuat_hien2" localSheetId="5">#REF!</definedName>
    <definedName name="Xuat_hien2" localSheetId="14">#REF!</definedName>
    <definedName name="Xuat_hien2">#REF!</definedName>
    <definedName name="Xuat_hien3" localSheetId="13">#REF!</definedName>
    <definedName name="Xuat_hien3" localSheetId="2">#REF!</definedName>
    <definedName name="Xuat_hien3" localSheetId="11">#REF!</definedName>
    <definedName name="Xuat_hien3" localSheetId="5">#REF!</definedName>
    <definedName name="Xuat_hien3" localSheetId="14">#REF!</definedName>
    <definedName name="Xuat_hien3">#REF!</definedName>
    <definedName name="xuat_Ong_VNP" localSheetId="13">#REF!</definedName>
    <definedName name="xuat_Ong_VNP" localSheetId="2">#REF!</definedName>
    <definedName name="xuat_Ong_VNP" localSheetId="11">#REF!</definedName>
    <definedName name="xuat_Ong_VNP" localSheetId="5">#REF!</definedName>
    <definedName name="xuat_Ong_VNP" localSheetId="14">#REF!</definedName>
    <definedName name="xuat_Ong_VNP">#REF!</definedName>
    <definedName name="xuc0.6">#N/A</definedName>
    <definedName name="xuc1.25">#N/A</definedName>
    <definedName name="xuclat0.4" localSheetId="13">#REF!</definedName>
    <definedName name="xuclat0.4" localSheetId="2">#REF!</definedName>
    <definedName name="xuclat0.4" localSheetId="11">#REF!</definedName>
    <definedName name="xuclat0.4" localSheetId="5">#REF!</definedName>
    <definedName name="xuclat0.4" localSheetId="14">#REF!</definedName>
    <definedName name="xuclat0.4">#REF!</definedName>
    <definedName name="xuclat1" localSheetId="13">#REF!</definedName>
    <definedName name="xuclat1" localSheetId="2">#REF!</definedName>
    <definedName name="xuclat1" localSheetId="11">#REF!</definedName>
    <definedName name="xuclat1" localSheetId="5">#REF!</definedName>
    <definedName name="xuclat1" localSheetId="14">#REF!</definedName>
    <definedName name="xuclat1">#REF!</definedName>
    <definedName name="xuclat1.65" localSheetId="13">#REF!</definedName>
    <definedName name="xuclat1.65" localSheetId="2">#REF!</definedName>
    <definedName name="xuclat1.65" localSheetId="11">#REF!</definedName>
    <definedName name="xuclat1.65" localSheetId="5">#REF!</definedName>
    <definedName name="xuclat1.65" localSheetId="14">#REF!</definedName>
    <definedName name="xuclat1.65">#REF!</definedName>
    <definedName name="xuclat2" localSheetId="13">#REF!</definedName>
    <definedName name="xuclat2" localSheetId="2">#REF!</definedName>
    <definedName name="xuclat2" localSheetId="11">#REF!</definedName>
    <definedName name="xuclat2" localSheetId="5">#REF!</definedName>
    <definedName name="xuclat2" localSheetId="14">#REF!</definedName>
    <definedName name="xuclat2">#REF!</definedName>
    <definedName name="xuclat2.8" localSheetId="13">#REF!</definedName>
    <definedName name="xuclat2.8" localSheetId="2">#REF!</definedName>
    <definedName name="xuclat2.8" localSheetId="11">#REF!</definedName>
    <definedName name="xuclat2.8" localSheetId="5">#REF!</definedName>
    <definedName name="xuclat2.8" localSheetId="14">#REF!</definedName>
    <definedName name="xuclat2.8">#REF!</definedName>
    <definedName name="xucxich0.22" localSheetId="13">#REF!</definedName>
    <definedName name="xucxich0.22" localSheetId="2">#REF!</definedName>
    <definedName name="xucxich0.22" localSheetId="11">#REF!</definedName>
    <definedName name="xucxich0.22" localSheetId="5">#REF!</definedName>
    <definedName name="xucxich0.22" localSheetId="14">#REF!</definedName>
    <definedName name="xucxich0.22">#REF!</definedName>
    <definedName name="xucxich0.25" localSheetId="13">#REF!</definedName>
    <definedName name="xucxich0.25" localSheetId="2">#REF!</definedName>
    <definedName name="xucxich0.25" localSheetId="11">#REF!</definedName>
    <definedName name="xucxich0.25" localSheetId="5">#REF!</definedName>
    <definedName name="xucxich0.25" localSheetId="14">#REF!</definedName>
    <definedName name="xucxich0.25">#REF!</definedName>
    <definedName name="xucxich0.3" localSheetId="13">#REF!</definedName>
    <definedName name="xucxich0.3" localSheetId="2">#REF!</definedName>
    <definedName name="xucxich0.3" localSheetId="11">#REF!</definedName>
    <definedName name="xucxich0.3" localSheetId="5">#REF!</definedName>
    <definedName name="xucxich0.3" localSheetId="14">#REF!</definedName>
    <definedName name="xucxich0.3">#REF!</definedName>
    <definedName name="xucxich0.35" localSheetId="13">#REF!</definedName>
    <definedName name="xucxich0.35" localSheetId="2">#REF!</definedName>
    <definedName name="xucxich0.35" localSheetId="11">#REF!</definedName>
    <definedName name="xucxich0.35" localSheetId="5">#REF!</definedName>
    <definedName name="xucxich0.35" localSheetId="14">#REF!</definedName>
    <definedName name="xucxich0.35">#REF!</definedName>
    <definedName name="xucxich0.4" localSheetId="13">#REF!</definedName>
    <definedName name="xucxich0.4" localSheetId="2">#REF!</definedName>
    <definedName name="xucxich0.4" localSheetId="11">#REF!</definedName>
    <definedName name="xucxich0.4" localSheetId="5">#REF!</definedName>
    <definedName name="xucxich0.4" localSheetId="14">#REF!</definedName>
    <definedName name="xucxich0.4">#REF!</definedName>
    <definedName name="xucxich0.5" localSheetId="13">#REF!</definedName>
    <definedName name="xucxich0.5" localSheetId="2">#REF!</definedName>
    <definedName name="xucxich0.5" localSheetId="11">#REF!</definedName>
    <definedName name="xucxich0.5" localSheetId="5">#REF!</definedName>
    <definedName name="xucxich0.5" localSheetId="14">#REF!</definedName>
    <definedName name="xucxich0.5">#REF!</definedName>
    <definedName name="xucxich0.65" localSheetId="13">#REF!</definedName>
    <definedName name="xucxich0.65" localSheetId="2">#REF!</definedName>
    <definedName name="xucxich0.65" localSheetId="11">#REF!</definedName>
    <definedName name="xucxich0.65" localSheetId="5">#REF!</definedName>
    <definedName name="xucxich0.65" localSheetId="14">#REF!</definedName>
    <definedName name="xucxich0.65">#REF!</definedName>
    <definedName name="xucxich1" localSheetId="13">#REF!</definedName>
    <definedName name="xucxich1" localSheetId="2">#REF!</definedName>
    <definedName name="xucxich1" localSheetId="11">#REF!</definedName>
    <definedName name="xucxich1" localSheetId="5">#REF!</definedName>
    <definedName name="xucxich1" localSheetId="14">#REF!</definedName>
    <definedName name="xucxich1">#REF!</definedName>
    <definedName name="xucxich1.2" localSheetId="13">#REF!</definedName>
    <definedName name="xucxich1.2" localSheetId="2">#REF!</definedName>
    <definedName name="xucxich1.2" localSheetId="11">#REF!</definedName>
    <definedName name="xucxich1.2" localSheetId="5">#REF!</definedName>
    <definedName name="xucxich1.2" localSheetId="14">#REF!</definedName>
    <definedName name="xucxich1.2">#REF!</definedName>
    <definedName name="xucxich1.25" localSheetId="13">#REF!</definedName>
    <definedName name="xucxich1.25" localSheetId="2">#REF!</definedName>
    <definedName name="xucxich1.25" localSheetId="11">#REF!</definedName>
    <definedName name="xucxich1.25" localSheetId="5">#REF!</definedName>
    <definedName name="xucxich1.25" localSheetId="14">#REF!</definedName>
    <definedName name="xucxich1.25">#REF!</definedName>
    <definedName name="xucxich1.6" localSheetId="13">#REF!</definedName>
    <definedName name="xucxich1.6" localSheetId="2">#REF!</definedName>
    <definedName name="xucxich1.6" localSheetId="11">#REF!</definedName>
    <definedName name="xucxich1.6" localSheetId="5">#REF!</definedName>
    <definedName name="xucxich1.6" localSheetId="14">#REF!</definedName>
    <definedName name="xucxich1.6">#REF!</definedName>
    <definedName name="xucxich2" localSheetId="13">#REF!</definedName>
    <definedName name="xucxich2" localSheetId="2">#REF!</definedName>
    <definedName name="xucxich2" localSheetId="11">#REF!</definedName>
    <definedName name="xucxich2" localSheetId="5">#REF!</definedName>
    <definedName name="xucxich2" localSheetId="14">#REF!</definedName>
    <definedName name="xucxich2">#REF!</definedName>
    <definedName name="xucxich2.5" localSheetId="13">#REF!</definedName>
    <definedName name="xucxich2.5" localSheetId="2">#REF!</definedName>
    <definedName name="xucxich2.5" localSheetId="11">#REF!</definedName>
    <definedName name="xucxich2.5" localSheetId="5">#REF!</definedName>
    <definedName name="xucxich2.5" localSheetId="14">#REF!</definedName>
    <definedName name="xucxich2.5">#REF!</definedName>
    <definedName name="xucxich4" localSheetId="13">#REF!</definedName>
    <definedName name="xucxich4" localSheetId="2">#REF!</definedName>
    <definedName name="xucxich4" localSheetId="11">#REF!</definedName>
    <definedName name="xucxich4" localSheetId="5">#REF!</definedName>
    <definedName name="xucxich4" localSheetId="14">#REF!</definedName>
    <definedName name="xucxich4">#REF!</definedName>
    <definedName name="xucxich4.6" localSheetId="13">#REF!</definedName>
    <definedName name="xucxich4.6" localSheetId="2">#REF!</definedName>
    <definedName name="xucxich4.6" localSheetId="11">#REF!</definedName>
    <definedName name="xucxich4.6" localSheetId="5">#REF!</definedName>
    <definedName name="xucxich4.6" localSheetId="14">#REF!</definedName>
    <definedName name="xucxich4.6">#REF!</definedName>
    <definedName name="xucxich5" localSheetId="13">#REF!</definedName>
    <definedName name="xucxich5" localSheetId="2">#REF!</definedName>
    <definedName name="xucxich5" localSheetId="11">#REF!</definedName>
    <definedName name="xucxich5" localSheetId="5">#REF!</definedName>
    <definedName name="xucxich5" localSheetId="14">#REF!</definedName>
    <definedName name="xucxich5">#REF!</definedName>
    <definedName name="xuchoi0.15" localSheetId="13">#REF!</definedName>
    <definedName name="xuchoi0.15" localSheetId="2">#REF!</definedName>
    <definedName name="xuchoi0.15" localSheetId="11">#REF!</definedName>
    <definedName name="xuchoi0.15" localSheetId="5">#REF!</definedName>
    <definedName name="xuchoi0.15" localSheetId="14">#REF!</definedName>
    <definedName name="xuchoi0.15">#REF!</definedName>
    <definedName name="xuchoi0.25" localSheetId="13">#REF!</definedName>
    <definedName name="xuchoi0.25" localSheetId="2">#REF!</definedName>
    <definedName name="xuchoi0.25" localSheetId="11">#REF!</definedName>
    <definedName name="xuchoi0.25" localSheetId="5">#REF!</definedName>
    <definedName name="xuchoi0.25" localSheetId="14">#REF!</definedName>
    <definedName name="xuchoi0.25">#REF!</definedName>
    <definedName name="xuchoi0.3" localSheetId="13">#REF!</definedName>
    <definedName name="xuchoi0.3" localSheetId="2">#REF!</definedName>
    <definedName name="xuchoi0.3" localSheetId="11">#REF!</definedName>
    <definedName name="xuchoi0.3" localSheetId="5">#REF!</definedName>
    <definedName name="xuchoi0.3" localSheetId="14">#REF!</definedName>
    <definedName name="xuchoi0.3">#REF!</definedName>
    <definedName name="xuchoi0.35" localSheetId="13">#REF!</definedName>
    <definedName name="xuchoi0.35" localSheetId="2">#REF!</definedName>
    <definedName name="xuchoi0.35" localSheetId="11">#REF!</definedName>
    <definedName name="xuchoi0.35" localSheetId="5">#REF!</definedName>
    <definedName name="xuchoi0.35" localSheetId="14">#REF!</definedName>
    <definedName name="xuchoi0.35">#REF!</definedName>
    <definedName name="xuchoi0.4" localSheetId="13">#REF!</definedName>
    <definedName name="xuchoi0.4" localSheetId="2">#REF!</definedName>
    <definedName name="xuchoi0.4" localSheetId="11">#REF!</definedName>
    <definedName name="xuchoi0.4" localSheetId="5">#REF!</definedName>
    <definedName name="xuchoi0.4" localSheetId="14">#REF!</definedName>
    <definedName name="xuchoi0.4">#REF!</definedName>
    <definedName name="xuchoi0.65" localSheetId="13">#REF!</definedName>
    <definedName name="xuchoi0.65" localSheetId="2">#REF!</definedName>
    <definedName name="xuchoi0.65" localSheetId="11">#REF!</definedName>
    <definedName name="xuchoi0.65" localSheetId="5">#REF!</definedName>
    <definedName name="xuchoi0.65" localSheetId="14">#REF!</definedName>
    <definedName name="xuchoi0.65">#REF!</definedName>
    <definedName name="xuchoi0.75" localSheetId="13">#REF!</definedName>
    <definedName name="xuchoi0.75" localSheetId="2">#REF!</definedName>
    <definedName name="xuchoi0.75" localSheetId="11">#REF!</definedName>
    <definedName name="xuchoi0.75" localSheetId="5">#REF!</definedName>
    <definedName name="xuchoi0.75" localSheetId="14">#REF!</definedName>
    <definedName name="xuchoi0.75">#REF!</definedName>
    <definedName name="xuchoi1.25" localSheetId="13">#REF!</definedName>
    <definedName name="xuchoi1.25" localSheetId="2">#REF!</definedName>
    <definedName name="xuchoi1.25" localSheetId="11">#REF!</definedName>
    <definedName name="xuchoi1.25" localSheetId="5">#REF!</definedName>
    <definedName name="xuchoi1.25" localSheetId="14">#REF!</definedName>
    <definedName name="xuchoi1.25">#REF!</definedName>
    <definedName name="XUONG" localSheetId="2" hidden="1">{"'Sheet1'!$L$16"}</definedName>
    <definedName name="XUONG" localSheetId="11" hidden="1">{"'Sheet1'!$L$16"}</definedName>
    <definedName name="XUONG" localSheetId="5" hidden="1">{"'Sheet1'!$L$16"}</definedName>
    <definedName name="XUONG" hidden="1">{"'Sheet1'!$L$16"}</definedName>
    <definedName name="xvxcvxc" localSheetId="2" hidden="1">{"'Sheet1'!$L$16"}</definedName>
    <definedName name="xvxcvxc" localSheetId="11" hidden="1">{"'Sheet1'!$L$16"}</definedName>
    <definedName name="xvxcvxc" localSheetId="5" hidden="1">{"'Sheet1'!$L$16"}</definedName>
    <definedName name="xvxcvxc" hidden="1">{"'Sheet1'!$L$16"}</definedName>
    <definedName name="Xwo" localSheetId="13">#REF!</definedName>
    <definedName name="Xwo" localSheetId="2">#REF!</definedName>
    <definedName name="Xwo" localSheetId="11">#REF!</definedName>
    <definedName name="Xwo" localSheetId="5">#REF!</definedName>
    <definedName name="Xwo" localSheetId="14">#REF!</definedName>
    <definedName name="Xwo">#REF!</definedName>
    <definedName name="Xwo1" localSheetId="13">#REF!</definedName>
    <definedName name="Xwo1" localSheetId="2">#REF!</definedName>
    <definedName name="Xwo1" localSheetId="11">#REF!</definedName>
    <definedName name="Xwo1" localSheetId="5">#REF!</definedName>
    <definedName name="Xwo1" localSheetId="14">#REF!</definedName>
    <definedName name="Xwo1">#REF!</definedName>
    <definedName name="Xwo2" localSheetId="13">#REF!</definedName>
    <definedName name="Xwo2" localSheetId="2">#REF!</definedName>
    <definedName name="Xwo2" localSheetId="11">#REF!</definedName>
    <definedName name="Xwo2" localSheetId="5">#REF!</definedName>
    <definedName name="Xwo2" localSheetId="14">#REF!</definedName>
    <definedName name="Xwo2">#REF!</definedName>
    <definedName name="xx" localSheetId="13">#REF!</definedName>
    <definedName name="xx" localSheetId="2">#REF!</definedName>
    <definedName name="xx" localSheetId="11">#REF!</definedName>
    <definedName name="xx" localSheetId="5">#REF!</definedName>
    <definedName name="xx" localSheetId="14">#REF!</definedName>
    <definedName name="xx">#REF!</definedName>
    <definedName name="XXT" localSheetId="13">#REF!</definedName>
    <definedName name="XXT" localSheetId="2">#REF!</definedName>
    <definedName name="XXT" localSheetId="11">#REF!</definedName>
    <definedName name="XXT" localSheetId="5">#REF!</definedName>
    <definedName name="XXT" localSheetId="14">#REF!</definedName>
    <definedName name="XXT">#REF!</definedName>
    <definedName name="xxx">#N/A</definedName>
    <definedName name="XXX1">#N/A</definedName>
    <definedName name="xxx2" localSheetId="13">#REF!</definedName>
    <definedName name="xxx2" localSheetId="2">#REF!</definedName>
    <definedName name="xxx2" localSheetId="11">#REF!</definedName>
    <definedName name="xxx2" localSheetId="5">#REF!</definedName>
    <definedName name="xxx2" localSheetId="14">#REF!</definedName>
    <definedName name="xxx2">#REF!</definedName>
    <definedName name="xy2.5.1">#N/A</definedName>
    <definedName name="xy5.3.1">#N/A</definedName>
    <definedName name="XÝnghiÖp25_3" localSheetId="13">#REF!</definedName>
    <definedName name="XÝnghiÖp25_3" localSheetId="2">#REF!</definedName>
    <definedName name="XÝnghiÖp25_3" localSheetId="11">#REF!</definedName>
    <definedName name="XÝnghiÖp25_3" localSheetId="5">#REF!</definedName>
    <definedName name="XÝnghiÖp25_3" localSheetId="14">#REF!</definedName>
    <definedName name="XÝnghiÖp25_3">#REF!</definedName>
    <definedName name="xyo" localSheetId="13">#REF!</definedName>
    <definedName name="xyo" localSheetId="2">#REF!</definedName>
    <definedName name="xyo" localSheetId="11">#REF!</definedName>
    <definedName name="xyo" localSheetId="5">#REF!</definedName>
    <definedName name="xyo" localSheetId="14">#REF!</definedName>
    <definedName name="xyo">#REF!</definedName>
    <definedName name="xz2.5.1">#N/A</definedName>
    <definedName name="xz5.3.1">#N/A</definedName>
    <definedName name="y" localSheetId="13">#REF!</definedName>
    <definedName name="y" localSheetId="2">#REF!</definedName>
    <definedName name="y" localSheetId="11">#REF!</definedName>
    <definedName name="y" localSheetId="5">#REF!</definedName>
    <definedName name="y" localSheetId="14">#REF!</definedName>
    <definedName name="y">#REF!</definedName>
    <definedName name="y_1I">#N/A</definedName>
    <definedName name="y_1I_6" localSheetId="13">#REF!</definedName>
    <definedName name="y_1I_6" localSheetId="2">#REF!</definedName>
    <definedName name="y_1I_6" localSheetId="11">#REF!</definedName>
    <definedName name="y_1I_6" localSheetId="5">#REF!</definedName>
    <definedName name="y_1I_6" localSheetId="14">#REF!</definedName>
    <definedName name="y_1I_6">#REF!</definedName>
    <definedName name="y_1II">#N/A</definedName>
    <definedName name="y_1II_6" localSheetId="13">#REF!</definedName>
    <definedName name="y_1II_6" localSheetId="2">#REF!</definedName>
    <definedName name="y_1II_6" localSheetId="11">#REF!</definedName>
    <definedName name="y_1II_6" localSheetId="5">#REF!</definedName>
    <definedName name="y_1II_6" localSheetId="14">#REF!</definedName>
    <definedName name="y_1II_6">#REF!</definedName>
    <definedName name="y_1III">#N/A</definedName>
    <definedName name="y_1III_6" localSheetId="13">#REF!</definedName>
    <definedName name="y_1III_6" localSheetId="2">#REF!</definedName>
    <definedName name="y_1III_6" localSheetId="11">#REF!</definedName>
    <definedName name="y_1III_6" localSheetId="5">#REF!</definedName>
    <definedName name="y_1III_6" localSheetId="14">#REF!</definedName>
    <definedName name="y_1III_6">#REF!</definedName>
    <definedName name="y_1IV">#N/A</definedName>
    <definedName name="y_1IV_6" localSheetId="13">#REF!</definedName>
    <definedName name="y_1IV_6" localSheetId="2">#REF!</definedName>
    <definedName name="y_1IV_6" localSheetId="11">#REF!</definedName>
    <definedName name="y_1IV_6" localSheetId="5">#REF!</definedName>
    <definedName name="y_1IV_6" localSheetId="14">#REF!</definedName>
    <definedName name="y_1IV_6">#REF!</definedName>
    <definedName name="y_2I">#N/A</definedName>
    <definedName name="y_2I_6" localSheetId="13">#REF!</definedName>
    <definedName name="y_2I_6" localSheetId="2">#REF!</definedName>
    <definedName name="y_2I_6" localSheetId="11">#REF!</definedName>
    <definedName name="y_2I_6" localSheetId="5">#REF!</definedName>
    <definedName name="y_2I_6" localSheetId="14">#REF!</definedName>
    <definedName name="y_2I_6">#REF!</definedName>
    <definedName name="y_2II">#N/A</definedName>
    <definedName name="y_2II_6" localSheetId="13">#REF!</definedName>
    <definedName name="y_2II_6" localSheetId="2">#REF!</definedName>
    <definedName name="y_2II_6" localSheetId="11">#REF!</definedName>
    <definedName name="y_2II_6" localSheetId="5">#REF!</definedName>
    <definedName name="y_2II_6" localSheetId="14">#REF!</definedName>
    <definedName name="y_2II_6">#REF!</definedName>
    <definedName name="y_2III">#N/A</definedName>
    <definedName name="y_2III_6" localSheetId="13">#REF!</definedName>
    <definedName name="y_2III_6" localSheetId="2">#REF!</definedName>
    <definedName name="y_2III_6" localSheetId="11">#REF!</definedName>
    <definedName name="y_2III_6" localSheetId="5">#REF!</definedName>
    <definedName name="y_2III_6" localSheetId="14">#REF!</definedName>
    <definedName name="y_2III_6">#REF!</definedName>
    <definedName name="y_2IV">#N/A</definedName>
    <definedName name="y_2IV_6" localSheetId="13">#REF!</definedName>
    <definedName name="y_2IV_6" localSheetId="2">#REF!</definedName>
    <definedName name="y_2IV_6" localSheetId="11">#REF!</definedName>
    <definedName name="y_2IV_6" localSheetId="5">#REF!</definedName>
    <definedName name="y_2IV_6" localSheetId="14">#REF!</definedName>
    <definedName name="y_2IV_6">#REF!</definedName>
    <definedName name="y_3I">#N/A</definedName>
    <definedName name="y_3I_6" localSheetId="13">#REF!</definedName>
    <definedName name="y_3I_6" localSheetId="2">#REF!</definedName>
    <definedName name="y_3I_6" localSheetId="11">#REF!</definedName>
    <definedName name="y_3I_6" localSheetId="5">#REF!</definedName>
    <definedName name="y_3I_6" localSheetId="14">#REF!</definedName>
    <definedName name="y_3I_6">#REF!</definedName>
    <definedName name="y_3II">#N/A</definedName>
    <definedName name="y_3II_6" localSheetId="13">#REF!</definedName>
    <definedName name="y_3II_6" localSheetId="2">#REF!</definedName>
    <definedName name="y_3II_6" localSheetId="11">#REF!</definedName>
    <definedName name="y_3II_6" localSheetId="5">#REF!</definedName>
    <definedName name="y_3II_6" localSheetId="14">#REF!</definedName>
    <definedName name="y_3II_6">#REF!</definedName>
    <definedName name="y_3III">#N/A</definedName>
    <definedName name="y_3III_6" localSheetId="13">#REF!</definedName>
    <definedName name="y_3III_6" localSheetId="2">#REF!</definedName>
    <definedName name="y_3III_6" localSheetId="11">#REF!</definedName>
    <definedName name="y_3III_6" localSheetId="5">#REF!</definedName>
    <definedName name="y_3III_6" localSheetId="14">#REF!</definedName>
    <definedName name="y_3III_6">#REF!</definedName>
    <definedName name="y_3IV">#N/A</definedName>
    <definedName name="y_3IV_6" localSheetId="13">#REF!</definedName>
    <definedName name="y_3IV_6" localSheetId="2">#REF!</definedName>
    <definedName name="y_3IV_6" localSheetId="11">#REF!</definedName>
    <definedName name="y_3IV_6" localSheetId="5">#REF!</definedName>
    <definedName name="y_3IV_6" localSheetId="14">#REF!</definedName>
    <definedName name="y_3IV_6">#REF!</definedName>
    <definedName name="y_4I">#N/A</definedName>
    <definedName name="y_4I_6" localSheetId="13">#REF!</definedName>
    <definedName name="y_4I_6" localSheetId="2">#REF!</definedName>
    <definedName name="y_4I_6" localSheetId="11">#REF!</definedName>
    <definedName name="y_4I_6" localSheetId="5">#REF!</definedName>
    <definedName name="y_4I_6" localSheetId="14">#REF!</definedName>
    <definedName name="y_4I_6">#REF!</definedName>
    <definedName name="y_4II">#N/A</definedName>
    <definedName name="y_4II_6" localSheetId="13">#REF!</definedName>
    <definedName name="y_4II_6" localSheetId="2">#REF!</definedName>
    <definedName name="y_4II_6" localSheetId="11">#REF!</definedName>
    <definedName name="y_4II_6" localSheetId="5">#REF!</definedName>
    <definedName name="y_4II_6" localSheetId="14">#REF!</definedName>
    <definedName name="y_4II_6">#REF!</definedName>
    <definedName name="y_4III">#N/A</definedName>
    <definedName name="y_4III_6" localSheetId="13">#REF!</definedName>
    <definedName name="y_4III_6" localSheetId="2">#REF!</definedName>
    <definedName name="y_4III_6" localSheetId="11">#REF!</definedName>
    <definedName name="y_4III_6" localSheetId="5">#REF!</definedName>
    <definedName name="y_4III_6" localSheetId="14">#REF!</definedName>
    <definedName name="y_4III_6">#REF!</definedName>
    <definedName name="y_4IV">#N/A</definedName>
    <definedName name="y_4IV_6" localSheetId="13">#REF!</definedName>
    <definedName name="y_4IV_6" localSheetId="2">#REF!</definedName>
    <definedName name="y_4IV_6" localSheetId="11">#REF!</definedName>
    <definedName name="y_4IV_6" localSheetId="5">#REF!</definedName>
    <definedName name="y_4IV_6" localSheetId="14">#REF!</definedName>
    <definedName name="y_4IV_6">#REF!</definedName>
    <definedName name="y_9bI">#N/A</definedName>
    <definedName name="y_9bI_6" localSheetId="13">#REF!</definedName>
    <definedName name="y_9bI_6" localSheetId="2">#REF!</definedName>
    <definedName name="y_9bI_6" localSheetId="11">#REF!</definedName>
    <definedName name="y_9bI_6" localSheetId="5">#REF!</definedName>
    <definedName name="y_9bI_6" localSheetId="14">#REF!</definedName>
    <definedName name="y_9bI_6">#REF!</definedName>
    <definedName name="y_9bII">#N/A</definedName>
    <definedName name="y_9bII_6" localSheetId="13">#REF!</definedName>
    <definedName name="y_9bII_6" localSheetId="2">#REF!</definedName>
    <definedName name="y_9bII_6" localSheetId="11">#REF!</definedName>
    <definedName name="y_9bII_6" localSheetId="5">#REF!</definedName>
    <definedName name="y_9bII_6" localSheetId="14">#REF!</definedName>
    <definedName name="y_9bII_6">#REF!</definedName>
    <definedName name="y_9bIII">#N/A</definedName>
    <definedName name="y_9bIII_6" localSheetId="13">#REF!</definedName>
    <definedName name="y_9bIII_6" localSheetId="2">#REF!</definedName>
    <definedName name="y_9bIII_6" localSheetId="11">#REF!</definedName>
    <definedName name="y_9bIII_6" localSheetId="5">#REF!</definedName>
    <definedName name="y_9bIII_6" localSheetId="14">#REF!</definedName>
    <definedName name="y_9bIII_6">#REF!</definedName>
    <definedName name="y_9bIV">#N/A</definedName>
    <definedName name="y_9bIV_6" localSheetId="13">#REF!</definedName>
    <definedName name="y_9bIV_6" localSheetId="2">#REF!</definedName>
    <definedName name="y_9bIV_6" localSheetId="11">#REF!</definedName>
    <definedName name="y_9bIV_6" localSheetId="5">#REF!</definedName>
    <definedName name="y_9bIV_6" localSheetId="14">#REF!</definedName>
    <definedName name="y_9bIV_6">#REF!</definedName>
    <definedName name="y_9I">#N/A</definedName>
    <definedName name="y_9I_6" localSheetId="13">#REF!</definedName>
    <definedName name="y_9I_6" localSheetId="2">#REF!</definedName>
    <definedName name="y_9I_6" localSheetId="11">#REF!</definedName>
    <definedName name="y_9I_6" localSheetId="5">#REF!</definedName>
    <definedName name="y_9I_6" localSheetId="14">#REF!</definedName>
    <definedName name="y_9I_6">#REF!</definedName>
    <definedName name="y_9II">#N/A</definedName>
    <definedName name="y_9II_6" localSheetId="13">#REF!</definedName>
    <definedName name="y_9II_6" localSheetId="2">#REF!</definedName>
    <definedName name="y_9II_6" localSheetId="11">#REF!</definedName>
    <definedName name="y_9II_6" localSheetId="5">#REF!</definedName>
    <definedName name="y_9II_6" localSheetId="14">#REF!</definedName>
    <definedName name="y_9II_6">#REF!</definedName>
    <definedName name="y_9III">#N/A</definedName>
    <definedName name="y_9III_6" localSheetId="13">#REF!</definedName>
    <definedName name="y_9III_6" localSheetId="2">#REF!</definedName>
    <definedName name="y_9III_6" localSheetId="11">#REF!</definedName>
    <definedName name="y_9III_6" localSheetId="5">#REF!</definedName>
    <definedName name="y_9III_6" localSheetId="14">#REF!</definedName>
    <definedName name="y_9III_6">#REF!</definedName>
    <definedName name="y_9IV">#N/A</definedName>
    <definedName name="y_9IV_6" localSheetId="13">#REF!</definedName>
    <definedName name="y_9IV_6" localSheetId="2">#REF!</definedName>
    <definedName name="y_9IV_6" localSheetId="11">#REF!</definedName>
    <definedName name="y_9IV_6" localSheetId="5">#REF!</definedName>
    <definedName name="y_9IV_6" localSheetId="14">#REF!</definedName>
    <definedName name="y_9IV_6">#REF!</definedName>
    <definedName name="y_list" localSheetId="13">#REF!</definedName>
    <definedName name="y_list" localSheetId="2">#REF!</definedName>
    <definedName name="y_list" localSheetId="11">#REF!</definedName>
    <definedName name="y_list" localSheetId="5">#REF!</definedName>
    <definedName name="y_list" localSheetId="14">#REF!</definedName>
    <definedName name="y_list">#REF!</definedName>
    <definedName name="y7yyy" localSheetId="2" hidden="1">{"'Sheet1'!$L$16"}</definedName>
    <definedName name="y7yyy" localSheetId="11" hidden="1">{"'Sheet1'!$L$16"}</definedName>
    <definedName name="y7yyy" localSheetId="5" hidden="1">{"'Sheet1'!$L$16"}</definedName>
    <definedName name="y7yyy" hidden="1">{"'Sheet1'!$L$16"}</definedName>
    <definedName name="yb" localSheetId="13">#REF!</definedName>
    <definedName name="yb" localSheetId="2">#REF!</definedName>
    <definedName name="yb" localSheetId="11">#REF!</definedName>
    <definedName name="yb" localSheetId="5">#REF!</definedName>
    <definedName name="yb" localSheetId="14">#REF!</definedName>
    <definedName name="yb">#REF!</definedName>
    <definedName name="ybc" localSheetId="13">#REF!</definedName>
    <definedName name="ybc" localSheetId="14">#REF!</definedName>
    <definedName name="ybc">#REF!</definedName>
    <definedName name="yc.">#N/A</definedName>
    <definedName name="ycfyc" localSheetId="13">#REF!</definedName>
    <definedName name="ycfyc" localSheetId="2">#REF!</definedName>
    <definedName name="ycfyc" localSheetId="11">#REF!</definedName>
    <definedName name="ycfyc" localSheetId="5">#REF!</definedName>
    <definedName name="ycfyc" localSheetId="14">#REF!</definedName>
    <definedName name="ycfyc">#REF!</definedName>
    <definedName name="ycp">0</definedName>
    <definedName name="yen" localSheetId="13">#REF!</definedName>
    <definedName name="yen" localSheetId="2">#REF!</definedName>
    <definedName name="yen" localSheetId="11">#REF!</definedName>
    <definedName name="yen" localSheetId="5">#REF!</definedName>
    <definedName name="yen" localSheetId="14">#REF!</definedName>
    <definedName name="yen">#REF!</definedName>
    <definedName name="Yen_A" localSheetId="13">#REF!</definedName>
    <definedName name="Yen_A" localSheetId="2">#REF!</definedName>
    <definedName name="Yen_A" localSheetId="11">#REF!</definedName>
    <definedName name="Yen_A" localSheetId="5">#REF!</definedName>
    <definedName name="Yen_A" localSheetId="14">#REF!</definedName>
    <definedName name="Yen_A">#REF!</definedName>
    <definedName name="Yen_B" localSheetId="13">#REF!</definedName>
    <definedName name="Yen_B" localSheetId="2">#REF!</definedName>
    <definedName name="Yen_B" localSheetId="11">#REF!</definedName>
    <definedName name="Yen_B" localSheetId="5">#REF!</definedName>
    <definedName name="Yen_B" localSheetId="14">#REF!</definedName>
    <definedName name="Yen_B">#REF!</definedName>
    <definedName name="yen1" localSheetId="13">#REF!</definedName>
    <definedName name="yen1" localSheetId="2">#REF!</definedName>
    <definedName name="yen1" localSheetId="11">#REF!</definedName>
    <definedName name="yen1" localSheetId="5">#REF!</definedName>
    <definedName name="yen1" localSheetId="14">#REF!</definedName>
    <definedName name="yen1">#REF!</definedName>
    <definedName name="Yen1000">#N/A</definedName>
    <definedName name="Yen1100">#N/A</definedName>
    <definedName name="Yen1200">#N/A</definedName>
    <definedName name="Yen1300">#N/A</definedName>
    <definedName name="Yen1400">#N/A</definedName>
    <definedName name="Yen1500">#N/A</definedName>
    <definedName name="Yen1600">#N/A</definedName>
    <definedName name="Yen1700">#N/A</definedName>
    <definedName name="Yen1800">#N/A</definedName>
    <definedName name="yen2" localSheetId="13">#REF!</definedName>
    <definedName name="yen2" localSheetId="2">#REF!</definedName>
    <definedName name="yen2" localSheetId="11">#REF!</definedName>
    <definedName name="yen2" localSheetId="5">#REF!</definedName>
    <definedName name="yen2" localSheetId="14">#REF!</definedName>
    <definedName name="yen2">#REF!</definedName>
    <definedName name="Yen2000">#N/A</definedName>
    <definedName name="Yen2100">#N/A</definedName>
    <definedName name="Yen2200">#N/A</definedName>
    <definedName name="Yen2300">#N/A</definedName>
    <definedName name="Yen2400">#N/A</definedName>
    <definedName name="Yen2500">#N/A</definedName>
    <definedName name="Yen2600">#N/A</definedName>
    <definedName name="Yen2700">#N/A</definedName>
    <definedName name="Yen2800">#N/A</definedName>
    <definedName name="Yen3000">#N/A</definedName>
    <definedName name="Yen3100">#N/A</definedName>
    <definedName name="Yen3200">#N/A</definedName>
    <definedName name="Yen3300">#N/A</definedName>
    <definedName name="Yen3400">#N/A</definedName>
    <definedName name="Yen3500">#N/A</definedName>
    <definedName name="Yen3600">#N/A</definedName>
    <definedName name="Yen3700">#N/A</definedName>
    <definedName name="Yen3800">#N/A</definedName>
    <definedName name="Yen3900">#N/A</definedName>
    <definedName name="Yen4000">#N/A</definedName>
    <definedName name="Yen4100">#N/A</definedName>
    <definedName name="Yen4200">#N/A</definedName>
    <definedName name="Yen4300">#N/A</definedName>
    <definedName name="Yen4400">#N/A</definedName>
    <definedName name="Yen4500">#N/A</definedName>
    <definedName name="Yen4600">#N/A</definedName>
    <definedName name="Yen4700">#N/A</definedName>
    <definedName name="Yen4800">#N/A</definedName>
    <definedName name="Yen5000">#N/A</definedName>
    <definedName name="Yen5100">#N/A</definedName>
    <definedName name="Yen5200">#N/A</definedName>
    <definedName name="Yen5300">#N/A</definedName>
    <definedName name="Yen5400">#N/A</definedName>
    <definedName name="Yen5500">#N/A</definedName>
    <definedName name="Yen5600">#N/A</definedName>
    <definedName name="Yen5700">#N/A</definedName>
    <definedName name="Yen5800">#N/A</definedName>
    <definedName name="Yen6000">#N/A</definedName>
    <definedName name="Yen7000">#N/A</definedName>
    <definedName name="Yen8000">#N/A</definedName>
    <definedName name="Yen8100">#N/A</definedName>
    <definedName name="Yen8200_1">#N/A</definedName>
    <definedName name="Yen8200_2">#N/A</definedName>
    <definedName name="ýenda" localSheetId="2" hidden="1">{"'Sheet1'!$L$16"}</definedName>
    <definedName name="ýenda" localSheetId="11" hidden="1">{"'Sheet1'!$L$16"}</definedName>
    <definedName name="ýenda" localSheetId="5" hidden="1">{"'Sheet1'!$L$16"}</definedName>
    <definedName name="ýenda" hidden="1">{"'Sheet1'!$L$16"}</definedName>
    <definedName name="YeNuong">#N/A</definedName>
    <definedName name="yeu" localSheetId="2" hidden="1">{"'Sheet1'!$L$16"}</definedName>
    <definedName name="yeu" localSheetId="11" hidden="1">{"'Sheet1'!$L$16"}</definedName>
    <definedName name="yeu" localSheetId="5" hidden="1">{"'Sheet1'!$L$16"}</definedName>
    <definedName name="yeu" hidden="1">{"'Sheet1'!$L$16"}</definedName>
    <definedName name="yhk10a">#REF!</definedName>
    <definedName name="yhk3a">#REF!</definedName>
    <definedName name="yi">#N/A</definedName>
    <definedName name="yieldsfield" localSheetId="13">#REF!</definedName>
    <definedName name="yieldsfield" localSheetId="2">#REF!</definedName>
    <definedName name="yieldsfield" localSheetId="11">#REF!</definedName>
    <definedName name="yieldsfield" localSheetId="5">#REF!</definedName>
    <definedName name="yieldsfield" localSheetId="14">#REF!</definedName>
    <definedName name="yieldsfield">#REF!</definedName>
    <definedName name="yieldstoevaluate" localSheetId="13">#REF!</definedName>
    <definedName name="yieldstoevaluate" localSheetId="2">#REF!</definedName>
    <definedName name="yieldstoevaluate" localSheetId="11">#REF!</definedName>
    <definedName name="yieldstoevaluate" localSheetId="5">#REF!</definedName>
    <definedName name="yieldstoevaluate" localSheetId="14">#REF!</definedName>
    <definedName name="yieldstoevaluate">#REF!</definedName>
    <definedName name="yitiy" localSheetId="2" hidden="1">{"'Sheet1'!$L$16"}</definedName>
    <definedName name="yitiy" localSheetId="11" hidden="1">{"'Sheet1'!$L$16"}</definedName>
    <definedName name="yitiy" localSheetId="5" hidden="1">{"'Sheet1'!$L$16"}</definedName>
    <definedName name="yitiy" hidden="1">{"'Sheet1'!$L$16"}</definedName>
    <definedName name="yityityi" localSheetId="2" hidden="1">{"'Sheet1'!$L$16"}</definedName>
    <definedName name="yityityi" localSheetId="11" hidden="1">{"'Sheet1'!$L$16"}</definedName>
    <definedName name="yityityi" localSheetId="5" hidden="1">{"'Sheet1'!$L$16"}</definedName>
    <definedName name="yityityi" hidden="1">{"'Sheet1'!$L$16"}</definedName>
    <definedName name="yiuti" localSheetId="2" hidden="1">{"'Sheet1'!$L$16"}</definedName>
    <definedName name="yiuti" localSheetId="11" hidden="1">{"'Sheet1'!$L$16"}</definedName>
    <definedName name="yiuti" localSheetId="5" hidden="1">{"'Sheet1'!$L$16"}</definedName>
    <definedName name="yiuti" hidden="1">{"'Sheet1'!$L$16"}</definedName>
    <definedName name="YMAX" localSheetId="13">#REF!</definedName>
    <definedName name="YMAX" localSheetId="2">#REF!</definedName>
    <definedName name="YMAX" localSheetId="11">#REF!</definedName>
    <definedName name="YMAX" localSheetId="5">#REF!</definedName>
    <definedName name="YMAX" localSheetId="14">#REF!</definedName>
    <definedName name="YMAX">#REF!</definedName>
    <definedName name="YMIN" localSheetId="13">#REF!</definedName>
    <definedName name="YMIN" localSheetId="2">#REF!</definedName>
    <definedName name="YMIN" localSheetId="11">#REF!</definedName>
    <definedName name="YMIN" localSheetId="5">#REF!</definedName>
    <definedName name="YMIN" localSheetId="14">#REF!</definedName>
    <definedName name="YMIN">#REF!</definedName>
    <definedName name="YR0" localSheetId="13">#REF!</definedName>
    <definedName name="YR0" localSheetId="2">#REF!</definedName>
    <definedName name="YR0" localSheetId="11">#REF!</definedName>
    <definedName name="YR0" localSheetId="5">#REF!</definedName>
    <definedName name="YR0" localSheetId="14">#REF!</definedName>
    <definedName name="YR0">#REF!</definedName>
    <definedName name="YRP" localSheetId="13">#REF!</definedName>
    <definedName name="YRP" localSheetId="2">#REF!</definedName>
    <definedName name="YRP" localSheetId="11">#REF!</definedName>
    <definedName name="YRP" localSheetId="5">#REF!</definedName>
    <definedName name="YRP" localSheetId="14">#REF!</definedName>
    <definedName name="YRP">#REF!</definedName>
    <definedName name="Yt" localSheetId="13">#REF!</definedName>
    <definedName name="Yt" localSheetId="2">#REF!</definedName>
    <definedName name="Yt" localSheetId="11">#REF!</definedName>
    <definedName name="Yt" localSheetId="5">#REF!</definedName>
    <definedName name="Yt" localSheetId="14">#REF!</definedName>
    <definedName name="Yt">#REF!</definedName>
    <definedName name="ytc" localSheetId="13">#REF!</definedName>
    <definedName name="ytc" localSheetId="2">#REF!</definedName>
    <definedName name="ytc" localSheetId="11">#REF!</definedName>
    <definedName name="ytc" localSheetId="5">#REF!</definedName>
    <definedName name="ytc" localSheetId="14">#REF!</definedName>
    <definedName name="ytc">#REF!</definedName>
    <definedName name="ytd" localSheetId="13">#REF!</definedName>
    <definedName name="ytd" localSheetId="2">#REF!</definedName>
    <definedName name="ytd" localSheetId="11">#REF!</definedName>
    <definedName name="ytd" localSheetId="5">#REF!</definedName>
    <definedName name="ytd" localSheetId="14">#REF!</definedName>
    <definedName name="ytd">#REF!</definedName>
    <definedName name="ytddg" localSheetId="13">#REF!</definedName>
    <definedName name="ytddg" localSheetId="2">#REF!</definedName>
    <definedName name="ytddg" localSheetId="11">#REF!</definedName>
    <definedName name="ytddg" localSheetId="5">#REF!</definedName>
    <definedName name="ytddg" localSheetId="14">#REF!</definedName>
    <definedName name="ytddg">#REF!</definedName>
    <definedName name="ytiiii" localSheetId="2" hidden="1">{"'Sheet1'!$L$16"}</definedName>
    <definedName name="ytiiii" localSheetId="11" hidden="1">{"'Sheet1'!$L$16"}</definedName>
    <definedName name="ytiiii" localSheetId="5" hidden="1">{"'Sheet1'!$L$16"}</definedName>
    <definedName name="ytiiii" hidden="1">{"'Sheet1'!$L$16"}</definedName>
    <definedName name="Ythd1.5" localSheetId="13">#REF!</definedName>
    <definedName name="Ythd1.5" localSheetId="2">#REF!</definedName>
    <definedName name="Ythd1.5" localSheetId="11">#REF!</definedName>
    <definedName name="Ythd1.5" localSheetId="5">#REF!</definedName>
    <definedName name="Ythd1.5" localSheetId="14">#REF!</definedName>
    <definedName name="Ythd1.5">#REF!</definedName>
    <definedName name="ythdg" localSheetId="13">#REF!</definedName>
    <definedName name="ythdg" localSheetId="2">#REF!</definedName>
    <definedName name="ythdg" localSheetId="11">#REF!</definedName>
    <definedName name="ythdg" localSheetId="5">#REF!</definedName>
    <definedName name="ythdg" localSheetId="14">#REF!</definedName>
    <definedName name="ythdg">#REF!</definedName>
    <definedName name="Ythdgoi" localSheetId="13">#REF!</definedName>
    <definedName name="Ythdgoi" localSheetId="2">#REF!</definedName>
    <definedName name="Ythdgoi" localSheetId="11">#REF!</definedName>
    <definedName name="Ythdgoi" localSheetId="5">#REF!</definedName>
    <definedName name="Ythdgoi" localSheetId="14">#REF!</definedName>
    <definedName name="Ythdgoi">#REF!</definedName>
    <definedName name="Ytr" localSheetId="13">#REF!</definedName>
    <definedName name="Ytr" localSheetId="2">#REF!</definedName>
    <definedName name="Ytr" localSheetId="11">#REF!</definedName>
    <definedName name="Ytr" localSheetId="5">#REF!</definedName>
    <definedName name="Ytr" localSheetId="14">#REF!</definedName>
    <definedName name="Ytr">#REF!</definedName>
    <definedName name="ytri" localSheetId="2" hidden="1">{"'Sheet1'!$L$16"}</definedName>
    <definedName name="ytri" localSheetId="11" hidden="1">{"'Sheet1'!$L$16"}</definedName>
    <definedName name="ytri" localSheetId="5" hidden="1">{"'Sheet1'!$L$16"}</definedName>
    <definedName name="ytri" hidden="1">{"'Sheet1'!$L$16"}</definedName>
    <definedName name="ytru" localSheetId="2" hidden="1">{"'Sheet1'!$L$16"}</definedName>
    <definedName name="ytru" localSheetId="11" hidden="1">{"'Sheet1'!$L$16"}</definedName>
    <definedName name="ytru" localSheetId="5" hidden="1">{"'Sheet1'!$L$16"}</definedName>
    <definedName name="ytru" hidden="1">{"'Sheet1'!$L$16"}</definedName>
    <definedName name="YvNgam" localSheetId="13">#REF!</definedName>
    <definedName name="YvNgam" localSheetId="2">#REF!</definedName>
    <definedName name="YvNgam" localSheetId="11">#REF!</definedName>
    <definedName name="YvNgam" localSheetId="5">#REF!</definedName>
    <definedName name="YvNgam" localSheetId="14">#REF!</definedName>
    <definedName name="YvNgam">#REF!</definedName>
    <definedName name="YvTreo" localSheetId="13">#REF!</definedName>
    <definedName name="YvTreo" localSheetId="2">#REF!</definedName>
    <definedName name="YvTreo" localSheetId="11">#REF!</definedName>
    <definedName name="YvTreo" localSheetId="5">#REF!</definedName>
    <definedName name="YvTreo" localSheetId="14">#REF!</definedName>
    <definedName name="YvTreo">#REF!</definedName>
    <definedName name="yy" localSheetId="13">#REF!</definedName>
    <definedName name="yy" localSheetId="2">#REF!</definedName>
    <definedName name="yy" localSheetId="11">#REF!</definedName>
    <definedName name="yy" localSheetId="5">#REF!</definedName>
    <definedName name="yy" localSheetId="14">#REF!</definedName>
    <definedName name="yy">#REF!</definedName>
    <definedName name="Z" localSheetId="13">#REF!</definedName>
    <definedName name="Z" localSheetId="2">#REF!</definedName>
    <definedName name="Z" localSheetId="11">#REF!</definedName>
    <definedName name="Z" localSheetId="5">#REF!</definedName>
    <definedName name="Z" localSheetId="14">#REF!</definedName>
    <definedName name="Z">#REF!</definedName>
    <definedName name="Z_" localSheetId="13">#REF!</definedName>
    <definedName name="Z_" localSheetId="14">#REF!</definedName>
    <definedName name="Z_">#REF!</definedName>
    <definedName name="z_6" localSheetId="13">#REF!</definedName>
    <definedName name="z_6" localSheetId="2">#REF!</definedName>
    <definedName name="z_6" localSheetId="11">#REF!</definedName>
    <definedName name="z_6" localSheetId="5">#REF!</definedName>
    <definedName name="z_6" localSheetId="14">#REF!</definedName>
    <definedName name="z_6">#REF!</definedName>
    <definedName name="Z_B6D82DE0_6701_11DA_9820_00304F1E4471_.wvu.Cols" localSheetId="13" hidden="1">#REF!</definedName>
    <definedName name="Z_B6D82DE0_6701_11DA_9820_00304F1E4471_.wvu.Cols" localSheetId="2" hidden="1">#REF!</definedName>
    <definedName name="Z_B6D82DE0_6701_11DA_9820_00304F1E4471_.wvu.Cols" localSheetId="11" hidden="1">#REF!</definedName>
    <definedName name="Z_B6D82DE0_6701_11DA_9820_00304F1E4471_.wvu.Cols" localSheetId="5" hidden="1">#REF!</definedName>
    <definedName name="Z_B6D82DE0_6701_11DA_9820_00304F1E4471_.wvu.Cols" localSheetId="14" hidden="1">#REF!</definedName>
    <definedName name="Z_B6D82DE0_6701_11DA_9820_00304F1E4471_.wvu.Cols" hidden="1">#REF!</definedName>
    <definedName name="Z_dh" localSheetId="13">#REF!</definedName>
    <definedName name="Z_dh" localSheetId="2">#REF!</definedName>
    <definedName name="Z_dh" localSheetId="11">#REF!</definedName>
    <definedName name="Z_dh" localSheetId="5">#REF!</definedName>
    <definedName name="Z_dh" localSheetId="14">#REF!</definedName>
    <definedName name="Z_dh">#REF!</definedName>
    <definedName name="Z0">#N/A</definedName>
    <definedName name="z112.4.3">#N/A</definedName>
    <definedName name="za" localSheetId="13">#REF!</definedName>
    <definedName name="za" localSheetId="2">#REF!</definedName>
    <definedName name="za" localSheetId="11">#REF!</definedName>
    <definedName name="za" localSheetId="5">#REF!</definedName>
    <definedName name="za" localSheetId="14">#REF!</definedName>
    <definedName name="za">#REF!</definedName>
    <definedName name="zcg" localSheetId="2" hidden="1">{"'Sheet1'!$L$16"}</definedName>
    <definedName name="zcg" localSheetId="11" hidden="1">{"'Sheet1'!$L$16"}</definedName>
    <definedName name="zcg" localSheetId="5" hidden="1">{"'Sheet1'!$L$16"}</definedName>
    <definedName name="zcg" hidden="1">{"'Sheet1'!$L$16"}</definedName>
    <definedName name="zcgxf" localSheetId="2" hidden="1">{"'Sheet1'!$L$16"}</definedName>
    <definedName name="zcgxf" localSheetId="11" hidden="1">{"'Sheet1'!$L$16"}</definedName>
    <definedName name="zcgxf" localSheetId="5" hidden="1">{"'Sheet1'!$L$16"}</definedName>
    <definedName name="zcgxf" hidden="1">{"'Sheet1'!$L$16"}</definedName>
    <definedName name="Zip" localSheetId="13">#REF!</definedName>
    <definedName name="Zip" localSheetId="2">#REF!</definedName>
    <definedName name="Zip" localSheetId="11">#REF!</definedName>
    <definedName name="Zip" localSheetId="5">#REF!</definedName>
    <definedName name="Zip" localSheetId="14">#REF!</definedName>
    <definedName name="Zip">#REF!</definedName>
    <definedName name="zl" localSheetId="13">#REF!</definedName>
    <definedName name="zl" localSheetId="2">#REF!</definedName>
    <definedName name="zl" localSheetId="11">#REF!</definedName>
    <definedName name="zl" localSheetId="5">#REF!</definedName>
    <definedName name="zl" localSheetId="14">#REF!</definedName>
    <definedName name="zl">#REF!</definedName>
    <definedName name="ZP" localSheetId="13">#REF!</definedName>
    <definedName name="ZP" localSheetId="2">#REF!</definedName>
    <definedName name="ZP" localSheetId="11">#REF!</definedName>
    <definedName name="ZP" localSheetId="5">#REF!</definedName>
    <definedName name="ZP" localSheetId="14">#REF!</definedName>
    <definedName name="ZP">#REF!</definedName>
    <definedName name="Zt" localSheetId="13">#REF!</definedName>
    <definedName name="Zt" localSheetId="2">#REF!</definedName>
    <definedName name="Zt" localSheetId="11">#REF!</definedName>
    <definedName name="Zt" localSheetId="5">#REF!</definedName>
    <definedName name="Zt" localSheetId="14">#REF!</definedName>
    <definedName name="Zt">#REF!</definedName>
    <definedName name="Ztl">#N/A</definedName>
    <definedName name="Zw" localSheetId="13">#REF!</definedName>
    <definedName name="Zw" localSheetId="2">#REF!</definedName>
    <definedName name="Zw" localSheetId="11">#REF!</definedName>
    <definedName name="Zw" localSheetId="5">#REF!</definedName>
    <definedName name="Zw" localSheetId="14">#REF!</definedName>
    <definedName name="Zw">#REF!</definedName>
    <definedName name="ZXD" localSheetId="13">#REF!</definedName>
    <definedName name="ZXD" localSheetId="2">#REF!</definedName>
    <definedName name="ZXD" localSheetId="11">#REF!</definedName>
    <definedName name="ZXD" localSheetId="5">#REF!</definedName>
    <definedName name="ZXD" localSheetId="14">#REF!</definedName>
    <definedName name="ZXD">#REF!</definedName>
    <definedName name="ZXzX" localSheetId="2" hidden="1">{"'Sheet1'!$L$16"}</definedName>
    <definedName name="ZXzX" localSheetId="11" hidden="1">{"'Sheet1'!$L$16"}</definedName>
    <definedName name="ZXzX" localSheetId="5" hidden="1">{"'Sheet1'!$L$16"}</definedName>
    <definedName name="ZXzX" hidden="1">{"'Sheet1'!$L$16"}</definedName>
    <definedName name="Zy" localSheetId="13">#REF!</definedName>
    <definedName name="Zy" localSheetId="2">#REF!</definedName>
    <definedName name="Zy" localSheetId="11">#REF!</definedName>
    <definedName name="Zy" localSheetId="5">#REF!</definedName>
    <definedName name="Zy" localSheetId="14">#REF!</definedName>
    <definedName name="Zy">#REF!</definedName>
    <definedName name="ZYX" localSheetId="13">#REF!</definedName>
    <definedName name="ZYX" localSheetId="2">#REF!</definedName>
    <definedName name="ZYX" localSheetId="11">#REF!</definedName>
    <definedName name="ZYX" localSheetId="5">#REF!</definedName>
    <definedName name="ZYX" localSheetId="14">#REF!</definedName>
    <definedName name="ZYX">#REF!</definedName>
    <definedName name="zz">#N/A</definedName>
    <definedName name="ZZZ" localSheetId="13">#REF!</definedName>
    <definedName name="ZZZ" localSheetId="2">#REF!</definedName>
    <definedName name="ZZZ" localSheetId="11">#REF!</definedName>
    <definedName name="ZZZ" localSheetId="5">#REF!</definedName>
    <definedName name="ZZZ" localSheetId="14">#REF!</definedName>
    <definedName name="ZZZ">#REF!</definedName>
    <definedName name="템플리트모듈1" localSheetId="9">#N/A</definedName>
    <definedName name="템플리트모듈1" localSheetId="8">#N/A</definedName>
    <definedName name="템플리트모듈1" localSheetId="10">PYC!_____________phi10</definedName>
    <definedName name="템플리트모듈1" localSheetId="13">#N/A</definedName>
    <definedName name="템플리트모듈1" localSheetId="2">PYC!_____________phi10</definedName>
    <definedName name="템플리트모듈1" localSheetId="11">PYC!_____________phi10</definedName>
    <definedName name="템플리트모듈1" localSheetId="5">PYC!_____________phi10</definedName>
    <definedName name="템플리트모듈1" localSheetId="14">#N/A</definedName>
    <definedName name="템플리트모듈1">PYC!_____________phi10</definedName>
    <definedName name="템플리트모듈2" localSheetId="9">#N/A</definedName>
    <definedName name="템플리트모듈2" localSheetId="8">#N/A</definedName>
    <definedName name="템플리트모듈2" localSheetId="10">PYC!_____________phi10</definedName>
    <definedName name="템플리트모듈2" localSheetId="13">#N/A</definedName>
    <definedName name="템플리트모듈2" localSheetId="2">PYC!_____________phi10</definedName>
    <definedName name="템플리트모듈2" localSheetId="11">PYC!_____________phi10</definedName>
    <definedName name="템플리트모듈2" localSheetId="5">PYC!_____________phi10</definedName>
    <definedName name="템플리트모듈2" localSheetId="14">#N/A</definedName>
    <definedName name="템플리트모듈2">PYC!_____________phi10</definedName>
    <definedName name="템플리트모듈3" localSheetId="9">#N/A</definedName>
    <definedName name="템플리트모듈3" localSheetId="8">#N/A</definedName>
    <definedName name="템플리트모듈3" localSheetId="10">PYC!_____________phi10</definedName>
    <definedName name="템플리트모듈3" localSheetId="13">#N/A</definedName>
    <definedName name="템플리트모듈3" localSheetId="2">PYC!_____________phi10</definedName>
    <definedName name="템플리트모듈3" localSheetId="11">PYC!_____________phi10</definedName>
    <definedName name="템플리트모듈3" localSheetId="5">PYC!_____________phi10</definedName>
    <definedName name="템플리트모듈3" localSheetId="14">#N/A</definedName>
    <definedName name="템플리트모듈3">PYC!_____________phi10</definedName>
    <definedName name="템플리트모듈4" localSheetId="9">#N/A</definedName>
    <definedName name="템플리트모듈4" localSheetId="8">#N/A</definedName>
    <definedName name="템플리트모듈4" localSheetId="10">PYC!_____________phi10</definedName>
    <definedName name="템플리트모듈4" localSheetId="13">#N/A</definedName>
    <definedName name="템플리트모듈4" localSheetId="2">PYC!_____________phi10</definedName>
    <definedName name="템플리트모듈4" localSheetId="11">PYC!_____________phi10</definedName>
    <definedName name="템플리트모듈4" localSheetId="5">PYC!_____________phi10</definedName>
    <definedName name="템플리트모듈4" localSheetId="14">#N/A</definedName>
    <definedName name="템플리트모듈4">PYC!_____________phi10</definedName>
    <definedName name="템플리트모듈5" localSheetId="9">#N/A</definedName>
    <definedName name="템플리트모듈5" localSheetId="8">#N/A</definedName>
    <definedName name="템플리트모듈5" localSheetId="10">PYC!_____________phi10</definedName>
    <definedName name="템플리트모듈5" localSheetId="13">#N/A</definedName>
    <definedName name="템플리트모듈5" localSheetId="2">PYC!_____________phi10</definedName>
    <definedName name="템플리트모듈5" localSheetId="11">PYC!_____________phi10</definedName>
    <definedName name="템플리트모듈5" localSheetId="5">PYC!_____________phi10</definedName>
    <definedName name="템플리트모듈5" localSheetId="14">#N/A</definedName>
    <definedName name="템플리트모듈5">PYC!_____________phi10</definedName>
    <definedName name="템플리트모듈6" localSheetId="9">#N/A</definedName>
    <definedName name="템플리트모듈6" localSheetId="8">#N/A</definedName>
    <definedName name="템플리트모듈6" localSheetId="10">PYC!_____________phi10</definedName>
    <definedName name="템플리트모듈6" localSheetId="13">#N/A</definedName>
    <definedName name="템플리트모듈6" localSheetId="2">PYC!_____________phi10</definedName>
    <definedName name="템플리트모듈6" localSheetId="11">PYC!_____________phi10</definedName>
    <definedName name="템플리트모듈6" localSheetId="5">PYC!_____________phi10</definedName>
    <definedName name="템플리트모듈6" localSheetId="14">#N/A</definedName>
    <definedName name="템플리트모듈6">PYC!_____________phi10</definedName>
    <definedName name="톤당가격" localSheetId="13">6454500/#REF!</definedName>
    <definedName name="톤당가격" localSheetId="2">6454500/#REF!</definedName>
    <definedName name="톤당가격" localSheetId="11">6454500/#REF!</definedName>
    <definedName name="톤당가격" localSheetId="5">6454500/#REF!</definedName>
    <definedName name="톤당가격" localSheetId="14">6454500/#REF!</definedName>
    <definedName name="톤당가격">6454500/#REF!</definedName>
    <definedName name="톤당가격2" localSheetId="13">968000/#REF!</definedName>
    <definedName name="톤당가격2" localSheetId="2">968000/#REF!</definedName>
    <definedName name="톤당가격2" localSheetId="11">968000/#REF!</definedName>
    <definedName name="톤당가격2" localSheetId="5">968000/#REF!</definedName>
    <definedName name="톤당가격2" localSheetId="14">968000/#REF!</definedName>
    <definedName name="톤당가격2">968000/#REF!</definedName>
    <definedName name="피팅" localSheetId="9">#N/A</definedName>
    <definedName name="피팅" localSheetId="8">#N/A</definedName>
    <definedName name="피팅" localSheetId="10">PYC!_____________phi10</definedName>
    <definedName name="피팅" localSheetId="13">#N/A</definedName>
    <definedName name="피팅" localSheetId="2">PYC!_____________phi10</definedName>
    <definedName name="피팅" localSheetId="11">PYC!_____________phi10</definedName>
    <definedName name="피팅" localSheetId="5">PYC!_____________phi10</definedName>
    <definedName name="피팅" localSheetId="14">#N/A</definedName>
    <definedName name="피팅">PYC!_____________phi10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5" i="48" l="1"/>
  <c r="W25" i="48"/>
  <c r="X24" i="48"/>
  <c r="W24" i="48"/>
  <c r="X23" i="48"/>
  <c r="W23" i="48"/>
  <c r="X22" i="48"/>
  <c r="W22" i="48"/>
  <c r="AA21" i="48"/>
  <c r="Z21" i="48"/>
  <c r="Y21" i="48"/>
  <c r="AA20" i="48"/>
  <c r="Z20" i="48"/>
  <c r="Y20" i="48"/>
  <c r="AA19" i="48"/>
  <c r="Z19" i="48"/>
  <c r="Y19" i="48"/>
  <c r="AA18" i="48"/>
  <c r="Z18" i="48"/>
  <c r="Y18" i="48"/>
  <c r="AA16" i="48"/>
  <c r="Z16" i="48"/>
  <c r="Y16" i="48"/>
  <c r="AA15" i="48"/>
  <c r="Z15" i="48"/>
  <c r="Y15" i="48"/>
  <c r="AA14" i="48"/>
  <c r="Z14" i="48"/>
  <c r="Y14" i="48"/>
  <c r="AA13" i="48"/>
  <c r="Z13" i="48"/>
  <c r="Y13" i="48"/>
  <c r="AA12" i="48"/>
  <c r="Z12" i="48"/>
  <c r="Y12" i="48"/>
  <c r="AA11" i="48"/>
  <c r="Z11" i="48"/>
  <c r="Y11" i="48"/>
  <c r="AA10" i="48"/>
  <c r="Z10" i="48"/>
  <c r="Y10" i="48"/>
  <c r="AA8" i="48"/>
  <c r="Z8" i="48"/>
  <c r="Y8" i="48"/>
  <c r="W5" i="48"/>
  <c r="X5" i="48"/>
  <c r="W6" i="48"/>
  <c r="X6" i="48"/>
  <c r="W7" i="48"/>
  <c r="X7" i="48"/>
  <c r="X4" i="48"/>
  <c r="W4" i="48"/>
  <c r="M23" i="48"/>
  <c r="N23" i="48"/>
  <c r="M24" i="48"/>
  <c r="N24" i="48"/>
  <c r="M25" i="48"/>
  <c r="N25" i="48"/>
  <c r="N22" i="48"/>
  <c r="M22" i="48"/>
  <c r="O19" i="48"/>
  <c r="P19" i="48"/>
  <c r="Q19" i="48"/>
  <c r="O20" i="48"/>
  <c r="P20" i="48"/>
  <c r="Q20" i="48"/>
  <c r="O21" i="48"/>
  <c r="P21" i="48"/>
  <c r="Q21" i="48"/>
  <c r="P18" i="48"/>
  <c r="Q18" i="48"/>
  <c r="O18" i="48"/>
  <c r="O11" i="48"/>
  <c r="P11" i="48"/>
  <c r="Q11" i="48"/>
  <c r="O12" i="48"/>
  <c r="P12" i="48"/>
  <c r="Q12" i="48"/>
  <c r="O13" i="48"/>
  <c r="P13" i="48"/>
  <c r="Q13" i="48"/>
  <c r="O14" i="48"/>
  <c r="P14" i="48"/>
  <c r="Q14" i="48"/>
  <c r="O15" i="48"/>
  <c r="P15" i="48"/>
  <c r="Q15" i="48"/>
  <c r="O16" i="48"/>
  <c r="P16" i="48"/>
  <c r="Q16" i="48"/>
  <c r="P10" i="48"/>
  <c r="Q10" i="48"/>
  <c r="O10" i="48"/>
  <c r="P8" i="48"/>
  <c r="Q8" i="48"/>
  <c r="O8" i="48"/>
  <c r="M5" i="48"/>
  <c r="N5" i="48"/>
  <c r="M6" i="48"/>
  <c r="N6" i="48"/>
  <c r="M7" i="48"/>
  <c r="N7" i="48"/>
  <c r="N4" i="48"/>
  <c r="M4" i="48"/>
  <c r="L9" i="48"/>
  <c r="L2" i="48"/>
  <c r="S25" i="48"/>
  <c r="S22" i="48"/>
  <c r="D4" i="48"/>
  <c r="D5" i="48" s="1"/>
  <c r="D6" i="48" s="1"/>
  <c r="D7" i="48" s="1"/>
  <c r="D8" i="48" s="1"/>
  <c r="D10" i="48" s="1"/>
  <c r="D11" i="48" s="1"/>
  <c r="D12" i="48" s="1"/>
  <c r="D13" i="48" s="1"/>
  <c r="D14" i="48" s="1"/>
  <c r="D15" i="48" s="1"/>
  <c r="D16" i="48" s="1"/>
  <c r="D18" i="48" s="1"/>
  <c r="D19" i="48" s="1"/>
  <c r="D20" i="48" s="1"/>
  <c r="D21" i="48" s="1"/>
  <c r="D22" i="48" s="1"/>
  <c r="D23" i="48" s="1"/>
  <c r="D24" i="48" s="1"/>
  <c r="D25" i="48" s="1"/>
  <c r="L17" i="48" l="1"/>
  <c r="V479" i="1"/>
  <c r="L485" i="1"/>
  <c r="G280" i="37"/>
  <c r="G266" i="37"/>
  <c r="L331" i="1"/>
  <c r="L329" i="1"/>
  <c r="S29" i="47"/>
  <c r="P29" i="47"/>
  <c r="S28" i="47"/>
  <c r="P28" i="47"/>
  <c r="S27" i="47"/>
  <c r="P27" i="47"/>
  <c r="S26" i="47"/>
  <c r="P26" i="47"/>
  <c r="S25" i="47"/>
  <c r="P25" i="47"/>
  <c r="S24" i="47"/>
  <c r="P24" i="47"/>
  <c r="S23" i="47"/>
  <c r="P23" i="47"/>
  <c r="S22" i="47"/>
  <c r="P22" i="47"/>
  <c r="S21" i="47"/>
  <c r="P21" i="47"/>
  <c r="S20" i="47"/>
  <c r="P20" i="47"/>
  <c r="Q29" i="47"/>
  <c r="R29" i="47" s="1"/>
  <c r="N29" i="47"/>
  <c r="O29" i="47" s="1"/>
  <c r="K29" i="47"/>
  <c r="L29" i="47" s="1"/>
  <c r="H29" i="47"/>
  <c r="I29" i="47" s="1"/>
  <c r="E29" i="47"/>
  <c r="F29" i="47" s="1"/>
  <c r="Q28" i="47"/>
  <c r="R28" i="47" s="1"/>
  <c r="N28" i="47"/>
  <c r="O28" i="47" s="1"/>
  <c r="K28" i="47"/>
  <c r="L28" i="47" s="1"/>
  <c r="H28" i="47"/>
  <c r="I28" i="47" s="1"/>
  <c r="E28" i="47"/>
  <c r="F28" i="47" s="1"/>
  <c r="Q27" i="47"/>
  <c r="R27" i="47" s="1"/>
  <c r="N27" i="47"/>
  <c r="O27" i="47" s="1"/>
  <c r="K27" i="47"/>
  <c r="L27" i="47" s="1"/>
  <c r="H27" i="47"/>
  <c r="I27" i="47" s="1"/>
  <c r="E27" i="47"/>
  <c r="F27" i="47" s="1"/>
  <c r="Q26" i="47"/>
  <c r="R26" i="47" s="1"/>
  <c r="N26" i="47"/>
  <c r="O26" i="47" s="1"/>
  <c r="K26" i="47"/>
  <c r="L26" i="47" s="1"/>
  <c r="H26" i="47"/>
  <c r="I26" i="47" s="1"/>
  <c r="E26" i="47"/>
  <c r="F26" i="47" s="1"/>
  <c r="Q25" i="47"/>
  <c r="R25" i="47" s="1"/>
  <c r="N25" i="47"/>
  <c r="O25" i="47" s="1"/>
  <c r="K25" i="47"/>
  <c r="L25" i="47" s="1"/>
  <c r="H25" i="47"/>
  <c r="I25" i="47" s="1"/>
  <c r="E25" i="47"/>
  <c r="F25" i="47" s="1"/>
  <c r="Q24" i="47"/>
  <c r="R24" i="47" s="1"/>
  <c r="N24" i="47"/>
  <c r="O24" i="47" s="1"/>
  <c r="K24" i="47"/>
  <c r="L24" i="47" s="1"/>
  <c r="H24" i="47"/>
  <c r="I24" i="47" s="1"/>
  <c r="E24" i="47"/>
  <c r="F24" i="47" s="1"/>
  <c r="Q23" i="47"/>
  <c r="R23" i="47" s="1"/>
  <c r="N23" i="47"/>
  <c r="O23" i="47" s="1"/>
  <c r="K23" i="47"/>
  <c r="L23" i="47" s="1"/>
  <c r="H23" i="47"/>
  <c r="I23" i="47" s="1"/>
  <c r="E23" i="47"/>
  <c r="F23" i="47" s="1"/>
  <c r="Q22" i="47"/>
  <c r="R22" i="47" s="1"/>
  <c r="N22" i="47"/>
  <c r="O22" i="47" s="1"/>
  <c r="K22" i="47"/>
  <c r="L22" i="47" s="1"/>
  <c r="H22" i="47"/>
  <c r="I22" i="47" s="1"/>
  <c r="E22" i="47"/>
  <c r="F22" i="47" s="1"/>
  <c r="Q21" i="47"/>
  <c r="R21" i="47" s="1"/>
  <c r="N21" i="47"/>
  <c r="O21" i="47" s="1"/>
  <c r="K21" i="47"/>
  <c r="L21" i="47" s="1"/>
  <c r="H21" i="47"/>
  <c r="I21" i="47" s="1"/>
  <c r="E21" i="47"/>
  <c r="F21" i="47" s="1"/>
  <c r="Q20" i="47"/>
  <c r="R20" i="47" s="1"/>
  <c r="N20" i="47"/>
  <c r="O20" i="47" s="1"/>
  <c r="K20" i="47"/>
  <c r="L20" i="47" s="1"/>
  <c r="H20" i="47"/>
  <c r="I20" i="47" s="1"/>
  <c r="E20" i="47"/>
  <c r="F20" i="47" s="1"/>
  <c r="AL2" i="47"/>
  <c r="A8" i="47" s="1"/>
  <c r="AK2" i="47"/>
  <c r="AJ2" i="47"/>
  <c r="AI2" i="47"/>
  <c r="AH2" i="47"/>
  <c r="AG2" i="47"/>
  <c r="AF2" i="47"/>
  <c r="AE2" i="47"/>
  <c r="AD2" i="47"/>
  <c r="AD4" i="47" s="1"/>
  <c r="AC2" i="47"/>
  <c r="AB2" i="47"/>
  <c r="AA2" i="47"/>
  <c r="A9" i="47" s="1"/>
  <c r="Z2" i="47"/>
  <c r="A2" i="47" s="1"/>
  <c r="S35" i="46"/>
  <c r="Q35" i="46"/>
  <c r="R35" i="46" s="1"/>
  <c r="N35" i="46"/>
  <c r="O35" i="46" s="1"/>
  <c r="K35" i="46"/>
  <c r="L35" i="46" s="1"/>
  <c r="H35" i="46"/>
  <c r="I35" i="46" s="1"/>
  <c r="E35" i="46"/>
  <c r="F35" i="46" s="1"/>
  <c r="S34" i="46"/>
  <c r="Q34" i="46"/>
  <c r="R34" i="46" s="1"/>
  <c r="N34" i="46"/>
  <c r="O34" i="46" s="1"/>
  <c r="K34" i="46"/>
  <c r="L34" i="46" s="1"/>
  <c r="H34" i="46"/>
  <c r="I34" i="46" s="1"/>
  <c r="E34" i="46"/>
  <c r="F34" i="46" s="1"/>
  <c r="S33" i="46"/>
  <c r="S32" i="46"/>
  <c r="S31" i="46"/>
  <c r="S30" i="46"/>
  <c r="S29" i="46"/>
  <c r="S28" i="46"/>
  <c r="S27" i="46"/>
  <c r="S26" i="46"/>
  <c r="S25" i="46"/>
  <c r="S24" i="46"/>
  <c r="S23" i="46"/>
  <c r="S22" i="46"/>
  <c r="S21" i="46"/>
  <c r="S20" i="46"/>
  <c r="T33" i="46"/>
  <c r="U33" i="46" s="1"/>
  <c r="Q33" i="46"/>
  <c r="R33" i="46" s="1"/>
  <c r="N33" i="46"/>
  <c r="O33" i="46" s="1"/>
  <c r="K33" i="46"/>
  <c r="L33" i="46" s="1"/>
  <c r="H33" i="46"/>
  <c r="I33" i="46" s="1"/>
  <c r="E33" i="46"/>
  <c r="F33" i="46" s="1"/>
  <c r="T32" i="46"/>
  <c r="U32" i="46" s="1"/>
  <c r="Q32" i="46"/>
  <c r="R32" i="46" s="1"/>
  <c r="N32" i="46"/>
  <c r="O32" i="46" s="1"/>
  <c r="K32" i="46"/>
  <c r="L32" i="46" s="1"/>
  <c r="H32" i="46"/>
  <c r="I32" i="46" s="1"/>
  <c r="E32" i="46"/>
  <c r="F32" i="46" s="1"/>
  <c r="T31" i="46"/>
  <c r="U31" i="46" s="1"/>
  <c r="Q31" i="46"/>
  <c r="R31" i="46" s="1"/>
  <c r="N31" i="46"/>
  <c r="O31" i="46" s="1"/>
  <c r="K31" i="46"/>
  <c r="L31" i="46" s="1"/>
  <c r="H31" i="46"/>
  <c r="I31" i="46" s="1"/>
  <c r="E31" i="46"/>
  <c r="F31" i="46" s="1"/>
  <c r="T30" i="46"/>
  <c r="U30" i="46" s="1"/>
  <c r="Q30" i="46"/>
  <c r="R30" i="46" s="1"/>
  <c r="N30" i="46"/>
  <c r="O30" i="46" s="1"/>
  <c r="K30" i="46"/>
  <c r="L30" i="46" s="1"/>
  <c r="H30" i="46"/>
  <c r="I30" i="46" s="1"/>
  <c r="E30" i="46"/>
  <c r="F30" i="46" s="1"/>
  <c r="T29" i="46"/>
  <c r="U29" i="46" s="1"/>
  <c r="Q29" i="46"/>
  <c r="R29" i="46" s="1"/>
  <c r="N29" i="46"/>
  <c r="O29" i="46" s="1"/>
  <c r="K29" i="46"/>
  <c r="L29" i="46" s="1"/>
  <c r="H29" i="46"/>
  <c r="I29" i="46" s="1"/>
  <c r="E29" i="46"/>
  <c r="F29" i="46" s="1"/>
  <c r="T28" i="46"/>
  <c r="U28" i="46" s="1"/>
  <c r="Q28" i="46"/>
  <c r="R28" i="46" s="1"/>
  <c r="N28" i="46"/>
  <c r="O28" i="46" s="1"/>
  <c r="K28" i="46"/>
  <c r="L28" i="46" s="1"/>
  <c r="H28" i="46"/>
  <c r="I28" i="46" s="1"/>
  <c r="E28" i="46"/>
  <c r="F28" i="46" s="1"/>
  <c r="T27" i="46"/>
  <c r="U27" i="46" s="1"/>
  <c r="Q27" i="46"/>
  <c r="R27" i="46" s="1"/>
  <c r="N27" i="46"/>
  <c r="O27" i="46" s="1"/>
  <c r="K27" i="46"/>
  <c r="L27" i="46" s="1"/>
  <c r="H27" i="46"/>
  <c r="I27" i="46" s="1"/>
  <c r="E27" i="46"/>
  <c r="F27" i="46" s="1"/>
  <c r="T26" i="46"/>
  <c r="U26" i="46" s="1"/>
  <c r="Q26" i="46"/>
  <c r="R26" i="46" s="1"/>
  <c r="N26" i="46"/>
  <c r="O26" i="46" s="1"/>
  <c r="K26" i="46"/>
  <c r="L26" i="46" s="1"/>
  <c r="H26" i="46"/>
  <c r="I26" i="46" s="1"/>
  <c r="E26" i="46"/>
  <c r="F26" i="46" s="1"/>
  <c r="T25" i="46"/>
  <c r="U25" i="46" s="1"/>
  <c r="Q25" i="46"/>
  <c r="R25" i="46" s="1"/>
  <c r="N25" i="46"/>
  <c r="O25" i="46" s="1"/>
  <c r="K25" i="46"/>
  <c r="L25" i="46" s="1"/>
  <c r="H25" i="46"/>
  <c r="I25" i="46" s="1"/>
  <c r="E25" i="46"/>
  <c r="F25" i="46" s="1"/>
  <c r="T24" i="46"/>
  <c r="U24" i="46" s="1"/>
  <c r="Q24" i="46"/>
  <c r="R24" i="46" s="1"/>
  <c r="N24" i="46"/>
  <c r="O24" i="46" s="1"/>
  <c r="K24" i="46"/>
  <c r="L24" i="46" s="1"/>
  <c r="H24" i="46"/>
  <c r="I24" i="46" s="1"/>
  <c r="E24" i="46"/>
  <c r="F24" i="46" s="1"/>
  <c r="T23" i="46"/>
  <c r="U23" i="46" s="1"/>
  <c r="Q23" i="46"/>
  <c r="R23" i="46" s="1"/>
  <c r="N23" i="46"/>
  <c r="O23" i="46" s="1"/>
  <c r="K23" i="46"/>
  <c r="L23" i="46" s="1"/>
  <c r="H23" i="46"/>
  <c r="I23" i="46" s="1"/>
  <c r="E23" i="46"/>
  <c r="F23" i="46" s="1"/>
  <c r="T22" i="46"/>
  <c r="U22" i="46" s="1"/>
  <c r="Q22" i="46"/>
  <c r="R22" i="46" s="1"/>
  <c r="N22" i="46"/>
  <c r="O22" i="46" s="1"/>
  <c r="K22" i="46"/>
  <c r="L22" i="46" s="1"/>
  <c r="H22" i="46"/>
  <c r="I22" i="46" s="1"/>
  <c r="E22" i="46"/>
  <c r="F22" i="46" s="1"/>
  <c r="T21" i="46"/>
  <c r="U21" i="46" s="1"/>
  <c r="Q21" i="46"/>
  <c r="R21" i="46" s="1"/>
  <c r="N21" i="46"/>
  <c r="O21" i="46" s="1"/>
  <c r="K21" i="46"/>
  <c r="L21" i="46" s="1"/>
  <c r="H21" i="46"/>
  <c r="I21" i="46" s="1"/>
  <c r="E21" i="46"/>
  <c r="F21" i="46" s="1"/>
  <c r="T20" i="46"/>
  <c r="U20" i="46" s="1"/>
  <c r="Q20" i="46"/>
  <c r="R20" i="46" s="1"/>
  <c r="N20" i="46"/>
  <c r="O20" i="46" s="1"/>
  <c r="K20" i="46"/>
  <c r="L20" i="46" s="1"/>
  <c r="H20" i="46"/>
  <c r="I20" i="46" s="1"/>
  <c r="E20" i="46"/>
  <c r="F20" i="46" s="1"/>
  <c r="AL2" i="46"/>
  <c r="A8" i="46" s="1"/>
  <c r="AK2" i="46"/>
  <c r="AJ2" i="46"/>
  <c r="AI2" i="46"/>
  <c r="AH2" i="46"/>
  <c r="AG2" i="46"/>
  <c r="AF2" i="46"/>
  <c r="AE2" i="46"/>
  <c r="AD2" i="46"/>
  <c r="AD4" i="46" s="1"/>
  <c r="AC2" i="46"/>
  <c r="AB2" i="46"/>
  <c r="AA2" i="46"/>
  <c r="A9" i="46" s="1"/>
  <c r="Z2" i="46"/>
  <c r="A2" i="46" s="1"/>
  <c r="S27" i="45"/>
  <c r="S26" i="45"/>
  <c r="S25" i="45"/>
  <c r="S24" i="45"/>
  <c r="S23" i="45"/>
  <c r="S22" i="45"/>
  <c r="T27" i="45"/>
  <c r="U27" i="45" s="1"/>
  <c r="Q27" i="45"/>
  <c r="R27" i="45" s="1"/>
  <c r="N27" i="45"/>
  <c r="O27" i="45" s="1"/>
  <c r="K27" i="45"/>
  <c r="L27" i="45" s="1"/>
  <c r="H27" i="45"/>
  <c r="I27" i="45" s="1"/>
  <c r="E27" i="45"/>
  <c r="F27" i="45" s="1"/>
  <c r="T26" i="45"/>
  <c r="U26" i="45" s="1"/>
  <c r="Q26" i="45"/>
  <c r="R26" i="45" s="1"/>
  <c r="N26" i="45"/>
  <c r="O26" i="45" s="1"/>
  <c r="K26" i="45"/>
  <c r="L26" i="45" s="1"/>
  <c r="H26" i="45"/>
  <c r="I26" i="45" s="1"/>
  <c r="E26" i="45"/>
  <c r="F26" i="45" s="1"/>
  <c r="T25" i="45"/>
  <c r="U25" i="45" s="1"/>
  <c r="Q25" i="45"/>
  <c r="R25" i="45" s="1"/>
  <c r="N25" i="45"/>
  <c r="O25" i="45" s="1"/>
  <c r="K25" i="45"/>
  <c r="L25" i="45" s="1"/>
  <c r="H25" i="45"/>
  <c r="I25" i="45" s="1"/>
  <c r="E25" i="45"/>
  <c r="F25" i="45" s="1"/>
  <c r="T24" i="45"/>
  <c r="U24" i="45" s="1"/>
  <c r="Q24" i="45"/>
  <c r="R24" i="45" s="1"/>
  <c r="N24" i="45"/>
  <c r="O24" i="45" s="1"/>
  <c r="K24" i="45"/>
  <c r="L24" i="45" s="1"/>
  <c r="H24" i="45"/>
  <c r="I24" i="45" s="1"/>
  <c r="E24" i="45"/>
  <c r="F24" i="45" s="1"/>
  <c r="T23" i="45"/>
  <c r="U23" i="45" s="1"/>
  <c r="Q23" i="45"/>
  <c r="R23" i="45" s="1"/>
  <c r="N23" i="45"/>
  <c r="O23" i="45" s="1"/>
  <c r="K23" i="45"/>
  <c r="L23" i="45" s="1"/>
  <c r="H23" i="45"/>
  <c r="I23" i="45" s="1"/>
  <c r="E23" i="45"/>
  <c r="F23" i="45" s="1"/>
  <c r="T22" i="45"/>
  <c r="U22" i="45" s="1"/>
  <c r="Q22" i="45"/>
  <c r="R22" i="45" s="1"/>
  <c r="N22" i="45"/>
  <c r="O22" i="45" s="1"/>
  <c r="K22" i="45"/>
  <c r="L22" i="45" s="1"/>
  <c r="H22" i="45"/>
  <c r="I22" i="45" s="1"/>
  <c r="E22" i="45"/>
  <c r="F22" i="45" s="1"/>
  <c r="AO2" i="45"/>
  <c r="A9" i="45" s="1"/>
  <c r="AN2" i="45"/>
  <c r="AM2" i="45"/>
  <c r="AL2" i="45"/>
  <c r="AK2" i="45"/>
  <c r="AJ2" i="45"/>
  <c r="AI2" i="45"/>
  <c r="AH2" i="45"/>
  <c r="AG2" i="45"/>
  <c r="AG5" i="45" s="1"/>
  <c r="AF2" i="45"/>
  <c r="AE2" i="45"/>
  <c r="AD2" i="45"/>
  <c r="A10" i="45" s="1"/>
  <c r="AC2" i="45"/>
  <c r="A2" i="45" s="1"/>
  <c r="T33" i="44"/>
  <c r="U33" i="44" s="1"/>
  <c r="Q33" i="44"/>
  <c r="R33" i="44" s="1"/>
  <c r="N33" i="44"/>
  <c r="O33" i="44" s="1"/>
  <c r="K33" i="44"/>
  <c r="L33" i="44" s="1"/>
  <c r="H33" i="44"/>
  <c r="I33" i="44" s="1"/>
  <c r="E33" i="44"/>
  <c r="F33" i="44" s="1"/>
  <c r="T32" i="44"/>
  <c r="U32" i="44" s="1"/>
  <c r="Q32" i="44"/>
  <c r="R32" i="44" s="1"/>
  <c r="N32" i="44"/>
  <c r="O32" i="44" s="1"/>
  <c r="K32" i="44"/>
  <c r="L32" i="44" s="1"/>
  <c r="H32" i="44"/>
  <c r="I32" i="44" s="1"/>
  <c r="E32" i="44"/>
  <c r="F32" i="44" s="1"/>
  <c r="T31" i="44"/>
  <c r="U31" i="44" s="1"/>
  <c r="Q31" i="44"/>
  <c r="R31" i="44" s="1"/>
  <c r="N31" i="44"/>
  <c r="O31" i="44" s="1"/>
  <c r="K31" i="44"/>
  <c r="L31" i="44" s="1"/>
  <c r="H31" i="44"/>
  <c r="I31" i="44" s="1"/>
  <c r="E31" i="44"/>
  <c r="F31" i="44" s="1"/>
  <c r="T30" i="44"/>
  <c r="U30" i="44" s="1"/>
  <c r="Q30" i="44"/>
  <c r="R30" i="44" s="1"/>
  <c r="N30" i="44"/>
  <c r="O30" i="44" s="1"/>
  <c r="K30" i="44"/>
  <c r="L30" i="44" s="1"/>
  <c r="H30" i="44"/>
  <c r="I30" i="44" s="1"/>
  <c r="E30" i="44"/>
  <c r="F30" i="44" s="1"/>
  <c r="T29" i="44"/>
  <c r="U29" i="44" s="1"/>
  <c r="Q29" i="44"/>
  <c r="R29" i="44" s="1"/>
  <c r="N29" i="44"/>
  <c r="O29" i="44" s="1"/>
  <c r="K29" i="44"/>
  <c r="L29" i="44" s="1"/>
  <c r="H29" i="44"/>
  <c r="I29" i="44" s="1"/>
  <c r="E29" i="44"/>
  <c r="F29" i="44" s="1"/>
  <c r="Q28" i="44"/>
  <c r="R28" i="44" s="1"/>
  <c r="N28" i="44"/>
  <c r="O28" i="44" s="1"/>
  <c r="K28" i="44"/>
  <c r="L28" i="44" s="1"/>
  <c r="H28" i="44"/>
  <c r="I28" i="44" s="1"/>
  <c r="E28" i="44"/>
  <c r="F28" i="44" s="1"/>
  <c r="Q27" i="44"/>
  <c r="R27" i="44" s="1"/>
  <c r="N27" i="44"/>
  <c r="O27" i="44" s="1"/>
  <c r="K27" i="44"/>
  <c r="L27" i="44" s="1"/>
  <c r="H27" i="44"/>
  <c r="I27" i="44" s="1"/>
  <c r="E27" i="44"/>
  <c r="F27" i="44" s="1"/>
  <c r="Q26" i="44"/>
  <c r="R26" i="44" s="1"/>
  <c r="N26" i="44"/>
  <c r="O26" i="44" s="1"/>
  <c r="K26" i="44"/>
  <c r="L26" i="44" s="1"/>
  <c r="H26" i="44"/>
  <c r="I26" i="44" s="1"/>
  <c r="E26" i="44"/>
  <c r="F26" i="44" s="1"/>
  <c r="Q25" i="44"/>
  <c r="R25" i="44" s="1"/>
  <c r="N25" i="44"/>
  <c r="O25" i="44" s="1"/>
  <c r="K25" i="44"/>
  <c r="L25" i="44" s="1"/>
  <c r="H25" i="44"/>
  <c r="I25" i="44" s="1"/>
  <c r="E25" i="44"/>
  <c r="F25" i="44" s="1"/>
  <c r="Q24" i="44"/>
  <c r="R24" i="44" s="1"/>
  <c r="N24" i="44"/>
  <c r="O24" i="44" s="1"/>
  <c r="K24" i="44"/>
  <c r="L24" i="44" s="1"/>
  <c r="H24" i="44"/>
  <c r="I24" i="44" s="1"/>
  <c r="E24" i="44"/>
  <c r="F24" i="44" s="1"/>
  <c r="Q23" i="44"/>
  <c r="R23" i="44" s="1"/>
  <c r="N23" i="44"/>
  <c r="O23" i="44" s="1"/>
  <c r="K23" i="44"/>
  <c r="L23" i="44" s="1"/>
  <c r="H23" i="44"/>
  <c r="I23" i="44" s="1"/>
  <c r="E23" i="44"/>
  <c r="F23" i="44" s="1"/>
  <c r="Q22" i="44"/>
  <c r="R22" i="44" s="1"/>
  <c r="N22" i="44"/>
  <c r="O22" i="44" s="1"/>
  <c r="K22" i="44"/>
  <c r="L22" i="44" s="1"/>
  <c r="H22" i="44"/>
  <c r="I22" i="44" s="1"/>
  <c r="E22" i="44"/>
  <c r="F22" i="44" s="1"/>
  <c r="Q21" i="44"/>
  <c r="R21" i="44" s="1"/>
  <c r="N21" i="44"/>
  <c r="O21" i="44" s="1"/>
  <c r="K21" i="44"/>
  <c r="L21" i="44" s="1"/>
  <c r="H21" i="44"/>
  <c r="I21" i="44" s="1"/>
  <c r="E21" i="44"/>
  <c r="F21" i="44" s="1"/>
  <c r="Q20" i="44"/>
  <c r="R20" i="44" s="1"/>
  <c r="N20" i="44"/>
  <c r="O20" i="44" s="1"/>
  <c r="K20" i="44"/>
  <c r="L20" i="44" s="1"/>
  <c r="H20" i="44"/>
  <c r="I20" i="44" s="1"/>
  <c r="E20" i="44"/>
  <c r="F20" i="44" s="1"/>
  <c r="AL2" i="44"/>
  <c r="A8" i="44" s="1"/>
  <c r="AK2" i="44"/>
  <c r="AJ2" i="44"/>
  <c r="AI2" i="44"/>
  <c r="AH2" i="44"/>
  <c r="AG2" i="44"/>
  <c r="AF2" i="44"/>
  <c r="AE2" i="44"/>
  <c r="AD2" i="44"/>
  <c r="AD4" i="44" s="1"/>
  <c r="AC2" i="44"/>
  <c r="AB2" i="44"/>
  <c r="AA2" i="44"/>
  <c r="A9" i="44" s="1"/>
  <c r="Z2" i="44"/>
  <c r="A2" i="44" s="1"/>
  <c r="T29" i="43"/>
  <c r="U29" i="43" s="1"/>
  <c r="T28" i="43"/>
  <c r="U28" i="43" s="1"/>
  <c r="T27" i="43"/>
  <c r="U27" i="43" s="1"/>
  <c r="T26" i="43"/>
  <c r="U26" i="43" s="1"/>
  <c r="T25" i="43"/>
  <c r="U25" i="43" s="1"/>
  <c r="T24" i="43"/>
  <c r="U24" i="43" s="1"/>
  <c r="T23" i="43"/>
  <c r="U23" i="43" s="1"/>
  <c r="T22" i="43"/>
  <c r="U22" i="43" s="1"/>
  <c r="T21" i="43"/>
  <c r="U21" i="43" s="1"/>
  <c r="Q29" i="43"/>
  <c r="R29" i="43" s="1"/>
  <c r="Q28" i="43"/>
  <c r="R28" i="43" s="1"/>
  <c r="Q27" i="43"/>
  <c r="R27" i="43" s="1"/>
  <c r="Q26" i="43"/>
  <c r="R26" i="43" s="1"/>
  <c r="Q25" i="43"/>
  <c r="R25" i="43" s="1"/>
  <c r="Q24" i="43"/>
  <c r="R24" i="43" s="1"/>
  <c r="Q23" i="43"/>
  <c r="R23" i="43" s="1"/>
  <c r="Q22" i="43"/>
  <c r="R22" i="43" s="1"/>
  <c r="Q21" i="43"/>
  <c r="R21" i="43" s="1"/>
  <c r="N29" i="43"/>
  <c r="O29" i="43" s="1"/>
  <c r="N28" i="43"/>
  <c r="O28" i="43" s="1"/>
  <c r="N27" i="43"/>
  <c r="O27" i="43" s="1"/>
  <c r="N26" i="43"/>
  <c r="O26" i="43" s="1"/>
  <c r="N25" i="43"/>
  <c r="O25" i="43" s="1"/>
  <c r="N24" i="43"/>
  <c r="O24" i="43" s="1"/>
  <c r="N23" i="43"/>
  <c r="O23" i="43" s="1"/>
  <c r="N22" i="43"/>
  <c r="O22" i="43" s="1"/>
  <c r="N21" i="43"/>
  <c r="O21" i="43" s="1"/>
  <c r="K29" i="43"/>
  <c r="L29" i="43" s="1"/>
  <c r="K28" i="43"/>
  <c r="L28" i="43" s="1"/>
  <c r="K27" i="43"/>
  <c r="L27" i="43" s="1"/>
  <c r="K26" i="43"/>
  <c r="L26" i="43" s="1"/>
  <c r="K25" i="43"/>
  <c r="L25" i="43" s="1"/>
  <c r="K24" i="43"/>
  <c r="L24" i="43" s="1"/>
  <c r="K23" i="43"/>
  <c r="L23" i="43" s="1"/>
  <c r="K22" i="43"/>
  <c r="L22" i="43" s="1"/>
  <c r="K21" i="43"/>
  <c r="L21" i="43" s="1"/>
  <c r="H29" i="43"/>
  <c r="I29" i="43" s="1"/>
  <c r="H28" i="43"/>
  <c r="I28" i="43" s="1"/>
  <c r="H27" i="43"/>
  <c r="I27" i="43" s="1"/>
  <c r="H26" i="43"/>
  <c r="I26" i="43" s="1"/>
  <c r="H25" i="43"/>
  <c r="I25" i="43" s="1"/>
  <c r="H24" i="43"/>
  <c r="I24" i="43" s="1"/>
  <c r="H23" i="43"/>
  <c r="I23" i="43" s="1"/>
  <c r="H22" i="43"/>
  <c r="I22" i="43" s="1"/>
  <c r="H21" i="43"/>
  <c r="I21" i="43" s="1"/>
  <c r="E22" i="43"/>
  <c r="F22" i="43" s="1"/>
  <c r="E23" i="43"/>
  <c r="F23" i="43" s="1"/>
  <c r="E24" i="43"/>
  <c r="F24" i="43" s="1"/>
  <c r="E25" i="43"/>
  <c r="F25" i="43" s="1"/>
  <c r="E26" i="43"/>
  <c r="F26" i="43" s="1"/>
  <c r="E27" i="43"/>
  <c r="F27" i="43" s="1"/>
  <c r="E28" i="43"/>
  <c r="F28" i="43" s="1"/>
  <c r="E29" i="43"/>
  <c r="F29" i="43" s="1"/>
  <c r="E21" i="43"/>
  <c r="F21" i="43" s="1"/>
  <c r="V29" i="43"/>
  <c r="W29" i="43" s="1"/>
  <c r="X29" i="43" s="1"/>
  <c r="V28" i="43"/>
  <c r="W28" i="43" s="1"/>
  <c r="X28" i="43" s="1"/>
  <c r="V27" i="43"/>
  <c r="W27" i="43" s="1"/>
  <c r="X27" i="43" s="1"/>
  <c r="V26" i="43"/>
  <c r="W26" i="43" s="1"/>
  <c r="X26" i="43" s="1"/>
  <c r="V25" i="43"/>
  <c r="W25" i="43" s="1"/>
  <c r="X25" i="43" s="1"/>
  <c r="V24" i="43"/>
  <c r="W24" i="43" s="1"/>
  <c r="X24" i="43" s="1"/>
  <c r="V23" i="43"/>
  <c r="W23" i="43" s="1"/>
  <c r="X23" i="43" s="1"/>
  <c r="V22" i="43"/>
  <c r="W22" i="43" s="1"/>
  <c r="X22" i="43" s="1"/>
  <c r="V21" i="43"/>
  <c r="W21" i="43" s="1"/>
  <c r="X21" i="43" s="1"/>
  <c r="AD2" i="43"/>
  <c r="A9" i="43" s="1"/>
  <c r="AE2" i="43"/>
  <c r="AF2" i="43"/>
  <c r="AG2" i="43"/>
  <c r="AG4" i="43" s="1"/>
  <c r="AH2" i="43"/>
  <c r="AH4" i="43" s="1"/>
  <c r="AI2" i="43"/>
  <c r="AJ2" i="43"/>
  <c r="AK2" i="43"/>
  <c r="AL2" i="43"/>
  <c r="AM2" i="43"/>
  <c r="AN2" i="43"/>
  <c r="AO2" i="43"/>
  <c r="A8" i="43" s="1"/>
  <c r="AC2" i="43"/>
  <c r="A2" i="43" s="1"/>
  <c r="G509" i="37"/>
  <c r="E586" i="37"/>
  <c r="E587" i="37" s="1"/>
  <c r="E588" i="37" s="1"/>
  <c r="E589" i="37" s="1"/>
  <c r="E86" i="37"/>
  <c r="E87" i="37" s="1"/>
  <c r="E88" i="37" s="1"/>
  <c r="E89" i="37" s="1"/>
  <c r="E585" i="1"/>
  <c r="E107" i="1"/>
  <c r="E85" i="1"/>
  <c r="O17" i="16"/>
  <c r="B3" i="16"/>
  <c r="B7" i="16"/>
  <c r="B337" i="17"/>
  <c r="B338" i="17" s="1"/>
  <c r="B339" i="17" s="1"/>
  <c r="B340" i="17" s="1"/>
  <c r="B341" i="17" s="1"/>
  <c r="B342" i="17" s="1"/>
  <c r="B343" i="17" s="1"/>
  <c r="B344" i="17" s="1"/>
  <c r="B345" i="17" s="1"/>
  <c r="B346" i="17" s="1"/>
  <c r="B347" i="17" s="1"/>
  <c r="B348" i="17" s="1"/>
  <c r="B349" i="17" s="1"/>
  <c r="B350" i="17" s="1"/>
  <c r="B351" i="17" s="1"/>
  <c r="B352" i="17" s="1"/>
  <c r="B353" i="17" s="1"/>
  <c r="B354" i="17" s="1"/>
  <c r="B355" i="17" s="1"/>
  <c r="B356" i="17" s="1"/>
  <c r="B357" i="17" s="1"/>
  <c r="B358" i="17" s="1"/>
  <c r="B359" i="17" s="1"/>
  <c r="B360" i="17" s="1"/>
  <c r="B361" i="17" s="1"/>
  <c r="B362" i="17" s="1"/>
  <c r="B363" i="17" s="1"/>
  <c r="B364" i="17" s="1"/>
  <c r="B365" i="17" s="1"/>
  <c r="B366" i="17" s="1"/>
  <c r="B367" i="17" s="1"/>
  <c r="B368" i="17" s="1"/>
  <c r="B369" i="17" s="1"/>
  <c r="B370" i="17" s="1"/>
  <c r="B371" i="17" s="1"/>
  <c r="B372" i="17" s="1"/>
  <c r="B373" i="17" s="1"/>
  <c r="B374" i="17" s="1"/>
  <c r="B375" i="17" s="1"/>
  <c r="B376" i="17" s="1"/>
  <c r="B377" i="17" s="1"/>
  <c r="B378" i="17" s="1"/>
  <c r="B379" i="17" s="1"/>
  <c r="B380" i="17" s="1"/>
  <c r="B381" i="17" s="1"/>
  <c r="B382" i="17" s="1"/>
  <c r="B383" i="17" s="1"/>
  <c r="B384" i="17" s="1"/>
  <c r="B385" i="17" s="1"/>
  <c r="B386" i="17" s="1"/>
  <c r="B387" i="17" s="1"/>
  <c r="B388" i="17" s="1"/>
  <c r="B389" i="17" s="1"/>
  <c r="B390" i="17" s="1"/>
  <c r="B391" i="17" s="1"/>
  <c r="B392" i="17" s="1"/>
  <c r="B393" i="17" s="1"/>
  <c r="B394" i="17" s="1"/>
  <c r="B395" i="17" s="1"/>
  <c r="B396" i="17" s="1"/>
  <c r="B397" i="17" s="1"/>
  <c r="B398" i="17" s="1"/>
  <c r="B399" i="17" s="1"/>
  <c r="B400" i="17" s="1"/>
  <c r="B401" i="17" s="1"/>
  <c r="B402" i="17" s="1"/>
  <c r="B403" i="17" s="1"/>
  <c r="B234" i="17"/>
  <c r="B235" i="17" s="1"/>
  <c r="B236" i="17" s="1"/>
  <c r="B237" i="17" s="1"/>
  <c r="B238" i="17" s="1"/>
  <c r="B239" i="17" s="1"/>
  <c r="B240" i="17" s="1"/>
  <c r="B241" i="17" s="1"/>
  <c r="B242" i="17" s="1"/>
  <c r="B243" i="17" s="1"/>
  <c r="B244" i="17" s="1"/>
  <c r="B245" i="17" s="1"/>
  <c r="B246" i="17" s="1"/>
  <c r="B247" i="17" s="1"/>
  <c r="B248" i="17" s="1"/>
  <c r="B249" i="17" s="1"/>
  <c r="B250" i="17" s="1"/>
  <c r="B251" i="17" s="1"/>
  <c r="B252" i="17" s="1"/>
  <c r="B253" i="17" s="1"/>
  <c r="B254" i="17" s="1"/>
  <c r="B255" i="17" s="1"/>
  <c r="B256" i="17" s="1"/>
  <c r="B257" i="17" s="1"/>
  <c r="B258" i="17" s="1"/>
  <c r="B259" i="17" s="1"/>
  <c r="B260" i="17" s="1"/>
  <c r="B261" i="17" s="1"/>
  <c r="B262" i="17" s="1"/>
  <c r="B263" i="17" s="1"/>
  <c r="B264" i="17" s="1"/>
  <c r="B265" i="17" s="1"/>
  <c r="B266" i="17" s="1"/>
  <c r="B267" i="17" s="1"/>
  <c r="B268" i="17" s="1"/>
  <c r="B269" i="17" s="1"/>
  <c r="B270" i="17" s="1"/>
  <c r="B271" i="17" s="1"/>
  <c r="B272" i="17" s="1"/>
  <c r="B273" i="17" s="1"/>
  <c r="B274" i="17" s="1"/>
  <c r="B275" i="17" s="1"/>
  <c r="B276" i="17" s="1"/>
  <c r="B277" i="17" s="1"/>
  <c r="B278" i="17" s="1"/>
  <c r="B279" i="17" s="1"/>
  <c r="B280" i="17" s="1"/>
  <c r="B281" i="17" s="1"/>
  <c r="B282" i="17" s="1"/>
  <c r="B283" i="17" s="1"/>
  <c r="B284" i="17" s="1"/>
  <c r="B285" i="17" s="1"/>
  <c r="B286" i="17" s="1"/>
  <c r="B287" i="17" s="1"/>
  <c r="B288" i="17" s="1"/>
  <c r="B289" i="17" s="1"/>
  <c r="B290" i="17" s="1"/>
  <c r="B291" i="17" s="1"/>
  <c r="B292" i="17" s="1"/>
  <c r="B293" i="17" s="1"/>
  <c r="B294" i="17" s="1"/>
  <c r="B295" i="17" s="1"/>
  <c r="B296" i="17" s="1"/>
  <c r="B297" i="17" s="1"/>
  <c r="B298" i="17" s="1"/>
  <c r="B299" i="17" s="1"/>
  <c r="B300" i="17" s="1"/>
  <c r="B301" i="17" s="1"/>
  <c r="B302" i="17" s="1"/>
  <c r="B303" i="17" s="1"/>
  <c r="B304" i="17" s="1"/>
  <c r="B305" i="17" s="1"/>
  <c r="B306" i="17" s="1"/>
  <c r="B307" i="17" s="1"/>
  <c r="B308" i="17" s="1"/>
  <c r="B309" i="17" s="1"/>
  <c r="B310" i="17" s="1"/>
  <c r="B311" i="17" s="1"/>
  <c r="B312" i="17" s="1"/>
  <c r="B313" i="17" s="1"/>
  <c r="B314" i="17" s="1"/>
  <c r="B315" i="17" s="1"/>
  <c r="B316" i="17" s="1"/>
  <c r="B317" i="17" s="1"/>
  <c r="B318" i="17" s="1"/>
  <c r="B319" i="17" s="1"/>
  <c r="B320" i="17" s="1"/>
  <c r="B321" i="17" s="1"/>
  <c r="B322" i="17" s="1"/>
  <c r="B323" i="17" s="1"/>
  <c r="B324" i="17" s="1"/>
  <c r="B325" i="17" s="1"/>
  <c r="B326" i="17" s="1"/>
  <c r="B327" i="17" s="1"/>
  <c r="B328" i="17" s="1"/>
  <c r="B329" i="17" s="1"/>
  <c r="B330" i="17" s="1"/>
  <c r="B331" i="17" s="1"/>
  <c r="B332" i="17" s="1"/>
  <c r="B333" i="17" s="1"/>
  <c r="B334" i="17" s="1"/>
  <c r="B335" i="17" s="1"/>
  <c r="B178" i="17"/>
  <c r="B179" i="17" s="1"/>
  <c r="B180" i="17" s="1"/>
  <c r="B181" i="17" s="1"/>
  <c r="B182" i="17" s="1"/>
  <c r="B183" i="17" s="1"/>
  <c r="B184" i="17" s="1"/>
  <c r="B185" i="17" s="1"/>
  <c r="B186" i="17" s="1"/>
  <c r="B187" i="17" s="1"/>
  <c r="B188" i="17" s="1"/>
  <c r="B189" i="17" s="1"/>
  <c r="B190" i="17" s="1"/>
  <c r="B191" i="17" s="1"/>
  <c r="B192" i="17" s="1"/>
  <c r="B193" i="17" s="1"/>
  <c r="B194" i="17" s="1"/>
  <c r="B195" i="17" s="1"/>
  <c r="B196" i="17" s="1"/>
  <c r="B197" i="17" s="1"/>
  <c r="B198" i="17" s="1"/>
  <c r="B199" i="17" s="1"/>
  <c r="B200" i="17" s="1"/>
  <c r="B201" i="17" s="1"/>
  <c r="B202" i="17" s="1"/>
  <c r="B203" i="17" s="1"/>
  <c r="B204" i="17" s="1"/>
  <c r="B205" i="17" s="1"/>
  <c r="B206" i="17" s="1"/>
  <c r="B207" i="17" s="1"/>
  <c r="B208" i="17" s="1"/>
  <c r="B209" i="17" s="1"/>
  <c r="B210" i="17" s="1"/>
  <c r="B211" i="17" s="1"/>
  <c r="B212" i="17" s="1"/>
  <c r="B213" i="17" s="1"/>
  <c r="B214" i="17" s="1"/>
  <c r="B215" i="17" s="1"/>
  <c r="B216" i="17" s="1"/>
  <c r="B217" i="17" s="1"/>
  <c r="B218" i="17" s="1"/>
  <c r="B219" i="17" s="1"/>
  <c r="B220" i="17" s="1"/>
  <c r="B221" i="17" s="1"/>
  <c r="B222" i="17" s="1"/>
  <c r="B223" i="17" s="1"/>
  <c r="B224" i="17" s="1"/>
  <c r="B225" i="17" s="1"/>
  <c r="B226" i="17" s="1"/>
  <c r="B227" i="17" s="1"/>
  <c r="B228" i="17" s="1"/>
  <c r="B229" i="17" s="1"/>
  <c r="B230" i="17" s="1"/>
  <c r="B231" i="17" s="1"/>
  <c r="B232" i="17" s="1"/>
  <c r="B176" i="17"/>
  <c r="K9" i="16"/>
  <c r="L9" i="16" s="1"/>
  <c r="C2" i="16"/>
  <c r="G124" i="37"/>
  <c r="G110" i="37"/>
  <c r="K2" i="3"/>
  <c r="G474" i="37"/>
  <c r="G342" i="37"/>
  <c r="G4" i="37"/>
  <c r="F4" i="37"/>
  <c r="N624" i="37"/>
  <c r="F624" i="37"/>
  <c r="N623" i="37"/>
  <c r="F623" i="37"/>
  <c r="N622" i="37"/>
  <c r="F622" i="37"/>
  <c r="N621" i="37"/>
  <c r="F621" i="37"/>
  <c r="N620" i="37"/>
  <c r="F620" i="37"/>
  <c r="N619" i="37"/>
  <c r="F619" i="37"/>
  <c r="N618" i="37"/>
  <c r="L618" i="37"/>
  <c r="I618" i="37"/>
  <c r="F618" i="37"/>
  <c r="N617" i="37"/>
  <c r="I617" i="37"/>
  <c r="F617" i="37"/>
  <c r="N616" i="37"/>
  <c r="I616" i="37"/>
  <c r="F616" i="37"/>
  <c r="N615" i="37"/>
  <c r="I615" i="37"/>
  <c r="F615" i="37"/>
  <c r="N614" i="37"/>
  <c r="I614" i="37"/>
  <c r="F614" i="37"/>
  <c r="N613" i="37"/>
  <c r="I613" i="37"/>
  <c r="F613" i="37"/>
  <c r="N612" i="37"/>
  <c r="I612" i="37"/>
  <c r="F612" i="37"/>
  <c r="N611" i="37"/>
  <c r="I611" i="37"/>
  <c r="F611" i="37"/>
  <c r="N610" i="37"/>
  <c r="I610" i="37"/>
  <c r="F610" i="37"/>
  <c r="N609" i="37"/>
  <c r="I609" i="37"/>
  <c r="F609" i="37"/>
  <c r="N608" i="37"/>
  <c r="F608" i="37"/>
  <c r="N607" i="37"/>
  <c r="F607" i="37"/>
  <c r="N606" i="37"/>
  <c r="F606" i="37"/>
  <c r="N605" i="37"/>
  <c r="F605" i="37"/>
  <c r="N604" i="37"/>
  <c r="F604" i="37"/>
  <c r="N603" i="37"/>
  <c r="F603" i="37"/>
  <c r="N602" i="37"/>
  <c r="F602" i="37"/>
  <c r="N601" i="37"/>
  <c r="F601" i="37"/>
  <c r="N600" i="37"/>
  <c r="I600" i="37"/>
  <c r="F600" i="37"/>
  <c r="N599" i="37"/>
  <c r="I599" i="37"/>
  <c r="F599" i="37"/>
  <c r="N598" i="37"/>
  <c r="I598" i="37"/>
  <c r="F598" i="37"/>
  <c r="N597" i="37"/>
  <c r="I597" i="37"/>
  <c r="F597" i="37"/>
  <c r="N596" i="37"/>
  <c r="L596" i="37"/>
  <c r="L597" i="37" s="1"/>
  <c r="L598" i="37" s="1"/>
  <c r="L599" i="37" s="1"/>
  <c r="L600" i="37" s="1"/>
  <c r="I596" i="37"/>
  <c r="G596" i="37"/>
  <c r="F596" i="37"/>
  <c r="N595" i="37"/>
  <c r="F595" i="37"/>
  <c r="N594" i="37"/>
  <c r="F594" i="37"/>
  <c r="N593" i="37"/>
  <c r="F593" i="37"/>
  <c r="N592" i="37"/>
  <c r="L592" i="37"/>
  <c r="L593" i="37" s="1"/>
  <c r="L594" i="37" s="1"/>
  <c r="L595" i="37" s="1"/>
  <c r="F592" i="37"/>
  <c r="N591" i="37"/>
  <c r="G591" i="37"/>
  <c r="F591" i="37"/>
  <c r="N590" i="37"/>
  <c r="F590" i="37"/>
  <c r="N589" i="37"/>
  <c r="F589" i="37"/>
  <c r="N588" i="37"/>
  <c r="G588" i="37"/>
  <c r="F588" i="37"/>
  <c r="N587" i="37"/>
  <c r="G587" i="37"/>
  <c r="F587" i="37"/>
  <c r="N586" i="37"/>
  <c r="G586" i="37"/>
  <c r="F586" i="37"/>
  <c r="N585" i="37"/>
  <c r="G585" i="37"/>
  <c r="F585" i="37"/>
  <c r="N584" i="37"/>
  <c r="F584" i="37"/>
  <c r="N583" i="37"/>
  <c r="F583" i="37"/>
  <c r="N582" i="37"/>
  <c r="F582" i="37"/>
  <c r="N581" i="37"/>
  <c r="F581" i="37"/>
  <c r="N580" i="37"/>
  <c r="F580" i="37"/>
  <c r="N579" i="37"/>
  <c r="F579" i="37"/>
  <c r="N578" i="37"/>
  <c r="F578" i="37"/>
  <c r="N577" i="37"/>
  <c r="F577" i="37"/>
  <c r="N576" i="37"/>
  <c r="N575" i="37"/>
  <c r="F575" i="37"/>
  <c r="N574" i="37"/>
  <c r="L574" i="37"/>
  <c r="F574" i="37"/>
  <c r="N573" i="37"/>
  <c r="F573" i="37"/>
  <c r="N572" i="37"/>
  <c r="F572" i="37"/>
  <c r="N571" i="37"/>
  <c r="F571" i="37"/>
  <c r="N570" i="37"/>
  <c r="L570" i="37"/>
  <c r="F570" i="37"/>
  <c r="N569" i="37"/>
  <c r="F569" i="37"/>
  <c r="N568" i="37"/>
  <c r="F568" i="37"/>
  <c r="N567" i="37"/>
  <c r="F567" i="37"/>
  <c r="N566" i="37"/>
  <c r="L566" i="37"/>
  <c r="F566" i="37"/>
  <c r="N565" i="37"/>
  <c r="F565" i="37"/>
  <c r="N564" i="37"/>
  <c r="F564" i="37"/>
  <c r="N563" i="37"/>
  <c r="L563" i="37"/>
  <c r="F563" i="37"/>
  <c r="N562" i="37"/>
  <c r="F562" i="37"/>
  <c r="N561" i="37"/>
  <c r="F561" i="37"/>
  <c r="N560" i="37"/>
  <c r="F560" i="37"/>
  <c r="N559" i="37"/>
  <c r="F559" i="37"/>
  <c r="N558" i="37"/>
  <c r="F558" i="37"/>
  <c r="N557" i="37"/>
  <c r="F557" i="37"/>
  <c r="N556" i="37"/>
  <c r="F556" i="37"/>
  <c r="N555" i="37"/>
  <c r="L555" i="37"/>
  <c r="F555" i="37"/>
  <c r="N554" i="37"/>
  <c r="F554" i="37"/>
  <c r="N553" i="37"/>
  <c r="F553" i="37"/>
  <c r="N552" i="37"/>
  <c r="F552" i="37"/>
  <c r="N551" i="37"/>
  <c r="L551" i="37"/>
  <c r="F551" i="37"/>
  <c r="N550" i="37"/>
  <c r="L550" i="37"/>
  <c r="F550" i="37"/>
  <c r="N549" i="37"/>
  <c r="F549" i="37"/>
  <c r="N548" i="37"/>
  <c r="F548" i="37"/>
  <c r="N547" i="37"/>
  <c r="L547" i="37"/>
  <c r="F547" i="37"/>
  <c r="N546" i="37"/>
  <c r="F546" i="37"/>
  <c r="N545" i="37"/>
  <c r="L545" i="37"/>
  <c r="F545" i="37"/>
  <c r="N544" i="37"/>
  <c r="F544" i="37"/>
  <c r="N543" i="37"/>
  <c r="F543" i="37"/>
  <c r="N542" i="37"/>
  <c r="F542" i="37"/>
  <c r="N541" i="37"/>
  <c r="F541" i="37"/>
  <c r="N540" i="37"/>
  <c r="L540" i="37"/>
  <c r="F540" i="37"/>
  <c r="N539" i="37"/>
  <c r="L539" i="37"/>
  <c r="F539" i="37"/>
  <c r="N538" i="37"/>
  <c r="F538" i="37"/>
  <c r="N537" i="37"/>
  <c r="F537" i="37"/>
  <c r="N536" i="37"/>
  <c r="L536" i="37"/>
  <c r="F536" i="37"/>
  <c r="N535" i="37"/>
  <c r="L535" i="37"/>
  <c r="F535" i="37"/>
  <c r="N534" i="37"/>
  <c r="F534" i="37"/>
  <c r="N533" i="37"/>
  <c r="F533" i="37"/>
  <c r="N532" i="37"/>
  <c r="L532" i="37"/>
  <c r="F532" i="37"/>
  <c r="N531" i="37"/>
  <c r="F531" i="37"/>
  <c r="N530" i="37"/>
  <c r="L530" i="37"/>
  <c r="F530" i="37"/>
  <c r="N529" i="37"/>
  <c r="F529" i="37"/>
  <c r="N528" i="37"/>
  <c r="F528" i="37"/>
  <c r="N527" i="37"/>
  <c r="F527" i="37"/>
  <c r="N526" i="37"/>
  <c r="F526" i="37"/>
  <c r="N525" i="37"/>
  <c r="L525" i="37"/>
  <c r="F525" i="37"/>
  <c r="N524" i="37"/>
  <c r="F524" i="37"/>
  <c r="N523" i="37"/>
  <c r="F523" i="37"/>
  <c r="N522" i="37"/>
  <c r="F522" i="37"/>
  <c r="N521" i="37"/>
  <c r="N520" i="37"/>
  <c r="F520" i="37"/>
  <c r="N519" i="37"/>
  <c r="F519" i="37"/>
  <c r="N518" i="37"/>
  <c r="F518" i="37"/>
  <c r="N517" i="37"/>
  <c r="F517" i="37"/>
  <c r="N516" i="37"/>
  <c r="F516" i="37"/>
  <c r="N515" i="37"/>
  <c r="F515" i="37"/>
  <c r="N514" i="37"/>
  <c r="F514" i="37"/>
  <c r="N513" i="37"/>
  <c r="F513" i="37"/>
  <c r="N512" i="37"/>
  <c r="F512" i="37"/>
  <c r="N507" i="37"/>
  <c r="F507" i="37"/>
  <c r="N506" i="37"/>
  <c r="L506" i="37"/>
  <c r="L507" i="37" s="1"/>
  <c r="F506" i="37"/>
  <c r="N505" i="37"/>
  <c r="F505" i="37"/>
  <c r="N504" i="37"/>
  <c r="F504" i="37"/>
  <c r="N503" i="37"/>
  <c r="G503" i="37"/>
  <c r="F503" i="37"/>
  <c r="N502" i="37"/>
  <c r="F502" i="37"/>
  <c r="N501" i="37"/>
  <c r="L501" i="37"/>
  <c r="L502" i="37" s="1"/>
  <c r="F501" i="37"/>
  <c r="N500" i="37"/>
  <c r="F500" i="37"/>
  <c r="N499" i="37"/>
  <c r="F499" i="37"/>
  <c r="N498" i="37"/>
  <c r="F498" i="37"/>
  <c r="N497" i="37"/>
  <c r="F497" i="37"/>
  <c r="N496" i="37"/>
  <c r="L496" i="37"/>
  <c r="L497" i="37" s="1"/>
  <c r="F496" i="37"/>
  <c r="N495" i="37"/>
  <c r="F495" i="37"/>
  <c r="N494" i="37"/>
  <c r="L494" i="37"/>
  <c r="F494" i="37"/>
  <c r="N493" i="37"/>
  <c r="F493" i="37"/>
  <c r="N492" i="37"/>
  <c r="L492" i="37"/>
  <c r="F492" i="37"/>
  <c r="N491" i="37"/>
  <c r="F491" i="37"/>
  <c r="N490" i="37"/>
  <c r="F490" i="37"/>
  <c r="N489" i="37"/>
  <c r="L489" i="37"/>
  <c r="F489" i="37"/>
  <c r="N488" i="37"/>
  <c r="F488" i="37"/>
  <c r="N487" i="37"/>
  <c r="F487" i="37"/>
  <c r="N486" i="37"/>
  <c r="L486" i="37"/>
  <c r="F486" i="37"/>
  <c r="N485" i="37"/>
  <c r="F485" i="37"/>
  <c r="N484" i="37"/>
  <c r="F484" i="37"/>
  <c r="N483" i="37"/>
  <c r="F483" i="37"/>
  <c r="N482" i="37"/>
  <c r="L482" i="37"/>
  <c r="F482" i="37"/>
  <c r="N481" i="37"/>
  <c r="L481" i="37"/>
  <c r="L487" i="37" s="1"/>
  <c r="F481" i="37"/>
  <c r="N480" i="37"/>
  <c r="F480" i="37"/>
  <c r="N479" i="37"/>
  <c r="F479" i="37"/>
  <c r="N478" i="37"/>
  <c r="F478" i="37"/>
  <c r="N477" i="37"/>
  <c r="E476" i="37"/>
  <c r="E477" i="37" s="1"/>
  <c r="E478" i="37" s="1"/>
  <c r="E479" i="37" s="1"/>
  <c r="E480" i="37" s="1"/>
  <c r="E481" i="37" s="1"/>
  <c r="E482" i="37" s="1"/>
  <c r="E483" i="37" s="1"/>
  <c r="N472" i="37"/>
  <c r="F472" i="37"/>
  <c r="N471" i="37"/>
  <c r="F471" i="37"/>
  <c r="N470" i="37"/>
  <c r="F470" i="37"/>
  <c r="N469" i="37"/>
  <c r="L469" i="37"/>
  <c r="L470" i="37" s="1"/>
  <c r="L471" i="37" s="1"/>
  <c r="L472" i="37" s="1"/>
  <c r="F469" i="37"/>
  <c r="N468" i="37"/>
  <c r="G468" i="37"/>
  <c r="F468" i="37"/>
  <c r="N467" i="37"/>
  <c r="F467" i="37"/>
  <c r="N466" i="37"/>
  <c r="F466" i="37"/>
  <c r="N465" i="37"/>
  <c r="F465" i="37"/>
  <c r="N464" i="37"/>
  <c r="F464" i="37"/>
  <c r="N463" i="37"/>
  <c r="F463" i="37"/>
  <c r="N462" i="37"/>
  <c r="F462" i="37"/>
  <c r="N461" i="37"/>
  <c r="F461" i="37"/>
  <c r="N460" i="37"/>
  <c r="F460" i="37"/>
  <c r="N459" i="37"/>
  <c r="L459" i="37"/>
  <c r="F459" i="37"/>
  <c r="N458" i="37"/>
  <c r="F458" i="37"/>
  <c r="N457" i="37"/>
  <c r="N456" i="37"/>
  <c r="F456" i="37"/>
  <c r="N455" i="37"/>
  <c r="F455" i="37"/>
  <c r="N454" i="37"/>
  <c r="F454" i="37"/>
  <c r="N453" i="37"/>
  <c r="L453" i="37"/>
  <c r="L454" i="37" s="1"/>
  <c r="F453" i="37"/>
  <c r="N452" i="37"/>
  <c r="L452" i="37"/>
  <c r="F452" i="37"/>
  <c r="N451" i="37"/>
  <c r="F451" i="37"/>
  <c r="N450" i="37"/>
  <c r="F450" i="37"/>
  <c r="N449" i="37"/>
  <c r="L449" i="37"/>
  <c r="L450" i="37" s="1"/>
  <c r="F449" i="37"/>
  <c r="N448" i="37"/>
  <c r="L448" i="37"/>
  <c r="F448" i="37"/>
  <c r="N447" i="37"/>
  <c r="F447" i="37"/>
  <c r="N446" i="37"/>
  <c r="F446" i="37"/>
  <c r="N445" i="37"/>
  <c r="L445" i="37"/>
  <c r="F445" i="37"/>
  <c r="N444" i="37"/>
  <c r="F444" i="37"/>
  <c r="N443" i="37"/>
  <c r="F443" i="37"/>
  <c r="N442" i="37"/>
  <c r="F442" i="37"/>
  <c r="N441" i="37"/>
  <c r="F441" i="37"/>
  <c r="U440" i="37"/>
  <c r="N440" i="37"/>
  <c r="F440" i="37"/>
  <c r="N439" i="37"/>
  <c r="L439" i="37"/>
  <c r="F439" i="37"/>
  <c r="N438" i="37"/>
  <c r="F438" i="37"/>
  <c r="N437" i="37"/>
  <c r="L437" i="37"/>
  <c r="F437" i="37"/>
  <c r="N436" i="37"/>
  <c r="F436" i="37"/>
  <c r="N435" i="37"/>
  <c r="F435" i="37"/>
  <c r="N434" i="37"/>
  <c r="F434" i="37"/>
  <c r="N433" i="37"/>
  <c r="F433" i="37"/>
  <c r="V432" i="37"/>
  <c r="N432" i="37"/>
  <c r="F432" i="37"/>
  <c r="U431" i="37"/>
  <c r="N431" i="37"/>
  <c r="F431" i="37"/>
  <c r="N430" i="37"/>
  <c r="L430" i="37"/>
  <c r="F430" i="37"/>
  <c r="N429" i="37"/>
  <c r="F429" i="37"/>
  <c r="N428" i="37"/>
  <c r="F428" i="37"/>
  <c r="U427" i="37"/>
  <c r="N427" i="37"/>
  <c r="F427" i="37"/>
  <c r="N426" i="37"/>
  <c r="F426" i="37"/>
  <c r="N425" i="37"/>
  <c r="F425" i="37"/>
  <c r="N424" i="37"/>
  <c r="L424" i="37"/>
  <c r="F424" i="37"/>
  <c r="U423" i="37"/>
  <c r="N423" i="37"/>
  <c r="F423" i="37"/>
  <c r="N422" i="37"/>
  <c r="F422" i="37"/>
  <c r="N421" i="37"/>
  <c r="F421" i="37"/>
  <c r="N420" i="37"/>
  <c r="L420" i="37"/>
  <c r="L421" i="37" s="1"/>
  <c r="F420" i="37"/>
  <c r="U419" i="37"/>
  <c r="N419" i="37"/>
  <c r="F419" i="37"/>
  <c r="N418" i="37"/>
  <c r="F418" i="37"/>
  <c r="N417" i="37"/>
  <c r="F417" i="37"/>
  <c r="N416" i="37"/>
  <c r="L416" i="37"/>
  <c r="L417" i="37" s="1"/>
  <c r="F416" i="37"/>
  <c r="U415" i="37"/>
  <c r="N415" i="37"/>
  <c r="F415" i="37"/>
  <c r="N414" i="37"/>
  <c r="F414" i="37"/>
  <c r="N413" i="37"/>
  <c r="F413" i="37"/>
  <c r="N412" i="37"/>
  <c r="L412" i="37"/>
  <c r="L413" i="37" s="1"/>
  <c r="F412" i="37"/>
  <c r="U411" i="37"/>
  <c r="N411" i="37"/>
  <c r="F411" i="37"/>
  <c r="N410" i="37"/>
  <c r="L410" i="37"/>
  <c r="L414" i="37" s="1"/>
  <c r="L418" i="37" s="1"/>
  <c r="L422" i="37" s="1"/>
  <c r="F410" i="37"/>
  <c r="N409" i="37"/>
  <c r="F409" i="37"/>
  <c r="N408" i="37"/>
  <c r="L408" i="37"/>
  <c r="L409" i="37" s="1"/>
  <c r="F408" i="37"/>
  <c r="U407" i="37"/>
  <c r="N407" i="37"/>
  <c r="L407" i="37"/>
  <c r="F407" i="37"/>
  <c r="N406" i="37"/>
  <c r="F406" i="37"/>
  <c r="U405" i="37"/>
  <c r="U406" i="37" s="1"/>
  <c r="N405" i="37"/>
  <c r="F405" i="37"/>
  <c r="N404" i="37"/>
  <c r="L404" i="37"/>
  <c r="L405" i="37" s="1"/>
  <c r="F404" i="37"/>
  <c r="N403" i="37"/>
  <c r="F403" i="37"/>
  <c r="U402" i="37"/>
  <c r="N402" i="37"/>
  <c r="L402" i="37"/>
  <c r="F402" i="37"/>
  <c r="N401" i="37"/>
  <c r="F401" i="37"/>
  <c r="N400" i="37"/>
  <c r="F400" i="37"/>
  <c r="N399" i="37"/>
  <c r="L399" i="37"/>
  <c r="L400" i="37" s="1"/>
  <c r="F399" i="37"/>
  <c r="N398" i="37"/>
  <c r="F398" i="37"/>
  <c r="U397" i="37"/>
  <c r="N397" i="37"/>
  <c r="L397" i="37"/>
  <c r="F397" i="37"/>
  <c r="N396" i="37"/>
  <c r="F396" i="37"/>
  <c r="N395" i="37"/>
  <c r="F395" i="37"/>
  <c r="N394" i="37"/>
  <c r="L394" i="37"/>
  <c r="L395" i="37" s="1"/>
  <c r="F394" i="37"/>
  <c r="N393" i="37"/>
  <c r="F393" i="37"/>
  <c r="U392" i="37"/>
  <c r="N392" i="37"/>
  <c r="L392" i="37"/>
  <c r="F392" i="37"/>
  <c r="N391" i="37"/>
  <c r="F391" i="37"/>
  <c r="N390" i="37"/>
  <c r="F390" i="37"/>
  <c r="N389" i="37"/>
  <c r="L389" i="37"/>
  <c r="L390" i="37" s="1"/>
  <c r="F389" i="37"/>
  <c r="N388" i="37"/>
  <c r="F388" i="37"/>
  <c r="U387" i="37"/>
  <c r="N387" i="37"/>
  <c r="L387" i="37"/>
  <c r="F387" i="37"/>
  <c r="N386" i="37"/>
  <c r="F386" i="37"/>
  <c r="N385" i="37"/>
  <c r="F385" i="37"/>
  <c r="N384" i="37"/>
  <c r="L384" i="37"/>
  <c r="L385" i="37" s="1"/>
  <c r="F384" i="37"/>
  <c r="N383" i="37"/>
  <c r="F383" i="37"/>
  <c r="U382" i="37"/>
  <c r="N382" i="37"/>
  <c r="L382" i="37"/>
  <c r="F382" i="37"/>
  <c r="N381" i="37"/>
  <c r="F381" i="37"/>
  <c r="N380" i="37"/>
  <c r="F380" i="37"/>
  <c r="N379" i="37"/>
  <c r="L379" i="37"/>
  <c r="L380" i="37" s="1"/>
  <c r="F379" i="37"/>
  <c r="N378" i="37"/>
  <c r="F378" i="37"/>
  <c r="U377" i="37"/>
  <c r="N377" i="37"/>
  <c r="L377" i="37"/>
  <c r="F377" i="37"/>
  <c r="N376" i="37"/>
  <c r="F376" i="37"/>
  <c r="N375" i="37"/>
  <c r="F375" i="37"/>
  <c r="N374" i="37"/>
  <c r="L374" i="37"/>
  <c r="L375" i="37" s="1"/>
  <c r="F374" i="37"/>
  <c r="N373" i="37"/>
  <c r="F373" i="37"/>
  <c r="N372" i="37"/>
  <c r="F372" i="37"/>
  <c r="N371" i="37"/>
  <c r="F371" i="37"/>
  <c r="N370" i="37"/>
  <c r="F370" i="37"/>
  <c r="U369" i="37"/>
  <c r="N369" i="37"/>
  <c r="L369" i="37"/>
  <c r="F369" i="37"/>
  <c r="N368" i="37"/>
  <c r="F368" i="37"/>
  <c r="N367" i="37"/>
  <c r="F367" i="37"/>
  <c r="N366" i="37"/>
  <c r="L366" i="37"/>
  <c r="F366" i="37"/>
  <c r="N365" i="37"/>
  <c r="F365" i="37"/>
  <c r="N364" i="37"/>
  <c r="L364" i="37"/>
  <c r="L365" i="37" s="1"/>
  <c r="F364" i="37"/>
  <c r="N363" i="37"/>
  <c r="L363" i="37"/>
  <c r="F363" i="37"/>
  <c r="N362" i="37"/>
  <c r="F362" i="37"/>
  <c r="N361" i="37"/>
  <c r="L361" i="37"/>
  <c r="L362" i="37" s="1"/>
  <c r="F361" i="37"/>
  <c r="N360" i="37"/>
  <c r="L360" i="37"/>
  <c r="F360" i="37"/>
  <c r="N359" i="37"/>
  <c r="F359" i="37"/>
  <c r="N358" i="37"/>
  <c r="L358" i="37"/>
  <c r="L359" i="37" s="1"/>
  <c r="F358" i="37"/>
  <c r="N357" i="37"/>
  <c r="L357" i="37"/>
  <c r="F357" i="37"/>
  <c r="N356" i="37"/>
  <c r="F356" i="37"/>
  <c r="N355" i="37"/>
  <c r="L355" i="37"/>
  <c r="L356" i="37" s="1"/>
  <c r="F355" i="37"/>
  <c r="N354" i="37"/>
  <c r="L354" i="37"/>
  <c r="F354" i="37"/>
  <c r="N353" i="37"/>
  <c r="F353" i="37"/>
  <c r="N352" i="37"/>
  <c r="L352" i="37"/>
  <c r="L353" i="37" s="1"/>
  <c r="F352" i="37"/>
  <c r="N351" i="37"/>
  <c r="L351" i="37"/>
  <c r="F351" i="37"/>
  <c r="N350" i="37"/>
  <c r="F350" i="37"/>
  <c r="N349" i="37"/>
  <c r="F349" i="37"/>
  <c r="N348" i="37"/>
  <c r="F348" i="37"/>
  <c r="N347" i="37"/>
  <c r="F347" i="37"/>
  <c r="N346" i="37"/>
  <c r="F346" i="37"/>
  <c r="N345" i="37"/>
  <c r="F345" i="37"/>
  <c r="E344" i="37"/>
  <c r="E345" i="37" s="1"/>
  <c r="E346" i="37" s="1"/>
  <c r="E347" i="37" s="1"/>
  <c r="E348" i="37" s="1"/>
  <c r="E349" i="37" s="1"/>
  <c r="E350" i="37" s="1"/>
  <c r="E351" i="37" s="1"/>
  <c r="H341" i="37"/>
  <c r="N340" i="37"/>
  <c r="H340" i="37"/>
  <c r="F340" i="37"/>
  <c r="N339" i="37"/>
  <c r="H339" i="37"/>
  <c r="F339" i="37"/>
  <c r="N338" i="37"/>
  <c r="H338" i="37"/>
  <c r="F338" i="37"/>
  <c r="N337" i="37"/>
  <c r="L337" i="37"/>
  <c r="L338" i="37" s="1"/>
  <c r="L339" i="37" s="1"/>
  <c r="L340" i="37" s="1"/>
  <c r="H337" i="37"/>
  <c r="F337" i="37"/>
  <c r="N336" i="37"/>
  <c r="H336" i="37"/>
  <c r="G336" i="37"/>
  <c r="F336" i="37"/>
  <c r="N335" i="37"/>
  <c r="F335" i="37"/>
  <c r="N334" i="37"/>
  <c r="L334" i="37"/>
  <c r="F334" i="37"/>
  <c r="N333" i="37"/>
  <c r="F333" i="37"/>
  <c r="N332" i="37"/>
  <c r="F332" i="37"/>
  <c r="N331" i="37"/>
  <c r="L331" i="37"/>
  <c r="F331" i="37"/>
  <c r="N330" i="37"/>
  <c r="F330" i="37"/>
  <c r="N329" i="37"/>
  <c r="F329" i="37"/>
  <c r="N328" i="37"/>
  <c r="F328" i="37"/>
  <c r="N327" i="37"/>
  <c r="F327" i="37"/>
  <c r="N326" i="37"/>
  <c r="F326" i="37"/>
  <c r="N325" i="37"/>
  <c r="F325" i="37"/>
  <c r="N324" i="37"/>
  <c r="F324" i="37"/>
  <c r="N323" i="37"/>
  <c r="F323" i="37"/>
  <c r="N322" i="37"/>
  <c r="F322" i="37"/>
  <c r="N321" i="37"/>
  <c r="F321" i="37"/>
  <c r="N320" i="37"/>
  <c r="F320" i="37"/>
  <c r="N319" i="37"/>
  <c r="L319" i="37"/>
  <c r="F319" i="37"/>
  <c r="N318" i="37"/>
  <c r="F318" i="37"/>
  <c r="N317" i="37"/>
  <c r="F317" i="37"/>
  <c r="N316" i="37"/>
  <c r="L316" i="37"/>
  <c r="F316" i="37"/>
  <c r="N315" i="37"/>
  <c r="F315" i="37"/>
  <c r="N314" i="37"/>
  <c r="L314" i="37"/>
  <c r="F314" i="37"/>
  <c r="N313" i="37"/>
  <c r="F313" i="37"/>
  <c r="N312" i="37"/>
  <c r="F312" i="37"/>
  <c r="N311" i="37"/>
  <c r="F311" i="37"/>
  <c r="N310" i="37"/>
  <c r="F310" i="37"/>
  <c r="N309" i="37"/>
  <c r="L309" i="37"/>
  <c r="F309" i="37"/>
  <c r="N308" i="37"/>
  <c r="L308" i="37"/>
  <c r="F308" i="37"/>
  <c r="N307" i="37"/>
  <c r="F307" i="37"/>
  <c r="N306" i="37"/>
  <c r="L306" i="37"/>
  <c r="F306" i="37"/>
  <c r="N305" i="37"/>
  <c r="F305" i="37"/>
  <c r="N304" i="37"/>
  <c r="F304" i="37"/>
  <c r="N303" i="37"/>
  <c r="L303" i="37"/>
  <c r="F303" i="37"/>
  <c r="N302" i="37"/>
  <c r="F302" i="37"/>
  <c r="N301" i="37"/>
  <c r="L301" i="37"/>
  <c r="L302" i="37" s="1"/>
  <c r="F301" i="37"/>
  <c r="N300" i="37"/>
  <c r="F300" i="37"/>
  <c r="N299" i="37"/>
  <c r="L299" i="37"/>
  <c r="F299" i="37"/>
  <c r="N298" i="37"/>
  <c r="L298" i="37"/>
  <c r="F298" i="37"/>
  <c r="N297" i="37"/>
  <c r="F297" i="37"/>
  <c r="N296" i="37"/>
  <c r="L296" i="37"/>
  <c r="L297" i="37" s="1"/>
  <c r="F296" i="37"/>
  <c r="N295" i="37"/>
  <c r="F295" i="37"/>
  <c r="N294" i="37"/>
  <c r="L294" i="37"/>
  <c r="F294" i="37"/>
  <c r="N293" i="37"/>
  <c r="F293" i="37"/>
  <c r="N292" i="37"/>
  <c r="L292" i="37"/>
  <c r="L293" i="37" s="1"/>
  <c r="F292" i="37"/>
  <c r="N291" i="37"/>
  <c r="L291" i="37"/>
  <c r="F291" i="37"/>
  <c r="N290" i="37"/>
  <c r="F290" i="37"/>
  <c r="N289" i="37"/>
  <c r="L289" i="37"/>
  <c r="L290" i="37" s="1"/>
  <c r="F289" i="37"/>
  <c r="N288" i="37"/>
  <c r="L288" i="37"/>
  <c r="F288" i="37"/>
  <c r="N287" i="37"/>
  <c r="F287" i="37"/>
  <c r="N286" i="37"/>
  <c r="F286" i="37"/>
  <c r="N285" i="37"/>
  <c r="F285" i="37"/>
  <c r="N284" i="37"/>
  <c r="F284" i="37"/>
  <c r="N283" i="37"/>
  <c r="F283" i="37"/>
  <c r="H282" i="37"/>
  <c r="E282" i="37"/>
  <c r="E283" i="37" s="1"/>
  <c r="E284" i="37" s="1"/>
  <c r="E285" i="37" s="1"/>
  <c r="E286" i="37" s="1"/>
  <c r="E287" i="37" s="1"/>
  <c r="E288" i="37" s="1"/>
  <c r="H281" i="37"/>
  <c r="I279" i="37"/>
  <c r="H279" i="37"/>
  <c r="N278" i="37"/>
  <c r="I278" i="37"/>
  <c r="H278" i="37"/>
  <c r="F278" i="37"/>
  <c r="N277" i="37"/>
  <c r="L277" i="37"/>
  <c r="L278" i="37" s="1"/>
  <c r="I277" i="37"/>
  <c r="H277" i="37"/>
  <c r="F277" i="37"/>
  <c r="N276" i="37"/>
  <c r="I276" i="37"/>
  <c r="H276" i="37"/>
  <c r="F276" i="37"/>
  <c r="N275" i="37"/>
  <c r="I275" i="37"/>
  <c r="H275" i="37"/>
  <c r="F275" i="37"/>
  <c r="N274" i="37"/>
  <c r="I274" i="37"/>
  <c r="H274" i="37"/>
  <c r="G274" i="37"/>
  <c r="F274" i="37"/>
  <c r="N273" i="37"/>
  <c r="L273" i="37"/>
  <c r="F273" i="37"/>
  <c r="N272" i="37"/>
  <c r="F272" i="37"/>
  <c r="N271" i="37"/>
  <c r="F271" i="37"/>
  <c r="N270" i="37"/>
  <c r="F270" i="37"/>
  <c r="N269" i="37"/>
  <c r="I269" i="37"/>
  <c r="H269" i="37"/>
  <c r="F269" i="37"/>
  <c r="I268" i="37"/>
  <c r="H268" i="37"/>
  <c r="I267" i="37"/>
  <c r="H267" i="37"/>
  <c r="F264" i="37"/>
  <c r="F263" i="37"/>
  <c r="F262" i="37"/>
  <c r="L261" i="37"/>
  <c r="L262" i="37" s="1"/>
  <c r="L263" i="37" s="1"/>
  <c r="L264" i="37" s="1"/>
  <c r="F261" i="37"/>
  <c r="G260" i="37"/>
  <c r="F260" i="37"/>
  <c r="F259" i="37"/>
  <c r="F258" i="37"/>
  <c r="F257" i="37"/>
  <c r="F256" i="37"/>
  <c r="F255" i="37"/>
  <c r="F254" i="37"/>
  <c r="F253" i="37"/>
  <c r="F252" i="37"/>
  <c r="F251" i="37"/>
  <c r="F250" i="37"/>
  <c r="F249" i="37"/>
  <c r="F248" i="37"/>
  <c r="F247" i="37"/>
  <c r="H246" i="37"/>
  <c r="I246" i="37" s="1"/>
  <c r="F246" i="37"/>
  <c r="H245" i="37"/>
  <c r="I245" i="37" s="1"/>
  <c r="F245" i="37"/>
  <c r="H244" i="37"/>
  <c r="I244" i="37" s="1"/>
  <c r="F244" i="37"/>
  <c r="L243" i="37"/>
  <c r="H243" i="37"/>
  <c r="I243" i="37" s="1"/>
  <c r="F243" i="37"/>
  <c r="H242" i="37"/>
  <c r="I242" i="37" s="1"/>
  <c r="F242" i="37"/>
  <c r="H241" i="37"/>
  <c r="I241" i="37" s="1"/>
  <c r="F241" i="37"/>
  <c r="H240" i="37"/>
  <c r="I240" i="37" s="1"/>
  <c r="F240" i="37"/>
  <c r="L239" i="37"/>
  <c r="H239" i="37"/>
  <c r="I239" i="37" s="1"/>
  <c r="F239" i="37"/>
  <c r="H238" i="37"/>
  <c r="I238" i="37" s="1"/>
  <c r="F238" i="37"/>
  <c r="L237" i="37"/>
  <c r="H237" i="37"/>
  <c r="I237" i="37" s="1"/>
  <c r="F237" i="37"/>
  <c r="H236" i="37"/>
  <c r="I236" i="37" s="1"/>
  <c r="F236" i="37"/>
  <c r="E236" i="37"/>
  <c r="E237" i="37" s="1"/>
  <c r="E238" i="37" s="1"/>
  <c r="E239" i="37" s="1"/>
  <c r="E240" i="37" s="1"/>
  <c r="E241" i="37" s="1"/>
  <c r="E242" i="37" s="1"/>
  <c r="H235" i="37"/>
  <c r="H247" i="37" s="1"/>
  <c r="F235" i="37"/>
  <c r="H234" i="37"/>
  <c r="F234" i="37"/>
  <c r="L233" i="37"/>
  <c r="H233" i="37"/>
  <c r="F233" i="37"/>
  <c r="E233" i="37"/>
  <c r="E234" i="37" s="1"/>
  <c r="E235" i="37" s="1"/>
  <c r="H232" i="37"/>
  <c r="F232" i="37"/>
  <c r="L231" i="37"/>
  <c r="H231" i="37"/>
  <c r="F231" i="37"/>
  <c r="H230" i="37"/>
  <c r="F230" i="37"/>
  <c r="H229" i="37"/>
  <c r="F229" i="37"/>
  <c r="L228" i="37"/>
  <c r="H228" i="37"/>
  <c r="F228" i="37"/>
  <c r="H227" i="37"/>
  <c r="F227" i="37"/>
  <c r="L226" i="37"/>
  <c r="H226" i="37"/>
  <c r="F226" i="37"/>
  <c r="H225" i="37"/>
  <c r="F225" i="37"/>
  <c r="L224" i="37"/>
  <c r="L225" i="37" s="1"/>
  <c r="H224" i="37"/>
  <c r="F224" i="37"/>
  <c r="L223" i="37"/>
  <c r="H223" i="37"/>
  <c r="G223" i="37"/>
  <c r="F223" i="37"/>
  <c r="H222" i="37"/>
  <c r="F222" i="37"/>
  <c r="L221" i="37"/>
  <c r="H221" i="37"/>
  <c r="F221" i="37"/>
  <c r="H220" i="37"/>
  <c r="F220" i="37"/>
  <c r="L219" i="37"/>
  <c r="L220" i="37" s="1"/>
  <c r="H219" i="37"/>
  <c r="F219" i="37"/>
  <c r="L218" i="37"/>
  <c r="H218" i="37"/>
  <c r="G218" i="37"/>
  <c r="F218" i="37"/>
  <c r="H217" i="37"/>
  <c r="F217" i="37"/>
  <c r="L216" i="37"/>
  <c r="H216" i="37"/>
  <c r="F216" i="37"/>
  <c r="H215" i="37"/>
  <c r="F215" i="37"/>
  <c r="L214" i="37"/>
  <c r="L215" i="37" s="1"/>
  <c r="H214" i="37"/>
  <c r="F214" i="37"/>
  <c r="L213" i="37"/>
  <c r="H213" i="37"/>
  <c r="G213" i="37"/>
  <c r="F213" i="37"/>
  <c r="H212" i="37"/>
  <c r="F212" i="37"/>
  <c r="L211" i="37"/>
  <c r="H211" i="37"/>
  <c r="F211" i="37"/>
  <c r="H210" i="37"/>
  <c r="F210" i="37"/>
  <c r="L209" i="37"/>
  <c r="L210" i="37" s="1"/>
  <c r="H209" i="37"/>
  <c r="F209" i="37"/>
  <c r="L208" i="37"/>
  <c r="H208" i="37"/>
  <c r="G208" i="37"/>
  <c r="F208" i="37"/>
  <c r="H207" i="37"/>
  <c r="F207" i="37"/>
  <c r="L206" i="37"/>
  <c r="H206" i="37"/>
  <c r="F206" i="37"/>
  <c r="H205" i="37"/>
  <c r="F205" i="37"/>
  <c r="L204" i="37"/>
  <c r="L205" i="37" s="1"/>
  <c r="H204" i="37"/>
  <c r="F204" i="37"/>
  <c r="L203" i="37"/>
  <c r="H203" i="37"/>
  <c r="G203" i="37"/>
  <c r="F203" i="37"/>
  <c r="H202" i="37"/>
  <c r="F202" i="37"/>
  <c r="L201" i="37"/>
  <c r="H201" i="37"/>
  <c r="F201" i="37"/>
  <c r="E201" i="37"/>
  <c r="H200" i="37"/>
  <c r="F200" i="37"/>
  <c r="L199" i="37"/>
  <c r="L200" i="37" s="1"/>
  <c r="H199" i="37"/>
  <c r="F199" i="37"/>
  <c r="E199" i="37"/>
  <c r="E200" i="37" s="1"/>
  <c r="L198" i="37"/>
  <c r="H198" i="37"/>
  <c r="G198" i="37"/>
  <c r="F198" i="37"/>
  <c r="E198" i="37"/>
  <c r="H197" i="37"/>
  <c r="F197" i="37"/>
  <c r="E197" i="37"/>
  <c r="L196" i="37"/>
  <c r="H196" i="37"/>
  <c r="F196" i="37"/>
  <c r="H195" i="37"/>
  <c r="F195" i="37"/>
  <c r="L194" i="37"/>
  <c r="L195" i="37" s="1"/>
  <c r="H194" i="37"/>
  <c r="F194" i="37"/>
  <c r="H193" i="37"/>
  <c r="F193" i="37"/>
  <c r="L192" i="37"/>
  <c r="H192" i="37"/>
  <c r="F192" i="37"/>
  <c r="H191" i="37"/>
  <c r="F191" i="37"/>
  <c r="L190" i="37"/>
  <c r="L191" i="37" s="1"/>
  <c r="H190" i="37"/>
  <c r="F190" i="37"/>
  <c r="H189" i="37"/>
  <c r="F189" i="37"/>
  <c r="L188" i="37"/>
  <c r="H188" i="37"/>
  <c r="G188" i="37"/>
  <c r="F188" i="37"/>
  <c r="L187" i="37"/>
  <c r="H187" i="37"/>
  <c r="F187" i="37"/>
  <c r="H186" i="37"/>
  <c r="F186" i="37"/>
  <c r="L185" i="37"/>
  <c r="L186" i="37" s="1"/>
  <c r="H185" i="37"/>
  <c r="F185" i="37"/>
  <c r="H184" i="37"/>
  <c r="F184" i="37"/>
  <c r="L183" i="37"/>
  <c r="H183" i="37"/>
  <c r="G183" i="37"/>
  <c r="F183" i="37"/>
  <c r="L182" i="37"/>
  <c r="H182" i="37"/>
  <c r="F182" i="37"/>
  <c r="H181" i="37"/>
  <c r="F181" i="37"/>
  <c r="L180" i="37"/>
  <c r="L181" i="37" s="1"/>
  <c r="H180" i="37"/>
  <c r="F180" i="37"/>
  <c r="H179" i="37"/>
  <c r="F179" i="37"/>
  <c r="L178" i="37"/>
  <c r="H178" i="37"/>
  <c r="G178" i="37"/>
  <c r="F178" i="37"/>
  <c r="L177" i="37"/>
  <c r="H177" i="37"/>
  <c r="F177" i="37"/>
  <c r="H176" i="37"/>
  <c r="F176" i="37"/>
  <c r="L175" i="37"/>
  <c r="L176" i="37" s="1"/>
  <c r="H175" i="37"/>
  <c r="F175" i="37"/>
  <c r="H174" i="37"/>
  <c r="F174" i="37"/>
  <c r="L173" i="37"/>
  <c r="H173" i="37"/>
  <c r="G173" i="37"/>
  <c r="F173" i="37"/>
  <c r="L172" i="37"/>
  <c r="H172" i="37"/>
  <c r="F172" i="37"/>
  <c r="H171" i="37"/>
  <c r="F171" i="37"/>
  <c r="L170" i="37"/>
  <c r="L171" i="37" s="1"/>
  <c r="H170" i="37"/>
  <c r="F170" i="37"/>
  <c r="H169" i="37"/>
  <c r="F169" i="37"/>
  <c r="L168" i="37"/>
  <c r="H168" i="37"/>
  <c r="G168" i="37"/>
  <c r="F168" i="37"/>
  <c r="L167" i="37"/>
  <c r="H167" i="37"/>
  <c r="F167" i="37"/>
  <c r="H166" i="37"/>
  <c r="F166" i="37"/>
  <c r="L165" i="37"/>
  <c r="L166" i="37" s="1"/>
  <c r="H165" i="37"/>
  <c r="F165" i="37"/>
  <c r="H164" i="37"/>
  <c r="F164" i="37"/>
  <c r="L163" i="37"/>
  <c r="H163" i="37"/>
  <c r="G163" i="37"/>
  <c r="F163" i="37"/>
  <c r="L162" i="37"/>
  <c r="H162" i="37"/>
  <c r="F162" i="37"/>
  <c r="H161" i="37"/>
  <c r="F161" i="37"/>
  <c r="L160" i="37"/>
  <c r="L161" i="37" s="1"/>
  <c r="H160" i="37"/>
  <c r="F160" i="37"/>
  <c r="H159" i="37"/>
  <c r="F159" i="37"/>
  <c r="L158" i="37"/>
  <c r="H158" i="37"/>
  <c r="F158" i="37"/>
  <c r="L157" i="37"/>
  <c r="H157" i="37"/>
  <c r="F157" i="37"/>
  <c r="H156" i="37"/>
  <c r="F156" i="37"/>
  <c r="H155" i="37"/>
  <c r="F155" i="37"/>
  <c r="L154" i="37"/>
  <c r="H154" i="37"/>
  <c r="F154" i="37"/>
  <c r="H153" i="37"/>
  <c r="F153" i="37"/>
  <c r="H152" i="37"/>
  <c r="F152" i="37"/>
  <c r="L151" i="37"/>
  <c r="H151" i="37"/>
  <c r="F151" i="37"/>
  <c r="H150" i="37"/>
  <c r="F150" i="37"/>
  <c r="H149" i="37"/>
  <c r="F149" i="37"/>
  <c r="L148" i="37"/>
  <c r="H148" i="37"/>
  <c r="F148" i="37"/>
  <c r="H147" i="37"/>
  <c r="F147" i="37"/>
  <c r="H146" i="37"/>
  <c r="F146" i="37"/>
  <c r="L145" i="37"/>
  <c r="H145" i="37"/>
  <c r="F145" i="37"/>
  <c r="H144" i="37"/>
  <c r="F144" i="37"/>
  <c r="H143" i="37"/>
  <c r="F143" i="37"/>
  <c r="L142" i="37"/>
  <c r="H142" i="37"/>
  <c r="F142" i="37"/>
  <c r="H141" i="37"/>
  <c r="F141" i="37"/>
  <c r="H140" i="37"/>
  <c r="F140" i="37"/>
  <c r="L139" i="37"/>
  <c r="H139" i="37"/>
  <c r="F139" i="37"/>
  <c r="H138" i="37"/>
  <c r="F138" i="37"/>
  <c r="H137" i="37"/>
  <c r="F137" i="37"/>
  <c r="H136" i="37"/>
  <c r="F136" i="37"/>
  <c r="H135" i="37"/>
  <c r="F135" i="37"/>
  <c r="H134" i="37"/>
  <c r="F134" i="37"/>
  <c r="H133" i="37"/>
  <c r="F133" i="37"/>
  <c r="H132" i="37"/>
  <c r="F132" i="37"/>
  <c r="H131" i="37"/>
  <c r="F131" i="37"/>
  <c r="H130" i="37"/>
  <c r="F130" i="37"/>
  <c r="H129" i="37"/>
  <c r="F129" i="37"/>
  <c r="G128" i="37"/>
  <c r="F128" i="37"/>
  <c r="G127" i="37"/>
  <c r="F127" i="37"/>
  <c r="F122" i="37"/>
  <c r="F121" i="37"/>
  <c r="L120" i="37"/>
  <c r="L121" i="37" s="1"/>
  <c r="L122" i="37" s="1"/>
  <c r="F120" i="37"/>
  <c r="F119" i="37"/>
  <c r="F118" i="37"/>
  <c r="G117" i="37"/>
  <c r="F117" i="37"/>
  <c r="F116" i="37"/>
  <c r="L115" i="37"/>
  <c r="L116" i="37" s="1"/>
  <c r="F115" i="37"/>
  <c r="L114" i="37"/>
  <c r="F114" i="37"/>
  <c r="F113" i="37"/>
  <c r="E112" i="37"/>
  <c r="N108" i="37"/>
  <c r="F108" i="37"/>
  <c r="N107" i="37"/>
  <c r="F107" i="37"/>
  <c r="N106" i="37"/>
  <c r="F106" i="37"/>
  <c r="N105" i="37"/>
  <c r="F105" i="37"/>
  <c r="N104" i="37"/>
  <c r="F104" i="37"/>
  <c r="N103" i="37"/>
  <c r="F103" i="37"/>
  <c r="N102" i="37"/>
  <c r="F102" i="37"/>
  <c r="N101" i="37"/>
  <c r="F101" i="37"/>
  <c r="N100" i="37"/>
  <c r="F100" i="37"/>
  <c r="N99" i="37"/>
  <c r="F99" i="37"/>
  <c r="N98" i="37"/>
  <c r="F98" i="37"/>
  <c r="N97" i="37"/>
  <c r="F97" i="37"/>
  <c r="N96" i="37"/>
  <c r="L96" i="37"/>
  <c r="L97" i="37" s="1"/>
  <c r="L98" i="37" s="1"/>
  <c r="L99" i="37" s="1"/>
  <c r="L100" i="37" s="1"/>
  <c r="G96" i="37"/>
  <c r="F96" i="37"/>
  <c r="N95" i="37"/>
  <c r="F95" i="37"/>
  <c r="N94" i="37"/>
  <c r="F94" i="37"/>
  <c r="N93" i="37"/>
  <c r="F93" i="37"/>
  <c r="N92" i="37"/>
  <c r="F92" i="37"/>
  <c r="N91" i="37"/>
  <c r="G91" i="37"/>
  <c r="F91" i="37"/>
  <c r="N90" i="37"/>
  <c r="F90" i="37"/>
  <c r="N89" i="37"/>
  <c r="I89" i="37"/>
  <c r="F89" i="37"/>
  <c r="N88" i="37"/>
  <c r="I88" i="37"/>
  <c r="G88" i="37"/>
  <c r="F88" i="37"/>
  <c r="N87" i="37"/>
  <c r="I87" i="37"/>
  <c r="G87" i="37"/>
  <c r="F87" i="37"/>
  <c r="N86" i="37"/>
  <c r="I86" i="37"/>
  <c r="F86" i="37"/>
  <c r="N85" i="37"/>
  <c r="I85" i="37"/>
  <c r="F85" i="37"/>
  <c r="N84" i="37"/>
  <c r="I84" i="37"/>
  <c r="F84" i="37"/>
  <c r="N83" i="37"/>
  <c r="I83" i="37"/>
  <c r="F83" i="37"/>
  <c r="N82" i="37"/>
  <c r="I82" i="37"/>
  <c r="F82" i="37"/>
  <c r="N81" i="37"/>
  <c r="I81" i="37"/>
  <c r="F81" i="37"/>
  <c r="N80" i="37"/>
  <c r="I80" i="37"/>
  <c r="F80" i="37"/>
  <c r="N79" i="37"/>
  <c r="F79" i="37"/>
  <c r="N78" i="37"/>
  <c r="F78" i="37"/>
  <c r="N77" i="37"/>
  <c r="F77" i="37"/>
  <c r="N76" i="37"/>
  <c r="F76" i="37"/>
  <c r="N75" i="37"/>
  <c r="F75" i="37"/>
  <c r="N74" i="37"/>
  <c r="F74" i="37"/>
  <c r="N73" i="37"/>
  <c r="G73" i="37"/>
  <c r="F73" i="37"/>
  <c r="N72" i="37"/>
  <c r="L72" i="37"/>
  <c r="F72" i="37"/>
  <c r="N71" i="37"/>
  <c r="F71" i="37"/>
  <c r="N70" i="37"/>
  <c r="F70" i="37"/>
  <c r="N69" i="37"/>
  <c r="F69" i="37"/>
  <c r="N68" i="37"/>
  <c r="L68" i="37"/>
  <c r="F68" i="37"/>
  <c r="N67" i="37"/>
  <c r="F67" i="37"/>
  <c r="N66" i="37"/>
  <c r="F66" i="37"/>
  <c r="N65" i="37"/>
  <c r="F65" i="37"/>
  <c r="N64" i="37"/>
  <c r="F64" i="37"/>
  <c r="N63" i="37"/>
  <c r="F63" i="37"/>
  <c r="N62" i="37"/>
  <c r="L62" i="37"/>
  <c r="G62" i="37"/>
  <c r="F62" i="37"/>
  <c r="N61" i="37"/>
  <c r="L61" i="37"/>
  <c r="F61" i="37"/>
  <c r="N60" i="37"/>
  <c r="F60" i="37"/>
  <c r="N59" i="37"/>
  <c r="L59" i="37"/>
  <c r="F59" i="37"/>
  <c r="N58" i="37"/>
  <c r="F58" i="37"/>
  <c r="N57" i="37"/>
  <c r="L57" i="37"/>
  <c r="G57" i="37"/>
  <c r="F57" i="37"/>
  <c r="N56" i="37"/>
  <c r="L56" i="37"/>
  <c r="F56" i="37"/>
  <c r="N55" i="37"/>
  <c r="F55" i="37"/>
  <c r="N54" i="37"/>
  <c r="L54" i="37"/>
  <c r="L55" i="37" s="1"/>
  <c r="F54" i="37"/>
  <c r="N53" i="37"/>
  <c r="F53" i="37"/>
  <c r="N52" i="37"/>
  <c r="L52" i="37"/>
  <c r="G52" i="37"/>
  <c r="F52" i="37"/>
  <c r="N51" i="37"/>
  <c r="L51" i="37"/>
  <c r="F51" i="37"/>
  <c r="N50" i="37"/>
  <c r="L50" i="37"/>
  <c r="F50" i="37"/>
  <c r="N49" i="37"/>
  <c r="L49" i="37"/>
  <c r="F49" i="37"/>
  <c r="N48" i="37"/>
  <c r="F48" i="37"/>
  <c r="N47" i="37"/>
  <c r="L47" i="37"/>
  <c r="F47" i="37"/>
  <c r="N46" i="37"/>
  <c r="F46" i="37"/>
  <c r="N45" i="37"/>
  <c r="L45" i="37"/>
  <c r="L46" i="37" s="1"/>
  <c r="F45" i="37"/>
  <c r="N44" i="37"/>
  <c r="L44" i="37"/>
  <c r="G44" i="37"/>
  <c r="F44" i="37"/>
  <c r="N43" i="37"/>
  <c r="L43" i="37"/>
  <c r="F43" i="37"/>
  <c r="N42" i="37"/>
  <c r="F42" i="37"/>
  <c r="N41" i="37"/>
  <c r="L41" i="37"/>
  <c r="L42" i="37" s="1"/>
  <c r="F41" i="37"/>
  <c r="N40" i="37"/>
  <c r="G40" i="37"/>
  <c r="F40" i="37"/>
  <c r="N39" i="37"/>
  <c r="L39" i="37"/>
  <c r="G39" i="37"/>
  <c r="F39" i="37"/>
  <c r="N38" i="37"/>
  <c r="L38" i="37"/>
  <c r="F38" i="37"/>
  <c r="N37" i="37"/>
  <c r="F37" i="37"/>
  <c r="N36" i="37"/>
  <c r="L36" i="37"/>
  <c r="L37" i="37" s="1"/>
  <c r="F36" i="37"/>
  <c r="N35" i="37"/>
  <c r="G35" i="37"/>
  <c r="F35" i="37"/>
  <c r="N34" i="37"/>
  <c r="L34" i="37"/>
  <c r="G34" i="37"/>
  <c r="F34" i="37"/>
  <c r="N33" i="37"/>
  <c r="L33" i="37"/>
  <c r="F33" i="37"/>
  <c r="N32" i="37"/>
  <c r="F32" i="37"/>
  <c r="N31" i="37"/>
  <c r="L31" i="37"/>
  <c r="L32" i="37" s="1"/>
  <c r="F31" i="37"/>
  <c r="N30" i="37"/>
  <c r="G30" i="37"/>
  <c r="F30" i="37"/>
  <c r="N29" i="37"/>
  <c r="L29" i="37"/>
  <c r="N28" i="37"/>
  <c r="F28" i="37"/>
  <c r="F29" i="37" s="1"/>
  <c r="N27" i="37"/>
  <c r="F27" i="37"/>
  <c r="N26" i="37"/>
  <c r="F26" i="37"/>
  <c r="N25" i="37"/>
  <c r="L25" i="37"/>
  <c r="F25" i="37"/>
  <c r="N24" i="37"/>
  <c r="L24" i="37"/>
  <c r="F24" i="37"/>
  <c r="N23" i="37"/>
  <c r="L23" i="37"/>
  <c r="F23" i="37"/>
  <c r="N22" i="37"/>
  <c r="L22" i="37"/>
  <c r="F22" i="37"/>
  <c r="N21" i="37"/>
  <c r="L21" i="37"/>
  <c r="F21" i="37"/>
  <c r="N20" i="37"/>
  <c r="L20" i="37"/>
  <c r="F20" i="37"/>
  <c r="N19" i="37"/>
  <c r="L19" i="37"/>
  <c r="F19" i="37"/>
  <c r="N18" i="37"/>
  <c r="L18" i="37"/>
  <c r="F18" i="37"/>
  <c r="N17" i="37"/>
  <c r="L17" i="37"/>
  <c r="F17" i="37"/>
  <c r="N16" i="37"/>
  <c r="F16" i="37"/>
  <c r="N15" i="37"/>
  <c r="F15" i="37"/>
  <c r="N14" i="37"/>
  <c r="F14" i="37"/>
  <c r="N13" i="37"/>
  <c r="F13" i="37"/>
  <c r="N12" i="37"/>
  <c r="F12" i="37"/>
  <c r="N11" i="37"/>
  <c r="F11" i="37"/>
  <c r="N10" i="37"/>
  <c r="F10" i="37"/>
  <c r="N9" i="37"/>
  <c r="G9" i="37"/>
  <c r="F9" i="37"/>
  <c r="N8" i="37"/>
  <c r="G8" i="37"/>
  <c r="F8" i="37"/>
  <c r="N7" i="37"/>
  <c r="G7" i="37"/>
  <c r="F7" i="37"/>
  <c r="C6" i="37"/>
  <c r="D5" i="37"/>
  <c r="L229" i="1"/>
  <c r="N229" i="1"/>
  <c r="H229" i="1"/>
  <c r="F229" i="1"/>
  <c r="L443" i="1"/>
  <c r="N443" i="1"/>
  <c r="F443" i="1"/>
  <c r="N442" i="1"/>
  <c r="F442" i="1"/>
  <c r="N441" i="1"/>
  <c r="F441" i="1"/>
  <c r="N440" i="1"/>
  <c r="F440" i="1"/>
  <c r="U438" i="1"/>
  <c r="G7" i="35"/>
  <c r="G9" i="35"/>
  <c r="G11" i="35"/>
  <c r="G13" i="35"/>
  <c r="G15" i="35"/>
  <c r="G17" i="35"/>
  <c r="G19" i="35"/>
  <c r="G21" i="35"/>
  <c r="G23" i="35"/>
  <c r="G25" i="35"/>
  <c r="G27" i="35"/>
  <c r="G29" i="35"/>
  <c r="G31" i="35"/>
  <c r="G33" i="35"/>
  <c r="G5" i="35"/>
  <c r="G35" i="35" s="1"/>
  <c r="F5" i="35"/>
  <c r="L435" i="1"/>
  <c r="N435" i="1"/>
  <c r="F435" i="1"/>
  <c r="F7" i="35"/>
  <c r="F9" i="35"/>
  <c r="F11" i="35"/>
  <c r="F13" i="35"/>
  <c r="F15" i="35"/>
  <c r="F17" i="35"/>
  <c r="F19" i="35"/>
  <c r="F21" i="35"/>
  <c r="F23" i="35"/>
  <c r="F25" i="35"/>
  <c r="F27" i="35"/>
  <c r="F29" i="35"/>
  <c r="F31" i="35"/>
  <c r="F33" i="35"/>
  <c r="B6" i="35"/>
  <c r="B8" i="35" s="1"/>
  <c r="B10" i="35" s="1"/>
  <c r="B12" i="35" s="1"/>
  <c r="B14" i="35" s="1"/>
  <c r="B16" i="35" s="1"/>
  <c r="B18" i="35" s="1"/>
  <c r="B20" i="35" s="1"/>
  <c r="B22" i="35" s="1"/>
  <c r="B24" i="35" s="1"/>
  <c r="B26" i="35" s="1"/>
  <c r="B28" i="35" s="1"/>
  <c r="B30" i="35" s="1"/>
  <c r="B32" i="35" s="1"/>
  <c r="B34" i="35" s="1"/>
  <c r="K34" i="22"/>
  <c r="N36" i="22"/>
  <c r="N37" i="22"/>
  <c r="N38" i="22"/>
  <c r="N39" i="22"/>
  <c r="N40" i="22"/>
  <c r="N41" i="22"/>
  <c r="N42" i="22"/>
  <c r="N43" i="22"/>
  <c r="N44" i="22"/>
  <c r="N45" i="22"/>
  <c r="N46" i="22"/>
  <c r="N47" i="22"/>
  <c r="N48" i="22"/>
  <c r="N49" i="22"/>
  <c r="N50" i="22"/>
  <c r="N51" i="22"/>
  <c r="N52" i="22"/>
  <c r="N53" i="22"/>
  <c r="N54" i="22"/>
  <c r="N55" i="22"/>
  <c r="N56" i="22"/>
  <c r="N57" i="22"/>
  <c r="N58" i="22"/>
  <c r="N59" i="22"/>
  <c r="N60" i="22"/>
  <c r="N61" i="22"/>
  <c r="N62" i="22"/>
  <c r="N63" i="22"/>
  <c r="N64" i="22"/>
  <c r="N65" i="22"/>
  <c r="N66" i="22"/>
  <c r="N67" i="22"/>
  <c r="N68" i="22"/>
  <c r="N69" i="22"/>
  <c r="N70" i="22"/>
  <c r="N71" i="22"/>
  <c r="N72" i="22"/>
  <c r="N73" i="22"/>
  <c r="N74" i="22"/>
  <c r="N75" i="22"/>
  <c r="N76" i="22"/>
  <c r="N77" i="22"/>
  <c r="N78" i="22"/>
  <c r="N79" i="22"/>
  <c r="N80" i="22"/>
  <c r="N81" i="22"/>
  <c r="N82" i="22"/>
  <c r="N83" i="22"/>
  <c r="N84" i="22"/>
  <c r="N85" i="22"/>
  <c r="N86" i="22"/>
  <c r="N87" i="22"/>
  <c r="N88" i="22"/>
  <c r="N89" i="22"/>
  <c r="N90" i="22"/>
  <c r="N91" i="22"/>
  <c r="N92" i="22"/>
  <c r="N93" i="22"/>
  <c r="N94" i="22"/>
  <c r="N95" i="22"/>
  <c r="N96" i="22"/>
  <c r="N97" i="22"/>
  <c r="N98" i="22"/>
  <c r="N99" i="22"/>
  <c r="N100" i="22"/>
  <c r="N101" i="22"/>
  <c r="N102" i="22"/>
  <c r="N103" i="22"/>
  <c r="N104" i="22"/>
  <c r="N105" i="22"/>
  <c r="N106" i="22"/>
  <c r="N107" i="22"/>
  <c r="N108" i="22"/>
  <c r="N109" i="22"/>
  <c r="N110" i="22"/>
  <c r="N111" i="22"/>
  <c r="N112" i="22"/>
  <c r="N113" i="22"/>
  <c r="N114" i="22"/>
  <c r="N115" i="22"/>
  <c r="N116" i="22"/>
  <c r="N117" i="22"/>
  <c r="N118" i="22"/>
  <c r="N119" i="22"/>
  <c r="N120" i="22"/>
  <c r="N121" i="22"/>
  <c r="N122" i="22"/>
  <c r="N123" i="22"/>
  <c r="N124" i="22"/>
  <c r="N125" i="22"/>
  <c r="N126" i="22"/>
  <c r="N127" i="22"/>
  <c r="N128" i="22"/>
  <c r="N129" i="22"/>
  <c r="N35" i="22"/>
  <c r="L2" i="33"/>
  <c r="L2" i="27"/>
  <c r="K2" i="6"/>
  <c r="A35" i="33"/>
  <c r="A31" i="33"/>
  <c r="A13" i="33"/>
  <c r="A12" i="33"/>
  <c r="P12" i="33" s="1"/>
  <c r="N587" i="1"/>
  <c r="F587" i="1"/>
  <c r="G584" i="1"/>
  <c r="G583" i="1"/>
  <c r="N584" i="1"/>
  <c r="F584" i="1"/>
  <c r="N583" i="1"/>
  <c r="F583" i="1"/>
  <c r="N582" i="1"/>
  <c r="F582" i="1"/>
  <c r="N87" i="1"/>
  <c r="I87" i="1"/>
  <c r="F87" i="1"/>
  <c r="I65" i="2"/>
  <c r="N84" i="1"/>
  <c r="F84" i="1"/>
  <c r="N83" i="1"/>
  <c r="F83" i="1"/>
  <c r="I84" i="1"/>
  <c r="I83" i="1"/>
  <c r="I64" i="2"/>
  <c r="N82" i="1"/>
  <c r="I82" i="1"/>
  <c r="F82" i="1"/>
  <c r="C322" i="32"/>
  <c r="C321" i="32"/>
  <c r="C311" i="32"/>
  <c r="C309" i="32"/>
  <c r="C301" i="32"/>
  <c r="C296" i="32"/>
  <c r="C293" i="32"/>
  <c r="C292" i="32"/>
  <c r="C277" i="32"/>
  <c r="C262" i="32"/>
  <c r="C261" i="32"/>
  <c r="C257" i="32"/>
  <c r="C252" i="32"/>
  <c r="C249" i="32"/>
  <c r="C248" i="32"/>
  <c r="C233" i="32"/>
  <c r="C226" i="32"/>
  <c r="C225" i="32"/>
  <c r="C221" i="32"/>
  <c r="C220" i="32"/>
  <c r="C215" i="32"/>
  <c r="C217" i="32" s="1"/>
  <c r="C214" i="32"/>
  <c r="C207" i="32"/>
  <c r="C206" i="32"/>
  <c r="C202" i="32"/>
  <c r="C201" i="32"/>
  <c r="C166" i="32"/>
  <c r="C152" i="32"/>
  <c r="C151" i="32"/>
  <c r="C146" i="32"/>
  <c r="C144" i="32"/>
  <c r="C143" i="32"/>
  <c r="C140" i="32"/>
  <c r="C139" i="32"/>
  <c r="C115" i="32"/>
  <c r="C114" i="32"/>
  <c r="C112" i="32"/>
  <c r="C111" i="32"/>
  <c r="C110" i="32"/>
  <c r="C109" i="32"/>
  <c r="C94" i="32"/>
  <c r="C92" i="32"/>
  <c r="C89" i="32"/>
  <c r="C90" i="32" s="1"/>
  <c r="C88" i="32"/>
  <c r="C87" i="32"/>
  <c r="C86" i="32"/>
  <c r="C85" i="32"/>
  <c r="C84" i="32"/>
  <c r="C83" i="32"/>
  <c r="C82" i="32"/>
  <c r="C77" i="32"/>
  <c r="C76" i="32"/>
  <c r="C71" i="32"/>
  <c r="C69" i="32"/>
  <c r="C70" i="32" s="1"/>
  <c r="C60" i="32"/>
  <c r="C59" i="32"/>
  <c r="C58" i="32"/>
  <c r="C57" i="32"/>
  <c r="C54" i="32"/>
  <c r="C53" i="32"/>
  <c r="C52" i="32"/>
  <c r="C35" i="32"/>
  <c r="C22" i="32"/>
  <c r="C21" i="32"/>
  <c r="C19" i="32"/>
  <c r="C18" i="32"/>
  <c r="C17" i="32"/>
  <c r="C16" i="32"/>
  <c r="A37" i="27"/>
  <c r="A33" i="27"/>
  <c r="A13" i="27"/>
  <c r="A12" i="27"/>
  <c r="P12" i="27" s="1"/>
  <c r="G39" i="21"/>
  <c r="H339" i="1"/>
  <c r="I277" i="1"/>
  <c r="H277" i="1"/>
  <c r="N11" i="1"/>
  <c r="F11" i="1"/>
  <c r="N10" i="1"/>
  <c r="F10" i="1"/>
  <c r="G46" i="21"/>
  <c r="D18" i="20"/>
  <c r="D21" i="20"/>
  <c r="A11" i="20"/>
  <c r="K2" i="20"/>
  <c r="N116" i="1"/>
  <c r="F116" i="1"/>
  <c r="N14" i="1"/>
  <c r="F14" i="1"/>
  <c r="N13" i="1"/>
  <c r="F13" i="1"/>
  <c r="L22" i="1"/>
  <c r="L21" i="1"/>
  <c r="L24" i="1" s="1"/>
  <c r="L18" i="1"/>
  <c r="L15" i="1"/>
  <c r="N284" i="1"/>
  <c r="F284" i="1"/>
  <c r="N283" i="1"/>
  <c r="F283" i="1"/>
  <c r="O20" i="21"/>
  <c r="G99" i="21"/>
  <c r="G98" i="21"/>
  <c r="G97" i="21"/>
  <c r="G96" i="21"/>
  <c r="G95" i="21"/>
  <c r="G94" i="21"/>
  <c r="G93" i="21"/>
  <c r="G92" i="21"/>
  <c r="G84" i="21"/>
  <c r="G91" i="21"/>
  <c r="G90" i="21"/>
  <c r="G89" i="21"/>
  <c r="G88" i="21"/>
  <c r="G87" i="21"/>
  <c r="G86" i="21"/>
  <c r="G85" i="21"/>
  <c r="G83" i="21"/>
  <c r="G82" i="21"/>
  <c r="G81" i="21"/>
  <c r="G80" i="21"/>
  <c r="G79" i="21"/>
  <c r="G78" i="21"/>
  <c r="G77" i="21"/>
  <c r="G76" i="21"/>
  <c r="G75" i="21"/>
  <c r="G74" i="21"/>
  <c r="G73" i="21"/>
  <c r="G72" i="21"/>
  <c r="G71" i="21"/>
  <c r="G70" i="21"/>
  <c r="G69" i="21"/>
  <c r="G68" i="21"/>
  <c r="G67" i="21"/>
  <c r="G66" i="21"/>
  <c r="G65" i="21"/>
  <c r="G64" i="21"/>
  <c r="G63" i="21"/>
  <c r="G62" i="21"/>
  <c r="G61" i="21"/>
  <c r="G60" i="21"/>
  <c r="G59" i="21"/>
  <c r="G58" i="21"/>
  <c r="G57" i="21"/>
  <c r="G56" i="21"/>
  <c r="G55" i="21"/>
  <c r="G54" i="21"/>
  <c r="G53" i="21"/>
  <c r="G52" i="21"/>
  <c r="G51" i="21"/>
  <c r="G50" i="21"/>
  <c r="G49" i="21"/>
  <c r="G48" i="21"/>
  <c r="G47" i="21"/>
  <c r="G45" i="21"/>
  <c r="G44" i="21"/>
  <c r="G43" i="21"/>
  <c r="G42" i="21"/>
  <c r="G41" i="21"/>
  <c r="G40" i="21"/>
  <c r="G38" i="21"/>
  <c r="G37" i="21"/>
  <c r="G28" i="21"/>
  <c r="G29" i="21"/>
  <c r="G30" i="21"/>
  <c r="G31" i="21"/>
  <c r="G32" i="21"/>
  <c r="G33" i="21"/>
  <c r="G34" i="21"/>
  <c r="G35" i="21"/>
  <c r="G36" i="21"/>
  <c r="G27" i="21"/>
  <c r="A22" i="21"/>
  <c r="A21" i="21"/>
  <c r="A19" i="21"/>
  <c r="A18" i="21"/>
  <c r="B21" i="22"/>
  <c r="A24" i="33" s="1"/>
  <c r="B20" i="22"/>
  <c r="A23" i="33" s="1"/>
  <c r="B18" i="22"/>
  <c r="A19" i="20" s="1"/>
  <c r="B17" i="22"/>
  <c r="A18" i="20" s="1"/>
  <c r="J100" i="21"/>
  <c r="J101" i="21" s="1"/>
  <c r="J102" i="21" s="1"/>
  <c r="J103" i="21" s="1"/>
  <c r="J104" i="21" s="1"/>
  <c r="J105" i="21" s="1"/>
  <c r="J106" i="21" s="1"/>
  <c r="J107" i="21" s="1"/>
  <c r="J108" i="21" s="1"/>
  <c r="F108" i="21"/>
  <c r="A108" i="21"/>
  <c r="G140" i="22"/>
  <c r="B140" i="22"/>
  <c r="I32" i="2"/>
  <c r="B11" i="6"/>
  <c r="C4" i="1"/>
  <c r="N519" i="1"/>
  <c r="I63" i="2"/>
  <c r="N622" i="1"/>
  <c r="F622" i="1"/>
  <c r="N621" i="1"/>
  <c r="F621" i="1"/>
  <c r="N620" i="1"/>
  <c r="F620" i="1"/>
  <c r="I16" i="2"/>
  <c r="N619" i="1"/>
  <c r="F619" i="1"/>
  <c r="N618" i="1"/>
  <c r="F618" i="1"/>
  <c r="N617" i="1"/>
  <c r="F617" i="1"/>
  <c r="L616" i="1"/>
  <c r="I616" i="1"/>
  <c r="N616" i="1"/>
  <c r="F616" i="1"/>
  <c r="I9" i="2"/>
  <c r="I615" i="1"/>
  <c r="N615" i="1"/>
  <c r="F615" i="1"/>
  <c r="N614" i="1"/>
  <c r="I614" i="1"/>
  <c r="F614" i="1"/>
  <c r="N613" i="1"/>
  <c r="I613" i="1"/>
  <c r="F613" i="1"/>
  <c r="I612" i="1"/>
  <c r="N612" i="1"/>
  <c r="F612" i="1"/>
  <c r="I611" i="1"/>
  <c r="I608" i="1"/>
  <c r="I609" i="1"/>
  <c r="I610" i="1"/>
  <c r="I607" i="1"/>
  <c r="B6" i="25"/>
  <c r="B8" i="25" s="1"/>
  <c r="B10" i="25" s="1"/>
  <c r="B12" i="25" s="1"/>
  <c r="B14" i="25" s="1"/>
  <c r="B16" i="25" s="1"/>
  <c r="B18" i="25" s="1"/>
  <c r="B20" i="25" s="1"/>
  <c r="B22" i="25" s="1"/>
  <c r="B24" i="25" s="1"/>
  <c r="B26" i="25" s="1"/>
  <c r="B28" i="25" s="1"/>
  <c r="B30" i="25" s="1"/>
  <c r="B32" i="25" s="1"/>
  <c r="B34" i="25" s="1"/>
  <c r="B36" i="25" s="1"/>
  <c r="B38" i="25" s="1"/>
  <c r="B40" i="25" s="1"/>
  <c r="B42" i="25" s="1"/>
  <c r="B44" i="25" s="1"/>
  <c r="B46" i="25" s="1"/>
  <c r="B48" i="25" s="1"/>
  <c r="N611" i="1"/>
  <c r="F611" i="1"/>
  <c r="N610" i="1"/>
  <c r="F610" i="1"/>
  <c r="N609" i="1"/>
  <c r="F609" i="1"/>
  <c r="N608" i="1"/>
  <c r="F608" i="1"/>
  <c r="N607" i="1"/>
  <c r="F607" i="1"/>
  <c r="T29" i="47" l="1"/>
  <c r="U29" i="47" s="1"/>
  <c r="T28" i="47"/>
  <c r="U28" i="47" s="1"/>
  <c r="T27" i="47"/>
  <c r="U27" i="47" s="1"/>
  <c r="T26" i="47"/>
  <c r="U26" i="47" s="1"/>
  <c r="T25" i="47"/>
  <c r="U25" i="47" s="1"/>
  <c r="T24" i="47"/>
  <c r="U24" i="47" s="1"/>
  <c r="T23" i="47"/>
  <c r="U23" i="47" s="1"/>
  <c r="T22" i="47"/>
  <c r="U22" i="47" s="1"/>
  <c r="T21" i="47"/>
  <c r="U21" i="47" s="1"/>
  <c r="T20" i="47"/>
  <c r="U20" i="47" s="1"/>
  <c r="AE4" i="47"/>
  <c r="AD5" i="47" s="1"/>
  <c r="AD7" i="47" s="1"/>
  <c r="A7" i="47" s="1"/>
  <c r="T35" i="46"/>
  <c r="U35" i="46" s="1"/>
  <c r="T34" i="46"/>
  <c r="U34" i="46" s="1"/>
  <c r="AE4" i="46"/>
  <c r="AD5" i="46" s="1"/>
  <c r="AD7" i="46" s="1"/>
  <c r="A7" i="46" s="1"/>
  <c r="W27" i="45"/>
  <c r="X27" i="45" s="1"/>
  <c r="W26" i="45"/>
  <c r="X26" i="45" s="1"/>
  <c r="W25" i="45"/>
  <c r="X25" i="45" s="1"/>
  <c r="W24" i="45"/>
  <c r="X24" i="45" s="1"/>
  <c r="W23" i="45"/>
  <c r="X23" i="45" s="1"/>
  <c r="W22" i="45"/>
  <c r="X22" i="45" s="1"/>
  <c r="AH5" i="45"/>
  <c r="AG6" i="45" s="1"/>
  <c r="AG8" i="45" s="1"/>
  <c r="A8" i="45" s="1"/>
  <c r="T28" i="44"/>
  <c r="U28" i="44" s="1"/>
  <c r="T27" i="44"/>
  <c r="U27" i="44" s="1"/>
  <c r="T26" i="44"/>
  <c r="U26" i="44" s="1"/>
  <c r="T25" i="44"/>
  <c r="U25" i="44" s="1"/>
  <c r="T24" i="44"/>
  <c r="U24" i="44" s="1"/>
  <c r="T23" i="44"/>
  <c r="U23" i="44" s="1"/>
  <c r="T22" i="44"/>
  <c r="U22" i="44" s="1"/>
  <c r="T21" i="44"/>
  <c r="U21" i="44" s="1"/>
  <c r="T20" i="44"/>
  <c r="U20" i="44" s="1"/>
  <c r="AE4" i="44"/>
  <c r="AD5" i="44" s="1"/>
  <c r="AD7" i="44" s="1"/>
  <c r="A7" i="44" s="1"/>
  <c r="AG5" i="43"/>
  <c r="AG7" i="43" s="1"/>
  <c r="A7" i="43" s="1"/>
  <c r="M586" i="37"/>
  <c r="M86" i="37"/>
  <c r="M585" i="37"/>
  <c r="M85" i="37"/>
  <c r="M584" i="37"/>
  <c r="M83" i="37"/>
  <c r="M583" i="37"/>
  <c r="M84" i="37"/>
  <c r="M14" i="1"/>
  <c r="M521" i="37"/>
  <c r="M16" i="37"/>
  <c r="M15" i="37"/>
  <c r="M622" i="1"/>
  <c r="M624" i="37"/>
  <c r="M621" i="37"/>
  <c r="M616" i="1"/>
  <c r="M618" i="37"/>
  <c r="L546" i="37"/>
  <c r="L66" i="37"/>
  <c r="L28" i="37"/>
  <c r="L27" i="37" s="1"/>
  <c r="L26" i="37"/>
  <c r="L495" i="37"/>
  <c r="L500" i="37" s="1"/>
  <c r="L499" i="37"/>
  <c r="E484" i="37"/>
  <c r="E485" i="37"/>
  <c r="E486" i="37" s="1"/>
  <c r="E487" i="37" s="1"/>
  <c r="E488" i="37" s="1"/>
  <c r="E489" i="37" s="1"/>
  <c r="E490" i="37" s="1"/>
  <c r="E491" i="37" s="1"/>
  <c r="E492" i="37" s="1"/>
  <c r="E493" i="37" s="1"/>
  <c r="L425" i="37"/>
  <c r="U429" i="37"/>
  <c r="L406" i="37"/>
  <c r="U371" i="37"/>
  <c r="L372" i="37"/>
  <c r="L376" i="37" s="1"/>
  <c r="L381" i="37" s="1"/>
  <c r="L386" i="37" s="1"/>
  <c r="L391" i="37" s="1"/>
  <c r="L396" i="37" s="1"/>
  <c r="L401" i="37" s="1"/>
  <c r="E352" i="37"/>
  <c r="E353" i="37" s="1"/>
  <c r="E372" i="37" s="1"/>
  <c r="E354" i="37"/>
  <c r="L312" i="37"/>
  <c r="L313" i="37" s="1"/>
  <c r="L307" i="37"/>
  <c r="E289" i="37"/>
  <c r="E290" i="37" s="1"/>
  <c r="E294" i="37" s="1"/>
  <c r="E291" i="37"/>
  <c r="E292" i="37" s="1"/>
  <c r="E293" i="37" s="1"/>
  <c r="H248" i="37"/>
  <c r="H249" i="37" s="1"/>
  <c r="H250" i="37" s="1"/>
  <c r="H251" i="37" s="1"/>
  <c r="I247" i="37"/>
  <c r="I248" i="37" s="1"/>
  <c r="I249" i="37" s="1"/>
  <c r="I250" i="37" s="1"/>
  <c r="I251" i="37" s="1"/>
  <c r="E243" i="37"/>
  <c r="E244" i="37"/>
  <c r="E245" i="37" s="1"/>
  <c r="E246" i="37" s="1"/>
  <c r="E247" i="37" s="1"/>
  <c r="E248" i="37" s="1"/>
  <c r="E206" i="37"/>
  <c r="E204" i="37"/>
  <c r="E205" i="37" s="1"/>
  <c r="E202" i="37"/>
  <c r="E203" i="37"/>
  <c r="E113" i="37"/>
  <c r="E114" i="37" s="1"/>
  <c r="E115" i="37" s="1"/>
  <c r="E116" i="37" s="1"/>
  <c r="E117" i="37"/>
  <c r="L60" i="37"/>
  <c r="L64" i="37"/>
  <c r="L65" i="37" s="1"/>
  <c r="C7" i="37"/>
  <c r="D6" i="37"/>
  <c r="L370" i="37"/>
  <c r="F35" i="35"/>
  <c r="M84" i="1"/>
  <c r="M584" i="1"/>
  <c r="M583" i="1"/>
  <c r="M83" i="1"/>
  <c r="M82" i="1"/>
  <c r="M582" i="1"/>
  <c r="C5" i="1"/>
  <c r="C299" i="32"/>
  <c r="C298" i="32"/>
  <c r="C255" i="32"/>
  <c r="C254" i="32"/>
  <c r="C148" i="32"/>
  <c r="C149" i="32"/>
  <c r="C98" i="32"/>
  <c r="C97" i="32"/>
  <c r="C96" i="32"/>
  <c r="C95" i="32"/>
  <c r="C73" i="32"/>
  <c r="C72" i="32"/>
  <c r="A26" i="27"/>
  <c r="A22" i="20"/>
  <c r="A25" i="27"/>
  <c r="A21" i="20"/>
  <c r="M519" i="1"/>
  <c r="M13" i="1"/>
  <c r="J41" i="21"/>
  <c r="J42" i="21" s="1"/>
  <c r="J43" i="21" s="1"/>
  <c r="J44" i="21" s="1"/>
  <c r="J45" i="21" s="1"/>
  <c r="E494" i="37" l="1"/>
  <c r="E495" i="37"/>
  <c r="E496" i="37" s="1"/>
  <c r="E497" i="37" s="1"/>
  <c r="E498" i="37"/>
  <c r="L432" i="37"/>
  <c r="L433" i="37" s="1"/>
  <c r="L428" i="37"/>
  <c r="L429" i="37" s="1"/>
  <c r="E373" i="37"/>
  <c r="E374" i="37"/>
  <c r="E376" i="37"/>
  <c r="E355" i="37"/>
  <c r="E356" i="37" s="1"/>
  <c r="E357" i="37"/>
  <c r="E295" i="37"/>
  <c r="E298" i="37" s="1"/>
  <c r="E296" i="37"/>
  <c r="E249" i="37"/>
  <c r="E250" i="37" s="1"/>
  <c r="E251" i="37" s="1"/>
  <c r="E252" i="37"/>
  <c r="E207" i="37"/>
  <c r="E208" i="37"/>
  <c r="E209" i="37"/>
  <c r="E210" i="37" s="1"/>
  <c r="E211" i="37"/>
  <c r="E118" i="37"/>
  <c r="E119" i="37"/>
  <c r="E120" i="37" s="1"/>
  <c r="E121" i="37" s="1"/>
  <c r="D7" i="37"/>
  <c r="L367" i="37"/>
  <c r="L368" i="37" s="1"/>
  <c r="L371" i="37"/>
  <c r="U426" i="37"/>
  <c r="U428" i="37" s="1"/>
  <c r="C8" i="37"/>
  <c r="C6" i="1"/>
  <c r="C99" i="32"/>
  <c r="C100" i="32"/>
  <c r="C101" i="32"/>
  <c r="J47" i="21"/>
  <c r="J48" i="21" s="1"/>
  <c r="J49" i="21" s="1"/>
  <c r="J50" i="21" s="1"/>
  <c r="J46" i="21"/>
  <c r="E499" i="37" l="1"/>
  <c r="E500" i="37"/>
  <c r="E501" i="37" s="1"/>
  <c r="E502" i="37" s="1"/>
  <c r="E503" i="37"/>
  <c r="E375" i="37"/>
  <c r="E406" i="37" s="1"/>
  <c r="E377" i="37"/>
  <c r="E378" i="37"/>
  <c r="E379" i="37"/>
  <c r="E381" i="37"/>
  <c r="E358" i="37"/>
  <c r="E359" i="37" s="1"/>
  <c r="E360" i="37"/>
  <c r="E300" i="37"/>
  <c r="E301" i="37"/>
  <c r="E302" i="37" s="1"/>
  <c r="E297" i="37"/>
  <c r="E303" i="37" s="1"/>
  <c r="E304" i="37" s="1"/>
  <c r="E299" i="37"/>
  <c r="E256" i="37"/>
  <c r="E257" i="37" s="1"/>
  <c r="E258" i="37" s="1"/>
  <c r="E259" i="37" s="1"/>
  <c r="E253" i="37"/>
  <c r="E254" i="37" s="1"/>
  <c r="E255" i="37" s="1"/>
  <c r="E260" i="37" s="1"/>
  <c r="E261" i="37" s="1"/>
  <c r="E262" i="37" s="1"/>
  <c r="E263" i="37" s="1"/>
  <c r="E212" i="37"/>
  <c r="E213" i="37"/>
  <c r="E214" i="37"/>
  <c r="E215" i="37" s="1"/>
  <c r="E216" i="37"/>
  <c r="E122" i="37"/>
  <c r="E123" i="37" s="1"/>
  <c r="E125" i="37"/>
  <c r="E126" i="37" s="1"/>
  <c r="E127" i="37" s="1"/>
  <c r="E128" i="37" s="1"/>
  <c r="E129" i="37" s="1"/>
  <c r="E130" i="37" s="1"/>
  <c r="E131" i="37" s="1"/>
  <c r="E132" i="37" s="1"/>
  <c r="E133" i="37" s="1"/>
  <c r="E134" i="37" s="1"/>
  <c r="D8" i="37"/>
  <c r="C9" i="37"/>
  <c r="C7" i="1"/>
  <c r="E504" i="37" l="1"/>
  <c r="E505" i="37"/>
  <c r="E506" i="37" s="1"/>
  <c r="E507" i="37" s="1"/>
  <c r="E508" i="37" s="1"/>
  <c r="E408" i="37"/>
  <c r="E410" i="37"/>
  <c r="E412" i="37" s="1"/>
  <c r="E380" i="37"/>
  <c r="E382" i="37"/>
  <c r="E383" i="37"/>
  <c r="E384" i="37"/>
  <c r="E386" i="37"/>
  <c r="E361" i="37"/>
  <c r="E362" i="37" s="1"/>
  <c r="E363" i="37"/>
  <c r="E305" i="37"/>
  <c r="E306" i="37" s="1"/>
  <c r="E308" i="37"/>
  <c r="E264" i="37"/>
  <c r="E265" i="37" s="1"/>
  <c r="E267" i="37"/>
  <c r="E268" i="37" s="1"/>
  <c r="E217" i="37"/>
  <c r="E218" i="37"/>
  <c r="E219" i="37"/>
  <c r="E220" i="37" s="1"/>
  <c r="E221" i="37"/>
  <c r="E135" i="37"/>
  <c r="E136" i="37" s="1"/>
  <c r="E137" i="37"/>
  <c r="E138" i="37" s="1"/>
  <c r="D9" i="37"/>
  <c r="C14" i="37"/>
  <c r="C12" i="1"/>
  <c r="E409" i="37" l="1"/>
  <c r="E411" i="37"/>
  <c r="E413" i="37"/>
  <c r="E414" i="37" s="1"/>
  <c r="E415" i="37"/>
  <c r="E385" i="37"/>
  <c r="E387" i="37"/>
  <c r="E388" i="37"/>
  <c r="E389" i="37"/>
  <c r="E391" i="37"/>
  <c r="E364" i="37"/>
  <c r="E365" i="37" s="1"/>
  <c r="E366" i="37"/>
  <c r="E307" i="37"/>
  <c r="E309" i="37"/>
  <c r="E310" i="37" s="1"/>
  <c r="E311" i="37"/>
  <c r="E312" i="37"/>
  <c r="E313" i="37" s="1"/>
  <c r="E314" i="37" s="1"/>
  <c r="E315" i="37" s="1"/>
  <c r="E269" i="37"/>
  <c r="E270" i="37"/>
  <c r="E271" i="37" s="1"/>
  <c r="E272" i="37" s="1"/>
  <c r="E273" i="37" s="1"/>
  <c r="E274" i="37"/>
  <c r="E275" i="37" s="1"/>
  <c r="E276" i="37" s="1"/>
  <c r="E277" i="37" s="1"/>
  <c r="E278" i="37" s="1"/>
  <c r="E279" i="37" s="1"/>
  <c r="E222" i="37"/>
  <c r="E223" i="37"/>
  <c r="E224" i="37"/>
  <c r="E225" i="37" s="1"/>
  <c r="E226" i="37" s="1"/>
  <c r="E227" i="37" s="1"/>
  <c r="E228" i="37" s="1"/>
  <c r="E229" i="37" s="1"/>
  <c r="E139" i="37"/>
  <c r="E140" i="37"/>
  <c r="D14" i="37"/>
  <c r="C15" i="37"/>
  <c r="C13" i="1"/>
  <c r="E416" i="37" l="1"/>
  <c r="E418" i="37"/>
  <c r="E390" i="37"/>
  <c r="E392" i="37"/>
  <c r="E393" i="37"/>
  <c r="E394" i="37"/>
  <c r="E396" i="37"/>
  <c r="E367" i="37"/>
  <c r="E368" i="37" s="1"/>
  <c r="E369" i="37"/>
  <c r="E370" i="37" s="1"/>
  <c r="E371" i="37" s="1"/>
  <c r="E316" i="37"/>
  <c r="E317" i="37"/>
  <c r="E318" i="37" s="1"/>
  <c r="E319" i="37" s="1"/>
  <c r="E320" i="37" s="1"/>
  <c r="E321" i="37" s="1"/>
  <c r="E322" i="37" s="1"/>
  <c r="E323" i="37" s="1"/>
  <c r="E230" i="37"/>
  <c r="E231" i="37"/>
  <c r="E141" i="37"/>
  <c r="E142" i="37" s="1"/>
  <c r="E143" i="37"/>
  <c r="C16" i="37"/>
  <c r="D15" i="37"/>
  <c r="C14" i="1"/>
  <c r="D13" i="1"/>
  <c r="C15" i="1" l="1"/>
  <c r="C16" i="1" s="1"/>
  <c r="E417" i="37"/>
  <c r="E419" i="37"/>
  <c r="E420" i="37"/>
  <c r="E422" i="37"/>
  <c r="E395" i="37"/>
  <c r="E397" i="37"/>
  <c r="E398" i="37"/>
  <c r="E399" i="37"/>
  <c r="E401" i="37"/>
  <c r="E324" i="37"/>
  <c r="E325" i="37" s="1"/>
  <c r="E326" i="37" s="1"/>
  <c r="E327" i="37"/>
  <c r="E144" i="37"/>
  <c r="E145" i="37" s="1"/>
  <c r="E146" i="37"/>
  <c r="C17" i="37"/>
  <c r="D16" i="37"/>
  <c r="D14" i="1"/>
  <c r="C17" i="1" l="1"/>
  <c r="C18" i="1" s="1"/>
  <c r="E421" i="37"/>
  <c r="E423" i="37"/>
  <c r="E424" i="37"/>
  <c r="E426" i="37"/>
  <c r="E400" i="37"/>
  <c r="E402" i="37"/>
  <c r="E403" i="37"/>
  <c r="E404" i="37"/>
  <c r="E328" i="37"/>
  <c r="E329" i="37" s="1"/>
  <c r="E330" i="37" s="1"/>
  <c r="E331" i="37"/>
  <c r="E332" i="37" s="1"/>
  <c r="E333" i="37" s="1"/>
  <c r="E334" i="37" s="1"/>
  <c r="E147" i="37"/>
  <c r="E148" i="37" s="1"/>
  <c r="E149" i="37"/>
  <c r="C18" i="37"/>
  <c r="D17" i="37"/>
  <c r="E425" i="37" l="1"/>
  <c r="E427" i="37"/>
  <c r="E428" i="37"/>
  <c r="E430" i="37"/>
  <c r="E432" i="37" s="1"/>
  <c r="E405" i="37"/>
  <c r="E407" i="37"/>
  <c r="E335" i="37"/>
  <c r="E336" i="37"/>
  <c r="E337" i="37" s="1"/>
  <c r="E338" i="37" s="1"/>
  <c r="E339" i="37" s="1"/>
  <c r="E340" i="37" s="1"/>
  <c r="E341" i="37" s="1"/>
  <c r="E150" i="37"/>
  <c r="E151" i="37" s="1"/>
  <c r="E152" i="37"/>
  <c r="C19" i="37"/>
  <c r="D18" i="37"/>
  <c r="C19" i="1"/>
  <c r="C20" i="1" l="1"/>
  <c r="C21" i="1" s="1"/>
  <c r="E429" i="37"/>
  <c r="E431" i="37"/>
  <c r="E433" i="37"/>
  <c r="E434" i="37"/>
  <c r="E153" i="37"/>
  <c r="E154" i="37" s="1"/>
  <c r="E155" i="37"/>
  <c r="C20" i="37"/>
  <c r="D19" i="37"/>
  <c r="E435" i="37" l="1"/>
  <c r="E437" i="37" s="1"/>
  <c r="E438" i="37" s="1"/>
  <c r="E439" i="37" s="1"/>
  <c r="E440" i="37" s="1"/>
  <c r="E441" i="37" s="1"/>
  <c r="E442" i="37" s="1"/>
  <c r="E443" i="37" s="1"/>
  <c r="E444" i="37" s="1"/>
  <c r="E445" i="37" s="1"/>
  <c r="E446" i="37" s="1"/>
  <c r="E447" i="37" s="1"/>
  <c r="E448" i="37" s="1"/>
  <c r="E449" i="37" s="1"/>
  <c r="E450" i="37" s="1"/>
  <c r="E451" i="37" s="1"/>
  <c r="E452" i="37" s="1"/>
  <c r="E453" i="37" s="1"/>
  <c r="E454" i="37" s="1"/>
  <c r="E455" i="37" s="1"/>
  <c r="E456" i="37" s="1"/>
  <c r="E457" i="37" s="1"/>
  <c r="E458" i="37" s="1"/>
  <c r="E436" i="37"/>
  <c r="E156" i="37"/>
  <c r="E157" i="37" s="1"/>
  <c r="E158" i="37"/>
  <c r="C21" i="37"/>
  <c r="D20" i="37"/>
  <c r="C22" i="1"/>
  <c r="N606" i="1"/>
  <c r="F606" i="1"/>
  <c r="N605" i="1"/>
  <c r="F605" i="1"/>
  <c r="N604" i="1"/>
  <c r="F604" i="1"/>
  <c r="N603" i="1"/>
  <c r="F603" i="1"/>
  <c r="N602" i="1"/>
  <c r="F602" i="1"/>
  <c r="N601" i="1"/>
  <c r="F601" i="1"/>
  <c r="N600" i="1"/>
  <c r="F600" i="1"/>
  <c r="N599" i="1"/>
  <c r="F599" i="1"/>
  <c r="N588" i="1"/>
  <c r="F588" i="1"/>
  <c r="I62" i="2"/>
  <c r="I595" i="1"/>
  <c r="I596" i="1"/>
  <c r="I597" i="1"/>
  <c r="I598" i="1"/>
  <c r="I594" i="1"/>
  <c r="L594" i="1"/>
  <c r="L595" i="1" s="1"/>
  <c r="L596" i="1" s="1"/>
  <c r="L597" i="1" s="1"/>
  <c r="L598" i="1" s="1"/>
  <c r="N598" i="1"/>
  <c r="F598" i="1"/>
  <c r="N597" i="1"/>
  <c r="F597" i="1"/>
  <c r="N596" i="1"/>
  <c r="F596" i="1"/>
  <c r="N595" i="1"/>
  <c r="F595" i="1"/>
  <c r="N594" i="1"/>
  <c r="G594" i="1"/>
  <c r="F594" i="1"/>
  <c r="N593" i="1"/>
  <c r="F593" i="1"/>
  <c r="N592" i="1"/>
  <c r="F592" i="1"/>
  <c r="N591" i="1"/>
  <c r="F591" i="1"/>
  <c r="N590" i="1"/>
  <c r="L590" i="1"/>
  <c r="L591" i="1" s="1"/>
  <c r="L592" i="1" s="1"/>
  <c r="L593" i="1" s="1"/>
  <c r="F590" i="1"/>
  <c r="N589" i="1"/>
  <c r="G589" i="1"/>
  <c r="F589" i="1"/>
  <c r="N580" i="1"/>
  <c r="F580" i="1"/>
  <c r="N578" i="1"/>
  <c r="F578" i="1"/>
  <c r="N576" i="1"/>
  <c r="F576" i="1"/>
  <c r="N586" i="1"/>
  <c r="G586" i="1"/>
  <c r="F586" i="1"/>
  <c r="N585" i="1"/>
  <c r="G585" i="1"/>
  <c r="F585" i="1"/>
  <c r="N581" i="1"/>
  <c r="F581" i="1"/>
  <c r="N579" i="1"/>
  <c r="F579" i="1"/>
  <c r="N577" i="1"/>
  <c r="F577" i="1"/>
  <c r="N575" i="1"/>
  <c r="F575" i="1"/>
  <c r="N574" i="1"/>
  <c r="I61" i="2"/>
  <c r="N573" i="1"/>
  <c r="F573" i="1"/>
  <c r="N572" i="1"/>
  <c r="L572" i="1"/>
  <c r="F572" i="1"/>
  <c r="N571" i="1"/>
  <c r="F571" i="1"/>
  <c r="N570" i="1"/>
  <c r="F570" i="1"/>
  <c r="N569" i="1"/>
  <c r="F569" i="1"/>
  <c r="F565" i="1"/>
  <c r="N566" i="1"/>
  <c r="F566" i="1"/>
  <c r="N568" i="1"/>
  <c r="L568" i="1"/>
  <c r="F568" i="1"/>
  <c r="N567" i="1"/>
  <c r="F567" i="1"/>
  <c r="N565" i="1"/>
  <c r="N564" i="1"/>
  <c r="L564" i="1"/>
  <c r="F564" i="1"/>
  <c r="N563" i="1"/>
  <c r="F563" i="1"/>
  <c r="N562" i="1"/>
  <c r="F562" i="1"/>
  <c r="N561" i="1"/>
  <c r="L561" i="1"/>
  <c r="F561" i="1"/>
  <c r="N560" i="1"/>
  <c r="F560" i="1"/>
  <c r="N559" i="1"/>
  <c r="F559" i="1"/>
  <c r="N558" i="1"/>
  <c r="F558" i="1"/>
  <c r="N557" i="1"/>
  <c r="F557" i="1"/>
  <c r="N556" i="1"/>
  <c r="F556" i="1"/>
  <c r="N555" i="1"/>
  <c r="F555" i="1"/>
  <c r="N541" i="1"/>
  <c r="F541" i="1"/>
  <c r="N542" i="1"/>
  <c r="F542" i="1"/>
  <c r="L528" i="1"/>
  <c r="L533" i="1"/>
  <c r="L543" i="1"/>
  <c r="L537" i="1"/>
  <c r="L553" i="1"/>
  <c r="N553" i="1"/>
  <c r="F553" i="1"/>
  <c r="N552" i="1"/>
  <c r="F552" i="1"/>
  <c r="N551" i="1"/>
  <c r="F551" i="1"/>
  <c r="N550" i="1"/>
  <c r="F550" i="1"/>
  <c r="N513" i="1"/>
  <c r="F513" i="1"/>
  <c r="I60" i="2"/>
  <c r="I59" i="2"/>
  <c r="I58" i="2"/>
  <c r="I57" i="2"/>
  <c r="L549" i="1"/>
  <c r="N549" i="1"/>
  <c r="F549" i="1"/>
  <c r="L548" i="1"/>
  <c r="N548" i="1"/>
  <c r="F548" i="1"/>
  <c r="N547" i="1"/>
  <c r="F547" i="1"/>
  <c r="I56" i="2"/>
  <c r="N546" i="1"/>
  <c r="F546" i="1"/>
  <c r="L545" i="1"/>
  <c r="N545" i="1"/>
  <c r="F545" i="1"/>
  <c r="N554" i="1"/>
  <c r="F554" i="1"/>
  <c r="L534" i="1"/>
  <c r="L538" i="1"/>
  <c r="L530" i="1"/>
  <c r="N544" i="1"/>
  <c r="F544" i="1"/>
  <c r="N543" i="1"/>
  <c r="F543" i="1"/>
  <c r="N540" i="1"/>
  <c r="F540" i="1"/>
  <c r="N539" i="1"/>
  <c r="F539" i="1"/>
  <c r="N538" i="1"/>
  <c r="F538" i="1"/>
  <c r="N537" i="1"/>
  <c r="F537" i="1"/>
  <c r="N536" i="1"/>
  <c r="F536" i="1"/>
  <c r="N535" i="1"/>
  <c r="F535" i="1"/>
  <c r="N534" i="1"/>
  <c r="F534" i="1"/>
  <c r="N533" i="1"/>
  <c r="F533" i="1"/>
  <c r="N532" i="1"/>
  <c r="F532" i="1"/>
  <c r="N531" i="1"/>
  <c r="F531" i="1"/>
  <c r="N530" i="1"/>
  <c r="F530" i="1"/>
  <c r="N529" i="1"/>
  <c r="F529" i="1"/>
  <c r="I55" i="2"/>
  <c r="N528" i="1"/>
  <c r="F528" i="1"/>
  <c r="I54" i="2"/>
  <c r="N527" i="1"/>
  <c r="F527" i="1"/>
  <c r="N526" i="1"/>
  <c r="F526" i="1"/>
  <c r="N525" i="1"/>
  <c r="F525" i="1"/>
  <c r="I53" i="2"/>
  <c r="N524" i="1"/>
  <c r="F524" i="1"/>
  <c r="L523" i="1"/>
  <c r="N523" i="1"/>
  <c r="F523" i="1"/>
  <c r="N522" i="1"/>
  <c r="F522" i="1"/>
  <c r="N521" i="1"/>
  <c r="F521" i="1"/>
  <c r="I52" i="2"/>
  <c r="N520" i="1"/>
  <c r="F520" i="1"/>
  <c r="I51" i="2"/>
  <c r="N511" i="1"/>
  <c r="F511" i="1"/>
  <c r="I50" i="2"/>
  <c r="M588" i="1" l="1"/>
  <c r="M590" i="37"/>
  <c r="M574" i="1"/>
  <c r="M576" i="37"/>
  <c r="M575" i="37"/>
  <c r="M554" i="37"/>
  <c r="M513" i="1"/>
  <c r="M515" i="37"/>
  <c r="M551" i="1"/>
  <c r="M553" i="37"/>
  <c r="M550" i="1"/>
  <c r="M552" i="37"/>
  <c r="M557" i="1"/>
  <c r="M559" i="37"/>
  <c r="M549" i="37"/>
  <c r="M529" i="1"/>
  <c r="M531" i="37"/>
  <c r="M539" i="37"/>
  <c r="M535" i="37"/>
  <c r="M530" i="37"/>
  <c r="M545" i="37"/>
  <c r="M556" i="1"/>
  <c r="M558" i="37"/>
  <c r="M527" i="37"/>
  <c r="M548" i="37"/>
  <c r="M520" i="1"/>
  <c r="M541" i="37"/>
  <c r="M538" i="37"/>
  <c r="M529" i="37"/>
  <c r="M522" i="37"/>
  <c r="M537" i="37"/>
  <c r="M528" i="37"/>
  <c r="M542" i="37"/>
  <c r="M534" i="37"/>
  <c r="M533" i="37"/>
  <c r="M523" i="37"/>
  <c r="M522" i="1"/>
  <c r="M526" i="37"/>
  <c r="M524" i="37"/>
  <c r="M511" i="1"/>
  <c r="M513" i="37"/>
  <c r="E459" i="37"/>
  <c r="E460" i="37"/>
  <c r="E159" i="37"/>
  <c r="E162" i="37" s="1"/>
  <c r="E160" i="37"/>
  <c r="C22" i="37"/>
  <c r="D21" i="37"/>
  <c r="C23" i="1"/>
  <c r="M537" i="1"/>
  <c r="M543" i="1"/>
  <c r="M573" i="1"/>
  <c r="M552" i="1"/>
  <c r="M535" i="1"/>
  <c r="M524" i="1"/>
  <c r="M527" i="1"/>
  <c r="M521" i="1"/>
  <c r="M546" i="1"/>
  <c r="M533" i="1"/>
  <c r="M539" i="1"/>
  <c r="M528" i="1"/>
  <c r="M531" i="1"/>
  <c r="M525" i="1"/>
  <c r="M526" i="1"/>
  <c r="M536" i="1"/>
  <c r="M547" i="1"/>
  <c r="M532" i="1"/>
  <c r="M540" i="1"/>
  <c r="L544" i="1"/>
  <c r="E461" i="37" l="1"/>
  <c r="E462" i="37" s="1"/>
  <c r="E463" i="37" s="1"/>
  <c r="E464" i="37"/>
  <c r="E465" i="37" s="1"/>
  <c r="E466" i="37" s="1"/>
  <c r="E164" i="37"/>
  <c r="E167" i="37" s="1"/>
  <c r="E165" i="37"/>
  <c r="E161" i="37"/>
  <c r="E163" i="37"/>
  <c r="C23" i="37"/>
  <c r="D22" i="37"/>
  <c r="C24" i="1"/>
  <c r="N518" i="1"/>
  <c r="F518" i="1"/>
  <c r="N517" i="1"/>
  <c r="F517" i="1"/>
  <c r="N516" i="1"/>
  <c r="F516" i="1"/>
  <c r="N515" i="1"/>
  <c r="F515" i="1"/>
  <c r="N514" i="1"/>
  <c r="F514" i="1"/>
  <c r="N512" i="1"/>
  <c r="F512" i="1"/>
  <c r="N510" i="1"/>
  <c r="F510" i="1"/>
  <c r="I49" i="2"/>
  <c r="E509" i="1"/>
  <c r="E510" i="1" s="1"/>
  <c r="E511" i="1" s="1"/>
  <c r="E513" i="1" s="1"/>
  <c r="M510" i="1" l="1"/>
  <c r="M512" i="37"/>
  <c r="E467" i="37"/>
  <c r="E468" i="37"/>
  <c r="E469" i="37" s="1"/>
  <c r="E470" i="37" s="1"/>
  <c r="E471" i="37" s="1"/>
  <c r="E472" i="37" s="1"/>
  <c r="E473" i="37" s="1"/>
  <c r="E169" i="37"/>
  <c r="E172" i="37" s="1"/>
  <c r="E170" i="37"/>
  <c r="E166" i="37"/>
  <c r="E168" i="37"/>
  <c r="C24" i="37"/>
  <c r="D23" i="37"/>
  <c r="C25" i="1"/>
  <c r="E512" i="1"/>
  <c r="E514" i="1" s="1"/>
  <c r="E515" i="1" s="1"/>
  <c r="E516" i="1" s="1"/>
  <c r="E517" i="1" s="1"/>
  <c r="E518" i="1" s="1"/>
  <c r="L504" i="1"/>
  <c r="L505" i="1" s="1"/>
  <c r="N502" i="1"/>
  <c r="F502" i="1"/>
  <c r="F501" i="1"/>
  <c r="L499" i="1"/>
  <c r="L500" i="1" s="1"/>
  <c r="N500" i="1"/>
  <c r="F500" i="1"/>
  <c r="N499" i="1"/>
  <c r="F499" i="1"/>
  <c r="N498" i="1"/>
  <c r="F498" i="1"/>
  <c r="N497" i="1"/>
  <c r="F497" i="1"/>
  <c r="N496" i="1"/>
  <c r="F496" i="1"/>
  <c r="L494" i="1"/>
  <c r="L495" i="1" s="1"/>
  <c r="L492" i="1"/>
  <c r="L493" i="1" s="1"/>
  <c r="L498" i="1" s="1"/>
  <c r="N492" i="1"/>
  <c r="F492" i="1"/>
  <c r="N505" i="1"/>
  <c r="F505" i="1"/>
  <c r="N504" i="1"/>
  <c r="F504" i="1"/>
  <c r="N503" i="1"/>
  <c r="F503" i="1"/>
  <c r="N501" i="1"/>
  <c r="G501" i="1"/>
  <c r="N495" i="1"/>
  <c r="F495" i="1"/>
  <c r="N494" i="1"/>
  <c r="F494" i="1"/>
  <c r="N493" i="1"/>
  <c r="F493" i="1"/>
  <c r="N491" i="1"/>
  <c r="F491" i="1"/>
  <c r="N490" i="1"/>
  <c r="L490" i="1"/>
  <c r="F490" i="1"/>
  <c r="N489" i="1"/>
  <c r="F489" i="1"/>
  <c r="N488" i="1"/>
  <c r="F488" i="1"/>
  <c r="N482" i="1"/>
  <c r="F482" i="1"/>
  <c r="I48" i="2"/>
  <c r="N485" i="1"/>
  <c r="F485" i="1"/>
  <c r="L484" i="1"/>
  <c r="N487" i="1"/>
  <c r="L487" i="1"/>
  <c r="F487" i="1"/>
  <c r="N486" i="1"/>
  <c r="F486" i="1"/>
  <c r="N484" i="1"/>
  <c r="F484" i="1"/>
  <c r="N483" i="1"/>
  <c r="F483" i="1"/>
  <c r="N481" i="1"/>
  <c r="F481" i="1"/>
  <c r="L479" i="1"/>
  <c r="L480" i="1"/>
  <c r="N479" i="1"/>
  <c r="F479" i="1"/>
  <c r="N478" i="1"/>
  <c r="F478" i="1"/>
  <c r="N480" i="1"/>
  <c r="F480" i="1"/>
  <c r="N477" i="1"/>
  <c r="F477" i="1"/>
  <c r="N476" i="1"/>
  <c r="F476" i="1"/>
  <c r="N475" i="1"/>
  <c r="I47" i="2"/>
  <c r="N470" i="1"/>
  <c r="F470" i="1"/>
  <c r="N469" i="1"/>
  <c r="F469" i="1"/>
  <c r="N468" i="1"/>
  <c r="F468" i="1"/>
  <c r="N467" i="1"/>
  <c r="L467" i="1"/>
  <c r="L468" i="1" s="1"/>
  <c r="L469" i="1" s="1"/>
  <c r="L470" i="1" s="1"/>
  <c r="F467" i="1"/>
  <c r="N466" i="1"/>
  <c r="G466" i="1"/>
  <c r="F466" i="1"/>
  <c r="N465" i="1"/>
  <c r="F465" i="1"/>
  <c r="N464" i="1"/>
  <c r="F464" i="1"/>
  <c r="N463" i="1"/>
  <c r="F463" i="1"/>
  <c r="N462" i="1"/>
  <c r="F462" i="1"/>
  <c r="N461" i="1"/>
  <c r="F461" i="1"/>
  <c r="N460" i="1"/>
  <c r="F460" i="1"/>
  <c r="N459" i="1"/>
  <c r="F459" i="1"/>
  <c r="N458" i="1"/>
  <c r="F458" i="1"/>
  <c r="N457" i="1"/>
  <c r="F457" i="1"/>
  <c r="N456" i="1"/>
  <c r="L457" i="1"/>
  <c r="F456" i="1"/>
  <c r="M482" i="1" l="1"/>
  <c r="M484" i="37"/>
  <c r="M475" i="1"/>
  <c r="M477" i="37"/>
  <c r="E174" i="37"/>
  <c r="E177" i="37" s="1"/>
  <c r="E175" i="37"/>
  <c r="E171" i="37"/>
  <c r="E173" i="37"/>
  <c r="C25" i="37"/>
  <c r="D24" i="37"/>
  <c r="C26" i="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E520" i="1"/>
  <c r="E521" i="1" s="1"/>
  <c r="E522" i="1" s="1"/>
  <c r="E523" i="1" s="1"/>
  <c r="E524" i="1" s="1"/>
  <c r="E525" i="1" s="1"/>
  <c r="E526" i="1" s="1"/>
  <c r="E527" i="1" s="1"/>
  <c r="E528" i="1" s="1"/>
  <c r="E529" i="1" s="1"/>
  <c r="E530" i="1" s="1"/>
  <c r="E531" i="1" s="1"/>
  <c r="E532" i="1" s="1"/>
  <c r="E533" i="1" s="1"/>
  <c r="E534" i="1" s="1"/>
  <c r="E535" i="1" s="1"/>
  <c r="E536" i="1" s="1"/>
  <c r="E537" i="1" s="1"/>
  <c r="E538" i="1" s="1"/>
  <c r="E539" i="1" s="1"/>
  <c r="E540" i="1" s="1"/>
  <c r="E541" i="1" s="1"/>
  <c r="E542" i="1" s="1"/>
  <c r="E519" i="1"/>
  <c r="L497" i="1"/>
  <c r="E179" i="37" l="1"/>
  <c r="E182" i="37" s="1"/>
  <c r="E180" i="37"/>
  <c r="E176" i="37"/>
  <c r="E178" i="37"/>
  <c r="C26" i="37"/>
  <c r="D25" i="37"/>
  <c r="C83" i="1"/>
  <c r="D82" i="1"/>
  <c r="E543" i="1"/>
  <c r="E544" i="1" s="1"/>
  <c r="E545" i="1" s="1"/>
  <c r="E546" i="1" s="1"/>
  <c r="N455" i="1"/>
  <c r="I46" i="2"/>
  <c r="N454" i="1"/>
  <c r="F454" i="1"/>
  <c r="N239" i="1"/>
  <c r="H239" i="1"/>
  <c r="I239" i="1" s="1"/>
  <c r="F239" i="1"/>
  <c r="N453" i="1"/>
  <c r="F453" i="1"/>
  <c r="L451" i="1"/>
  <c r="L452" i="1" s="1"/>
  <c r="L450" i="1"/>
  <c r="N452" i="1"/>
  <c r="F452" i="1"/>
  <c r="N451" i="1"/>
  <c r="F451" i="1"/>
  <c r="N450" i="1"/>
  <c r="F450" i="1"/>
  <c r="N449" i="1"/>
  <c r="F449" i="1"/>
  <c r="L447" i="1"/>
  <c r="L448" i="1" s="1"/>
  <c r="N448" i="1"/>
  <c r="F448" i="1"/>
  <c r="N447" i="1"/>
  <c r="F447" i="1"/>
  <c r="L446" i="1"/>
  <c r="N446" i="1"/>
  <c r="F446" i="1"/>
  <c r="N445" i="1"/>
  <c r="F445" i="1"/>
  <c r="N439" i="1"/>
  <c r="F439" i="1"/>
  <c r="L437" i="1"/>
  <c r="N444" i="1"/>
  <c r="F444" i="1"/>
  <c r="N438" i="1"/>
  <c r="F438" i="1"/>
  <c r="N437" i="1"/>
  <c r="F437" i="1"/>
  <c r="N436" i="1"/>
  <c r="F436" i="1"/>
  <c r="N434" i="1"/>
  <c r="F434" i="1"/>
  <c r="N433" i="1"/>
  <c r="F433" i="1"/>
  <c r="N432" i="1"/>
  <c r="F432" i="1"/>
  <c r="U429" i="1"/>
  <c r="N429" i="1"/>
  <c r="F429" i="1"/>
  <c r="U425" i="1"/>
  <c r="N425" i="1"/>
  <c r="F425" i="1"/>
  <c r="U421" i="1"/>
  <c r="N421" i="1"/>
  <c r="F421" i="1"/>
  <c r="U417" i="1"/>
  <c r="N417" i="1"/>
  <c r="F417" i="1"/>
  <c r="U413" i="1"/>
  <c r="N413" i="1"/>
  <c r="F413" i="1"/>
  <c r="U409" i="1"/>
  <c r="N409" i="1"/>
  <c r="F409" i="1"/>
  <c r="U403" i="1"/>
  <c r="U404" i="1" s="1"/>
  <c r="L405" i="1"/>
  <c r="L400" i="1"/>
  <c r="L395" i="1"/>
  <c r="L390" i="1"/>
  <c r="L385" i="1"/>
  <c r="L380" i="1"/>
  <c r="L375" i="1"/>
  <c r="U405" i="1"/>
  <c r="N405" i="1"/>
  <c r="F405" i="1"/>
  <c r="U400" i="1"/>
  <c r="N400" i="1"/>
  <c r="F400" i="1"/>
  <c r="U395" i="1"/>
  <c r="N395" i="1"/>
  <c r="F395" i="1"/>
  <c r="U390" i="1"/>
  <c r="N390" i="1"/>
  <c r="F390" i="1"/>
  <c r="U385" i="1"/>
  <c r="N385" i="1"/>
  <c r="F385" i="1"/>
  <c r="U380" i="1"/>
  <c r="N380" i="1"/>
  <c r="F380" i="1"/>
  <c r="U375" i="1"/>
  <c r="N375" i="1"/>
  <c r="F375" i="1"/>
  <c r="L428" i="1"/>
  <c r="L408" i="1"/>
  <c r="L412" i="1" s="1"/>
  <c r="L416" i="1" s="1"/>
  <c r="L410" i="1"/>
  <c r="L411" i="1" s="1"/>
  <c r="L414" i="1"/>
  <c r="L415" i="1" s="1"/>
  <c r="L418" i="1"/>
  <c r="L422" i="1"/>
  <c r="L423" i="1" s="1"/>
  <c r="V430" i="1"/>
  <c r="L372" i="1"/>
  <c r="L373" i="1" s="1"/>
  <c r="L406" i="1"/>
  <c r="L407" i="1" s="1"/>
  <c r="L377" i="1"/>
  <c r="L378" i="1" s="1"/>
  <c r="L382" i="1"/>
  <c r="L383" i="1" s="1"/>
  <c r="L387" i="1"/>
  <c r="L388" i="1" s="1"/>
  <c r="L392" i="1"/>
  <c r="L393" i="1" s="1"/>
  <c r="L397" i="1"/>
  <c r="L398" i="1" s="1"/>
  <c r="L402" i="1"/>
  <c r="L403" i="1" s="1"/>
  <c r="N431" i="1"/>
  <c r="F431" i="1"/>
  <c r="N430" i="1"/>
  <c r="F430" i="1"/>
  <c r="N428" i="1"/>
  <c r="F428" i="1"/>
  <c r="N427" i="1"/>
  <c r="F427" i="1"/>
  <c r="N426" i="1"/>
  <c r="F426" i="1"/>
  <c r="N424" i="1"/>
  <c r="F424" i="1"/>
  <c r="N423" i="1"/>
  <c r="F423" i="1"/>
  <c r="N422" i="1"/>
  <c r="F422" i="1"/>
  <c r="N420" i="1"/>
  <c r="F420" i="1"/>
  <c r="N419" i="1"/>
  <c r="F419" i="1"/>
  <c r="N418" i="1"/>
  <c r="F418" i="1"/>
  <c r="N416" i="1"/>
  <c r="F416" i="1"/>
  <c r="N415" i="1"/>
  <c r="F415" i="1"/>
  <c r="N414" i="1"/>
  <c r="F414" i="1"/>
  <c r="N412" i="1"/>
  <c r="F412" i="1"/>
  <c r="N411" i="1"/>
  <c r="F411" i="1"/>
  <c r="N410" i="1"/>
  <c r="F410" i="1"/>
  <c r="N408" i="1"/>
  <c r="F408" i="1"/>
  <c r="N407" i="1"/>
  <c r="F407" i="1"/>
  <c r="N406" i="1"/>
  <c r="F406" i="1"/>
  <c r="N404" i="1"/>
  <c r="F404" i="1"/>
  <c r="N403" i="1"/>
  <c r="F403" i="1"/>
  <c r="N402" i="1"/>
  <c r="F402" i="1"/>
  <c r="N401" i="1"/>
  <c r="F401" i="1"/>
  <c r="N399" i="1"/>
  <c r="F399" i="1"/>
  <c r="N398" i="1"/>
  <c r="F398" i="1"/>
  <c r="N397" i="1"/>
  <c r="F397" i="1"/>
  <c r="N396" i="1"/>
  <c r="F396" i="1"/>
  <c r="N394" i="1"/>
  <c r="F394" i="1"/>
  <c r="N393" i="1"/>
  <c r="F393" i="1"/>
  <c r="N392" i="1"/>
  <c r="F392" i="1"/>
  <c r="N391" i="1"/>
  <c r="F391" i="1"/>
  <c r="N389" i="1"/>
  <c r="F389" i="1"/>
  <c r="N388" i="1"/>
  <c r="F388" i="1"/>
  <c r="N387" i="1"/>
  <c r="F387" i="1"/>
  <c r="N386" i="1"/>
  <c r="F386" i="1"/>
  <c r="N384" i="1"/>
  <c r="F384" i="1"/>
  <c r="N383" i="1"/>
  <c r="F383" i="1"/>
  <c r="N382" i="1"/>
  <c r="F382" i="1"/>
  <c r="N381" i="1"/>
  <c r="F381" i="1"/>
  <c r="N379" i="1"/>
  <c r="F379" i="1"/>
  <c r="N378" i="1"/>
  <c r="F378" i="1"/>
  <c r="N377" i="1"/>
  <c r="F377" i="1"/>
  <c r="N376" i="1"/>
  <c r="F376" i="1"/>
  <c r="N374" i="1"/>
  <c r="F374" i="1"/>
  <c r="U367" i="1"/>
  <c r="L370" i="1" s="1"/>
  <c r="L374" i="1" s="1"/>
  <c r="L379" i="1" s="1"/>
  <c r="N373" i="1"/>
  <c r="F373" i="1"/>
  <c r="N372" i="1"/>
  <c r="F372" i="1"/>
  <c r="N371" i="1"/>
  <c r="F371" i="1"/>
  <c r="N370" i="1"/>
  <c r="F370" i="1"/>
  <c r="N369" i="1"/>
  <c r="F369" i="1"/>
  <c r="N368" i="1"/>
  <c r="F368" i="1"/>
  <c r="N367" i="1"/>
  <c r="L367" i="1"/>
  <c r="F367" i="1"/>
  <c r="L350" i="1"/>
  <c r="M455" i="1" l="1"/>
  <c r="M457" i="37"/>
  <c r="E184" i="37"/>
  <c r="E187" i="37" s="1"/>
  <c r="E185" i="37"/>
  <c r="E181" i="37"/>
  <c r="E183" i="37"/>
  <c r="C27" i="37"/>
  <c r="D26" i="37"/>
  <c r="C84" i="1"/>
  <c r="D83" i="1"/>
  <c r="E547" i="1"/>
  <c r="E548" i="1" s="1"/>
  <c r="E549" i="1" s="1"/>
  <c r="E550" i="1" s="1"/>
  <c r="E551" i="1" s="1"/>
  <c r="E552" i="1" s="1"/>
  <c r="E553" i="1" s="1"/>
  <c r="E554" i="1" s="1"/>
  <c r="U427" i="1"/>
  <c r="L426" i="1" s="1"/>
  <c r="L427" i="1" s="1"/>
  <c r="L419" i="1"/>
  <c r="L404" i="1"/>
  <c r="L420" i="1"/>
  <c r="L384" i="1"/>
  <c r="L389" i="1" s="1"/>
  <c r="L394" i="1" s="1"/>
  <c r="L399" i="1" s="1"/>
  <c r="U369" i="1"/>
  <c r="L351" i="1"/>
  <c r="L364" i="1"/>
  <c r="N366" i="1"/>
  <c r="F366" i="1"/>
  <c r="N365" i="1"/>
  <c r="F365" i="1"/>
  <c r="N364" i="1"/>
  <c r="F364" i="1"/>
  <c r="N363" i="1"/>
  <c r="F363" i="1"/>
  <c r="N362" i="1"/>
  <c r="L362" i="1"/>
  <c r="L363" i="1" s="1"/>
  <c r="F362" i="1"/>
  <c r="N361" i="1"/>
  <c r="L361" i="1"/>
  <c r="F361" i="1"/>
  <c r="N360" i="1"/>
  <c r="F360" i="1"/>
  <c r="N359" i="1"/>
  <c r="L359" i="1"/>
  <c r="L360" i="1" s="1"/>
  <c r="F359" i="1"/>
  <c r="N358" i="1"/>
  <c r="L358" i="1"/>
  <c r="F358" i="1"/>
  <c r="N357" i="1"/>
  <c r="F357" i="1"/>
  <c r="N356" i="1"/>
  <c r="L356" i="1"/>
  <c r="L357" i="1" s="1"/>
  <c r="F356" i="1"/>
  <c r="N355" i="1"/>
  <c r="L355" i="1"/>
  <c r="F355" i="1"/>
  <c r="L353" i="1"/>
  <c r="L354" i="1" s="1"/>
  <c r="L352" i="1"/>
  <c r="L349" i="1"/>
  <c r="N354" i="1"/>
  <c r="F354" i="1"/>
  <c r="N353" i="1"/>
  <c r="F353" i="1"/>
  <c r="N352" i="1"/>
  <c r="F352" i="1"/>
  <c r="N351" i="1"/>
  <c r="F351" i="1"/>
  <c r="N350" i="1"/>
  <c r="F350" i="1"/>
  <c r="N349" i="1"/>
  <c r="F349" i="1"/>
  <c r="E189" i="37" l="1"/>
  <c r="E192" i="37" s="1"/>
  <c r="E190" i="37"/>
  <c r="E191" i="37" s="1"/>
  <c r="E186" i="37"/>
  <c r="E188" i="37"/>
  <c r="C28" i="37"/>
  <c r="D27" i="37"/>
  <c r="D84" i="1"/>
  <c r="C85" i="1"/>
  <c r="C86" i="1" s="1"/>
  <c r="C87" i="1" s="1"/>
  <c r="E555" i="1"/>
  <c r="E556" i="1" s="1"/>
  <c r="E557" i="1" s="1"/>
  <c r="E558" i="1" s="1"/>
  <c r="L430" i="1"/>
  <c r="L431" i="1" s="1"/>
  <c r="U424" i="1"/>
  <c r="U426" i="1" s="1"/>
  <c r="L368" i="1"/>
  <c r="L369" i="1" s="1"/>
  <c r="N346" i="1"/>
  <c r="F346" i="1"/>
  <c r="N345" i="1"/>
  <c r="F345" i="1"/>
  <c r="N344" i="1"/>
  <c r="F344" i="1"/>
  <c r="N347" i="1"/>
  <c r="F347" i="1"/>
  <c r="E193" i="37" l="1"/>
  <c r="E194" i="37"/>
  <c r="E195" i="37" s="1"/>
  <c r="C29" i="37"/>
  <c r="D28" i="37"/>
  <c r="D87" i="1"/>
  <c r="C88" i="1"/>
  <c r="C89" i="1" s="1"/>
  <c r="C90" i="1" s="1"/>
  <c r="C91" i="1" s="1"/>
  <c r="C92" i="1" s="1"/>
  <c r="C93" i="1" s="1"/>
  <c r="C94" i="1" s="1"/>
  <c r="C95" i="1" s="1"/>
  <c r="C96" i="1" s="1"/>
  <c r="C97" i="1" s="1"/>
  <c r="C98" i="1" s="1"/>
  <c r="C99" i="1" s="1"/>
  <c r="C100" i="1" s="1"/>
  <c r="C101" i="1" s="1"/>
  <c r="C102" i="1" s="1"/>
  <c r="C103" i="1" s="1"/>
  <c r="C104" i="1" s="1"/>
  <c r="C105" i="1" s="1"/>
  <c r="C106" i="1" s="1"/>
  <c r="C107" i="1" s="1"/>
  <c r="E559" i="1"/>
  <c r="E560" i="1" s="1"/>
  <c r="E562" i="1"/>
  <c r="E565" i="1" s="1"/>
  <c r="L365" i="1"/>
  <c r="L366" i="1" s="1"/>
  <c r="N348" i="1"/>
  <c r="F348" i="1"/>
  <c r="N343" i="1"/>
  <c r="F343" i="1"/>
  <c r="E342" i="1"/>
  <c r="E343" i="1" s="1"/>
  <c r="E344" i="1" s="1"/>
  <c r="E345" i="1" s="1"/>
  <c r="E346" i="1" s="1"/>
  <c r="E347" i="1" s="1"/>
  <c r="E348" i="1" s="1"/>
  <c r="E349" i="1" s="1"/>
  <c r="C30" i="37" l="1"/>
  <c r="D29" i="37"/>
  <c r="E561" i="1"/>
  <c r="E566" i="1" s="1"/>
  <c r="E563" i="1"/>
  <c r="E567" i="1" s="1"/>
  <c r="E350" i="1"/>
  <c r="E351" i="1" s="1"/>
  <c r="E370" i="1" s="1"/>
  <c r="E352" i="1"/>
  <c r="C31" i="37" l="1"/>
  <c r="D30" i="37"/>
  <c r="E569" i="1"/>
  <c r="E571" i="1"/>
  <c r="E572" i="1" s="1"/>
  <c r="E573" i="1" s="1"/>
  <c r="E574" i="1" s="1"/>
  <c r="E575" i="1" s="1"/>
  <c r="E576" i="1" s="1"/>
  <c r="E577" i="1" s="1"/>
  <c r="E578" i="1" s="1"/>
  <c r="E579" i="1" s="1"/>
  <c r="E580" i="1" s="1"/>
  <c r="E581" i="1" s="1"/>
  <c r="E582" i="1" s="1"/>
  <c r="E584" i="1" s="1"/>
  <c r="E568" i="1"/>
  <c r="E570" i="1"/>
  <c r="E564" i="1"/>
  <c r="E355" i="1"/>
  <c r="E353" i="1"/>
  <c r="E354" i="1" s="1"/>
  <c r="E374" i="1"/>
  <c r="E371" i="1"/>
  <c r="E372" i="1"/>
  <c r="C32" i="37" l="1"/>
  <c r="D31" i="37"/>
  <c r="E373" i="1"/>
  <c r="E404" i="1" s="1"/>
  <c r="E408" i="1" s="1"/>
  <c r="E410" i="1" s="1"/>
  <c r="E413" i="1" s="1"/>
  <c r="E375" i="1"/>
  <c r="E376" i="1"/>
  <c r="E379" i="1"/>
  <c r="E384" i="1" s="1"/>
  <c r="E377" i="1"/>
  <c r="E358" i="1"/>
  <c r="E356" i="1"/>
  <c r="E357" i="1" s="1"/>
  <c r="N308" i="1"/>
  <c r="F308" i="1"/>
  <c r="N303" i="1"/>
  <c r="F303" i="1"/>
  <c r="L332" i="1"/>
  <c r="N333" i="1"/>
  <c r="F333" i="1"/>
  <c r="N332" i="1"/>
  <c r="F332" i="1"/>
  <c r="N331" i="1"/>
  <c r="F331" i="1"/>
  <c r="N330" i="1"/>
  <c r="F330" i="1"/>
  <c r="N329" i="1"/>
  <c r="F329" i="1"/>
  <c r="H335" i="1"/>
  <c r="H336" i="1"/>
  <c r="H337" i="1"/>
  <c r="H338" i="1"/>
  <c r="H334" i="1"/>
  <c r="N338" i="1"/>
  <c r="F338" i="1"/>
  <c r="N337" i="1"/>
  <c r="F337" i="1"/>
  <c r="N336" i="1"/>
  <c r="F336" i="1"/>
  <c r="N335" i="1"/>
  <c r="L335" i="1"/>
  <c r="L336" i="1" s="1"/>
  <c r="L337" i="1" s="1"/>
  <c r="L338" i="1" s="1"/>
  <c r="F335" i="1"/>
  <c r="N334" i="1"/>
  <c r="G334" i="1"/>
  <c r="F334" i="1"/>
  <c r="N328" i="1"/>
  <c r="F328" i="1"/>
  <c r="N327" i="1"/>
  <c r="F327" i="1"/>
  <c r="N326" i="1"/>
  <c r="F326" i="1"/>
  <c r="N325" i="1"/>
  <c r="F325" i="1"/>
  <c r="N324" i="1"/>
  <c r="F324" i="1"/>
  <c r="N323" i="1"/>
  <c r="F323" i="1"/>
  <c r="N322" i="1"/>
  <c r="F322" i="1"/>
  <c r="N321" i="1"/>
  <c r="F321" i="1"/>
  <c r="C33" i="37" l="1"/>
  <c r="D32" i="37"/>
  <c r="E586" i="1"/>
  <c r="E587" i="1" s="1"/>
  <c r="E378" i="1"/>
  <c r="E380" i="1"/>
  <c r="E361" i="1"/>
  <c r="E359" i="1"/>
  <c r="E360" i="1" s="1"/>
  <c r="E382" i="1"/>
  <c r="E381" i="1"/>
  <c r="N320" i="1"/>
  <c r="F320" i="1"/>
  <c r="N319" i="1"/>
  <c r="F319" i="1"/>
  <c r="N318" i="1"/>
  <c r="F318" i="1"/>
  <c r="N317" i="1"/>
  <c r="L317" i="1"/>
  <c r="F317" i="1"/>
  <c r="N316" i="1"/>
  <c r="F316" i="1"/>
  <c r="N315" i="1"/>
  <c r="F315" i="1"/>
  <c r="L312" i="1"/>
  <c r="N314" i="1"/>
  <c r="L314" i="1"/>
  <c r="F314" i="1"/>
  <c r="N313" i="1"/>
  <c r="F313" i="1"/>
  <c r="N312" i="1"/>
  <c r="F312" i="1"/>
  <c r="C34" i="37" l="1"/>
  <c r="D33" i="37"/>
  <c r="D107" i="1"/>
  <c r="C109" i="1"/>
  <c r="C110" i="1" s="1"/>
  <c r="C111" i="1" s="1"/>
  <c r="C112" i="1" s="1"/>
  <c r="C113" i="1" s="1"/>
  <c r="C114" i="1" s="1"/>
  <c r="C115" i="1" s="1"/>
  <c r="C116" i="1" s="1"/>
  <c r="C117" i="1" s="1"/>
  <c r="C118" i="1" s="1"/>
  <c r="C119" i="1" s="1"/>
  <c r="C120" i="1" s="1"/>
  <c r="C121" i="1" s="1"/>
  <c r="E588" i="1"/>
  <c r="E383" i="1"/>
  <c r="E385" i="1"/>
  <c r="E362" i="1"/>
  <c r="E363" i="1" s="1"/>
  <c r="E364" i="1"/>
  <c r="L289" i="1"/>
  <c r="L286" i="1"/>
  <c r="L290" i="1"/>
  <c r="L291" i="1" s="1"/>
  <c r="L287" i="1"/>
  <c r="L288" i="1" s="1"/>
  <c r="L304" i="1"/>
  <c r="L305" i="1" s="1"/>
  <c r="L307" i="1"/>
  <c r="N311" i="1"/>
  <c r="F311" i="1"/>
  <c r="N310" i="1"/>
  <c r="F310" i="1"/>
  <c r="N309" i="1"/>
  <c r="F309" i="1"/>
  <c r="N307" i="1"/>
  <c r="F307" i="1"/>
  <c r="N306" i="1"/>
  <c r="L306" i="1"/>
  <c r="F306" i="1"/>
  <c r="N305" i="1"/>
  <c r="F305" i="1"/>
  <c r="N304" i="1"/>
  <c r="F304" i="1"/>
  <c r="N302" i="1"/>
  <c r="F302" i="1"/>
  <c r="N301" i="1"/>
  <c r="L301" i="1"/>
  <c r="F301" i="1"/>
  <c r="L299" i="1"/>
  <c r="L300" i="1" s="1"/>
  <c r="L297" i="1"/>
  <c r="L296" i="1"/>
  <c r="N300" i="1"/>
  <c r="F300" i="1"/>
  <c r="N299" i="1"/>
  <c r="F299" i="1"/>
  <c r="N298" i="1"/>
  <c r="F298" i="1"/>
  <c r="N297" i="1"/>
  <c r="F297" i="1"/>
  <c r="N296" i="1"/>
  <c r="F296" i="1"/>
  <c r="L294" i="1"/>
  <c r="L295" i="1" s="1"/>
  <c r="L292" i="1"/>
  <c r="N295" i="1"/>
  <c r="F295" i="1"/>
  <c r="N294" i="1"/>
  <c r="F294" i="1"/>
  <c r="N293" i="1"/>
  <c r="F293" i="1"/>
  <c r="N292" i="1"/>
  <c r="F292" i="1"/>
  <c r="N291" i="1"/>
  <c r="F291" i="1"/>
  <c r="N290" i="1"/>
  <c r="F290" i="1"/>
  <c r="N289" i="1"/>
  <c r="F289" i="1"/>
  <c r="H280" i="1"/>
  <c r="H279" i="1"/>
  <c r="N288" i="1"/>
  <c r="F288" i="1"/>
  <c r="N287" i="1"/>
  <c r="F287" i="1"/>
  <c r="N286" i="1"/>
  <c r="F286" i="1"/>
  <c r="N285" i="1"/>
  <c r="F285" i="1"/>
  <c r="N282" i="1"/>
  <c r="F282" i="1"/>
  <c r="N244" i="1"/>
  <c r="H244" i="1"/>
  <c r="I244" i="1" s="1"/>
  <c r="F244" i="1"/>
  <c r="N243" i="1"/>
  <c r="H243" i="1"/>
  <c r="I243" i="1" s="1"/>
  <c r="F243" i="1"/>
  <c r="N242" i="1"/>
  <c r="F242" i="1"/>
  <c r="H242" i="1"/>
  <c r="I242" i="1" s="1"/>
  <c r="N281" i="1"/>
  <c r="F281" i="1"/>
  <c r="E280" i="1"/>
  <c r="E281" i="1" s="1"/>
  <c r="E282" i="1" s="1"/>
  <c r="C35" i="37" l="1"/>
  <c r="D34" i="37"/>
  <c r="D109" i="1"/>
  <c r="K50" i="22"/>
  <c r="K51" i="22" s="1"/>
  <c r="K52" i="22" s="1"/>
  <c r="K53" i="22" s="1"/>
  <c r="K54" i="22" s="1"/>
  <c r="E283" i="1"/>
  <c r="E284" i="1" s="1"/>
  <c r="E285" i="1" s="1"/>
  <c r="E286" i="1" s="1"/>
  <c r="E365" i="1"/>
  <c r="E366" i="1" s="1"/>
  <c r="E367" i="1"/>
  <c r="E368" i="1" s="1"/>
  <c r="E369" i="1" s="1"/>
  <c r="E387" i="1"/>
  <c r="E389" i="1"/>
  <c r="E386" i="1"/>
  <c r="L310" i="1"/>
  <c r="L311" i="1" s="1"/>
  <c r="H273" i="1"/>
  <c r="I273" i="1"/>
  <c r="N273" i="1"/>
  <c r="F273" i="1"/>
  <c r="H267" i="1"/>
  <c r="I267" i="1"/>
  <c r="N267" i="1"/>
  <c r="F267" i="1"/>
  <c r="C36" i="37" l="1"/>
  <c r="D35" i="37"/>
  <c r="J51" i="21"/>
  <c r="J52" i="21" s="1"/>
  <c r="J53" i="21" s="1"/>
  <c r="J54" i="21" s="1"/>
  <c r="J55" i="21" s="1"/>
  <c r="J56" i="21" s="1"/>
  <c r="J57" i="21" s="1"/>
  <c r="D110" i="1"/>
  <c r="E287" i="1"/>
  <c r="E288" i="1" s="1"/>
  <c r="E292" i="1" s="1"/>
  <c r="E289" i="1"/>
  <c r="E290" i="1" s="1"/>
  <c r="E291" i="1" s="1"/>
  <c r="E388" i="1"/>
  <c r="E390" i="1"/>
  <c r="E406" i="1"/>
  <c r="E391" i="1"/>
  <c r="E392" i="1"/>
  <c r="E394" i="1"/>
  <c r="C37" i="37" l="1"/>
  <c r="D36" i="37"/>
  <c r="D111" i="1"/>
  <c r="E294" i="1"/>
  <c r="E293" i="1"/>
  <c r="E296" i="1" s="1"/>
  <c r="E407" i="1"/>
  <c r="E409" i="1"/>
  <c r="E393" i="1"/>
  <c r="E395" i="1"/>
  <c r="E397" i="1"/>
  <c r="E399" i="1"/>
  <c r="E396" i="1"/>
  <c r="E411" i="1"/>
  <c r="E412" i="1" s="1"/>
  <c r="E416" i="1" s="1"/>
  <c r="H274" i="1"/>
  <c r="I274" i="1"/>
  <c r="H275" i="1"/>
  <c r="I275" i="1"/>
  <c r="H276" i="1"/>
  <c r="I276" i="1"/>
  <c r="I272" i="1"/>
  <c r="H272" i="1"/>
  <c r="C38" i="37" l="1"/>
  <c r="D37" i="37"/>
  <c r="D112" i="1"/>
  <c r="E297" i="1"/>
  <c r="E295" i="1"/>
  <c r="E301" i="1" s="1"/>
  <c r="E302" i="1" s="1"/>
  <c r="E299" i="1"/>
  <c r="E300" i="1" s="1"/>
  <c r="E298" i="1"/>
  <c r="E398" i="1"/>
  <c r="E400" i="1"/>
  <c r="E418" i="1"/>
  <c r="E420" i="1"/>
  <c r="E401" i="1"/>
  <c r="E402" i="1"/>
  <c r="E414" i="1"/>
  <c r="N241" i="1"/>
  <c r="L241" i="1"/>
  <c r="H241" i="1"/>
  <c r="I241" i="1" s="1"/>
  <c r="F241" i="1"/>
  <c r="N240" i="1"/>
  <c r="H240" i="1"/>
  <c r="I240" i="1" s="1"/>
  <c r="F240" i="1"/>
  <c r="H238" i="1"/>
  <c r="I238" i="1" s="1"/>
  <c r="N238" i="1"/>
  <c r="F238" i="1"/>
  <c r="I45" i="2"/>
  <c r="M486" i="37" l="1"/>
  <c r="M485" i="37"/>
  <c r="M455" i="37"/>
  <c r="M456" i="37"/>
  <c r="C39" i="37"/>
  <c r="D38" i="37"/>
  <c r="D113" i="1"/>
  <c r="E306" i="1"/>
  <c r="E303" i="1"/>
  <c r="E304" i="1" s="1"/>
  <c r="M483" i="1"/>
  <c r="M484" i="1"/>
  <c r="M453" i="1"/>
  <c r="M454" i="1"/>
  <c r="M239" i="1"/>
  <c r="M238" i="1"/>
  <c r="E419" i="1"/>
  <c r="E421" i="1"/>
  <c r="E415" i="1"/>
  <c r="E417" i="1"/>
  <c r="E403" i="1"/>
  <c r="E405" i="1"/>
  <c r="E422" i="1"/>
  <c r="E424" i="1"/>
  <c r="H236" i="1"/>
  <c r="I236" i="1" s="1"/>
  <c r="H237" i="1"/>
  <c r="I237" i="1" s="1"/>
  <c r="N237" i="1"/>
  <c r="L237" i="1"/>
  <c r="F237" i="1"/>
  <c r="N236" i="1"/>
  <c r="F236" i="1"/>
  <c r="L235" i="1"/>
  <c r="H235" i="1"/>
  <c r="I235" i="1" s="1"/>
  <c r="N235" i="1"/>
  <c r="F235" i="1"/>
  <c r="H234" i="1"/>
  <c r="I234" i="1" s="1"/>
  <c r="N234" i="1"/>
  <c r="F234" i="1"/>
  <c r="C40" i="37" l="1"/>
  <c r="D39" i="37"/>
  <c r="D114" i="1"/>
  <c r="E309" i="1"/>
  <c r="E310" i="1"/>
  <c r="E311" i="1" s="1"/>
  <c r="E312" i="1" s="1"/>
  <c r="E313" i="1" s="1"/>
  <c r="E307" i="1"/>
  <c r="E308" i="1" s="1"/>
  <c r="E305" i="1"/>
  <c r="E423" i="1"/>
  <c r="E425" i="1"/>
  <c r="E426" i="1"/>
  <c r="E428" i="1"/>
  <c r="E430" i="1" s="1"/>
  <c r="E432" i="1" s="1"/>
  <c r="H266" i="1"/>
  <c r="I266" i="1"/>
  <c r="I265" i="1"/>
  <c r="H265" i="1"/>
  <c r="N276" i="1"/>
  <c r="F276" i="1"/>
  <c r="N275" i="1"/>
  <c r="F275" i="1"/>
  <c r="N274" i="1"/>
  <c r="L275" i="1"/>
  <c r="L276" i="1" s="1"/>
  <c r="F274" i="1"/>
  <c r="N272" i="1"/>
  <c r="G272" i="1"/>
  <c r="F272" i="1"/>
  <c r="N271" i="1"/>
  <c r="F271" i="1"/>
  <c r="N270" i="1"/>
  <c r="L271" i="1"/>
  <c r="F270" i="1"/>
  <c r="N269" i="1"/>
  <c r="F269" i="1"/>
  <c r="N268" i="1"/>
  <c r="F268" i="1"/>
  <c r="H133" i="1"/>
  <c r="H134" i="1"/>
  <c r="N134" i="1"/>
  <c r="F134" i="1"/>
  <c r="N133" i="1"/>
  <c r="F133" i="1"/>
  <c r="I44" i="2"/>
  <c r="M275" i="37" s="1"/>
  <c r="I43" i="2"/>
  <c r="N262" i="1"/>
  <c r="F262" i="1"/>
  <c r="N261" i="1"/>
  <c r="F261" i="1"/>
  <c r="N260" i="1"/>
  <c r="F260" i="1"/>
  <c r="N259" i="1"/>
  <c r="F259" i="1"/>
  <c r="N258" i="1"/>
  <c r="L259" i="1"/>
  <c r="L260" i="1" s="1"/>
  <c r="L261" i="1" s="1"/>
  <c r="L262" i="1" s="1"/>
  <c r="G258" i="1"/>
  <c r="F258" i="1"/>
  <c r="N257" i="1"/>
  <c r="F257" i="1"/>
  <c r="N256" i="1"/>
  <c r="F256" i="1"/>
  <c r="N255" i="1"/>
  <c r="F255" i="1"/>
  <c r="N254" i="1"/>
  <c r="F254" i="1"/>
  <c r="N253" i="1"/>
  <c r="F253" i="1"/>
  <c r="N252" i="1"/>
  <c r="F252" i="1"/>
  <c r="N251" i="1"/>
  <c r="F251" i="1"/>
  <c r="N250" i="1"/>
  <c r="F250" i="1"/>
  <c r="M350" i="37" l="1"/>
  <c r="M287" i="37"/>
  <c r="C41" i="37"/>
  <c r="D40" i="37"/>
  <c r="D115" i="1"/>
  <c r="M273" i="1"/>
  <c r="M116" i="1"/>
  <c r="E315" i="1"/>
  <c r="E316" i="1" s="1"/>
  <c r="E317" i="1" s="1"/>
  <c r="E318" i="1" s="1"/>
  <c r="E319" i="1" s="1"/>
  <c r="E320" i="1" s="1"/>
  <c r="E321" i="1" s="1"/>
  <c r="E314" i="1"/>
  <c r="M348" i="1"/>
  <c r="M285" i="1"/>
  <c r="M133" i="1"/>
  <c r="E434" i="1"/>
  <c r="E433" i="1"/>
  <c r="E435" i="1" s="1"/>
  <c r="E436" i="1" s="1"/>
  <c r="E437" i="1" s="1"/>
  <c r="E427" i="1"/>
  <c r="E429" i="1"/>
  <c r="E431" i="1"/>
  <c r="M134" i="1"/>
  <c r="N248" i="1"/>
  <c r="F248" i="1"/>
  <c r="N247" i="1"/>
  <c r="F247" i="1"/>
  <c r="N249" i="1"/>
  <c r="F249" i="1"/>
  <c r="N246" i="1"/>
  <c r="F246" i="1"/>
  <c r="N245" i="1"/>
  <c r="F245" i="1"/>
  <c r="N220" i="1"/>
  <c r="H220" i="1"/>
  <c r="F220" i="1"/>
  <c r="N215" i="1"/>
  <c r="H215" i="1"/>
  <c r="F215" i="1"/>
  <c r="N210" i="1"/>
  <c r="H210" i="1"/>
  <c r="F210" i="1"/>
  <c r="N205" i="1"/>
  <c r="H205" i="1"/>
  <c r="F205" i="1"/>
  <c r="N200" i="1"/>
  <c r="H200" i="1"/>
  <c r="F200" i="1"/>
  <c r="N195" i="1"/>
  <c r="H195" i="1"/>
  <c r="F195" i="1"/>
  <c r="H191" i="1"/>
  <c r="N191" i="1"/>
  <c r="F191" i="1"/>
  <c r="L224" i="1"/>
  <c r="H224" i="1"/>
  <c r="H225" i="1"/>
  <c r="H226" i="1"/>
  <c r="H227" i="1"/>
  <c r="N227" i="1"/>
  <c r="F227" i="1"/>
  <c r="N226" i="1"/>
  <c r="L226" i="1"/>
  <c r="F226" i="1"/>
  <c r="N225" i="1"/>
  <c r="F225" i="1"/>
  <c r="N224" i="1"/>
  <c r="F224" i="1"/>
  <c r="H228" i="1"/>
  <c r="H230" i="1"/>
  <c r="H231" i="1"/>
  <c r="H232" i="1"/>
  <c r="H233" i="1"/>
  <c r="H245" i="1" s="1"/>
  <c r="H246" i="1" s="1"/>
  <c r="H247" i="1" s="1"/>
  <c r="H248" i="1" s="1"/>
  <c r="H249" i="1" s="1"/>
  <c r="N233" i="1"/>
  <c r="F233" i="1"/>
  <c r="N232" i="1"/>
  <c r="F232" i="1"/>
  <c r="N231" i="1"/>
  <c r="L231" i="1"/>
  <c r="F231" i="1"/>
  <c r="N230" i="1"/>
  <c r="F230" i="1"/>
  <c r="N228" i="1"/>
  <c r="F228" i="1"/>
  <c r="N221" i="1"/>
  <c r="L221" i="1"/>
  <c r="H221" i="1"/>
  <c r="G221" i="1"/>
  <c r="F221" i="1"/>
  <c r="N216" i="1"/>
  <c r="L216" i="1"/>
  <c r="H216" i="1"/>
  <c r="G216" i="1"/>
  <c r="F216" i="1"/>
  <c r="N211" i="1"/>
  <c r="L211" i="1"/>
  <c r="H211" i="1"/>
  <c r="G211" i="1"/>
  <c r="F211" i="1"/>
  <c r="N206" i="1"/>
  <c r="L206" i="1"/>
  <c r="H206" i="1"/>
  <c r="G206" i="1"/>
  <c r="F206" i="1"/>
  <c r="N201" i="1"/>
  <c r="L201" i="1"/>
  <c r="H201" i="1"/>
  <c r="G201" i="1"/>
  <c r="F201" i="1"/>
  <c r="L196" i="1"/>
  <c r="N196" i="1"/>
  <c r="H196" i="1"/>
  <c r="G196" i="1"/>
  <c r="F196" i="1"/>
  <c r="L222" i="1"/>
  <c r="L223" i="1" s="1"/>
  <c r="L185" i="1"/>
  <c r="L219" i="1"/>
  <c r="N223" i="1"/>
  <c r="H223" i="1"/>
  <c r="F223" i="1"/>
  <c r="N222" i="1"/>
  <c r="H222" i="1"/>
  <c r="F222" i="1"/>
  <c r="N219" i="1"/>
  <c r="H219" i="1"/>
  <c r="F219" i="1"/>
  <c r="L217" i="1"/>
  <c r="L218" i="1" s="1"/>
  <c r="L180" i="1"/>
  <c r="L214" i="1"/>
  <c r="N218" i="1"/>
  <c r="H218" i="1"/>
  <c r="F218" i="1"/>
  <c r="N217" i="1"/>
  <c r="H217" i="1"/>
  <c r="F217" i="1"/>
  <c r="N214" i="1"/>
  <c r="H214" i="1"/>
  <c r="F214" i="1"/>
  <c r="L212" i="1"/>
  <c r="L213" i="1" s="1"/>
  <c r="L175" i="1"/>
  <c r="L209" i="1"/>
  <c r="N213" i="1"/>
  <c r="H213" i="1"/>
  <c r="F213" i="1"/>
  <c r="N212" i="1"/>
  <c r="H212" i="1"/>
  <c r="F212" i="1"/>
  <c r="N209" i="1"/>
  <c r="H209" i="1"/>
  <c r="F209" i="1"/>
  <c r="L207" i="1"/>
  <c r="L208" i="1" s="1"/>
  <c r="L170" i="1"/>
  <c r="L204" i="1"/>
  <c r="N208" i="1"/>
  <c r="H208" i="1"/>
  <c r="F208" i="1"/>
  <c r="N207" i="1"/>
  <c r="H207" i="1"/>
  <c r="F207" i="1"/>
  <c r="N204" i="1"/>
  <c r="H204" i="1"/>
  <c r="F204" i="1"/>
  <c r="L202" i="1"/>
  <c r="C42" i="37" l="1"/>
  <c r="D41" i="37"/>
  <c r="D116" i="1"/>
  <c r="E325" i="1"/>
  <c r="E322" i="1"/>
  <c r="E323" i="1" s="1"/>
  <c r="E324" i="1" s="1"/>
  <c r="E438" i="1"/>
  <c r="E439" i="1" s="1"/>
  <c r="I245" i="1"/>
  <c r="I246" i="1" s="1"/>
  <c r="I247" i="1" s="1"/>
  <c r="I248" i="1" s="1"/>
  <c r="I249" i="1" s="1"/>
  <c r="L165" i="1"/>
  <c r="L199" i="1"/>
  <c r="N203" i="1"/>
  <c r="H203" i="1"/>
  <c r="F203" i="1"/>
  <c r="N202" i="1"/>
  <c r="L203" i="1"/>
  <c r="H202" i="1"/>
  <c r="F202" i="1"/>
  <c r="N199" i="1"/>
  <c r="H199" i="1"/>
  <c r="F199" i="1"/>
  <c r="L197" i="1"/>
  <c r="L198" i="1" s="1"/>
  <c r="L160" i="1"/>
  <c r="L194" i="1"/>
  <c r="N198" i="1"/>
  <c r="H198" i="1"/>
  <c r="F198" i="1"/>
  <c r="N197" i="1"/>
  <c r="H197" i="1"/>
  <c r="F197" i="1"/>
  <c r="N194" i="1"/>
  <c r="H194" i="1"/>
  <c r="F194" i="1"/>
  <c r="L156" i="1"/>
  <c r="L190" i="1"/>
  <c r="L192" i="1"/>
  <c r="L193" i="1" s="1"/>
  <c r="N193" i="1"/>
  <c r="H193" i="1"/>
  <c r="F193" i="1"/>
  <c r="N192" i="1"/>
  <c r="H192" i="1"/>
  <c r="F192" i="1"/>
  <c r="N190" i="1"/>
  <c r="H190" i="1"/>
  <c r="F190" i="1"/>
  <c r="L188" i="1"/>
  <c r="L189" i="1" s="1"/>
  <c r="L186" i="1"/>
  <c r="L183" i="1"/>
  <c r="L184" i="1" s="1"/>
  <c r="L181" i="1"/>
  <c r="L178" i="1"/>
  <c r="L179" i="1" s="1"/>
  <c r="L176" i="1"/>
  <c r="L173" i="1"/>
  <c r="L174" i="1" s="1"/>
  <c r="L171" i="1"/>
  <c r="L168" i="1"/>
  <c r="L169" i="1" s="1"/>
  <c r="L166" i="1"/>
  <c r="L163" i="1"/>
  <c r="L164" i="1" s="1"/>
  <c r="N189" i="1"/>
  <c r="H189" i="1"/>
  <c r="F189" i="1"/>
  <c r="N188" i="1"/>
  <c r="H188" i="1"/>
  <c r="F188" i="1"/>
  <c r="N187" i="1"/>
  <c r="H187" i="1"/>
  <c r="F187" i="1"/>
  <c r="N186" i="1"/>
  <c r="H186" i="1"/>
  <c r="G186" i="1"/>
  <c r="F186" i="1"/>
  <c r="N185" i="1"/>
  <c r="H185" i="1"/>
  <c r="F185" i="1"/>
  <c r="N184" i="1"/>
  <c r="H184" i="1"/>
  <c r="F184" i="1"/>
  <c r="N183" i="1"/>
  <c r="H183" i="1"/>
  <c r="F183" i="1"/>
  <c r="N182" i="1"/>
  <c r="H182" i="1"/>
  <c r="F182" i="1"/>
  <c r="N181" i="1"/>
  <c r="H181" i="1"/>
  <c r="G181" i="1"/>
  <c r="F181" i="1"/>
  <c r="N180" i="1"/>
  <c r="H180" i="1"/>
  <c r="F180" i="1"/>
  <c r="N179" i="1"/>
  <c r="H179" i="1"/>
  <c r="F179" i="1"/>
  <c r="N178" i="1"/>
  <c r="H178" i="1"/>
  <c r="F178" i="1"/>
  <c r="N177" i="1"/>
  <c r="H177" i="1"/>
  <c r="F177" i="1"/>
  <c r="N176" i="1"/>
  <c r="H176" i="1"/>
  <c r="G176" i="1"/>
  <c r="F176" i="1"/>
  <c r="N175" i="1"/>
  <c r="H175" i="1"/>
  <c r="F175" i="1"/>
  <c r="N174" i="1"/>
  <c r="H174" i="1"/>
  <c r="F174" i="1"/>
  <c r="N173" i="1"/>
  <c r="H173" i="1"/>
  <c r="F173" i="1"/>
  <c r="N172" i="1"/>
  <c r="H172" i="1"/>
  <c r="F172" i="1"/>
  <c r="N171" i="1"/>
  <c r="H171" i="1"/>
  <c r="G171" i="1"/>
  <c r="F171" i="1"/>
  <c r="N170" i="1"/>
  <c r="H170" i="1"/>
  <c r="F170" i="1"/>
  <c r="N169" i="1"/>
  <c r="H169" i="1"/>
  <c r="F169" i="1"/>
  <c r="N168" i="1"/>
  <c r="H168" i="1"/>
  <c r="F168" i="1"/>
  <c r="N167" i="1"/>
  <c r="H167" i="1"/>
  <c r="F167" i="1"/>
  <c r="N166" i="1"/>
  <c r="H166" i="1"/>
  <c r="G166" i="1"/>
  <c r="F166" i="1"/>
  <c r="N165" i="1"/>
  <c r="H165" i="1"/>
  <c r="F165" i="1"/>
  <c r="L161" i="1"/>
  <c r="H161" i="1"/>
  <c r="H162" i="1"/>
  <c r="H163" i="1"/>
  <c r="H164" i="1"/>
  <c r="N161" i="1"/>
  <c r="G161" i="1"/>
  <c r="F161" i="1"/>
  <c r="N164" i="1"/>
  <c r="F164" i="1"/>
  <c r="N163" i="1"/>
  <c r="F163" i="1"/>
  <c r="N162" i="1"/>
  <c r="F162" i="1"/>
  <c r="N160" i="1"/>
  <c r="H160" i="1"/>
  <c r="F160" i="1"/>
  <c r="L158" i="1"/>
  <c r="L159" i="1" s="1"/>
  <c r="N156" i="1"/>
  <c r="F156" i="1"/>
  <c r="H156" i="1"/>
  <c r="H157" i="1"/>
  <c r="H158" i="1"/>
  <c r="H159" i="1"/>
  <c r="N159" i="1"/>
  <c r="F159" i="1"/>
  <c r="N158" i="1"/>
  <c r="F158" i="1"/>
  <c r="N157" i="1"/>
  <c r="F157" i="1"/>
  <c r="N155" i="1"/>
  <c r="H155" i="1"/>
  <c r="F155" i="1"/>
  <c r="N154" i="1"/>
  <c r="L155" i="1"/>
  <c r="H154" i="1"/>
  <c r="F154" i="1"/>
  <c r="N153" i="1"/>
  <c r="H153" i="1"/>
  <c r="F153" i="1"/>
  <c r="N152" i="1"/>
  <c r="H152" i="1"/>
  <c r="F152" i="1"/>
  <c r="N151" i="1"/>
  <c r="L152" i="1"/>
  <c r="H151" i="1"/>
  <c r="F151" i="1"/>
  <c r="N150" i="1"/>
  <c r="H150" i="1"/>
  <c r="F150" i="1"/>
  <c r="N149" i="1"/>
  <c r="H149" i="1"/>
  <c r="F149" i="1"/>
  <c r="N148" i="1"/>
  <c r="L149" i="1"/>
  <c r="H148" i="1"/>
  <c r="F148" i="1"/>
  <c r="N147" i="1"/>
  <c r="H147" i="1"/>
  <c r="F147" i="1"/>
  <c r="L146" i="1"/>
  <c r="L143" i="1"/>
  <c r="L140" i="1"/>
  <c r="D42" i="37" l="1"/>
  <c r="C43" i="37"/>
  <c r="E440" i="1"/>
  <c r="E441" i="1" s="1"/>
  <c r="E442" i="1" s="1"/>
  <c r="E443" i="1" s="1"/>
  <c r="E444" i="1" s="1"/>
  <c r="E445" i="1" s="1"/>
  <c r="E446" i="1" s="1"/>
  <c r="E447" i="1" s="1"/>
  <c r="E448" i="1" s="1"/>
  <c r="E449" i="1" s="1"/>
  <c r="E450" i="1" s="1"/>
  <c r="E451" i="1" s="1"/>
  <c r="E452" i="1" s="1"/>
  <c r="E453" i="1" s="1"/>
  <c r="E454" i="1" s="1"/>
  <c r="E455" i="1" s="1"/>
  <c r="E456" i="1" s="1"/>
  <c r="D117" i="1"/>
  <c r="E329" i="1"/>
  <c r="E326" i="1"/>
  <c r="E327" i="1" s="1"/>
  <c r="E328" i="1" s="1"/>
  <c r="L137" i="1"/>
  <c r="H135" i="1"/>
  <c r="H136" i="1"/>
  <c r="H137" i="1"/>
  <c r="H138" i="1"/>
  <c r="H139" i="1"/>
  <c r="H140" i="1"/>
  <c r="H141" i="1"/>
  <c r="H142" i="1"/>
  <c r="H143" i="1"/>
  <c r="H144" i="1"/>
  <c r="H145" i="1"/>
  <c r="H146" i="1"/>
  <c r="N146" i="1"/>
  <c r="F146" i="1"/>
  <c r="N145" i="1"/>
  <c r="F145" i="1"/>
  <c r="N144" i="1"/>
  <c r="F144" i="1"/>
  <c r="N143" i="1"/>
  <c r="F143" i="1"/>
  <c r="N142" i="1"/>
  <c r="F142" i="1"/>
  <c r="N141" i="1"/>
  <c r="F141" i="1"/>
  <c r="N140" i="1"/>
  <c r="F140" i="1"/>
  <c r="N139" i="1"/>
  <c r="F139" i="1"/>
  <c r="N138" i="1"/>
  <c r="F138" i="1"/>
  <c r="N137" i="1"/>
  <c r="F137" i="1"/>
  <c r="N136" i="1"/>
  <c r="F136" i="1"/>
  <c r="N135" i="1"/>
  <c r="F135" i="1"/>
  <c r="N131" i="1"/>
  <c r="H131" i="1"/>
  <c r="F131" i="1"/>
  <c r="N130" i="1"/>
  <c r="H130" i="1"/>
  <c r="F130" i="1"/>
  <c r="H128" i="1"/>
  <c r="H129" i="1"/>
  <c r="H132" i="1"/>
  <c r="N127" i="1"/>
  <c r="F127" i="1"/>
  <c r="H127" i="1"/>
  <c r="I42" i="2"/>
  <c r="M127" i="1" s="1"/>
  <c r="N132" i="1"/>
  <c r="F132" i="1"/>
  <c r="N129" i="1"/>
  <c r="F129" i="1"/>
  <c r="N128" i="1"/>
  <c r="F128" i="1"/>
  <c r="N126" i="1"/>
  <c r="G126" i="1"/>
  <c r="F126" i="1"/>
  <c r="N125" i="1"/>
  <c r="G125" i="1"/>
  <c r="F125" i="1"/>
  <c r="C44" i="37" l="1"/>
  <c r="D43" i="37"/>
  <c r="E458" i="1"/>
  <c r="E457" i="1"/>
  <c r="D118" i="1"/>
  <c r="N120" i="1"/>
  <c r="F120" i="1"/>
  <c r="N119" i="1"/>
  <c r="F119" i="1"/>
  <c r="N118" i="1"/>
  <c r="L118" i="1"/>
  <c r="L119" i="1" s="1"/>
  <c r="L120" i="1" s="1"/>
  <c r="F118" i="1"/>
  <c r="N117" i="1"/>
  <c r="F117" i="1"/>
  <c r="N115" i="1"/>
  <c r="G115" i="1"/>
  <c r="F115" i="1"/>
  <c r="L113" i="1"/>
  <c r="L114" i="1" s="1"/>
  <c r="N114" i="1"/>
  <c r="F114" i="1"/>
  <c r="N113" i="1"/>
  <c r="F113" i="1"/>
  <c r="L112" i="1"/>
  <c r="N112" i="1"/>
  <c r="F112" i="1"/>
  <c r="N111" i="1"/>
  <c r="F111" i="1"/>
  <c r="E110" i="1"/>
  <c r="E115" i="1" s="1"/>
  <c r="D4" i="1"/>
  <c r="D3" i="1"/>
  <c r="E462" i="1" l="1"/>
  <c r="E463" i="1" s="1"/>
  <c r="E464" i="1" s="1"/>
  <c r="E459" i="1"/>
  <c r="E460" i="1" s="1"/>
  <c r="E461" i="1" s="1"/>
  <c r="C45" i="37"/>
  <c r="D44" i="37"/>
  <c r="D119" i="1"/>
  <c r="E117" i="1"/>
  <c r="E118" i="1" s="1"/>
  <c r="E119" i="1" s="1"/>
  <c r="E116" i="1"/>
  <c r="E465" i="1"/>
  <c r="E466" i="1"/>
  <c r="E467" i="1" s="1"/>
  <c r="E468" i="1" s="1"/>
  <c r="E469" i="1" s="1"/>
  <c r="E111" i="1"/>
  <c r="D45" i="37" l="1"/>
  <c r="C46" i="37"/>
  <c r="D120" i="1"/>
  <c r="E123" i="1"/>
  <c r="E120" i="1"/>
  <c r="E121" i="1" s="1"/>
  <c r="E112" i="1"/>
  <c r="E113" i="1" s="1"/>
  <c r="E114" i="1" s="1"/>
  <c r="E470" i="1"/>
  <c r="E471" i="1" s="1"/>
  <c r="E474" i="1"/>
  <c r="E475" i="1" s="1"/>
  <c r="E476" i="1" s="1"/>
  <c r="E477" i="1" s="1"/>
  <c r="E478" i="1" s="1"/>
  <c r="E479" i="1" s="1"/>
  <c r="E480" i="1" s="1"/>
  <c r="E481" i="1" s="1"/>
  <c r="N106" i="1"/>
  <c r="F106" i="1"/>
  <c r="N105" i="1"/>
  <c r="F105" i="1"/>
  <c r="N104" i="1"/>
  <c r="F104" i="1"/>
  <c r="N103" i="1"/>
  <c r="F103" i="1"/>
  <c r="N102" i="1"/>
  <c r="F102" i="1"/>
  <c r="N101" i="1"/>
  <c r="F101" i="1"/>
  <c r="N100" i="1"/>
  <c r="F100" i="1"/>
  <c r="N99" i="1"/>
  <c r="F99" i="1"/>
  <c r="I41" i="2"/>
  <c r="M602" i="37" l="1"/>
  <c r="M106" i="37"/>
  <c r="M328" i="37"/>
  <c r="M324" i="37"/>
  <c r="M465" i="37"/>
  <c r="M461" i="37"/>
  <c r="M606" i="37"/>
  <c r="M102" i="37"/>
  <c r="C47" i="37"/>
  <c r="D46" i="37"/>
  <c r="D121" i="1"/>
  <c r="E482" i="1"/>
  <c r="E483" i="1"/>
  <c r="E484" i="1" s="1"/>
  <c r="E485" i="1" s="1"/>
  <c r="E486" i="1" s="1"/>
  <c r="E487" i="1" s="1"/>
  <c r="E488" i="1" s="1"/>
  <c r="E489" i="1" s="1"/>
  <c r="E490" i="1" s="1"/>
  <c r="E491" i="1" s="1"/>
  <c r="M600" i="1"/>
  <c r="M604" i="1"/>
  <c r="M459" i="1"/>
  <c r="M463" i="1"/>
  <c r="M326" i="1"/>
  <c r="M322" i="1"/>
  <c r="M255" i="1"/>
  <c r="M251" i="1"/>
  <c r="M100" i="1"/>
  <c r="M104" i="1"/>
  <c r="I79" i="1"/>
  <c r="I80" i="1"/>
  <c r="I81" i="1"/>
  <c r="I85" i="1"/>
  <c r="I86" i="1"/>
  <c r="I78" i="1"/>
  <c r="L94" i="1"/>
  <c r="L95" i="1" s="1"/>
  <c r="L96" i="1" s="1"/>
  <c r="L97" i="1" s="1"/>
  <c r="L98" i="1" s="1"/>
  <c r="N98" i="1"/>
  <c r="F98" i="1"/>
  <c r="N97" i="1"/>
  <c r="F97" i="1"/>
  <c r="N96" i="1"/>
  <c r="F96" i="1"/>
  <c r="N95" i="1"/>
  <c r="F95" i="1"/>
  <c r="N94" i="1"/>
  <c r="G94" i="1"/>
  <c r="F94" i="1"/>
  <c r="N91" i="1"/>
  <c r="F91" i="1"/>
  <c r="I40" i="2"/>
  <c r="N90" i="1"/>
  <c r="F90" i="1"/>
  <c r="N93" i="1"/>
  <c r="F93" i="1"/>
  <c r="N92" i="1"/>
  <c r="F92" i="1"/>
  <c r="G89" i="1"/>
  <c r="N89" i="1"/>
  <c r="F89" i="1"/>
  <c r="I39" i="2"/>
  <c r="N60" i="1"/>
  <c r="L60" i="1"/>
  <c r="G60" i="1"/>
  <c r="F60" i="1"/>
  <c r="N55" i="1"/>
  <c r="L55" i="1"/>
  <c r="G55" i="1"/>
  <c r="F55" i="1"/>
  <c r="L50" i="1"/>
  <c r="N50" i="1"/>
  <c r="G50" i="1"/>
  <c r="F50" i="1"/>
  <c r="N42" i="1"/>
  <c r="L42" i="1"/>
  <c r="G42" i="1"/>
  <c r="F42" i="1"/>
  <c r="N37" i="1"/>
  <c r="L37" i="1"/>
  <c r="G37" i="1"/>
  <c r="F37" i="1"/>
  <c r="N32" i="1"/>
  <c r="L32" i="1"/>
  <c r="G32" i="1"/>
  <c r="F32" i="1"/>
  <c r="I38" i="2"/>
  <c r="N88" i="1"/>
  <c r="F88" i="1"/>
  <c r="I37" i="2"/>
  <c r="N67" i="1"/>
  <c r="F67" i="1"/>
  <c r="N61" i="1"/>
  <c r="F61" i="1"/>
  <c r="N56" i="1"/>
  <c r="F56" i="1"/>
  <c r="N51" i="1"/>
  <c r="F51" i="1"/>
  <c r="N46" i="1"/>
  <c r="F46" i="1"/>
  <c r="N47" i="1"/>
  <c r="L47" i="1"/>
  <c r="F47" i="1"/>
  <c r="I36" i="2"/>
  <c r="N77" i="1"/>
  <c r="F77" i="1"/>
  <c r="N76" i="1"/>
  <c r="F76" i="1"/>
  <c r="N75" i="1"/>
  <c r="F75" i="1"/>
  <c r="N74" i="1"/>
  <c r="F74" i="1"/>
  <c r="I35" i="2"/>
  <c r="M598" i="37" l="1"/>
  <c r="M561" i="37"/>
  <c r="M505" i="37"/>
  <c r="M500" i="37"/>
  <c r="M495" i="37"/>
  <c r="M271" i="37"/>
  <c r="M93" i="37"/>
  <c r="M98" i="37"/>
  <c r="M470" i="37"/>
  <c r="M276" i="37"/>
  <c r="M338" i="37"/>
  <c r="M568" i="37"/>
  <c r="M593" i="37"/>
  <c r="M596" i="37"/>
  <c r="M591" i="37"/>
  <c r="M468" i="37"/>
  <c r="M503" i="37"/>
  <c r="M274" i="37"/>
  <c r="M336" i="37"/>
  <c r="M91" i="37"/>
  <c r="M96" i="37"/>
  <c r="M411" i="37"/>
  <c r="M57" i="37"/>
  <c r="M52" i="37"/>
  <c r="M44" i="37"/>
  <c r="M309" i="37"/>
  <c r="M39" i="37"/>
  <c r="M299" i="37"/>
  <c r="M387" i="37"/>
  <c r="M34" i="37"/>
  <c r="M423" i="37"/>
  <c r="M419" i="37"/>
  <c r="M402" i="37"/>
  <c r="M397" i="37"/>
  <c r="M377" i="37"/>
  <c r="M427" i="37"/>
  <c r="M415" i="37"/>
  <c r="M407" i="37"/>
  <c r="M392" i="37"/>
  <c r="M382" i="37"/>
  <c r="M431" i="37"/>
  <c r="M62" i="37"/>
  <c r="M88" i="1"/>
  <c r="M90" i="37"/>
  <c r="M332" i="37"/>
  <c r="M58" i="37"/>
  <c r="M305" i="37"/>
  <c r="M48" i="37"/>
  <c r="M310" i="37"/>
  <c r="M53" i="37"/>
  <c r="M63" i="37"/>
  <c r="M435" i="37"/>
  <c r="M434" i="37"/>
  <c r="M76" i="37"/>
  <c r="M79" i="37"/>
  <c r="M78" i="37"/>
  <c r="M77" i="37"/>
  <c r="M322" i="37"/>
  <c r="D47" i="37"/>
  <c r="C48" i="37"/>
  <c r="E492" i="1"/>
  <c r="E493" i="1"/>
  <c r="E494" i="1" s="1"/>
  <c r="E495" i="1" s="1"/>
  <c r="E496" i="1"/>
  <c r="M596" i="1"/>
  <c r="M591" i="1"/>
  <c r="M501" i="1"/>
  <c r="M589" i="1"/>
  <c r="M594" i="1"/>
  <c r="M559" i="1"/>
  <c r="M566" i="1"/>
  <c r="M503" i="1"/>
  <c r="M493" i="1"/>
  <c r="M498" i="1"/>
  <c r="M96" i="1"/>
  <c r="M468" i="1"/>
  <c r="M336" i="1"/>
  <c r="M260" i="1"/>
  <c r="M274" i="1"/>
  <c r="M269" i="1"/>
  <c r="M112" i="1"/>
  <c r="M118" i="1"/>
  <c r="M75" i="1"/>
  <c r="M432" i="1"/>
  <c r="M433" i="1"/>
  <c r="M320" i="1"/>
  <c r="M244" i="1"/>
  <c r="M243" i="1"/>
  <c r="M242" i="1"/>
  <c r="M42" i="1"/>
  <c r="M390" i="1"/>
  <c r="M417" i="1"/>
  <c r="M385" i="1"/>
  <c r="M425" i="1"/>
  <c r="M413" i="1"/>
  <c r="M395" i="1"/>
  <c r="M380" i="1"/>
  <c r="M409" i="1"/>
  <c r="M405" i="1"/>
  <c r="M429" i="1"/>
  <c r="M400" i="1"/>
  <c r="M421" i="1"/>
  <c r="M375" i="1"/>
  <c r="M307" i="1"/>
  <c r="M297" i="1"/>
  <c r="M211" i="1"/>
  <c r="M201" i="1"/>
  <c r="M216" i="1"/>
  <c r="M206" i="1"/>
  <c r="M221" i="1"/>
  <c r="M196" i="1"/>
  <c r="M186" i="1"/>
  <c r="M161" i="1"/>
  <c r="M181" i="1"/>
  <c r="M166" i="1"/>
  <c r="M171" i="1"/>
  <c r="M176" i="1"/>
  <c r="M94" i="1"/>
  <c r="M466" i="1"/>
  <c r="M334" i="1"/>
  <c r="M258" i="1"/>
  <c r="M272" i="1"/>
  <c r="M115" i="1"/>
  <c r="M56" i="1"/>
  <c r="M330" i="1"/>
  <c r="M303" i="1"/>
  <c r="M308" i="1"/>
  <c r="M195" i="1"/>
  <c r="M215" i="1"/>
  <c r="M220" i="1"/>
  <c r="M205" i="1"/>
  <c r="M200" i="1"/>
  <c r="M210" i="1"/>
  <c r="M191" i="1"/>
  <c r="M246" i="1"/>
  <c r="M91" i="1"/>
  <c r="M55" i="1"/>
  <c r="M37" i="1"/>
  <c r="M89" i="1"/>
  <c r="M46" i="1"/>
  <c r="M51" i="1"/>
  <c r="M50" i="1"/>
  <c r="M61" i="1"/>
  <c r="M32" i="1"/>
  <c r="M60" i="1"/>
  <c r="M74" i="1"/>
  <c r="M77" i="1"/>
  <c r="M76" i="1"/>
  <c r="C49" i="37" l="1"/>
  <c r="D48" i="37"/>
  <c r="E497" i="1"/>
  <c r="E498" i="1"/>
  <c r="E499" i="1" s="1"/>
  <c r="E500" i="1" s="1"/>
  <c r="E501" i="1"/>
  <c r="G86" i="1"/>
  <c r="N86" i="1"/>
  <c r="F86" i="1"/>
  <c r="I34" i="2"/>
  <c r="M589" i="37" l="1"/>
  <c r="M588" i="37"/>
  <c r="M89" i="37"/>
  <c r="M88" i="37"/>
  <c r="C50" i="37"/>
  <c r="D49" i="37"/>
  <c r="M87" i="1"/>
  <c r="M587" i="1"/>
  <c r="E503" i="1"/>
  <c r="E504" i="1" s="1"/>
  <c r="E505" i="1" s="1"/>
  <c r="E506" i="1" s="1"/>
  <c r="E502" i="1"/>
  <c r="M86" i="1"/>
  <c r="M586" i="1"/>
  <c r="G85" i="1"/>
  <c r="N85" i="1"/>
  <c r="F85" i="1"/>
  <c r="N81" i="1"/>
  <c r="F81" i="1"/>
  <c r="I33" i="2"/>
  <c r="N80" i="1"/>
  <c r="F80" i="1"/>
  <c r="N79" i="1"/>
  <c r="F79" i="1"/>
  <c r="N78" i="1"/>
  <c r="F78" i="1"/>
  <c r="I31" i="2"/>
  <c r="G7" i="1"/>
  <c r="N7" i="1"/>
  <c r="F7" i="1"/>
  <c r="I30" i="2"/>
  <c r="G5" i="1"/>
  <c r="N5" i="1"/>
  <c r="F5" i="1"/>
  <c r="I29" i="2"/>
  <c r="M7" i="37" s="1"/>
  <c r="G6" i="1"/>
  <c r="N6" i="1"/>
  <c r="F6" i="1"/>
  <c r="I28" i="2"/>
  <c r="N73" i="1"/>
  <c r="F73" i="1"/>
  <c r="N72" i="1"/>
  <c r="F72" i="1"/>
  <c r="G71" i="1"/>
  <c r="N71" i="1"/>
  <c r="F71" i="1"/>
  <c r="I27" i="2"/>
  <c r="M587" i="37" l="1"/>
  <c r="M87" i="37"/>
  <c r="M597" i="37"/>
  <c r="M592" i="37"/>
  <c r="M582" i="37"/>
  <c r="M580" i="37"/>
  <c r="M504" i="37"/>
  <c r="M92" i="37"/>
  <c r="M81" i="37"/>
  <c r="M80" i="37"/>
  <c r="M337" i="37"/>
  <c r="M469" i="37"/>
  <c r="M581" i="37"/>
  <c r="M579" i="37"/>
  <c r="M578" i="37"/>
  <c r="M577" i="37"/>
  <c r="M97" i="37"/>
  <c r="M82" i="37"/>
  <c r="M283" i="37"/>
  <c r="M9" i="37"/>
  <c r="M8" i="37"/>
  <c r="M514" i="37"/>
  <c r="M320" i="37"/>
  <c r="M73" i="37"/>
  <c r="M440" i="37"/>
  <c r="D50" i="37"/>
  <c r="C51" i="37"/>
  <c r="M81" i="1"/>
  <c r="M581" i="1"/>
  <c r="M502" i="1"/>
  <c r="M590" i="1"/>
  <c r="M575" i="1"/>
  <c r="M595" i="1"/>
  <c r="M578" i="1"/>
  <c r="M576" i="1"/>
  <c r="M579" i="1"/>
  <c r="M580" i="1"/>
  <c r="M577" i="1"/>
  <c r="M85" i="1"/>
  <c r="M585" i="1"/>
  <c r="M6" i="1"/>
  <c r="M512" i="1"/>
  <c r="M80" i="1"/>
  <c r="M438" i="1"/>
  <c r="M318" i="1"/>
  <c r="M7" i="1"/>
  <c r="M281" i="1"/>
  <c r="M126" i="1"/>
  <c r="M5" i="1"/>
  <c r="M125" i="1"/>
  <c r="M467" i="1"/>
  <c r="M335" i="1"/>
  <c r="M259" i="1"/>
  <c r="M117" i="1"/>
  <c r="M71" i="1"/>
  <c r="M232" i="1"/>
  <c r="D5" i="1"/>
  <c r="M78" i="1"/>
  <c r="M90" i="1"/>
  <c r="M95" i="1"/>
  <c r="D6" i="1"/>
  <c r="M79" i="1"/>
  <c r="N70" i="1"/>
  <c r="L70" i="1"/>
  <c r="F70" i="1"/>
  <c r="N69" i="1"/>
  <c r="F69" i="1"/>
  <c r="N68" i="1"/>
  <c r="F68" i="1"/>
  <c r="N66" i="1"/>
  <c r="F66" i="1"/>
  <c r="N65" i="1"/>
  <c r="L66" i="1"/>
  <c r="F65" i="1"/>
  <c r="N64" i="1"/>
  <c r="F64" i="1"/>
  <c r="L57" i="1"/>
  <c r="L52" i="1"/>
  <c r="L59" i="1"/>
  <c r="N63" i="1"/>
  <c r="F63" i="1"/>
  <c r="N62" i="1"/>
  <c r="F62" i="1"/>
  <c r="N59" i="1"/>
  <c r="F59" i="1"/>
  <c r="N58" i="1"/>
  <c r="F58" i="1"/>
  <c r="N57" i="1"/>
  <c r="F57" i="1"/>
  <c r="N54" i="1"/>
  <c r="L54" i="1"/>
  <c r="F54" i="1"/>
  <c r="L49" i="1"/>
  <c r="N53" i="1"/>
  <c r="F53" i="1"/>
  <c r="N52" i="1"/>
  <c r="F52" i="1"/>
  <c r="N49" i="1"/>
  <c r="F49" i="1"/>
  <c r="L48" i="1"/>
  <c r="L45" i="1"/>
  <c r="N18" i="1"/>
  <c r="F18" i="1"/>
  <c r="N21" i="1"/>
  <c r="F21" i="1"/>
  <c r="N24" i="1"/>
  <c r="F24" i="1"/>
  <c r="N31" i="1"/>
  <c r="F31" i="1"/>
  <c r="N36" i="1"/>
  <c r="F36" i="1"/>
  <c r="N41" i="1"/>
  <c r="F41" i="1"/>
  <c r="N45" i="1"/>
  <c r="F45" i="1"/>
  <c r="N48" i="1"/>
  <c r="F48" i="1"/>
  <c r="L41" i="1"/>
  <c r="L36" i="1"/>
  <c r="L31" i="1"/>
  <c r="L43" i="1"/>
  <c r="L44" i="1" s="1"/>
  <c r="L39" i="1"/>
  <c r="L40" i="1" s="1"/>
  <c r="L34" i="1"/>
  <c r="L35" i="1" s="1"/>
  <c r="N44" i="1"/>
  <c r="F44" i="1"/>
  <c r="N43" i="1"/>
  <c r="F43" i="1"/>
  <c r="N40" i="1"/>
  <c r="F40" i="1"/>
  <c r="N39" i="1"/>
  <c r="F39" i="1"/>
  <c r="N38" i="1"/>
  <c r="G38" i="1"/>
  <c r="F38" i="1"/>
  <c r="N35" i="1"/>
  <c r="F35" i="1"/>
  <c r="N34" i="1"/>
  <c r="F34" i="1"/>
  <c r="N33" i="1"/>
  <c r="G33" i="1"/>
  <c r="F33" i="1"/>
  <c r="G28" i="1"/>
  <c r="N28" i="1"/>
  <c r="F28" i="1"/>
  <c r="I26" i="2"/>
  <c r="M403" i="37" l="1"/>
  <c r="M398" i="37"/>
  <c r="M393" i="37"/>
  <c r="M311" i="37"/>
  <c r="M304" i="37"/>
  <c r="M300" i="37"/>
  <c r="M295" i="37"/>
  <c r="M40" i="37"/>
  <c r="M35" i="37"/>
  <c r="M30" i="37"/>
  <c r="M388" i="37"/>
  <c r="M383" i="37"/>
  <c r="M378" i="37"/>
  <c r="M373" i="37"/>
  <c r="C52" i="37"/>
  <c r="D51" i="37"/>
  <c r="L58" i="1"/>
  <c r="M38" i="1"/>
  <c r="M386" i="1"/>
  <c r="M396" i="1"/>
  <c r="M381" i="1"/>
  <c r="M401" i="1"/>
  <c r="M391" i="1"/>
  <c r="M376" i="1"/>
  <c r="M371" i="1"/>
  <c r="M298" i="1"/>
  <c r="M302" i="1"/>
  <c r="M309" i="1"/>
  <c r="M293" i="1"/>
  <c r="M162" i="1"/>
  <c r="M177" i="1"/>
  <c r="M187" i="1"/>
  <c r="M167" i="1"/>
  <c r="M157" i="1"/>
  <c r="M172" i="1"/>
  <c r="M182" i="1"/>
  <c r="M28" i="1"/>
  <c r="M33" i="1"/>
  <c r="L53" i="1"/>
  <c r="L29" i="1"/>
  <c r="L27" i="1"/>
  <c r="L64" i="1" s="1"/>
  <c r="N30" i="1"/>
  <c r="F30" i="1"/>
  <c r="N29" i="1"/>
  <c r="F29" i="1"/>
  <c r="N27" i="1"/>
  <c r="N26" i="1"/>
  <c r="F26" i="1"/>
  <c r="F27" i="1" s="1"/>
  <c r="N25" i="1"/>
  <c r="F25" i="1"/>
  <c r="N23" i="1"/>
  <c r="L23" i="1"/>
  <c r="F23" i="1"/>
  <c r="N22" i="1"/>
  <c r="F22" i="1"/>
  <c r="L20" i="1"/>
  <c r="L19" i="1"/>
  <c r="N20" i="1"/>
  <c r="F20" i="1"/>
  <c r="N19" i="1"/>
  <c r="F19" i="1"/>
  <c r="L17" i="1"/>
  <c r="N17" i="1"/>
  <c r="F17" i="1"/>
  <c r="L16" i="1"/>
  <c r="N16" i="1"/>
  <c r="F16" i="1"/>
  <c r="N9" i="1"/>
  <c r="F9" i="1"/>
  <c r="N8" i="1"/>
  <c r="F8" i="1"/>
  <c r="I3" i="2"/>
  <c r="I4" i="2"/>
  <c r="I5" i="2"/>
  <c r="I6" i="2"/>
  <c r="I7" i="2"/>
  <c r="I8" i="2"/>
  <c r="I10" i="2"/>
  <c r="I11" i="2"/>
  <c r="I12" i="2"/>
  <c r="I13" i="2"/>
  <c r="I14" i="2"/>
  <c r="I15" i="2"/>
  <c r="M619" i="1"/>
  <c r="I17" i="2"/>
  <c r="I18" i="2"/>
  <c r="I19" i="2"/>
  <c r="I20" i="2"/>
  <c r="I21" i="2"/>
  <c r="I22" i="2"/>
  <c r="I23" i="2"/>
  <c r="I24" i="2"/>
  <c r="I25" i="2"/>
  <c r="I2" i="2"/>
  <c r="A18" i="14"/>
  <c r="N15" i="1"/>
  <c r="F15" i="1"/>
  <c r="E4" i="1"/>
  <c r="E5" i="1" s="1"/>
  <c r="N12" i="1"/>
  <c r="F12" i="1"/>
  <c r="O135" i="22"/>
  <c r="K130" i="22"/>
  <c r="K131" i="22" s="1"/>
  <c r="K132" i="22" s="1"/>
  <c r="K133" i="22" s="1"/>
  <c r="K134" i="22" s="1"/>
  <c r="K135" i="22" s="1"/>
  <c r="K136" i="22" s="1"/>
  <c r="K137" i="22" s="1"/>
  <c r="K138" i="22" s="1"/>
  <c r="K139" i="22" s="1"/>
  <c r="K140" i="22" s="1"/>
  <c r="B36" i="22"/>
  <c r="B37" i="22" s="1"/>
  <c r="B38" i="22" s="1"/>
  <c r="B39" i="22" s="1"/>
  <c r="B40" i="22" s="1"/>
  <c r="B41" i="22" s="1"/>
  <c r="B42" i="22" s="1"/>
  <c r="B43" i="22" s="1"/>
  <c r="B44" i="22" s="1"/>
  <c r="B45" i="22" s="1"/>
  <c r="B46" i="22" s="1"/>
  <c r="B47" i="22" s="1"/>
  <c r="B48" i="22" s="1"/>
  <c r="B49" i="22" s="1"/>
  <c r="B11" i="22"/>
  <c r="A11" i="21"/>
  <c r="A33" i="20"/>
  <c r="A29" i="20"/>
  <c r="A10" i="20"/>
  <c r="O10" i="20" s="1"/>
  <c r="H35" i="6"/>
  <c r="F35" i="6"/>
  <c r="B20" i="6"/>
  <c r="B18" i="6"/>
  <c r="D43" i="3"/>
  <c r="A43" i="3"/>
  <c r="A18" i="3"/>
  <c r="A16" i="3"/>
  <c r="A10" i="3"/>
  <c r="B10" i="6" s="1"/>
  <c r="M487" i="37" l="1"/>
  <c r="M610" i="37"/>
  <c r="M571" i="37"/>
  <c r="M481" i="37"/>
  <c r="M438" i="37"/>
  <c r="M453" i="37"/>
  <c r="M480" i="37"/>
  <c r="M491" i="37"/>
  <c r="M611" i="37"/>
  <c r="M569" i="37"/>
  <c r="M607" i="37"/>
  <c r="M573" i="37"/>
  <c r="M18" i="37"/>
  <c r="M339" i="37"/>
  <c r="M594" i="37"/>
  <c r="M599" i="37"/>
  <c r="M21" i="37"/>
  <c r="M333" i="37"/>
  <c r="M603" i="37"/>
  <c r="M31" i="37"/>
  <c r="M565" i="37"/>
  <c r="M329" i="37"/>
  <c r="M562" i="37"/>
  <c r="M615" i="37"/>
  <c r="M277" i="37"/>
  <c r="M325" i="37"/>
  <c r="M45" i="37"/>
  <c r="M71" i="37"/>
  <c r="M544" i="37"/>
  <c r="M94" i="37"/>
  <c r="M318" i="37"/>
  <c r="M103" i="37"/>
  <c r="M272" i="37"/>
  <c r="M315" i="37"/>
  <c r="M488" i="37"/>
  <c r="M99" i="37"/>
  <c r="M361" i="37"/>
  <c r="M49" i="37"/>
  <c r="M471" i="37"/>
  <c r="M312" i="37"/>
  <c r="M466" i="37"/>
  <c r="M364" i="37"/>
  <c r="M462" i="37"/>
  <c r="M24" i="37"/>
  <c r="M458" i="37"/>
  <c r="M306" i="37"/>
  <c r="M352" i="37"/>
  <c r="M27" i="37"/>
  <c r="M301" i="37"/>
  <c r="M432" i="37"/>
  <c r="M54" i="37"/>
  <c r="M374" i="37"/>
  <c r="M59" i="37"/>
  <c r="M36" i="37"/>
  <c r="M416" i="37"/>
  <c r="M412" i="37"/>
  <c r="M296" i="37"/>
  <c r="M408" i="37"/>
  <c r="M449" i="37"/>
  <c r="M64" i="37"/>
  <c r="M394" i="37"/>
  <c r="M367" i="37"/>
  <c r="M389" i="37"/>
  <c r="M107" i="37"/>
  <c r="M379" i="37"/>
  <c r="M384" i="37"/>
  <c r="M399" i="37"/>
  <c r="M370" i="37"/>
  <c r="M358" i="37"/>
  <c r="M292" i="37"/>
  <c r="M404" i="37"/>
  <c r="M67" i="37"/>
  <c r="M496" i="37"/>
  <c r="M420" i="37"/>
  <c r="M41" i="37"/>
  <c r="M289" i="37"/>
  <c r="M424" i="37"/>
  <c r="M501" i="37"/>
  <c r="M355" i="37"/>
  <c r="M428" i="37"/>
  <c r="M506" i="37"/>
  <c r="M405" i="37"/>
  <c r="M390" i="37"/>
  <c r="M385" i="37"/>
  <c r="M359" i="37"/>
  <c r="M612" i="37"/>
  <c r="M95" i="37"/>
  <c r="M72" i="37"/>
  <c r="M604" i="37"/>
  <c r="M616" i="37"/>
  <c r="M600" i="37"/>
  <c r="M595" i="37"/>
  <c r="M608" i="37"/>
  <c r="M570" i="37"/>
  <c r="M566" i="37"/>
  <c r="M563" i="37"/>
  <c r="M574" i="37"/>
  <c r="M507" i="37"/>
  <c r="M502" i="37"/>
  <c r="M489" i="37"/>
  <c r="M365" i="37"/>
  <c r="M413" i="37"/>
  <c r="M395" i="37"/>
  <c r="M375" i="37"/>
  <c r="M371" i="37"/>
  <c r="M492" i="37"/>
  <c r="M368" i="37"/>
  <c r="M472" i="37"/>
  <c r="M467" i="37"/>
  <c r="M362" i="37"/>
  <c r="M459" i="37"/>
  <c r="M454" i="37"/>
  <c r="M450" i="37"/>
  <c r="M68" i="37"/>
  <c r="M60" i="37"/>
  <c r="M425" i="37"/>
  <c r="M421" i="37"/>
  <c r="M409" i="37"/>
  <c r="M400" i="37"/>
  <c r="M380" i="37"/>
  <c r="M100" i="37"/>
  <c r="M65" i="37"/>
  <c r="M50" i="37"/>
  <c r="M46" i="37"/>
  <c r="M356" i="37"/>
  <c r="M353" i="37"/>
  <c r="M340" i="37"/>
  <c r="M334" i="37"/>
  <c r="M330" i="37"/>
  <c r="M326" i="37"/>
  <c r="M319" i="37"/>
  <c r="M316" i="37"/>
  <c r="M307" i="37"/>
  <c r="M302" i="37"/>
  <c r="M297" i="37"/>
  <c r="M293" i="37"/>
  <c r="M290" i="37"/>
  <c r="M278" i="37"/>
  <c r="M273" i="37"/>
  <c r="M108" i="37"/>
  <c r="M104" i="37"/>
  <c r="M55" i="37"/>
  <c r="M313" i="37"/>
  <c r="M42" i="37"/>
  <c r="M37" i="37"/>
  <c r="M32" i="37"/>
  <c r="M28" i="37"/>
  <c r="M25" i="37"/>
  <c r="M22" i="37"/>
  <c r="M19" i="37"/>
  <c r="M497" i="37"/>
  <c r="M482" i="37"/>
  <c r="M463" i="37"/>
  <c r="M439" i="37"/>
  <c r="M433" i="37"/>
  <c r="M429" i="37"/>
  <c r="M417" i="37"/>
  <c r="M498" i="37"/>
  <c r="M10" i="37"/>
  <c r="M347" i="37"/>
  <c r="M613" i="37"/>
  <c r="M11" i="37"/>
  <c r="M605" i="37"/>
  <c r="M601" i="37"/>
  <c r="M12" i="37"/>
  <c r="M493" i="37"/>
  <c r="M270" i="37"/>
  <c r="M557" i="37"/>
  <c r="M346" i="37"/>
  <c r="M345" i="37"/>
  <c r="M284" i="37"/>
  <c r="M519" i="37"/>
  <c r="M101" i="37"/>
  <c r="M13" i="37"/>
  <c r="M331" i="37"/>
  <c r="M464" i="37"/>
  <c r="M447" i="37"/>
  <c r="M14" i="37"/>
  <c r="M327" i="37"/>
  <c r="M323" i="37"/>
  <c r="M520" i="37"/>
  <c r="M518" i="37"/>
  <c r="M517" i="37"/>
  <c r="M516" i="37"/>
  <c r="M286" i="37"/>
  <c r="M285" i="37"/>
  <c r="M105" i="37"/>
  <c r="M451" i="37"/>
  <c r="M349" i="37"/>
  <c r="M478" i="37"/>
  <c r="M348" i="37"/>
  <c r="M460" i="37"/>
  <c r="M442" i="1"/>
  <c r="M443" i="1"/>
  <c r="M437" i="37"/>
  <c r="M555" i="37"/>
  <c r="M551" i="37"/>
  <c r="M550" i="37"/>
  <c r="M546" i="37"/>
  <c r="M540" i="37"/>
  <c r="M556" i="37"/>
  <c r="M483" i="37"/>
  <c r="M442" i="37"/>
  <c r="M443" i="37"/>
  <c r="M525" i="37"/>
  <c r="M444" i="37"/>
  <c r="M446" i="37"/>
  <c r="M436" i="37"/>
  <c r="M229" i="1"/>
  <c r="M74" i="37"/>
  <c r="M70" i="37"/>
  <c r="M445" i="37"/>
  <c r="M441" i="37"/>
  <c r="M532" i="37"/>
  <c r="M317" i="37"/>
  <c r="M321" i="37"/>
  <c r="M536" i="37"/>
  <c r="M75" i="37"/>
  <c r="M269" i="37"/>
  <c r="M441" i="1"/>
  <c r="M440" i="1"/>
  <c r="M435" i="1"/>
  <c r="M547" i="37"/>
  <c r="M612" i="1"/>
  <c r="M614" i="37"/>
  <c r="M69" i="37"/>
  <c r="M335" i="37"/>
  <c r="M622" i="37"/>
  <c r="M619" i="37"/>
  <c r="M620" i="37"/>
  <c r="M623" i="37"/>
  <c r="M615" i="1"/>
  <c r="M617" i="37"/>
  <c r="M607" i="1"/>
  <c r="M314" i="37"/>
  <c r="M17" i="37"/>
  <c r="M308" i="37"/>
  <c r="M303" i="37"/>
  <c r="M366" i="37"/>
  <c r="M410" i="37"/>
  <c r="M298" i="37"/>
  <c r="M386" i="37"/>
  <c r="M33" i="37"/>
  <c r="M567" i="37"/>
  <c r="M23" i="37"/>
  <c r="M406" i="37"/>
  <c r="M414" i="37"/>
  <c r="M418" i="37"/>
  <c r="M426" i="37"/>
  <c r="M494" i="37"/>
  <c r="M26" i="37"/>
  <c r="M448" i="37"/>
  <c r="M294" i="37"/>
  <c r="M29" i="37"/>
  <c r="M479" i="37"/>
  <c r="M490" i="37"/>
  <c r="M291" i="37"/>
  <c r="M452" i="37"/>
  <c r="M499" i="37"/>
  <c r="M288" i="37"/>
  <c r="M543" i="37"/>
  <c r="M351" i="37"/>
  <c r="M572" i="37"/>
  <c r="M354" i="37"/>
  <c r="M43" i="37"/>
  <c r="M61" i="37"/>
  <c r="M609" i="37"/>
  <c r="M56" i="37"/>
  <c r="M401" i="37"/>
  <c r="M372" i="37"/>
  <c r="M47" i="37"/>
  <c r="M376" i="37"/>
  <c r="M381" i="37"/>
  <c r="M38" i="37"/>
  <c r="M357" i="37"/>
  <c r="M369" i="37"/>
  <c r="M20" i="37"/>
  <c r="M391" i="37"/>
  <c r="M363" i="37"/>
  <c r="M564" i="37"/>
  <c r="M360" i="37"/>
  <c r="M560" i="37"/>
  <c r="M396" i="37"/>
  <c r="M66" i="37"/>
  <c r="M422" i="37"/>
  <c r="M430" i="37"/>
  <c r="M51" i="37"/>
  <c r="C53" i="37"/>
  <c r="D52" i="37"/>
  <c r="M611" i="1"/>
  <c r="M284" i="1"/>
  <c r="M283" i="1"/>
  <c r="M11" i="1"/>
  <c r="M10" i="1"/>
  <c r="M617" i="1"/>
  <c r="M620" i="1"/>
  <c r="L30" i="1"/>
  <c r="L62" i="1"/>
  <c r="E7" i="1"/>
  <c r="M618" i="1"/>
  <c r="M621" i="1"/>
  <c r="M569" i="1"/>
  <c r="M608" i="1"/>
  <c r="M610" i="1"/>
  <c r="M614" i="1"/>
  <c r="M613" i="1"/>
  <c r="M609" i="1"/>
  <c r="M555" i="1"/>
  <c r="M599" i="1"/>
  <c r="M603" i="1"/>
  <c r="M606" i="1"/>
  <c r="M572" i="1"/>
  <c r="M568" i="1"/>
  <c r="M564" i="1"/>
  <c r="M561" i="1"/>
  <c r="M602" i="1"/>
  <c r="M598" i="1"/>
  <c r="M593" i="1"/>
  <c r="M601" i="1"/>
  <c r="M560" i="1"/>
  <c r="M597" i="1"/>
  <c r="M563" i="1"/>
  <c r="M592" i="1"/>
  <c r="M542" i="1"/>
  <c r="M605" i="1"/>
  <c r="M571" i="1"/>
  <c r="M567" i="1"/>
  <c r="M570" i="1"/>
  <c r="M565" i="1"/>
  <c r="M541" i="1"/>
  <c r="M562" i="1"/>
  <c r="M558" i="1"/>
  <c r="M534" i="1"/>
  <c r="M538" i="1"/>
  <c r="M523" i="1"/>
  <c r="M548" i="1"/>
  <c r="M530" i="1"/>
  <c r="M553" i="1"/>
  <c r="M545" i="1"/>
  <c r="M554" i="1"/>
  <c r="M544" i="1"/>
  <c r="M549" i="1"/>
  <c r="M517" i="1"/>
  <c r="M516" i="1"/>
  <c r="M518" i="1"/>
  <c r="M514" i="1"/>
  <c r="M515" i="1"/>
  <c r="M491" i="1"/>
  <c r="M496" i="1"/>
  <c r="M500" i="1"/>
  <c r="M495" i="1"/>
  <c r="M505" i="1"/>
  <c r="M490" i="1"/>
  <c r="M499" i="1"/>
  <c r="M494" i="1"/>
  <c r="M504" i="1"/>
  <c r="M489" i="1"/>
  <c r="M492" i="1"/>
  <c r="M488" i="1"/>
  <c r="M497" i="1"/>
  <c r="M477" i="1"/>
  <c r="M370" i="1"/>
  <c r="M394" i="1"/>
  <c r="M379" i="1"/>
  <c r="M446" i="1"/>
  <c r="M428" i="1"/>
  <c r="M412" i="1"/>
  <c r="M416" i="1"/>
  <c r="M367" i="1"/>
  <c r="M374" i="1"/>
  <c r="M424" i="1"/>
  <c r="M408" i="1"/>
  <c r="M399" i="1"/>
  <c r="M420" i="1"/>
  <c r="M404" i="1"/>
  <c r="M384" i="1"/>
  <c r="M450" i="1"/>
  <c r="M389" i="1"/>
  <c r="M355" i="1"/>
  <c r="M358" i="1"/>
  <c r="M352" i="1"/>
  <c r="M361" i="1"/>
  <c r="M364" i="1"/>
  <c r="M349" i="1"/>
  <c r="M312" i="1"/>
  <c r="M301" i="1"/>
  <c r="M286" i="1"/>
  <c r="M292" i="1"/>
  <c r="M296" i="1"/>
  <c r="M306" i="1"/>
  <c r="M289" i="1"/>
  <c r="M235" i="1"/>
  <c r="M214" i="1"/>
  <c r="M209" i="1"/>
  <c r="M204" i="1"/>
  <c r="M219" i="1"/>
  <c r="M224" i="1"/>
  <c r="M190" i="1"/>
  <c r="M180" i="1"/>
  <c r="M165" i="1"/>
  <c r="M156" i="1"/>
  <c r="M199" i="1"/>
  <c r="M160" i="1"/>
  <c r="M147" i="1"/>
  <c r="M185" i="1"/>
  <c r="M175" i="1"/>
  <c r="M194" i="1"/>
  <c r="M170" i="1"/>
  <c r="M150" i="1"/>
  <c r="M153" i="1"/>
  <c r="M138" i="1"/>
  <c r="M144" i="1"/>
  <c r="M135" i="1"/>
  <c r="M141" i="1"/>
  <c r="M67" i="1"/>
  <c r="M333" i="1"/>
  <c r="M227" i="1"/>
  <c r="M249" i="1"/>
  <c r="M481" i="1"/>
  <c r="M439" i="1"/>
  <c r="M444" i="1"/>
  <c r="M434" i="1"/>
  <c r="M315" i="1"/>
  <c r="M319" i="1"/>
  <c r="M267" i="1"/>
  <c r="M228" i="1"/>
  <c r="M233" i="1"/>
  <c r="M8" i="1"/>
  <c r="M476" i="1"/>
  <c r="M462" i="1"/>
  <c r="M458" i="1"/>
  <c r="M449" i="1"/>
  <c r="M445" i="1"/>
  <c r="M17" i="1"/>
  <c r="M461" i="1"/>
  <c r="M470" i="1"/>
  <c r="M487" i="1"/>
  <c r="M465" i="1"/>
  <c r="M457" i="1"/>
  <c r="M480" i="1"/>
  <c r="M373" i="1"/>
  <c r="M448" i="1"/>
  <c r="M411" i="1"/>
  <c r="M437" i="1"/>
  <c r="M427" i="1"/>
  <c r="M415" i="1"/>
  <c r="M419" i="1"/>
  <c r="M403" i="1"/>
  <c r="M398" i="1"/>
  <c r="M393" i="1"/>
  <c r="M388" i="1"/>
  <c r="M383" i="1"/>
  <c r="M378" i="1"/>
  <c r="M369" i="1"/>
  <c r="M407" i="1"/>
  <c r="M431" i="1"/>
  <c r="M452" i="1"/>
  <c r="M423" i="1"/>
  <c r="M363" i="1"/>
  <c r="M357" i="1"/>
  <c r="M360" i="1"/>
  <c r="M351" i="1"/>
  <c r="M354" i="1"/>
  <c r="M366" i="1"/>
  <c r="M324" i="1"/>
  <c r="M332" i="1"/>
  <c r="M338" i="1"/>
  <c r="M328" i="1"/>
  <c r="M314" i="1"/>
  <c r="M317" i="1"/>
  <c r="M295" i="1"/>
  <c r="M291" i="1"/>
  <c r="M305" i="1"/>
  <c r="M311" i="1"/>
  <c r="M288" i="1"/>
  <c r="M300" i="1"/>
  <c r="M241" i="1"/>
  <c r="M237" i="1"/>
  <c r="M276" i="1"/>
  <c r="M262" i="1"/>
  <c r="M271" i="1"/>
  <c r="M257" i="1"/>
  <c r="M253" i="1"/>
  <c r="M223" i="1"/>
  <c r="M248" i="1"/>
  <c r="M231" i="1"/>
  <c r="M226" i="1"/>
  <c r="M218" i="1"/>
  <c r="M213" i="1"/>
  <c r="M208" i="1"/>
  <c r="M193" i="1"/>
  <c r="M155" i="1"/>
  <c r="M152" i="1"/>
  <c r="M189" i="1"/>
  <c r="M174" i="1"/>
  <c r="M149" i="1"/>
  <c r="M159" i="1"/>
  <c r="M198" i="1"/>
  <c r="M179" i="1"/>
  <c r="M184" i="1"/>
  <c r="M164" i="1"/>
  <c r="M169" i="1"/>
  <c r="M203" i="1"/>
  <c r="M143" i="1"/>
  <c r="M146" i="1"/>
  <c r="M137" i="1"/>
  <c r="M140" i="1"/>
  <c r="M120" i="1"/>
  <c r="M114" i="1"/>
  <c r="M102" i="1"/>
  <c r="M106" i="1"/>
  <c r="M460" i="1"/>
  <c r="M464" i="1"/>
  <c r="M456" i="1"/>
  <c r="M486" i="1"/>
  <c r="M469" i="1"/>
  <c r="M478" i="1"/>
  <c r="M418" i="1"/>
  <c r="M392" i="1"/>
  <c r="M368" i="1"/>
  <c r="M426" i="1"/>
  <c r="M410" i="1"/>
  <c r="M397" i="1"/>
  <c r="M387" i="1"/>
  <c r="M377" i="1"/>
  <c r="M451" i="1"/>
  <c r="M436" i="1"/>
  <c r="M447" i="1"/>
  <c r="M430" i="1"/>
  <c r="M414" i="1"/>
  <c r="M406" i="1"/>
  <c r="M402" i="1"/>
  <c r="M382" i="1"/>
  <c r="M372" i="1"/>
  <c r="M422" i="1"/>
  <c r="M365" i="1"/>
  <c r="M350" i="1"/>
  <c r="M359" i="1"/>
  <c r="M362" i="1"/>
  <c r="M356" i="1"/>
  <c r="M353" i="1"/>
  <c r="M331" i="1"/>
  <c r="M337" i="1"/>
  <c r="M323" i="1"/>
  <c r="M327" i="1"/>
  <c r="M313" i="1"/>
  <c r="M316" i="1"/>
  <c r="M290" i="1"/>
  <c r="M294" i="1"/>
  <c r="M310" i="1"/>
  <c r="M287" i="1"/>
  <c r="M299" i="1"/>
  <c r="M304" i="1"/>
  <c r="M240" i="1"/>
  <c r="M236" i="1"/>
  <c r="M275" i="1"/>
  <c r="M270" i="1"/>
  <c r="M261" i="1"/>
  <c r="M252" i="1"/>
  <c r="M256" i="1"/>
  <c r="M207" i="1"/>
  <c r="M217" i="1"/>
  <c r="M212" i="1"/>
  <c r="M230" i="1"/>
  <c r="M247" i="1"/>
  <c r="M222" i="1"/>
  <c r="M225" i="1"/>
  <c r="M183" i="1"/>
  <c r="M158" i="1"/>
  <c r="M197" i="1"/>
  <c r="M202" i="1"/>
  <c r="M178" i="1"/>
  <c r="M154" i="1"/>
  <c r="M173" i="1"/>
  <c r="M188" i="1"/>
  <c r="M168" i="1"/>
  <c r="M192" i="1"/>
  <c r="M151" i="1"/>
  <c r="M163" i="1"/>
  <c r="M148" i="1"/>
  <c r="M142" i="1"/>
  <c r="M136" i="1"/>
  <c r="M139" i="1"/>
  <c r="M145" i="1"/>
  <c r="M113" i="1"/>
  <c r="M119" i="1"/>
  <c r="M101" i="1"/>
  <c r="M105" i="1"/>
  <c r="M479" i="1"/>
  <c r="M485" i="1"/>
  <c r="M9" i="1"/>
  <c r="M344" i="1"/>
  <c r="M346" i="1"/>
  <c r="M347" i="1"/>
  <c r="M345" i="1"/>
  <c r="M343" i="1"/>
  <c r="M329" i="1"/>
  <c r="M325" i="1"/>
  <c r="M321" i="1"/>
  <c r="M282" i="1"/>
  <c r="M234" i="1"/>
  <c r="M254" i="1"/>
  <c r="M268" i="1"/>
  <c r="M250" i="1"/>
  <c r="M245" i="1"/>
  <c r="M128" i="1"/>
  <c r="M130" i="1"/>
  <c r="M131" i="1"/>
  <c r="M132" i="1"/>
  <c r="M129" i="1"/>
  <c r="M111" i="1"/>
  <c r="M103" i="1"/>
  <c r="M99" i="1"/>
  <c r="M12" i="1"/>
  <c r="D7" i="1"/>
  <c r="M30" i="1"/>
  <c r="M20" i="1"/>
  <c r="M23" i="1"/>
  <c r="M18" i="1"/>
  <c r="M54" i="1"/>
  <c r="M45" i="1"/>
  <c r="M64" i="1"/>
  <c r="M24" i="1"/>
  <c r="M59" i="1"/>
  <c r="M31" i="1"/>
  <c r="M21" i="1"/>
  <c r="M41" i="1"/>
  <c r="M49" i="1"/>
  <c r="M36" i="1"/>
  <c r="M73" i="1"/>
  <c r="M72" i="1"/>
  <c r="M68" i="1"/>
  <c r="M27" i="1"/>
  <c r="M98" i="1"/>
  <c r="M93" i="1"/>
  <c r="M48" i="1"/>
  <c r="M35" i="1"/>
  <c r="M63" i="1"/>
  <c r="M53" i="1"/>
  <c r="M44" i="1"/>
  <c r="M66" i="1"/>
  <c r="M40" i="1"/>
  <c r="M70" i="1"/>
  <c r="M58" i="1"/>
  <c r="M16" i="1"/>
  <c r="M47" i="1"/>
  <c r="M92" i="1"/>
  <c r="M97" i="1"/>
  <c r="M15" i="1"/>
  <c r="M26" i="1"/>
  <c r="L26" i="1"/>
  <c r="L25" i="1" s="1"/>
  <c r="E8" i="1"/>
  <c r="E9" i="1" s="1"/>
  <c r="E10" i="1" s="1"/>
  <c r="E11" i="1" s="1"/>
  <c r="E12" i="1" s="1"/>
  <c r="E13" i="1" s="1"/>
  <c r="E14" i="1" s="1"/>
  <c r="E6" i="1"/>
  <c r="M19" i="1"/>
  <c r="M25" i="1"/>
  <c r="M57" i="1"/>
  <c r="M39" i="1"/>
  <c r="M34" i="1"/>
  <c r="M62" i="1"/>
  <c r="M43" i="1"/>
  <c r="M65" i="1"/>
  <c r="M69" i="1"/>
  <c r="M52" i="1"/>
  <c r="M22" i="1"/>
  <c r="M29" i="1"/>
  <c r="D53" i="37" l="1"/>
  <c r="C54" i="37"/>
  <c r="E15" i="1"/>
  <c r="E16" i="1" s="1"/>
  <c r="D12" i="1"/>
  <c r="L63" i="1"/>
  <c r="C55" i="37" l="1"/>
  <c r="D54" i="37"/>
  <c r="E17" i="1"/>
  <c r="E18" i="1"/>
  <c r="D15" i="1"/>
  <c r="C56" i="37" l="1"/>
  <c r="D55" i="37"/>
  <c r="E19" i="1"/>
  <c r="E20" i="1" s="1"/>
  <c r="E21" i="1"/>
  <c r="D16" i="1"/>
  <c r="C57" i="37" l="1"/>
  <c r="D56" i="37"/>
  <c r="E24" i="1"/>
  <c r="E22" i="1"/>
  <c r="E23" i="1" s="1"/>
  <c r="D17" i="1"/>
  <c r="C58" i="37" l="1"/>
  <c r="D57" i="37"/>
  <c r="E27" i="1"/>
  <c r="E25" i="1"/>
  <c r="E26" i="1" s="1"/>
  <c r="E41" i="1" s="1"/>
  <c r="D18" i="1"/>
  <c r="D58" i="37" l="1"/>
  <c r="C59" i="37"/>
  <c r="E28" i="1"/>
  <c r="E31" i="1" s="1"/>
  <c r="E29" i="1"/>
  <c r="E30" i="1" s="1"/>
  <c r="E42" i="1"/>
  <c r="E45" i="1"/>
  <c r="E49" i="1" s="1"/>
  <c r="D19" i="1"/>
  <c r="C60" i="37" l="1"/>
  <c r="D59" i="37"/>
  <c r="E34" i="1"/>
  <c r="E35" i="1" s="1"/>
  <c r="E33" i="1"/>
  <c r="E36" i="1" s="1"/>
  <c r="E32" i="1"/>
  <c r="E51" i="1"/>
  <c r="E50" i="1"/>
  <c r="E54" i="1"/>
  <c r="D20" i="1"/>
  <c r="E43" i="1"/>
  <c r="E44" i="1" s="1"/>
  <c r="C61" i="37" l="1"/>
  <c r="D60" i="37"/>
  <c r="E55" i="1"/>
  <c r="E59" i="1"/>
  <c r="E60" i="1" s="1"/>
  <c r="E56" i="1"/>
  <c r="E39" i="1"/>
  <c r="E40" i="1" s="1"/>
  <c r="E38" i="1"/>
  <c r="E37" i="1"/>
  <c r="D21" i="1"/>
  <c r="E46" i="1"/>
  <c r="C62" i="37" l="1"/>
  <c r="D61" i="37"/>
  <c r="E61" i="1"/>
  <c r="D23" i="1"/>
  <c r="D22" i="1"/>
  <c r="E48" i="1"/>
  <c r="E47" i="1"/>
  <c r="E52" i="1"/>
  <c r="D62" i="37" l="1"/>
  <c r="C63" i="37"/>
  <c r="D24" i="1"/>
  <c r="E53" i="1"/>
  <c r="E62" i="1"/>
  <c r="E63" i="1" s="1"/>
  <c r="E64" i="1" s="1"/>
  <c r="E65" i="1" s="1"/>
  <c r="E66" i="1" s="1"/>
  <c r="E67" i="1" s="1"/>
  <c r="E68" i="1" s="1"/>
  <c r="E57" i="1"/>
  <c r="C64" i="37" l="1"/>
  <c r="D63" i="37"/>
  <c r="D25" i="1"/>
  <c r="E58" i="1"/>
  <c r="E69" i="1"/>
  <c r="E70" i="1" s="1"/>
  <c r="E71" i="1" s="1"/>
  <c r="E72" i="1" s="1"/>
  <c r="E73" i="1" s="1"/>
  <c r="E74" i="1" s="1"/>
  <c r="E75" i="1" s="1"/>
  <c r="E76" i="1" s="1"/>
  <c r="E77" i="1" s="1"/>
  <c r="E78" i="1" s="1"/>
  <c r="E79" i="1" s="1"/>
  <c r="D64" i="37" l="1"/>
  <c r="C65" i="37"/>
  <c r="E80" i="1"/>
  <c r="D26" i="1"/>
  <c r="D65" i="37" l="1"/>
  <c r="C66" i="37"/>
  <c r="E81" i="1"/>
  <c r="E82" i="1" s="1"/>
  <c r="E84" i="1" s="1"/>
  <c r="D27" i="1"/>
  <c r="C67" i="37" l="1"/>
  <c r="D66" i="37"/>
  <c r="E86" i="1"/>
  <c r="D28" i="1"/>
  <c r="D67" i="37" l="1"/>
  <c r="C68" i="37"/>
  <c r="E87" i="1"/>
  <c r="D29" i="1"/>
  <c r="E124" i="1"/>
  <c r="E125" i="1" s="1"/>
  <c r="E126" i="1" s="1"/>
  <c r="E127" i="1" s="1"/>
  <c r="E128" i="1" s="1"/>
  <c r="E129" i="1" s="1"/>
  <c r="E130" i="1" s="1"/>
  <c r="E131" i="1" s="1"/>
  <c r="E132" i="1" s="1"/>
  <c r="C69" i="37" l="1"/>
  <c r="D68" i="37"/>
  <c r="D30" i="1"/>
  <c r="E135" i="1"/>
  <c r="E136" i="1" s="1"/>
  <c r="E137" i="1" s="1"/>
  <c r="E133" i="1"/>
  <c r="E134" i="1" s="1"/>
  <c r="D69" i="37" l="1"/>
  <c r="C70" i="37"/>
  <c r="E138" i="1"/>
  <c r="D31" i="1"/>
  <c r="C71" i="37" l="1"/>
  <c r="D70" i="37"/>
  <c r="E141" i="1"/>
  <c r="E139" i="1"/>
  <c r="E140" i="1" s="1"/>
  <c r="D32" i="1"/>
  <c r="C72" i="37" l="1"/>
  <c r="D71" i="37"/>
  <c r="E144" i="1"/>
  <c r="E142" i="1"/>
  <c r="E143" i="1" s="1"/>
  <c r="D33" i="1"/>
  <c r="C73" i="37" l="1"/>
  <c r="D72" i="37"/>
  <c r="E147" i="1"/>
  <c r="E145" i="1"/>
  <c r="E146" i="1" s="1"/>
  <c r="D34" i="1"/>
  <c r="D73" i="37" l="1"/>
  <c r="C74" i="37"/>
  <c r="E150" i="1"/>
  <c r="E148" i="1"/>
  <c r="E149" i="1" s="1"/>
  <c r="D35" i="1"/>
  <c r="C75" i="37" l="1"/>
  <c r="D74" i="37"/>
  <c r="E151" i="1"/>
  <c r="E152" i="1" s="1"/>
  <c r="E153" i="1"/>
  <c r="D36" i="1"/>
  <c r="C76" i="37" l="1"/>
  <c r="D75" i="37"/>
  <c r="E156" i="1"/>
  <c r="E154" i="1"/>
  <c r="E155" i="1" s="1"/>
  <c r="D37" i="1"/>
  <c r="D76" i="37" l="1"/>
  <c r="C77" i="37"/>
  <c r="E158" i="1"/>
  <c r="E157" i="1"/>
  <c r="E160" i="1" s="1"/>
  <c r="D38" i="1"/>
  <c r="D77" i="37" l="1"/>
  <c r="C78" i="37"/>
  <c r="E161" i="1"/>
  <c r="E159" i="1"/>
  <c r="E162" i="1"/>
  <c r="E165" i="1" s="1"/>
  <c r="E163" i="1"/>
  <c r="D39" i="1"/>
  <c r="C79" i="37" l="1"/>
  <c r="D78" i="37"/>
  <c r="E168" i="1"/>
  <c r="E167" i="1"/>
  <c r="E170" i="1" s="1"/>
  <c r="E164" i="1"/>
  <c r="E166" i="1"/>
  <c r="D40" i="1"/>
  <c r="D79" i="37" l="1"/>
  <c r="C80" i="37"/>
  <c r="E169" i="1"/>
  <c r="E171" i="1"/>
  <c r="E173" i="1"/>
  <c r="E172" i="1"/>
  <c r="E175" i="1" s="1"/>
  <c r="D41" i="1"/>
  <c r="C81" i="37" l="1"/>
  <c r="D80" i="37"/>
  <c r="E178" i="1"/>
  <c r="E177" i="1"/>
  <c r="E180" i="1" s="1"/>
  <c r="E176" i="1"/>
  <c r="E174" i="1"/>
  <c r="D42" i="1"/>
  <c r="C82" i="37" l="1"/>
  <c r="D81" i="37"/>
  <c r="E181" i="1"/>
  <c r="E179" i="1"/>
  <c r="E183" i="1"/>
  <c r="E182" i="1"/>
  <c r="E185" i="1" s="1"/>
  <c r="D43" i="1"/>
  <c r="C83" i="37" l="1"/>
  <c r="D82" i="37"/>
  <c r="E184" i="1"/>
  <c r="E186" i="1"/>
  <c r="E188" i="1"/>
  <c r="E189" i="1" s="1"/>
  <c r="E187" i="1"/>
  <c r="E190" i="1" s="1"/>
  <c r="D44" i="1"/>
  <c r="C84" i="37" l="1"/>
  <c r="D83" i="37"/>
  <c r="E191" i="1"/>
  <c r="E192" i="1"/>
  <c r="E193" i="1" s="1"/>
  <c r="D45" i="1"/>
  <c r="E196" i="1"/>
  <c r="E195" i="1"/>
  <c r="E197" i="1"/>
  <c r="E198" i="1" s="1"/>
  <c r="E199" i="1"/>
  <c r="D84" i="37" l="1"/>
  <c r="C85" i="37"/>
  <c r="D46" i="1"/>
  <c r="E201" i="1"/>
  <c r="E200" i="1"/>
  <c r="E202" i="1"/>
  <c r="E203" i="1" s="1"/>
  <c r="E204" i="1"/>
  <c r="C86" i="37" l="1"/>
  <c r="D85" i="37"/>
  <c r="D47" i="1"/>
  <c r="E206" i="1"/>
  <c r="E205" i="1"/>
  <c r="E207" i="1"/>
  <c r="E208" i="1" s="1"/>
  <c r="E209" i="1"/>
  <c r="C87" i="37" l="1"/>
  <c r="D86" i="37"/>
  <c r="D48" i="1"/>
  <c r="E211" i="1"/>
  <c r="E210" i="1"/>
  <c r="E212" i="1"/>
  <c r="E213" i="1" s="1"/>
  <c r="E214" i="1"/>
  <c r="C88" i="37" l="1"/>
  <c r="D87" i="37"/>
  <c r="D49" i="1"/>
  <c r="E216" i="1"/>
  <c r="E215" i="1"/>
  <c r="E217" i="1"/>
  <c r="E218" i="1" s="1"/>
  <c r="E219" i="1"/>
  <c r="E220" i="1" s="1"/>
  <c r="C89" i="37" l="1"/>
  <c r="D88" i="37"/>
  <c r="D50" i="1"/>
  <c r="E222" i="1"/>
  <c r="E221" i="1"/>
  <c r="D89" i="37" l="1"/>
  <c r="C90" i="37"/>
  <c r="D51" i="1"/>
  <c r="E223" i="1"/>
  <c r="E224" i="1" s="1"/>
  <c r="E225" i="1" s="1"/>
  <c r="E226" i="1" s="1"/>
  <c r="C91" i="37" l="1"/>
  <c r="D90" i="37"/>
  <c r="D52" i="1"/>
  <c r="E227" i="1"/>
  <c r="C92" i="37" l="1"/>
  <c r="D91" i="37"/>
  <c r="E229" i="1"/>
  <c r="E228" i="1"/>
  <c r="D53" i="1"/>
  <c r="E231" i="1"/>
  <c r="E232" i="1" s="1"/>
  <c r="E233" i="1" s="1"/>
  <c r="E234" i="1"/>
  <c r="E235" i="1" s="1"/>
  <c r="E236" i="1" s="1"/>
  <c r="E237" i="1" s="1"/>
  <c r="E238" i="1" s="1"/>
  <c r="E239" i="1" s="1"/>
  <c r="E240" i="1" s="1"/>
  <c r="C93" i="37" l="1"/>
  <c r="D92" i="37"/>
  <c r="D54" i="1"/>
  <c r="D93" i="37" l="1"/>
  <c r="C94" i="37"/>
  <c r="E242" i="1"/>
  <c r="E243" i="1" s="1"/>
  <c r="E244" i="1" s="1"/>
  <c r="E245" i="1" s="1"/>
  <c r="E246" i="1" s="1"/>
  <c r="D55" i="1"/>
  <c r="E241" i="1"/>
  <c r="C95" i="37" l="1"/>
  <c r="D94" i="37"/>
  <c r="D56" i="1"/>
  <c r="E250" i="1"/>
  <c r="E247" i="1"/>
  <c r="E248" i="1" s="1"/>
  <c r="E249" i="1" s="1"/>
  <c r="C96" i="37" l="1"/>
  <c r="D95" i="37"/>
  <c r="D57" i="1"/>
  <c r="E254" i="1"/>
  <c r="E255" i="1" s="1"/>
  <c r="E256" i="1" s="1"/>
  <c r="E257" i="1" s="1"/>
  <c r="E251" i="1"/>
  <c r="E252" i="1" s="1"/>
  <c r="E253" i="1" s="1"/>
  <c r="E258" i="1" s="1"/>
  <c r="E259" i="1" s="1"/>
  <c r="E260" i="1" s="1"/>
  <c r="E261" i="1" s="1"/>
  <c r="C97" i="37" l="1"/>
  <c r="D96" i="37"/>
  <c r="E262" i="1"/>
  <c r="E263" i="1" s="1"/>
  <c r="E265" i="1"/>
  <c r="E266" i="1" s="1"/>
  <c r="D58" i="1"/>
  <c r="C98" i="37" l="1"/>
  <c r="D97" i="37"/>
  <c r="E267" i="1"/>
  <c r="E268" i="1"/>
  <c r="E269" i="1" s="1"/>
  <c r="E270" i="1" s="1"/>
  <c r="E271" i="1" s="1"/>
  <c r="E272" i="1"/>
  <c r="E273" i="1" s="1"/>
  <c r="E274" i="1" s="1"/>
  <c r="E275" i="1" s="1"/>
  <c r="E276" i="1" s="1"/>
  <c r="E277" i="1" s="1"/>
  <c r="D59" i="1"/>
  <c r="C99" i="37" l="1"/>
  <c r="D98" i="37"/>
  <c r="D60" i="1"/>
  <c r="D99" i="37" l="1"/>
  <c r="C100" i="37"/>
  <c r="D61" i="1"/>
  <c r="C101" i="37" l="1"/>
  <c r="D100" i="37"/>
  <c r="D62" i="1"/>
  <c r="D101" i="37" l="1"/>
  <c r="C102" i="37"/>
  <c r="D63" i="1"/>
  <c r="C103" i="37" l="1"/>
  <c r="D102" i="37"/>
  <c r="D64" i="1"/>
  <c r="C104" i="37" l="1"/>
  <c r="D103" i="37"/>
  <c r="D65" i="1"/>
  <c r="D104" i="37" l="1"/>
  <c r="C105" i="37"/>
  <c r="D66" i="1"/>
  <c r="C106" i="37" l="1"/>
  <c r="D105" i="37"/>
  <c r="D67" i="1"/>
  <c r="D106" i="37" l="1"/>
  <c r="C107" i="37"/>
  <c r="D68" i="1"/>
  <c r="C108" i="37" l="1"/>
  <c r="D107" i="37"/>
  <c r="D69" i="1"/>
  <c r="D108" i="37" l="1"/>
  <c r="C109" i="37"/>
  <c r="D70" i="1"/>
  <c r="D109" i="37" l="1"/>
  <c r="C111" i="37"/>
  <c r="D71" i="1"/>
  <c r="D111" i="37" l="1"/>
  <c r="C112" i="37"/>
  <c r="D72" i="1"/>
  <c r="C113" i="37" l="1"/>
  <c r="D112" i="37"/>
  <c r="D73" i="1"/>
  <c r="C114" i="37" l="1"/>
  <c r="D113" i="37"/>
  <c r="D74" i="1"/>
  <c r="C115" i="37" l="1"/>
  <c r="D114" i="37"/>
  <c r="D75" i="1"/>
  <c r="D115" i="37" l="1"/>
  <c r="C116" i="37"/>
  <c r="D76" i="1"/>
  <c r="D116" i="37" l="1"/>
  <c r="C117" i="37"/>
  <c r="C118" i="37"/>
  <c r="D118" i="37" s="1"/>
  <c r="D117" i="37"/>
  <c r="D77" i="1"/>
  <c r="C119" i="37" l="1"/>
  <c r="D78" i="1"/>
  <c r="D119" i="37" l="1"/>
  <c r="C120" i="37"/>
  <c r="D79" i="1"/>
  <c r="C121" i="37" l="1"/>
  <c r="D120" i="37"/>
  <c r="D80" i="1"/>
  <c r="D121" i="37" l="1"/>
  <c r="C122" i="37"/>
  <c r="D122" i="37" s="1"/>
  <c r="C123" i="37"/>
  <c r="D81" i="1"/>
  <c r="D123" i="37" l="1"/>
  <c r="C125" i="37"/>
  <c r="D85" i="1"/>
  <c r="C126" i="37" l="1"/>
  <c r="D125" i="37"/>
  <c r="D86" i="1"/>
  <c r="C127" i="37" l="1"/>
  <c r="D126" i="37"/>
  <c r="D88" i="1"/>
  <c r="C128" i="37" l="1"/>
  <c r="D127" i="37"/>
  <c r="D89" i="1"/>
  <c r="D128" i="37" l="1"/>
  <c r="C129" i="37"/>
  <c r="D90" i="1"/>
  <c r="C134" i="37" l="1"/>
  <c r="D129" i="37"/>
  <c r="D91" i="1"/>
  <c r="C135" i="37" l="1"/>
  <c r="D134" i="37"/>
  <c r="C136" i="37"/>
  <c r="D135" i="37"/>
  <c r="D92" i="1"/>
  <c r="D136" i="37" l="1"/>
  <c r="C137" i="37"/>
  <c r="D93" i="1"/>
  <c r="D137" i="37" l="1"/>
  <c r="C138" i="37"/>
  <c r="C139" i="37" s="1"/>
  <c r="C140" i="37" s="1"/>
  <c r="D94" i="1"/>
  <c r="C141" i="37" l="1"/>
  <c r="C142" i="37" s="1"/>
  <c r="C143" i="37" s="1"/>
  <c r="D140" i="37"/>
  <c r="D139" i="37"/>
  <c r="D138" i="37"/>
  <c r="D95" i="1"/>
  <c r="D141" i="37" l="1"/>
  <c r="D143" i="37"/>
  <c r="D142" i="37"/>
  <c r="C144" i="37"/>
  <c r="D96" i="1"/>
  <c r="C145" i="37" l="1"/>
  <c r="D144" i="37"/>
  <c r="D97" i="1"/>
  <c r="D145" i="37" l="1"/>
  <c r="C146" i="37"/>
  <c r="D98" i="1"/>
  <c r="C147" i="37" l="1"/>
  <c r="D146" i="37"/>
  <c r="D99" i="1"/>
  <c r="D147" i="37" l="1"/>
  <c r="C148" i="37"/>
  <c r="D100" i="1"/>
  <c r="C149" i="37" l="1"/>
  <c r="D148" i="37"/>
  <c r="D101" i="1"/>
  <c r="D149" i="37" l="1"/>
  <c r="C150" i="37"/>
  <c r="D102" i="1"/>
  <c r="D150" i="37" l="1"/>
  <c r="C151" i="37"/>
  <c r="D103" i="1"/>
  <c r="C152" i="37" l="1"/>
  <c r="D151" i="37"/>
  <c r="D152" i="37"/>
  <c r="C153" i="37"/>
  <c r="C154" i="37"/>
  <c r="C155" i="37" s="1"/>
  <c r="D104" i="1"/>
  <c r="D153" i="37" l="1"/>
  <c r="D154" i="37"/>
  <c r="D155" i="37"/>
  <c r="C156" i="37"/>
  <c r="D105" i="1"/>
  <c r="C157" i="37" l="1"/>
  <c r="D157" i="37" s="1"/>
  <c r="D156" i="37"/>
  <c r="D106" i="1"/>
  <c r="C158" i="37" l="1"/>
  <c r="C159" i="37" l="1"/>
  <c r="D159" i="37" s="1"/>
  <c r="D158" i="37"/>
  <c r="E330" i="1"/>
  <c r="E331" i="1" s="1"/>
  <c r="E332" i="1" s="1"/>
  <c r="C160" i="37" l="1"/>
  <c r="E333" i="1"/>
  <c r="E334" i="1"/>
  <c r="E335" i="1" s="1"/>
  <c r="E336" i="1" s="1"/>
  <c r="E337" i="1" s="1"/>
  <c r="E338" i="1" s="1"/>
  <c r="E339" i="1" s="1"/>
  <c r="C161" i="37" l="1"/>
  <c r="D160" i="37"/>
  <c r="C123" i="1"/>
  <c r="C162" i="37" l="1"/>
  <c r="C163" i="37" s="1"/>
  <c r="D161" i="37"/>
  <c r="C124" i="1"/>
  <c r="C125" i="1" s="1"/>
  <c r="C126" i="1" s="1"/>
  <c r="C127" i="1" s="1"/>
  <c r="K55" i="22"/>
  <c r="K56" i="22" s="1"/>
  <c r="K57" i="22" s="1"/>
  <c r="K58" i="22" s="1"/>
  <c r="K59" i="22" s="1"/>
  <c r="K60" i="22" s="1"/>
  <c r="K61" i="22" s="1"/>
  <c r="K62" i="22" s="1"/>
  <c r="K63" i="22" s="1"/>
  <c r="K64" i="22" s="1"/>
  <c r="K65" i="22" s="1"/>
  <c r="D123" i="1"/>
  <c r="C164" i="37" l="1"/>
  <c r="D164" i="37" s="1"/>
  <c r="D162" i="37"/>
  <c r="D163" i="37"/>
  <c r="C165" i="37"/>
  <c r="D124" i="1"/>
  <c r="J58" i="21"/>
  <c r="J59" i="21" s="1"/>
  <c r="J60" i="21" s="1"/>
  <c r="J61" i="21" s="1"/>
  <c r="J62" i="21" s="1"/>
  <c r="J63" i="21" s="1"/>
  <c r="J64" i="21" s="1"/>
  <c r="J65" i="21" s="1"/>
  <c r="J66" i="21" s="1"/>
  <c r="C166" i="37" l="1"/>
  <c r="D166" i="37" s="1"/>
  <c r="D165" i="37"/>
  <c r="D125" i="1"/>
  <c r="C167" i="37" l="1"/>
  <c r="C168" i="37" s="1"/>
  <c r="D126" i="1"/>
  <c r="C169" i="37" l="1"/>
  <c r="D168" i="37"/>
  <c r="D167" i="37"/>
  <c r="D127" i="1"/>
  <c r="C132" i="1"/>
  <c r="C170" i="37" l="1"/>
  <c r="D169" i="37"/>
  <c r="C133" i="1"/>
  <c r="C134" i="1" s="1"/>
  <c r="C135" i="1" s="1"/>
  <c r="C136" i="1" s="1"/>
  <c r="C137" i="1" s="1"/>
  <c r="C138" i="1" s="1"/>
  <c r="C139" i="1" s="1"/>
  <c r="C140" i="1" s="1"/>
  <c r="C141" i="1" s="1"/>
  <c r="C142" i="1" s="1"/>
  <c r="C143" i="1" s="1"/>
  <c r="C144" i="1" s="1"/>
  <c r="C145" i="1" s="1"/>
  <c r="C146" i="1" s="1"/>
  <c r="C147" i="1" s="1"/>
  <c r="C148" i="1" s="1"/>
  <c r="C149" i="1" s="1"/>
  <c r="C150" i="1" s="1"/>
  <c r="C151" i="1" s="1"/>
  <c r="C152" i="1" s="1"/>
  <c r="C153" i="1" s="1"/>
  <c r="C154" i="1" s="1"/>
  <c r="C155" i="1" s="1"/>
  <c r="C156" i="1" s="1"/>
  <c r="C157" i="1" s="1"/>
  <c r="C158" i="1" s="1"/>
  <c r="C159" i="1" s="1"/>
  <c r="C160" i="1" s="1"/>
  <c r="C161" i="1" s="1"/>
  <c r="C162" i="1" s="1"/>
  <c r="C163" i="1" s="1"/>
  <c r="C164" i="1" s="1"/>
  <c r="C165" i="1" s="1"/>
  <c r="C166" i="1" s="1"/>
  <c r="C167" i="1" s="1"/>
  <c r="C168" i="1" s="1"/>
  <c r="C169" i="1" s="1"/>
  <c r="C170" i="1" s="1"/>
  <c r="C171" i="1" s="1"/>
  <c r="C172" i="1" s="1"/>
  <c r="C173" i="1" s="1"/>
  <c r="C174" i="1" s="1"/>
  <c r="C175" i="1" s="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C210" i="1" s="1"/>
  <c r="C211" i="1" s="1"/>
  <c r="C212" i="1" s="1"/>
  <c r="C213" i="1" s="1"/>
  <c r="C214" i="1" s="1"/>
  <c r="C215" i="1" s="1"/>
  <c r="C216" i="1" s="1"/>
  <c r="C217" i="1" s="1"/>
  <c r="C218" i="1" s="1"/>
  <c r="C219" i="1" s="1"/>
  <c r="C220" i="1" s="1"/>
  <c r="C221" i="1" s="1"/>
  <c r="C222" i="1" s="1"/>
  <c r="C223" i="1" s="1"/>
  <c r="C224" i="1" s="1"/>
  <c r="C225" i="1" s="1"/>
  <c r="C226" i="1" s="1"/>
  <c r="C227" i="1" s="1"/>
  <c r="C228" i="1" s="1"/>
  <c r="D132" i="1"/>
  <c r="C171" i="37" l="1"/>
  <c r="D171" i="37" s="1"/>
  <c r="D170" i="37"/>
  <c r="C229" i="1"/>
  <c r="C230" i="1" s="1"/>
  <c r="D133" i="1"/>
  <c r="C172" i="37" l="1"/>
  <c r="D229" i="1"/>
  <c r="C231" i="1"/>
  <c r="C232" i="1" s="1"/>
  <c r="C233" i="1" s="1"/>
  <c r="C234" i="1" s="1"/>
  <c r="C235" i="1" s="1"/>
  <c r="C236" i="1" s="1"/>
  <c r="C237" i="1" s="1"/>
  <c r="D134" i="1"/>
  <c r="D135" i="1"/>
  <c r="C173" i="37" l="1"/>
  <c r="D172" i="37"/>
  <c r="D136" i="1"/>
  <c r="C174" i="37" l="1"/>
  <c r="D173" i="37"/>
  <c r="D137" i="1"/>
  <c r="C175" i="37" l="1"/>
  <c r="D174" i="37"/>
  <c r="D138" i="1"/>
  <c r="C176" i="37" l="1"/>
  <c r="D176" i="37" s="1"/>
  <c r="D175" i="37"/>
  <c r="D139" i="1"/>
  <c r="C177" i="37" l="1"/>
  <c r="D140" i="1"/>
  <c r="C178" i="37" l="1"/>
  <c r="D177" i="37"/>
  <c r="D141" i="1"/>
  <c r="C179" i="37" l="1"/>
  <c r="D178" i="37"/>
  <c r="D142" i="1"/>
  <c r="C180" i="37" l="1"/>
  <c r="D179" i="37"/>
  <c r="D143" i="1"/>
  <c r="C181" i="37" l="1"/>
  <c r="D181" i="37" s="1"/>
  <c r="D180" i="37"/>
  <c r="D144" i="1"/>
  <c r="C182" i="37" l="1"/>
  <c r="D182" i="37" s="1"/>
  <c r="D145" i="1"/>
  <c r="C183" i="37" l="1"/>
  <c r="D146" i="1"/>
  <c r="C184" i="37" l="1"/>
  <c r="D183" i="37"/>
  <c r="D147" i="1"/>
  <c r="C185" i="37" l="1"/>
  <c r="D184" i="37"/>
  <c r="D148" i="1"/>
  <c r="C186" i="37" l="1"/>
  <c r="D185" i="37"/>
  <c r="D149" i="1"/>
  <c r="C187" i="37" l="1"/>
  <c r="D187" i="37" s="1"/>
  <c r="D186" i="37"/>
  <c r="D150" i="1"/>
  <c r="C188" i="37" l="1"/>
  <c r="D151" i="1"/>
  <c r="C189" i="37" l="1"/>
  <c r="D188" i="37"/>
  <c r="D152" i="1"/>
  <c r="D154" i="1"/>
  <c r="C190" i="37" l="1"/>
  <c r="D189" i="37"/>
  <c r="D153" i="1"/>
  <c r="C191" i="37" l="1"/>
  <c r="D191" i="37" s="1"/>
  <c r="D190" i="37"/>
  <c r="D155" i="1"/>
  <c r="C192" i="37" l="1"/>
  <c r="D156" i="1"/>
  <c r="C193" i="37" l="1"/>
  <c r="D192" i="37"/>
  <c r="D157" i="1"/>
  <c r="C194" i="37" l="1"/>
  <c r="D193" i="37"/>
  <c r="D158" i="1"/>
  <c r="C195" i="37" l="1"/>
  <c r="D194" i="37"/>
  <c r="D159" i="1"/>
  <c r="C196" i="37" l="1"/>
  <c r="D196" i="37" s="1"/>
  <c r="D195" i="37"/>
  <c r="D160" i="1"/>
  <c r="C197" i="37" l="1"/>
  <c r="D161" i="1"/>
  <c r="C198" i="37" l="1"/>
  <c r="D198" i="37" s="1"/>
  <c r="D197" i="37"/>
  <c r="D162" i="1"/>
  <c r="C199" i="37" l="1"/>
  <c r="D163" i="1"/>
  <c r="C200" i="37" l="1"/>
  <c r="D199" i="37"/>
  <c r="D164" i="1"/>
  <c r="C201" i="37" l="1"/>
  <c r="D200" i="37"/>
  <c r="D165" i="1"/>
  <c r="C202" i="37" l="1"/>
  <c r="D201" i="37"/>
  <c r="D166" i="1"/>
  <c r="C203" i="37" l="1"/>
  <c r="D203" i="37" s="1"/>
  <c r="D202" i="37"/>
  <c r="D167" i="1"/>
  <c r="C204" i="37" l="1"/>
  <c r="D168" i="1"/>
  <c r="C205" i="37" l="1"/>
  <c r="D204" i="37"/>
  <c r="D169" i="1"/>
  <c r="C206" i="37" l="1"/>
  <c r="D206" i="37" s="1"/>
  <c r="D205" i="37"/>
  <c r="D170" i="1"/>
  <c r="C207" i="37" l="1"/>
  <c r="D171" i="1"/>
  <c r="C208" i="37" l="1"/>
  <c r="D207" i="37"/>
  <c r="D172" i="1"/>
  <c r="C209" i="37" l="1"/>
  <c r="D208" i="37"/>
  <c r="D173" i="1"/>
  <c r="C210" i="37" l="1"/>
  <c r="D210" i="37" s="1"/>
  <c r="D209" i="37"/>
  <c r="D174" i="1"/>
  <c r="C211" i="37" l="1"/>
  <c r="D175" i="1"/>
  <c r="C212" i="37" l="1"/>
  <c r="D212" i="37" s="1"/>
  <c r="D211" i="37"/>
  <c r="D176" i="1"/>
  <c r="C213" i="37" l="1"/>
  <c r="D213" i="37" s="1"/>
  <c r="D177" i="1"/>
  <c r="C214" i="37" l="1"/>
  <c r="D178" i="1"/>
  <c r="C215" i="37" l="1"/>
  <c r="D214" i="37"/>
  <c r="D180" i="1"/>
  <c r="D179" i="1"/>
  <c r="C216" i="37" l="1"/>
  <c r="D216" i="37" s="1"/>
  <c r="D215" i="37"/>
  <c r="D181" i="1"/>
  <c r="C217" i="37" l="1"/>
  <c r="D182" i="1"/>
  <c r="C218" i="37" l="1"/>
  <c r="D217" i="37"/>
  <c r="D183" i="1"/>
  <c r="C219" i="37" l="1"/>
  <c r="D218" i="37"/>
  <c r="D184" i="1"/>
  <c r="C220" i="37" l="1"/>
  <c r="D220" i="37" s="1"/>
  <c r="D219" i="37"/>
  <c r="D185" i="1"/>
  <c r="C221" i="37" l="1"/>
  <c r="D221" i="37" s="1"/>
  <c r="D186" i="1"/>
  <c r="C222" i="37" l="1"/>
  <c r="D187" i="1"/>
  <c r="C223" i="37" l="1"/>
  <c r="D222" i="37"/>
  <c r="D188" i="1"/>
  <c r="C224" i="37" l="1"/>
  <c r="D223" i="37"/>
  <c r="D189" i="1"/>
  <c r="C225" i="37" l="1"/>
  <c r="D224" i="37"/>
  <c r="D190" i="1"/>
  <c r="C226" i="37" l="1"/>
  <c r="D226" i="37" s="1"/>
  <c r="D225" i="37"/>
  <c r="D191" i="1"/>
  <c r="C227" i="37" l="1"/>
  <c r="D227" i="37" s="1"/>
  <c r="D192" i="1"/>
  <c r="C228" i="37" l="1"/>
  <c r="D228" i="37" s="1"/>
  <c r="D193" i="1"/>
  <c r="D194" i="1"/>
  <c r="C229" i="37" l="1"/>
  <c r="D195" i="1"/>
  <c r="C230" i="37" l="1"/>
  <c r="D230" i="37" s="1"/>
  <c r="D229" i="37"/>
  <c r="D196" i="1"/>
  <c r="C231" i="37" l="1"/>
  <c r="D197" i="1"/>
  <c r="C232" i="37" l="1"/>
  <c r="D232" i="37" s="1"/>
  <c r="D231" i="37"/>
  <c r="D198" i="1"/>
  <c r="C233" i="37" l="1"/>
  <c r="D199" i="1"/>
  <c r="C234" i="37" l="1"/>
  <c r="D233" i="37"/>
  <c r="D200" i="1"/>
  <c r="C235" i="37" l="1"/>
  <c r="D235" i="37" s="1"/>
  <c r="D234" i="37"/>
  <c r="D201" i="1"/>
  <c r="C236" i="37" l="1"/>
  <c r="D202" i="1"/>
  <c r="C237" i="37" l="1"/>
  <c r="D237" i="37" s="1"/>
  <c r="D236" i="37"/>
  <c r="D203" i="1"/>
  <c r="C238" i="37" l="1"/>
  <c r="D204" i="1"/>
  <c r="C239" i="37" l="1"/>
  <c r="D239" i="37" s="1"/>
  <c r="D238" i="37"/>
  <c r="D205" i="1"/>
  <c r="C241" i="37" l="1"/>
  <c r="D241" i="37" s="1"/>
  <c r="D206" i="1"/>
  <c r="C242" i="37" l="1"/>
  <c r="D242" i="37" s="1"/>
  <c r="D207" i="1"/>
  <c r="C243" i="37" l="1"/>
  <c r="D243" i="37" s="1"/>
  <c r="D208" i="1"/>
  <c r="C244" i="37" l="1"/>
  <c r="D244" i="37" s="1"/>
  <c r="D209" i="1"/>
  <c r="C245" i="37" l="1"/>
  <c r="D245" i="37" s="1"/>
  <c r="D210" i="1"/>
  <c r="C246" i="37" l="1"/>
  <c r="D246" i="37" s="1"/>
  <c r="D211" i="1"/>
  <c r="C247" i="37" l="1"/>
  <c r="D247" i="37" s="1"/>
  <c r="D212" i="1"/>
  <c r="C248" i="37" l="1"/>
  <c r="D248" i="37" s="1"/>
  <c r="D213" i="1"/>
  <c r="C249" i="37" l="1"/>
  <c r="D249" i="37" s="1"/>
  <c r="D214" i="1"/>
  <c r="C250" i="37" l="1"/>
  <c r="D250" i="37" s="1"/>
  <c r="D215" i="1"/>
  <c r="C251" i="37" l="1"/>
  <c r="D251" i="37" s="1"/>
  <c r="D216" i="1"/>
  <c r="C252" i="37" l="1"/>
  <c r="D252" i="37" s="1"/>
  <c r="D217" i="1"/>
  <c r="D218" i="1"/>
  <c r="D220" i="1"/>
  <c r="D219" i="1"/>
  <c r="C253" i="37" l="1"/>
  <c r="D253" i="37" s="1"/>
  <c r="D221" i="1"/>
  <c r="C254" i="37" l="1"/>
  <c r="D254" i="37" s="1"/>
  <c r="D222" i="1"/>
  <c r="C255" i="37" l="1"/>
  <c r="D255" i="37" s="1"/>
  <c r="D223" i="1"/>
  <c r="C256" i="37" l="1"/>
  <c r="D256" i="37" s="1"/>
  <c r="D224" i="1"/>
  <c r="C257" i="37" l="1"/>
  <c r="D257" i="37" s="1"/>
  <c r="D225" i="1"/>
  <c r="C258" i="37" l="1"/>
  <c r="D258" i="37" s="1"/>
  <c r="D227" i="1"/>
  <c r="D226" i="1"/>
  <c r="C259" i="37" l="1"/>
  <c r="D259" i="37" s="1"/>
  <c r="D228" i="1"/>
  <c r="C260" i="37" l="1"/>
  <c r="D260" i="37" s="1"/>
  <c r="D231" i="1"/>
  <c r="D230" i="1"/>
  <c r="C261" i="37" l="1"/>
  <c r="D261" i="37" s="1"/>
  <c r="D232" i="1"/>
  <c r="C262" i="37" l="1"/>
  <c r="D262" i="37" s="1"/>
  <c r="D233" i="1"/>
  <c r="C263" i="37" l="1"/>
  <c r="D263" i="37" s="1"/>
  <c r="D234" i="1"/>
  <c r="C264" i="37" l="1"/>
  <c r="D264" i="37" s="1"/>
  <c r="D236" i="1"/>
  <c r="D235" i="1"/>
  <c r="C265" i="37" l="1"/>
  <c r="D237" i="1"/>
  <c r="C267" i="37" l="1"/>
  <c r="D265" i="37"/>
  <c r="C239" i="1"/>
  <c r="C240" i="1" s="1"/>
  <c r="C241" i="1" s="1"/>
  <c r="C242" i="1" s="1"/>
  <c r="C243" i="1" s="1"/>
  <c r="C244" i="1" s="1"/>
  <c r="C245" i="1" s="1"/>
  <c r="C246" i="1" s="1"/>
  <c r="C247" i="1" s="1"/>
  <c r="C248" i="1" s="1"/>
  <c r="C249" i="1" s="1"/>
  <c r="C250" i="1" s="1"/>
  <c r="C251" i="1" s="1"/>
  <c r="C252" i="1" s="1"/>
  <c r="C253" i="1" s="1"/>
  <c r="C254" i="1" s="1"/>
  <c r="C255" i="1" s="1"/>
  <c r="C256" i="1" s="1"/>
  <c r="C257" i="1" s="1"/>
  <c r="C258" i="1" s="1"/>
  <c r="C259" i="1" s="1"/>
  <c r="C260" i="1" s="1"/>
  <c r="C261" i="1" s="1"/>
  <c r="C262" i="1" s="1"/>
  <c r="C263" i="1" s="1"/>
  <c r="D267" i="37" l="1"/>
  <c r="C268" i="37"/>
  <c r="D239" i="1"/>
  <c r="C269" i="37" l="1"/>
  <c r="D268" i="37"/>
  <c r="D241" i="1"/>
  <c r="D240" i="1"/>
  <c r="C270" i="37" l="1"/>
  <c r="D269" i="37"/>
  <c r="D242" i="1"/>
  <c r="C271" i="37" l="1"/>
  <c r="D270" i="37"/>
  <c r="D243" i="1"/>
  <c r="D271" i="37" l="1"/>
  <c r="C272" i="37"/>
  <c r="D244" i="1"/>
  <c r="C273" i="37" l="1"/>
  <c r="D272" i="37"/>
  <c r="D245" i="1"/>
  <c r="C274" i="37" l="1"/>
  <c r="D273" i="37"/>
  <c r="D246" i="1"/>
  <c r="C275" i="37" l="1"/>
  <c r="D274" i="37"/>
  <c r="D248" i="1"/>
  <c r="D247" i="1"/>
  <c r="D275" i="37" l="1"/>
  <c r="C276" i="37"/>
  <c r="D249" i="1"/>
  <c r="C277" i="37" l="1"/>
  <c r="C278" i="37" s="1"/>
  <c r="C279" i="37" s="1"/>
  <c r="C281" i="37" s="1"/>
  <c r="D281" i="37" s="1"/>
  <c r="D276" i="37"/>
  <c r="D277" i="37"/>
  <c r="C282" i="37"/>
  <c r="D278" i="37"/>
  <c r="D279" i="37"/>
  <c r="D282" i="37"/>
  <c r="D250" i="1"/>
  <c r="C283" i="37" l="1"/>
  <c r="D251" i="1"/>
  <c r="D283" i="37" l="1"/>
  <c r="C286" i="37"/>
  <c r="D284" i="37"/>
  <c r="D285" i="37"/>
  <c r="D253" i="1"/>
  <c r="D252" i="1"/>
  <c r="C287" i="37" l="1"/>
  <c r="C288" i="37" s="1"/>
  <c r="C289" i="37" s="1"/>
  <c r="C290" i="37" s="1"/>
  <c r="C291" i="37" s="1"/>
  <c r="C292" i="37" s="1"/>
  <c r="C293" i="37" s="1"/>
  <c r="C294" i="37" s="1"/>
  <c r="C295" i="37" s="1"/>
  <c r="C296" i="37" s="1"/>
  <c r="C297" i="37" s="1"/>
  <c r="C298" i="37" s="1"/>
  <c r="C299" i="37" s="1"/>
  <c r="C300" i="37" s="1"/>
  <c r="C301" i="37" s="1"/>
  <c r="C302" i="37" s="1"/>
  <c r="C303" i="37" s="1"/>
  <c r="C304" i="37" s="1"/>
  <c r="C305" i="37" s="1"/>
  <c r="C306" i="37" s="1"/>
  <c r="C307" i="37" s="1"/>
  <c r="C308" i="37" s="1"/>
  <c r="C309" i="37" s="1"/>
  <c r="C310" i="37" s="1"/>
  <c r="C311" i="37" s="1"/>
  <c r="C312" i="37" s="1"/>
  <c r="C313" i="37" s="1"/>
  <c r="C314" i="37" s="1"/>
  <c r="C315" i="37" s="1"/>
  <c r="C316" i="37" s="1"/>
  <c r="C317" i="37" s="1"/>
  <c r="C318" i="37" s="1"/>
  <c r="C319" i="37" s="1"/>
  <c r="C320" i="37" s="1"/>
  <c r="C321" i="37" s="1"/>
  <c r="C322" i="37" s="1"/>
  <c r="C323" i="37" s="1"/>
  <c r="C324" i="37" s="1"/>
  <c r="C325" i="37" s="1"/>
  <c r="C326" i="37" s="1"/>
  <c r="C327" i="37" s="1"/>
  <c r="C328" i="37" s="1"/>
  <c r="C329" i="37" s="1"/>
  <c r="C330" i="37" s="1"/>
  <c r="C331" i="37" s="1"/>
  <c r="C332" i="37" s="1"/>
  <c r="C333" i="37" s="1"/>
  <c r="C334" i="37" s="1"/>
  <c r="C335" i="37" s="1"/>
  <c r="C336" i="37" s="1"/>
  <c r="C337" i="37" s="1"/>
  <c r="C338" i="37" s="1"/>
  <c r="C339" i="37" s="1"/>
  <c r="C340" i="37" s="1"/>
  <c r="C341" i="37" s="1"/>
  <c r="C343" i="37" s="1"/>
  <c r="D307" i="37"/>
  <c r="D340" i="37"/>
  <c r="D294" i="37"/>
  <c r="D311" i="37"/>
  <c r="D328" i="37"/>
  <c r="D303" i="37"/>
  <c r="D301" i="37"/>
  <c r="D289" i="37"/>
  <c r="D326" i="37"/>
  <c r="D312" i="37"/>
  <c r="D321" i="37"/>
  <c r="D295" i="37"/>
  <c r="D330" i="37"/>
  <c r="D298" i="37"/>
  <c r="D338" i="37"/>
  <c r="D302" i="37"/>
  <c r="D297" i="37"/>
  <c r="C344" i="37"/>
  <c r="D319" i="37"/>
  <c r="D296" i="37"/>
  <c r="D300" i="37"/>
  <c r="D304" i="37"/>
  <c r="D288" i="37"/>
  <c r="D337" i="37"/>
  <c r="D339" i="37"/>
  <c r="D313" i="37"/>
  <c r="D314" i="37"/>
  <c r="D308" i="37"/>
  <c r="D324" i="37"/>
  <c r="D336" i="37"/>
  <c r="D325" i="37"/>
  <c r="D331" i="37"/>
  <c r="D305" i="37"/>
  <c r="D334" i="37"/>
  <c r="D292" i="37"/>
  <c r="D333" i="37"/>
  <c r="D318" i="37"/>
  <c r="D315" i="37"/>
  <c r="D286" i="37"/>
  <c r="D291" i="37"/>
  <c r="D316" i="37"/>
  <c r="D332" i="37"/>
  <c r="D323" i="37"/>
  <c r="D287" i="37"/>
  <c r="D290" i="37"/>
  <c r="D341" i="37"/>
  <c r="D317" i="37"/>
  <c r="D320" i="37"/>
  <c r="D322" i="37"/>
  <c r="D327" i="37"/>
  <c r="C350" i="37"/>
  <c r="D310" i="37"/>
  <c r="D306" i="37"/>
  <c r="D309" i="37"/>
  <c r="D299" i="37"/>
  <c r="D293" i="37"/>
  <c r="D335" i="37"/>
  <c r="D329" i="37"/>
  <c r="C349" i="37"/>
  <c r="D254" i="1"/>
  <c r="D344" i="37" l="1"/>
  <c r="D343" i="37"/>
  <c r="D349" i="37"/>
  <c r="C351" i="37"/>
  <c r="C352" i="37"/>
  <c r="D350" i="37"/>
  <c r="C353" i="37"/>
  <c r="D255" i="1"/>
  <c r="C354" i="37" l="1"/>
  <c r="D351" i="37"/>
  <c r="D352" i="37"/>
  <c r="D353" i="37"/>
  <c r="D256" i="1"/>
  <c r="D354" i="37" l="1"/>
  <c r="C355" i="37"/>
  <c r="D258" i="1"/>
  <c r="D257" i="1"/>
  <c r="D355" i="37" l="1"/>
  <c r="C356" i="37"/>
  <c r="D260" i="1"/>
  <c r="D259" i="1"/>
  <c r="C357" i="37" l="1"/>
  <c r="D356" i="37"/>
  <c r="D261" i="1"/>
  <c r="C359" i="37" l="1"/>
  <c r="D358" i="37"/>
  <c r="C358" i="37"/>
  <c r="D357" i="37"/>
  <c r="D263" i="1"/>
  <c r="D262" i="1"/>
  <c r="D359" i="37" l="1"/>
  <c r="C360" i="37"/>
  <c r="C265" i="1"/>
  <c r="C266" i="1" s="1"/>
  <c r="C361" i="37" l="1"/>
  <c r="D360" i="37"/>
  <c r="C362" i="37"/>
  <c r="D266" i="1"/>
  <c r="C267" i="1"/>
  <c r="C268" i="1" s="1"/>
  <c r="C269" i="1" s="1"/>
  <c r="C270" i="1" s="1"/>
  <c r="C271" i="1" s="1"/>
  <c r="C272" i="1" s="1"/>
  <c r="C273" i="1" s="1"/>
  <c r="D265" i="1"/>
  <c r="K66" i="22"/>
  <c r="K67" i="22" s="1"/>
  <c r="K68" i="22" s="1"/>
  <c r="K69" i="22" s="1"/>
  <c r="J67" i="21"/>
  <c r="J68" i="21" s="1"/>
  <c r="J69" i="21" s="1"/>
  <c r="J70" i="21" s="1"/>
  <c r="J71" i="21" s="1"/>
  <c r="J72" i="21" s="1"/>
  <c r="J73" i="21" s="1"/>
  <c r="D361" i="37" l="1"/>
  <c r="D362" i="37"/>
  <c r="C363" i="37"/>
  <c r="C274" i="1"/>
  <c r="C275" i="1" s="1"/>
  <c r="C276" i="1" s="1"/>
  <c r="C277" i="1" s="1"/>
  <c r="D267" i="1"/>
  <c r="C365" i="37" l="1"/>
  <c r="D365" i="37" s="1"/>
  <c r="D363" i="37"/>
  <c r="C364" i="37"/>
  <c r="D268" i="1"/>
  <c r="C366" i="37" l="1"/>
  <c r="D364" i="37"/>
  <c r="D269" i="1"/>
  <c r="D366" i="37" l="1"/>
  <c r="C367" i="37"/>
  <c r="D270" i="1"/>
  <c r="C368" i="37" l="1"/>
  <c r="C369" i="37"/>
  <c r="D367" i="37"/>
  <c r="D271" i="1"/>
  <c r="C370" i="37" l="1"/>
  <c r="D368" i="37"/>
  <c r="D369" i="37"/>
  <c r="D272" i="1"/>
  <c r="C371" i="37" l="1"/>
  <c r="D370" i="37"/>
  <c r="D273" i="1"/>
  <c r="D371" i="37" l="1"/>
  <c r="C372" i="37"/>
  <c r="D274" i="1"/>
  <c r="C373" i="37" l="1"/>
  <c r="C374" i="37"/>
  <c r="D372" i="37"/>
  <c r="D275" i="1"/>
  <c r="D373" i="37" l="1"/>
  <c r="C375" i="37"/>
  <c r="D374" i="37"/>
  <c r="C376" i="37"/>
  <c r="D276" i="1"/>
  <c r="D277" i="1"/>
  <c r="C377" i="37" l="1"/>
  <c r="D375" i="37"/>
  <c r="D376" i="37"/>
  <c r="C279" i="1"/>
  <c r="C280" i="1" s="1"/>
  <c r="C281" i="1" s="1"/>
  <c r="C378" i="37" l="1"/>
  <c r="D377" i="37"/>
  <c r="D279" i="1"/>
  <c r="K70" i="22"/>
  <c r="K71" i="22" s="1"/>
  <c r="K72" i="22" s="1"/>
  <c r="K73" i="22" s="1"/>
  <c r="K74" i="22" s="1"/>
  <c r="K75" i="22" s="1"/>
  <c r="K76" i="22" s="1"/>
  <c r="K77" i="22" s="1"/>
  <c r="K78" i="22" s="1"/>
  <c r="K79" i="22" s="1"/>
  <c r="K80" i="22" s="1"/>
  <c r="K81" i="22" s="1"/>
  <c r="K82" i="22" s="1"/>
  <c r="K83" i="22" s="1"/>
  <c r="K84" i="22" s="1"/>
  <c r="K85" i="22" s="1"/>
  <c r="K86" i="22" s="1"/>
  <c r="K87" i="22" s="1"/>
  <c r="K88" i="22" s="1"/>
  <c r="D378" i="37" l="1"/>
  <c r="C379" i="37"/>
  <c r="C380" i="37"/>
  <c r="D380" i="37" s="1"/>
  <c r="J74" i="21"/>
  <c r="J75" i="21" s="1"/>
  <c r="J76" i="21" s="1"/>
  <c r="J77" i="21" s="1"/>
  <c r="J78" i="21" s="1"/>
  <c r="J79" i="21" s="1"/>
  <c r="J80" i="21" s="1"/>
  <c r="J81" i="21" s="1"/>
  <c r="J82" i="21" s="1"/>
  <c r="D280" i="1"/>
  <c r="D379" i="37" l="1"/>
  <c r="C381" i="37"/>
  <c r="D282" i="1"/>
  <c r="D283" i="1"/>
  <c r="C284" i="1"/>
  <c r="C285" i="1" s="1"/>
  <c r="C286" i="1" s="1"/>
  <c r="C287" i="1" s="1"/>
  <c r="C288" i="1" s="1"/>
  <c r="C289" i="1" s="1"/>
  <c r="C290" i="1" s="1"/>
  <c r="C291" i="1" s="1"/>
  <c r="C292" i="1" s="1"/>
  <c r="C293" i="1" s="1"/>
  <c r="C294" i="1" s="1"/>
  <c r="C295" i="1" s="1"/>
  <c r="C296" i="1" s="1"/>
  <c r="C297" i="1" s="1"/>
  <c r="C298" i="1" s="1"/>
  <c r="C299" i="1" s="1"/>
  <c r="C300" i="1" s="1"/>
  <c r="C301" i="1" s="1"/>
  <c r="C302" i="1" s="1"/>
  <c r="C303" i="1" s="1"/>
  <c r="C304" i="1" s="1"/>
  <c r="C305" i="1" s="1"/>
  <c r="C306" i="1" s="1"/>
  <c r="C307" i="1" s="1"/>
  <c r="C308" i="1" s="1"/>
  <c r="C309" i="1" s="1"/>
  <c r="C310" i="1" s="1"/>
  <c r="C311" i="1" s="1"/>
  <c r="C312" i="1" s="1"/>
  <c r="C313" i="1" s="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C335" i="1" s="1"/>
  <c r="C336" i="1" s="1"/>
  <c r="C337" i="1" s="1"/>
  <c r="C338" i="1" s="1"/>
  <c r="C339" i="1" s="1"/>
  <c r="D281" i="1"/>
  <c r="D381" i="37" l="1"/>
  <c r="C382" i="37"/>
  <c r="D285" i="1"/>
  <c r="D284" i="1"/>
  <c r="C383" i="37" l="1"/>
  <c r="D383" i="37" s="1"/>
  <c r="C384" i="37"/>
  <c r="D382" i="37"/>
  <c r="C385" i="37"/>
  <c r="D384" i="37"/>
  <c r="D286" i="1"/>
  <c r="D385" i="37" l="1"/>
  <c r="C386" i="37"/>
  <c r="D386" i="37" s="1"/>
  <c r="C387" i="37"/>
  <c r="D387" i="37" s="1"/>
  <c r="D287" i="1"/>
  <c r="C388" i="37" l="1"/>
  <c r="D288" i="1"/>
  <c r="C389" i="37" l="1"/>
  <c r="D388" i="37"/>
  <c r="D289" i="1"/>
  <c r="C390" i="37" l="1"/>
  <c r="D390" i="37" s="1"/>
  <c r="D389" i="37"/>
  <c r="D290" i="1"/>
  <c r="C391" i="37" l="1"/>
  <c r="D291" i="1"/>
  <c r="C392" i="37" l="1"/>
  <c r="D391" i="37"/>
  <c r="D292" i="1"/>
  <c r="C393" i="37" l="1"/>
  <c r="D393" i="37" s="1"/>
  <c r="D392" i="37"/>
  <c r="D293" i="1"/>
  <c r="D295" i="1"/>
  <c r="C394" i="37" l="1"/>
  <c r="D294" i="1"/>
  <c r="C395" i="37" l="1"/>
  <c r="D395" i="37" s="1"/>
  <c r="D394" i="37"/>
  <c r="D296" i="1"/>
  <c r="C396" i="37" l="1"/>
  <c r="D297" i="1"/>
  <c r="C397" i="37" l="1"/>
  <c r="D397" i="37" s="1"/>
  <c r="D396" i="37"/>
  <c r="D298" i="1"/>
  <c r="C398" i="37" l="1"/>
  <c r="D398" i="37" s="1"/>
  <c r="D299" i="1"/>
  <c r="C399" i="37" l="1"/>
  <c r="D300" i="1"/>
  <c r="C400" i="37" l="1"/>
  <c r="D399" i="37"/>
  <c r="D303" i="1"/>
  <c r="D301" i="1"/>
  <c r="C401" i="37" l="1"/>
  <c r="D400" i="37"/>
  <c r="D302" i="1"/>
  <c r="C402" i="37" l="1"/>
  <c r="D401" i="37"/>
  <c r="D304" i="1"/>
  <c r="C403" i="37" l="1"/>
  <c r="D402" i="37"/>
  <c r="D305" i="1"/>
  <c r="C404" i="37" l="1"/>
  <c r="D403" i="37"/>
  <c r="D306" i="1"/>
  <c r="C405" i="37" l="1"/>
  <c r="D404" i="37"/>
  <c r="D307" i="1"/>
  <c r="C406" i="37" l="1"/>
  <c r="D406" i="37" s="1"/>
  <c r="D405" i="37"/>
  <c r="D308" i="1"/>
  <c r="C407" i="37" l="1"/>
  <c r="D309" i="1"/>
  <c r="C408" i="37" l="1"/>
  <c r="D407" i="37"/>
  <c r="D310" i="1"/>
  <c r="C409" i="37" l="1"/>
  <c r="D409" i="37" s="1"/>
  <c r="D408" i="37"/>
  <c r="D311" i="1"/>
  <c r="C410" i="37" l="1"/>
  <c r="D312" i="1"/>
  <c r="C411" i="37" l="1"/>
  <c r="D411" i="37" s="1"/>
  <c r="D410" i="37"/>
  <c r="D313" i="1"/>
  <c r="C412" i="37" l="1"/>
  <c r="D412" i="37" s="1"/>
  <c r="D314" i="1"/>
  <c r="D315" i="1"/>
  <c r="C413" i="37" l="1"/>
  <c r="D316" i="1"/>
  <c r="C414" i="37" l="1"/>
  <c r="D414" i="37" s="1"/>
  <c r="D413" i="37"/>
  <c r="D317" i="1"/>
  <c r="C415" i="37" l="1"/>
  <c r="D318" i="1"/>
  <c r="C416" i="37" l="1"/>
  <c r="D415" i="37"/>
  <c r="D319" i="1"/>
  <c r="C417" i="37" l="1"/>
  <c r="D416" i="37"/>
  <c r="D320" i="1"/>
  <c r="C418" i="37" l="1"/>
  <c r="D417" i="37"/>
  <c r="D321" i="1"/>
  <c r="C419" i="37" l="1"/>
  <c r="D418" i="37"/>
  <c r="D322" i="1"/>
  <c r="C420" i="37" l="1"/>
  <c r="D419" i="37"/>
  <c r="D323" i="1"/>
  <c r="C421" i="37" l="1"/>
  <c r="D420" i="37"/>
  <c r="D324" i="1"/>
  <c r="D421" i="37" l="1"/>
  <c r="C422" i="37"/>
  <c r="D325" i="1"/>
  <c r="C423" i="37" l="1"/>
  <c r="D422" i="37"/>
  <c r="D326" i="1"/>
  <c r="C424" i="37" l="1"/>
  <c r="D423" i="37"/>
  <c r="D327" i="1"/>
  <c r="C425" i="37" l="1"/>
  <c r="D425" i="37" s="1"/>
  <c r="D424" i="37"/>
  <c r="D328" i="1"/>
  <c r="C426" i="37" l="1"/>
  <c r="D329" i="1"/>
  <c r="D330" i="1"/>
  <c r="C427" i="37" l="1"/>
  <c r="D426" i="37"/>
  <c r="D332" i="1"/>
  <c r="D331" i="1"/>
  <c r="D333" i="1"/>
  <c r="C428" i="37" l="1"/>
  <c r="D427" i="37"/>
  <c r="D334" i="1"/>
  <c r="C429" i="37" l="1"/>
  <c r="D428" i="37"/>
  <c r="D335" i="1"/>
  <c r="C430" i="37" l="1"/>
  <c r="D429" i="37"/>
  <c r="D336" i="1"/>
  <c r="C431" i="37" l="1"/>
  <c r="D430" i="37"/>
  <c r="D337" i="1"/>
  <c r="C432" i="37" l="1"/>
  <c r="D431" i="37"/>
  <c r="D338" i="1"/>
  <c r="C433" i="37" l="1"/>
  <c r="D432" i="37"/>
  <c r="C341" i="1"/>
  <c r="D339" i="1"/>
  <c r="C434" i="37" l="1"/>
  <c r="D434" i="37" s="1"/>
  <c r="D433" i="37"/>
  <c r="C342" i="1"/>
  <c r="K89" i="22"/>
  <c r="K90" i="22" s="1"/>
  <c r="K91" i="22" s="1"/>
  <c r="K92" i="22" s="1"/>
  <c r="K93" i="22" s="1"/>
  <c r="K94" i="22" s="1"/>
  <c r="K95" i="22" s="1"/>
  <c r="K96" i="22" s="1"/>
  <c r="K97" i="22" s="1"/>
  <c r="K98" i="22" s="1"/>
  <c r="K99" i="22" s="1"/>
  <c r="K100" i="22" s="1"/>
  <c r="K101" i="22" s="1"/>
  <c r="K102" i="22" s="1"/>
  <c r="K103" i="22" s="1"/>
  <c r="K104" i="22" s="1"/>
  <c r="K105" i="22" s="1"/>
  <c r="K106" i="22" s="1"/>
  <c r="K107" i="22" s="1"/>
  <c r="K108" i="22" s="1"/>
  <c r="K109" i="22" s="1"/>
  <c r="D341" i="1"/>
  <c r="C435" i="37" l="1"/>
  <c r="C347" i="1"/>
  <c r="J83" i="21"/>
  <c r="D342" i="1"/>
  <c r="C436" i="37" l="1"/>
  <c r="D435" i="37"/>
  <c r="C348" i="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C395" i="1" s="1"/>
  <c r="C396" i="1" s="1"/>
  <c r="C397" i="1" s="1"/>
  <c r="C398" i="1" s="1"/>
  <c r="C399" i="1" s="1"/>
  <c r="C400" i="1" s="1"/>
  <c r="C401" i="1" s="1"/>
  <c r="C402" i="1" s="1"/>
  <c r="C403" i="1" s="1"/>
  <c r="C404" i="1" s="1"/>
  <c r="C405" i="1" s="1"/>
  <c r="C406" i="1" s="1"/>
  <c r="C407" i="1" s="1"/>
  <c r="C408" i="1" s="1"/>
  <c r="C409" i="1" s="1"/>
  <c r="C410" i="1" s="1"/>
  <c r="C411" i="1" s="1"/>
  <c r="C412" i="1" s="1"/>
  <c r="C413" i="1" s="1"/>
  <c r="C414" i="1" s="1"/>
  <c r="C415" i="1" s="1"/>
  <c r="C416" i="1" s="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C443" i="1" s="1"/>
  <c r="C444" i="1" s="1"/>
  <c r="C445" i="1" s="1"/>
  <c r="C446" i="1" s="1"/>
  <c r="C447" i="1" s="1"/>
  <c r="C448" i="1" s="1"/>
  <c r="C449" i="1" s="1"/>
  <c r="C450" i="1" s="1"/>
  <c r="C451" i="1" s="1"/>
  <c r="C452" i="1" s="1"/>
  <c r="C454" i="1" s="1"/>
  <c r="C455" i="1" s="1"/>
  <c r="C456" i="1" s="1"/>
  <c r="C457" i="1" s="1"/>
  <c r="C458" i="1" s="1"/>
  <c r="C459" i="1" s="1"/>
  <c r="C460" i="1" s="1"/>
  <c r="C461" i="1" s="1"/>
  <c r="C462" i="1" s="1"/>
  <c r="C463" i="1" s="1"/>
  <c r="C464" i="1" s="1"/>
  <c r="C465" i="1" s="1"/>
  <c r="C466" i="1" s="1"/>
  <c r="C467" i="1" s="1"/>
  <c r="C468" i="1" s="1"/>
  <c r="C469" i="1" s="1"/>
  <c r="C470" i="1" s="1"/>
  <c r="C471" i="1" s="1"/>
  <c r="D347" i="1"/>
  <c r="J84" i="21"/>
  <c r="J85" i="21"/>
  <c r="J86" i="21" s="1"/>
  <c r="J87" i="21" s="1"/>
  <c r="J88" i="21" s="1"/>
  <c r="J89" i="21" s="1"/>
  <c r="J90" i="21" s="1"/>
  <c r="J91" i="21" s="1"/>
  <c r="C437" i="37" l="1"/>
  <c r="D436" i="37"/>
  <c r="D348" i="1"/>
  <c r="D349" i="1"/>
  <c r="D352" i="1"/>
  <c r="D350" i="1"/>
  <c r="C438" i="37" l="1"/>
  <c r="D438" i="37" s="1"/>
  <c r="D437" i="37"/>
  <c r="D435" i="1"/>
  <c r="D351" i="1"/>
  <c r="C439" i="37" l="1"/>
  <c r="D439" i="37" s="1"/>
  <c r="D353" i="1"/>
  <c r="C440" i="37" l="1"/>
  <c r="D440" i="37" s="1"/>
  <c r="D440" i="1"/>
  <c r="D354" i="1"/>
  <c r="C441" i="37" l="1"/>
  <c r="D441" i="37" s="1"/>
  <c r="D441" i="1"/>
  <c r="D355" i="1"/>
  <c r="C442" i="37" l="1"/>
  <c r="D442" i="1"/>
  <c r="D443" i="1"/>
  <c r="D356" i="1"/>
  <c r="C443" i="37" l="1"/>
  <c r="D442" i="37"/>
  <c r="D357" i="1"/>
  <c r="C444" i="37" l="1"/>
  <c r="D444" i="37" s="1"/>
  <c r="D443" i="37"/>
  <c r="D358" i="1"/>
  <c r="C445" i="37" l="1"/>
  <c r="D359" i="1"/>
  <c r="C446" i="37" l="1"/>
  <c r="D446" i="37" s="1"/>
  <c r="D445" i="37"/>
  <c r="D360" i="1"/>
  <c r="C447" i="37" l="1"/>
  <c r="D361" i="1"/>
  <c r="C448" i="37" l="1"/>
  <c r="D447" i="37"/>
  <c r="D362" i="1"/>
  <c r="C449" i="37" l="1"/>
  <c r="D448" i="37"/>
  <c r="D363" i="1"/>
  <c r="C450" i="37" l="1"/>
  <c r="D449" i="37"/>
  <c r="D364" i="1"/>
  <c r="C451" i="37" l="1"/>
  <c r="D450" i="37"/>
  <c r="D365" i="1"/>
  <c r="C452" i="37" l="1"/>
  <c r="D451" i="37"/>
  <c r="D366" i="1"/>
  <c r="C453" i="37" l="1"/>
  <c r="D452" i="37"/>
  <c r="D367" i="1"/>
  <c r="C454" i="37" l="1"/>
  <c r="D454" i="37" s="1"/>
  <c r="D453" i="37"/>
  <c r="D368" i="1"/>
  <c r="C456" i="37" l="1"/>
  <c r="D369" i="1"/>
  <c r="C457" i="37" l="1"/>
  <c r="D457" i="37" s="1"/>
  <c r="D456" i="37"/>
  <c r="D370" i="1"/>
  <c r="C458" i="37" l="1"/>
  <c r="D371" i="1"/>
  <c r="C459" i="37" l="1"/>
  <c r="D458" i="37"/>
  <c r="D372" i="1"/>
  <c r="C460" i="37" l="1"/>
  <c r="D460" i="37" s="1"/>
  <c r="D459" i="37"/>
  <c r="D373" i="1"/>
  <c r="C461" i="37" l="1"/>
  <c r="D374" i="1"/>
  <c r="C462" i="37" l="1"/>
  <c r="D461" i="37"/>
  <c r="D375" i="1"/>
  <c r="C463" i="37" l="1"/>
  <c r="D463" i="37" s="1"/>
  <c r="D462" i="37"/>
  <c r="D376" i="1"/>
  <c r="C464" i="37" l="1"/>
  <c r="D377" i="1"/>
  <c r="C465" i="37" l="1"/>
  <c r="D464" i="37"/>
  <c r="D378" i="1"/>
  <c r="C466" i="37" l="1"/>
  <c r="D466" i="37" s="1"/>
  <c r="D465" i="37"/>
  <c r="D379" i="1"/>
  <c r="C467" i="37" l="1"/>
  <c r="D380" i="1"/>
  <c r="C468" i="37" l="1"/>
  <c r="D468" i="37" s="1"/>
  <c r="D467" i="37"/>
  <c r="D381" i="1"/>
  <c r="C469" i="37" l="1"/>
  <c r="D382" i="1"/>
  <c r="C470" i="37" l="1"/>
  <c r="D470" i="37" s="1"/>
  <c r="D469" i="37"/>
  <c r="D383" i="1"/>
  <c r="C471" i="37" l="1"/>
  <c r="D384" i="1"/>
  <c r="C472" i="37" l="1"/>
  <c r="D471" i="37"/>
  <c r="D385" i="1"/>
  <c r="C473" i="37" l="1"/>
  <c r="D472" i="37"/>
  <c r="D386" i="1"/>
  <c r="C475" i="37" l="1"/>
  <c r="D473" i="37"/>
  <c r="D387" i="1"/>
  <c r="C476" i="37" l="1"/>
  <c r="D475" i="37"/>
  <c r="D388" i="1"/>
  <c r="C477" i="37" l="1"/>
  <c r="D476" i="37"/>
  <c r="D389" i="1"/>
  <c r="C478" i="37" l="1"/>
  <c r="D477" i="37"/>
  <c r="D390" i="1"/>
  <c r="C479" i="37" l="1"/>
  <c r="D478" i="37"/>
  <c r="D391" i="1"/>
  <c r="C480" i="37" l="1"/>
  <c r="D498" i="37"/>
  <c r="D497" i="37"/>
  <c r="D493" i="37"/>
  <c r="D495" i="37"/>
  <c r="D494" i="37"/>
  <c r="D499" i="37"/>
  <c r="D496" i="37"/>
  <c r="D490" i="37"/>
  <c r="D484" i="37"/>
  <c r="D489" i="37"/>
  <c r="D486" i="37"/>
  <c r="D488" i="37"/>
  <c r="D483" i="37"/>
  <c r="D480" i="37"/>
  <c r="D481" i="37"/>
  <c r="D492" i="37"/>
  <c r="D491" i="37"/>
  <c r="D487" i="37"/>
  <c r="D482" i="37"/>
  <c r="D479" i="37"/>
  <c r="D392" i="1"/>
  <c r="C500" i="37" l="1"/>
  <c r="C481" i="37"/>
  <c r="C482" i="37" s="1"/>
  <c r="C483" i="37" s="1"/>
  <c r="C484" i="37" s="1"/>
  <c r="C486" i="37" s="1"/>
  <c r="C487" i="37" s="1"/>
  <c r="C488" i="37" s="1"/>
  <c r="C489" i="37" s="1"/>
  <c r="C490" i="37" s="1"/>
  <c r="C491" i="37" s="1"/>
  <c r="C492" i="37" s="1"/>
  <c r="C493" i="37" s="1"/>
  <c r="C494" i="37" s="1"/>
  <c r="C495" i="37" s="1"/>
  <c r="C496" i="37" s="1"/>
  <c r="C497" i="37" s="1"/>
  <c r="C498" i="37" s="1"/>
  <c r="C499" i="37" s="1"/>
  <c r="D393" i="1"/>
  <c r="D500" i="37" l="1"/>
  <c r="C501" i="37"/>
  <c r="C502" i="37"/>
  <c r="D394" i="1"/>
  <c r="C503" i="37" l="1"/>
  <c r="D502" i="37"/>
  <c r="D501" i="37"/>
  <c r="D395" i="1"/>
  <c r="C504" i="37" l="1"/>
  <c r="D503" i="37"/>
  <c r="D396" i="1"/>
  <c r="D504" i="37" l="1"/>
  <c r="C505" i="37"/>
  <c r="D505" i="37" s="1"/>
  <c r="C506" i="37"/>
  <c r="D506" i="37" s="1"/>
  <c r="D397" i="1"/>
  <c r="C507" i="37" l="1"/>
  <c r="D398" i="1"/>
  <c r="D507" i="37" l="1"/>
  <c r="C508" i="37"/>
  <c r="D399" i="1"/>
  <c r="C510" i="37" l="1"/>
  <c r="D508" i="37"/>
  <c r="D400" i="1"/>
  <c r="C511" i="37" l="1"/>
  <c r="D510" i="37"/>
  <c r="D401" i="1"/>
  <c r="C512" i="37" l="1"/>
  <c r="D511" i="37"/>
  <c r="D402" i="1"/>
  <c r="D403" i="1"/>
  <c r="C513" i="37" l="1"/>
  <c r="D512" i="37"/>
  <c r="D404" i="1"/>
  <c r="C514" i="37" l="1"/>
  <c r="D513" i="37"/>
  <c r="D405" i="1"/>
  <c r="C515" i="37" l="1"/>
  <c r="D530" i="37"/>
  <c r="D525" i="37"/>
  <c r="D545" i="37"/>
  <c r="D520" i="37"/>
  <c r="D521" i="37"/>
  <c r="D537" i="37"/>
  <c r="D540" i="37"/>
  <c r="D556" i="37"/>
  <c r="D531" i="37"/>
  <c r="D543" i="37"/>
  <c r="D535" i="37"/>
  <c r="D539" i="37"/>
  <c r="D526" i="37"/>
  <c r="D564" i="37"/>
  <c r="D523" i="37"/>
  <c r="D524" i="37"/>
  <c r="D532" i="37"/>
  <c r="D542" i="37"/>
  <c r="D534" i="37"/>
  <c r="D555" i="37"/>
  <c r="D514" i="37"/>
  <c r="D563" i="37"/>
  <c r="D550" i="37"/>
  <c r="D541" i="37"/>
  <c r="D529" i="37"/>
  <c r="D554" i="37"/>
  <c r="D560" i="37"/>
  <c r="D538" i="37"/>
  <c r="D559" i="37"/>
  <c r="D561" i="37"/>
  <c r="D528" i="37"/>
  <c r="D533" i="37"/>
  <c r="D552" i="37"/>
  <c r="D558" i="37"/>
  <c r="D536" i="37"/>
  <c r="D557" i="37"/>
  <c r="D562" i="37"/>
  <c r="D565" i="37"/>
  <c r="D544" i="37"/>
  <c r="D527" i="37"/>
  <c r="D546" i="37"/>
  <c r="D547" i="37"/>
  <c r="D548" i="37"/>
  <c r="D549" i="37"/>
  <c r="D551" i="37"/>
  <c r="D553" i="37"/>
  <c r="D522" i="37"/>
  <c r="D515" i="37"/>
  <c r="D406" i="1"/>
  <c r="C566" i="37" l="1"/>
  <c r="C520" i="37"/>
  <c r="C521" i="37" s="1"/>
  <c r="C522" i="37" s="1"/>
  <c r="C523" i="37" s="1"/>
  <c r="C524" i="37" s="1"/>
  <c r="C525" i="37" s="1"/>
  <c r="C526" i="37" s="1"/>
  <c r="C527" i="37" s="1"/>
  <c r="C528" i="37" s="1"/>
  <c r="C529" i="37" s="1"/>
  <c r="C530" i="37" s="1"/>
  <c r="C531" i="37" s="1"/>
  <c r="C532" i="37" s="1"/>
  <c r="C533" i="37" s="1"/>
  <c r="C534" i="37" s="1"/>
  <c r="C535" i="37" s="1"/>
  <c r="C536" i="37" s="1"/>
  <c r="C537" i="37" s="1"/>
  <c r="C538" i="37" s="1"/>
  <c r="C539" i="37" s="1"/>
  <c r="C540" i="37" s="1"/>
  <c r="C541" i="37" s="1"/>
  <c r="C542" i="37" s="1"/>
  <c r="C543" i="37" s="1"/>
  <c r="C544" i="37" s="1"/>
  <c r="C545" i="37" s="1"/>
  <c r="C546" i="37" s="1"/>
  <c r="C547" i="37" s="1"/>
  <c r="C548" i="37" s="1"/>
  <c r="C549" i="37" s="1"/>
  <c r="C550" i="37" s="1"/>
  <c r="C551" i="37" s="1"/>
  <c r="C552" i="37" s="1"/>
  <c r="C553" i="37" s="1"/>
  <c r="C554" i="37" s="1"/>
  <c r="C555" i="37" s="1"/>
  <c r="C556" i="37" s="1"/>
  <c r="C557" i="37" s="1"/>
  <c r="C558" i="37" s="1"/>
  <c r="C559" i="37" s="1"/>
  <c r="C560" i="37" s="1"/>
  <c r="C561" i="37" s="1"/>
  <c r="C562" i="37" s="1"/>
  <c r="C563" i="37" s="1"/>
  <c r="C564" i="37" s="1"/>
  <c r="C565" i="37" s="1"/>
  <c r="D407" i="1"/>
  <c r="C567" i="37" l="1"/>
  <c r="D566" i="37"/>
  <c r="D408" i="1"/>
  <c r="D567" i="37" l="1"/>
  <c r="C568" i="37"/>
  <c r="D409" i="1"/>
  <c r="C569" i="37" l="1"/>
  <c r="D568" i="37"/>
  <c r="C570" i="37"/>
  <c r="D410" i="1"/>
  <c r="D569" i="37" l="1"/>
  <c r="C571" i="37"/>
  <c r="D571" i="37" s="1"/>
  <c r="D570" i="37"/>
  <c r="C572" i="37"/>
  <c r="D572" i="37" s="1"/>
  <c r="D411" i="1"/>
  <c r="C573" i="37" l="1"/>
  <c r="D412" i="1"/>
  <c r="D413" i="1"/>
  <c r="D414" i="1"/>
  <c r="C574" i="37" l="1"/>
  <c r="D573" i="37"/>
  <c r="D415" i="1"/>
  <c r="C575" i="37" l="1"/>
  <c r="D574" i="37"/>
  <c r="D416" i="1"/>
  <c r="D575" i="37" l="1"/>
  <c r="C576" i="37"/>
  <c r="D417" i="1"/>
  <c r="C577" i="37" l="1"/>
  <c r="D576" i="37"/>
  <c r="D418" i="1"/>
  <c r="C578" i="37" l="1"/>
  <c r="D577" i="37"/>
  <c r="D419" i="1"/>
  <c r="C579" i="37" l="1"/>
  <c r="D578" i="37"/>
  <c r="D579" i="37"/>
  <c r="C580" i="37"/>
  <c r="C581" i="37"/>
  <c r="C582" i="37" s="1"/>
  <c r="D420" i="1"/>
  <c r="D580" i="37" l="1"/>
  <c r="D581" i="37"/>
  <c r="D582" i="37"/>
  <c r="C583" i="37"/>
  <c r="D421" i="1"/>
  <c r="D422" i="1"/>
  <c r="C584" i="37" l="1"/>
  <c r="D583" i="37"/>
  <c r="D423" i="1"/>
  <c r="C585" i="37" l="1"/>
  <c r="C586" i="37" s="1"/>
  <c r="D584" i="37"/>
  <c r="D424" i="1"/>
  <c r="C587" i="37" l="1"/>
  <c r="D586" i="37"/>
  <c r="D585" i="37"/>
  <c r="D425" i="1"/>
  <c r="C588" i="37" l="1"/>
  <c r="D587" i="37"/>
  <c r="D426" i="1"/>
  <c r="D427" i="1"/>
  <c r="C589" i="37" l="1"/>
  <c r="D589" i="37" s="1"/>
  <c r="D588" i="37"/>
  <c r="C590" i="37"/>
  <c r="D428" i="1"/>
  <c r="C591" i="37" l="1"/>
  <c r="C592" i="37" s="1"/>
  <c r="D590" i="37"/>
  <c r="D430" i="1"/>
  <c r="D429" i="1"/>
  <c r="D431" i="1"/>
  <c r="D591" i="37" l="1"/>
  <c r="D592" i="37"/>
  <c r="C593" i="37"/>
  <c r="D433" i="1"/>
  <c r="D432" i="1"/>
  <c r="C594" i="37" l="1"/>
  <c r="C595" i="37" s="1"/>
  <c r="C596" i="37" s="1"/>
  <c r="D593" i="37"/>
  <c r="D434" i="1"/>
  <c r="D594" i="37" l="1"/>
  <c r="D595" i="37"/>
  <c r="D596" i="37"/>
  <c r="C597" i="37"/>
  <c r="D436" i="1"/>
  <c r="C598" i="37" l="1"/>
  <c r="D597" i="37"/>
  <c r="D437" i="1"/>
  <c r="C599" i="37" l="1"/>
  <c r="D598" i="37"/>
  <c r="D438" i="1"/>
  <c r="D445" i="1"/>
  <c r="D439" i="1"/>
  <c r="D444" i="1"/>
  <c r="C600" i="37" l="1"/>
  <c r="D599" i="37"/>
  <c r="D446" i="1"/>
  <c r="D447" i="1"/>
  <c r="C601" i="37" l="1"/>
  <c r="D600" i="37"/>
  <c r="D448" i="1"/>
  <c r="C602" i="37" l="1"/>
  <c r="D601" i="37"/>
  <c r="D450" i="1"/>
  <c r="D449" i="1"/>
  <c r="D451" i="1"/>
  <c r="C603" i="37" l="1"/>
  <c r="D602" i="37"/>
  <c r="D452" i="1"/>
  <c r="C604" i="37" l="1"/>
  <c r="D603" i="37"/>
  <c r="D455" i="1"/>
  <c r="D454" i="1"/>
  <c r="D456" i="1"/>
  <c r="C605" i="37" l="1"/>
  <c r="D604" i="37"/>
  <c r="D457" i="1"/>
  <c r="C606" i="37" l="1"/>
  <c r="D605" i="37"/>
  <c r="D458" i="1"/>
  <c r="C607" i="37" l="1"/>
  <c r="D606" i="37"/>
  <c r="D459" i="1"/>
  <c r="C608" i="37" l="1"/>
  <c r="D607" i="37"/>
  <c r="D460" i="1"/>
  <c r="C609" i="37" l="1"/>
  <c r="D608" i="37"/>
  <c r="D461" i="1"/>
  <c r="C610" i="37" l="1"/>
  <c r="D609" i="37"/>
  <c r="D462" i="1"/>
  <c r="C611" i="37" l="1"/>
  <c r="D610" i="37"/>
  <c r="D463" i="1"/>
  <c r="C612" i="37" l="1"/>
  <c r="D611" i="37"/>
  <c r="D464" i="1"/>
  <c r="D466" i="1"/>
  <c r="D612" i="37" l="1"/>
  <c r="C613" i="37"/>
  <c r="D465" i="1"/>
  <c r="C614" i="37" l="1"/>
  <c r="D613" i="37"/>
  <c r="D467" i="1"/>
  <c r="C615" i="37" l="1"/>
  <c r="D614" i="37"/>
  <c r="D468" i="1"/>
  <c r="C616" i="37" l="1"/>
  <c r="D615" i="37"/>
  <c r="D469" i="1"/>
  <c r="C617" i="37" l="1"/>
  <c r="D616" i="37"/>
  <c r="D470" i="1"/>
  <c r="C618" i="37" l="1"/>
  <c r="D617" i="37"/>
  <c r="D471" i="1"/>
  <c r="C473" i="1"/>
  <c r="C474" i="1" s="1"/>
  <c r="C475" i="1" s="1"/>
  <c r="C476" i="1" s="1"/>
  <c r="C477" i="1" s="1"/>
  <c r="C478" i="1" s="1"/>
  <c r="C479" i="1" s="1"/>
  <c r="C480" i="1" s="1"/>
  <c r="C481" i="1" s="1"/>
  <c r="C482" i="1" s="1"/>
  <c r="D618" i="37" l="1"/>
  <c r="C619" i="37"/>
  <c r="J92" i="21"/>
  <c r="K110" i="22"/>
  <c r="K111" i="22" s="1"/>
  <c r="K112" i="22" s="1"/>
  <c r="K113" i="22" s="1"/>
  <c r="K114" i="22" s="1"/>
  <c r="K115" i="22" s="1"/>
  <c r="K116" i="22" s="1"/>
  <c r="K117" i="22" s="1"/>
  <c r="D473" i="1"/>
  <c r="C620" i="37" l="1"/>
  <c r="D619" i="37"/>
  <c r="D474" i="1"/>
  <c r="J93" i="21"/>
  <c r="J94" i="21"/>
  <c r="J95" i="21" s="1"/>
  <c r="J96" i="21" s="1"/>
  <c r="J97" i="21" s="1"/>
  <c r="J98" i="21" s="1"/>
  <c r="J99" i="21" s="1"/>
  <c r="C621" i="37" l="1"/>
  <c r="D620" i="37"/>
  <c r="D475" i="1"/>
  <c r="C622" i="37" l="1"/>
  <c r="D621" i="37"/>
  <c r="D476" i="1"/>
  <c r="C623" i="37" l="1"/>
  <c r="D622" i="37"/>
  <c r="D477" i="1"/>
  <c r="D623" i="37" l="1"/>
  <c r="C624" i="37"/>
  <c r="D478" i="1"/>
  <c r="C625" i="37" l="1"/>
  <c r="D625" i="37" s="1"/>
  <c r="D624" i="37"/>
  <c r="D479" i="1"/>
  <c r="D480" i="1" l="1"/>
  <c r="D481" i="1" l="1"/>
  <c r="D482" i="1"/>
  <c r="C484" i="1"/>
  <c r="C485" i="1" s="1"/>
  <c r="C486" i="1" s="1"/>
  <c r="C487" i="1" s="1"/>
  <c r="C488" i="1" s="1"/>
  <c r="C489" i="1" s="1"/>
  <c r="C490" i="1" s="1"/>
  <c r="C491" i="1" s="1"/>
  <c r="C492" i="1" s="1"/>
  <c r="C493" i="1" s="1"/>
  <c r="C494" i="1" s="1"/>
  <c r="C495" i="1" s="1"/>
  <c r="C496" i="1" s="1"/>
  <c r="C497" i="1" s="1"/>
  <c r="C498" i="1" s="1"/>
  <c r="C499" i="1" s="1"/>
  <c r="C500" i="1" s="1"/>
  <c r="C501" i="1" s="1"/>
  <c r="C502" i="1" s="1"/>
  <c r="C503" i="1" s="1"/>
  <c r="C504" i="1" s="1"/>
  <c r="C505" i="1" s="1"/>
  <c r="C506" i="1" s="1"/>
  <c r="D484" i="1" l="1"/>
  <c r="D485" i="1" l="1"/>
  <c r="D486" i="1" l="1"/>
  <c r="D487" i="1" l="1"/>
  <c r="D488" i="1" l="1"/>
  <c r="D489" i="1" l="1"/>
  <c r="D490" i="1"/>
  <c r="D491" i="1"/>
  <c r="D493" i="1" l="1"/>
  <c r="D492" i="1"/>
  <c r="D494" i="1" l="1"/>
  <c r="D495" i="1" l="1"/>
  <c r="D497" i="1" l="1"/>
  <c r="D496" i="1"/>
  <c r="D498" i="1" l="1"/>
  <c r="D499" i="1" l="1"/>
  <c r="D500" i="1" l="1"/>
  <c r="D502" i="1" l="1"/>
  <c r="D501" i="1"/>
  <c r="D503" i="1" l="1"/>
  <c r="D504" i="1" l="1"/>
  <c r="D505" i="1" l="1"/>
  <c r="C508" i="1" l="1"/>
  <c r="C509" i="1" s="1"/>
  <c r="C510" i="1" s="1"/>
  <c r="C511" i="1" s="1"/>
  <c r="C512" i="1" s="1"/>
  <c r="C513" i="1" s="1"/>
  <c r="D506" i="1"/>
  <c r="K118" i="22" l="1"/>
  <c r="K119" i="22" s="1"/>
  <c r="K120" i="22" s="1"/>
  <c r="K121" i="22" s="1"/>
  <c r="K122" i="22" s="1"/>
  <c r="K123" i="22" s="1"/>
  <c r="K124" i="22" s="1"/>
  <c r="K125" i="22" s="1"/>
  <c r="K126" i="22" s="1"/>
  <c r="K127" i="22" s="1"/>
  <c r="K128" i="22" s="1"/>
  <c r="K129" i="22" s="1"/>
  <c r="D508" i="1"/>
  <c r="J27" i="21" l="1"/>
  <c r="J28" i="21" s="1"/>
  <c r="J29" i="21" s="1"/>
  <c r="J30" i="21" s="1"/>
  <c r="J31" i="21" s="1"/>
  <c r="J32" i="21" s="1"/>
  <c r="J33" i="21" s="1"/>
  <c r="J34" i="21" s="1"/>
  <c r="J35" i="21" s="1"/>
  <c r="J36" i="21" s="1"/>
  <c r="J37" i="21" s="1"/>
  <c r="J38" i="21" s="1"/>
  <c r="J39" i="21" s="1"/>
  <c r="D509" i="1"/>
  <c r="D510" i="1" l="1"/>
  <c r="D511" i="1" l="1"/>
  <c r="D512" i="1" l="1"/>
  <c r="C518" i="1" l="1"/>
  <c r="C519" i="1" s="1"/>
  <c r="C520" i="1" s="1"/>
  <c r="C521" i="1" s="1"/>
  <c r="C522" i="1" s="1"/>
  <c r="C523" i="1" s="1"/>
  <c r="C524" i="1" s="1"/>
  <c r="C525" i="1" s="1"/>
  <c r="C526" i="1" s="1"/>
  <c r="C527" i="1" s="1"/>
  <c r="C528" i="1" s="1"/>
  <c r="C529" i="1" s="1"/>
  <c r="C530" i="1" s="1"/>
  <c r="C531" i="1" s="1"/>
  <c r="C532" i="1" s="1"/>
  <c r="C533" i="1" s="1"/>
  <c r="C534" i="1" s="1"/>
  <c r="C535" i="1" s="1"/>
  <c r="C536" i="1" s="1"/>
  <c r="C537" i="1" s="1"/>
  <c r="C538" i="1" s="1"/>
  <c r="C539" i="1" s="1"/>
  <c r="C540" i="1" s="1"/>
  <c r="C541" i="1" s="1"/>
  <c r="C542" i="1" s="1"/>
  <c r="C543" i="1" s="1"/>
  <c r="C544" i="1" s="1"/>
  <c r="C545" i="1" s="1"/>
  <c r="C546" i="1" s="1"/>
  <c r="C547" i="1" s="1"/>
  <c r="C548" i="1" s="1"/>
  <c r="C549" i="1" s="1"/>
  <c r="C550" i="1" s="1"/>
  <c r="C551" i="1" s="1"/>
  <c r="C552" i="1" s="1"/>
  <c r="C553" i="1" s="1"/>
  <c r="C554" i="1" s="1"/>
  <c r="C555" i="1" s="1"/>
  <c r="C556" i="1" s="1"/>
  <c r="C557" i="1" s="1"/>
  <c r="C558" i="1" s="1"/>
  <c r="C559" i="1" s="1"/>
  <c r="C560" i="1" s="1"/>
  <c r="C561" i="1" s="1"/>
  <c r="C562" i="1" s="1"/>
  <c r="C563" i="1" s="1"/>
  <c r="C564" i="1" s="1"/>
  <c r="C565" i="1" s="1"/>
  <c r="C566" i="1" s="1"/>
  <c r="C567" i="1" s="1"/>
  <c r="C568" i="1" s="1"/>
  <c r="C569" i="1" s="1"/>
  <c r="C570" i="1" s="1"/>
  <c r="C571" i="1" s="1"/>
  <c r="C572" i="1" s="1"/>
  <c r="C573" i="1" s="1"/>
  <c r="C574" i="1" s="1"/>
  <c r="C575" i="1" s="1"/>
  <c r="C576" i="1" s="1"/>
  <c r="C577" i="1" s="1"/>
  <c r="C578" i="1" s="1"/>
  <c r="C579" i="1" s="1"/>
  <c r="C580" i="1" s="1"/>
  <c r="C581" i="1" s="1"/>
  <c r="C582" i="1" s="1"/>
  <c r="C583" i="1" s="1"/>
  <c r="C584" i="1" s="1"/>
  <c r="C585" i="1" s="1"/>
  <c r="C586" i="1" s="1"/>
  <c r="C587" i="1" s="1"/>
  <c r="C588" i="1" s="1"/>
  <c r="C589" i="1" s="1"/>
  <c r="C590" i="1" s="1"/>
  <c r="C591" i="1" s="1"/>
  <c r="C592" i="1" s="1"/>
  <c r="C593" i="1" s="1"/>
  <c r="C594" i="1" s="1"/>
  <c r="C595" i="1" s="1"/>
  <c r="C596" i="1" s="1"/>
  <c r="C597" i="1" s="1"/>
  <c r="C598" i="1" s="1"/>
  <c r="C599" i="1" s="1"/>
  <c r="C600" i="1" s="1"/>
  <c r="C601" i="1" s="1"/>
  <c r="C602" i="1" s="1"/>
  <c r="C603" i="1" s="1"/>
  <c r="C604" i="1" s="1"/>
  <c r="C605" i="1" s="1"/>
  <c r="C606" i="1" s="1"/>
  <c r="C607" i="1" s="1"/>
  <c r="C608" i="1" s="1"/>
  <c r="C609" i="1" s="1"/>
  <c r="C610" i="1" s="1"/>
  <c r="C611" i="1" s="1"/>
  <c r="C612" i="1" s="1"/>
  <c r="C613" i="1" s="1"/>
  <c r="C614" i="1" s="1"/>
  <c r="C615" i="1" s="1"/>
  <c r="C616" i="1" s="1"/>
  <c r="C617" i="1" s="1"/>
  <c r="C618" i="1" s="1"/>
  <c r="C619" i="1" s="1"/>
  <c r="C620" i="1" s="1"/>
  <c r="C621" i="1" s="1"/>
  <c r="C622" i="1" s="1"/>
  <c r="C623" i="1" s="1"/>
  <c r="D513" i="1"/>
  <c r="D518" i="1" l="1"/>
  <c r="D519" i="1" l="1"/>
  <c r="D520" i="1" l="1"/>
  <c r="D521" i="1" l="1"/>
  <c r="D522" i="1" l="1"/>
  <c r="D523" i="1" l="1"/>
  <c r="D524" i="1" l="1"/>
  <c r="D525" i="1" l="1"/>
  <c r="D526" i="1" l="1"/>
  <c r="D527" i="1" l="1"/>
  <c r="D528" i="1" l="1"/>
  <c r="D529" i="1" l="1"/>
  <c r="D530" i="1" l="1"/>
  <c r="D531" i="1" l="1"/>
  <c r="D532" i="1" l="1"/>
  <c r="D533" i="1" l="1"/>
  <c r="D534" i="1" l="1"/>
  <c r="D535" i="1" l="1"/>
  <c r="D536" i="1" l="1"/>
  <c r="D537" i="1" l="1"/>
  <c r="D538" i="1" l="1"/>
  <c r="D539" i="1" l="1"/>
  <c r="D540" i="1" l="1"/>
  <c r="D541" i="1" l="1"/>
  <c r="D542" i="1" l="1"/>
  <c r="D543" i="1" l="1"/>
  <c r="D544" i="1" l="1"/>
  <c r="D545" i="1" l="1"/>
  <c r="D546" i="1" l="1"/>
  <c r="D547" i="1" l="1"/>
  <c r="D548" i="1"/>
  <c r="D549" i="1" l="1"/>
  <c r="D550" i="1" l="1"/>
  <c r="D551" i="1" l="1"/>
  <c r="D552" i="1" l="1"/>
  <c r="D553" i="1" l="1"/>
  <c r="D554" i="1" l="1"/>
  <c r="D555" i="1" l="1"/>
  <c r="D556" i="1" l="1"/>
  <c r="D557" i="1" l="1"/>
  <c r="D558" i="1" l="1"/>
  <c r="D559" i="1" l="1"/>
  <c r="D560" i="1" l="1"/>
  <c r="D561" i="1"/>
  <c r="D562" i="1" l="1"/>
  <c r="D563" i="1" l="1"/>
  <c r="D564" i="1" l="1"/>
  <c r="D565" i="1" l="1"/>
  <c r="D566" i="1" l="1"/>
  <c r="D567" i="1" l="1"/>
  <c r="D568" i="1" l="1"/>
  <c r="D569" i="1" l="1"/>
  <c r="D570" i="1" l="1"/>
  <c r="D571" i="1"/>
  <c r="D572" i="1" l="1"/>
  <c r="D573" i="1" l="1"/>
  <c r="D574" i="1" l="1"/>
  <c r="D575" i="1" l="1"/>
  <c r="D576" i="1" l="1"/>
  <c r="D577" i="1" l="1"/>
  <c r="D578" i="1" l="1"/>
  <c r="D579" i="1" l="1"/>
  <c r="D580" i="1" l="1"/>
  <c r="D581" i="1" l="1"/>
  <c r="D582" i="1" l="1"/>
  <c r="D583" i="1"/>
  <c r="D584" i="1" l="1"/>
  <c r="D585" i="1" l="1"/>
  <c r="D586" i="1" l="1"/>
  <c r="D587" i="1" l="1"/>
  <c r="D588" i="1" l="1"/>
  <c r="D589" i="1" l="1"/>
  <c r="D590" i="1" l="1"/>
  <c r="D591" i="1" l="1"/>
  <c r="D592" i="1"/>
  <c r="D593" i="1" l="1"/>
  <c r="D594" i="1" l="1"/>
  <c r="D595" i="1" l="1"/>
  <c r="D596" i="1"/>
  <c r="D597" i="1" l="1"/>
  <c r="D598" i="1" l="1"/>
  <c r="D599" i="1" l="1"/>
  <c r="D600" i="1" l="1"/>
  <c r="D601" i="1"/>
  <c r="D602" i="1" l="1"/>
  <c r="D603" i="1" l="1"/>
  <c r="D604" i="1" l="1"/>
  <c r="D605" i="1" l="1"/>
  <c r="D606" i="1" l="1"/>
  <c r="D608" i="1" l="1"/>
  <c r="D607" i="1"/>
  <c r="D609" i="1" l="1"/>
  <c r="D610" i="1"/>
  <c r="D611" i="1" l="1"/>
  <c r="D612" i="1" l="1"/>
  <c r="D613" i="1" l="1"/>
  <c r="D614" i="1"/>
  <c r="D615" i="1" l="1"/>
  <c r="D616" i="1" l="1"/>
  <c r="D617" i="1" l="1"/>
  <c r="D618" i="1" l="1"/>
  <c r="D619" i="1" l="1"/>
  <c r="D620" i="1" l="1"/>
  <c r="D621" i="1" l="1"/>
  <c r="D622" i="1"/>
  <c r="D623" i="1"/>
  <c r="P2" i="33"/>
  <c r="U2" i="33"/>
  <c r="Y2" i="33"/>
  <c r="A15" i="33" s="1"/>
  <c r="P2" i="3"/>
  <c r="P3" i="3" s="1"/>
  <c r="W2" i="21"/>
  <c r="T2" i="22"/>
  <c r="N2" i="33"/>
  <c r="R2" i="14"/>
  <c r="L2" i="6"/>
  <c r="V2" i="33"/>
  <c r="P2" i="6"/>
  <c r="P3" i="6" s="1"/>
  <c r="S2" i="20"/>
  <c r="Q2" i="14"/>
  <c r="Q3" i="14" s="1"/>
  <c r="N2" i="27"/>
  <c r="M2" i="27"/>
  <c r="A8" i="27" s="1"/>
  <c r="V2" i="20"/>
  <c r="W2" i="22"/>
  <c r="W2" i="33"/>
  <c r="U2" i="21"/>
  <c r="X2" i="20"/>
  <c r="A13" i="20" s="1"/>
  <c r="X2" i="3"/>
  <c r="N2" i="21"/>
  <c r="X2" i="14"/>
  <c r="L3" i="14" s="1"/>
  <c r="U2" i="22"/>
  <c r="X2" i="21"/>
  <c r="P2" i="27"/>
  <c r="L2" i="20"/>
  <c r="A7" i="20" s="1"/>
  <c r="Y2" i="27"/>
  <c r="A15" i="27" s="1"/>
  <c r="Q2" i="21"/>
  <c r="N2" i="6"/>
  <c r="Q2" i="3"/>
  <c r="Q3" i="3" s="1"/>
  <c r="N2" i="22"/>
  <c r="U2" i="27"/>
  <c r="T2" i="21"/>
  <c r="V2" i="21"/>
  <c r="V2" i="14"/>
  <c r="V2" i="22"/>
  <c r="Q2" i="27"/>
  <c r="Q3" i="27" s="1"/>
  <c r="W2" i="20"/>
  <c r="M2" i="22"/>
  <c r="B8" i="22" s="1"/>
  <c r="S2" i="21"/>
  <c r="P2" i="22"/>
  <c r="B130" i="22" s="1"/>
  <c r="P130" i="22" s="1"/>
  <c r="Y2" i="22"/>
  <c r="B14" i="22" s="1"/>
  <c r="W2" i="3"/>
  <c r="T2" i="27"/>
  <c r="R2" i="3"/>
  <c r="P2" i="21"/>
  <c r="P3" i="21" s="1"/>
  <c r="X2" i="27"/>
  <c r="O2" i="27"/>
  <c r="Y2" i="21"/>
  <c r="A14" i="21" s="1"/>
  <c r="M2" i="20"/>
  <c r="L2" i="14"/>
  <c r="T2" i="14"/>
  <c r="S2" i="3"/>
  <c r="W2" i="6"/>
  <c r="X2" i="6"/>
  <c r="B13" i="6" s="1"/>
  <c r="S2" i="14"/>
  <c r="R2" i="33"/>
  <c r="P2" i="20"/>
  <c r="P3" i="20" s="1"/>
  <c r="O2" i="20"/>
  <c r="O2" i="14"/>
  <c r="L2" i="21"/>
  <c r="A8" i="21" s="1"/>
  <c r="O2" i="21"/>
  <c r="U2" i="20"/>
  <c r="S2" i="33"/>
  <c r="S3" i="33" s="1"/>
  <c r="X2" i="22"/>
  <c r="V2" i="3"/>
  <c r="A30" i="3" s="1"/>
  <c r="O30" i="3" s="1"/>
  <c r="S2" i="22"/>
  <c r="Q2" i="22"/>
  <c r="Q3" i="22" s="1"/>
  <c r="W2" i="14"/>
  <c r="R2" i="20"/>
  <c r="R3" i="20" s="1"/>
  <c r="U2" i="3"/>
  <c r="A33" i="3" s="1"/>
  <c r="O33" i="3" s="1"/>
  <c r="Q2" i="20"/>
  <c r="O2" i="22"/>
  <c r="O2" i="3"/>
  <c r="R2" i="22"/>
  <c r="R3" i="22" s="1"/>
  <c r="P2" i="14"/>
  <c r="P3" i="14" s="1"/>
  <c r="Q2" i="6"/>
  <c r="Q3" i="6" s="1"/>
  <c r="R2" i="27"/>
  <c r="N2" i="3"/>
  <c r="R2" i="21"/>
  <c r="W2" i="27"/>
  <c r="S2" i="6"/>
  <c r="T2" i="20"/>
  <c r="L2" i="3"/>
  <c r="A7" i="3" s="1"/>
  <c r="T2" i="3"/>
  <c r="O2" i="33"/>
  <c r="N2" i="20"/>
  <c r="Q2" i="33"/>
  <c r="Q3" i="33" s="1"/>
  <c r="X2" i="33"/>
  <c r="T2" i="33"/>
  <c r="U2" i="6"/>
  <c r="U2" i="14"/>
  <c r="V2" i="6"/>
  <c r="M2" i="3"/>
  <c r="M2" i="21"/>
  <c r="M2" i="33"/>
  <c r="A8" i="33" s="1"/>
  <c r="M2" i="14"/>
  <c r="R2" i="6"/>
  <c r="T2" i="6"/>
  <c r="M2" i="6"/>
  <c r="F6" i="6" s="1"/>
  <c r="O2" i="6"/>
  <c r="S2" i="27"/>
  <c r="S3" i="27" s="1"/>
  <c r="N2" i="14"/>
  <c r="V2" i="27"/>
  <c r="P4" i="14" l="1"/>
  <c r="P6" i="14" s="1"/>
  <c r="Q4" i="22"/>
  <c r="Q6" i="22" s="1"/>
  <c r="B13" i="22" s="1"/>
  <c r="P13" i="22" s="1"/>
  <c r="A26" i="33"/>
  <c r="D6" i="33"/>
  <c r="D6" i="27"/>
  <c r="A28" i="27"/>
  <c r="A8" i="3"/>
  <c r="A13" i="3"/>
  <c r="L3" i="3"/>
  <c r="Q3" i="21"/>
  <c r="P4" i="21" s="1"/>
  <c r="P6" i="21" s="1"/>
  <c r="A13" i="21" s="1"/>
  <c r="O13" i="21" s="1"/>
  <c r="B23" i="22"/>
  <c r="D6" i="22"/>
  <c r="D6" i="20"/>
  <c r="A24" i="20"/>
  <c r="R3" i="33"/>
  <c r="Q4" i="33" s="1"/>
  <c r="Q6" i="33" s="1"/>
  <c r="A14" i="33" s="1"/>
  <c r="P14" i="33" s="1"/>
  <c r="Q3" i="20"/>
  <c r="P4" i="20" s="1"/>
  <c r="P6" i="20" s="1"/>
  <c r="A12" i="20" s="1"/>
  <c r="O12" i="20" s="1"/>
  <c r="R3" i="27"/>
  <c r="Q4" i="27" s="1"/>
  <c r="Q6" i="27" s="1"/>
  <c r="A14" i="27" s="1"/>
  <c r="P14" i="27" s="1"/>
  <c r="D6" i="3"/>
  <c r="A20" i="3"/>
  <c r="C6" i="21"/>
  <c r="A15" i="21"/>
  <c r="A17" i="14"/>
  <c r="E6" i="14"/>
  <c r="N6" i="6"/>
  <c r="N9" i="6" s="1"/>
  <c r="C25" i="6" s="1"/>
  <c r="N25" i="6" s="1"/>
  <c r="B12" i="6"/>
  <c r="O12" i="6" s="1"/>
  <c r="P4" i="3"/>
  <c r="P6" i="3" s="1"/>
  <c r="A12" i="3" s="1"/>
  <c r="O12" i="3" s="1"/>
  <c r="P4" i="6"/>
  <c r="P6" i="6" s="1"/>
  <c r="B14" i="6" s="1"/>
  <c r="A16" i="14" l="1"/>
  <c r="O16" i="14" s="1"/>
  <c r="A15" i="14"/>
  <c r="O15" i="14" s="1"/>
  <c r="A13" i="14"/>
  <c r="O13"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I1206" authorId="0" shapeId="0" xr:uid="{572444D8-726C-446C-8299-F776BB5EB0E3}">
      <text>
        <r>
          <rPr>
            <b/>
            <sz val="9"/>
            <color indexed="81"/>
            <rFont val="Tahoma"/>
            <family val="2"/>
          </rPr>
          <t>Admin: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I1204" authorId="0" shapeId="0" xr:uid="{00000000-0006-0000-0100-000001000000}">
      <text>
        <r>
          <rPr>
            <b/>
            <sz val="9"/>
            <color indexed="81"/>
            <rFont val="Tahoma"/>
            <family val="2"/>
          </rPr>
          <t>Admin: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1" authorId="0" shapeId="0" xr:uid="{6D6BABA2-B593-4ECC-96C2-B52C2D1885D3}">
      <text>
        <r>
          <rPr>
            <b/>
            <sz val="9"/>
            <color indexed="81"/>
            <rFont val="Tahoma"/>
            <family val="2"/>
          </rPr>
          <t>Admin:</t>
        </r>
        <r>
          <rPr>
            <sz val="9"/>
            <color indexed="81"/>
            <rFont val="Tahoma"/>
            <family val="2"/>
          </rPr>
          <t xml:space="preserve">
Chọn ngày bắt đầu nhật ký</t>
        </r>
      </text>
    </comment>
    <comment ref="M1" authorId="0" shapeId="0" xr:uid="{64FB78CA-5CAF-452F-A0A7-ACDA00C8B093}">
      <text>
        <r>
          <rPr>
            <b/>
            <sz val="9"/>
            <color indexed="81"/>
            <rFont val="Tahoma"/>
            <family val="2"/>
          </rPr>
          <t>Admin:</t>
        </r>
        <r>
          <rPr>
            <sz val="9"/>
            <color indexed="81"/>
            <rFont val="Tahoma"/>
            <family val="2"/>
          </rPr>
          <t xml:space="preserve">
Lọc điều kiện nhật ký</t>
        </r>
      </text>
    </comment>
  </commentList>
</comments>
</file>

<file path=xl/sharedStrings.xml><?xml version="1.0" encoding="utf-8"?>
<sst xmlns="http://schemas.openxmlformats.org/spreadsheetml/2006/main" count="12498" uniqueCount="1603">
  <si>
    <t>Ngày tháng</t>
  </si>
  <si>
    <t>Công việc</t>
  </si>
  <si>
    <t>Đơn vị</t>
  </si>
  <si>
    <t>Khối lượng</t>
  </si>
  <si>
    <t>Đối tượng nghiệm thu</t>
  </si>
  <si>
    <t>Về chất lượng công việc</t>
  </si>
  <si>
    <t>Lắp đặt ván khuôn</t>
  </si>
  <si>
    <t>Đối tượng ngiệm thu</t>
  </si>
  <si>
    <t>Tiêu chuẩn nghiệm thu</t>
  </si>
  <si>
    <t>CL1</t>
  </si>
  <si>
    <t>CL2</t>
  </si>
  <si>
    <t>CL3</t>
  </si>
  <si>
    <t>CL4</t>
  </si>
  <si>
    <t>Chất lượng công việc</t>
  </si>
  <si>
    <t>Tiêu chuẩn thi công</t>
  </si>
  <si>
    <t>Lắp đặt cốt thép</t>
  </si>
  <si>
    <t>CL5</t>
  </si>
  <si>
    <t>- Thời tiết: nắng;</t>
  </si>
  <si>
    <t>- Khối lượng: Đảm bảo theo hồ sơ thiết kế duyệt;</t>
  </si>
  <si>
    <t>CL6</t>
  </si>
  <si>
    <t>Lý trình đầu</t>
  </si>
  <si>
    <t>Lý trình cuối</t>
  </si>
  <si>
    <t>TT</t>
  </si>
  <si>
    <t>QCVN41:2024/BGTVT - Quy chuẩn kỹ thuật quốc gia về biển báo hiệu đường bộ</t>
  </si>
  <si>
    <t>CỘNG HOÀ XÃ HỘI CHỦ NGHĨA VIỆT NAM</t>
  </si>
  <si>
    <t>Độc lập - Tự do - Hạnh phúc</t>
  </si>
  <si>
    <t>2. Thành phần trực tiếp nghiệm thu:</t>
  </si>
  <si>
    <t>3. Thời gian, địa điểm nghiệm thu:</t>
  </si>
  <si>
    <t>- Địa điểm: Tại hiện trường công trình</t>
  </si>
  <si>
    <t>4. Nội dung kiểm tra :</t>
  </si>
  <si>
    <t>a. Về tài liệu làm căn cứ nghiệm thu</t>
  </si>
  <si>
    <t>- Các kết quả đo đạc, thí nghiệm có liên quan;</t>
  </si>
  <si>
    <t>- Phiếu yêu cầu nghiệm thu của nhà thầu;</t>
  </si>
  <si>
    <t>5. Kết luận</t>
  </si>
  <si>
    <t>Cán bộ kỹ thuật</t>
  </si>
  <si>
    <t>Địa điểm xây dựng</t>
  </si>
  <si>
    <t>1. Đối tượng nghiệm thu:</t>
  </si>
  <si>
    <t xml:space="preserve">b. Về chất lượng công việc xây dựng </t>
  </si>
  <si>
    <t>Phía</t>
  </si>
  <si>
    <t>Số biển bản</t>
  </si>
  <si>
    <r>
      <t xml:space="preserve">c. Các ý kiến khác </t>
    </r>
    <r>
      <rPr>
        <b/>
        <i/>
        <sz val="12.5"/>
        <rFont val="Times New Roman"/>
        <family val="1"/>
      </rPr>
      <t>(nếu có):</t>
    </r>
    <r>
      <rPr>
        <b/>
        <sz val="12.5"/>
        <rFont val="Times New Roman"/>
        <family val="1"/>
      </rPr>
      <t xml:space="preserve"> không</t>
    </r>
  </si>
  <si>
    <t>- Chấp thuận nghiệm thu, đồng ý cho triển khai các công việc xây dựng tiếp theo.</t>
  </si>
  <si>
    <t>Gói thầu: Thi công xây dựng</t>
  </si>
  <si>
    <t>Điều kiện riêng</t>
  </si>
  <si>
    <t>LMBT</t>
  </si>
  <si>
    <t>CỘNG HÒA XÃ HỘI CHỦ NGHĨA VIỆT NAM</t>
  </si>
  <si>
    <t>KT mẫu (4x4x16)cm</t>
  </si>
  <si>
    <t>BIỂN BẢN LẤY MẪU TẠI HIỆN TRƯỜNG</t>
  </si>
  <si>
    <t>3. Đơn vị thí nghiệm: Phòng thí nghiệm LAS -XD433</t>
  </si>
  <si>
    <t>- Ông: Vũ Đình Hùng</t>
  </si>
  <si>
    <t>Chức vụ: Thí nghiệm viên</t>
  </si>
  <si>
    <t>Nội dung</t>
  </si>
  <si>
    <t>Số lượng</t>
  </si>
  <si>
    <t>Ghi chú</t>
  </si>
  <si>
    <t>mẫu</t>
  </si>
  <si>
    <t>03 tổ mẫu/9 viên mẫu</t>
  </si>
  <si>
    <t>NGƯỜI LẤY MẪU</t>
  </si>
  <si>
    <t>Vũ Đình Hùng</t>
  </si>
  <si>
    <t>I. Thành phần:</t>
  </si>
  <si>
    <t>II. Các mẫu thí nghiệm được lấy:</t>
  </si>
  <si>
    <t>III. Kết luận:</t>
  </si>
  <si>
    <t>P</t>
  </si>
  <si>
    <t>T</t>
  </si>
  <si>
    <t>cột</t>
  </si>
  <si>
    <t>Thi công</t>
  </si>
  <si>
    <t>STT</t>
  </si>
  <si>
    <t>m</t>
  </si>
  <si>
    <t>Sơn lót tim đường</t>
  </si>
  <si>
    <t>CÔNG HÒA XÃ HỘI CHỦ NGHĨA VIỆT NAM</t>
  </si>
  <si>
    <t>PHIẾU YÊU CẦU NGHIỆM THU</t>
  </si>
  <si>
    <t>CÔNG VIỆC XÂY DỰNG</t>
  </si>
  <si>
    <t>Kính gửi: Văn phòng tư vấn giám sát</t>
  </si>
  <si>
    <t xml:space="preserve">       Vậy kính báo: Văn phòng tư vấn giám sát được biết và mời các đơn vị có liên quan đến công tác nghiệm thu tới tham dự ./. </t>
  </si>
  <si>
    <t>Nơi nhận:</t>
  </si>
  <si>
    <t>- Như trên;</t>
  </si>
  <si>
    <t>NHÀ THẦU THI CÔNG</t>
  </si>
  <si>
    <t>- Lưu Công ty.</t>
  </si>
  <si>
    <t>Thông tin về nhân lực và máy thi công sử dụng trong ngày</t>
  </si>
  <si>
    <t>Chỉ huy trưởng: 01 người</t>
  </si>
  <si>
    <t>Cán bộ kỹ thuật: 01 người</t>
  </si>
  <si>
    <t>Nội dung công việc</t>
  </si>
  <si>
    <t>Khối lượng thực hiện</t>
  </si>
  <si>
    <t>Khối lượng nghiệm thu</t>
  </si>
  <si>
    <t>Các vấn đề phát sinh trong quá trình thi công</t>
  </si>
  <si>
    <t xml:space="preserve">Ý kiến của người kiểm tra </t>
  </si>
  <si>
    <t xml:space="preserve">Biện pháp và thời hạn khắc phục của đơn vị thi công </t>
  </si>
  <si>
    <t>Máy móc</t>
  </si>
  <si>
    <t>Nhân lực</t>
  </si>
  <si>
    <t>Máy trộn bê tông</t>
  </si>
  <si>
    <t>BAN QLBT ĐƯỜNG BỘ</t>
  </si>
  <si>
    <t>NGHIỆM THU VẬT LIỆU TRƯỚC KHI THI CÔNG</t>
  </si>
  <si>
    <t>a. Tài liệu làm căn cứ nghiệm thu:</t>
  </si>
  <si>
    <t>- Hồ sơ thiết kế bản vẽ thi công và những thay đổi thiết kế đã được chủ đầu tư chấp thuận liên quan đến đối tượng nghiệm thu;</t>
  </si>
  <si>
    <t>- Quy trình kiểm tra, giám sát, nghiệm thu đã được thống nhất giữa chủ đầu tư và các nhà thầu có liên quan;</t>
  </si>
  <si>
    <t>- Phần chỉ dẫn kỹ thuật có liên quan;</t>
  </si>
  <si>
    <t xml:space="preserve">- Kết quả thí nghiệm có liên quan; </t>
  </si>
  <si>
    <t>- Văn bản khác có liên quan;</t>
  </si>
  <si>
    <t>- Phiếu yêu cầu nghiệm thu của nhà thầu.</t>
  </si>
  <si>
    <t>b. Kết quả kiểm tra, đánh giá:</t>
  </si>
  <si>
    <t>Tên vật liệu</t>
  </si>
  <si>
    <t>Chất lượng</t>
  </si>
  <si>
    <t>Đá 2x4</t>
  </si>
  <si>
    <t>Đạt yêu cầu</t>
  </si>
  <si>
    <t>Đá 1x2</t>
  </si>
  <si>
    <t>Cát vàng</t>
  </si>
  <si>
    <t>Xi măng PCB40</t>
  </si>
  <si>
    <t>c. Các ý kiến khác: Không</t>
  </si>
  <si>
    <t xml:space="preserve">5. Kết luận: </t>
  </si>
  <si>
    <r>
      <t xml:space="preserve">- </t>
    </r>
    <r>
      <rPr>
        <sz val="13"/>
        <rFont val="Times New Roman"/>
        <family val="1"/>
      </rPr>
      <t>Chấp thuận nghiệm thu, đồng ý triển khai các công việc xây dựng tiếp theo</t>
    </r>
    <r>
      <rPr>
        <b/>
        <sz val="13"/>
        <rFont val="Times New Roman"/>
        <family val="1"/>
      </rPr>
      <t>.</t>
    </r>
  </si>
  <si>
    <t>GIÁM SÁT THI CÔNG</t>
  </si>
  <si>
    <t>KIỂM TRA, NGHIỆM THU MÁY MÓC, THIẾT BỊ THI CÔNG 
CỦA NHÀ THẦU</t>
  </si>
  <si>
    <t>1. Chất lượng, tình trạng máy: Hoạt động tốt</t>
  </si>
  <si>
    <t>Loại thiết bị</t>
  </si>
  <si>
    <t>Công suất</t>
  </si>
  <si>
    <t>Số lượng thực tế</t>
  </si>
  <si>
    <t>Số lượng theo HSDT</t>
  </si>
  <si>
    <t>Chênh lệch</t>
  </si>
  <si>
    <t>Tình trạng thiết bị</t>
  </si>
  <si>
    <t>Hoạt động tốt</t>
  </si>
  <si>
    <t xml:space="preserve">       Đối chiếu với hồ sơ dự thầu, với số lượng, chủng loại và giấy phép sử dụng máy móc, thiết bị như bảng trên sẽ đáp ứng được tiến độ, biện pháp thi công và đảm bảo được an toàn phục vụ thi công xây dựng công trình./.</t>
  </si>
  <si>
    <t>I. Thành phần trực tiếp nghiệm thu:</t>
  </si>
  <si>
    <t>- Đánh giá: Phù hợp với thiết kế và tiêu chuẩn kỹ thuật, quy trình thi công và nghiệm thu;</t>
  </si>
  <si>
    <t>Tẩy vạch sơn cũ</t>
  </si>
  <si>
    <t>- Bề mặt sau khi tẩy sạch, không còn dấu vết rõ ràng của vạch sơn cũ;</t>
  </si>
  <si>
    <t>- Mặt đường không bị bào mòn quá mức, không bong tróc kết cấu mặt đường;</t>
  </si>
  <si>
    <t>Range</t>
  </si>
  <si>
    <t>From</t>
  </si>
  <si>
    <t>To</t>
  </si>
  <si>
    <t>Incre</t>
  </si>
  <si>
    <t>GrSheet</t>
  </si>
  <si>
    <t>ReFilter</t>
  </si>
  <si>
    <t>Autofit</t>
  </si>
  <si>
    <t>SetAFRow</t>
  </si>
  <si>
    <t>Sheets:</t>
  </si>
  <si>
    <t>Rows:</t>
  </si>
  <si>
    <t>SheetVK:</t>
  </si>
  <si>
    <t>NgắtVK:</t>
  </si>
  <si>
    <t>Đầu vào</t>
  </si>
  <si>
    <t>Data</t>
  </si>
  <si>
    <t>List</t>
  </si>
  <si>
    <t>BBNT</t>
  </si>
  <si>
    <t>BBHM</t>
  </si>
  <si>
    <t>PYC</t>
  </si>
  <si>
    <t>NKTC</t>
  </si>
  <si>
    <t>NLMM</t>
  </si>
  <si>
    <t>MM</t>
  </si>
  <si>
    <t>VL</t>
  </si>
  <si>
    <t>HM</t>
  </si>
  <si>
    <t>KyBB</t>
  </si>
  <si>
    <t>PrintDieuKien</t>
  </si>
  <si>
    <t>DKC</t>
  </si>
  <si>
    <t>DKR</t>
  </si>
  <si>
    <t>FN</t>
  </si>
  <si>
    <t>*</t>
  </si>
  <si>
    <t>Phạm Văn Phúc</t>
  </si>
  <si>
    <t>*'PYC'!$K$2</t>
  </si>
  <si>
    <t>QCVN41:2024/BGTVT - Quy chuẩn kỹ thuật quốc gia về biển báo hiệu đường bộ.</t>
  </si>
  <si>
    <t>QCVN41:2024/BGTVT - Quy chuẩn kỹ thuật quốc gia về biển báo hiệu đường bộ;
TCVN 7887:2008 – Vật liệu phản quang dùng để chế tạo biển báo giao thông.</t>
  </si>
  <si>
    <t xml:space="preserve"> TCVN 4453 : 1995 và các tiêu chuẩn, quy chuẩn hiện hành của nhà nước.</t>
  </si>
  <si>
    <t>QCVN41:2024/BGTVT - Quy chuẩn kỹ thuật quốc gia về biển báo hiệu đường bộ; TCVN8791:2018 Sơn tín hiệu giao thông.</t>
  </si>
  <si>
    <t>QCVN41:2024/BGTVT - Quy chuẩn kỹ thuật quốc gia về biển báo hiệu đường bộ; TCVN8791:2018 - Sơn tín hiệu giao thông.</t>
  </si>
  <si>
    <t>PYC;BBNT</t>
  </si>
  <si>
    <t>*'BBNT'!$L$3</t>
  </si>
  <si>
    <t>TCVN 4453:1995 – Kết cấu bê tông và bê tông cốt thép – Quy phạm thi công và nghiệm thu.</t>
  </si>
  <si>
    <t>- Cường độ bê tông: Đạt (KQTN);</t>
  </si>
  <si>
    <t>- Cao độ: Đạt;</t>
  </si>
  <si>
    <t>- Địa chất: ổn định;</t>
  </si>
  <si>
    <t>- Kích thước hình học: Đủ theo HSTK;</t>
  </si>
  <si>
    <t>Lắp đặt cọc H, KM, tiêu BS mới</t>
  </si>
  <si>
    <t>- Kích thước hình học: Đủ;</t>
  </si>
  <si>
    <t>- Chất lượng: Đạt yêu cầu;</t>
  </si>
  <si>
    <t>- Bình đồ tuyến: Đúng HSTK;</t>
  </si>
  <si>
    <t>TCVN 4447 -2012 Công tác đất - Thi công và nghiệm thu;</t>
  </si>
  <si>
    <t>- Mỹ quan: Đảm bảo;</t>
  </si>
  <si>
    <t>- Kiểm tra kích thước hình học: Đủ theo HSTK;</t>
  </si>
  <si>
    <t>- Độ bằng phẳng: Đạt yêu cầu; Độ nhẵn: Đạt yêu cầu;</t>
  </si>
  <si>
    <t>- Về khối lượng: Đạt yêu cầu theo HSTK</t>
  </si>
  <si>
    <t>Vệ sinh TLS cũ sau khi tháo dỡ</t>
  </si>
  <si>
    <t>Hàn nối cột hộ lan</t>
  </si>
  <si>
    <t>- Tấm sóng cũ được tháo dỡ hoàn toàn, không bị cong vênh, rạn nứt.</t>
  </si>
  <si>
    <t>- Tấm sóng được vệ sinh sạch sẽ, đảm bảo yêu cầu;</t>
  </si>
  <si>
    <t xml:space="preserve">- Cột tôn sóng được nối nâng đúng kích thước, ổn định; </t>
  </si>
  <si>
    <t>- Cao độ: đạt; đường hàn đảm bảo yêu cầu</t>
  </si>
  <si>
    <t>- Lắp dựng: Ổn định, đúng vị trí;</t>
  </si>
  <si>
    <t>- Các phụ kiện (tiêu phản quang, bu lông, mũ cột,…): lắp đặt đúng kỹ thuật;</t>
  </si>
  <si>
    <t>- Mỹ quan: Đảm bảo.</t>
  </si>
  <si>
    <t>Nắp bịt đầu cột D120x2mm</t>
  </si>
  <si>
    <t>- Vị trí sơn được định vị đúng theo thiết kế;</t>
  </si>
  <si>
    <t xml:space="preserve">- Mỹ quan đảm bảo; </t>
  </si>
  <si>
    <t>- Sơn lót được quét kín, liên tục;</t>
  </si>
  <si>
    <t>- Kích thước hình học đúng theo HSTK;</t>
  </si>
  <si>
    <t>Sơn tấm HLTS</t>
  </si>
  <si>
    <t>Bản đệm cột U</t>
  </si>
  <si>
    <t>- Độ bằng phẳng bể mặt: Đạt yêu cầu;</t>
  </si>
  <si>
    <t>- Độ ổn định: Đảm bảo;</t>
  </si>
  <si>
    <t>- Độ kín khít; Đảm bảo yêu cầu;</t>
  </si>
  <si>
    <t>- Xử lý chống dính bề mặt: Quét dầu chống dính;</t>
  </si>
  <si>
    <t>- Độ sạch: Đảm bảo;</t>
  </si>
  <si>
    <t>- Liên kết giữa các thanh thép: Đảm bảo ổn định, chắc chắc;</t>
  </si>
  <si>
    <t>- Chủng loại: Thép Hòa phát;</t>
  </si>
  <si>
    <t>- Bước thép: Theo HSTK;</t>
  </si>
  <si>
    <t>- Khối lượng: Đảm bảo theo HSTK;</t>
  </si>
  <si>
    <t>- Công tác đầm bê tông: Đảm bảo yêu cầu;</t>
  </si>
  <si>
    <t>- Thời tiết: Nắng;</t>
  </si>
  <si>
    <t>- Trắc ngang nền: đủ;</t>
  </si>
  <si>
    <t>- Cao độ: đạt; Dốc ngang: đạt;</t>
  </si>
  <si>
    <t>Vệ sinh, lên ga các vị trí sơn đường</t>
  </si>
  <si>
    <t>- Mặt đường sạch, đạt yêu cầu kỹ thuật;</t>
  </si>
  <si>
    <t>Sơn trắng đỏ cọc tiêu</t>
  </si>
  <si>
    <t>- Sơn từng lớp;</t>
  </si>
  <si>
    <t>- Sơn đều, phủ kín bề mặt;</t>
  </si>
  <si>
    <t>Sơn cột biển báo</t>
  </si>
  <si>
    <t>Dán phản quang biển báo</t>
  </si>
  <si>
    <t>- Lớp màng dán đúng chúng loại yêu cầu;</t>
  </si>
  <si>
    <t>- Nhiệt độ: từ 23°C đến 29°C</t>
  </si>
  <si>
    <t>- Độ chặt từng lớp: Đạt;</t>
  </si>
  <si>
    <t>- Chất lượng: Đạt;</t>
  </si>
  <si>
    <t>Sơn gờ chắn xe, lan can trắng đỏ</t>
  </si>
  <si>
    <t>- Bề mặt sạch, đạt yêu cầu kỹ thuật;</t>
  </si>
  <si>
    <t>- Chữ và ký hiệu biển bảo đúng quy chuẩn;</t>
  </si>
  <si>
    <t>IF(X2="LMBT";"THEO DÕI QUÁ TRÌNH ĐỔ BÊ TÔNG";"NGHIỆM THU CÔNG VIỆC XÂY DỰNG")</t>
  </si>
  <si>
    <t>Vệ sinh tấm HLTS</t>
  </si>
  <si>
    <t>- Bề mặt đạt yêu cầu sạch, khô,  nhám đồng đều;</t>
  </si>
  <si>
    <t>2.2. Đại diện Nhà thầu thi công: Công ty CP quản lý sửa chữa và xây dựng công trình giao thông II Sơn La</t>
  </si>
  <si>
    <t>NHÀ THẦU XÂY LẮP</t>
  </si>
  <si>
    <t xml:space="preserve">GIÁM SÁT THI CÔNG </t>
  </si>
  <si>
    <t>NGHIỆM THU HOÀN THÀNH HẠNG MỤC CÔNG TRÌNH</t>
  </si>
  <si>
    <t xml:space="preserve">Lý trình </t>
  </si>
  <si>
    <t>Đổ bê tông</t>
  </si>
  <si>
    <t xml:space="preserve">Hố móng </t>
  </si>
  <si>
    <t>NT bê tông</t>
  </si>
  <si>
    <t>Tên dự án:</t>
  </si>
  <si>
    <t>Chỉ huy trưởng</t>
  </si>
  <si>
    <t>Giám sát viên</t>
  </si>
  <si>
    <t>Giám sát trưởng</t>
  </si>
  <si>
    <t>Phạm Văn Trung</t>
  </si>
  <si>
    <t xml:space="preserve">Lê Sỹ Giáp </t>
  </si>
  <si>
    <t>Gói thầu: Gói số 01: Sửa chữa công trình</t>
  </si>
  <si>
    <t>Tạ Khoa</t>
  </si>
  <si>
    <t>- Hồ sơ thiết kế bản vẽ thi công được Uỷ ban nhân dân tỉnh Sơn La phê duyệt tại Quyết định số 2681/QĐ-UBND ngày 29/10/2025;</t>
  </si>
  <si>
    <t>- Biện pháp tổ chức thi công do Nhà thầu lập đã được TVGS và Đại diện chủ đầu tư phê duyệt;</t>
  </si>
  <si>
    <t>- Các tài liệu khác có liên quan.</t>
  </si>
  <si>
    <t>I</t>
  </si>
  <si>
    <t>Km439+400 -Km439+448</t>
  </si>
  <si>
    <t xml:space="preserve"> TCVN 9361-2012, TCVN 4447-2012 và các tiêu chuẩn, quy chuẩn hiện hành của nhà nước.</t>
  </si>
  <si>
    <t>Hố móng tường chắn BTXM</t>
  </si>
  <si>
    <t xml:space="preserve">      Và đã được tiến hành kiểm tra, nghiệm thu nội bộ công việc xây dựng hoàn thành. Nhà thầu cam kết công việc xây dựng hoàn thành đúng yêu cầu kỹ thuật, đảm bảo chất lượng theo hồ sơ thiết kế bản vẽ thi công được phê duyệt.</t>
  </si>
  <si>
    <t xml:space="preserve">       Nhà thầu thi công: Công ty CP quản lý sửa chữa và xây dựng công trình giao thông II Sơn La đã thi công xong công việc xây dựng: Hố móng tường chắn BTXM, lý trình: Km439+440 -:- Km439+448 (P)</t>
  </si>
  <si>
    <t xml:space="preserve">       Nay nhà thầu xin thông báo với Văn phòng tư vấn giám sát tổ chức nghiệm thu công việc xây lắp hoàn thành: Hố móng tường chắn BTXM, lý trình: Km439+440 -:- Km439+448 (P), để nhà thầu triển khai công việc xây dựng tiếp theo.</t>
  </si>
  <si>
    <t xml:space="preserve">       - Nội dung nghiệm thu: Hố móng tường chắn BTXM, lý trình: Km439+440 -:- Km439+448 (P)</t>
  </si>
  <si>
    <t>Nghiệm thu</t>
  </si>
  <si>
    <t>x</t>
  </si>
  <si>
    <t>m2</t>
  </si>
  <si>
    <t>Ván khuôn móng tường chắn BTXM đốt số 01</t>
  </si>
  <si>
    <t>m3</t>
  </si>
  <si>
    <t>Đổ bê tông móng tường chắn BTXM đốt số 01</t>
  </si>
  <si>
    <t>Bê tông móng tường chắn BTXM đốt số 01 sau khi dỡ ván khuôn</t>
  </si>
  <si>
    <t>BT</t>
  </si>
  <si>
    <t>BB</t>
  </si>
  <si>
    <t>Ván khuôn móng tường chắn BTXM đốt số 02</t>
  </si>
  <si>
    <t>Đổ bê tông móng tường chắn BTXM đốt số 02</t>
  </si>
  <si>
    <t>Bê tông móng tường chắn BTXM đốt số 03 sau khi dỡ ván khuôn</t>
  </si>
  <si>
    <t>Ván khuôn móng tường chắn BTXM đốt số 03</t>
  </si>
  <si>
    <t>Đổ bê tông móng tường chắn BTXM đốt số 03</t>
  </si>
  <si>
    <t>Bê tông móng tường chắn BTXM đốt số 02 sau khi dỡ ván khuôn</t>
  </si>
  <si>
    <t>Ván khuôn móng tường chắn BTXM đốt số 04</t>
  </si>
  <si>
    <t>Đổ bê tông móng tường chắn BTXM đốt số 04</t>
  </si>
  <si>
    <t>Bê tông móng tường chắn BTXM đốt số 04 sau khi dỡ ván khuôn</t>
  </si>
  <si>
    <t>Ván khuôn thân tường chắn BTXM đốt số 01 (lần 1, H=2,15m)</t>
  </si>
  <si>
    <t>Đổ bê tông thân tường chắn BTXM đốt số 01 (lần 1, H=2,15m)</t>
  </si>
  <si>
    <t>Bê tông thân tường chắn BTXM đốt số 01 sau khi dỡ ván khuôn (lần 1, H=2,15m)</t>
  </si>
  <si>
    <t>Lắp đặt lỗ thoát nước</t>
  </si>
  <si>
    <t>- Lỗ thoát nước được lắp đặt đúng hồ sơ thiết kế (đường kính, cao độ, khoảng cách đảm bảo yêu cầu);</t>
  </si>
  <si>
    <t>- Hướng và độ dốc lỗ thoát nước đảm bảo thoát nước tự nhiên từ sau tường ra ngoài;</t>
  </si>
  <si>
    <t>vị trí</t>
  </si>
  <si>
    <t>Ván khuôn thân tường chắn BTXM đốt số 02 (lần 1, H=1,9m)</t>
  </si>
  <si>
    <t>Đổ bê tông thân tường chắn BTXM đốt số 02 (lần 1, H=1,9m)</t>
  </si>
  <si>
    <t>Bê tông thân tường chắn BTXM đốt số 02 sau khi dỡ ván khuôn (lần 1, H=1,9m)</t>
  </si>
  <si>
    <t>Ván khuôn thân tường chắn BTXM đốt số 03 (lần 1, H=1,9m)</t>
  </si>
  <si>
    <t>Đổ bê tông thân tường chắn BTXM đốt số 03 (lần 1, H=1,9m)</t>
  </si>
  <si>
    <t>Bê tông thân tường chắn BTXM đốt số 03 sau khi dỡ ván khuôn (lần 1, H=1,9m)</t>
  </si>
  <si>
    <t>Ván khuôn thân tường chắn BTXM đốt số 04 (lần 1, H=1,9m)</t>
  </si>
  <si>
    <t>Đổ bê tông thân tường chắn BTXM đốt số 04 (lần 1, H=1,9m)</t>
  </si>
  <si>
    <t>Bê tông thân tường chắn BTXM đốt số 04 sau khi dỡ ván khuôn (lần 1, H=1,9m)</t>
  </si>
  <si>
    <t>Ván khuôn thân tường chắn BTXM đốt số 01 (lần 2, H=4,3m)</t>
  </si>
  <si>
    <t>Đổ bê tông thân tường chắn BTXM đốt số 01 (lần 2, H=4,3m)</t>
  </si>
  <si>
    <t>Bê tông thân tường chắn BTXM đốt số 01 sau khi dỡ ván khuôn (lần 2, H=4,3m)</t>
  </si>
  <si>
    <t>Ván khuôn thân tường chắn BTXM đốt số 02 (lần 2, H=3,8m)</t>
  </si>
  <si>
    <t>Đổ bê tông thân tường chắn BTXM đốt số 02 (lần 2, H=3,8m)</t>
  </si>
  <si>
    <t>Bê tông thân tường chắn BTXM đốt số 02 sau khi dỡ ván khuôn (lần 2, H=3,8m)</t>
  </si>
  <si>
    <t>Ván khuôn thân tường chắn BTXM đốt số 03 (lần 2, H=3,8m)</t>
  </si>
  <si>
    <t>Đổ bê tông thân tường chắn BTXM đốt số 03 (lần 2, H=3,8m)</t>
  </si>
  <si>
    <t>Bê tông thân tường chắn BTXM đốt số 03 sau khi dỡ ván khuôn (lần 2, H=3,8m)</t>
  </si>
  <si>
    <t>Ván khuôn thân tường chắn BTXM đốt số 04 (lần 2, H=3,8m)</t>
  </si>
  <si>
    <t>Đổ bê tông thân tường chắn BTXM đốt số 04 (lần 2, H=3,8m)</t>
  </si>
  <si>
    <t>Bê tông thân tường chắn BTXM đốt số 04 sau khi dỡ ván khuôn (lần 2, H=3,8m)</t>
  </si>
  <si>
    <t>Ván khuôn mũ tường chắn BTXM đốt số 01, đốt số 02, đốt số 03, đốt số 04</t>
  </si>
  <si>
    <t>Đổ bê tông mũ tường chắn BTXM đốt số 01, đốt số 02, đốt số 03, đốt số 04</t>
  </si>
  <si>
    <t>Bê tông mũ tường chắn BTXM đốt số 01, đốt số 02, đốt số 03, đốt số 04</t>
  </si>
  <si>
    <t>Đắp móng</t>
  </si>
  <si>
    <t>Đắp móng tường chắn K95 lớp 1 đến lớp 9 (chiều dày 25cm/lớp)</t>
  </si>
  <si>
    <t>Đổ bê tông xi măng M100 thoát nước sau tường</t>
  </si>
  <si>
    <t>Bê tông xi măng M100 thoát nước sau tường</t>
  </si>
  <si>
    <t>Đắp đá 1x2 thoát nước sau tường</t>
  </si>
  <si>
    <t>- Đánh giá: Phù hợp với thiết kế và tiêu chuẩn kỹ thuật, quy trình thi công và nghiệm thu.</t>
  </si>
  <si>
    <t>- Về khối lượng: Đạt yêu cầu theo HSTK;</t>
  </si>
  <si>
    <t>Đắp sau tường chắn K95 lớp 1 đến lớp 13 (chiều dày 25cm/lớp)</t>
  </si>
  <si>
    <t>Đắp K98 hoàn trả nền đường (chiều dày 25cm/lớp)</t>
  </si>
  <si>
    <t>Cắt mặt đường BT nhựa</t>
  </si>
  <si>
    <t>TCVN 8819:2011 – Mặt đường bê tông nhựa nóng – Yêu cầu thi công và nghiệm thu</t>
  </si>
  <si>
    <t>Tháo dỡ cột hộ lan tôn sóng cũ</t>
  </si>
  <si>
    <r>
      <t>TCVN 10335:2014</t>
    </r>
    <r>
      <rPr>
        <sz val="11"/>
        <color theme="1"/>
        <rFont val="Arial"/>
        <family val="2"/>
        <scheme val="minor"/>
      </rPr>
      <t xml:space="preserve"> – Rọ đá – Yêu cầu thiết kế, thi công và nghiệm thu.</t>
    </r>
  </si>
  <si>
    <t>Phá dỡ rọ đá cũ</t>
  </si>
  <si>
    <t>rọ</t>
  </si>
  <si>
    <t>TCVN 9504:2012 - Lớp kết cấu áo đường đá dăm nước - thi công và nghiệm thu</t>
  </si>
  <si>
    <t>- Mặt bằng sau phá dỡ được dọn dẹp sạch sẽ, đảm bảo điều kiện thi công các hạng mục tiếp theo;</t>
  </si>
  <si>
    <t>Lớp móng dưới đá dăm nước dày 15 cm lớp 1</t>
  </si>
  <si>
    <t>Lớp móng dưới đá dăm nước dày 10 cm lớp 2</t>
  </si>
  <si>
    <t>Lớp móng đá dăm nước</t>
  </si>
  <si>
    <t>Lớp móng trên đá dăm nước dày 15 cm</t>
  </si>
  <si>
    <r>
      <t>TCVN 8863:2011</t>
    </r>
    <r>
      <rPr>
        <sz val="11"/>
        <color theme="1"/>
        <rFont val="Arial"/>
        <family val="2"/>
        <scheme val="minor"/>
      </rPr>
      <t xml:space="preserve"> – Mặt đường láng nhựa – Thi công và nghiệm thu.</t>
    </r>
  </si>
  <si>
    <t>Lớp mặt ĐDLN dày TB 1,5 cm, TCN 1,8 kg/m2</t>
  </si>
  <si>
    <t>TCVN 8819:2011 – Mặt đường bê tông nhựa nóng – Thi công và nghiệm thu.</t>
  </si>
  <si>
    <t>Tưới nhựa dính bám nhũ tương CRS-1, TCN 0,5 lít/m2</t>
  </si>
  <si>
    <t>Thảm lớp BTNC 16 dày 5cm</t>
  </si>
  <si>
    <t>TCVN 10335:2014, TCCS13:2016/TCĐBVN và các tiêu chuẩn, quy chuẩn hiện hành của nhà nước</t>
  </si>
  <si>
    <t>Rọ thép nhồi đá hộc</t>
  </si>
  <si>
    <t>Rọ thép nhồi đá hộc KT(2x1x0,5)m hàng 1</t>
  </si>
  <si>
    <t>Rọ thép nhồi đá hộc KT(2x1x1)m hàng 2</t>
  </si>
  <si>
    <t>Rọ thép nhồi đá hộc KT(1,5x1x1)m hàng 3</t>
  </si>
  <si>
    <t>Rọ thép nhồi đá hộc KT(2x1x1)m hàng 4</t>
  </si>
  <si>
    <r>
      <t>QCVN 41:2019/BGTVT</t>
    </r>
    <r>
      <rPr>
        <sz val="11"/>
        <color theme="1"/>
        <rFont val="Arial"/>
        <family val="2"/>
        <scheme val="minor"/>
      </rPr>
      <t xml:space="preserve"> – Quy chuẩn báo hiệu đường bộ.</t>
    </r>
  </si>
  <si>
    <t>Lắp đặt cột hộ lan tôn sóng</t>
  </si>
  <si>
    <t>Lắp đặt tấm HLTS</t>
  </si>
  <si>
    <t>Lắp đặt tấm HLTS bổ sung mới</t>
  </si>
  <si>
    <t>Lắp đặt cột hộ lan tôn sóng đốt số 04, loại bổ sung mới</t>
  </si>
  <si>
    <t>Lắp đặt cột hộ lan tôn sóng đốt số 03, loại bổ sung mới</t>
  </si>
  <si>
    <t>Lắp đặt cột hộ lan tôn sóng đốt số 02, loại bổ sung mới</t>
  </si>
  <si>
    <t>Lắp đặt cột hộ lan tôn sóng đốt số 01, loại bổ sung mới</t>
  </si>
  <si>
    <t>Lắp đặt cột hộ lan  (có đế bê tông cũ) + tấm hộ lan tôn sóng cũ</t>
  </si>
  <si>
    <t>Lắp đặt cột + tấm hộ lan tôn sóng cũ</t>
  </si>
  <si>
    <t>Khe phòng lún (bao tải tẩm nhựa dày 2cm)</t>
  </si>
  <si>
    <t>Khuôn lề gia cố BTXM</t>
  </si>
  <si>
    <t xml:space="preserve">Đổ bê tông lề gia cố BTXM </t>
  </si>
  <si>
    <t>Lớp móng dưới đá dăm nước dày 10 cm</t>
  </si>
  <si>
    <t>Bê tông lề gia cố BTXM</t>
  </si>
  <si>
    <t>Lót bạt dứa</t>
  </si>
  <si>
    <t>- Bạt dứa sử dụng đúng chủng loại, đảm bảo độ bền, không rách, không thủng;</t>
  </si>
  <si>
    <t>- Bề mặt nền trước khi lót bạt được dọn dẹp sạch sẽ, bằng phẳng, đảm bảo điều kiện thi công;</t>
  </si>
  <si>
    <t>- Các mép bạt được chồng mí hợp lý, đảm bảo không hở, không bị dịch chuyển;</t>
  </si>
  <si>
    <t>Lót bạt dứa lề gia cố BTXM</t>
  </si>
  <si>
    <t>Lắp đặt cột + biển báo tám giác</t>
  </si>
  <si>
    <t>- Hố móng được đào đúng vị trí, tim tuyến theo hồ sơ thiết kế;</t>
  </si>
  <si>
    <t xml:space="preserve">hố móng </t>
  </si>
  <si>
    <t>Lắp đặt cột + biển báo tám giác W.215b</t>
  </si>
  <si>
    <t>Hố móng cột biển báo tam giác W.215b</t>
  </si>
  <si>
    <t>Đổ bê tông M150 móng cột biển báo W.215b</t>
  </si>
  <si>
    <t>Bê tông móng cột biển báo W.215b</t>
  </si>
  <si>
    <t>II</t>
  </si>
  <si>
    <t>Km440+210</t>
  </si>
  <si>
    <t>Hố móng rãnh sửa chữa</t>
  </si>
  <si>
    <t>Lót bạt dứa móng rãnh sửa chữa</t>
  </si>
  <si>
    <t>Đổ bê tông M200 rãnh sửa chữa</t>
  </si>
  <si>
    <t>Bê tông M200 rãnh sửa chữa</t>
  </si>
  <si>
    <t>III</t>
  </si>
  <si>
    <t>Km440+250</t>
  </si>
  <si>
    <t>- Công tác phá dỡ kè đá xây cũ được thực hiện đúng phạm vi, vị trí theo hồ sơ thiết kế và chỉ dẫn kỹ thuật;</t>
  </si>
  <si>
    <t>- Quá trình phá dỡ đảm bảo không gây ảnh hưởng đến nền, mái taluy và các kết cấu lân cận;</t>
  </si>
  <si>
    <t>- Vật liệu sau phá dỡ được vận chuyển ra khỏi hiện trường;</t>
  </si>
  <si>
    <t>Phá bỏ kè đá xây cũ</t>
  </si>
  <si>
    <t>- Đào móng đất cấp 3: 201,95 m3
- Đào móng đất C4: 246,45 m3
- Đào móng đá CIV: 247,38m3</t>
  </si>
  <si>
    <t>Ván khuôn móng tường chắn BTXM đốt số 05</t>
  </si>
  <si>
    <t>Đổ bê tông móng tường chắn BTXM đốt số 05</t>
  </si>
  <si>
    <t>Bê tông móng tường chắn BTXM đốt số 05 sau khi dỡ ván khuôn</t>
  </si>
  <si>
    <t>Ván khuôn móng tường chắn BTXM đốt số 06</t>
  </si>
  <si>
    <t>Đổ bê tông móng tường chắn BTXM đốt số 06</t>
  </si>
  <si>
    <t>Bê tông móng tường chắn BTXM đốt số 06 sau khi dỡ ván khuôn</t>
  </si>
  <si>
    <t>Ván khuôn móng tường chắn BTXM đốt số 07</t>
  </si>
  <si>
    <t>Đổ bê tông móng tường chắn BTXM đốt số 07</t>
  </si>
  <si>
    <t>Bê tông móng tường chắn BTXM đốt số 07 sau khi dỡ ván khuôn</t>
  </si>
  <si>
    <t>Ván khuôn thân tường chắn BTXM đốt số 01 (lần 1, H=1,9m)</t>
  </si>
  <si>
    <t>Đổ bê tông thân tường chắn BTXM đốt số 01 (lần 1, H=1,9m)</t>
  </si>
  <si>
    <t>Bê tông thân tường chắn BTXM đốt số 01 sau khi dỡ ván khuôn (lần 1, H=1,9m)</t>
  </si>
  <si>
    <t>Lắp đặt lỗ thoát nước đốt số 02</t>
  </si>
  <si>
    <t>Lắp đặt lỗ thoát nước đốt số 01</t>
  </si>
  <si>
    <t>Lắp đặt lỗ thoát nước đốt số 03</t>
  </si>
  <si>
    <t>Lắp đặt lỗ thoát nước đốt số 04</t>
  </si>
  <si>
    <t>Ván khuôn thân tường chắn BTXM đốt số 05 (lần 1, H=1,9m)</t>
  </si>
  <si>
    <t>Lắp đặt lỗ thoát nước đốt số 05</t>
  </si>
  <si>
    <t>Đổ bê tông thân tường chắn BTXM đốt số 05 (lần 1, H=1,9m)</t>
  </si>
  <si>
    <t>Bê tông thân tường chắn BTXM đốt số 05 sau khi dỡ ván khuôn (lần 1, H=1,9m)</t>
  </si>
  <si>
    <t>Ván khuôn thân tường chắn BTXM đốt số 06 (lần 1, H=1,9m)</t>
  </si>
  <si>
    <t>Lắp đặt lỗ thoát nước đốt số 06</t>
  </si>
  <si>
    <t>Đổ bê tông thân tường chắn BTXM đốt số 06 (lần 1, H=1,9m)</t>
  </si>
  <si>
    <t>Bê tông thân tường chắn BTXM đốt số 06 sau khi dỡ ván khuôn (lần 1, H=1,9m)</t>
  </si>
  <si>
    <t>Ván khuôn thân tường chắn BTXM đốt số 07 (lần 1, H=1,9m)</t>
  </si>
  <si>
    <t>Lắp đặt lỗ thoát nước đốt số 07</t>
  </si>
  <si>
    <t>Đổ bê tông thân tường chắn BTXM đốt số 07 (lần 1, H=1,9m)</t>
  </si>
  <si>
    <t>Bê tông thân tường chắn BTXM đốt số 07 sau khi dỡ ván khuôn (lần 1, H=1,9m)</t>
  </si>
  <si>
    <t>Ván khuôn thân tường chắn BTXM đốt số 01 (lần 2, Hmin=3,57m, Hmax=3,8m)</t>
  </si>
  <si>
    <t>Đổ bê tông thân tường chắn BTXM đốt số 01 (lần 2, Hmin=3,57m, Hmax=3,8m)</t>
  </si>
  <si>
    <t>Bê tông thân tường chắn BTXM đốt số 01 sau khi dỡ ván khuôn (lần 2, Hmin=3,57m, Hmax=3,8m)</t>
  </si>
  <si>
    <t>Ván khuôn thân tường chắn BTXM đốt số 02 (lần 2, Hmin=3,64m, Hmax=3,8m)</t>
  </si>
  <si>
    <t>Đổ bê tông thân tường chắn BTXM đốt số 02 (lần 2, Hmin=3,64m, Hmax=3,8m)</t>
  </si>
  <si>
    <t>Bê tông thân tường chắn BTXM đốt số 02 sau khi dỡ ván khuôn (lần 2, Hmin=3,64m, Hmax=3,8m)</t>
  </si>
  <si>
    <t>Ván khuôn thân tường chắn BTXM đốt số 03 (lần 2, Hmin=3,69m, Hmax=3,8m)</t>
  </si>
  <si>
    <t>Đổ bê tông thân tường chắn BTXM đốt số 03 (lần 2, Hmin=3,69m, Hmax=3,8m)</t>
  </si>
  <si>
    <t>Bê tông thân tường chắn BTXM đốt số 03 sau khi dỡ ván khuôn (lần 2, Hmin=3,69m, Hmax=3,8m)</t>
  </si>
  <si>
    <t>Ván khuôn thân tường chắn BTXM đốt số 04 (lần 2, Hmin=3,71m, Hmax=3,8m)</t>
  </si>
  <si>
    <t>Đổ bê tông thân tường chắn BTXM đốt số 04 (lần 2, Hmin=3,71m, Hmax=3,8m)</t>
  </si>
  <si>
    <t>Bê tông thân tường chắn BTXM đốt số 04 sau khi dỡ ván khuôn (lần 2, Hmin=3,71m, Hmax=3,8m)</t>
  </si>
  <si>
    <t>Ván khuôn thân tường chắn BTXM đốt số 05 (lần 2, Hmin=3,71m, Hmax=3,8m)</t>
  </si>
  <si>
    <t>Đổ bê tông thân tường chắn BTXM đốt số 05 (lần 2, Hmin=3,71m, Hmax=3,8m)</t>
  </si>
  <si>
    <t>Bê tông thân tường chắn BTXM đốt số 05 sau khi dỡ ván khuôn (lần 2, Hmin=3,71m, Hmax=3,8m)</t>
  </si>
  <si>
    <t>Ván khuôn thân tường chắn BTXM đốt số 06 (lần 2, Hmin=3,7m, Hmax=3,8m)</t>
  </si>
  <si>
    <t>Đổ bê tông thân tường chắn BTXM đốt số 06 (lần 2, Hmin=3,7m, Hmax=3,8m)</t>
  </si>
  <si>
    <t>Bê tông thân tường chắn BTXM đốt số 06 sau khi dỡ ván khuôn (lần 2, Hmin=3,7m, Hmax=3,8m)</t>
  </si>
  <si>
    <t>Ván khuôn thân tường chắn BTXM đốt số 07 (lần 2, Hmin=3,7m, Hmax=3,8m)</t>
  </si>
  <si>
    <t>Đổ bê tông thân tường chắn BTXM đốt số 07 (lần 2, Hmin=3,7m, Hmax=3,8m)</t>
  </si>
  <si>
    <t>Bê tông thân tường chắn BTXM đốt số 07 sau khi dỡ ván khuôn (lần 2, Hmin=3,7m, Hmax=3,8m)</t>
  </si>
  <si>
    <t>,</t>
  </si>
  <si>
    <t>Ván khuôn mũ tường chắn BTXM đốt số 01, đốt số 02, đốt số 03, đốt số 04, đốt số 05, đốt số 06, đốt số 07</t>
  </si>
  <si>
    <t>Đổ bê tông mũ tường chắn BTXM đốt số 01, đốt số 02, đốt số 03, đốt số 04, đốt số 05, đốt số 06, đốt số 07</t>
  </si>
  <si>
    <t>Bê tông mũ tường chắn BTXM đốt số 01, đốt số 02, đốt số 03, đốt số 04, đốt số 05, đốt số 06, đốt số 07</t>
  </si>
  <si>
    <t>Lắp đặt tấm HLTS cũ</t>
  </si>
  <si>
    <t>Lắp đặt cột hộ lan tôn sóng đốt số 02, (04 cột cũ)</t>
  </si>
  <si>
    <t>Lắp đặt cột hộ lan tôn sóng đốt số 01, (05 cột cũ, 01 cột bổ sung mới)</t>
  </si>
  <si>
    <t>Lắp đặt cột hộ lan tôn sóng đốt số 03, (04 cột cũ)</t>
  </si>
  <si>
    <t>Lắp đặt cột hộ lan tôn sóng đốt số 04, (04 cột cũ)</t>
  </si>
  <si>
    <t>Lắp đặt cột hộ lan tôn sóng đốt số 05, (04 cột cũ)</t>
  </si>
  <si>
    <t>Lắp đặt cột hộ lan tôn sóng đốt số 06, (04 cột cũ)</t>
  </si>
  <si>
    <t>Lắp đặt cột hộ lan tôn sóng đốt số 07, (04 cột cũ)</t>
  </si>
  <si>
    <t>Đắp sau tường bằng cuội sỏi (tận dụng)</t>
  </si>
  <si>
    <t>Đắp cuội sỏi d=4-:-7cm (tận dụng)</t>
  </si>
  <si>
    <t>Đắp móng tường chắn K95 lớp 1 đến lớp 15 (chiều dày 25cm/lớp)</t>
  </si>
  <si>
    <t>Hố móng cột hộ lan bổ sung mới</t>
  </si>
  <si>
    <t>hố móng</t>
  </si>
  <si>
    <t>Lắp đặt cột hộ lan tôn sóng bổ sung mới</t>
  </si>
  <si>
    <t>Đổ bê tông M200 cột hộ lan tôn sóng bổ sung mới</t>
  </si>
  <si>
    <t>Bê tông M200 cột hộ lan tôn sóng bổ sung mới</t>
  </si>
  <si>
    <t>Hố móng cột biển báo tam giác W.215c</t>
  </si>
  <si>
    <t>Lắp đặt cột + biển báo tám giác W.215c</t>
  </si>
  <si>
    <t>Đổ bê tông M150 móng cột biển báo W.215c</t>
  </si>
  <si>
    <t>Bê tông móng cột biển báo W.215c</t>
  </si>
  <si>
    <t>Vận chuyển đất C3 sang Km442+620 và Km442+660 để đắp cự ly 2400m</t>
  </si>
  <si>
    <t>- Trong quá trình vận chuyển, vật liệu được che phủ, không rơi vãi, không gây ô nhiễm môi trường;</t>
  </si>
  <si>
    <t xml:space="preserve">- Khối lượng vận chuyển đảm bảo theo yêu cầu; vật liệu khi đến vị trí đắp không bị lẫn tạp chất, giữ nguyên chất lượng; </t>
  </si>
  <si>
    <t>- Đất C3 được khai thác và vận chuyển đến vị trí đắp đúng theo hồ sơ thiết kế;</t>
  </si>
  <si>
    <t>Vận chuyển đá C4 sang Km442+620 và Km442+660 để đắp cự ly 2400m</t>
  </si>
  <si>
    <t>IV</t>
  </si>
  <si>
    <t>Km440+600</t>
  </si>
  <si>
    <t>Hố móng chân khay mái ta luy BTXM M200</t>
  </si>
  <si>
    <t>Ván khuôn chân khay mái ta luy BTXM M200</t>
  </si>
  <si>
    <t>Đổ bê tông chân khay mái ta luy BTXM M200</t>
  </si>
  <si>
    <t>Bê tông chân khay mái ta luy BTXM M200</t>
  </si>
  <si>
    <t xml:space="preserve">- Lớp đệm vữa được thi công đúng chiều dày thiết kế, phân bố đều, không bị rỗng, không phân lớp; </t>
  </si>
  <si>
    <t>- Vữa bám dính tốt với nền, không bị bong tróc, nứt nẻ sau khi thi công;</t>
  </si>
  <si>
    <t>- Bề mặt mái taluy trước khi thi công được vệ sinh sạch, đảm bảo liên kết với lớp vữa;</t>
  </si>
  <si>
    <t>Đệm mái ta luy vữa XM-M100, dày 5cm</t>
  </si>
  <si>
    <t>Đổ bê tông ốp mái ta luy BTXM M200</t>
  </si>
  <si>
    <t>Bê tông ốp mái ta luy BTXM M200</t>
  </si>
  <si>
    <t>Đắp đáy rãnh</t>
  </si>
  <si>
    <t>Vận chuyển đá C4 đổ đi cự ly 2600m</t>
  </si>
  <si>
    <t xml:space="preserve">Đổ bê tông M200 lề gia cố BTXM </t>
  </si>
  <si>
    <t>Bê tông M200 lề gia cố BTXM</t>
  </si>
  <si>
    <t>V</t>
  </si>
  <si>
    <t>Km440+630</t>
  </si>
  <si>
    <t>Phá bỏ kè rọ thép cũ</t>
  </si>
  <si>
    <r>
      <t xml:space="preserve">Rọ thép </t>
    </r>
    <r>
      <rPr>
        <sz val="11"/>
        <rFont val="Symbol"/>
        <family val="1"/>
        <charset val="2"/>
      </rPr>
      <t>F</t>
    </r>
    <r>
      <rPr>
        <sz val="11"/>
        <rFont val="Times New Roman"/>
        <family val="1"/>
      </rPr>
      <t xml:space="preserve"> 3 KT (2x1x1)m tận dụng đá từ rọ cũ và phá kè đá xây cũ</t>
    </r>
  </si>
  <si>
    <t>- Đào móng đất C3: 63,33 m3
- Đào móng đất C4: 12,23 m3
- Đào móng đá cấp IV.2: 61,07m3</t>
  </si>
  <si>
    <t>Vận chuyển đất C3 đổ đi cự ly 2500 m</t>
  </si>
  <si>
    <t>Ván khuôn thân tường chắn BTXM đốt số 01 (lần 1, H=1,4m)</t>
  </si>
  <si>
    <t>Đổ bê tông thân tường chắn BTXM đốt số 02 (lần 1, H=1,4m)</t>
  </si>
  <si>
    <t>Đổ bê tông thân tường chắn BTXM đốt số 01 (lần 1, H=1,4m)</t>
  </si>
  <si>
    <t>Ván khuôn thân tường chắn BTXM đốt số 02 (lần 1, H=1,4m)</t>
  </si>
  <si>
    <t>Lắp đặt lỗ thoát nước đốt số 01 (lần 1, H=1,4m)</t>
  </si>
  <si>
    <t>Lắp đặt lỗ thoát nước đốt số 02 (lần 1, H=1,4m)</t>
  </si>
  <si>
    <t>Bê tông thân tường chắn BTXM đốt số 02 sau khi dỡ ván khuôn (lần 1, H=1,4m)</t>
  </si>
  <si>
    <t>Ván khuôn thân tường chắn BTXM đốt số 01 (lần 2, H=2,8m)</t>
  </si>
  <si>
    <t>Lắp đặt lỗ thoát nước đốt số 01 (lần 2, H=2,8m)</t>
  </si>
  <si>
    <t>Đổ bê tông thân tường chắn BTXM đốt số 01 (lần 2, H=2,8m)</t>
  </si>
  <si>
    <t>Bê tông thân tường chắn BTXM đốt số 01 sau khi dỡ ván khuôn (lần 2, H=2,8m)</t>
  </si>
  <si>
    <t>Bê tông thân tường chắn BTXM đốt số 01 sau khi dỡ ván khuôn (lần 1, H=1,4m)</t>
  </si>
  <si>
    <t>Ván khuôn thân tường chắn BTXM đốt số 02 (lần 2, H=2,8m)</t>
  </si>
  <si>
    <t>Lắp đặt lỗ thoát nước đốt số 02 (lần 2, H=2,8m)</t>
  </si>
  <si>
    <t>Đổ bê tông thân tường chắn BTXM đốt số 02 (lần 2, H=2,8m)</t>
  </si>
  <si>
    <t>Bê tông thân tường chắn BTXM đốt số 02 sau khi dỡ ván khuôn (lần 2, H=2,8m)</t>
  </si>
  <si>
    <t>Ván khuôn mũ tường chắn BTXM đốt số 01, đốt số 02</t>
  </si>
  <si>
    <t>Đổ bê tông mũ tường chắn BTXM đốt số 01, đốt số 02</t>
  </si>
  <si>
    <t>Bê tông mũ tường chắn BTXM đốt số 01, đốt số 02</t>
  </si>
  <si>
    <t>Đắp móng tường chắn K95 lớp 1 (chiều dày 18cm/lớp)</t>
  </si>
  <si>
    <t>Lắp đặt cột hộ lan tôn sóng bổ sung mới đốt số 1</t>
  </si>
  <si>
    <t>Lắp đặt cột hộ lan tôn sóng bổ sung mới đốt số 2</t>
  </si>
  <si>
    <t>VI</t>
  </si>
  <si>
    <t>Km442+620; Km442+660</t>
  </si>
  <si>
    <t>- Đào móng đất C2: 1.269,12 m3
- Đào móng đất C3: 124,71 m3
- Đào móng đất C4: 206,11 m3
- Đào móng đá cấp IV.1: 370,05m3</t>
  </si>
  <si>
    <t>Vận chuyển đất C2 đổ đi cự ly 500 m</t>
  </si>
  <si>
    <t>- Cao độ đáy móng được kiểm tra đảm bảo đúng thiết kế;</t>
  </si>
  <si>
    <t>- Kích thước hình học (chiều rộng, chiều sâu, chiều dài) đảm bảo theo thiết kế;</t>
  </si>
  <si>
    <t>- Đá C4 được khai thác và vận chuyển đến vị trí đắp đúng theo hồ sơ thiết kế;</t>
  </si>
  <si>
    <t>Lắp đặt lỗ thoát nước đốt số 01 (lần 1, H=1,9m)</t>
  </si>
  <si>
    <t>Lắp đặt lỗ thoát nước đốt số 02 (lần 1, H=1,9m)</t>
  </si>
  <si>
    <t>Lắp đặt lỗ thoát nước đốt số 03 (lần 1, H=1,9m)</t>
  </si>
  <si>
    <t>Lắp đặt lỗ thoát nước đốt số 04 (lần 1, H=1,9m)</t>
  </si>
  <si>
    <t>Lắp đặt lỗ thoát nước đốt số 05 (lần 1, H=1,9m)</t>
  </si>
  <si>
    <t>Lắp đặt lỗ thoát nước đốt số 06 (lần 1, H=1,9m)</t>
  </si>
  <si>
    <t>Lắp đặt lỗ thoát nước đốt số 07 (lần 1, H=1,9m)</t>
  </si>
  <si>
    <t>Ván khuôn thân tường chắn BTXM đốt số 01 (lần 2, H=3,8m)</t>
  </si>
  <si>
    <t>Đổ bê tông thân tường chắn BTXM đốt số 01 (lần 2, H=3,8m)</t>
  </si>
  <si>
    <t>Bê tông thân tường chắn BTXM đốt số 01 sau khi dỡ ván khuôn (lần 2, H=3,8m)</t>
  </si>
  <si>
    <t>Ván khuôn thân tường chắn BTXM đốt số 02 (lần 2, H=3,0m)</t>
  </si>
  <si>
    <t>Đổ bê tông thân tường chắn BTXM đốt số 02 (lần 2, H=3,0m)</t>
  </si>
  <si>
    <t>Bê tông thân tường chắn BTXM đốt số 02 sau khi dỡ ván khuôn (lần 2, H=3,0m)</t>
  </si>
  <si>
    <t>Ván khuôn thân tường chắn BTXM đốt số 03 (lần 2, H=3,0m)</t>
  </si>
  <si>
    <t>Đổ bê tông thân tường chắn BTXM đốt số 03 (lần 2, H=3,0m)</t>
  </si>
  <si>
    <t>Bê tông thân tường chắn BTXM đốt số 03 sau khi dỡ ván khuôn (lần 2, H=3,0m)</t>
  </si>
  <si>
    <t>Ván khuôn thân tường chắn BTXM đốt số 04 (lần 2, H=3,0m)</t>
  </si>
  <si>
    <t>Đổ bê tông thân tường chắn BTXM đốt số 04 (lần 2, H=3,0m)</t>
  </si>
  <si>
    <t>Bê tông thân tường chắn BTXM đốt số 04 sau khi dỡ ván khuôn (lần 2, H=3,0m)</t>
  </si>
  <si>
    <t>Ván khuôn thân tường chắn BTXM đốt số 05 (lần 2, H=3,0m)</t>
  </si>
  <si>
    <t>Đổ bê tông thân tường chắn BTXM đốt số 05 (lần 2, H=3,0m)</t>
  </si>
  <si>
    <t>Bê tông thân tường chắn BTXM đốt số 05 sau khi dỡ ván khuôn (lần 2, H=3,0m)</t>
  </si>
  <si>
    <t>Ván khuôn thân tường chắn BTXM đốt số 06 (lần 2, H=3,0m)</t>
  </si>
  <si>
    <t>Đổ bê tông thân tường chắn BTXM đốt số 06 (lần 2, H=3,0m)</t>
  </si>
  <si>
    <t>Ván khuôn thân tường chắn BTXM đốt số 07 (lần 2, H=3,0m)</t>
  </si>
  <si>
    <t>Đổ bê tông thân tường chắn BTXM đốt số 07 (lần 2, H=3,0m)</t>
  </si>
  <si>
    <t>Bê tông thân tường chắn BTXM đốt số 07 sau khi dỡ ván khuôn (lần 2, H=3,0m)</t>
  </si>
  <si>
    <r>
      <t xml:space="preserve">Rọ thép </t>
    </r>
    <r>
      <rPr>
        <sz val="11"/>
        <rFont val="Symbol"/>
        <family val="1"/>
        <charset val="2"/>
      </rPr>
      <t>F</t>
    </r>
    <r>
      <rPr>
        <sz val="11"/>
        <rFont val="Times New Roman"/>
        <family val="1"/>
      </rPr>
      <t xml:space="preserve"> 3 nhồi đá hộc KT (2x1x1)m </t>
    </r>
  </si>
  <si>
    <t>Đắp móng tường chắn K95 từ lớp 1 đến lớp 11 (chiều dày 25cm/lớp)</t>
  </si>
  <si>
    <t>Đắp sau tường bằng đá thải</t>
  </si>
  <si>
    <t>Đắp đất nền đường ≥ K95</t>
  </si>
  <si>
    <t>Lưới thép B40 (D=3mm, a=50mm) ốp mái</t>
  </si>
  <si>
    <t>kg</t>
  </si>
  <si>
    <t>Đổ bê tông ốp mái ta luy BTCT M200</t>
  </si>
  <si>
    <t>Bê tông ốp mái ta luy BTCT M200</t>
  </si>
  <si>
    <t>VII</t>
  </si>
  <si>
    <t>Km443+047</t>
  </si>
  <si>
    <t>Vật liệu trước khi thi công tứ nón cuối tuyến phía hạ lưu cầu</t>
  </si>
  <si>
    <t>Máy móc trước khi thi công tứ nón cuối tuyến phía hạ lưu cầu</t>
  </si>
  <si>
    <t>Phá bỏ khối bê tông chân khay, ốp mái, bậc lên xuống cũ</t>
  </si>
  <si>
    <t>Hố móng chân khay tứ nón cầu</t>
  </si>
  <si>
    <t>- Đào móng đất cấp 3: 47,05 m3</t>
  </si>
  <si>
    <t>Ván khuôn chân khay tứ nón cầu</t>
  </si>
  <si>
    <t xml:space="preserve">Đắp móng chân khay ốp mái </t>
  </si>
  <si>
    <t>Đổ bê tông chân khay tứ nón BTXM M200</t>
  </si>
  <si>
    <t>Đệm mái tứ nón vữa XM-M100, dày 5cm</t>
  </si>
  <si>
    <t>Thép D8 (gia cố mái tứ nón)</t>
  </si>
  <si>
    <t>Lắp đặt cột thép D8 liên kết chân khay và ốp mái</t>
  </si>
  <si>
    <t>Đổ bê tông ốp mái tứ nón BTCT M200</t>
  </si>
  <si>
    <t>Bê tông ốp mái tứ nón BTCT M200</t>
  </si>
  <si>
    <t>Lắp đặt lỗ thoát nước mái tứ nón</t>
  </si>
  <si>
    <t>Ván khuôn bậc lên xuống tứ nón cầu</t>
  </si>
  <si>
    <t>Đổ bê tông M200 bậc lên xuống tứ nón cầu</t>
  </si>
  <si>
    <t>Bê tông M200 bậc lên xuống tứ nón cầu</t>
  </si>
  <si>
    <t>Hố móng rãnh BTXM hình thang sửa chữa</t>
  </si>
  <si>
    <t>Ván khuôn rãnh BTXM hình thang sửa chữa</t>
  </si>
  <si>
    <t>Lót bạt dứa rãnh BTXM hình thang sửa chữa</t>
  </si>
  <si>
    <t>Đổ bê tông M200 rãnh BTXM hình thang sửa chữa</t>
  </si>
  <si>
    <t>Bê tông M200 rrãnh BTXM hình thang sửa chữa</t>
  </si>
  <si>
    <t>Hố móng rãnh BTXM trên tứ nón</t>
  </si>
  <si>
    <t>Lót bạt dứa rãnh BTXM trên tứ nón</t>
  </si>
  <si>
    <t>Ván khuôn rãnh BTXM trên tứ nón, ván khuôn gờ giảm tốc</t>
  </si>
  <si>
    <t>Đổ bê tông M200 rãnh BTXM trên tứ nón, bê tông M200 gờ giảm tốc</t>
  </si>
  <si>
    <t>Bê tông M200 rãnh BTXM trên tứ nón, bê tông M200 gờ giảm tốc</t>
  </si>
  <si>
    <t>VIII</t>
  </si>
  <si>
    <t>Km410+530 -Km410+573</t>
  </si>
  <si>
    <t>Bắc Yên</t>
  </si>
  <si>
    <t xml:space="preserve"> TCVN 9436-2012, TCVN 4447-2012 và các tiêu chuẩn, quy chuẩn hiện hành của nhà nước.</t>
  </si>
  <si>
    <t>- Chiều dày lớp đá thải sau thi công đạt 10cm theo thiết kế;</t>
  </si>
  <si>
    <t>-Công tác đào khuôn đường tránh được thực hiện đúng phạm vi, kích thước và cao độ theo hồ sơ thiết kế;</t>
  </si>
  <si>
    <t>Đường tránh</t>
  </si>
  <si>
    <t>Đắp đá thải đường tránh dày 10cm</t>
  </si>
  <si>
    <t>- Đào móng đất C2: 669,19 m3
- Đào móng đất C3: 1726,82 m3</t>
  </si>
  <si>
    <t xml:space="preserve">Hàng rào bảo vệ an toàn thi công </t>
  </si>
  <si>
    <t>Hố móng tường chắn rọ đá đuôi neo</t>
  </si>
  <si>
    <t>Đắp đá 2x4 KT(600x50)cm phía ngoài bọc vải địa kỹ thuật không dệt</t>
  </si>
  <si>
    <t>Rọ đá KT (2x1x1)m, đuôi neo 6m</t>
  </si>
  <si>
    <t>- Đắp đá đúng vị trí, kích thước hình học theo thiết kế;</t>
  </si>
  <si>
    <t>- Vật liệu đá đạt yêu cầu, sạch, không lẫn tạp chất;</t>
  </si>
  <si>
    <t>- Vải địa kỹ thuật không dệt bọc kín 6 mặt, không rách, không nhăn;</t>
  </si>
  <si>
    <t>- Mép vải chồng ≥50cm, thi công không làm xô lệch kết cấu;</t>
  </si>
  <si>
    <t>- Kết cấu sau thi công ổn định, đảm bảo thoát nước, đủ điều kiện nghiệm thu;</t>
  </si>
  <si>
    <t>- Xếp rọ đá đúng vị trí, kích thước, chiều dài neo theo thiết kế;</t>
  </si>
  <si>
    <t>- Rọ lắp dựng đúng quy cách, liên kết chắc chắn;</t>
  </si>
  <si>
    <t>- Đá hộc xếp chặt, đúng kích cỡ, không rỗng;</t>
  </si>
  <si>
    <t>- Dây buộc, mối nối đảm bảo, không bung;</t>
  </si>
  <si>
    <t>- Kết cấu ổn định, đủ điều kiện nghiệm thu;</t>
  </si>
  <si>
    <t>Rọ đá KT (2x1x1)m, đuôi neo 6m hàng 1</t>
  </si>
  <si>
    <t>- Đá 2x4: 132m3
- Vải địa không dệt: 635,8m2</t>
  </si>
  <si>
    <t>Đắp sau tường K95, từ lớp 1 đến lớp 2 (chiều dày TB 25cm/1 lớp)</t>
  </si>
  <si>
    <t>Đắp đá 1x2 KT(50x40)cm phía ngoài bọc vải địa kỹ thuật không dệt</t>
  </si>
  <si>
    <t>Rọ đá KT (2x1x1)m, đuôi neo 6m hàng 2</t>
  </si>
  <si>
    <t>- Công tác lắp đặt vải địa kỹ thuật không dệt sau rọ đá được thực hiện đúng vị trí, phạm vi theo thiết kế;</t>
  </si>
  <si>
    <t>- Vải được trải liên tục, đúng chiều, không rách, không thủng, không nhăn gấp;</t>
  </si>
  <si>
    <t>- Các mép vải được chồng mí đảm bảo (≥30–50cm), liên kết chặt, không hở;</t>
  </si>
  <si>
    <t>- Vải được bố trí sát mặt sau rọ đá, không bị xô lệch trong quá trình đắp đất K95 phía sau;</t>
  </si>
  <si>
    <t>Ống HDPE D76mm PN8, L=7,25m, đục lỗ 25%; a=4m/ống</t>
  </si>
  <si>
    <t>Ống HDPE D76mm PN8, L=7,25m, đục lỗ 25%; a=4m/ống; Vải địa kỹ thuật ngăn cách PR200B, 200g/m2 không dệt (bọc ống thoát nước)</t>
  </si>
  <si>
    <t>- Ống HDPE D76mm PN8: 12 ống/ 99m
- Vải địa kỹ thuật bọc ống: 29,7m2</t>
  </si>
  <si>
    <t>- Đá 1x2: 8,8m3
- Vải địa không dệt: 96,8m2</t>
  </si>
  <si>
    <t>Vải địa kỹ thuật ngăn cách PR200B, 200g/m2 không dệt sau rọ đá</t>
  </si>
  <si>
    <t>Lắp đặt bản thoát nước Geonet HK-GNC5</t>
  </si>
  <si>
    <t>Vải địa kỹ thuật ngăn cách PR200B, 200g/m2 không dệt sau rọ đá hàng 2</t>
  </si>
  <si>
    <t>Đắp sau tường K95, từ lớp 3 đến lớp 6 (chiều dày TB 25cm/1 lớp)</t>
  </si>
  <si>
    <t>Rọ đá KT (2x1x1)m, đuôi neo 6m hàng 3</t>
  </si>
  <si>
    <t>Vải địa kỹ thuật ngăn cách PR200B, 200g/m2 không dệt sau rọ đá hàng 3</t>
  </si>
  <si>
    <t>Đắp sau tường K95, từ lớp 7 đến lớp 10 (chiều dày TB 25cm/1 lớp)</t>
  </si>
  <si>
    <t>Rọ đá KT (2x1x1)m, đuôi neo 6m hàng 4</t>
  </si>
  <si>
    <t>Đắp sau tường K95, từ lớp 11 đến lớp 14 (chiều dày TB 25cm/1 lớp)</t>
  </si>
  <si>
    <t>Rọ đá KT (2x1x1)m, đuôi neo 6m hàng 5</t>
  </si>
  <si>
    <t>Vải địa kỹ thuật ngăn cách PR200B, 200g/m2 không dệt sau rọ đá hàng 4</t>
  </si>
  <si>
    <t>Vải địa kỹ thuật ngăn cách PR200B, 200g/m2 không dệt sau rọ đá hàng 5</t>
  </si>
  <si>
    <t>Đắp sau tường K95, lớp 15 (chiều dày TB 25cm/1 lớp)</t>
  </si>
  <si>
    <t>Đắp đất nền đường K98, từ lớp 1 đến lớp 2 (chiều dày TB 25cm/1 lớp)</t>
  </si>
  <si>
    <t>Đắp móng trước tường từ lớp 1 đến lớp 2 (chiều dày TB 25cm/1 lớp)</t>
  </si>
  <si>
    <t>Ống HDPE D76mm PN8, L=7,25m, đục lỗ 25% thoát nước rãnh thấm trước kè; Vải địa kỹ thuật ngăn cách PR200B, 200g/m2 không dệt (bọc ống thoát nước)</t>
  </si>
  <si>
    <t>Rãnh thấm KT(50x100)cm</t>
  </si>
  <si>
    <t>- Vải địa kỹ thuật không dệt bọc kín 4 mặt, không rách, không nhăn;</t>
  </si>
  <si>
    <t>- Ống HDPE D76mm PN8: 137,98m
- Vải địa kỹ thuật bọc ống: 41,39m2</t>
  </si>
  <si>
    <t>- Đá 1x2: 34,5m3
- Vải địa không dệt: 184m2</t>
  </si>
  <si>
    <t>Đắp móng trước tường từ lớp 3 đến lớp 6 (chiều dày TB 25cm/1 lớp)</t>
  </si>
  <si>
    <t>Đắp trước tường K90 từ lớp 1 đến lớp 10 (chiều dày TB 27cm/1 lớp)</t>
  </si>
  <si>
    <t xml:space="preserve"> TCVN 9113-2012, TCVN 9436-2012 và các tiêu chuẩn, quy chuẩn hiện hành của nhà nước.</t>
  </si>
  <si>
    <t>Vữa chèn XM mác 100# chít mạch rãnh U</t>
  </si>
  <si>
    <t>Tháo dỡ tấm lắp rãnh, và rãnh BTCT cũ KT(50x60)cm</t>
  </si>
  <si>
    <t>Lắp đặt rãnh BTCT cũ KT(50x60)cm</t>
  </si>
  <si>
    <t>Lắp đặt tấm đan rãnh</t>
  </si>
  <si>
    <t>Tháo dỡ tấm đan rãnh, và rãnh BTCT cũ KT(50x60)cm</t>
  </si>
  <si>
    <t>đốt</t>
  </si>
  <si>
    <t>Vữa chèn XM mác 100# chít mạch rãnh BTCT cũ KT(50x60)cm</t>
  </si>
  <si>
    <t>tấm</t>
  </si>
  <si>
    <t>Đắp trước tường K90 từ lớp 11 đến lớp 14 (chiều dày TB 25cm/1 lớp)</t>
  </si>
  <si>
    <t>Ván khuôn gia cố BTXM M200 đỉnh rọ dày 10cm</t>
  </si>
  <si>
    <t>Hố móng rãnh thấm, rãnh hình thang BTXM</t>
  </si>
  <si>
    <t>M</t>
  </si>
  <si>
    <t>- Đá rãnh đất C3: 152,23m3
- Đắp rãnh K95: 44,63m3</t>
  </si>
  <si>
    <t>Ống HDPE D76mm PN8, L=7,25m, đục lỗ 25% thoát nước rãnh thấm; Vải địa kỹ thuật ngăn cách PR200B, 200g/m2 không dệt (bọc ống thoát nước)</t>
  </si>
  <si>
    <t>- Ống HDPE D76mm PN8: 224,08m
- Vải địa kỹ thuật bọc ống: 67,23m2</t>
  </si>
  <si>
    <t>- Đá 1x2: 56,02m3
- Vải địa không dệt: 395,3m2</t>
  </si>
  <si>
    <t>Ván khuôn rãnh BTXM hình thang</t>
  </si>
  <si>
    <t>Lót bạt dứa rãnh BTXM hình thang</t>
  </si>
  <si>
    <t>Đổ bê tông M200 rãnh BTXM hình thang</t>
  </si>
  <si>
    <t>Ván khuôn đoạn chuyển tiếp từ rãnh hộp BTCT KT (50x60)cm sang rãnh gia cố hình thang</t>
  </si>
  <si>
    <t>Đổ bê tông M200 đoạn chuyển tiếp từ rãnh hộp BTCT KT (50x60)cm sang rãnh gia cố hình thang</t>
  </si>
  <si>
    <t>Bê tông M200 đoạn chuyển tiếp từ rãnh hộp BTCT KT (50x60)cm sang rãnh gia cố hình thang</t>
  </si>
  <si>
    <t>Ván khuôn đoạn chuyển tiếp từ rãnh gia cố hình thang sang rãnh hộp BTCT KT (50x60)cm</t>
  </si>
  <si>
    <t>Lót bạt dứa đoạn chuyển tiếp từ rãnh gia cố hình thang sang rãnh hộp BTCT KT (50x60)cm</t>
  </si>
  <si>
    <t>Đổ bê tông M200 đoạn chuyển tiếp từ rãnh gia cố hình thang sang rãnh hộp BTCT KT (50x60)cm</t>
  </si>
  <si>
    <t>Bê tông M200 đoạn chuyển tiếp từ rãnh gia cố hình thang sang rãnh hộp BTCT KT (50x60)cm</t>
  </si>
  <si>
    <t>bộ</t>
  </si>
  <si>
    <t>Cốt thép tấm đan vào nhà dân KT(1,4x0,8x0,12)m</t>
  </si>
  <si>
    <t>Ván khuôn tấm đan vào nhà dân KT(1,4x0,8x0,12)m</t>
  </si>
  <si>
    <t>Đổ bê tông M250 tấm đan vào nhà dân KT(1,4x0,8x0,12)m</t>
  </si>
  <si>
    <t>Bê tông M250 tấm đan vào nhà dân KT(1,4x0,8x0,12)m</t>
  </si>
  <si>
    <t>Khuôn đường K98</t>
  </si>
  <si>
    <t>- Đào khuôn đất C3: 54,23
- Lu khuôn đường K98 dày 30cm: 175,45</t>
  </si>
  <si>
    <t>B¶ng tæng hîp khèi l­îng :</t>
  </si>
  <si>
    <t>Tªn cäc</t>
  </si>
  <si>
    <t>K.C¸ch lÎ</t>
  </si>
  <si>
    <t>DiÖn tÝch</t>
  </si>
  <si>
    <t>Khèi l­îng</t>
  </si>
  <si>
    <t>§µo mãng ®Êt C2</t>
  </si>
  <si>
    <t>§µo mãng ®Êt C3</t>
  </si>
  <si>
    <t>§¾p mãng</t>
  </si>
  <si>
    <t>§¾p tr­íc t­êng</t>
  </si>
  <si>
    <t>§¾p sau t­êng</t>
  </si>
  <si>
    <t>§/R ®Êt C3</t>
  </si>
  <si>
    <t>§¾p r·nh</t>
  </si>
  <si>
    <t>§¾p lÒ</t>
  </si>
  <si>
    <t>§µo khu«n ®Êt C3</t>
  </si>
  <si>
    <t>§¾p K98</t>
  </si>
  <si>
    <t>Lu khu«n K98</t>
  </si>
  <si>
    <t>B mÆt</t>
  </si>
  <si>
    <t>B GCL BTXM</t>
  </si>
  <si>
    <t>H5</t>
  </si>
  <si>
    <t>P1</t>
  </si>
  <si>
    <t>TC</t>
  </si>
  <si>
    <t>TD</t>
  </si>
  <si>
    <t>H6</t>
  </si>
  <si>
    <t>P2</t>
  </si>
  <si>
    <t>Tæng</t>
  </si>
  <si>
    <t>Đắp lề đường</t>
  </si>
  <si>
    <t>Đắp lề đường K95</t>
  </si>
  <si>
    <t>Hố móng cột biển báo tam giác W.203b</t>
  </si>
  <si>
    <t>Lắp đặt cột + biển báo tám giác W.203b</t>
  </si>
  <si>
    <t>Đổ bê tông M150 móng cột biển báo W.203b</t>
  </si>
  <si>
    <t>Bê tông móng cột biển báo W.203b</t>
  </si>
  <si>
    <t>Hố móng cột biển báo tam giác W.203c</t>
  </si>
  <si>
    <t>Lắp đặt cột + biển báo tám giác W.203c</t>
  </si>
  <si>
    <t>Đổ bê tông M150 móng cột biển báo W.203c</t>
  </si>
  <si>
    <t>Bê tông móng cột biển báo W.203c</t>
  </si>
  <si>
    <t>Ván khuôn cột tiêu</t>
  </si>
  <si>
    <t>Cốt thép cột tiêu</t>
  </si>
  <si>
    <t>Đổ bê tông M200 cột tiêu (26 cột)</t>
  </si>
  <si>
    <t>Bê tông M200 cột tiêu (26 cột)</t>
  </si>
  <si>
    <t>Hố móng cột tiêu</t>
  </si>
  <si>
    <t>Ly trinh</t>
  </si>
  <si>
    <t>Lắp đặt cột tiêu</t>
  </si>
  <si>
    <t>Đổ bê tông M150 móng cột tiêu (26 cột)</t>
  </si>
  <si>
    <t>Bê tông M150 móng cột tiêu (26 cột)</t>
  </si>
  <si>
    <t>Sơn trắng đỏ cột tiêu (26 cột)</t>
  </si>
  <si>
    <t>Lắp đặt miếng phản quang</t>
  </si>
  <si>
    <t>miếng</t>
  </si>
  <si>
    <t>- Bề mặt cột được làm sạch trước khi sơn, đảm bảo độ bám dính;</t>
  </si>
  <si>
    <t>- Sơn trắng đỏ đúng quy cách, vị trí;</t>
  </si>
  <si>
    <t>- Màu sắc rõ, không bong tróc;</t>
  </si>
  <si>
    <t>Tim</t>
  </si>
  <si>
    <t>Sơn dẻo nhiệt màu vàng dày 2mm</t>
  </si>
  <si>
    <t>Vệ sinh, lên ga các vị trí sơn tim đường vạch 1.1</t>
  </si>
  <si>
    <t>Sơn lót tim đường vạch 1.1</t>
  </si>
  <si>
    <t>Sơn dẻo nhiệt tim đường vạch 1.1 màu vàng dày 2mm</t>
  </si>
  <si>
    <t>T+P</t>
  </si>
  <si>
    <t>Vệ sinh, lên ga các vị trí sơn vạch 3.1a</t>
  </si>
  <si>
    <t>Sơn lót vạch 3.1a</t>
  </si>
  <si>
    <t>Sơn dẻo nhiệt vạch 3.1a màu trắng dày 2mm</t>
  </si>
  <si>
    <t>Vận chuyển đất C2 đổ đi cư ly 700m</t>
  </si>
  <si>
    <t>1. Tư vấn giám sát: Công ty CP tư vấn đầu tư xây dựng công trình Miền Bắc</t>
  </si>
  <si>
    <t>2. Đơn vị thi công: Công ty CP quản lý sửa chữa và xây dựng công trình giao thông II Sơn La</t>
  </si>
  <si>
    <t>KT mẫu (15x15x15)cm, có phụ gia</t>
  </si>
  <si>
    <t xml:space="preserve">Bê tông thân tường chắn BTXM đốt số 06 sau khi dỡ ván khuôn (lần 2, H=3,0m) </t>
  </si>
  <si>
    <t>- Lắp đặt miếng phản quang đúng vị trí, số lượng theo thiết kế;</t>
  </si>
  <si>
    <t>- Miếng phản quang đúng chiều quan sát, đảm bảo hiệu quả phản xạ;</t>
  </si>
  <si>
    <t>- Liên kết bằng bắn đinh hạt nổ đúng kỹ thuật, vị trí chính xác;</t>
  </si>
  <si>
    <t>- Liên kết chắc chắn, bám chặt vào cột tiêu, không rung lắc, bong bật;</t>
  </si>
  <si>
    <t>- Sau lắp đặt đảm bảo khả năng phản quang phục vụ an toàn giao thông ban đêm;</t>
  </si>
  <si>
    <t>- Cột thép đúng chủng loại, kích thước; bề mặt sơn/mạ chống gỉ, không cong vênh;</t>
  </si>
  <si>
    <t>- Lắp dựng cột đúng vị trí, tim tuyến, khoảng cách mép đường; cột thẳng đứng, chắc chắn;</t>
  </si>
  <si>
    <t>- Biển báo đúng loại, đúng chiều, đúng cao độ; mặt biển rõ ràng, không trầy xước;</t>
  </si>
  <si>
    <t>- Liên kết biển – cột bằng bulông chắc chắn, đủ phụ kiện, không lỏng lẻo;</t>
  </si>
  <si>
    <t>- Bạt được trải liên tục, phủ kín phạm vi lề gia cố theo thiết kế, không bị xô lệch;</t>
  </si>
  <si>
    <t>- Vật liệu đá dăm đúng chủng loại, kích cỡ; sạch, không tạp chất;</t>
  </si>
  <si>
    <t>- Rải đá đúng chiều dày, phân bố đều, không phân tầng;</t>
  </si>
  <si>
    <t>- Tưới nước, lu lèn đúng quy trình, đảm bảo độ chặt, ổn định;</t>
  </si>
  <si>
    <t>- Bề mặt lớp móng bằng phẳng, kín chặt, không lún, bong bật;</t>
  </si>
  <si>
    <t>- Cao độ, độ dốc đảm bảo theo thiết kế;</t>
  </si>
  <si>
    <t>- Sơn dẻo nhiệt tim đường đúng vị trí, tim tuyến, kích thước theo thiết kế;</t>
  </si>
  <si>
    <t>- Bề mặt đường sạch, khô, đảm bảo độ bám dính;</t>
  </si>
  <si>
    <t>- Vật liệu gia nhiệt đúng nhiệt độ, thi công đúng quy trình;</t>
  </si>
  <si>
    <t>- Lớp sơn đủ chiều dày, bề mặt đều, không bong tróc, đứt đoạn;</t>
  </si>
  <si>
    <t>- Hạt phản quang rải đều, đảm bảo phản quang ban đêm;</t>
  </si>
  <si>
    <t>- Vật liệu đúng chủng loại, sạch, không tạp chất, đảm bảo kỹ thuật;</t>
  </si>
  <si>
    <t>- Đắp đá sau tường đúng phạm vi, chiều dày, cao độ; bố trí lớp lọc và thoát nước đảm bảo;</t>
  </si>
  <si>
    <t>- Đá đổ, san gạt đều, không phân tầng, không hốc rỗng, đảm bảo thoát nước;</t>
  </si>
  <si>
    <t>- Cắt mặt đường bê tông nhựa đúng vị trí, kích thước, phạm vi theo thiết kế;</t>
  </si>
  <si>
    <t>- Đường cắt thẳng, mép gọn, không xé rách, bong bật;</t>
  </si>
  <si>
    <t>- Chiều sâu cắt đạt yêu cầu, không ảnh hưởng kết cấu xung quanh;</t>
  </si>
  <si>
    <t>- Bề mặt sau cắt được vệ sinh sạch, đảm bảo thi công tiếp theo;</t>
  </si>
  <si>
    <t>- Đào khuôn đường đúng vị trí, phạm vi, kích thước, cao độ; nền được làm sạch, loại bỏ đất yếu;</t>
  </si>
  <si>
    <t>- Nền khuôn được san gạt, xử lý, lu lèn đúng quy trình, đảm bảo ổn định;</t>
  </si>
  <si>
    <t>- Lu lèn đạt độ chặt K≥0,98 theo thiết kế;</t>
  </si>
  <si>
    <t>- Bề mặt khuôn bằng phẳng, đúng cao độ, không lún, không bùn yếu;</t>
  </si>
  <si>
    <t>- Đắp lề đường đúng vị trí, phạm vi, kích thước; vật liệu đạt yêu cầu, không lẫn tạp chất;</t>
  </si>
  <si>
    <t>- San gạt, thi công theo lớp đúng quy trình, đảm bảo chiều dày;</t>
  </si>
  <si>
    <t>- Lu lèn đạt độ chặt theo thiết kế (K≥0,95);</t>
  </si>
  <si>
    <t>- Bề mặt lề bằng phẳng, đúng cao độ, đảm bảo thoát nước;</t>
  </si>
  <si>
    <t>- Phương tiện phù hợp, đảm bảo an toàn lao động và giao thông;</t>
  </si>
  <si>
    <t>- Đổ đất đúng vị trí quy định, không ảnh hưởng môi trường xung quanh;</t>
  </si>
  <si>
    <t>- Có che chắn, hạn chế rơi vãi, đảm bảo vệ sinh công trường;</t>
  </si>
  <si>
    <t>- Thi công ổn định, không phát sinh sự cố, đáp ứng yêu cầu kỹ thuật.</t>
  </si>
  <si>
    <t>- Lỗ thoát nước đúng vị trí, kích thước theo bản vẽ;</t>
  </si>
  <si>
    <t>- Ống D48 lắp đúng cao độ, hướng thoát hợp lý; có lớp đá dăm/sỏi đệm chống bít tắc;</t>
  </si>
  <si>
    <t>- Liên kết chắc chắn, không hư hỏng hay sai lệch;</t>
  </si>
  <si>
    <t>- Lắp dựng hàng rào đúng vị trí, phạm vi theo phương án thi công;</t>
  </si>
  <si>
    <t>- Khung thép hộp, tôn sóng dày 0,45mm lắp chắc chắn, không cong vênh;</t>
  </si>
  <si>
    <t>- Chiều cao khoảng 1,8m, đảm bảo ngăn cách, bảo vệ khu vực thi công;</t>
  </si>
  <si>
    <t>- Có đèn nháy cảnh báo, liên kết (bulong, vít) đầy đủ, đảm bảo an toàn và nhận diện ban đêm.</t>
  </si>
  <si>
    <t>- Vật liệu đá dăm, nhựa đường đúng chủng loại, đảm bảo kỹ thuật;</t>
  </si>
  <si>
    <t>- Nhựa tưới đạt tiêu chuẩn (≈1,8 kg/m²), phân bố đều;</t>
  </si>
  <si>
    <t>- Đá dăm rải đều, đúng cỡ hạt, phủ kín bề mặt;</t>
  </si>
  <si>
    <t>- Lu lèn đạt độ chặt, lớp mặt ổn định, không bong bật;</t>
  </si>
  <si>
    <t>- Bề mặt bằng phẳng, đảm bảo độ dốc và thoát nước;</t>
  </si>
  <si>
    <t>- Đánh giá: Phù hợp thiết kế và tiêu chuẩn kỹ thuật.</t>
  </si>
  <si>
    <t>- Phá dỡ rọ đá cũ đúng phạm vi, vị trí theo thiết kế;</t>
  </si>
  <si>
    <t>- Tháo dỡ không ảnh hưởng nền, mái taluy và kết cấu lân cận;</t>
  </si>
  <si>
    <t>- Đá, lưới thép được thu gom, vận chuyển gọn gàng, không rơi vãi;</t>
  </si>
  <si>
    <t>- Mặt bằng sau phá dỡ sạch sẽ, đảm bảo thi công tiếp theo;</t>
  </si>
  <si>
    <t>- Thi công đảm bảo an toàn lao động và giao thông;</t>
  </si>
  <si>
    <t>- Tháo dỡ cột hộ lan tôn sóng đúng phạm vi, vị trí theo thiết kế;</t>
  </si>
  <si>
    <t>- Quá trình tháo dỡ không làm hư hỏng các cấu kiện lân cận;</t>
  </si>
  <si>
    <t>- Cột sau tháo được thu gom, phân loại, vận chuyển đúng quy định, không rơi vãi;</t>
  </si>
  <si>
    <t>- Thi công có rào chắn, biển báo, đảm bảo an toàn giao thông và lao động;</t>
  </si>
  <si>
    <t>- Nhũ tương nhựa đường (CRS-1) đúng chủng loại, có chứng chỉ chất lượng;</t>
  </si>
  <si>
    <t>- Bề mặt lớp dưới được vệ sinh sạch, khô, đảm bảo bám dính;</t>
  </si>
  <si>
    <t>- Lượng nhựa tưới theo thiết kế (≈0,5 lít/m²), phân bố đều;</t>
  </si>
  <si>
    <t>- Nhựa thấm bám tốt, không đọng vũng, không chảy tràn;</t>
  </si>
  <si>
    <t>- Đánh giá: phù hợp thiết kế và tiêu chuẩn kỹ thuật;</t>
  </si>
  <si>
    <t>- Hỗn hợp BTNC16 đúng cấp phối, có chứng chỉ và kết quả thí nghiệm;</t>
  </si>
  <si>
    <t>- Nhiệt độ rải, lu lèn đảm bảo theo quy định;</t>
  </si>
  <si>
    <t>- Rải bằng máy đúng chiều dày 5cm, phân bố đều, không phân tầng;</t>
  </si>
  <si>
    <t>- Lu lèn đúng quy trình, đảm bảo độ chặt và bằng phẳng;</t>
  </si>
  <si>
    <t>- Bề mặt kín chặt, không rỗ, không bong bật, đảm bảo độ dốc;</t>
  </si>
  <si>
    <t>- Rọ thép đúng quy cách, kích thước, liên kết chắc chắn;</t>
  </si>
  <si>
    <t>- Đá hộc tận dụng được phân loại, loại bỏ đá kém chất lượng, dùng lại đá đạt yêu cầu;</t>
  </si>
  <si>
    <t>- Nhồi đá chặt, xếp kín, không tạo lỗ rỗng lớn;</t>
  </si>
  <si>
    <t>- Rọ lắp đúng vị trí, cao độ, liên kết đồng bộ, không xô lệch;</t>
  </si>
  <si>
    <t>- Mặt ngoài xếp gọn, đảm bảo mỹ quan và ổn định mái kè;</t>
  </si>
  <si>
    <t>- Đánh giá: phù hợp thiết kế và tiêu chuẩn kỹ thuật.</t>
  </si>
  <si>
    <t>- Cột hộ lan đúng chủng loại, kích thước, mạ kẽm đảm bảo, không cong vênh, han gỉ;</t>
  </si>
  <si>
    <t>- Định vị, đóng/ép cột đúng vị trí, khoảng cách, cao độ, thẳng đứng;</t>
  </si>
  <si>
    <t>- Cột lắp chắc chắn, độ chôn sâu đảm bảo, không xô lệch, nghiêng;</t>
  </si>
  <si>
    <t>- Thi công không ảnh hưởng nền đường và kết cấu lân cận;</t>
  </si>
  <si>
    <t>- Sau lắp đặt, cột thẳng hàng, đảm bảo mỹ quan và an toàn giao thông;</t>
  </si>
  <si>
    <t>- Cột hộ lan tận dụng được kiểm tra, loại bỏ cấu kiện kém, sử dụng lại cột đạt yêu cầu;</t>
  </si>
  <si>
    <t>- Cột có đế bê tông lắp đúng vị trí, thẳng đứng, liên kết chắc chắn;</t>
  </si>
  <si>
    <t>- Tấm tôn sóng lắp đúng quy cách, bu lông đủ và siết chặt;</t>
  </si>
  <si>
    <t>- Tuyến hộ lan thẳng đều, đảm bảo cao độ, khoảng cách, mỹ quan;</t>
  </si>
  <si>
    <t>- Lắp đặt tấm đan rãnh đúng vị trí, phạm vi theo thiết kế;</t>
  </si>
  <si>
    <t>- Tấm đan được kiểm tra, không nứt vỡ, đảm bảo chịu lực;</t>
  </si>
  <si>
    <t>- Lắp đúng cao độ, khớp rãnh, bề mặt bằng phẳng, không kênh lệch;</t>
  </si>
  <si>
    <t>- Khe tiếp giáp kín khít, không xô lệch;</t>
  </si>
  <si>
    <t>- Hệ thống rãnh đảm bảo an toàn, thoát nước tốt;</t>
  </si>
  <si>
    <t>- Tháo dỡ rãnh BTCT (50x60)cm và tấm đan đúng phạm vi, vị trí theo thiết kế;</t>
  </si>
  <si>
    <t>- Sử dụng thiết bị phù hợp, đảm bảo an toàn lao động, giao thông, không ảnh hưởng công trình lân cận;</t>
  </si>
  <si>
    <t>- Cấu kiện tháo dỡ cẩn thận, phân loại tận dụng và phế thải;</t>
  </si>
  <si>
    <t>- Khu vực sau tháo dỡ được vệ sinh sạch, đảm bảo thi công tiếp theo;</t>
  </si>
  <si>
    <t>- Phá bỏ bê tông chân khay, ốp mái, bậc lên xuống đúng phạm vi, vị trí theo thiết kế;</t>
  </si>
  <si>
    <t>- Quá trình phá dỡ không ảnh hưởng nền, mái taluy và kết cấu lân cận;</t>
  </si>
  <si>
    <t>- Vật liệu sau phá dỡ được thu gom, vận chuyển khỏi hiện trường;</t>
  </si>
  <si>
    <t>- Mặt bằng được dọn sạch, đảm bảo thi công tiếp theo;</t>
  </si>
  <si>
    <t>- Lưới thép B40 đúng chủng loại, kích thước; không han gỉ, đứt gãy;</t>
  </si>
  <si>
    <t>- Trải, lắp đặt đúng phạm vi, bám sát mái taluy, không chùng võng, xô lệch;</t>
  </si>
  <si>
    <t>- Lưới được cố định chắc chắn bằng neo/thanh giữ, khoảng cách đảm bảo;</t>
  </si>
  <si>
    <t>- Khe phong lún bố trí đúng vị trí theo thiết kế;</t>
  </si>
  <si>
    <t>- Tấm nhựa chèn khe đúng chủng loại, chiều dày 2cm, đảm bảo chất lượng;</t>
  </si>
  <si>
    <t>- Lắp đặt liên tục, đúng vị trí, không xô lệch, tạo khe co giãn;</t>
  </si>
  <si>
    <t>- Bề mặt khe thẳng, đều, không hở, không lẫn vật liệu;</t>
  </si>
  <si>
    <t>- Đảm bảo khả năng biến dạng, tránh nứt kết cấu;</t>
  </si>
  <si>
    <t>- Lề gia cố thi công đúng vị trí, kích thước theo thiết kế;</t>
  </si>
  <si>
    <t>- Mép lề tận dụng biên dạng hiện trạng, đảm bảo ổn định, đúng hình học;</t>
  </si>
  <si>
    <t>- Nền lề được xử lý, đầm chặt, đảm bảo ổn định;</t>
  </si>
  <si>
    <t>- Cao độ, bề rộng, độ dốc ngang đảm bảo theo thiết kế;</t>
  </si>
  <si>
    <t>- Thi công không ảnh hưởng mặt đường hiện hữu;</t>
  </si>
  <si>
    <t>- Hệ thống 12 ống HDPE D76 lắp đúng vị trí, khoảng cách 4m theo thiết kế;</t>
  </si>
  <si>
    <t>- Ống đục lỗ 25% đúng quy cách, phân bố đều, không nứt vỡ;</t>
  </si>
  <si>
    <t>- Đầu ống đặt trong lớp đá 1x2 (50x40cm) bọc vải địa kỹ thuật, đảm bảo thu và lọc nước;</t>
  </si>
  <si>
    <t>- Vải địa kỹ thuật lắp đúng, không rách, không xô lệch;</t>
  </si>
  <si>
    <t>- Lắp đặt bản thoát nước Geonet HK-GNC5 đúng vị trí, phạm vi theo thiết kế;</t>
  </si>
  <si>
    <t>- Lắp đúng chiều, vải không dệt tiếp xúc đất, lõi Geonet dẫn nước;</t>
  </si>
  <si>
    <t>- Các tấm liên kết liên tục, chồng mí đúng quy định, không hở;</t>
  </si>
  <si>
    <t>- Cố định chắc chắn, không xô lệch khi thi công;</t>
  </si>
  <si>
    <t>- Không hư hỏng, đảm bảo thu – dẫn – thoát nước;</t>
  </si>
  <si>
    <t>- Chèn khe đốt rãnh bằng vữa xi măng M100 đúng vị trí, phạm vi;</t>
  </si>
  <si>
    <t>- Vữa trộn đúng cấp phối, thi công khi còn dẻo, không phân tầng;</t>
  </si>
  <si>
    <t>- Khe nối được làm sạch, tưới ẩm, đảm bảo bám dính;</t>
  </si>
  <si>
    <t>- Vữa chèn kín khít, không rỗ, nứt, bề mặt gọn;</t>
  </si>
  <si>
    <t>- Lắp đặt rãnh BTCT (50x60)cm đúng vị trí, tim tuyến, cao độ theo thiết kế;</t>
  </si>
  <si>
    <t>- Cấu kiện kiểm tra đạt yêu cầu, không nứt vỡ;</t>
  </si>
  <si>
    <t>- Đặt rãnh ổn định, đúng hướng tuyến, liên kết kín khít;</t>
  </si>
  <si>
    <t>- Đáy rãnh kê đệm đảm bảo cao độ, độ dốc thoát nước;</t>
  </si>
  <si>
    <t>- Sau lắp đặt thoát nước tốt, không đọng nước, không xô lệch;</t>
  </si>
  <si>
    <t>- Cột thép L (65x65x6)mm dài 3m đóng chắc chắn, đảm bảo ổn định;</t>
  </si>
  <si>
    <t>- Nền sau đào được lu lèn đảm bảo độ chặt, bề mặt ổn định;</t>
  </si>
  <si>
    <t>- Công tác đắp đá thải được triển khai đúng vị trí, vật liệu đảm bảo yêu cầu;</t>
  </si>
  <si>
    <t>- Vữa xi măng sử dụng đúng mác theo thiết kế, trộn đều, đảm bảo khả năng bám dính;</t>
  </si>
  <si>
    <t>SỞ XÂY DỰNG SƠN LA</t>
  </si>
  <si>
    <t>Nguồn vật liệu</t>
  </si>
  <si>
    <t>1. Đại diện Tư vấn giám sát: Công ty CP tư vấn đầu tư xây dựng công trình Miền Bắc</t>
  </si>
  <si>
    <t>2. Đại diện Nhà thầu thi công: Công ty CP quản lý sửa chữa và xây dựng công trình giao thông II Sơn La</t>
  </si>
  <si>
    <t>Vật liệu trước khi thi công sửa chữa sạt lở ta luy âm</t>
  </si>
  <si>
    <t>Máy móc trước khi thi công sửa chữa sạt lở ta luy âm</t>
  </si>
  <si>
    <t>Bạt dứa</t>
  </si>
  <si>
    <t xml:space="preserve">Đơn vị </t>
  </si>
  <si>
    <t>Bao tải tẩm nhựa</t>
  </si>
  <si>
    <t>biển</t>
  </si>
  <si>
    <t>Cát nghiền</t>
  </si>
  <si>
    <t>Biển báo tam giác A=875mm)</t>
  </si>
  <si>
    <t>Đá 4x6</t>
  </si>
  <si>
    <t>Rọ đá 2x1x1m</t>
  </si>
  <si>
    <t>Xi măng PCB30</t>
  </si>
  <si>
    <t>tấn</t>
  </si>
  <si>
    <t>Vật liệu trước khi thi công sửa chữa hư hỏng công trình</t>
  </si>
  <si>
    <t>Máy móc trước khi thi công sửa chữa hư hỏng công trình</t>
  </si>
  <si>
    <t>Cột tròn D141,3x4,5x1450mm</t>
  </si>
  <si>
    <t>Ống nhựa miệng bát D100mm L=6m</t>
  </si>
  <si>
    <t>Biển báo tam giác A=875mm</t>
  </si>
  <si>
    <t>Cột thép D141,3x4,5x1050 điểm bắt đầu</t>
  </si>
  <si>
    <t>Cột thép D141,3x4,5x1450</t>
  </si>
  <si>
    <t>Đá hộc</t>
  </si>
  <si>
    <t>Nắp bịt đầu cột D150x2mm</t>
  </si>
  <si>
    <t>Tấm đệm 5x156x300mm</t>
  </si>
  <si>
    <t>Tấm sóng cắm đất KT 2480x310x3mm</t>
  </si>
  <si>
    <t>Tấm sóng KT 2330x310x3mm</t>
  </si>
  <si>
    <t>Tấm thép đệm 5x70x300mm</t>
  </si>
  <si>
    <t>Tiêu phản quang</t>
  </si>
  <si>
    <t>biến</t>
  </si>
  <si>
    <t>cái</t>
  </si>
  <si>
    <t>Cột biển báo hình tròn D=90mm, H=2970mm</t>
  </si>
  <si>
    <t xml:space="preserve">Lưới thép B40 (D=3mm, a=50mm) </t>
  </si>
  <si>
    <t>Ống nhựa miệng bát D48mm L=6m</t>
  </si>
  <si>
    <t>Cột thép D141,3x4,5x1050</t>
  </si>
  <si>
    <t>Vải địa kỹ thuật</t>
  </si>
  <si>
    <t>Thép tròn D8mm</t>
  </si>
  <si>
    <t>Đá thải</t>
  </si>
  <si>
    <t>Ống nhựa HDPE D76mm L50m</t>
  </si>
  <si>
    <t>Rọ đá đuôi neo 6m bọc nhựa, loại rọ 2x1x1m</t>
  </si>
  <si>
    <t>Vải địa kỹ thuật ngăn cách PR200B, 200g/m2</t>
  </si>
  <si>
    <t>Mỏ đá Mé Lếch</t>
  </si>
  <si>
    <t>Mỏ đá Hồng Ngài</t>
  </si>
  <si>
    <t>Cửa hàng VLXD xã Bắc Yên</t>
  </si>
  <si>
    <t>Công ty TNHH VNBUILDING Thăng Long</t>
  </si>
  <si>
    <t>Vải địa kỹ thuật bản thoát nước (bản Geonet HK - GNC5)</t>
  </si>
  <si>
    <t>Công Ty Cổ Phần Địa Kỹ Thuật Đổi Mới Và Sáng Tạo ICG</t>
  </si>
  <si>
    <t>Xi măng Mai Sơn</t>
  </si>
  <si>
    <t>Thép Hoà Phát</t>
  </si>
  <si>
    <t>Công Ty TNHH Sơn Dẻo Nhiệt SYNTHETIC</t>
  </si>
  <si>
    <t>Cát vàng Yên Bái</t>
  </si>
  <si>
    <t>Côt biển báo</t>
  </si>
  <si>
    <t>Rọ đá 1,5x1x1m</t>
  </si>
  <si>
    <t>Rọ đá 2x1x0,5m</t>
  </si>
  <si>
    <t>I. THÀNH PHẦN</t>
  </si>
  <si>
    <t>Chức vụ: Chỉ huy trưởng</t>
  </si>
  <si>
    <t>Chức vụ: Giám sát trưởng</t>
  </si>
  <si>
    <r>
      <t xml:space="preserve">II. NỘI DUNG: </t>
    </r>
    <r>
      <rPr>
        <sz val="13"/>
        <rFont val="Times New Roman"/>
        <family val="1"/>
      </rPr>
      <t>Căn cứ vào hồ sơ dự thầu của nhà thầu các bên tham gia kiểm tra, nghiệm thu máy móc thiết bị thi công  của nhà thầu như sau:</t>
    </r>
  </si>
  <si>
    <t xml:space="preserve">2. Số lượng máy móc thiết bị thi công: </t>
  </si>
  <si>
    <t>III. KẾT LUẬN</t>
  </si>
  <si>
    <t>Máy xúc</t>
  </si>
  <si>
    <t xml:space="preserve">Máy đầm bê tông, dầm dùi </t>
  </si>
  <si>
    <t>Máy đầm bê tông, dầm bàn</t>
  </si>
  <si>
    <t>Đầm cóc</t>
  </si>
  <si>
    <t>0,8 m3</t>
  </si>
  <si>
    <t>1,25 m3</t>
  </si>
  <si>
    <t>70 Kg</t>
  </si>
  <si>
    <t>Máy hàn</t>
  </si>
  <si>
    <t>23 Kw</t>
  </si>
  <si>
    <t>1 Kw</t>
  </si>
  <si>
    <t>1,5 Kw</t>
  </si>
  <si>
    <t>10T</t>
  </si>
  <si>
    <t>Máy lu bánh thép</t>
  </si>
  <si>
    <t>16 T</t>
  </si>
  <si>
    <t>Máy lu rung</t>
  </si>
  <si>
    <t>250 lít</t>
  </si>
  <si>
    <t xml:space="preserve">Ô tô tự đổ </t>
  </si>
  <si>
    <t>12T</t>
  </si>
  <si>
    <t>190CV</t>
  </si>
  <si>
    <t xml:space="preserve">Máy phun nhựa đường </t>
  </si>
  <si>
    <t>Ô tô tưới nước</t>
  </si>
  <si>
    <t>5 m3</t>
  </si>
  <si>
    <t>12 T</t>
  </si>
  <si>
    <t>Máy xúc gắn búa thuỷ lực</t>
  </si>
  <si>
    <t>1,6 m3</t>
  </si>
  <si>
    <t>Máy cắt uốn thép</t>
  </si>
  <si>
    <t>5 Kw</t>
  </si>
  <si>
    <t>- Hót sụt: 70,46 m3
- Đào móng đất C3: 436,13 m3
- Đào móng đá CIV: 256,6 m3</t>
  </si>
  <si>
    <t>- Vận chuyển đất đúng phạm vi, khối lượng theo thiết kế;</t>
  </si>
  <si>
    <t>Vận chuyển đất C2 đổ đi cư ly 3700m</t>
  </si>
  <si>
    <t>Vận chuyển đất C3 sang Km442+620 và Km442+660 để đắp cự ly 3200m</t>
  </si>
  <si>
    <t>Vận chuyển đá C4 đổ đi cự ly 2900m</t>
  </si>
  <si>
    <t>Đào khuôn đá CIV: 11,83 m3</t>
  </si>
  <si>
    <t>2.3. Đại diện Nhà thầu thi công: Công ty CP quản lý sửa chữa và xây dựng công trình giao thông II Sơn La</t>
  </si>
  <si>
    <t>2.1. Đại diện Chủ đầu tư: Ban QLBT đường bộ</t>
  </si>
  <si>
    <t>- Ông: Đào Đức Cảnh</t>
  </si>
  <si>
    <t>4.1. Tài liệu làm căn cứ nghiệm thu</t>
  </si>
  <si>
    <t>- Biên bản nghiệm thu các công việc xây dựng, các công trình ẩn dấu;</t>
  </si>
  <si>
    <t>- Các kết quả kiểm tra cao độ, kích thước hình học; kiểm tra thí nghiệm chất lượng vật liệu, chất lượng công trình được thực hiện trong quá trình xây dựng;</t>
  </si>
  <si>
    <t>- Nhật ký thi công xây dựng công trình và các văn bản khác có liên quan đến đối tượng nghiệm thu;</t>
  </si>
  <si>
    <t>- Bản vẽ hoàn công bộ phận công trình xây;</t>
  </si>
  <si>
    <t>- Các tài liệu khác có liên quan đến đối tượng nghiệm thu;</t>
  </si>
  <si>
    <t xml:space="preserve">4.2. Về chất lượng công việc xây dựng </t>
  </si>
  <si>
    <t>- Kiểm tra các kết quả kiểm tra cao độ, kích thước hình học và kết quả thí nghiệm chất lượng vật liệu, chất lượng công trình: Đảm bảo theo hồ sơ thiết kế, yêu cầu kỹ thuật và tiêu chuẩn nghiệm thu hiện hành.</t>
  </si>
  <si>
    <t>- Kiểm tra các biên bản nghiệm thu, nhật ký thi công: Hồ sơ nghiệm thu, nhật ký thi công được lập đầy đủ theo quy định.</t>
  </si>
  <si>
    <t>- Đối chiếu với thiết kế, tiêu chuẩn xây dựng, yêu cầu kỹ thuật của công trình xây dựng: Thi công đúng hồ sơ thiết kế được duyệt và đảm bảo yêu cầu kỹ thuật.</t>
  </si>
  <si>
    <r>
      <t xml:space="preserve">4.3. Các ý kiến khác </t>
    </r>
    <r>
      <rPr>
        <b/>
        <i/>
        <sz val="12.5"/>
        <rFont val="Times New Roman"/>
        <family val="1"/>
      </rPr>
      <t>(nếu có):</t>
    </r>
    <r>
      <rPr>
        <b/>
        <sz val="12.5"/>
        <rFont val="Times New Roman"/>
        <family val="1"/>
      </rPr>
      <t xml:space="preserve"> không</t>
    </r>
  </si>
  <si>
    <t>HT</t>
  </si>
  <si>
    <t>Hoàn thành sửa chữa sạt lở ta luy âm</t>
  </si>
  <si>
    <t>Đào Đức Cảnh</t>
  </si>
  <si>
    <t>Nhật ký</t>
  </si>
  <si>
    <t>01 máy xúc, 02 ô tô, 01 máy cắt bê tông</t>
  </si>
  <si>
    <t>01 máy xúc, 02 ô tô</t>
  </si>
  <si>
    <t>02 máy trộn bê tông, 02 đầm dùi, 01 máy xúc, 02 máy hàn, 01 ô tô</t>
  </si>
  <si>
    <t>01 ô tô</t>
  </si>
  <si>
    <t>01 máy xúc, 02 ô tô, 02 đầm cóc, 01 máy trộn bê tông, 01 đầm dùi</t>
  </si>
  <si>
    <t>01 máy xúc, 02 ô tô, 02 đầm cóc</t>
  </si>
  <si>
    <t>01 máy xúc, 01 ô tô</t>
  </si>
  <si>
    <t>01 máy xúc, 02 ô tô, 02 máy lu</t>
  </si>
  <si>
    <t>01 máy xúc, 02 ô tô, 02 máy lu, 01 nồi nấu nhựa, 01 máy phun tưới nhựa</t>
  </si>
  <si>
    <t>03 máy lu, 01 máy dải thảm, 02 ô tô, 01 máy xúc</t>
  </si>
  <si>
    <t>01 máy xúc, 01 ô tô, 01 máy lu, 02 máy trộn bê tông, 01 đầm dùi, 01 đầm bàn, 01 đầm cóc</t>
  </si>
  <si>
    <t>Phân loại</t>
  </si>
  <si>
    <t>02 máy xúc, 01 ô tô, 01 máy trộn bê tông, 01 đầm dùi, 01 đầm bàn, 01 đầm cóc, 01 máy hàn</t>
  </si>
  <si>
    <t>01 máy xúc, 02 ô tô rung</t>
  </si>
  <si>
    <t>01 máy xúc, 01 ô tô, 02 máy trộn bê tông, 02 đầm dùi, 02 máy hàn</t>
  </si>
  <si>
    <t>01 máy xúc, 01 ô tô, 01 máy trộn bê tông, 02 đầm dùi, 02 máy hàn</t>
  </si>
  <si>
    <t>01 máy xúc, 01 ô tô, 01 máy trộn bê tông, 01 đầm dùi, 01 máy hàn</t>
  </si>
  <si>
    <t>TN</t>
  </si>
  <si>
    <t>R3;R7</t>
  </si>
  <si>
    <t>Mác</t>
  </si>
  <si>
    <t>R7;R28</t>
  </si>
  <si>
    <t>K95</t>
  </si>
  <si>
    <t>k95</t>
  </si>
  <si>
    <t>K90</t>
  </si>
  <si>
    <t>K98</t>
  </si>
  <si>
    <t>Hàm lượng nhựa, độ kim lún</t>
  </si>
  <si>
    <t>Hoàn thành sửa chữa hư hỏng công trình</t>
  </si>
  <si>
    <t>Hoàn thành sửa chữa tứ nón cuối tuyến phía hạ lưu cầu</t>
  </si>
  <si>
    <t>01 máy xúc, 01 ô tô, 01 máy trộn bê tông, 01 đầm dùi, 01 đầm cóc</t>
  </si>
  <si>
    <t>01 máy xúc, 01 ô tô, 01 đầm cóc</t>
  </si>
  <si>
    <t>01 máy xúc, 01 ô tô, 02 đầm cóc</t>
  </si>
  <si>
    <t>01 máy xúc, 01 ô tô, 01 máy trộn bê tông, 01 đầm dùi</t>
  </si>
  <si>
    <t>01 máy lu, 01 máy xúc, 01 ô tô, 01 máy trộn bê tông, 01 đầm dùi</t>
  </si>
  <si>
    <t>02 máy xúc, 02 ô tô</t>
  </si>
  <si>
    <t>01 máy xúc, 01 ô tô, 02 máy trộn bê tông, 02 đầm dùi, 02 máy hàn, 02 đầm cóc</t>
  </si>
  <si>
    <t>01 máy xúc, 01 ô tô, 02 máy trộn bê tông, 02 đầm dùi, 02 máy hàn, 01 máy cắt uốn thép</t>
  </si>
  <si>
    <t>01 máy xúc, 02 ô tô, 01 máy lu</t>
  </si>
  <si>
    <t>01 máy xúc, 01 ô tô, 01 máy hàn,  01 máy cắt bê tông</t>
  </si>
  <si>
    <t>Máy cắt bê tông</t>
  </si>
  <si>
    <t>12 CV</t>
  </si>
  <si>
    <t>01 máy xúc, 02 ô tô, 01 máy trộn bê tông, 01 đầm dùi, 01 máy hàn, 01 máy lu, 02 đầm cóc</t>
  </si>
  <si>
    <t>01 máy xúc, 02 ô tô,  01 máy hàn, 01 máy lu, 02 đầm cóc</t>
  </si>
  <si>
    <t>01 máy xúc, 02 ô tô, 02 đầm cóc, 01 máy lu</t>
  </si>
  <si>
    <t>Đổ bê tông gia cố BTXM M200 đỉnh rọ dày 10cm</t>
  </si>
  <si>
    <t>01 máy xúc, 01 ô tô, 01 máy trộn bê tông, 02 đầm dùi</t>
  </si>
  <si>
    <t>01 máy xúc, 01 ô tô, 01 máy trộn bê tông</t>
  </si>
  <si>
    <t>01 máy xúc, 02 ô tô, 02 máy hàn</t>
  </si>
  <si>
    <t>01 máy xúc, 01 ô tô, 02 máy trộn bê tông, 02 đầm dùi, 01 máy cắt uốn thép, 01 máy hàn</t>
  </si>
  <si>
    <t>Bê tông M200 rãnh BTXM hình thang</t>
  </si>
  <si>
    <t>01 máy xúc, 02 ô tô, 03 máy lu, 01 máy rải thảm</t>
  </si>
  <si>
    <t>01 máy xúc, 02 ô tô, 01 máy lu, 01 máy trộn bê tông, 01 đầm dùi, 01 đầm bàn</t>
  </si>
  <si>
    <t>01 máy xúc, 02 ô tô, 01 máy lu, 01 máy trộn bê tông, 01 đầm dùi, 01 máy sơn đường</t>
  </si>
  <si>
    <t>PHỤ TRÁCH KỸ THUẬT
THI CÔNG TRỰC TIẾP</t>
  </si>
  <si>
    <t>Chức vụ: Giám sát hiện trường</t>
  </si>
  <si>
    <t>Chức vụ: Cán bộ phụ trách kỹ thuật thi công</t>
  </si>
  <si>
    <t>2.2. Đại diện Giám sát: Công ty CP tư vấn đầu tư xây dựng công trình Miền Bắc</t>
  </si>
  <si>
    <t>- Nghị định số 06/2021/NĐ-CP ngày 26/01/2021 của Chính phủ quy định chi tiết một số nội dung về quản lý chất lượng, thi công xây dựng và bảo trì công trình xây dựng;</t>
  </si>
  <si>
    <t>- Hồ sơ trúng thầu của nhà thầu thi công;</t>
  </si>
  <si>
    <t>2.2. Đại diện Tư vấn thiết kế: Công ty Cổ phần Tư vấn đầu tư giao thông Sơn La</t>
  </si>
  <si>
    <t>- Ông: Phí Thanh Vinh</t>
  </si>
  <si>
    <t>- Ông: Nguyễn Trung Hiếu</t>
  </si>
  <si>
    <t>Chức vụ: Chủ nhiệm thiết kế</t>
  </si>
  <si>
    <t>2.3. Đại diện Giám sát: Công ty CP tư vấn đầu tư xây dựng công trình Miền Bắc</t>
  </si>
  <si>
    <t>- Ông: Phạm Văn Trung</t>
  </si>
  <si>
    <t>2.4. Đại diện Nhà thầu thi công: Công ty CP quản lý sửa chữa và xây dựng công trình giao thông II Sơn La</t>
  </si>
  <si>
    <t>NGHIỆM THU HOÀN THÀNH  BỘ PHẬN CÔNG TRÌNH XÂY DỰNG,
GIAI ĐOẠN THI CÔNG XÂY DỰNG</t>
  </si>
  <si>
    <t>TƯ VẤN THIẾT KẾ</t>
  </si>
  <si>
    <t>Nguyễn Trung Hiếu</t>
  </si>
  <si>
    <t>Phí Thanh Vinh</t>
  </si>
  <si>
    <t>2.1. Đại diện Giám sát: Công ty CP tư vấn đầu tư xây dựng công trình Miền Bắc</t>
  </si>
  <si>
    <t>Cái</t>
  </si>
  <si>
    <t>Bộ</t>
  </si>
  <si>
    <t xml:space="preserve">NGƯỜI GIÁM SÁT THI CÔNG
</t>
  </si>
  <si>
    <t>Vệ sinh bề mặt trước khi sơn;</t>
  </si>
  <si>
    <t>- Quá trình đổ bê tông, độ sụt, độ đồng đều của bê tông, tính liên tục đạt yêu cầu</t>
  </si>
  <si>
    <t>- Nhiệt độ: 28 độ;</t>
  </si>
  <si>
    <t>Nền đường</t>
  </si>
  <si>
    <t>Đào kết cấu mặt nhựa cũ</t>
  </si>
  <si>
    <t>Đào rãnh đất cấp 3</t>
  </si>
  <si>
    <t>Đào khuôn đất cấp 3</t>
  </si>
  <si>
    <t>Đắp rãnh đường K≥ 0,95</t>
  </si>
  <si>
    <t>Đắp đất lề đường K≥ 0,95</t>
  </si>
  <si>
    <t>Đắp đất nền đường K≥ 0,98</t>
  </si>
  <si>
    <t xml:space="preserve">Lu khuôn đường K≥0,98 dày 30cm </t>
  </si>
  <si>
    <t>Cắt mặt đường BTN dày 7cm</t>
  </si>
  <si>
    <t>Mặt đường, lề đường</t>
  </si>
  <si>
    <t>Lớp móng dưới đá dăm nước dày 25cm</t>
  </si>
  <si>
    <t>Lớp móng trên đá dăm nước dày 15cm</t>
  </si>
  <si>
    <r>
      <t>Lớp mặt ĐDLN dày 1,5cm, TCN 1,8kg/m</t>
    </r>
    <r>
      <rPr>
        <vertAlign val="superscript"/>
        <sz val="12"/>
        <rFont val="Times New Roman"/>
        <family val="1"/>
      </rPr>
      <t>2</t>
    </r>
  </si>
  <si>
    <r>
      <t>Tưới nhựa thấm bám nhũ tương (CSS-1) TCN 0,5lít/m</t>
    </r>
    <r>
      <rPr>
        <vertAlign val="superscript"/>
        <sz val="12"/>
        <rFont val="Times New Roman"/>
        <family val="1"/>
      </rPr>
      <t>2</t>
    </r>
  </si>
  <si>
    <t>Gia cố lề đường BTXM mác 200 dày 20cm</t>
  </si>
  <si>
    <t>Lót bạt dứa chống mất nước</t>
  </si>
  <si>
    <t>Lớp móng dưới đá dăm nước dày 10cm</t>
  </si>
  <si>
    <t>Tường chắn rọ đá đuôi neo</t>
  </si>
  <si>
    <t>Chiều dài tường chắn</t>
  </si>
  <si>
    <t>Chiều cao tường chắn</t>
  </si>
  <si>
    <t>Rọ đá đuôi neo 6m, bọc nhựa KT (2x1x1)m</t>
  </si>
  <si>
    <t>Vải địa kỹ thuật ngăn cách PR200B, 200g/m2 không dệt</t>
  </si>
  <si>
    <t>Bản thoát nước (bản Geonet HK-GNC5)</t>
  </si>
  <si>
    <t>Gia cố BTXM M200 đỉnh rọ dày 10cm</t>
  </si>
  <si>
    <t>Ván khuôn thép</t>
  </si>
  <si>
    <t>Đục lỗ ống HDPE D=5mm (20 lỗ/m)</t>
  </si>
  <si>
    <t>lỗ</t>
  </si>
  <si>
    <t>Vải địa kỹ thuật ngăn cách PR200B, 200g/m2 không dệt (bọc ống thoát nước)</t>
  </si>
  <si>
    <t>Rãnh thu nước trong tường</t>
  </si>
  <si>
    <t>Vải địa kỹ thuật ngăn cách PR200B, 200g/m2 không dệt làm lớp bọc đá 1x2</t>
  </si>
  <si>
    <t>Đắp đá 1x2cm đầu ống thoát nước KT(50x40)cm</t>
  </si>
  <si>
    <t>Đắp đá 2x4cm KT(600x50)cm (lớp dưới cùng)</t>
  </si>
  <si>
    <t>Vải địa kỹ thuật ngăn cách PR200B, 200g/m2 không dệt làm lớp bọc đá 2x4</t>
  </si>
  <si>
    <t>Rãnh thu nước ngầm</t>
  </si>
  <si>
    <t>Ống HDPE D76mm PN8, L=7,25m, đục lỗ 25%</t>
  </si>
  <si>
    <t xml:space="preserve">Đắp đá 1x2cm </t>
  </si>
  <si>
    <t>Đào móng đất C2</t>
  </si>
  <si>
    <t>Đào móng đất C3</t>
  </si>
  <si>
    <t>Đắp trước tường K90</t>
  </si>
  <si>
    <t>Đắp sau tường K95</t>
  </si>
  <si>
    <t>Gia cố rãnh dọc kết cấu hình thang</t>
  </si>
  <si>
    <t>Chiều dài thiết kế</t>
  </si>
  <si>
    <t>BTXM mác 200# đổ tại chỗ</t>
  </si>
  <si>
    <t>Tấm đan vào nhà dân</t>
  </si>
  <si>
    <t>Số tấm đan KT (1,4x0,8x0,12)m - lắp ghép</t>
  </si>
  <si>
    <t>Tấm đan BTCT M250#</t>
  </si>
  <si>
    <t>Thép D12 tấm đan</t>
  </si>
  <si>
    <t>Thép D8 tấm đan</t>
  </si>
  <si>
    <t>Chuyển tiếp từ rãnh hộp BTCT KT (50x60)cm sang rãnh
 gai cố hình thang</t>
  </si>
  <si>
    <t>Vị trí</t>
  </si>
  <si>
    <t>BTXM-M200 đổ tại chỗ</t>
  </si>
  <si>
    <t>Ván khuôn</t>
  </si>
  <si>
    <t>Chuyển tiếp từ rãnh hình thang sang rãnh hộp BTCT KT (50x60)cm</t>
  </si>
  <si>
    <t>Tháo dỡ, lắp đặt rãnh cũ</t>
  </si>
  <si>
    <t>Tháo dỡ rãnh BTCT cũ KT (50x60)cm (780kg/đốt)</t>
  </si>
  <si>
    <t>Đốt</t>
  </si>
  <si>
    <t>Tháo dỡ tấm đan rãnh (282kg/tấm)</t>
  </si>
  <si>
    <t>Tấm</t>
  </si>
  <si>
    <t>Lắp đặt rãnh BTCT cũ KT (50x60)cm</t>
  </si>
  <si>
    <t>Vữa chèn XM mác 100#</t>
  </si>
  <si>
    <t>Hệ thống ATGT</t>
  </si>
  <si>
    <t>Biển báo tam giác loại A</t>
  </si>
  <si>
    <t>Biển</t>
  </si>
  <si>
    <t>Cột hình tròn D=90mm, H=2970mm</t>
  </si>
  <si>
    <t>Cột</t>
  </si>
  <si>
    <t>Sơn đường</t>
  </si>
  <si>
    <t>Vạch sơn 3.1a (sơn dẻo nhiệt dày 2mm)</t>
  </si>
  <si>
    <t>Bổ sung cọc tiêu</t>
  </si>
  <si>
    <t>Cọc</t>
  </si>
  <si>
    <t>BTXM mác 150 móng cột</t>
  </si>
  <si>
    <t>BTCT mác 200 cọc</t>
  </si>
  <si>
    <t>Sơn đỏ</t>
  </si>
  <si>
    <t>Sơn trắng</t>
  </si>
  <si>
    <t>Kg</t>
  </si>
  <si>
    <t>Đào móng đất cấp 3</t>
  </si>
  <si>
    <t>Miếng phản quang</t>
  </si>
  <si>
    <t>Miếng</t>
  </si>
  <si>
    <t>Bắn đinh hạt nổ</t>
  </si>
  <si>
    <t>Điều phối</t>
  </si>
  <si>
    <t>Số cột hàng rào</t>
  </si>
  <si>
    <t>Cột thép L(65x65x6)mm, L=3m</t>
  </si>
  <si>
    <t>Đóng cọc trong đất</t>
  </si>
  <si>
    <t>Đèn nháy vàng cảnh báo</t>
  </si>
  <si>
    <t>Khối lượng 1 khoang hàng rào chắn dài 2m; cao 1,8m</t>
  </si>
  <si>
    <t>Khoang</t>
  </si>
  <si>
    <t xml:space="preserve">Thép hộp (20x40x1,4)mmm L=8,42m </t>
  </si>
  <si>
    <t>Tôn sóng dày 0,45mm</t>
  </si>
  <si>
    <t>Vít bắn tôn (M5x30)mmm</t>
  </si>
  <si>
    <t>Tên công việc</t>
  </si>
  <si>
    <t>Trúng thầu</t>
  </si>
  <si>
    <t>Điều chỉnh bổ sung</t>
  </si>
  <si>
    <t>I. KM410+530-KM410+573</t>
  </si>
  <si>
    <r>
      <t>Tưới nhựa dính bám nhũ tương (CRS-1) TCN 0,5lít/m</t>
    </r>
    <r>
      <rPr>
        <vertAlign val="superscript"/>
        <sz val="12"/>
        <rFont val="Times New Roman"/>
        <family val="1"/>
      </rPr>
      <t>2</t>
    </r>
  </si>
  <si>
    <t>Tường chắn</t>
  </si>
  <si>
    <t>Mũ tường BTXM mác 200#</t>
  </si>
  <si>
    <t>Thân tường BTXM mác 200#</t>
  </si>
  <si>
    <t>Móng tường BTXM mác 200#</t>
  </si>
  <si>
    <t>Ván khuôn thân tường</t>
  </si>
  <si>
    <t>Ván khuôn móng tường</t>
  </si>
  <si>
    <t>Bao tải tẩm nhựa khe phòng lún</t>
  </si>
  <si>
    <t>Đắp sau tường bằng đá thải (tận dụng)</t>
  </si>
  <si>
    <t>Cuội sỏi d=4 -:- 7cm (tận dụng)</t>
  </si>
  <si>
    <t>Ống thoát nước D=10cm</t>
  </si>
  <si>
    <t>BTXM mác 100# thoát nước sau tường</t>
  </si>
  <si>
    <t>Đào móng đất cấp 2</t>
  </si>
  <si>
    <t>Đào móng đá cấp IV.2</t>
  </si>
  <si>
    <t>Tháo dỡ kè rọ thép cũ</t>
  </si>
  <si>
    <t>Rọ</t>
  </si>
  <si>
    <t xml:space="preserve">Hộ lan tôn lượn sóng </t>
  </si>
  <si>
    <t>Tháo dỡ lắp đặt lại hộ lan TLS cũ</t>
  </si>
  <si>
    <t>Đào móng đất cấp 3 (chôn lại hộ hộ lan TLS)</t>
  </si>
  <si>
    <t>Chiều dài hộ lan</t>
  </si>
  <si>
    <t>Số cột (đường kính D141,3mm, L=1450mm, dày 4,5mm)</t>
  </si>
  <si>
    <t>Số đoạn</t>
  </si>
  <si>
    <t>Đoạn</t>
  </si>
  <si>
    <t>Móng BTXM M200</t>
  </si>
  <si>
    <t>II. KM439+440-KM439+448</t>
  </si>
  <si>
    <t>Sửa chữa gia cố rãnh dọc kết cấu hình thang</t>
  </si>
  <si>
    <t>Thay thế tấm rãnh KT (60x50x7) cm</t>
  </si>
  <si>
    <t>BTXM mác 200# đổ lắp ghép</t>
  </si>
  <si>
    <t>Vữa chèn XM mác 100</t>
  </si>
  <si>
    <t>Lề đường</t>
  </si>
  <si>
    <t>Đào khuôn đá cấp IV.2</t>
  </si>
  <si>
    <t xml:space="preserve">III. KM440+210 </t>
  </si>
  <si>
    <t>Đào móng đất cấp 4</t>
  </si>
  <si>
    <t>Ốp mái ta luy BTCT mác 200</t>
  </si>
  <si>
    <t>Chân khay mái ta luy BTXM mác 200</t>
  </si>
  <si>
    <t>Bổ sung cột (đường kính D113,5mm, L=1450mm, dày 4,5mm)</t>
  </si>
  <si>
    <t>Bổ sung hộ lan TLS</t>
  </si>
  <si>
    <t>IV. KM440+250</t>
  </si>
  <si>
    <t>Lót bạt dứa chống mất nước (bỏ móng trên nền đá)</t>
  </si>
  <si>
    <t>Vận chuyển đất C3 đổ đi cự ly 2500m</t>
  </si>
  <si>
    <t>V. KM440+600</t>
  </si>
  <si>
    <t>VI. KM440+630</t>
  </si>
  <si>
    <t>Đào móng đá cấp IV.1</t>
  </si>
  <si>
    <t>Đắp đất nền đường K≥ 0,95</t>
  </si>
  <si>
    <t>Ván khuôn thép chân khay</t>
  </si>
  <si>
    <t>Ống nhựa d48</t>
  </si>
  <si>
    <t>Cột hình tròn D=90mm, H=2841mm</t>
  </si>
  <si>
    <t>Đào móng đá cấp 3</t>
  </si>
  <si>
    <t>Vận chuyển đất C2 đổ đi cư ly 500m</t>
  </si>
  <si>
    <t>Đất còn thiếu vận chuyển từ Km439+440 và Km440+250</t>
  </si>
  <si>
    <t>VII. KM442+620 - KM442+660</t>
  </si>
  <si>
    <t>Tứ nón cầu</t>
  </si>
  <si>
    <t>Ốp mái tứ nón cầu BTCT mác 200</t>
  </si>
  <si>
    <t>Chân khay tứ nón BTXM mác 200</t>
  </si>
  <si>
    <t>Ván khuôn chân khay</t>
  </si>
  <si>
    <t>Cuội sỏi (đá dăm) d=4 -:- 7cm</t>
  </si>
  <si>
    <t>Ống nhựa ĐK=48mm</t>
  </si>
  <si>
    <t>Vải địa kỹ thuật không dệt 12KN</t>
  </si>
  <si>
    <t>Bậc lên xuống BTXM mác 200</t>
  </si>
  <si>
    <t>Ván khuôn bậc lên xuống</t>
  </si>
  <si>
    <t>VIII. KM443+047</t>
  </si>
  <si>
    <t>Thép F 6</t>
  </si>
  <si>
    <t>Rọ thép F 3 KT (2x1x1)m tận dụng đá từ rọ cũ</t>
  </si>
  <si>
    <t>Rọ thép F 3 KT (1,5x1x1)m tận dụng đá từ rọ cũ</t>
  </si>
  <si>
    <t>Rọ thép F 3 KT (2x1x0,5)m tận dụng đá từ rọ cũ</t>
  </si>
  <si>
    <t>Rọ thép F 3 KT (2x1x1)m tận dụng đá từ rọ cũ và phá kè đá xây cũ</t>
  </si>
  <si>
    <t xml:space="preserve">Rọ thép F 3 KT (2x1x1)m </t>
  </si>
  <si>
    <t>Thép F 8 (gia cố mái tứ nón)</t>
  </si>
  <si>
    <t>Thi công láng nhựa 1 lớp TCN 1,8 kg/m2</t>
  </si>
  <si>
    <t>3TP</t>
  </si>
  <si>
    <t>Hoàn thành thi công láng nhựa 1 lớp TCN 1,8kg/m2</t>
  </si>
  <si>
    <t>Vệ sinh mặt đường trước khi tưới nhựa dính bám</t>
  </si>
  <si>
    <t>- Bề mặt mặt đường đã được quét, thổi sạch bụi bẩn và vật liệu rời;</t>
  </si>
  <si>
    <t>- Không còn bùn đất, dầu mỡ, nước đọng và các tạp chất trên bề mặt thi công;</t>
  </si>
  <si>
    <t>- Bề mặt mặt đường khô ráo, bằng phẳng, đảm bảo điều kiện tưới nhựa dính bám;</t>
  </si>
  <si>
    <t>- Công tác vệ sinh đáp ứng yêu cầu kỹ thuật và đủ điều kiện chuyển bước thi công tiếp theo;</t>
  </si>
  <si>
    <t>Ván khuôn thép, sensor cao độ</t>
  </si>
  <si>
    <t>- Ván khuôn thép lắp đúng vị trí, kích thước thiết kế;</t>
  </si>
  <si>
    <t>- Liên kết ván khuôn chắc chắn, ổn định khi thi công;</t>
  </si>
  <si>
    <t>- Sensor cao độ bố trí đúng cao độ thiết kế;</t>
  </si>
  <si>
    <t>4TP</t>
  </si>
  <si>
    <t>Thi công láng nhựa 1 lớp TCN 1,8kg/m2</t>
  </si>
  <si>
    <t>Hoàn thành thảm lớp BTNC 16 dày 5cm</t>
  </si>
  <si>
    <t>Chứ vụ: Giám sát hiện trường</t>
  </si>
  <si>
    <t>Chức vụ: Kỹ thuật thi công trực tiếp</t>
  </si>
  <si>
    <t xml:space="preserve">      Số lượng mẫu thí nghiệm trên được lấy theo đúng tiêu chuẩn và được bàn giao cho đơn vị thí nghiệm./.</t>
  </si>
  <si>
    <t>NGƯỜI GIÁM SÁT TCXD</t>
  </si>
  <si>
    <t>KỸ THUẬT THI CÔNG</t>
  </si>
  <si>
    <t>Chức vụ: Cán bộ QLDA</t>
  </si>
  <si>
    <t>- Hợp đồng số HD2500228742_2512261635 ngày 30 /12/2025 giữa Ban quản lý bảo trì đường bộ và Công ty cổ phần quản lý sửa chữa và xây dựng công trình giao thông II Sơn La về việc thực hiện gói thầu: Sửa chữa đột xuất sạt lở ta luy âm, hư hỏng công trình các đoạn tuyến Km410+530-Km410+573, Km439+440-Km439+448, Km440+210, Km440+250, Km440+600, Km440+630, Km442+620, Km442+660, Km443+047 trên QL.37.</t>
  </si>
  <si>
    <t>Sửa chữa đột xuất sạt lở ta luy âm, hư hỏng công trình các đoạn tuyến Km410+530 - Km410+573, Km439+440 - Km439+448, Km440+210, Km440+250, Km440+600, Km440+630, Km442+620, Km442+660, Km443+047 trên QL.37</t>
  </si>
  <si>
    <t>Cột biển báo tròn D=90mm</t>
  </si>
  <si>
    <t>B¶ng tæng hîp khèi l­îng : Km442+620</t>
  </si>
  <si>
    <t>Mò t­êng</t>
  </si>
  <si>
    <t>Th©n t­êng</t>
  </si>
  <si>
    <t>Mãng t­êng</t>
  </si>
  <si>
    <t>Cu«i sái</t>
  </si>
  <si>
    <t>BTXM M100</t>
  </si>
  <si>
    <t>§µo mãng ®Êt C4</t>
  </si>
  <si>
    <t>§µo mãng ®¸ CIV1</t>
  </si>
  <si>
    <t>DC ®Êt C3</t>
  </si>
  <si>
    <t>§¾p K95</t>
  </si>
  <si>
    <t>B gia cè lÒ</t>
  </si>
  <si>
    <t>2+§K</t>
  </si>
  <si>
    <t>0.09</t>
  </si>
  <si>
    <t>3.94</t>
  </si>
  <si>
    <t>2.55</t>
  </si>
  <si>
    <t>0.98</t>
  </si>
  <si>
    <t>0.15</t>
  </si>
  <si>
    <t>5.15</t>
  </si>
  <si>
    <t>4.52</t>
  </si>
  <si>
    <t>0.0</t>
  </si>
  <si>
    <t>5.02</t>
  </si>
  <si>
    <t>2.08</t>
  </si>
  <si>
    <t>13.64</t>
  </si>
  <si>
    <t>0.42</t>
  </si>
  <si>
    <t>1.50</t>
  </si>
  <si>
    <t>2.40</t>
  </si>
  <si>
    <t>2.35</t>
  </si>
  <si>
    <t>0.36</t>
  </si>
  <si>
    <t>12.50</t>
  </si>
  <si>
    <t>11.22</t>
  </si>
  <si>
    <t>0.00</t>
  </si>
  <si>
    <t>9.71</t>
  </si>
  <si>
    <t>5.88</t>
  </si>
  <si>
    <t>29.14</t>
  </si>
  <si>
    <t>1.01</t>
  </si>
  <si>
    <t>0.13</t>
  </si>
  <si>
    <t>3.60</t>
  </si>
  <si>
    <t>5.27</t>
  </si>
  <si>
    <t>4.83</t>
  </si>
  <si>
    <t>3.07</t>
  </si>
  <si>
    <t>2.82</t>
  </si>
  <si>
    <t>10.64</t>
  </si>
  <si>
    <t>0.11</t>
  </si>
  <si>
    <t>4.94</t>
  </si>
  <si>
    <t>4.84</t>
  </si>
  <si>
    <t>0.74</t>
  </si>
  <si>
    <t>26.40</t>
  </si>
  <si>
    <t>23.56</t>
  </si>
  <si>
    <t>9.56</t>
  </si>
  <si>
    <t>7.63</t>
  </si>
  <si>
    <t>18.80</t>
  </si>
  <si>
    <t>41.62</t>
  </si>
  <si>
    <t>1.75</t>
  </si>
  <si>
    <t>26.55</t>
  </si>
  <si>
    <t>7.41</t>
  </si>
  <si>
    <t>5.42</t>
  </si>
  <si>
    <t>4.71</t>
  </si>
  <si>
    <t>3.87</t>
  </si>
  <si>
    <t>0.02</t>
  </si>
  <si>
    <t>4.79</t>
  </si>
  <si>
    <t>6.21</t>
  </si>
  <si>
    <t>0.29</t>
  </si>
  <si>
    <t>0.66</t>
  </si>
  <si>
    <t>0.65</t>
  </si>
  <si>
    <t>0.10</t>
  </si>
  <si>
    <t>3.59</t>
  </si>
  <si>
    <t>3.15</t>
  </si>
  <si>
    <t>0.01</t>
  </si>
  <si>
    <t>2.87</t>
  </si>
  <si>
    <t>4.17</t>
  </si>
  <si>
    <t>0.19</t>
  </si>
  <si>
    <t>7.00</t>
  </si>
  <si>
    <t>0.99</t>
  </si>
  <si>
    <t>4A-TR</t>
  </si>
  <si>
    <t>5.46</t>
  </si>
  <si>
    <t>3.91</t>
  </si>
  <si>
    <t>6.44</t>
  </si>
  <si>
    <t>10.57</t>
  </si>
  <si>
    <t>4A-SA</t>
  </si>
  <si>
    <t>2.79</t>
  </si>
  <si>
    <t>2.34</t>
  </si>
  <si>
    <t>4.45</t>
  </si>
  <si>
    <t>2.17</t>
  </si>
  <si>
    <t>3.40</t>
  </si>
  <si>
    <t>2.76</t>
  </si>
  <si>
    <t>11.62</t>
  </si>
  <si>
    <t>5.49</t>
  </si>
  <si>
    <t>5.38</t>
  </si>
  <si>
    <t>0.82</t>
  </si>
  <si>
    <t>21.47</t>
  </si>
  <si>
    <t>16.33</t>
  </si>
  <si>
    <t>10.62</t>
  </si>
  <si>
    <t>0.16</t>
  </si>
  <si>
    <t>17.29</t>
  </si>
  <si>
    <t>18.53</t>
  </si>
  <si>
    <t>1.89</t>
  </si>
  <si>
    <t>5.68</t>
  </si>
  <si>
    <t>44.58</t>
  </si>
  <si>
    <t>8.23</t>
  </si>
  <si>
    <t>3.37</t>
  </si>
  <si>
    <t>3.78</t>
  </si>
  <si>
    <t>0.04</t>
  </si>
  <si>
    <t>2.90</t>
  </si>
  <si>
    <t>3.99</t>
  </si>
  <si>
    <t>0.40</t>
  </si>
  <si>
    <t>2.07</t>
  </si>
  <si>
    <t>4.62</t>
  </si>
  <si>
    <t>2.70</t>
  </si>
  <si>
    <t>2.65</t>
  </si>
  <si>
    <t>0.41</t>
  </si>
  <si>
    <t>17.66</t>
  </si>
  <si>
    <t>10.45</t>
  </si>
  <si>
    <t>12.87</t>
  </si>
  <si>
    <t>0.23</t>
  </si>
  <si>
    <t>11.84</t>
  </si>
  <si>
    <t>1.11</t>
  </si>
  <si>
    <t>19.35</t>
  </si>
  <si>
    <t>4.05</t>
  </si>
  <si>
    <t>3.96</t>
  </si>
  <si>
    <t>9.53</t>
  </si>
  <si>
    <t>2.75</t>
  </si>
  <si>
    <t>4.78</t>
  </si>
  <si>
    <t>2.00</t>
  </si>
  <si>
    <t>1.96</t>
  </si>
  <si>
    <t>0.30</t>
  </si>
  <si>
    <t>13.19</t>
  </si>
  <si>
    <t>8.19</t>
  </si>
  <si>
    <t>3.16</t>
  </si>
  <si>
    <t>4.91</t>
  </si>
  <si>
    <t>13.76</t>
  </si>
  <si>
    <t>0.84</t>
  </si>
  <si>
    <t>3.00</t>
  </si>
  <si>
    <t>3.48</t>
  </si>
  <si>
    <t>4.23</t>
  </si>
  <si>
    <t>3.03</t>
  </si>
  <si>
    <t>2.16</t>
  </si>
  <si>
    <t>8.98</t>
  </si>
  <si>
    <t>8.87</t>
  </si>
  <si>
    <t>8.69</t>
  </si>
  <si>
    <t>1.33</t>
  </si>
  <si>
    <t>32.86</t>
  </si>
  <si>
    <t>39.60</t>
  </si>
  <si>
    <t>41.16</t>
  </si>
  <si>
    <t>19.20</t>
  </si>
  <si>
    <t>87.15</t>
  </si>
  <si>
    <t>3.73</t>
  </si>
  <si>
    <t>13.31</t>
  </si>
  <si>
    <t>3.93</t>
  </si>
  <si>
    <t>4.70</t>
  </si>
  <si>
    <t>6.25</t>
  </si>
  <si>
    <t>10.67</t>
  </si>
  <si>
    <t>3.50</t>
  </si>
  <si>
    <t>3.43</t>
  </si>
  <si>
    <t>0.53</t>
  </si>
  <si>
    <t>13.65</t>
  </si>
  <si>
    <t>16.87</t>
  </si>
  <si>
    <t>41.42</t>
  </si>
  <si>
    <t>11.36</t>
  </si>
  <si>
    <t>19.44</t>
  </si>
  <si>
    <t>27.00</t>
  </si>
  <si>
    <t>1.47</t>
  </si>
  <si>
    <t>25.58</t>
  </si>
  <si>
    <t>5.25</t>
  </si>
  <si>
    <t>23.67</t>
  </si>
  <si>
    <t>0.24</t>
  </si>
  <si>
    <t>8.94</t>
  </si>
  <si>
    <t>4.76</t>
  </si>
  <si>
    <t>14.62</t>
  </si>
  <si>
    <t>6.50</t>
  </si>
  <si>
    <t>6.37</t>
  </si>
  <si>
    <t>0.97</t>
  </si>
  <si>
    <t>24.47</t>
  </si>
  <si>
    <t>31.75</t>
  </si>
  <si>
    <t>192.69</t>
  </si>
  <si>
    <t>0.81</t>
  </si>
  <si>
    <t>42.77</t>
  </si>
  <si>
    <t>33.28</t>
  </si>
  <si>
    <t>2.73</t>
  </si>
  <si>
    <t>124.44</t>
  </si>
  <si>
    <t>9.75</t>
  </si>
  <si>
    <t>3.66</t>
  </si>
  <si>
    <t>35.62</t>
  </si>
  <si>
    <t>4.22</t>
  </si>
  <si>
    <t>5.48</t>
  </si>
  <si>
    <t>5.00</t>
  </si>
  <si>
    <t>4.90</t>
  </si>
  <si>
    <t>0.75</t>
  </si>
  <si>
    <t>18.02</t>
  </si>
  <si>
    <t>22.52</t>
  </si>
  <si>
    <t>240.35</t>
  </si>
  <si>
    <t>0.20</t>
  </si>
  <si>
    <t>22.73</t>
  </si>
  <si>
    <t>22.18</t>
  </si>
  <si>
    <t>2.10</t>
  </si>
  <si>
    <t>114.83</t>
  </si>
  <si>
    <t>7.50</t>
  </si>
  <si>
    <t>3.55</t>
  </si>
  <si>
    <t>4.18</t>
  </si>
  <si>
    <t>60.52</t>
  </si>
  <si>
    <t>0.07</t>
  </si>
  <si>
    <t>4.87</t>
  </si>
  <si>
    <t>3.39</t>
  </si>
  <si>
    <t>22.26</t>
  </si>
  <si>
    <t>3.57</t>
  </si>
  <si>
    <t>0.54</t>
  </si>
  <si>
    <t>12.71</t>
  </si>
  <si>
    <t>15.53</t>
  </si>
  <si>
    <t>233.71</t>
  </si>
  <si>
    <t>0.14</t>
  </si>
  <si>
    <t>12.99</t>
  </si>
  <si>
    <t>16.73</t>
  </si>
  <si>
    <t>1.45</t>
  </si>
  <si>
    <t>88.64</t>
  </si>
  <si>
    <t>5.35</t>
  </si>
  <si>
    <t>70.41</t>
  </si>
  <si>
    <t>2.41</t>
  </si>
  <si>
    <t>5.98</t>
  </si>
  <si>
    <t>0.39</t>
  </si>
  <si>
    <t>27.40</t>
  </si>
  <si>
    <t>4.43</t>
  </si>
  <si>
    <t>0.68</t>
  </si>
  <si>
    <t>16.29</t>
  </si>
  <si>
    <t>21.29</t>
  </si>
  <si>
    <t>268.47</t>
  </si>
  <si>
    <t>15.25</t>
  </si>
  <si>
    <t>26.22</t>
  </si>
  <si>
    <t>1.83</t>
  </si>
  <si>
    <t>108.50</t>
  </si>
  <si>
    <t>6.78</t>
  </si>
  <si>
    <t>3.64</t>
  </si>
  <si>
    <t>48.38</t>
  </si>
  <si>
    <t>0.43</t>
  </si>
  <si>
    <t>4.34</t>
  </si>
  <si>
    <t>5.62</t>
  </si>
  <si>
    <t>20.61</t>
  </si>
  <si>
    <t>18.13</t>
  </si>
  <si>
    <t>23.68</t>
  </si>
  <si>
    <t>242.25</t>
  </si>
  <si>
    <t>34.83</t>
  </si>
  <si>
    <t>15.88</t>
  </si>
  <si>
    <t>36.57</t>
  </si>
  <si>
    <t>84.63</t>
  </si>
  <si>
    <t>3.61</t>
  </si>
  <si>
    <t>4.57</t>
  </si>
  <si>
    <t>48.52</t>
  </si>
  <si>
    <t>13.50</t>
  </si>
  <si>
    <t>2.01</t>
  </si>
  <si>
    <t>9.01</t>
  </si>
  <si>
    <t>13.24</t>
  </si>
  <si>
    <t>0.21</t>
  </si>
  <si>
    <t>0.03</t>
  </si>
  <si>
    <t>0.76</t>
  </si>
  <si>
    <t>0.95</t>
  </si>
  <si>
    <t>5.09</t>
  </si>
  <si>
    <t>5.84</t>
  </si>
  <si>
    <t>0.46</t>
  </si>
  <si>
    <t>1.87</t>
  </si>
  <si>
    <t>1.39</t>
  </si>
  <si>
    <t>0.32</t>
  </si>
  <si>
    <t>CK</t>
  </si>
  <si>
    <t>4.44</t>
  </si>
  <si>
    <t>42.10</t>
  </si>
  <si>
    <t>8.81</t>
  </si>
  <si>
    <t>54.25</t>
  </si>
  <si>
    <t>8.30</t>
  </si>
  <si>
    <t>231.71</t>
  </si>
  <si>
    <t>245.10</t>
  </si>
  <si>
    <t>1269.12</t>
  </si>
  <si>
    <t>116.23</t>
  </si>
  <si>
    <t>206.11</t>
  </si>
  <si>
    <t>370.05</t>
  </si>
  <si>
    <t>22.28</t>
  </si>
  <si>
    <t>8.48</t>
  </si>
  <si>
    <t>655.33</t>
  </si>
  <si>
    <t>83.04</t>
  </si>
  <si>
    <t>§¾p mãng 1-10</t>
  </si>
  <si>
    <t>Đắp K95 1-9</t>
  </si>
  <si>
    <t>Đắp móng chân khay ốp mái từ lớp 1 đến lớp 10 (chiều dày TB 15cm/1 lớp)</t>
  </si>
  <si>
    <t>Đắp móng tường chắn K95 từ lớp 1 đến lớp 10 (chiều dày TB 15cm/1 lớp)</t>
  </si>
  <si>
    <t>Đắp móng tường chắn K95 từ lớp 11 đến lớp 19 (chiều dày TB 15cm/1 lớp)</t>
  </si>
  <si>
    <t>Đắp đất nền đường K95 từ lớp 1 đến lớp 10 (chiều dày TB 15cm/1 lớp)</t>
  </si>
  <si>
    <t>Đắp đất nền đường K95 từ lớp 11 đến lớp 20 (chiều dày TB 15cm/1 lớp)</t>
  </si>
  <si>
    <t>Đắp đất nền đường K95 từ lớp 21 đến lớp 30 (chiều dày TB 15cm/1 lớp)</t>
  </si>
  <si>
    <t>Đắp đất nền đường K95 từ lớp 31 đến lớp 41 (chiều dày TB 15cm/1 lớp)</t>
  </si>
  <si>
    <t>Đắp đất nền đường K95 từ lớp 42 đến lớp 53 (chiều dày TB 15cm/1 lớp)</t>
  </si>
  <si>
    <t>Đắp móng tường chắn K95 lớp 13 đến lớp 25 (chiều dày TB 15cm/1 lớp)</t>
  </si>
  <si>
    <t>Đắp móng tường chắn K95 lớp 1 đến lớp 12 (chiều dày TB 15cm/1 lớp)</t>
  </si>
  <si>
    <t>Đắp móng tường chắn K95 lớp 1 đến lớp 15 (chiều dày TB 15cm/1 lớp)</t>
  </si>
  <si>
    <t>Đắp sau tường chắn K95 lớp 1 đến lớp 22 (chiều dày TB 15cm/1 lớp)</t>
  </si>
  <si>
    <t>DANH MỤC BIÊN BẢN NGHIỆM THU</t>
  </si>
  <si>
    <t xml:space="preserve"> </t>
  </si>
  <si>
    <t>Ngày</t>
  </si>
  <si>
    <t>Thi công:</t>
  </si>
  <si>
    <t>Thi công + nghiệm thu:</t>
  </si>
  <si>
    <t>Nghiệm thu:</t>
  </si>
  <si>
    <t>Người phụ trách kỹ thuật thi công trực tiếp</t>
  </si>
  <si>
    <t>Lê Sỹ Giáp</t>
  </si>
  <si>
    <t>Người giám sát thi công</t>
  </si>
  <si>
    <t>Máy thi công</t>
  </si>
  <si>
    <t>01 máy xúc, 02 ô tô, 04 đầm cóc</t>
  </si>
  <si>
    <t>01 máy xúc, 01 ô tô, 02 đầm cóc, 01 ô tô</t>
  </si>
  <si>
    <t>01 máy xúc, 01 ô tô, 04 đầm cóc, 01 ô tô</t>
  </si>
  <si>
    <t>02 máy xúc, 02 ô tô, 02 máy trộn bê tông, 02 đầm dùi, 02 máy hàn, 01 máy cắt uốn thép, 04 đầm cóc, 01 máy lu</t>
  </si>
  <si>
    <t>01 máy trộn bê tông, 01 đầm dùi</t>
  </si>
  <si>
    <t>01 máy xúc, 01 ô tô, 02 máy trộn bê tông, 02 đầm dùi, 01 máy hàn</t>
  </si>
  <si>
    <t>01 máy xúc, 01 ô tô, 02 máy trộn bê tông, 02 đầm dùi,  01 máy hàn</t>
  </si>
  <si>
    <t>Thực hiện đảm bảo giao thông</t>
  </si>
  <si>
    <t>Tại công trình</t>
  </si>
  <si>
    <t>in</t>
  </si>
  <si>
    <t>NHẬT KÝ THI CÔNG</t>
  </si>
  <si>
    <t xml:space="preserve"> Khối lượng </t>
  </si>
  <si>
    <t xml:space="preserve"> Trúng thầu </t>
  </si>
  <si>
    <t xml:space="preserve"> Điều chỉnh bổ sung </t>
  </si>
  <si>
    <r>
      <t>Lớp mặt ĐDLN dày 1,5cm, TCN 1,8kg/m</t>
    </r>
    <r>
      <rPr>
        <vertAlign val="superscript"/>
        <sz val="12"/>
        <color theme="1"/>
        <rFont val="Times New Roman"/>
        <family val="1"/>
      </rPr>
      <t>2</t>
    </r>
  </si>
  <si>
    <r>
      <t>Tưới nhựa thấm bám nhũ tương (CSS-1) TCN 0,5lít/m</t>
    </r>
    <r>
      <rPr>
        <vertAlign val="superscript"/>
        <sz val="12"/>
        <color theme="1"/>
        <rFont val="Times New Roman"/>
        <family val="1"/>
      </rPr>
      <t>2</t>
    </r>
  </si>
  <si>
    <t>Chuyển tiếp từ rãnh hộp BTCT KT (50x60)cm sang rãnh</t>
  </si>
  <si>
    <t xml:space="preserve"> gai cố hình thang</t>
  </si>
  <si>
    <t xml:space="preserve"> m2 </t>
  </si>
  <si>
    <t xml:space="preserve"> Miếng </t>
  </si>
  <si>
    <t xml:space="preserve"> Cái </t>
  </si>
  <si>
    <r>
      <t>Tưới nhựa dính bám nhũ tương (CRS-1) TCN 0,5lít/m</t>
    </r>
    <r>
      <rPr>
        <vertAlign val="superscript"/>
        <sz val="12"/>
        <color theme="1"/>
        <rFont val="Times New Roman"/>
        <family val="1"/>
      </rPr>
      <t>2</t>
    </r>
  </si>
  <si>
    <t xml:space="preserve"> Rọ </t>
  </si>
  <si>
    <t xml:space="preserve">               -   </t>
  </si>
  <si>
    <t xml:space="preserve"> m3 </t>
  </si>
  <si>
    <t>I. KM440+600</t>
  </si>
  <si>
    <t>II. KM440+630</t>
  </si>
  <si>
    <t>I. KM442+620 - KM442+660</t>
  </si>
  <si>
    <t>II. KM443+047</t>
  </si>
  <si>
    <t xml:space="preserve">I. KM440+210 </t>
  </si>
  <si>
    <t>II. KM440+250</t>
  </si>
  <si>
    <t>I. KM439+440-KM439+448</t>
  </si>
  <si>
    <t>a (m)</t>
  </si>
  <si>
    <t>b (m)</t>
  </si>
  <si>
    <t>c (m)</t>
  </si>
  <si>
    <t>d (m)</t>
  </si>
  <si>
    <t>e (m)</t>
  </si>
  <si>
    <t>CD1 (m)</t>
  </si>
  <si>
    <t>CD2 (m)</t>
  </si>
  <si>
    <t>Dự án: Sửa chữa đột xuất sạt lở ta luy âm, hư hỏng công trình các đoạn tuyến Km410+530 - Km410+573, Km439+440 - Km439+448, Km440+210, Km440+250, Km440+600, Km440+630, Km442+620, Km442+660, Km443+047 trên QL.37</t>
  </si>
  <si>
    <t>3. Bảng thống kê cao độ, kích thước hình học hố móng</t>
  </si>
  <si>
    <t>2. Sơ hoạ hố móng</t>
  </si>
  <si>
    <t>PHỤ LỤC NGHIỆM THU HỐ MÓNG</t>
  </si>
  <si>
    <t>Lý trình</t>
  </si>
  <si>
    <t>Ghí chú</t>
  </si>
  <si>
    <t>TK</t>
  </si>
  <si>
    <t>Sai số</t>
  </si>
  <si>
    <t>Qua kiểm tra các kích thước hình học và cao độ hố móng thi công thực tế so với hồ sơ thiết kế, các sai số nằm trong phạm vi cho phép, đủ điều kiện nghiệm thu chuyển bước thi công tiếp theo.</t>
  </si>
  <si>
    <t>4. Kết luận:</t>
  </si>
  <si>
    <t>A (m)</t>
  </si>
  <si>
    <t>B (m)</t>
  </si>
  <si>
    <t>C (m)</t>
  </si>
  <si>
    <t>D (m)</t>
  </si>
  <si>
    <t>E (m)</t>
  </si>
  <si>
    <t>2+ĐK</t>
  </si>
  <si>
    <t>Km440+626,15 -:- Km440+641,09 (P)</t>
  </si>
  <si>
    <t>Nghiệm thu: Bê tông thân tường chắn BTXM đốt số 01 sau khi dỡ ván khuôn (lần 1, H=1,4m)</t>
  </si>
  <si>
    <t>Thi công + nghiệm thu: Ván khuôn thân tường chắn BTXM đốt số 01 (lần 2, H=2,8m)</t>
  </si>
  <si>
    <t>Thi công + nghiệm thu: Lắp đặt lỗ thoát nước đốt số 01 (lần 2, H=2,8m)</t>
  </si>
  <si>
    <t>Thi công + nghiệm thu: Lắp đặt cột hộ lan tôn sóng bổ sung mới đốt số 1</t>
  </si>
  <si>
    <t>Thi công + nghiệm thu: Đổ bê tông thân tường chắn BTXM đốt số 01 (lần 2, H=2,8m)</t>
  </si>
  <si>
    <t>Điểm đo</t>
  </si>
  <si>
    <t>K/C lẻ</t>
  </si>
  <si>
    <t>M3</t>
  </si>
  <si>
    <t>Mốc cao độ</t>
  </si>
  <si>
    <t>Cao độ đường ngắm</t>
  </si>
  <si>
    <t xml:space="preserve">Mia sau </t>
  </si>
  <si>
    <t xml:space="preserve">Mia trước </t>
  </si>
  <si>
    <t>Mép trong rãnh</t>
  </si>
  <si>
    <t>Mép lề đường</t>
  </si>
  <si>
    <t xml:space="preserve">Trái </t>
  </si>
  <si>
    <t xml:space="preserve">Tim </t>
  </si>
  <si>
    <t>Phải</t>
  </si>
  <si>
    <t>Cao độ thiết kế</t>
  </si>
  <si>
    <t>Cao độ thi công</t>
  </si>
  <si>
    <t>CH1</t>
  </si>
  <si>
    <t>CH2</t>
  </si>
  <si>
    <t>Chênh lệch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</si>
</sst>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quot;Km&quot;0&quot;+&quot;000"/>
    <numFmt numFmtId="165" formatCode="&quot;Ngày &quot;dd\ &quot;tháng&quot;\ mm\ &quot;năm&quot;\ yyyy"/>
    <numFmt numFmtId="166" formatCode="_-* #,##0.00\ _₫_-;\-* #,##0.00\ _₫_-;_-* &quot;-&quot;??\ _₫_-;_-@_-"/>
    <numFmt numFmtId="167" formatCode="&quot;Km&quot;0\+000"/>
    <numFmt numFmtId="168" formatCode="_(* #,##0.00_);_(* \(#,##0.00\);_(* &quot;-&quot;??_);_(@_)"/>
    <numFmt numFmtId="169" formatCode="&quot;Ngày:&quot;\ dd/mm/yyyy"/>
    <numFmt numFmtId="170" formatCode="&quot;Km&quot;0\+0000"/>
    <numFmt numFmtId="171" formatCode="&quot;Km&quot;0&quot;+&quot;000.00"/>
    <numFmt numFmtId="172" formatCode="&quot;Km&quot;0\+000.00"/>
    <numFmt numFmtId="173" formatCode="_(* #,##0_);_(* \(#,##0\);_(* &quot;-&quot;??_);_(@_)"/>
    <numFmt numFmtId="174" formatCode="_-* #,##0.000\ _₫_-;\-* #,##0.000\ _₫_-;_-* &quot;-&quot;??\ _₫_-;_-@_-"/>
    <numFmt numFmtId="175" formatCode="_(* #,##0_);_(* \(#,##0\);_(* &quot;-&quot;?_);_(@_)"/>
    <numFmt numFmtId="176" formatCode="_(* #,##0.000_);_(* \(#,##0.000\);_(* &quot;-&quot;??_);_(@_)"/>
  </numFmts>
  <fonts count="115">
    <font>
      <sz val="11"/>
      <color theme="1"/>
      <name val="Arial"/>
      <family val="2"/>
      <scheme val="minor"/>
    </font>
    <font>
      <sz val="11"/>
      <color theme="1"/>
      <name val="Arial"/>
      <family val="2"/>
      <charset val="163"/>
      <scheme val="minor"/>
    </font>
    <font>
      <i/>
      <sz val="13"/>
      <color theme="1"/>
      <name val="Times New Roman"/>
      <family val="1"/>
    </font>
    <font>
      <sz val="11"/>
      <color theme="1"/>
      <name val="Arial"/>
      <family val="2"/>
      <scheme val="minor"/>
    </font>
    <font>
      <b/>
      <sz val="13"/>
      <color theme="1"/>
      <name val="Times New Roman"/>
      <family val="1"/>
    </font>
    <font>
      <b/>
      <sz val="13.5"/>
      <color theme="1"/>
      <name val="Times New Roman"/>
      <family val="1"/>
    </font>
    <font>
      <sz val="13.5"/>
      <color theme="1"/>
      <name val="Times New Roman"/>
      <family val="1"/>
    </font>
    <font>
      <sz val="11"/>
      <color theme="1"/>
      <name val="Times New Roman"/>
      <family val="1"/>
      <scheme val="major"/>
    </font>
    <font>
      <sz val="13"/>
      <color theme="1"/>
      <name val="Times New Roman"/>
      <family val="1"/>
      <scheme val="major"/>
    </font>
    <font>
      <b/>
      <sz val="13"/>
      <color theme="1"/>
      <name val="Times New Roman"/>
      <family val="1"/>
      <scheme val="major"/>
    </font>
    <font>
      <b/>
      <sz val="12.5"/>
      <color theme="1"/>
      <name val="Times New Roman"/>
      <family val="1"/>
    </font>
    <font>
      <sz val="12.5"/>
      <color theme="1"/>
      <name val="Arial"/>
      <family val="2"/>
      <scheme val="minor"/>
    </font>
    <font>
      <sz val="12.5"/>
      <color theme="1"/>
      <name val="Times New Roman"/>
      <family val="1"/>
    </font>
    <font>
      <b/>
      <sz val="12.5"/>
      <name val="Times New Roman"/>
      <family val="1"/>
    </font>
    <font>
      <sz val="12.5"/>
      <name val="Arial"/>
      <family val="2"/>
      <scheme val="minor"/>
    </font>
    <font>
      <sz val="12.5"/>
      <name val="Times New Roman"/>
      <family val="1"/>
    </font>
    <font>
      <sz val="12.5"/>
      <color rgb="FFFF0000"/>
      <name val="Times New Roman"/>
      <family val="1"/>
    </font>
    <font>
      <b/>
      <sz val="13"/>
      <color rgb="FF000000"/>
      <name val="Times New Roman"/>
      <family val="1"/>
    </font>
    <font>
      <sz val="12.5"/>
      <color theme="1"/>
      <name val="Times New Roman"/>
      <family val="1"/>
      <scheme val="major"/>
    </font>
    <font>
      <b/>
      <sz val="11"/>
      <color theme="1"/>
      <name val="Times New Roman"/>
      <family val="1"/>
      <scheme val="major"/>
    </font>
    <font>
      <b/>
      <i/>
      <sz val="12.5"/>
      <name val="Times New Roman"/>
      <family val="1"/>
    </font>
    <font>
      <i/>
      <sz val="12.5"/>
      <name val="Times New Roman"/>
      <family val="1"/>
    </font>
    <font>
      <sz val="8.25"/>
      <name val="Microsoft Sans Serif"/>
      <family val="2"/>
    </font>
    <font>
      <sz val="11"/>
      <color theme="1"/>
      <name val="Times New Roman"/>
      <family val="1"/>
    </font>
    <font>
      <sz val="13"/>
      <name val="Times New Roman"/>
      <family val="1"/>
    </font>
    <font>
      <i/>
      <sz val="13"/>
      <name val="Times New Roman"/>
      <family val="1"/>
    </font>
    <font>
      <sz val="12"/>
      <name val=".VnTime"/>
      <family val="2"/>
    </font>
    <font>
      <sz val="12"/>
      <name val="Times New Roman"/>
      <family val="1"/>
    </font>
    <font>
      <b/>
      <sz val="12"/>
      <name val="Times New Roman"/>
      <family val="1"/>
    </font>
    <font>
      <b/>
      <sz val="13"/>
      <name val="Times New Roman"/>
      <family val="1"/>
    </font>
    <font>
      <b/>
      <sz val="14"/>
      <name val="Times New Roman"/>
      <family val="1"/>
    </font>
    <font>
      <sz val="13"/>
      <name val="Arial"/>
      <family val="2"/>
      <scheme val="minor"/>
    </font>
    <font>
      <sz val="13"/>
      <color theme="1"/>
      <name val="Times New Roman"/>
      <family val="1"/>
    </font>
    <font>
      <sz val="12"/>
      <color theme="1"/>
      <name val="Times New Roman"/>
      <family val="2"/>
      <charset val="163"/>
    </font>
    <font>
      <sz val="12"/>
      <name val="VNTime"/>
    </font>
    <font>
      <sz val="10"/>
      <name val=".VnTime"/>
      <family val="2"/>
    </font>
    <font>
      <sz val="9"/>
      <name val="Times New Roman"/>
      <family val="1"/>
    </font>
    <font>
      <sz val="13"/>
      <color theme="1"/>
      <name val="Arial"/>
      <family val="2"/>
      <scheme val="minor"/>
    </font>
    <font>
      <b/>
      <sz val="13"/>
      <color theme="1"/>
      <name val="Arial"/>
      <family val="2"/>
      <scheme val="minor"/>
    </font>
    <font>
      <b/>
      <sz val="12.5"/>
      <color theme="1"/>
      <name val="Arial"/>
      <family val="2"/>
      <scheme val="minor"/>
    </font>
    <font>
      <sz val="9"/>
      <color theme="1"/>
      <name val="Times New Roman"/>
      <family val="1"/>
      <charset val="163"/>
      <scheme val="major"/>
    </font>
    <font>
      <sz val="9"/>
      <name val="Arial"/>
      <family val="2"/>
      <scheme val="minor"/>
    </font>
    <font>
      <sz val="11"/>
      <name val="Arial"/>
      <family val="2"/>
      <scheme val="minor"/>
    </font>
    <font>
      <sz val="12"/>
      <color theme="1"/>
      <name val="Times New Roman"/>
      <family val="1"/>
    </font>
    <font>
      <sz val="8"/>
      <name val="Arial"/>
      <family val="2"/>
      <scheme val="minor"/>
    </font>
    <font>
      <sz val="11"/>
      <name val="Times New Roman"/>
      <family val="2"/>
      <scheme val="major"/>
    </font>
    <font>
      <sz val="11"/>
      <name val="Arial"/>
      <family val="2"/>
      <charset val="163"/>
      <scheme val="minor"/>
    </font>
    <font>
      <b/>
      <sz val="11"/>
      <name val="Arial"/>
      <family val="2"/>
      <scheme val="minor"/>
    </font>
    <font>
      <sz val="12"/>
      <name val="VnTime"/>
      <family val="1"/>
      <charset val="2"/>
    </font>
    <font>
      <sz val="9"/>
      <color theme="1"/>
      <name val="Times New Roman"/>
      <family val="1"/>
      <charset val="163"/>
    </font>
    <font>
      <sz val="9"/>
      <color theme="1"/>
      <name val="Arial"/>
      <family val="2"/>
      <charset val="163"/>
      <scheme val="minor"/>
    </font>
    <font>
      <sz val="9"/>
      <name val="Times New Roman"/>
      <family val="1"/>
      <charset val="163"/>
    </font>
    <font>
      <sz val="11"/>
      <name val="Times New Roman"/>
      <family val="2"/>
      <charset val="163"/>
      <scheme val="major"/>
    </font>
    <font>
      <sz val="9"/>
      <name val="Arial"/>
      <family val="2"/>
      <charset val="163"/>
      <scheme val="minor"/>
    </font>
    <font>
      <b/>
      <sz val="9"/>
      <name val="Times New Roman"/>
      <family val="1"/>
      <charset val="163"/>
    </font>
    <font>
      <b/>
      <sz val="9"/>
      <name val="Arial"/>
      <family val="2"/>
      <charset val="163"/>
      <scheme val="minor"/>
    </font>
    <font>
      <b/>
      <sz val="10"/>
      <name val="Arial"/>
      <family val="2"/>
      <scheme val="minor"/>
    </font>
    <font>
      <b/>
      <sz val="9"/>
      <name val="Arial"/>
      <family val="2"/>
      <scheme val="minor"/>
    </font>
    <font>
      <sz val="10"/>
      <name val="Arial"/>
      <family val="2"/>
      <scheme val="minor"/>
    </font>
    <font>
      <sz val="9"/>
      <color rgb="FFC00000"/>
      <name val="Times New Roman"/>
      <family val="1"/>
      <charset val="163"/>
    </font>
    <font>
      <sz val="9"/>
      <color rgb="FFC00000"/>
      <name val="Times New Roman"/>
      <family val="1"/>
    </font>
    <font>
      <sz val="9"/>
      <color rgb="FFC00000"/>
      <name val="Arial"/>
      <family val="2"/>
      <scheme val="minor"/>
    </font>
    <font>
      <sz val="11"/>
      <name val="Times New Roman"/>
      <family val="1"/>
    </font>
    <font>
      <sz val="12"/>
      <color indexed="8"/>
      <name val="Times New Roman"/>
      <family val="2"/>
    </font>
    <font>
      <b/>
      <sz val="11"/>
      <name val="Times New Roman"/>
      <family val="1"/>
      <charset val="163"/>
    </font>
    <font>
      <sz val="11"/>
      <name val="Times New Roman"/>
      <family val="1"/>
      <charset val="163"/>
    </font>
    <font>
      <sz val="11"/>
      <color rgb="FFC00000"/>
      <name val="Times New Roman"/>
      <family val="1"/>
      <charset val="163"/>
    </font>
    <font>
      <b/>
      <sz val="9"/>
      <color indexed="81"/>
      <name val="Tahoma"/>
      <family val="2"/>
    </font>
    <font>
      <sz val="9"/>
      <color indexed="81"/>
      <name val="Tahoma"/>
      <family val="2"/>
    </font>
    <font>
      <sz val="4"/>
      <name val="Times New Roman"/>
      <family val="1"/>
    </font>
    <font>
      <b/>
      <sz val="11"/>
      <color theme="1"/>
      <name val="Arial"/>
      <family val="2"/>
      <charset val="163"/>
      <scheme val="minor"/>
    </font>
    <font>
      <sz val="8"/>
      <name val="Times New Roman"/>
      <family val="1"/>
    </font>
    <font>
      <b/>
      <sz val="13"/>
      <color theme="1"/>
      <name val="Times New Roman"/>
      <family val="1"/>
      <charset val="163"/>
      <scheme val="major"/>
    </font>
    <font>
      <sz val="13"/>
      <color theme="1"/>
      <name val="Times New Roman"/>
      <family val="2"/>
      <scheme val="major"/>
    </font>
    <font>
      <sz val="12.5"/>
      <color theme="1"/>
      <name val="Times New Roman"/>
      <family val="1"/>
      <charset val="163"/>
      <scheme val="major"/>
    </font>
    <font>
      <i/>
      <sz val="12.5"/>
      <color theme="1"/>
      <name val="Times New Roman"/>
      <family val="1"/>
    </font>
    <font>
      <b/>
      <sz val="12.5"/>
      <color rgb="FF000000"/>
      <name val="Times New Roman"/>
      <family val="1"/>
    </font>
    <font>
      <sz val="5"/>
      <color theme="1"/>
      <name val="Times New Roman"/>
      <family val="1"/>
      <charset val="163"/>
      <scheme val="major"/>
    </font>
    <font>
      <b/>
      <sz val="11"/>
      <name val="Times New Roman"/>
      <family val="1"/>
    </font>
    <font>
      <sz val="8"/>
      <name val="Times New Roman"/>
      <family val="1"/>
      <charset val="163"/>
    </font>
    <font>
      <sz val="4"/>
      <name val="Times New Roman"/>
      <family val="1"/>
      <charset val="163"/>
    </font>
    <font>
      <b/>
      <sz val="8"/>
      <name val="Times New Roman"/>
      <family val="1"/>
    </font>
    <font>
      <sz val="11"/>
      <name val="Symbol"/>
      <family val="1"/>
      <charset val="2"/>
    </font>
    <font>
      <sz val="11"/>
      <color rgb="FFFF0000"/>
      <name val="Times New Roman"/>
      <family val="1"/>
    </font>
    <font>
      <sz val="8"/>
      <color rgb="FFFF0000"/>
      <name val="Times New Roman"/>
      <family val="1"/>
    </font>
    <font>
      <sz val="4"/>
      <color rgb="FFFF0000"/>
      <name val="Times New Roman"/>
      <family val="1"/>
    </font>
    <font>
      <sz val="12"/>
      <color rgb="FF000000"/>
      <name val="Times New Roman"/>
      <family val="1"/>
    </font>
    <font>
      <sz val="11"/>
      <color rgb="FF000000"/>
      <name val=".VnTime"/>
      <family val="2"/>
    </font>
    <font>
      <sz val="11"/>
      <color rgb="FF000000"/>
      <name val="Arial"/>
      <family val="2"/>
      <scheme val="minor"/>
    </font>
    <font>
      <b/>
      <sz val="11"/>
      <color rgb="FFFF0000"/>
      <name val="Times New Roman"/>
      <family val="1"/>
    </font>
    <font>
      <b/>
      <sz val="8"/>
      <color rgb="FFFF0000"/>
      <name val="Times New Roman"/>
      <family val="1"/>
    </font>
    <font>
      <i/>
      <sz val="11"/>
      <color theme="1"/>
      <name val="Times New Roman"/>
      <family val="1"/>
    </font>
    <font>
      <i/>
      <sz val="11"/>
      <name val="Times New Roman"/>
      <family val="1"/>
    </font>
    <font>
      <b/>
      <sz val="11"/>
      <color theme="1"/>
      <name val="Times New Roman"/>
      <family val="1"/>
    </font>
    <font>
      <sz val="10"/>
      <name val="Arial"/>
      <family val="2"/>
    </font>
    <font>
      <sz val="12"/>
      <color rgb="FFFF0000"/>
      <name val="Times New Roman"/>
      <family val="1"/>
    </font>
    <font>
      <sz val="12"/>
      <color rgb="FFC00000"/>
      <name val="Times New Roman"/>
      <family val="1"/>
    </font>
    <font>
      <vertAlign val="superscript"/>
      <sz val="12"/>
      <name val="Times New Roman"/>
      <family val="1"/>
    </font>
    <font>
      <b/>
      <i/>
      <u/>
      <sz val="12"/>
      <name val="Times New Roman"/>
      <family val="1"/>
    </font>
    <font>
      <sz val="12"/>
      <color rgb="FF0000CC"/>
      <name val="Times New Roman"/>
      <family val="1"/>
    </font>
    <font>
      <sz val="12"/>
      <color theme="1"/>
      <name val="Times New Roman"/>
      <family val="2"/>
    </font>
    <font>
      <b/>
      <sz val="12"/>
      <color rgb="FFC00000"/>
      <name val="Times New Roman"/>
      <family val="1"/>
    </font>
    <font>
      <b/>
      <sz val="12"/>
      <color rgb="FFFF0000"/>
      <name val="Times New Roman"/>
      <family val="1"/>
    </font>
    <font>
      <b/>
      <sz val="13"/>
      <color theme="1"/>
      <name val="Times New Roman"/>
      <family val="1"/>
      <charset val="163"/>
    </font>
    <font>
      <b/>
      <sz val="13"/>
      <color rgb="FF0033CC"/>
      <name val="Times New Roman"/>
      <family val="1"/>
    </font>
    <font>
      <sz val="13"/>
      <name val="Times New Roman"/>
      <family val="1"/>
      <charset val="163"/>
    </font>
    <font>
      <sz val="13"/>
      <color theme="1"/>
      <name val="Times New Roman"/>
      <family val="1"/>
      <charset val="163"/>
    </font>
    <font>
      <sz val="13"/>
      <color theme="1"/>
      <name val="Arial"/>
      <family val="2"/>
      <charset val="163"/>
      <scheme val="minor"/>
    </font>
    <font>
      <sz val="12"/>
      <color theme="1"/>
      <name val="Times New Roman"/>
      <family val="1"/>
      <scheme val="major"/>
    </font>
    <font>
      <b/>
      <sz val="12"/>
      <color theme="1"/>
      <name val="Times New Roman"/>
      <family val="1"/>
    </font>
    <font>
      <vertAlign val="superscript"/>
      <sz val="12"/>
      <color theme="1"/>
      <name val="Times New Roman"/>
      <family val="1"/>
    </font>
    <font>
      <b/>
      <i/>
      <u/>
      <sz val="12"/>
      <color theme="1"/>
      <name val="Times New Roman"/>
      <family val="1"/>
    </font>
    <font>
      <b/>
      <sz val="11"/>
      <color rgb="FF000000"/>
      <name val="Times New Roman"/>
      <family val="1"/>
    </font>
    <font>
      <sz val="11"/>
      <color rgb="FF000000"/>
      <name val="Times New Roman"/>
      <family val="1"/>
    </font>
    <font>
      <b/>
      <sz val="11"/>
      <color theme="1"/>
      <name val="Arial"/>
      <family val="2"/>
      <scheme val="minor"/>
    </font>
  </fonts>
  <fills count="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7030A0"/>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rgb="FFD9EAF7"/>
        <bgColor rgb="FFD9EAF7"/>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64"/>
      </left>
      <right style="thin">
        <color indexed="64"/>
      </right>
      <top style="hair">
        <color indexed="64"/>
      </top>
      <bottom style="hair">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thin">
        <color indexed="64"/>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s>
  <cellStyleXfs count="46">
    <xf numFmtId="0" fontId="0" fillId="0" borderId="0"/>
    <xf numFmtId="0" fontId="22" fillId="0" borderId="0">
      <protection locked="0"/>
    </xf>
    <xf numFmtId="0" fontId="26" fillId="0" borderId="0"/>
    <xf numFmtId="0" fontId="27" fillId="0" borderId="0"/>
    <xf numFmtId="0" fontId="22" fillId="0" borderId="0">
      <protection locked="0"/>
    </xf>
    <xf numFmtId="0" fontId="3" fillId="0" borderId="0"/>
    <xf numFmtId="166" fontId="33" fillId="0" borderId="0" applyFont="0" applyFill="0" applyBorder="0" applyAlignment="0" applyProtection="0"/>
    <xf numFmtId="0" fontId="33" fillId="0" borderId="0"/>
    <xf numFmtId="0" fontId="26" fillId="0" borderId="0"/>
    <xf numFmtId="168" fontId="3" fillId="0" borderId="0" applyFont="0" applyFill="0" applyBorder="0" applyAlignment="0" applyProtection="0"/>
    <xf numFmtId="0" fontId="34" fillId="0" borderId="0"/>
    <xf numFmtId="0" fontId="35" fillId="0" borderId="0"/>
    <xf numFmtId="0" fontId="27" fillId="0" borderId="0"/>
    <xf numFmtId="0" fontId="27" fillId="0" borderId="0"/>
    <xf numFmtId="0" fontId="3" fillId="0" borderId="0"/>
    <xf numFmtId="0" fontId="3" fillId="0" borderId="0"/>
    <xf numFmtId="166" fontId="3" fillId="0" borderId="0" applyFont="0" applyFill="0" applyBorder="0" applyAlignment="0" applyProtection="0"/>
    <xf numFmtId="0" fontId="48" fillId="0" borderId="0"/>
    <xf numFmtId="0" fontId="48" fillId="0" borderId="0" applyFont="0" applyFill="0" applyBorder="0" applyAlignment="0" applyProtection="0"/>
    <xf numFmtId="0" fontId="3" fillId="0" borderId="0"/>
    <xf numFmtId="168" fontId="62" fillId="0" borderId="0" applyFont="0" applyFill="0" applyBorder="0" applyAlignment="0" applyProtection="0"/>
    <xf numFmtId="0" fontId="63"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62" fillId="0" borderId="0"/>
    <xf numFmtId="43" fontId="3" fillId="0" borderId="0" applyFont="0" applyFill="0" applyBorder="0" applyAlignment="0" applyProtection="0"/>
    <xf numFmtId="0" fontId="26" fillId="0" borderId="0"/>
    <xf numFmtId="0" fontId="34" fillId="0" borderId="0"/>
    <xf numFmtId="0" fontId="3" fillId="0" borderId="0"/>
    <xf numFmtId="166" fontId="94" fillId="0" borderId="0" applyFont="0" applyFill="0" applyBorder="0" applyAlignment="0" applyProtection="0"/>
    <xf numFmtId="168" fontId="27" fillId="0" borderId="0" applyFont="0" applyFill="0" applyBorder="0" applyAlignment="0" applyProtection="0"/>
    <xf numFmtId="0" fontId="94" fillId="0" borderId="0"/>
    <xf numFmtId="168" fontId="62" fillId="0" borderId="0" applyFont="0" applyFill="0" applyBorder="0" applyAlignment="0" applyProtection="0"/>
    <xf numFmtId="0" fontId="62" fillId="0" borderId="0"/>
    <xf numFmtId="168" fontId="62" fillId="0" borderId="0" applyFont="0" applyFill="0" applyBorder="0" applyAlignment="0" applyProtection="0"/>
    <xf numFmtId="175" fontId="100" fillId="0" borderId="0" applyFont="0" applyFill="0" applyBorder="0" applyAlignment="0" applyProtection="0"/>
    <xf numFmtId="43" fontId="100" fillId="0" borderId="0" applyFont="0" applyFill="0" applyBorder="0" applyAlignment="0" applyProtection="0"/>
    <xf numFmtId="0" fontId="100" fillId="0" borderId="0"/>
    <xf numFmtId="168" fontId="62" fillId="0" borderId="0" applyFont="0" applyFill="0" applyBorder="0" applyAlignment="0" applyProtection="0"/>
    <xf numFmtId="168" fontId="62" fillId="0" borderId="0" applyFont="0" applyFill="0" applyBorder="0" applyAlignment="0" applyProtection="0"/>
    <xf numFmtId="9" fontId="3" fillId="0" borderId="0" applyFont="0" applyFill="0" applyBorder="0" applyAlignment="0" applyProtection="0"/>
  </cellStyleXfs>
  <cellXfs count="781">
    <xf numFmtId="0" fontId="0" fillId="0" borderId="0" xfId="0"/>
    <xf numFmtId="0" fontId="0" fillId="0" borderId="0" xfId="0" applyAlignment="1">
      <alignment horizontal="center" vertical="center"/>
    </xf>
    <xf numFmtId="0" fontId="6"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center" vertical="center"/>
    </xf>
    <xf numFmtId="0" fontId="9" fillId="0" borderId="1" xfId="0" applyFont="1" applyBorder="1" applyAlignment="1">
      <alignment horizontal="center" vertical="center"/>
    </xf>
    <xf numFmtId="0" fontId="8" fillId="0" borderId="1" xfId="0" applyFont="1" applyBorder="1" applyAlignment="1">
      <alignment horizontal="left" vertical="center" wrapText="1"/>
    </xf>
    <xf numFmtId="0" fontId="8" fillId="0" borderId="1" xfId="0" applyFont="1" applyBorder="1" applyAlignment="1">
      <alignment horizontal="left" vertical="center"/>
    </xf>
    <xf numFmtId="0" fontId="10" fillId="0" borderId="0" xfId="0" applyFont="1" applyAlignment="1">
      <alignment vertical="center"/>
    </xf>
    <xf numFmtId="0" fontId="11" fillId="0" borderId="0" xfId="0" applyFont="1"/>
    <xf numFmtId="0" fontId="11" fillId="0" borderId="0" xfId="0" applyFont="1" applyAlignment="1">
      <alignment horizontal="center" vertical="center"/>
    </xf>
    <xf numFmtId="0" fontId="12" fillId="0" borderId="0" xfId="0" applyFont="1" applyAlignment="1">
      <alignment horizontal="left" vertical="center"/>
    </xf>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applyAlignment="1">
      <alignment vertical="center"/>
    </xf>
    <xf numFmtId="0" fontId="18" fillId="0" borderId="0" xfId="0" applyFont="1" applyAlignment="1">
      <alignment horizontal="justify" vertical="center" wrapText="1"/>
    </xf>
    <xf numFmtId="0" fontId="19" fillId="0" borderId="1" xfId="0" applyFont="1" applyBorder="1" applyAlignment="1">
      <alignment horizontal="center" vertical="center" wrapText="1"/>
    </xf>
    <xf numFmtId="0" fontId="13" fillId="0" borderId="0" xfId="0" applyFont="1" applyAlignment="1">
      <alignment horizontal="left" vertical="center"/>
    </xf>
    <xf numFmtId="0" fontId="18" fillId="0" borderId="0" xfId="0" applyFont="1" applyAlignment="1">
      <alignment horizontal="justify" vertical="center"/>
    </xf>
    <xf numFmtId="0" fontId="27" fillId="0" borderId="0" xfId="2" applyFont="1"/>
    <xf numFmtId="0" fontId="27" fillId="0" borderId="0" xfId="3"/>
    <xf numFmtId="0" fontId="27" fillId="0" borderId="0" xfId="3" applyAlignment="1">
      <alignment vertical="center"/>
    </xf>
    <xf numFmtId="0" fontId="23" fillId="0" borderId="0" xfId="0" applyFont="1"/>
    <xf numFmtId="0" fontId="15" fillId="0" borderId="0" xfId="3" applyFont="1" applyAlignment="1">
      <alignment horizontal="center"/>
    </xf>
    <xf numFmtId="0" fontId="15" fillId="0" borderId="0" xfId="3" applyFont="1" applyAlignment="1">
      <alignment vertical="center"/>
    </xf>
    <xf numFmtId="0" fontId="15" fillId="0" borderId="0" xfId="3" applyFont="1"/>
    <xf numFmtId="0" fontId="28" fillId="0" borderId="0" xfId="3" applyFont="1" applyAlignment="1">
      <alignment horizontal="centerContinuous" vertical="center"/>
    </xf>
    <xf numFmtId="0" fontId="15" fillId="0" borderId="0" xfId="3" applyFont="1" applyAlignment="1">
      <alignment horizontal="centerContinuous" vertical="center"/>
    </xf>
    <xf numFmtId="14" fontId="15" fillId="0" borderId="0" xfId="3" applyNumberFormat="1" applyFont="1" applyAlignment="1">
      <alignment horizontal="left" vertical="center"/>
    </xf>
    <xf numFmtId="0" fontId="15" fillId="0" borderId="0" xfId="3" applyFont="1" applyAlignment="1">
      <alignment horizontal="left" vertical="center"/>
    </xf>
    <xf numFmtId="0" fontId="24" fillId="0" borderId="0" xfId="3" applyFont="1"/>
    <xf numFmtId="0" fontId="24" fillId="0" borderId="0" xfId="3" applyFont="1" applyAlignment="1">
      <alignment horizontal="centerContinuous" vertical="center"/>
    </xf>
    <xf numFmtId="0" fontId="24" fillId="0" borderId="0" xfId="3" applyFont="1" applyAlignment="1">
      <alignment vertical="top"/>
    </xf>
    <xf numFmtId="0" fontId="27" fillId="0" borderId="0" xfId="3" applyAlignment="1">
      <alignment horizontal="centerContinuous" vertical="center"/>
    </xf>
    <xf numFmtId="0" fontId="27" fillId="0" borderId="0" xfId="3" applyAlignment="1">
      <alignment vertical="top"/>
    </xf>
    <xf numFmtId="0" fontId="13" fillId="0" borderId="0" xfId="3" applyFont="1"/>
    <xf numFmtId="0" fontId="13" fillId="0" borderId="0" xfId="3" applyFont="1" applyAlignment="1">
      <alignment vertical="center"/>
    </xf>
    <xf numFmtId="0" fontId="13" fillId="0" borderId="0" xfId="3" applyFont="1" applyAlignment="1">
      <alignment horizontal="left" vertical="center"/>
    </xf>
    <xf numFmtId="0" fontId="13" fillId="0" borderId="0" xfId="2" applyFont="1"/>
    <xf numFmtId="0" fontId="15" fillId="0" borderId="0" xfId="2" applyFont="1"/>
    <xf numFmtId="0" fontId="15" fillId="0" borderId="0" xfId="0" quotePrefix="1" applyFont="1" applyAlignment="1">
      <alignment horizontal="left" vertical="center"/>
    </xf>
    <xf numFmtId="0" fontId="12" fillId="0" borderId="0" xfId="0" applyFont="1"/>
    <xf numFmtId="0" fontId="15" fillId="0" borderId="0" xfId="3" quotePrefix="1" applyFont="1" applyAlignment="1">
      <alignment vertical="center"/>
    </xf>
    <xf numFmtId="0" fontId="21" fillId="0" borderId="0" xfId="3" applyFont="1"/>
    <xf numFmtId="0" fontId="21" fillId="0" borderId="0" xfId="3" applyFont="1" applyAlignment="1">
      <alignment vertical="center"/>
    </xf>
    <xf numFmtId="14" fontId="15" fillId="0" borderId="0" xfId="3" applyNumberFormat="1" applyFont="1" applyAlignment="1">
      <alignment horizontal="centerContinuous" vertical="center" wrapText="1"/>
    </xf>
    <xf numFmtId="14" fontId="15" fillId="0" borderId="0" xfId="3" applyNumberFormat="1" applyFont="1" applyAlignment="1">
      <alignment horizontal="centerContinuous" vertical="center"/>
    </xf>
    <xf numFmtId="0" fontId="15" fillId="0" borderId="0" xfId="3" quotePrefix="1" applyFont="1" applyAlignment="1">
      <alignment horizontal="centerContinuous" vertical="center"/>
    </xf>
    <xf numFmtId="165" fontId="15" fillId="0" borderId="0" xfId="3" applyNumberFormat="1" applyFont="1" applyAlignment="1">
      <alignment horizontal="centerContinuous" vertical="center"/>
    </xf>
    <xf numFmtId="0" fontId="13" fillId="0" borderId="1" xfId="3" applyFont="1" applyBorder="1" applyAlignment="1">
      <alignment horizontal="center" vertical="center"/>
    </xf>
    <xf numFmtId="0" fontId="15" fillId="0" borderId="1" xfId="3" applyFont="1" applyBorder="1" applyAlignment="1">
      <alignment horizontal="center" vertical="center"/>
    </xf>
    <xf numFmtId="0" fontId="15" fillId="0" borderId="0" xfId="0" quotePrefix="1" applyFont="1" applyAlignment="1">
      <alignment vertical="center"/>
    </xf>
    <xf numFmtId="0" fontId="31" fillId="0" borderId="0" xfId="0" applyFont="1"/>
    <xf numFmtId="0" fontId="4"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vertical="center"/>
    </xf>
    <xf numFmtId="0" fontId="32" fillId="0" borderId="0" xfId="0" applyFont="1" applyAlignment="1">
      <alignment horizontal="left" vertical="center"/>
    </xf>
    <xf numFmtId="0" fontId="4" fillId="0" borderId="0" xfId="0" applyFont="1" applyAlignment="1">
      <alignment vertical="center"/>
    </xf>
    <xf numFmtId="0" fontId="4" fillId="0" borderId="0" xfId="0" applyFont="1"/>
    <xf numFmtId="0" fontId="32" fillId="0" borderId="0" xfId="0" applyFont="1"/>
    <xf numFmtId="0" fontId="23" fillId="0" borderId="0" xfId="0" applyFont="1" applyAlignment="1">
      <alignment horizontal="center" vertical="center"/>
    </xf>
    <xf numFmtId="0" fontId="12" fillId="0" borderId="0" xfId="0" applyFont="1" applyAlignment="1">
      <alignment horizontal="center" vertical="center"/>
    </xf>
    <xf numFmtId="0" fontId="29" fillId="0" borderId="0" xfId="0" applyFont="1" applyAlignment="1">
      <alignment horizontal="left" vertical="center"/>
    </xf>
    <xf numFmtId="0" fontId="23" fillId="0" borderId="0" xfId="0" applyFont="1" applyAlignment="1">
      <alignment wrapText="1"/>
    </xf>
    <xf numFmtId="0" fontId="24" fillId="3" borderId="0" xfId="13" applyFont="1" applyFill="1" applyAlignment="1">
      <alignment horizontal="left"/>
    </xf>
    <xf numFmtId="0" fontId="24" fillId="0" borderId="0" xfId="12" applyFont="1"/>
    <xf numFmtId="14" fontId="24" fillId="3" borderId="0" xfId="13" applyNumberFormat="1" applyFont="1" applyFill="1"/>
    <xf numFmtId="14" fontId="24" fillId="3" borderId="0" xfId="13" applyNumberFormat="1" applyFont="1" applyFill="1" applyAlignment="1">
      <alignment horizontal="left"/>
    </xf>
    <xf numFmtId="0" fontId="24" fillId="3" borderId="0" xfId="13" applyFont="1" applyFill="1"/>
    <xf numFmtId="0" fontId="24" fillId="3" borderId="0" xfId="13" applyFont="1" applyFill="1" applyAlignment="1">
      <alignment vertical="center" wrapText="1"/>
    </xf>
    <xf numFmtId="0" fontId="24" fillId="3" borderId="0" xfId="13" applyFont="1" applyFill="1" applyAlignment="1">
      <alignment horizontal="center"/>
    </xf>
    <xf numFmtId="0" fontId="24" fillId="0" borderId="0" xfId="0" quotePrefix="1" applyFont="1" applyAlignment="1">
      <alignment horizontal="left" vertical="center" wrapText="1"/>
    </xf>
    <xf numFmtId="0" fontId="29" fillId="0" borderId="0" xfId="0" quotePrefix="1" applyFont="1" applyAlignment="1">
      <alignment horizontal="left" vertical="center"/>
    </xf>
    <xf numFmtId="0" fontId="24" fillId="0" borderId="0" xfId="0" applyFont="1" applyAlignment="1">
      <alignment vertical="center"/>
    </xf>
    <xf numFmtId="0" fontId="29" fillId="0" borderId="1" xfId="0" applyFont="1" applyBorder="1" applyAlignment="1">
      <alignment vertical="center"/>
    </xf>
    <xf numFmtId="0" fontId="24" fillId="0" borderId="1" xfId="0" applyFont="1" applyBorder="1" applyAlignment="1">
      <alignment horizontal="center" vertical="center"/>
    </xf>
    <xf numFmtId="0" fontId="29" fillId="0" borderId="1" xfId="0" applyFont="1" applyBorder="1" applyAlignment="1">
      <alignment horizontal="center" vertical="center"/>
    </xf>
    <xf numFmtId="0" fontId="29" fillId="0" borderId="1" xfId="0" applyFont="1" applyBorder="1" applyAlignment="1">
      <alignment horizontal="center" vertical="center" wrapText="1"/>
    </xf>
    <xf numFmtId="0" fontId="37" fillId="0" borderId="0" xfId="0" applyFont="1"/>
    <xf numFmtId="0" fontId="29" fillId="0" borderId="0" xfId="0" applyFont="1" applyAlignment="1">
      <alignment vertical="center"/>
    </xf>
    <xf numFmtId="0" fontId="38" fillId="0" borderId="0" xfId="0" applyFont="1"/>
    <xf numFmtId="0" fontId="39" fillId="0" borderId="0" xfId="0" applyFont="1"/>
    <xf numFmtId="0" fontId="39" fillId="0" borderId="0" xfId="0" applyFont="1" applyAlignment="1">
      <alignment horizontal="center" vertical="center"/>
    </xf>
    <xf numFmtId="0" fontId="12" fillId="0" borderId="0" xfId="0" applyFont="1" applyAlignment="1">
      <alignment horizontal="left" vertical="center" wrapText="1"/>
    </xf>
    <xf numFmtId="0" fontId="13" fillId="0" borderId="1" xfId="3" applyFont="1" applyBorder="1" applyAlignment="1">
      <alignment horizontal="center" vertical="center" wrapText="1"/>
    </xf>
    <xf numFmtId="0" fontId="12" fillId="0" borderId="0" xfId="0" applyFont="1" applyAlignment="1">
      <alignment horizontal="justify" vertical="center"/>
    </xf>
    <xf numFmtId="0" fontId="15" fillId="0" borderId="0" xfId="3" applyFont="1" applyAlignment="1">
      <alignment wrapText="1"/>
    </xf>
    <xf numFmtId="0" fontId="15" fillId="0" borderId="1" xfId="3" applyFont="1" applyBorder="1" applyAlignment="1">
      <alignment horizontal="center" vertical="center" wrapText="1"/>
    </xf>
    <xf numFmtId="0" fontId="32" fillId="0" borderId="0" xfId="0" applyFont="1" applyAlignment="1">
      <alignment horizontal="left" vertical="center" wrapText="1"/>
    </xf>
    <xf numFmtId="0" fontId="32" fillId="0" borderId="0" xfId="0" applyFont="1" applyAlignment="1">
      <alignment wrapText="1"/>
    </xf>
    <xf numFmtId="0" fontId="29" fillId="0" borderId="0" xfId="0" applyFont="1" applyAlignment="1">
      <alignment horizontal="center" wrapText="1"/>
    </xf>
    <xf numFmtId="0" fontId="4" fillId="0" borderId="0" xfId="0" applyFont="1" applyAlignment="1">
      <alignment horizontal="center" vertical="center" wrapText="1"/>
    </xf>
    <xf numFmtId="0" fontId="37" fillId="0" borderId="0" xfId="0" applyFont="1" applyAlignment="1">
      <alignment horizontal="center" vertical="center"/>
    </xf>
    <xf numFmtId="0" fontId="37" fillId="0" borderId="0" xfId="0" applyFont="1" applyAlignment="1">
      <alignment vertical="center"/>
    </xf>
    <xf numFmtId="0" fontId="24" fillId="0" borderId="0" xfId="0" applyFont="1" applyAlignment="1">
      <alignment wrapText="1"/>
    </xf>
    <xf numFmtId="0" fontId="25" fillId="0" borderId="0" xfId="0" applyFont="1" applyAlignment="1">
      <alignment horizontal="center" wrapText="1"/>
    </xf>
    <xf numFmtId="14" fontId="32" fillId="0" borderId="0" xfId="0" applyNumberFormat="1" applyFont="1" applyAlignment="1">
      <alignment horizontal="center" vertical="center" wrapText="1"/>
    </xf>
    <xf numFmtId="0" fontId="32" fillId="0" borderId="0" xfId="0" applyFont="1" applyAlignment="1">
      <alignment horizontal="left" wrapText="1"/>
    </xf>
    <xf numFmtId="0" fontId="24" fillId="0" borderId="0" xfId="0" applyFont="1" applyAlignment="1">
      <alignment horizontal="justify" vertical="center" wrapText="1"/>
    </xf>
    <xf numFmtId="0" fontId="24" fillId="0" borderId="0" xfId="0" applyFont="1" applyAlignment="1">
      <alignment vertical="center" wrapText="1"/>
    </xf>
    <xf numFmtId="0" fontId="32" fillId="0" borderId="0" xfId="0" applyFont="1" applyAlignment="1">
      <alignment horizontal="justify" vertical="center" wrapText="1"/>
    </xf>
    <xf numFmtId="0" fontId="24" fillId="0" borderId="0" xfId="0" applyFont="1" applyAlignment="1">
      <alignment horizontal="left" wrapText="1"/>
    </xf>
    <xf numFmtId="0" fontId="49" fillId="0" borderId="0" xfId="0" applyFont="1" applyAlignment="1">
      <alignment wrapText="1"/>
    </xf>
    <xf numFmtId="0" fontId="49" fillId="0" borderId="0" xfId="0" applyFont="1" applyAlignment="1">
      <alignment horizontal="center" vertical="center" wrapText="1"/>
    </xf>
    <xf numFmtId="0" fontId="40" fillId="0" borderId="1" xfId="0" applyFont="1" applyBorder="1" applyAlignment="1">
      <alignment horizontal="center" vertical="center"/>
    </xf>
    <xf numFmtId="0" fontId="50" fillId="0" borderId="0" xfId="0" applyFont="1"/>
    <xf numFmtId="0" fontId="42" fillId="0" borderId="1" xfId="0" applyFont="1" applyBorder="1"/>
    <xf numFmtId="0" fontId="42" fillId="2" borderId="1" xfId="0" applyFont="1" applyFill="1" applyBorder="1"/>
    <xf numFmtId="0" fontId="24" fillId="3" borderId="0" xfId="13" applyFont="1" applyFill="1" applyAlignment="1">
      <alignment vertical="top"/>
    </xf>
    <xf numFmtId="14" fontId="24" fillId="3" borderId="0" xfId="13" applyNumberFormat="1" applyFont="1" applyFill="1" applyAlignment="1">
      <alignment horizontal="right"/>
    </xf>
    <xf numFmtId="0" fontId="10" fillId="0" borderId="0" xfId="0" applyFont="1" applyAlignment="1">
      <alignment horizontal="justify" vertical="center"/>
    </xf>
    <xf numFmtId="0" fontId="39" fillId="0" borderId="0" xfId="0" applyFont="1" applyAlignment="1">
      <alignment wrapText="1"/>
    </xf>
    <xf numFmtId="0" fontId="62" fillId="0" borderId="1" xfId="0" applyFont="1" applyBorder="1" applyAlignment="1">
      <alignment horizontal="left" vertical="center" wrapText="1"/>
    </xf>
    <xf numFmtId="0" fontId="69" fillId="0" borderId="1" xfId="0" applyFont="1" applyBorder="1" applyAlignment="1">
      <alignment horizontal="left" vertical="center" wrapText="1"/>
    </xf>
    <xf numFmtId="0" fontId="62" fillId="0" borderId="1" xfId="0" applyFont="1" applyBorder="1" applyAlignment="1">
      <alignment horizontal="center" vertical="center" wrapText="1"/>
    </xf>
    <xf numFmtId="0" fontId="62" fillId="0" borderId="1" xfId="14" applyFont="1" applyBorder="1" applyAlignment="1">
      <alignment horizontal="left" vertical="center" wrapText="1"/>
    </xf>
    <xf numFmtId="0" fontId="62" fillId="0" borderId="2" xfId="0" applyFont="1" applyBorder="1" applyAlignment="1">
      <alignment horizontal="center" vertical="center" wrapText="1"/>
    </xf>
    <xf numFmtId="0" fontId="69" fillId="0" borderId="1" xfId="0" applyFont="1" applyBorder="1" applyAlignment="1">
      <alignment horizontal="center" vertical="center" wrapText="1"/>
    </xf>
    <xf numFmtId="0" fontId="62" fillId="0" borderId="5" xfId="14" applyFont="1" applyBorder="1" applyAlignment="1">
      <alignment horizontal="left" vertical="center" wrapText="1"/>
    </xf>
    <xf numFmtId="0" fontId="62" fillId="0" borderId="1" xfId="14" applyFont="1" applyBorder="1" applyAlignment="1">
      <alignment horizontal="center" vertical="center" wrapText="1"/>
    </xf>
    <xf numFmtId="0" fontId="54" fillId="0" borderId="1" xfId="0" applyFont="1" applyBorder="1" applyAlignment="1">
      <alignment horizontal="center" vertical="center" wrapText="1"/>
    </xf>
    <xf numFmtId="0" fontId="54" fillId="0" borderId="0" xfId="0" applyFont="1" applyAlignment="1">
      <alignment horizontal="center" vertical="center" wrapText="1"/>
    </xf>
    <xf numFmtId="0" fontId="55" fillId="0" borderId="0" xfId="0" applyFont="1"/>
    <xf numFmtId="0" fontId="65" fillId="0" borderId="1" xfId="0" applyFont="1" applyBorder="1" applyAlignment="1">
      <alignment horizontal="left" vertical="center" wrapText="1"/>
    </xf>
    <xf numFmtId="0" fontId="51" fillId="0" borderId="1" xfId="0" applyFont="1" applyBorder="1" applyAlignment="1">
      <alignment horizontal="left" vertical="center" wrapText="1"/>
    </xf>
    <xf numFmtId="0" fontId="51" fillId="0" borderId="1" xfId="0" quotePrefix="1" applyFont="1" applyBorder="1" applyAlignment="1">
      <alignment horizontal="left" vertical="center" wrapText="1"/>
    </xf>
    <xf numFmtId="0" fontId="36" fillId="0" borderId="1" xfId="0" applyFont="1" applyBorder="1" applyAlignment="1">
      <alignment horizontal="left" vertical="center" wrapText="1"/>
    </xf>
    <xf numFmtId="0" fontId="36" fillId="0" borderId="0" xfId="0" applyFont="1" applyAlignment="1">
      <alignment horizontal="center" vertical="center" wrapText="1"/>
    </xf>
    <xf numFmtId="0" fontId="41" fillId="0" borderId="0" xfId="0" applyFont="1"/>
    <xf numFmtId="0" fontId="36" fillId="0" borderId="0" xfId="0" applyFont="1" applyAlignment="1">
      <alignment wrapText="1"/>
    </xf>
    <xf numFmtId="0" fontId="51" fillId="0" borderId="1" xfId="1" quotePrefix="1" applyFont="1" applyBorder="1" applyAlignment="1">
      <alignment horizontal="left" vertical="center" wrapText="1"/>
      <protection locked="0"/>
    </xf>
    <xf numFmtId="0" fontId="51" fillId="0" borderId="1" xfId="1" applyFont="1" applyBorder="1" applyAlignment="1">
      <alignment horizontal="left" vertical="center" wrapText="1"/>
      <protection locked="0"/>
    </xf>
    <xf numFmtId="0" fontId="65" fillId="0" borderId="1" xfId="0" applyFont="1" applyBorder="1" applyAlignment="1" applyProtection="1">
      <alignment horizontal="left" vertical="center" wrapText="1"/>
      <protection locked="0"/>
    </xf>
    <xf numFmtId="0" fontId="52" fillId="0" borderId="1" xfId="14" applyFont="1" applyBorder="1" applyAlignment="1">
      <alignment horizontal="left" vertical="center" wrapText="1"/>
    </xf>
    <xf numFmtId="0" fontId="51" fillId="0" borderId="1" xfId="0" quotePrefix="1" applyFont="1" applyBorder="1" applyAlignment="1" applyProtection="1">
      <alignment horizontal="left" vertical="center" wrapText="1"/>
      <protection locked="0"/>
    </xf>
    <xf numFmtId="0" fontId="53" fillId="0" borderId="0" xfId="0" quotePrefix="1" applyFont="1" applyAlignment="1">
      <alignment horizontal="left" vertical="center"/>
    </xf>
    <xf numFmtId="0" fontId="66" fillId="0" borderId="1" xfId="0" applyFont="1" applyBorder="1" applyAlignment="1">
      <alignment horizontal="left" vertical="center" wrapText="1"/>
    </xf>
    <xf numFmtId="0" fontId="59" fillId="0" borderId="1" xfId="0" applyFont="1" applyBorder="1" applyAlignment="1">
      <alignment horizontal="left" vertical="center" wrapText="1"/>
    </xf>
    <xf numFmtId="0" fontId="59" fillId="0" borderId="1" xfId="0" quotePrefix="1" applyFont="1" applyBorder="1" applyAlignment="1">
      <alignment horizontal="left" vertical="center" wrapText="1"/>
    </xf>
    <xf numFmtId="0" fontId="60" fillId="0" borderId="0" xfId="0" applyFont="1" applyAlignment="1">
      <alignment wrapText="1"/>
    </xf>
    <xf numFmtId="0" fontId="61" fillId="0" borderId="0" xfId="0" applyFont="1"/>
    <xf numFmtId="0" fontId="45" fillId="0" borderId="1" xfId="0" applyFont="1" applyBorder="1" applyAlignment="1">
      <alignment horizontal="left" vertical="center" wrapText="1"/>
    </xf>
    <xf numFmtId="0" fontId="46" fillId="0" borderId="0" xfId="0" applyFont="1"/>
    <xf numFmtId="0" fontId="53" fillId="0" borderId="0" xfId="0" applyFont="1"/>
    <xf numFmtId="0" fontId="62" fillId="0" borderId="0" xfId="0" applyFont="1" applyAlignment="1">
      <alignment horizontal="center" vertical="center" wrapText="1"/>
    </xf>
    <xf numFmtId="0" fontId="71" fillId="0" borderId="0" xfId="0" applyFont="1" applyAlignment="1">
      <alignment horizontal="center" vertical="center" wrapText="1"/>
    </xf>
    <xf numFmtId="0" fontId="62" fillId="0" borderId="4" xfId="0" applyFont="1" applyBorder="1" applyAlignment="1">
      <alignment horizontal="center" vertical="center" wrapText="1"/>
    </xf>
    <xf numFmtId="14" fontId="62" fillId="0" borderId="1" xfId="0" applyNumberFormat="1" applyFont="1" applyBorder="1" applyAlignment="1">
      <alignment horizontal="center" vertical="center" wrapText="1"/>
    </xf>
    <xf numFmtId="164" fontId="62" fillId="0" borderId="1" xfId="0" applyNumberFormat="1" applyFont="1" applyBorder="1" applyAlignment="1">
      <alignment horizontal="center" vertical="center" wrapText="1"/>
    </xf>
    <xf numFmtId="4" fontId="62" fillId="0" borderId="1" xfId="0" applyNumberFormat="1" applyFont="1" applyBorder="1" applyAlignment="1">
      <alignment horizontal="center" vertical="center" wrapText="1"/>
    </xf>
    <xf numFmtId="0" fontId="62" fillId="0" borderId="0" xfId="0" applyFont="1" applyAlignment="1">
      <alignment wrapText="1"/>
    </xf>
    <xf numFmtId="170" fontId="62" fillId="0" borderId="1" xfId="0" applyNumberFormat="1" applyFont="1" applyBorder="1" applyAlignment="1">
      <alignment horizontal="center" vertical="center" wrapText="1"/>
    </xf>
    <xf numFmtId="0" fontId="62" fillId="0" borderId="0" xfId="0" applyFont="1" applyAlignment="1">
      <alignment horizontal="left" vertical="center" wrapText="1"/>
    </xf>
    <xf numFmtId="164" fontId="69" fillId="0" borderId="1" xfId="0" applyNumberFormat="1" applyFont="1" applyBorder="1" applyAlignment="1">
      <alignment horizontal="center" vertical="center" wrapText="1"/>
    </xf>
    <xf numFmtId="0" fontId="8" fillId="0" borderId="0" xfId="0" applyFont="1" applyAlignment="1">
      <alignment horizontal="left" vertical="center" wrapText="1"/>
    </xf>
    <xf numFmtId="0" fontId="72" fillId="0" borderId="0" xfId="0" applyFont="1" applyAlignment="1">
      <alignment horizontal="center" vertical="center"/>
    </xf>
    <xf numFmtId="0" fontId="70" fillId="0" borderId="0" xfId="0" applyFont="1"/>
    <xf numFmtId="0" fontId="73" fillId="0" borderId="1" xfId="0" applyFont="1" applyBorder="1" applyAlignment="1">
      <alignment horizontal="left" vertical="center"/>
    </xf>
    <xf numFmtId="0" fontId="12" fillId="0" borderId="0" xfId="0" quotePrefix="1" applyFont="1" applyAlignment="1">
      <alignment vertical="center"/>
    </xf>
    <xf numFmtId="0" fontId="11" fillId="0" borderId="0" xfId="0" applyFont="1" applyAlignment="1">
      <alignment wrapText="1"/>
    </xf>
    <xf numFmtId="0" fontId="11" fillId="0" borderId="0" xfId="0" applyFont="1" applyAlignment="1">
      <alignment horizontal="center" vertical="center" wrapText="1"/>
    </xf>
    <xf numFmtId="0" fontId="12" fillId="0" borderId="0" xfId="0" applyFont="1" applyAlignment="1">
      <alignment wrapText="1"/>
    </xf>
    <xf numFmtId="0" fontId="10" fillId="0" borderId="1" xfId="0" applyFont="1" applyBorder="1" applyAlignment="1">
      <alignment horizontal="center" vertical="center" wrapText="1"/>
    </xf>
    <xf numFmtId="4" fontId="10" fillId="0" borderId="1" xfId="0" applyNumberFormat="1" applyFont="1" applyBorder="1" applyAlignment="1">
      <alignment horizontal="center" vertical="center" wrapText="1"/>
    </xf>
    <xf numFmtId="0" fontId="18" fillId="0" borderId="1" xfId="0" applyFont="1" applyBorder="1" applyAlignment="1">
      <alignment horizontal="center" vertical="center"/>
    </xf>
    <xf numFmtId="0" fontId="74" fillId="0" borderId="1" xfId="0" applyFont="1" applyBorder="1" applyAlignment="1">
      <alignment horizontal="center" vertical="center"/>
    </xf>
    <xf numFmtId="14" fontId="74" fillId="0" borderId="1" xfId="0" applyNumberFormat="1" applyFont="1" applyBorder="1" applyAlignment="1">
      <alignment horizontal="center" vertical="center"/>
    </xf>
    <xf numFmtId="164" fontId="18" fillId="0" borderId="0" xfId="0" applyNumberFormat="1" applyFont="1" applyAlignment="1">
      <alignment horizontal="left" vertical="center"/>
    </xf>
    <xf numFmtId="0" fontId="18" fillId="0" borderId="0" xfId="0" applyFont="1" applyAlignment="1">
      <alignment horizontal="left" vertical="center"/>
    </xf>
    <xf numFmtId="0" fontId="11" fillId="0" borderId="0" xfId="0" applyFont="1" applyAlignment="1">
      <alignment vertical="top"/>
    </xf>
    <xf numFmtId="0" fontId="11" fillId="0" borderId="0" xfId="0" applyFont="1" applyAlignment="1">
      <alignment horizontal="center" vertical="top"/>
    </xf>
    <xf numFmtId="0" fontId="10" fillId="0" borderId="0" xfId="0" applyFont="1"/>
    <xf numFmtId="0" fontId="10" fillId="0" borderId="0" xfId="0" applyFont="1" applyAlignment="1">
      <alignment horizontal="center" vertical="center"/>
    </xf>
    <xf numFmtId="0" fontId="77" fillId="0" borderId="1" xfId="0" applyFont="1" applyBorder="1" applyAlignment="1">
      <alignment horizontal="center" vertical="center"/>
    </xf>
    <xf numFmtId="0" fontId="32" fillId="0" borderId="0" xfId="0" applyFont="1" applyAlignment="1">
      <alignment vertical="top" wrapText="1"/>
    </xf>
    <xf numFmtId="167" fontId="74" fillId="0" borderId="1" xfId="0" applyNumberFormat="1" applyFont="1" applyBorder="1" applyAlignment="1">
      <alignment horizontal="center" vertical="center"/>
    </xf>
    <xf numFmtId="0" fontId="62" fillId="0" borderId="1" xfId="0" quotePrefix="1" applyFont="1" applyBorder="1" applyAlignment="1">
      <alignment horizontal="center" vertical="center" wrapText="1"/>
    </xf>
    <xf numFmtId="0" fontId="11" fillId="0" borderId="0" xfId="0" applyFont="1" applyAlignment="1">
      <alignment horizontal="left" vertical="center"/>
    </xf>
    <xf numFmtId="0" fontId="11" fillId="0" borderId="0" xfId="0" applyFont="1" applyAlignment="1">
      <alignment horizontal="left"/>
    </xf>
    <xf numFmtId="0" fontId="11" fillId="0" borderId="1" xfId="0" applyFont="1" applyBorder="1" applyAlignment="1">
      <alignment horizontal="left"/>
    </xf>
    <xf numFmtId="170" fontId="11" fillId="0" borderId="0" xfId="0" applyNumberFormat="1" applyFont="1" applyAlignment="1">
      <alignment horizontal="left" vertical="center"/>
    </xf>
    <xf numFmtId="0" fontId="53" fillId="0" borderId="1" xfId="0" quotePrefix="1" applyFont="1" applyBorder="1" applyAlignment="1">
      <alignment horizontal="left" vertical="center"/>
    </xf>
    <xf numFmtId="0" fontId="46" fillId="0" borderId="1" xfId="0" applyFont="1" applyBorder="1" applyAlignment="1">
      <alignment horizontal="left" vertical="center"/>
    </xf>
    <xf numFmtId="0" fontId="46" fillId="0" borderId="1" xfId="0" applyFont="1" applyBorder="1" applyAlignment="1">
      <alignment vertical="center"/>
    </xf>
    <xf numFmtId="0" fontId="64" fillId="0" borderId="1" xfId="0" applyFont="1" applyBorder="1" applyAlignment="1">
      <alignment horizontal="center" vertical="center" wrapText="1"/>
    </xf>
    <xf numFmtId="171" fontId="62" fillId="0" borderId="1" xfId="0" applyNumberFormat="1" applyFont="1" applyBorder="1" applyAlignment="1">
      <alignment horizontal="center" vertical="center" wrapText="1"/>
    </xf>
    <xf numFmtId="0" fontId="62" fillId="0" borderId="1" xfId="0" applyFont="1" applyBorder="1" applyAlignment="1">
      <alignment wrapText="1"/>
    </xf>
    <xf numFmtId="2" fontId="69" fillId="0" borderId="1" xfId="0" applyNumberFormat="1" applyFont="1" applyBorder="1" applyAlignment="1">
      <alignment horizontal="left" vertical="center" wrapText="1"/>
    </xf>
    <xf numFmtId="0" fontId="78" fillId="0" borderId="4" xfId="0" applyFont="1" applyBorder="1" applyAlignment="1">
      <alignment horizontal="center" vertical="center" wrapText="1"/>
    </xf>
    <xf numFmtId="2" fontId="62" fillId="0" borderId="1" xfId="0" applyNumberFormat="1" applyFont="1" applyBorder="1" applyAlignment="1">
      <alignment horizontal="center" vertical="center" wrapText="1"/>
    </xf>
    <xf numFmtId="0" fontId="62" fillId="4" borderId="0" xfId="0" applyFont="1" applyFill="1" applyAlignment="1">
      <alignment horizontal="center" vertical="center" wrapText="1"/>
    </xf>
    <xf numFmtId="0" fontId="71" fillId="4" borderId="0" xfId="0" applyFont="1" applyFill="1" applyAlignment="1">
      <alignment horizontal="center" vertical="center" wrapText="1"/>
    </xf>
    <xf numFmtId="0" fontId="62" fillId="4" borderId="1" xfId="0" applyFont="1" applyFill="1" applyBorder="1" applyAlignment="1">
      <alignment horizontal="center" vertical="center" wrapText="1"/>
    </xf>
    <xf numFmtId="14" fontId="62" fillId="4" borderId="1" xfId="0" applyNumberFormat="1" applyFont="1" applyFill="1" applyBorder="1" applyAlignment="1">
      <alignment horizontal="center" vertical="center" wrapText="1"/>
    </xf>
    <xf numFmtId="0" fontId="62" fillId="4" borderId="1" xfId="0" applyFont="1" applyFill="1" applyBorder="1" applyAlignment="1">
      <alignment horizontal="left" vertical="center" wrapText="1"/>
    </xf>
    <xf numFmtId="171" fontId="62" fillId="4" borderId="1" xfId="0" applyNumberFormat="1" applyFont="1" applyFill="1" applyBorder="1" applyAlignment="1">
      <alignment horizontal="center" vertical="center" wrapText="1"/>
    </xf>
    <xf numFmtId="4" fontId="62" fillId="4" borderId="1" xfId="0" applyNumberFormat="1" applyFont="1" applyFill="1" applyBorder="1" applyAlignment="1">
      <alignment horizontal="center" vertical="center" wrapText="1"/>
    </xf>
    <xf numFmtId="0" fontId="69" fillId="4" borderId="1" xfId="0" applyFont="1" applyFill="1" applyBorder="1" applyAlignment="1">
      <alignment horizontal="left" vertical="center" wrapText="1"/>
    </xf>
    <xf numFmtId="0" fontId="62" fillId="4" borderId="2" xfId="0" applyFont="1" applyFill="1" applyBorder="1" applyAlignment="1">
      <alignment horizontal="center" vertical="center" wrapText="1"/>
    </xf>
    <xf numFmtId="0" fontId="62" fillId="4" borderId="0" xfId="0" applyFont="1" applyFill="1" applyAlignment="1">
      <alignment wrapText="1"/>
    </xf>
    <xf numFmtId="0" fontId="62" fillId="2" borderId="1" xfId="0" applyFont="1" applyFill="1" applyBorder="1" applyAlignment="1">
      <alignment horizontal="center" vertical="center" wrapText="1"/>
    </xf>
    <xf numFmtId="0" fontId="78" fillId="0" borderId="0" xfId="0" applyFont="1" applyAlignment="1">
      <alignment horizontal="center" vertical="center" wrapText="1"/>
    </xf>
    <xf numFmtId="0" fontId="78" fillId="0" borderId="0" xfId="0" applyFont="1" applyAlignment="1">
      <alignment wrapText="1"/>
    </xf>
    <xf numFmtId="0" fontId="78" fillId="0" borderId="1" xfId="0" applyFont="1" applyBorder="1" applyAlignment="1">
      <alignment horizontal="center" vertical="center" wrapText="1"/>
    </xf>
    <xf numFmtId="4" fontId="78" fillId="0" borderId="1" xfId="0" applyNumberFormat="1" applyFont="1" applyBorder="1" applyAlignment="1">
      <alignment horizontal="center" vertical="center" wrapText="1"/>
    </xf>
    <xf numFmtId="0" fontId="78" fillId="0" borderId="2" xfId="0" applyFont="1" applyBorder="1" applyAlignment="1">
      <alignment horizontal="center" vertical="center" wrapText="1"/>
    </xf>
    <xf numFmtId="0" fontId="78" fillId="0" borderId="1" xfId="0" applyFont="1" applyBorder="1" applyAlignment="1">
      <alignment horizontal="left" vertical="center"/>
    </xf>
    <xf numFmtId="0" fontId="65" fillId="0" borderId="0" xfId="0" applyFont="1" applyAlignment="1">
      <alignment horizontal="center" vertical="center" wrapText="1"/>
    </xf>
    <xf numFmtId="0" fontId="79" fillId="0" borderId="0" xfId="0" applyFont="1" applyAlignment="1">
      <alignment horizontal="center" vertical="center" wrapText="1"/>
    </xf>
    <xf numFmtId="14" fontId="65" fillId="0" borderId="1" xfId="0" applyNumberFormat="1" applyFont="1" applyBorder="1" applyAlignment="1">
      <alignment horizontal="center" vertical="center" wrapText="1"/>
    </xf>
    <xf numFmtId="0" fontId="65" fillId="0" borderId="1" xfId="0" applyFont="1" applyBorder="1" applyAlignment="1">
      <alignment horizontal="center" vertical="center" wrapText="1"/>
    </xf>
    <xf numFmtId="4" fontId="65" fillId="0" borderId="1" xfId="0" applyNumberFormat="1" applyFont="1" applyBorder="1" applyAlignment="1">
      <alignment horizontal="center" vertical="center" wrapText="1"/>
    </xf>
    <xf numFmtId="0" fontId="80" fillId="0" borderId="1" xfId="0" applyFont="1" applyBorder="1" applyAlignment="1">
      <alignment horizontal="left" vertical="center" wrapText="1"/>
    </xf>
    <xf numFmtId="0" fontId="65" fillId="0" borderId="2" xfId="0" applyFont="1" applyBorder="1" applyAlignment="1">
      <alignment horizontal="center" vertical="center" wrapText="1"/>
    </xf>
    <xf numFmtId="0" fontId="65" fillId="0" borderId="0" xfId="0" applyFont="1" applyAlignment="1">
      <alignment wrapText="1"/>
    </xf>
    <xf numFmtId="0" fontId="62" fillId="2" borderId="0" xfId="0" applyFont="1" applyFill="1" applyAlignment="1">
      <alignment horizontal="center" vertical="center" wrapText="1"/>
    </xf>
    <xf numFmtId="0" fontId="71" fillId="2" borderId="0" xfId="0" applyFont="1" applyFill="1" applyAlignment="1">
      <alignment horizontal="center" vertical="center" wrapText="1"/>
    </xf>
    <xf numFmtId="14" fontId="62" fillId="2" borderId="1" xfId="0" applyNumberFormat="1" applyFont="1" applyFill="1" applyBorder="1" applyAlignment="1">
      <alignment horizontal="center" vertical="center" wrapText="1"/>
    </xf>
    <xf numFmtId="0" fontId="62" fillId="2" borderId="1" xfId="0" applyFont="1" applyFill="1" applyBorder="1" applyAlignment="1">
      <alignment horizontal="left" vertical="center" wrapText="1"/>
    </xf>
    <xf numFmtId="171" fontId="62" fillId="2" borderId="1" xfId="0" applyNumberFormat="1" applyFont="1" applyFill="1" applyBorder="1" applyAlignment="1">
      <alignment horizontal="center" vertical="center" wrapText="1"/>
    </xf>
    <xf numFmtId="4" fontId="62" fillId="2" borderId="1" xfId="0" applyNumberFormat="1" applyFont="1" applyFill="1" applyBorder="1" applyAlignment="1">
      <alignment horizontal="center" vertical="center" wrapText="1"/>
    </xf>
    <xf numFmtId="0" fontId="69" fillId="2" borderId="1" xfId="0" applyFont="1" applyFill="1" applyBorder="1" applyAlignment="1">
      <alignment horizontal="left" vertical="center" wrapText="1"/>
    </xf>
    <xf numFmtId="0" fontId="62" fillId="2" borderId="2" xfId="0" applyFont="1" applyFill="1" applyBorder="1" applyAlignment="1">
      <alignment horizontal="center" vertical="center" wrapText="1"/>
    </xf>
    <xf numFmtId="0" fontId="62" fillId="2" borderId="0" xfId="0" applyFont="1" applyFill="1" applyAlignment="1">
      <alignment wrapText="1"/>
    </xf>
    <xf numFmtId="2" fontId="62" fillId="4" borderId="1" xfId="0" applyNumberFormat="1" applyFont="1" applyFill="1" applyBorder="1" applyAlignment="1">
      <alignment horizontal="center" vertical="center" wrapText="1"/>
    </xf>
    <xf numFmtId="2" fontId="62" fillId="2" borderId="1" xfId="0" applyNumberFormat="1" applyFont="1" applyFill="1" applyBorder="1" applyAlignment="1">
      <alignment horizontal="center" vertical="center" wrapText="1"/>
    </xf>
    <xf numFmtId="4" fontId="62" fillId="0" borderId="0" xfId="0" applyNumberFormat="1" applyFont="1" applyAlignment="1">
      <alignment wrapText="1"/>
    </xf>
    <xf numFmtId="0" fontId="69" fillId="0" borderId="0" xfId="0" applyFont="1" applyAlignment="1">
      <alignment wrapText="1"/>
    </xf>
    <xf numFmtId="0" fontId="62" fillId="5" borderId="0" xfId="0" applyFont="1" applyFill="1" applyAlignment="1">
      <alignment horizontal="center" vertical="center" wrapText="1"/>
    </xf>
    <xf numFmtId="0" fontId="71" fillId="5" borderId="0" xfId="0" applyFont="1" applyFill="1" applyAlignment="1">
      <alignment horizontal="center" vertical="center" wrapText="1"/>
    </xf>
    <xf numFmtId="0" fontId="62" fillId="5" borderId="1" xfId="0" applyFont="1" applyFill="1" applyBorder="1" applyAlignment="1">
      <alignment horizontal="center" vertical="center" wrapText="1"/>
    </xf>
    <xf numFmtId="14" fontId="62" fillId="5" borderId="1" xfId="0" applyNumberFormat="1" applyFont="1" applyFill="1" applyBorder="1" applyAlignment="1">
      <alignment horizontal="center" vertical="center" wrapText="1"/>
    </xf>
    <xf numFmtId="0" fontId="62" fillId="5" borderId="1" xfId="0" applyFont="1" applyFill="1" applyBorder="1" applyAlignment="1">
      <alignment horizontal="left" vertical="center" wrapText="1"/>
    </xf>
    <xf numFmtId="0" fontId="62" fillId="5" borderId="1" xfId="14" applyFont="1" applyFill="1" applyBorder="1" applyAlignment="1">
      <alignment horizontal="left" vertical="center" wrapText="1"/>
    </xf>
    <xf numFmtId="171" fontId="62" fillId="5" borderId="1" xfId="0" applyNumberFormat="1" applyFont="1" applyFill="1" applyBorder="1" applyAlignment="1">
      <alignment horizontal="center" vertical="center" wrapText="1"/>
    </xf>
    <xf numFmtId="4" fontId="62" fillId="5" borderId="1" xfId="0" applyNumberFormat="1" applyFont="1" applyFill="1" applyBorder="1" applyAlignment="1">
      <alignment horizontal="center" vertical="center" wrapText="1"/>
    </xf>
    <xf numFmtId="0" fontId="69" fillId="5" borderId="1" xfId="0" applyFont="1" applyFill="1" applyBorder="1" applyAlignment="1">
      <alignment horizontal="left" vertical="center" wrapText="1"/>
    </xf>
    <xf numFmtId="0" fontId="62" fillId="5" borderId="2" xfId="0" applyFont="1" applyFill="1" applyBorder="1" applyAlignment="1">
      <alignment horizontal="center" vertical="center" wrapText="1"/>
    </xf>
    <xf numFmtId="0" fontId="62" fillId="5" borderId="0" xfId="0" applyFont="1" applyFill="1" applyAlignment="1">
      <alignment wrapText="1"/>
    </xf>
    <xf numFmtId="0" fontId="62" fillId="6" borderId="0" xfId="0" applyFont="1" applyFill="1" applyAlignment="1">
      <alignment horizontal="center" vertical="center" wrapText="1"/>
    </xf>
    <xf numFmtId="0" fontId="71" fillId="6" borderId="0" xfId="0" applyFont="1" applyFill="1" applyAlignment="1">
      <alignment horizontal="center" vertical="center" wrapText="1"/>
    </xf>
    <xf numFmtId="0" fontId="62" fillId="6" borderId="1" xfId="0" applyFont="1" applyFill="1" applyBorder="1" applyAlignment="1">
      <alignment horizontal="center" vertical="center" wrapText="1"/>
    </xf>
    <xf numFmtId="14" fontId="62" fillId="6" borderId="1" xfId="0" applyNumberFormat="1" applyFont="1" applyFill="1" applyBorder="1" applyAlignment="1">
      <alignment horizontal="center" vertical="center" wrapText="1"/>
    </xf>
    <xf numFmtId="0" fontId="62" fillId="6" borderId="1" xfId="0" applyFont="1" applyFill="1" applyBorder="1" applyAlignment="1">
      <alignment horizontal="left" vertical="center" wrapText="1"/>
    </xf>
    <xf numFmtId="164" fontId="62" fillId="6" borderId="1" xfId="0" applyNumberFormat="1" applyFont="1" applyFill="1" applyBorder="1" applyAlignment="1">
      <alignment horizontal="center" vertical="center" wrapText="1"/>
    </xf>
    <xf numFmtId="4" fontId="62" fillId="6" borderId="1" xfId="0" applyNumberFormat="1" applyFont="1" applyFill="1" applyBorder="1" applyAlignment="1">
      <alignment horizontal="center" vertical="center" wrapText="1"/>
    </xf>
    <xf numFmtId="0" fontId="69" fillId="6" borderId="1" xfId="0" applyFont="1" applyFill="1" applyBorder="1" applyAlignment="1">
      <alignment horizontal="left" vertical="center" wrapText="1"/>
    </xf>
    <xf numFmtId="0" fontId="62" fillId="6" borderId="2" xfId="0" applyFont="1" applyFill="1" applyBorder="1" applyAlignment="1">
      <alignment horizontal="center" vertical="center" wrapText="1"/>
    </xf>
    <xf numFmtId="0" fontId="62" fillId="6" borderId="0" xfId="0" applyFont="1" applyFill="1" applyAlignment="1">
      <alignment wrapText="1"/>
    </xf>
    <xf numFmtId="164" fontId="62" fillId="2" borderId="1" xfId="0" applyNumberFormat="1" applyFont="1" applyFill="1" applyBorder="1" applyAlignment="1">
      <alignment horizontal="center" vertical="center" wrapText="1"/>
    </xf>
    <xf numFmtId="0" fontId="62" fillId="7" borderId="0" xfId="0" applyFont="1" applyFill="1" applyAlignment="1">
      <alignment horizontal="center" vertical="center" wrapText="1"/>
    </xf>
    <xf numFmtId="0" fontId="71" fillId="7" borderId="0" xfId="0" applyFont="1" applyFill="1" applyAlignment="1">
      <alignment horizontal="center" vertical="center" wrapText="1"/>
    </xf>
    <xf numFmtId="0" fontId="62" fillId="7" borderId="4" xfId="0" applyFont="1" applyFill="1" applyBorder="1" applyAlignment="1">
      <alignment horizontal="center" vertical="center" wrapText="1"/>
    </xf>
    <xf numFmtId="0" fontId="62" fillId="7" borderId="1" xfId="0" applyFont="1" applyFill="1" applyBorder="1" applyAlignment="1">
      <alignment horizontal="center" vertical="center" wrapText="1"/>
    </xf>
    <xf numFmtId="14" fontId="62" fillId="7" borderId="1" xfId="0" applyNumberFormat="1" applyFont="1" applyFill="1" applyBorder="1" applyAlignment="1">
      <alignment horizontal="center" vertical="center" wrapText="1"/>
    </xf>
    <xf numFmtId="0" fontId="62" fillId="7" borderId="1" xfId="0" applyFont="1" applyFill="1" applyBorder="1" applyAlignment="1">
      <alignment horizontal="left" vertical="center" wrapText="1"/>
    </xf>
    <xf numFmtId="171" fontId="62" fillId="7" borderId="1" xfId="0" applyNumberFormat="1" applyFont="1" applyFill="1" applyBorder="1" applyAlignment="1">
      <alignment horizontal="center" vertical="center" wrapText="1"/>
    </xf>
    <xf numFmtId="4" fontId="62" fillId="7" borderId="1" xfId="0" applyNumberFormat="1" applyFont="1" applyFill="1" applyBorder="1" applyAlignment="1">
      <alignment horizontal="center" vertical="center" wrapText="1"/>
    </xf>
    <xf numFmtId="0" fontId="69" fillId="7" borderId="1" xfId="0" applyFont="1" applyFill="1" applyBorder="1" applyAlignment="1">
      <alignment horizontal="left" vertical="center" wrapText="1"/>
    </xf>
    <xf numFmtId="0" fontId="62" fillId="7" borderId="2" xfId="0" applyFont="1" applyFill="1" applyBorder="1" applyAlignment="1">
      <alignment horizontal="center" vertical="center" wrapText="1"/>
    </xf>
    <xf numFmtId="0" fontId="62" fillId="7" borderId="0" xfId="0" applyFont="1" applyFill="1" applyAlignment="1">
      <alignment wrapText="1"/>
    </xf>
    <xf numFmtId="0" fontId="42" fillId="7" borderId="1" xfId="0" applyFont="1" applyFill="1" applyBorder="1"/>
    <xf numFmtId="0" fontId="62" fillId="7" borderId="1" xfId="0" applyFont="1" applyFill="1" applyBorder="1" applyAlignment="1">
      <alignment wrapText="1"/>
    </xf>
    <xf numFmtId="0" fontId="81" fillId="0" borderId="0" xfId="0" applyFont="1" applyAlignment="1">
      <alignment horizontal="center" vertical="center" wrapText="1"/>
    </xf>
    <xf numFmtId="2" fontId="62" fillId="7" borderId="1" xfId="0" applyNumberFormat="1" applyFont="1" applyFill="1" applyBorder="1" applyAlignment="1">
      <alignment horizontal="center" vertical="center" wrapText="1"/>
    </xf>
    <xf numFmtId="2" fontId="69" fillId="7" borderId="1" xfId="0" applyNumberFormat="1" applyFont="1" applyFill="1" applyBorder="1" applyAlignment="1">
      <alignment horizontal="left" vertical="center" wrapText="1"/>
    </xf>
    <xf numFmtId="0" fontId="62" fillId="7" borderId="1" xfId="14" applyFont="1" applyFill="1" applyBorder="1" applyAlignment="1">
      <alignment horizontal="left" vertical="center" wrapText="1"/>
    </xf>
    <xf numFmtId="0" fontId="65" fillId="7" borderId="1" xfId="0" applyFont="1" applyFill="1" applyBorder="1" applyAlignment="1">
      <alignment horizontal="center" vertical="center" wrapText="1"/>
    </xf>
    <xf numFmtId="0" fontId="65" fillId="7" borderId="2" xfId="0" applyFont="1" applyFill="1" applyBorder="1" applyAlignment="1">
      <alignment horizontal="center" vertical="center" wrapText="1"/>
    </xf>
    <xf numFmtId="0" fontId="62" fillId="7" borderId="1" xfId="0" quotePrefix="1" applyFont="1" applyFill="1" applyBorder="1" applyAlignment="1">
      <alignment horizontal="left" vertical="center" wrapText="1"/>
    </xf>
    <xf numFmtId="0" fontId="62" fillId="2" borderId="1" xfId="14" applyFont="1" applyFill="1" applyBorder="1" applyAlignment="1">
      <alignment horizontal="left" vertical="center" wrapText="1"/>
    </xf>
    <xf numFmtId="0" fontId="62" fillId="6" borderId="1" xfId="14" applyFont="1" applyFill="1" applyBorder="1" applyAlignment="1">
      <alignment horizontal="left" vertical="center" wrapText="1"/>
    </xf>
    <xf numFmtId="0" fontId="62" fillId="2" borderId="1" xfId="0" applyFont="1" applyFill="1" applyBorder="1" applyAlignment="1">
      <alignment wrapText="1"/>
    </xf>
    <xf numFmtId="0" fontId="65" fillId="2" borderId="4" xfId="0" applyFont="1" applyFill="1" applyBorder="1" applyAlignment="1">
      <alignment horizontal="center" vertical="center" wrapText="1"/>
    </xf>
    <xf numFmtId="0" fontId="62" fillId="0" borderId="1" xfId="0" quotePrefix="1" applyFont="1" applyBorder="1" applyAlignment="1">
      <alignment horizontal="left" vertical="center" wrapText="1"/>
    </xf>
    <xf numFmtId="0" fontId="78" fillId="2" borderId="4" xfId="0" applyFont="1" applyFill="1" applyBorder="1" applyAlignment="1">
      <alignment horizontal="center" vertical="center" wrapText="1"/>
    </xf>
    <xf numFmtId="0" fontId="78" fillId="2" borderId="1" xfId="0" applyFont="1" applyFill="1" applyBorder="1" applyAlignment="1">
      <alignment horizontal="left" vertical="center"/>
    </xf>
    <xf numFmtId="0" fontId="78" fillId="2" borderId="1" xfId="0" applyFont="1" applyFill="1" applyBorder="1" applyAlignment="1">
      <alignment horizontal="center" vertical="center" wrapText="1"/>
    </xf>
    <xf numFmtId="4" fontId="78" fillId="2" borderId="1" xfId="0" applyNumberFormat="1" applyFont="1" applyFill="1" applyBorder="1" applyAlignment="1">
      <alignment horizontal="center" vertical="center" wrapText="1"/>
    </xf>
    <xf numFmtId="0" fontId="78" fillId="2" borderId="2" xfId="0" applyFont="1" applyFill="1" applyBorder="1" applyAlignment="1">
      <alignment horizontal="center" vertical="center" wrapText="1"/>
    </xf>
    <xf numFmtId="0" fontId="78" fillId="2" borderId="0" xfId="0" applyFont="1" applyFill="1" applyAlignment="1">
      <alignment wrapText="1"/>
    </xf>
    <xf numFmtId="2" fontId="69" fillId="2" borderId="1" xfId="0" applyNumberFormat="1" applyFont="1" applyFill="1" applyBorder="1" applyAlignment="1">
      <alignment horizontal="left" vertical="center" wrapText="1"/>
    </xf>
    <xf numFmtId="0" fontId="62" fillId="2" borderId="1" xfId="0" quotePrefix="1" applyFont="1" applyFill="1" applyBorder="1" applyAlignment="1">
      <alignment horizontal="center" vertical="center" wrapText="1"/>
    </xf>
    <xf numFmtId="164" fontId="62" fillId="7" borderId="1" xfId="0" applyNumberFormat="1" applyFont="1" applyFill="1" applyBorder="1" applyAlignment="1">
      <alignment horizontal="center" vertical="center" wrapText="1"/>
    </xf>
    <xf numFmtId="0" fontId="65" fillId="2" borderId="0" xfId="0" applyFont="1" applyFill="1" applyAlignment="1">
      <alignment horizontal="center" vertical="center" wrapText="1"/>
    </xf>
    <xf numFmtId="0" fontId="79" fillId="2" borderId="0" xfId="0" applyFont="1" applyFill="1" applyAlignment="1">
      <alignment horizontal="center" vertical="center" wrapText="1"/>
    </xf>
    <xf numFmtId="14" fontId="65" fillId="2" borderId="1" xfId="0" applyNumberFormat="1" applyFont="1" applyFill="1" applyBorder="1" applyAlignment="1">
      <alignment horizontal="center" vertical="center" wrapText="1"/>
    </xf>
    <xf numFmtId="0" fontId="65" fillId="2" borderId="1" xfId="0" applyFont="1" applyFill="1" applyBorder="1" applyAlignment="1">
      <alignment horizontal="left" vertical="center" wrapText="1"/>
    </xf>
    <xf numFmtId="0" fontId="65" fillId="2" borderId="1" xfId="0" applyFont="1" applyFill="1" applyBorder="1" applyAlignment="1">
      <alignment horizontal="center" vertical="center" wrapText="1"/>
    </xf>
    <xf numFmtId="4" fontId="65" fillId="2" borderId="1" xfId="0" applyNumberFormat="1" applyFont="1" applyFill="1" applyBorder="1" applyAlignment="1">
      <alignment horizontal="center" vertical="center" wrapText="1"/>
    </xf>
    <xf numFmtId="0" fontId="80" fillId="2" borderId="1" xfId="0" applyFont="1" applyFill="1" applyBorder="1" applyAlignment="1">
      <alignment horizontal="left" vertical="center" wrapText="1"/>
    </xf>
    <xf numFmtId="0" fontId="65" fillId="2" borderId="2" xfId="0" applyFont="1" applyFill="1" applyBorder="1" applyAlignment="1">
      <alignment horizontal="center" vertical="center" wrapText="1"/>
    </xf>
    <xf numFmtId="0" fontId="65" fillId="2" borderId="0" xfId="0" applyFont="1" applyFill="1" applyAlignment="1">
      <alignment wrapText="1"/>
    </xf>
    <xf numFmtId="0" fontId="62" fillId="2" borderId="1" xfId="0" applyFont="1" applyFill="1" applyBorder="1" applyAlignment="1">
      <alignment vertical="center"/>
    </xf>
    <xf numFmtId="0" fontId="62" fillId="2" borderId="1" xfId="0" quotePrefix="1" applyFont="1" applyFill="1" applyBorder="1" applyAlignment="1">
      <alignment horizontal="left" vertical="center" wrapText="1"/>
    </xf>
    <xf numFmtId="0" fontId="15" fillId="0" borderId="0" xfId="3" applyFont="1" applyAlignment="1">
      <alignment vertical="center" wrapText="1"/>
    </xf>
    <xf numFmtId="0" fontId="0" fillId="0" borderId="0" xfId="0" applyAlignment="1">
      <alignment horizontal="left" vertical="center" indent="1"/>
    </xf>
    <xf numFmtId="0" fontId="12" fillId="0" borderId="0" xfId="0" applyFont="1" applyAlignment="1">
      <alignment horizontal="justify" vertical="center" wrapText="1"/>
    </xf>
    <xf numFmtId="0" fontId="12" fillId="0" borderId="0" xfId="0" applyFont="1" applyAlignment="1">
      <alignment horizontal="justify" vertical="justify"/>
    </xf>
    <xf numFmtId="0" fontId="53" fillId="0" borderId="0" xfId="0" quotePrefix="1" applyFont="1"/>
    <xf numFmtId="0" fontId="29" fillId="0" borderId="0" xfId="0" applyFont="1" applyAlignment="1">
      <alignment horizontal="center" vertical="center"/>
    </xf>
    <xf numFmtId="0" fontId="24" fillId="0" borderId="0" xfId="0" applyFont="1" applyAlignment="1">
      <alignment horizontal="center" vertical="center"/>
    </xf>
    <xf numFmtId="0" fontId="15" fillId="0" borderId="0" xfId="3" applyFont="1" applyAlignment="1">
      <alignment horizontal="center" vertical="center" wrapText="1"/>
    </xf>
    <xf numFmtId="0" fontId="62" fillId="2" borderId="4" xfId="0" applyFont="1" applyFill="1" applyBorder="1" applyAlignment="1">
      <alignment horizontal="center" vertical="center" wrapText="1"/>
    </xf>
    <xf numFmtId="172" fontId="74" fillId="0" borderId="1" xfId="0" applyNumberFormat="1" applyFont="1" applyBorder="1" applyAlignment="1">
      <alignment horizontal="center" vertical="center"/>
    </xf>
    <xf numFmtId="0" fontId="32" fillId="0" borderId="0" xfId="0" applyFont="1" applyAlignment="1">
      <alignment horizontal="justify" vertical="center"/>
    </xf>
    <xf numFmtId="0" fontId="24" fillId="0" borderId="0" xfId="0" quotePrefix="1" applyFont="1" applyAlignment="1">
      <alignment horizontal="center" vertical="center" wrapText="1"/>
    </xf>
    <xf numFmtId="0" fontId="38" fillId="0" borderId="0" xfId="0" applyFont="1" applyAlignment="1">
      <alignment horizontal="center" vertical="center"/>
    </xf>
    <xf numFmtId="0" fontId="31" fillId="0" borderId="0" xfId="0" applyFont="1" applyAlignment="1">
      <alignment horizontal="center" vertical="center"/>
    </xf>
    <xf numFmtId="0" fontId="27" fillId="0" borderId="1" xfId="0" applyFont="1" applyBorder="1" applyAlignment="1">
      <alignment horizontal="center" vertical="center"/>
    </xf>
    <xf numFmtId="0" fontId="86" fillId="0" borderId="1" xfId="0" applyFont="1" applyBorder="1" applyAlignment="1" applyProtection="1">
      <alignment horizontal="center" vertical="center" wrapText="1"/>
      <protection locked="0"/>
    </xf>
    <xf numFmtId="43" fontId="86" fillId="0" borderId="1" xfId="30" applyFont="1" applyFill="1" applyBorder="1" applyAlignment="1" applyProtection="1">
      <alignment vertical="center" wrapText="1"/>
      <protection locked="0"/>
    </xf>
    <xf numFmtId="0" fontId="88" fillId="0" borderId="0" xfId="0" applyFont="1" applyAlignment="1">
      <alignment wrapText="1"/>
    </xf>
    <xf numFmtId="0" fontId="87" fillId="0" borderId="7" xfId="0" applyFont="1" applyBorder="1" applyAlignment="1">
      <alignment horizontal="center" vertical="center" wrapText="1"/>
    </xf>
    <xf numFmtId="0" fontId="88" fillId="0" borderId="7" xfId="0" applyFont="1" applyBorder="1" applyAlignment="1">
      <alignment horizontal="center" vertical="center" wrapText="1"/>
    </xf>
    <xf numFmtId="171" fontId="88" fillId="0" borderId="7" xfId="0" applyNumberFormat="1" applyFont="1" applyBorder="1" applyAlignment="1">
      <alignment horizontal="center" vertical="center" wrapText="1"/>
    </xf>
    <xf numFmtId="0" fontId="88" fillId="0" borderId="7" xfId="0" applyFont="1" applyBorder="1" applyAlignment="1">
      <alignment horizontal="center" wrapText="1"/>
    </xf>
    <xf numFmtId="0" fontId="9" fillId="0" borderId="1" xfId="0" applyFont="1" applyBorder="1" applyAlignment="1">
      <alignment horizontal="left" vertical="center"/>
    </xf>
    <xf numFmtId="0" fontId="72" fillId="0" borderId="1" xfId="0" applyFont="1" applyBorder="1" applyAlignment="1">
      <alignment horizontal="left" vertical="center"/>
    </xf>
    <xf numFmtId="168" fontId="27" fillId="0" borderId="10" xfId="31" applyNumberFormat="1" applyFont="1" applyBorder="1" applyAlignment="1">
      <alignment horizontal="center" vertical="center"/>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9" fillId="0" borderId="4" xfId="0" applyFont="1" applyBorder="1" applyAlignment="1">
      <alignment horizontal="center" vertical="center" wrapText="1"/>
    </xf>
    <xf numFmtId="0" fontId="89" fillId="0" borderId="1" xfId="0" applyFont="1" applyBorder="1" applyAlignment="1">
      <alignment horizontal="left" vertical="center"/>
    </xf>
    <xf numFmtId="0" fontId="89" fillId="0" borderId="1" xfId="0" applyFont="1" applyBorder="1" applyAlignment="1">
      <alignment horizontal="center" vertical="center" wrapText="1"/>
    </xf>
    <xf numFmtId="4" fontId="89" fillId="0" borderId="1" xfId="0" applyNumberFormat="1" applyFont="1" applyBorder="1" applyAlignment="1">
      <alignment horizontal="center" vertical="center" wrapText="1"/>
    </xf>
    <xf numFmtId="0" fontId="89" fillId="0" borderId="2" xfId="0" applyFont="1" applyBorder="1" applyAlignment="1">
      <alignment horizontal="center" vertical="center" wrapText="1"/>
    </xf>
    <xf numFmtId="0" fontId="89" fillId="0" borderId="0" xfId="0" applyFont="1" applyAlignment="1">
      <alignment wrapText="1"/>
    </xf>
    <xf numFmtId="167" fontId="74" fillId="0" borderId="0" xfId="0" applyNumberFormat="1" applyFont="1" applyAlignment="1">
      <alignment horizontal="center" vertical="center"/>
    </xf>
    <xf numFmtId="0" fontId="25" fillId="0" borderId="0" xfId="0" quotePrefix="1" applyFont="1" applyAlignment="1">
      <alignment vertical="center" wrapText="1"/>
    </xf>
    <xf numFmtId="171" fontId="74" fillId="0" borderId="1" xfId="0" applyNumberFormat="1" applyFont="1" applyBorder="1" applyAlignment="1">
      <alignment horizontal="center" vertical="center"/>
    </xf>
    <xf numFmtId="0" fontId="4" fillId="0" borderId="0" xfId="0" applyFont="1" applyAlignment="1">
      <alignment vertical="center" wrapText="1"/>
    </xf>
    <xf numFmtId="0" fontId="4" fillId="0" borderId="0" xfId="0" applyFont="1" applyAlignment="1">
      <alignment horizontal="justify" vertical="center" wrapText="1"/>
    </xf>
    <xf numFmtId="0" fontId="83" fillId="0" borderId="1" xfId="0" applyFont="1" applyBorder="1" applyAlignment="1">
      <alignment horizontal="center" vertical="center" wrapText="1"/>
    </xf>
    <xf numFmtId="0" fontId="83" fillId="0" borderId="0" xfId="0" applyFont="1" applyAlignment="1">
      <alignment horizontal="center" vertical="center" wrapText="1"/>
    </xf>
    <xf numFmtId="0" fontId="84" fillId="0" borderId="0" xfId="0" applyFont="1" applyAlignment="1">
      <alignment horizontal="center" vertical="center" wrapText="1"/>
    </xf>
    <xf numFmtId="14" fontId="83" fillId="0" borderId="1" xfId="0" applyNumberFormat="1" applyFont="1" applyBorder="1" applyAlignment="1">
      <alignment horizontal="center" vertical="center" wrapText="1"/>
    </xf>
    <xf numFmtId="0" fontId="83" fillId="0" borderId="1" xfId="0" applyFont="1" applyBorder="1" applyAlignment="1">
      <alignment horizontal="left" vertical="center" wrapText="1"/>
    </xf>
    <xf numFmtId="164" fontId="83" fillId="0" borderId="1" xfId="0" applyNumberFormat="1" applyFont="1" applyBorder="1" applyAlignment="1">
      <alignment horizontal="center" vertical="center" wrapText="1"/>
    </xf>
    <xf numFmtId="4" fontId="83" fillId="0" borderId="1" xfId="0" applyNumberFormat="1" applyFont="1" applyBorder="1" applyAlignment="1">
      <alignment horizontal="center" vertical="center" wrapText="1"/>
    </xf>
    <xf numFmtId="2" fontId="83" fillId="0" borderId="1" xfId="0" applyNumberFormat="1" applyFont="1" applyBorder="1" applyAlignment="1">
      <alignment horizontal="center" vertical="center" wrapText="1"/>
    </xf>
    <xf numFmtId="0" fontId="85" fillId="0" borderId="1" xfId="0" applyFont="1" applyBorder="1" applyAlignment="1">
      <alignment horizontal="left" vertical="center" wrapText="1"/>
    </xf>
    <xf numFmtId="0" fontId="83" fillId="0" borderId="2" xfId="0" applyFont="1" applyBorder="1" applyAlignment="1">
      <alignment horizontal="center" vertical="center" wrapText="1"/>
    </xf>
    <xf numFmtId="0" fontId="83" fillId="0" borderId="0" xfId="0" applyFont="1" applyAlignment="1">
      <alignment wrapText="1"/>
    </xf>
    <xf numFmtId="171" fontId="83" fillId="0" borderId="1" xfId="0" applyNumberFormat="1" applyFont="1" applyBorder="1" applyAlignment="1">
      <alignment horizontal="center" vertical="center" wrapText="1"/>
    </xf>
    <xf numFmtId="0" fontId="0" fillId="0" borderId="0" xfId="0" applyAlignment="1">
      <alignment wrapText="1"/>
    </xf>
    <xf numFmtId="0" fontId="42" fillId="0" borderId="1" xfId="0" applyFont="1" applyBorder="1" applyAlignment="1">
      <alignment wrapText="1"/>
    </xf>
    <xf numFmtId="0" fontId="46" fillId="0" borderId="1" xfId="0" applyFont="1" applyBorder="1" applyAlignment="1">
      <alignment vertical="center" wrapText="1"/>
    </xf>
    <xf numFmtId="0" fontId="62" fillId="0" borderId="1" xfId="0" applyFont="1" applyBorder="1" applyAlignment="1">
      <alignment vertical="center" wrapText="1"/>
    </xf>
    <xf numFmtId="0" fontId="0" fillId="0" borderId="0" xfId="0" applyAlignment="1">
      <alignment horizontal="center" wrapText="1"/>
    </xf>
    <xf numFmtId="0" fontId="47" fillId="0" borderId="1" xfId="0" applyFont="1" applyBorder="1" applyAlignment="1">
      <alignment horizontal="center" vertical="center" wrapText="1"/>
    </xf>
    <xf numFmtId="0" fontId="42" fillId="0" borderId="1" xfId="0" applyFont="1" applyBorder="1" applyAlignment="1">
      <alignment horizontal="center" vertical="center" wrapText="1"/>
    </xf>
    <xf numFmtId="0" fontId="42" fillId="0" borderId="0" xfId="0" applyFont="1" applyAlignment="1">
      <alignment horizontal="center" vertical="center" wrapText="1"/>
    </xf>
    <xf numFmtId="0" fontId="56" fillId="0" borderId="1" xfId="0" applyFont="1" applyBorder="1" applyAlignment="1">
      <alignment horizontal="center" vertical="center" wrapText="1"/>
    </xf>
    <xf numFmtId="0" fontId="57" fillId="0" borderId="1" xfId="0" applyFont="1" applyBorder="1" applyAlignment="1">
      <alignment horizontal="center" vertical="center" wrapText="1"/>
    </xf>
    <xf numFmtId="0" fontId="58" fillId="0" borderId="1" xfId="0" applyFont="1" applyBorder="1" applyAlignment="1">
      <alignment horizontal="center" vertical="center" wrapText="1"/>
    </xf>
    <xf numFmtId="14" fontId="58" fillId="0" borderId="1" xfId="0" applyNumberFormat="1" applyFont="1" applyBorder="1" applyAlignment="1">
      <alignment horizontal="center" vertical="center" wrapText="1"/>
    </xf>
    <xf numFmtId="0" fontId="41" fillId="0" borderId="1" xfId="0" applyFont="1" applyBorder="1" applyAlignment="1">
      <alignment horizontal="left" vertical="center" wrapText="1"/>
    </xf>
    <xf numFmtId="0" fontId="42" fillId="0" borderId="0" xfId="0" applyFont="1" applyAlignment="1">
      <alignment horizontal="left" vertical="center" wrapText="1"/>
    </xf>
    <xf numFmtId="0" fontId="92" fillId="0" borderId="0" xfId="0" quotePrefix="1" applyFont="1"/>
    <xf numFmtId="0" fontId="91" fillId="0" borderId="0" xfId="0" applyFont="1"/>
    <xf numFmtId="0" fontId="2" fillId="0" borderId="0" xfId="0" applyFont="1" applyAlignment="1">
      <alignment horizontal="right" vertical="center"/>
    </xf>
    <xf numFmtId="0" fontId="17" fillId="0" borderId="0" xfId="0" applyFont="1" applyAlignment="1">
      <alignment horizontal="center" vertical="center"/>
    </xf>
    <xf numFmtId="0" fontId="17" fillId="0" borderId="0" xfId="0" applyFont="1" applyAlignment="1">
      <alignment horizontal="center" vertical="center" wrapText="1"/>
    </xf>
    <xf numFmtId="0" fontId="36" fillId="0" borderId="1" xfId="0" quotePrefix="1" applyFont="1" applyBorder="1" applyAlignment="1">
      <alignment horizontal="left" vertical="center" wrapText="1"/>
    </xf>
    <xf numFmtId="168" fontId="28" fillId="0" borderId="10" xfId="35" applyFont="1" applyFill="1" applyBorder="1" applyAlignment="1">
      <alignment vertical="center"/>
    </xf>
    <xf numFmtId="168" fontId="27" fillId="0" borderId="10" xfId="35" applyFont="1" applyFill="1" applyBorder="1" applyAlignment="1">
      <alignment vertical="center"/>
    </xf>
    <xf numFmtId="0" fontId="27" fillId="0" borderId="10" xfId="0" applyFont="1" applyBorder="1" applyAlignment="1">
      <alignment vertical="center"/>
    </xf>
    <xf numFmtId="0" fontId="27" fillId="0" borderId="10" xfId="0" applyFont="1" applyBorder="1" applyAlignment="1">
      <alignment horizontal="center" vertical="center"/>
    </xf>
    <xf numFmtId="0" fontId="27" fillId="0" borderId="10" xfId="36" applyFont="1" applyBorder="1" applyAlignment="1">
      <alignment vertical="center"/>
    </xf>
    <xf numFmtId="0" fontId="27" fillId="0" borderId="10" xfId="36" applyFont="1" applyBorder="1" applyAlignment="1">
      <alignment horizontal="center" vertical="center"/>
    </xf>
    <xf numFmtId="0" fontId="28" fillId="0" borderId="10" xfId="33" applyFont="1" applyBorder="1" applyAlignment="1">
      <alignment vertical="center"/>
    </xf>
    <xf numFmtId="0" fontId="28" fillId="0" borderId="13" xfId="33" applyFont="1" applyBorder="1" applyAlignment="1">
      <alignment horizontal="center" vertical="center"/>
    </xf>
    <xf numFmtId="168" fontId="27" fillId="0" borderId="10" xfId="37" applyFont="1" applyFill="1" applyBorder="1" applyAlignment="1">
      <alignment horizontal="center" vertical="center"/>
    </xf>
    <xf numFmtId="0" fontId="27" fillId="0" borderId="10" xfId="38" applyFont="1" applyBorder="1" applyAlignment="1">
      <alignment horizontal="left" vertical="center" wrapText="1"/>
    </xf>
    <xf numFmtId="0" fontId="95" fillId="0" borderId="10" xfId="38" applyFont="1" applyBorder="1" applyAlignment="1">
      <alignment horizontal="left" vertical="center" wrapText="1"/>
    </xf>
    <xf numFmtId="0" fontId="28" fillId="0" borderId="10" xfId="36" applyFont="1" applyBorder="1" applyAlignment="1">
      <alignment horizontal="center" vertical="center"/>
    </xf>
    <xf numFmtId="168" fontId="101" fillId="0" borderId="10" xfId="37" applyFont="1" applyFill="1" applyBorder="1" applyAlignment="1">
      <alignment horizontal="center" vertical="center"/>
    </xf>
    <xf numFmtId="168" fontId="96" fillId="0" borderId="10" xfId="37" applyFont="1" applyFill="1" applyBorder="1" applyAlignment="1">
      <alignment horizontal="center" vertical="center"/>
    </xf>
    <xf numFmtId="0" fontId="28" fillId="0" borderId="10" xfId="0" applyFont="1" applyBorder="1" applyAlignment="1">
      <alignment vertical="center"/>
    </xf>
    <xf numFmtId="0" fontId="27" fillId="0" borderId="10" xfId="42" applyFont="1" applyBorder="1" applyAlignment="1">
      <alignment horizontal="center" vertical="center" wrapText="1"/>
    </xf>
    <xf numFmtId="168" fontId="27" fillId="0" borderId="10" xfId="42" applyNumberFormat="1" applyFont="1" applyBorder="1" applyAlignment="1">
      <alignment horizontal="center" vertical="center" wrapText="1"/>
    </xf>
    <xf numFmtId="0" fontId="27" fillId="0" borderId="10" xfId="0" applyFont="1" applyBorder="1" applyAlignment="1">
      <alignment horizontal="left" vertical="center"/>
    </xf>
    <xf numFmtId="168" fontId="27" fillId="0" borderId="10" xfId="39" applyFont="1" applyFill="1" applyBorder="1" applyAlignment="1">
      <alignment horizontal="center" vertical="center"/>
    </xf>
    <xf numFmtId="0" fontId="28" fillId="0" borderId="10" xfId="0" applyFont="1" applyBorder="1" applyAlignment="1">
      <alignment horizontal="left" vertical="center"/>
    </xf>
    <xf numFmtId="0" fontId="27" fillId="0" borderId="10" xfId="38" applyFont="1" applyBorder="1" applyAlignment="1">
      <alignment vertical="center"/>
    </xf>
    <xf numFmtId="0" fontId="27" fillId="0" borderId="10" xfId="36" applyFont="1" applyBorder="1" applyAlignment="1">
      <alignment vertical="center" wrapText="1"/>
    </xf>
    <xf numFmtId="0" fontId="28" fillId="0" borderId="10" xfId="42" applyFont="1" applyBorder="1" applyAlignment="1">
      <alignment horizontal="left" vertical="center" wrapText="1"/>
    </xf>
    <xf numFmtId="168" fontId="27" fillId="0" borderId="14" xfId="42" applyNumberFormat="1" applyFont="1" applyBorder="1" applyAlignment="1">
      <alignment horizontal="center" vertical="center" wrapText="1"/>
    </xf>
    <xf numFmtId="0" fontId="27" fillId="0" borderId="14" xfId="42" applyFont="1" applyBorder="1" applyAlignment="1">
      <alignment horizontal="center" vertical="center" wrapText="1"/>
    </xf>
    <xf numFmtId="166" fontId="28" fillId="0" borderId="12" xfId="34" applyFont="1" applyFill="1" applyBorder="1" applyAlignment="1">
      <alignment horizontal="center" vertical="center" wrapText="1"/>
    </xf>
    <xf numFmtId="166" fontId="28" fillId="0" borderId="1" xfId="34" applyFont="1" applyFill="1" applyBorder="1" applyAlignment="1">
      <alignment horizontal="center" vertical="center" wrapText="1"/>
    </xf>
    <xf numFmtId="168" fontId="28" fillId="0" borderId="10" xfId="35" applyFont="1" applyFill="1" applyBorder="1" applyAlignment="1">
      <alignment vertical="center" wrapText="1"/>
    </xf>
    <xf numFmtId="173" fontId="28" fillId="0" borderId="10" xfId="34" applyNumberFormat="1" applyFont="1" applyFill="1" applyBorder="1" applyAlignment="1">
      <alignment horizontal="center" vertical="center" wrapText="1"/>
    </xf>
    <xf numFmtId="168" fontId="27" fillId="0" borderId="10" xfId="35" applyFont="1" applyFill="1" applyBorder="1" applyAlignment="1">
      <alignment vertical="center" wrapText="1"/>
    </xf>
    <xf numFmtId="0" fontId="27" fillId="0" borderId="10" xfId="0" applyFont="1" applyBorder="1" applyAlignment="1">
      <alignment vertical="center" wrapText="1"/>
    </xf>
    <xf numFmtId="0" fontId="27" fillId="0" borderId="10" xfId="0" applyFont="1" applyBorder="1" applyAlignment="1">
      <alignment horizontal="center" vertical="center" wrapText="1"/>
    </xf>
    <xf numFmtId="168" fontId="95" fillId="0" borderId="10" xfId="35" applyFont="1" applyFill="1" applyBorder="1" applyAlignment="1">
      <alignment vertical="center" wrapText="1"/>
    </xf>
    <xf numFmtId="43" fontId="28" fillId="0" borderId="10" xfId="30" applyFont="1" applyFill="1" applyBorder="1" applyAlignment="1">
      <alignment horizontal="center" vertical="center" wrapText="1"/>
    </xf>
    <xf numFmtId="174" fontId="28" fillId="0" borderId="10" xfId="30" applyNumberFormat="1" applyFont="1" applyFill="1" applyBorder="1" applyAlignment="1">
      <alignment horizontal="center" vertical="center" wrapText="1"/>
    </xf>
    <xf numFmtId="0" fontId="27" fillId="0" borderId="10" xfId="36" applyFont="1" applyBorder="1" applyAlignment="1">
      <alignment horizontal="center" vertical="center" wrapText="1"/>
    </xf>
    <xf numFmtId="168" fontId="96" fillId="0" borderId="10" xfId="35" applyFont="1" applyFill="1" applyBorder="1" applyAlignment="1">
      <alignment vertical="center" wrapText="1"/>
    </xf>
    <xf numFmtId="0" fontId="28" fillId="0" borderId="10" xfId="33" applyFont="1" applyBorder="1" applyAlignment="1">
      <alignment vertical="center" wrapText="1"/>
    </xf>
    <xf numFmtId="168" fontId="95" fillId="0" borderId="10" xfId="37" applyFont="1" applyFill="1" applyBorder="1" applyAlignment="1">
      <alignment horizontal="center" vertical="center" wrapText="1"/>
    </xf>
    <xf numFmtId="168" fontId="27" fillId="0" borderId="10" xfId="37" applyFont="1" applyFill="1" applyBorder="1" applyAlignment="1">
      <alignment horizontal="center" vertical="center" wrapText="1"/>
    </xf>
    <xf numFmtId="173" fontId="98" fillId="0" borderId="10" xfId="34" applyNumberFormat="1" applyFont="1" applyFill="1" applyBorder="1" applyAlignment="1">
      <alignment vertical="center" wrapText="1"/>
    </xf>
    <xf numFmtId="0" fontId="95" fillId="0" borderId="10" xfId="21" applyFont="1" applyBorder="1" applyAlignment="1">
      <alignment horizontal="center" vertical="center" wrapText="1"/>
    </xf>
    <xf numFmtId="0" fontId="96" fillId="0" borderId="10" xfId="21" applyFont="1" applyBorder="1" applyAlignment="1">
      <alignment horizontal="center" vertical="center" wrapText="1"/>
    </xf>
    <xf numFmtId="0" fontId="28" fillId="0" borderId="10" xfId="36" applyFont="1" applyBorder="1" applyAlignment="1">
      <alignment vertical="center" wrapText="1"/>
    </xf>
    <xf numFmtId="0" fontId="28" fillId="0" borderId="10" xfId="36" applyFont="1" applyBorder="1" applyAlignment="1">
      <alignment horizontal="center" vertical="center" wrapText="1"/>
    </xf>
    <xf numFmtId="168" fontId="99" fillId="0" borderId="10" xfId="39" applyFont="1" applyFill="1" applyBorder="1" applyAlignment="1">
      <alignment horizontal="center" vertical="center" wrapText="1"/>
    </xf>
    <xf numFmtId="168" fontId="96" fillId="0" borderId="10" xfId="39" applyFont="1" applyFill="1" applyBorder="1" applyAlignment="1">
      <alignment horizontal="center" vertical="center" wrapText="1"/>
    </xf>
    <xf numFmtId="176" fontId="96" fillId="0" borderId="10" xfId="40" applyNumberFormat="1" applyFont="1" applyFill="1" applyBorder="1" applyAlignment="1">
      <alignment vertical="center" wrapText="1"/>
    </xf>
    <xf numFmtId="43" fontId="96" fillId="0" borderId="10" xfId="41" applyFont="1" applyFill="1" applyBorder="1" applyAlignment="1">
      <alignment vertical="center" wrapText="1"/>
    </xf>
    <xf numFmtId="168" fontId="101" fillId="0" borderId="10" xfId="37" applyFont="1" applyFill="1" applyBorder="1" applyAlignment="1">
      <alignment horizontal="center" vertical="center" wrapText="1"/>
    </xf>
    <xf numFmtId="168" fontId="96" fillId="0" borderId="10" xfId="37" applyFont="1" applyFill="1" applyBorder="1" applyAlignment="1">
      <alignment horizontal="center" vertical="center" wrapText="1"/>
    </xf>
    <xf numFmtId="0" fontId="28" fillId="0" borderId="10" xfId="0" applyFont="1" applyBorder="1" applyAlignment="1">
      <alignment vertical="center" wrapText="1"/>
    </xf>
    <xf numFmtId="0" fontId="27" fillId="0" borderId="10" xfId="21" applyFont="1" applyBorder="1" applyAlignment="1">
      <alignment horizontal="center" vertical="center" wrapText="1"/>
    </xf>
    <xf numFmtId="173" fontId="96" fillId="0" borderId="10" xfId="21" applyNumberFormat="1" applyFont="1" applyBorder="1" applyAlignment="1">
      <alignment horizontal="center" vertical="center" wrapText="1"/>
    </xf>
    <xf numFmtId="43" fontId="27" fillId="0" borderId="10" xfId="30" applyFont="1" applyFill="1" applyBorder="1" applyAlignment="1">
      <alignment wrapText="1"/>
    </xf>
    <xf numFmtId="0" fontId="27" fillId="0" borderId="10" xfId="0" applyFont="1" applyBorder="1" applyAlignment="1">
      <alignment horizontal="left" vertical="center" wrapText="1"/>
    </xf>
    <xf numFmtId="168" fontId="27" fillId="0" borderId="10" xfId="39" applyFont="1" applyFill="1" applyBorder="1" applyAlignment="1">
      <alignment horizontal="center" vertical="center" wrapText="1"/>
    </xf>
    <xf numFmtId="0" fontId="28" fillId="0" borderId="10" xfId="0" applyFont="1" applyBorder="1" applyAlignment="1">
      <alignment horizontal="left" vertical="center" wrapText="1"/>
    </xf>
    <xf numFmtId="0" fontId="28" fillId="0" borderId="10" xfId="0" applyFont="1" applyBorder="1" applyAlignment="1">
      <alignment horizontal="center" vertical="center" wrapText="1"/>
    </xf>
    <xf numFmtId="43" fontId="28" fillId="0" borderId="10" xfId="41" applyFont="1" applyFill="1" applyBorder="1" applyAlignment="1">
      <alignment horizontal="center" vertical="center" wrapText="1"/>
    </xf>
    <xf numFmtId="0" fontId="27" fillId="0" borderId="10" xfId="38" applyFont="1" applyBorder="1" applyAlignment="1">
      <alignment vertical="center" wrapText="1"/>
    </xf>
    <xf numFmtId="0" fontId="27" fillId="0" borderId="10" xfId="38" applyFont="1" applyBorder="1" applyAlignment="1">
      <alignment horizontal="center" vertical="center" wrapText="1"/>
    </xf>
    <xf numFmtId="175" fontId="27" fillId="0" borderId="10" xfId="40" applyFont="1" applyFill="1" applyBorder="1" applyAlignment="1">
      <alignment horizontal="center" vertical="center" wrapText="1"/>
    </xf>
    <xf numFmtId="0" fontId="27" fillId="0" borderId="14" xfId="0" applyFont="1" applyBorder="1" applyAlignment="1">
      <alignment vertical="center" wrapText="1"/>
    </xf>
    <xf numFmtId="168" fontId="28" fillId="0" borderId="17" xfId="35" applyFont="1" applyFill="1" applyBorder="1" applyAlignment="1">
      <alignment vertical="center" wrapText="1"/>
    </xf>
    <xf numFmtId="173" fontId="28" fillId="0" borderId="17" xfId="34" applyNumberFormat="1" applyFont="1" applyFill="1" applyBorder="1" applyAlignment="1">
      <alignment horizontal="center" vertical="center" wrapText="1"/>
    </xf>
    <xf numFmtId="0" fontId="28" fillId="0" borderId="10" xfId="33" applyFont="1" applyBorder="1" applyAlignment="1">
      <alignment horizontal="center" vertical="center" wrapText="1"/>
    </xf>
    <xf numFmtId="0" fontId="95" fillId="0" borderId="10" xfId="38" applyFont="1" applyBorder="1" applyAlignment="1">
      <alignment horizontal="center" vertical="center" wrapText="1"/>
    </xf>
    <xf numFmtId="168" fontId="27" fillId="0" borderId="10" xfId="4" applyNumberFormat="1" applyFont="1" applyBorder="1" applyAlignment="1" applyProtection="1">
      <alignment vertical="center" wrapText="1"/>
    </xf>
    <xf numFmtId="168" fontId="102" fillId="0" borderId="10" xfId="37" applyFont="1" applyFill="1" applyBorder="1" applyAlignment="1">
      <alignment horizontal="center" vertical="center" wrapText="1"/>
    </xf>
    <xf numFmtId="0" fontId="28" fillId="0" borderId="10" xfId="42" applyFont="1" applyBorder="1" applyAlignment="1">
      <alignment horizontal="center" vertical="center" wrapText="1"/>
    </xf>
    <xf numFmtId="0" fontId="27" fillId="0" borderId="16" xfId="0" applyFont="1" applyBorder="1" applyAlignment="1">
      <alignment vertical="center" wrapText="1"/>
    </xf>
    <xf numFmtId="0" fontId="27" fillId="0" borderId="16" xfId="42" applyFont="1" applyBorder="1" applyAlignment="1">
      <alignment horizontal="center" vertical="center" wrapText="1"/>
    </xf>
    <xf numFmtId="168" fontId="27" fillId="0" borderId="16" xfId="42" applyNumberFormat="1" applyFont="1" applyBorder="1" applyAlignment="1">
      <alignment horizontal="center" vertical="center" wrapText="1"/>
    </xf>
    <xf numFmtId="166" fontId="28" fillId="0" borderId="5" xfId="34" applyFont="1" applyFill="1" applyBorder="1" applyAlignment="1">
      <alignment horizontal="center" vertical="center" wrapText="1"/>
    </xf>
    <xf numFmtId="168" fontId="27" fillId="0" borderId="10" xfId="43" applyFont="1" applyFill="1" applyBorder="1" applyAlignment="1">
      <alignment horizontal="center" vertical="center"/>
    </xf>
    <xf numFmtId="0" fontId="28" fillId="0" borderId="1" xfId="32" applyFont="1" applyBorder="1" applyAlignment="1">
      <alignment horizontal="center" vertical="center" wrapText="1"/>
    </xf>
    <xf numFmtId="0" fontId="28" fillId="0" borderId="5" xfId="32" applyFont="1" applyBorder="1" applyAlignment="1">
      <alignment horizontal="left" vertical="center" wrapText="1"/>
    </xf>
    <xf numFmtId="0" fontId="28" fillId="0" borderId="5" xfId="32" applyFont="1" applyBorder="1" applyAlignment="1">
      <alignment horizontal="center" vertical="center" wrapText="1"/>
    </xf>
    <xf numFmtId="0" fontId="28" fillId="0" borderId="17" xfId="33" applyFont="1" applyBorder="1" applyAlignment="1">
      <alignment vertical="center" wrapText="1"/>
    </xf>
    <xf numFmtId="0" fontId="28" fillId="0" borderId="17" xfId="33" applyFont="1" applyBorder="1" applyAlignment="1">
      <alignment horizontal="center" vertical="center" wrapText="1"/>
    </xf>
    <xf numFmtId="168" fontId="27" fillId="0" borderId="10" xfId="4" applyNumberFormat="1" applyFont="1" applyBorder="1" applyAlignment="1" applyProtection="1">
      <alignment vertical="center"/>
    </xf>
    <xf numFmtId="173" fontId="98" fillId="0" borderId="14" xfId="34" applyNumberFormat="1" applyFont="1" applyFill="1" applyBorder="1" applyAlignment="1">
      <alignment vertical="center" wrapText="1"/>
    </xf>
    <xf numFmtId="168" fontId="27" fillId="0" borderId="10" xfId="44" applyFont="1" applyFill="1" applyBorder="1" applyAlignment="1">
      <alignment horizontal="center" vertical="center"/>
    </xf>
    <xf numFmtId="168" fontId="27" fillId="0" borderId="17" xfId="35" applyFont="1" applyFill="1" applyBorder="1" applyAlignment="1">
      <alignment vertical="center"/>
    </xf>
    <xf numFmtId="0" fontId="27" fillId="0" borderId="16" xfId="0" applyFont="1" applyBorder="1" applyAlignment="1">
      <alignment vertical="center"/>
    </xf>
    <xf numFmtId="0" fontId="28" fillId="0" borderId="17" xfId="33" applyFont="1" applyBorder="1" applyAlignment="1">
      <alignment vertical="center"/>
    </xf>
    <xf numFmtId="0" fontId="28" fillId="0" borderId="17" xfId="33" applyFont="1" applyBorder="1" applyAlignment="1">
      <alignment horizontal="center" vertical="center"/>
    </xf>
    <xf numFmtId="168" fontId="96" fillId="0" borderId="10" xfId="42" applyNumberFormat="1" applyFont="1" applyBorder="1" applyAlignment="1">
      <alignment horizontal="center" vertical="center" wrapText="1"/>
    </xf>
    <xf numFmtId="0" fontId="28" fillId="0" borderId="15" xfId="33" applyFont="1" applyBorder="1" applyAlignment="1">
      <alignment vertical="center" wrapText="1"/>
    </xf>
    <xf numFmtId="0" fontId="28" fillId="0" borderId="15" xfId="33" applyFont="1" applyBorder="1" applyAlignment="1">
      <alignment horizontal="center" vertical="center" wrapText="1"/>
    </xf>
    <xf numFmtId="168" fontId="28" fillId="0" borderId="15" xfId="35" applyFont="1" applyFill="1" applyBorder="1" applyAlignment="1">
      <alignment vertical="center" wrapText="1"/>
    </xf>
    <xf numFmtId="168" fontId="27" fillId="0" borderId="10" xfId="43" applyFont="1" applyFill="1" applyBorder="1" applyAlignment="1">
      <alignment horizontal="center" vertical="center" wrapText="1"/>
    </xf>
    <xf numFmtId="0" fontId="28" fillId="0" borderId="17" xfId="0" applyFont="1" applyBorder="1" applyAlignment="1">
      <alignment vertical="center" wrapText="1"/>
    </xf>
    <xf numFmtId="0" fontId="27" fillId="0" borderId="17" xfId="0" applyFont="1" applyBorder="1" applyAlignment="1">
      <alignment horizontal="center" vertical="center" wrapText="1"/>
    </xf>
    <xf numFmtId="168" fontId="27" fillId="0" borderId="17" xfId="4" applyNumberFormat="1" applyFont="1" applyBorder="1" applyAlignment="1" applyProtection="1">
      <alignment vertical="center" wrapText="1"/>
    </xf>
    <xf numFmtId="173" fontId="96" fillId="0" borderId="10" xfId="44" applyNumberFormat="1" applyFont="1" applyFill="1" applyBorder="1" applyAlignment="1">
      <alignment horizontal="center" vertical="center" wrapText="1"/>
    </xf>
    <xf numFmtId="168" fontId="27" fillId="0" borderId="10" xfId="44" applyFont="1" applyFill="1" applyBorder="1" applyAlignment="1">
      <alignment horizontal="center" vertical="center" wrapText="1"/>
    </xf>
    <xf numFmtId="168" fontId="96" fillId="0" borderId="10" xfId="44" applyFont="1" applyFill="1" applyBorder="1" applyAlignment="1">
      <alignment horizontal="center" vertical="center" wrapText="1"/>
    </xf>
    <xf numFmtId="176" fontId="96" fillId="0" borderId="10" xfId="43" applyNumberFormat="1" applyFont="1" applyFill="1" applyBorder="1" applyAlignment="1">
      <alignment horizontal="center" vertical="center" wrapText="1"/>
    </xf>
    <xf numFmtId="168" fontId="27" fillId="0" borderId="17" xfId="35" applyFont="1" applyFill="1" applyBorder="1" applyAlignment="1">
      <alignment vertical="center" wrapText="1"/>
    </xf>
    <xf numFmtId="168" fontId="96" fillId="0" borderId="10" xfId="43" applyFont="1" applyFill="1" applyBorder="1" applyAlignment="1">
      <alignment horizontal="center" vertical="center" wrapText="1"/>
    </xf>
    <xf numFmtId="168" fontId="96" fillId="0" borderId="10" xfId="31" applyNumberFormat="1" applyFont="1" applyBorder="1" applyAlignment="1">
      <alignment horizontal="center" vertical="center" wrapText="1"/>
    </xf>
    <xf numFmtId="168" fontId="101" fillId="0" borderId="10" xfId="43" applyFont="1" applyFill="1" applyBorder="1" applyAlignment="1">
      <alignment horizontal="center" vertical="center" wrapText="1"/>
    </xf>
    <xf numFmtId="168" fontId="96" fillId="0" borderId="14" xfId="42" applyNumberFormat="1" applyFont="1" applyBorder="1" applyAlignment="1">
      <alignment horizontal="center" vertical="center" wrapText="1"/>
    </xf>
    <xf numFmtId="168" fontId="27" fillId="0" borderId="16" xfId="44" applyFont="1" applyFill="1" applyBorder="1" applyAlignment="1">
      <alignment horizontal="center" vertical="center"/>
    </xf>
    <xf numFmtId="0" fontId="27" fillId="0" borderId="16" xfId="0" applyFont="1" applyBorder="1" applyAlignment="1">
      <alignment horizontal="center" vertical="center"/>
    </xf>
    <xf numFmtId="0" fontId="27" fillId="0" borderId="10" xfId="31" applyFont="1" applyBorder="1" applyAlignment="1">
      <alignment horizontal="center" vertical="center"/>
    </xf>
    <xf numFmtId="168" fontId="28" fillId="0" borderId="10" xfId="37" applyFont="1" applyFill="1" applyBorder="1" applyAlignment="1">
      <alignment horizontal="center" vertical="center"/>
    </xf>
    <xf numFmtId="0" fontId="93" fillId="0" borderId="1" xfId="0" applyFont="1" applyBorder="1" applyAlignment="1">
      <alignment wrapText="1"/>
    </xf>
    <xf numFmtId="0" fontId="93" fillId="0" borderId="0" xfId="0" applyFont="1" applyAlignment="1">
      <alignment wrapText="1"/>
    </xf>
    <xf numFmtId="0" fontId="23" fillId="0" borderId="15" xfId="0" applyFont="1" applyBorder="1" applyAlignment="1">
      <alignment wrapText="1"/>
    </xf>
    <xf numFmtId="0" fontId="23" fillId="0" borderId="10" xfId="0" applyFont="1" applyBorder="1" applyAlignment="1">
      <alignment wrapText="1"/>
    </xf>
    <xf numFmtId="0" fontId="23" fillId="0" borderId="16" xfId="0" applyFont="1" applyBorder="1" applyAlignment="1">
      <alignment wrapText="1"/>
    </xf>
    <xf numFmtId="0" fontId="23" fillId="0" borderId="17" xfId="0" applyFont="1" applyBorder="1" applyAlignment="1">
      <alignment wrapText="1"/>
    </xf>
    <xf numFmtId="0" fontId="23" fillId="0" borderId="14" xfId="0" applyFont="1" applyBorder="1" applyAlignment="1">
      <alignment wrapText="1"/>
    </xf>
    <xf numFmtId="0" fontId="28" fillId="0" borderId="1" xfId="32" applyFont="1" applyBorder="1" applyAlignment="1">
      <alignment vertical="center" wrapText="1"/>
    </xf>
    <xf numFmtId="166" fontId="28" fillId="0" borderId="1" xfId="34" applyFont="1" applyFill="1" applyBorder="1" applyAlignment="1">
      <alignment horizontal="left" vertical="center" wrapText="1"/>
    </xf>
    <xf numFmtId="0" fontId="93" fillId="0" borderId="17" xfId="0" applyFont="1" applyBorder="1" applyAlignment="1">
      <alignment wrapText="1"/>
    </xf>
    <xf numFmtId="0" fontId="23" fillId="0" borderId="13" xfId="0" applyFont="1" applyBorder="1" applyAlignment="1">
      <alignment wrapText="1"/>
    </xf>
    <xf numFmtId="0" fontId="93" fillId="0" borderId="18" xfId="0" applyFont="1" applyBorder="1" applyAlignment="1">
      <alignment wrapText="1"/>
    </xf>
    <xf numFmtId="0" fontId="93" fillId="0" borderId="19" xfId="0" applyFont="1" applyBorder="1" applyAlignment="1">
      <alignment wrapText="1"/>
    </xf>
    <xf numFmtId="0" fontId="93" fillId="0" borderId="13" xfId="0" applyFont="1" applyBorder="1" applyAlignment="1">
      <alignment wrapText="1"/>
    </xf>
    <xf numFmtId="0" fontId="93" fillId="0" borderId="10" xfId="0" applyFont="1" applyBorder="1" applyAlignment="1">
      <alignment wrapText="1"/>
    </xf>
    <xf numFmtId="0" fontId="28" fillId="0" borderId="10" xfId="32" applyFont="1" applyBorder="1" applyAlignment="1">
      <alignment vertical="center"/>
    </xf>
    <xf numFmtId="0" fontId="28" fillId="0" borderId="10" xfId="32" applyFont="1" applyBorder="1" applyAlignment="1">
      <alignment horizontal="center" vertical="center"/>
    </xf>
    <xf numFmtId="166" fontId="28" fillId="0" borderId="10" xfId="34" applyFont="1" applyFill="1" applyBorder="1" applyAlignment="1">
      <alignment horizontal="left" vertical="center"/>
    </xf>
    <xf numFmtId="0" fontId="23" fillId="0" borderId="20" xfId="0" applyFont="1" applyBorder="1" applyAlignment="1">
      <alignment wrapText="1"/>
    </xf>
    <xf numFmtId="0" fontId="0" fillId="0" borderId="0" xfId="0" applyAlignment="1">
      <alignment horizontal="left" vertical="center" wrapText="1"/>
    </xf>
    <xf numFmtId="0" fontId="83" fillId="7" borderId="0" xfId="0" applyFont="1" applyFill="1" applyAlignment="1">
      <alignment horizontal="center" vertical="center" wrapText="1"/>
    </xf>
    <xf numFmtId="0" fontId="84" fillId="7" borderId="0" xfId="0" applyFont="1" applyFill="1" applyAlignment="1">
      <alignment horizontal="center" vertical="center" wrapText="1"/>
    </xf>
    <xf numFmtId="14" fontId="83" fillId="7" borderId="1" xfId="0" applyNumberFormat="1" applyFont="1" applyFill="1" applyBorder="1" applyAlignment="1">
      <alignment horizontal="center" vertical="center" wrapText="1"/>
    </xf>
    <xf numFmtId="0" fontId="83" fillId="7" borderId="1" xfId="0" applyFont="1" applyFill="1" applyBorder="1" applyAlignment="1">
      <alignment horizontal="left" vertical="center" wrapText="1"/>
    </xf>
    <xf numFmtId="171" fontId="83" fillId="7" borderId="1" xfId="0" applyNumberFormat="1" applyFont="1" applyFill="1" applyBorder="1" applyAlignment="1">
      <alignment horizontal="center" vertical="center" wrapText="1"/>
    </xf>
    <xf numFmtId="164" fontId="83" fillId="7" borderId="1" xfId="0" applyNumberFormat="1" applyFont="1" applyFill="1" applyBorder="1" applyAlignment="1">
      <alignment horizontal="center" vertical="center" wrapText="1"/>
    </xf>
    <xf numFmtId="4" fontId="83" fillId="7" borderId="1" xfId="0" applyNumberFormat="1" applyFont="1" applyFill="1" applyBorder="1" applyAlignment="1">
      <alignment horizontal="center" vertical="center" wrapText="1"/>
    </xf>
    <xf numFmtId="0" fontId="83" fillId="7" borderId="1" xfId="0" applyFont="1" applyFill="1" applyBorder="1" applyAlignment="1">
      <alignment horizontal="center" vertical="center" wrapText="1"/>
    </xf>
    <xf numFmtId="0" fontId="85" fillId="7" borderId="1" xfId="0" applyFont="1" applyFill="1" applyBorder="1" applyAlignment="1">
      <alignment horizontal="left" vertical="center" wrapText="1"/>
    </xf>
    <xf numFmtId="0" fontId="83" fillId="7" borderId="2" xfId="0" applyFont="1" applyFill="1" applyBorder="1" applyAlignment="1">
      <alignment horizontal="center" vertical="center" wrapText="1"/>
    </xf>
    <xf numFmtId="0" fontId="83" fillId="7" borderId="0" xfId="0" applyFont="1" applyFill="1" applyAlignment="1">
      <alignment wrapText="1"/>
    </xf>
    <xf numFmtId="0" fontId="12" fillId="0" borderId="0" xfId="0" applyFont="1" applyAlignment="1">
      <alignment vertical="center" wrapText="1"/>
    </xf>
    <xf numFmtId="0" fontId="32" fillId="7" borderId="0" xfId="0" applyFont="1" applyFill="1" applyAlignment="1">
      <alignment horizontal="left" vertical="center" wrapText="1"/>
    </xf>
    <xf numFmtId="0" fontId="62" fillId="6" borderId="4" xfId="0" applyFont="1" applyFill="1" applyBorder="1" applyAlignment="1">
      <alignment horizontal="center" vertical="center" wrapText="1"/>
    </xf>
    <xf numFmtId="0" fontId="87" fillId="0" borderId="21" xfId="0" applyFont="1" applyBorder="1" applyAlignment="1">
      <alignment wrapText="1"/>
    </xf>
    <xf numFmtId="0" fontId="87" fillId="0" borderId="22" xfId="0" applyFont="1" applyBorder="1" applyAlignment="1">
      <alignment wrapText="1"/>
    </xf>
    <xf numFmtId="0" fontId="0" fillId="0" borderId="7" xfId="0" applyBorder="1" applyAlignment="1">
      <alignment horizontal="center"/>
    </xf>
    <xf numFmtId="0" fontId="0" fillId="0" borderId="7" xfId="0" applyBorder="1" applyAlignment="1">
      <alignment horizontal="center" vertical="center"/>
    </xf>
    <xf numFmtId="0" fontId="87" fillId="0" borderId="23" xfId="0" applyFont="1" applyBorder="1" applyAlignment="1">
      <alignment wrapText="1"/>
    </xf>
    <xf numFmtId="0" fontId="83" fillId="0" borderId="4" xfId="0" applyFont="1" applyBorder="1" applyAlignment="1">
      <alignment horizontal="center" vertical="center" wrapText="1"/>
    </xf>
    <xf numFmtId="0" fontId="83" fillId="6" borderId="0" xfId="0" applyFont="1" applyFill="1" applyAlignment="1">
      <alignment horizontal="center" vertical="center" wrapText="1"/>
    </xf>
    <xf numFmtId="0" fontId="84" fillId="6" borderId="0" xfId="0" applyFont="1" applyFill="1" applyAlignment="1">
      <alignment horizontal="center" vertical="center" wrapText="1"/>
    </xf>
    <xf numFmtId="14" fontId="83" fillId="6" borderId="1" xfId="0" applyNumberFormat="1" applyFont="1" applyFill="1" applyBorder="1" applyAlignment="1">
      <alignment horizontal="center" vertical="center" wrapText="1"/>
    </xf>
    <xf numFmtId="0" fontId="83" fillId="6" borderId="1" xfId="0" applyFont="1" applyFill="1" applyBorder="1" applyAlignment="1">
      <alignment horizontal="left" vertical="center" wrapText="1"/>
    </xf>
    <xf numFmtId="164" fontId="83" fillId="6" borderId="1" xfId="0" applyNumberFormat="1" applyFont="1" applyFill="1" applyBorder="1" applyAlignment="1">
      <alignment horizontal="center" vertical="center" wrapText="1"/>
    </xf>
    <xf numFmtId="0" fontId="83" fillId="6" borderId="1" xfId="0" applyFont="1" applyFill="1" applyBorder="1" applyAlignment="1">
      <alignment horizontal="center" vertical="center" wrapText="1"/>
    </xf>
    <xf numFmtId="4" fontId="83" fillId="6" borderId="1" xfId="0" applyNumberFormat="1" applyFont="1" applyFill="1" applyBorder="1" applyAlignment="1">
      <alignment horizontal="center" vertical="center" wrapText="1"/>
    </xf>
    <xf numFmtId="0" fontId="85" fillId="6" borderId="1" xfId="0" applyFont="1" applyFill="1" applyBorder="1" applyAlignment="1">
      <alignment horizontal="left" vertical="center" wrapText="1"/>
    </xf>
    <xf numFmtId="0" fontId="83" fillId="6" borderId="2" xfId="0" applyFont="1" applyFill="1" applyBorder="1" applyAlignment="1">
      <alignment horizontal="center" vertical="center" wrapText="1"/>
    </xf>
    <xf numFmtId="0" fontId="83" fillId="6" borderId="0" xfId="0" applyFont="1" applyFill="1" applyAlignment="1">
      <alignment wrapText="1"/>
    </xf>
    <xf numFmtId="0" fontId="83" fillId="2" borderId="0" xfId="0" applyFont="1" applyFill="1" applyAlignment="1">
      <alignment horizontal="center" vertical="center" wrapText="1"/>
    </xf>
    <xf numFmtId="0" fontId="84" fillId="2" borderId="0" xfId="0" applyFont="1" applyFill="1" applyAlignment="1">
      <alignment horizontal="center" vertical="center" wrapText="1"/>
    </xf>
    <xf numFmtId="14" fontId="83" fillId="2" borderId="1" xfId="0" applyNumberFormat="1" applyFont="1" applyFill="1" applyBorder="1" applyAlignment="1">
      <alignment horizontal="center" vertical="center" wrapText="1"/>
    </xf>
    <xf numFmtId="0" fontId="83" fillId="2" borderId="1" xfId="0" applyFont="1" applyFill="1" applyBorder="1" applyAlignment="1">
      <alignment horizontal="left" vertical="center" wrapText="1"/>
    </xf>
    <xf numFmtId="164" fontId="83" fillId="2" borderId="1" xfId="0" applyNumberFormat="1" applyFont="1" applyFill="1" applyBorder="1" applyAlignment="1">
      <alignment horizontal="center" vertical="center" wrapText="1"/>
    </xf>
    <xf numFmtId="0" fontId="83" fillId="2" borderId="1" xfId="0" applyFont="1" applyFill="1" applyBorder="1" applyAlignment="1">
      <alignment horizontal="center" vertical="center" wrapText="1"/>
    </xf>
    <xf numFmtId="4" fontId="83" fillId="2" borderId="1" xfId="0" applyNumberFormat="1" applyFont="1" applyFill="1" applyBorder="1" applyAlignment="1">
      <alignment horizontal="center" vertical="center" wrapText="1"/>
    </xf>
    <xf numFmtId="0" fontId="85" fillId="2" borderId="1" xfId="0" applyFont="1" applyFill="1" applyBorder="1" applyAlignment="1">
      <alignment horizontal="left" vertical="center" wrapText="1"/>
    </xf>
    <xf numFmtId="0" fontId="83" fillId="2" borderId="2" xfId="0" applyFont="1" applyFill="1" applyBorder="1" applyAlignment="1">
      <alignment horizontal="center" vertical="center" wrapText="1"/>
    </xf>
    <xf numFmtId="0" fontId="83" fillId="2" borderId="0" xfId="0" applyFont="1" applyFill="1" applyAlignment="1">
      <alignment wrapText="1"/>
    </xf>
    <xf numFmtId="0" fontId="83" fillId="2" borderId="4" xfId="0" applyFont="1" applyFill="1" applyBorder="1" applyAlignment="1">
      <alignment horizontal="center" vertical="center" wrapText="1"/>
    </xf>
    <xf numFmtId="171" fontId="83" fillId="2" borderId="1" xfId="0" applyNumberFormat="1" applyFont="1" applyFill="1" applyBorder="1" applyAlignment="1">
      <alignment horizontal="center" vertical="center" wrapText="1"/>
    </xf>
    <xf numFmtId="0" fontId="65" fillId="0" borderId="4" xfId="0" applyFont="1" applyBorder="1" applyAlignment="1">
      <alignment horizontal="center" vertical="center" wrapText="1"/>
    </xf>
    <xf numFmtId="0" fontId="62" fillId="0" borderId="1" xfId="0" applyFont="1" applyBorder="1" applyAlignment="1">
      <alignment vertical="center"/>
    </xf>
    <xf numFmtId="0" fontId="24" fillId="0" borderId="0" xfId="0" applyFont="1"/>
    <xf numFmtId="0" fontId="24" fillId="0" borderId="0" xfId="0" applyFont="1" applyAlignment="1">
      <alignment horizontal="left" vertical="center" wrapText="1"/>
    </xf>
    <xf numFmtId="169" fontId="24" fillId="3" borderId="0" xfId="13" quotePrefix="1" applyNumberFormat="1" applyFont="1" applyFill="1" applyAlignment="1">
      <alignment horizontal="left"/>
    </xf>
    <xf numFmtId="0" fontId="24" fillId="3" borderId="0" xfId="13" applyFont="1" applyFill="1" applyAlignment="1">
      <alignment horizontal="left" vertical="center" wrapText="1"/>
    </xf>
    <xf numFmtId="0" fontId="24" fillId="3" borderId="0" xfId="13" applyFont="1" applyFill="1" applyAlignment="1">
      <alignment horizontal="left" vertical="center"/>
    </xf>
    <xf numFmtId="0" fontId="4" fillId="0" borderId="0" xfId="0" applyFont="1" applyAlignment="1">
      <alignment horizontal="center"/>
    </xf>
    <xf numFmtId="0" fontId="32" fillId="0" borderId="0" xfId="0" applyFont="1" applyAlignment="1">
      <alignment horizontal="center" vertical="top"/>
    </xf>
    <xf numFmtId="0" fontId="24" fillId="3" borderId="0" xfId="12" applyFont="1" applyFill="1" applyAlignment="1">
      <alignment horizontal="left" vertical="top"/>
    </xf>
    <xf numFmtId="14" fontId="24" fillId="3" borderId="0" xfId="12" applyNumberFormat="1" applyFont="1" applyFill="1" applyAlignment="1">
      <alignment horizontal="left" vertical="top"/>
    </xf>
    <xf numFmtId="0" fontId="29" fillId="3" borderId="0" xfId="12" applyFont="1" applyFill="1" applyAlignment="1">
      <alignment horizontal="center" vertical="top"/>
    </xf>
    <xf numFmtId="0" fontId="37" fillId="0" borderId="0" xfId="0" applyFont="1" applyAlignment="1">
      <alignment horizontal="center" vertical="top"/>
    </xf>
    <xf numFmtId="0" fontId="37" fillId="0" borderId="0" xfId="0" applyFont="1" applyAlignment="1">
      <alignment vertical="top"/>
    </xf>
    <xf numFmtId="0" fontId="8" fillId="0" borderId="0" xfId="0" applyFont="1" applyAlignment="1">
      <alignment horizontal="center" vertical="top"/>
    </xf>
    <xf numFmtId="0" fontId="32" fillId="0" borderId="0" xfId="0" applyFont="1" applyAlignment="1">
      <alignment vertical="top"/>
    </xf>
    <xf numFmtId="0" fontId="103" fillId="0" borderId="0" xfId="0" applyFont="1"/>
    <xf numFmtId="0" fontId="24" fillId="3" borderId="0" xfId="13" quotePrefix="1" applyFont="1" applyFill="1" applyAlignment="1">
      <alignment horizontal="left" vertical="center"/>
    </xf>
    <xf numFmtId="14" fontId="32" fillId="0" borderId="0" xfId="0" applyNumberFormat="1" applyFont="1" applyAlignment="1">
      <alignment horizontal="center" vertical="top"/>
    </xf>
    <xf numFmtId="0" fontId="104" fillId="3" borderId="1" xfId="13" applyFont="1" applyFill="1" applyBorder="1" applyAlignment="1">
      <alignment horizontal="center" vertical="center" wrapText="1"/>
    </xf>
    <xf numFmtId="0" fontId="104" fillId="3" borderId="0" xfId="13" applyFont="1" applyFill="1" applyAlignment="1">
      <alignment horizontal="center" vertical="center" wrapText="1"/>
    </xf>
    <xf numFmtId="0" fontId="9" fillId="0" borderId="0" xfId="0" applyFont="1" applyAlignment="1">
      <alignment horizontal="center" vertical="center" wrapText="1"/>
    </xf>
    <xf numFmtId="166" fontId="32" fillId="0" borderId="0" xfId="0" applyNumberFormat="1" applyFont="1"/>
    <xf numFmtId="0" fontId="32" fillId="0" borderId="0" xfId="0" applyFont="1" applyAlignment="1">
      <alignment horizontal="center"/>
    </xf>
    <xf numFmtId="167" fontId="32" fillId="0" borderId="0" xfId="0" applyNumberFormat="1" applyFont="1" applyAlignment="1">
      <alignment horizontal="center"/>
    </xf>
    <xf numFmtId="164" fontId="32" fillId="0" borderId="0" xfId="0" applyNumberFormat="1" applyFont="1"/>
    <xf numFmtId="164" fontId="32" fillId="0" borderId="0" xfId="0" applyNumberFormat="1" applyFont="1" applyAlignment="1">
      <alignment horizontal="center"/>
    </xf>
    <xf numFmtId="0" fontId="37" fillId="0" borderId="0" xfId="0" applyFont="1" applyAlignment="1">
      <alignment horizontal="center"/>
    </xf>
    <xf numFmtId="167" fontId="24" fillId="3" borderId="0" xfId="13" applyNumberFormat="1" applyFont="1" applyFill="1" applyAlignment="1">
      <alignment horizontal="center" vertical="center"/>
    </xf>
    <xf numFmtId="0" fontId="24" fillId="3" borderId="0" xfId="13" applyFont="1" applyFill="1" applyAlignment="1">
      <alignment horizontal="center" vertical="center"/>
    </xf>
    <xf numFmtId="167" fontId="32" fillId="0" borderId="0" xfId="0" applyNumberFormat="1" applyFont="1"/>
    <xf numFmtId="0" fontId="32" fillId="0" borderId="0" xfId="0" applyFont="1" applyAlignment="1">
      <alignment horizontal="left" vertical="top"/>
    </xf>
    <xf numFmtId="0" fontId="32" fillId="0" borderId="0" xfId="0" applyFont="1" applyAlignment="1">
      <alignment horizontal="left"/>
    </xf>
    <xf numFmtId="0" fontId="105" fillId="0" borderId="0" xfId="13" applyFont="1" applyAlignment="1">
      <alignment horizontal="center" vertical="center" wrapText="1"/>
    </xf>
    <xf numFmtId="0" fontId="105" fillId="0" borderId="0" xfId="13" applyFont="1" applyAlignment="1">
      <alignment horizontal="left" vertical="center" wrapText="1"/>
    </xf>
    <xf numFmtId="167" fontId="106" fillId="0" borderId="0" xfId="0" applyNumberFormat="1" applyFont="1" applyAlignment="1">
      <alignment horizontal="center" vertical="center"/>
    </xf>
    <xf numFmtId="166" fontId="105" fillId="0" borderId="0" xfId="13" applyNumberFormat="1" applyFont="1" applyAlignment="1">
      <alignment horizontal="center" vertical="center" wrapText="1"/>
    </xf>
    <xf numFmtId="2" fontId="105" fillId="0" borderId="0" xfId="13" applyNumberFormat="1" applyFont="1" applyAlignment="1">
      <alignment horizontal="center" vertical="center" wrapText="1"/>
    </xf>
    <xf numFmtId="167" fontId="105" fillId="0" borderId="0" xfId="13" applyNumberFormat="1" applyFont="1" applyAlignment="1">
      <alignment horizontal="center" vertical="center" wrapText="1"/>
    </xf>
    <xf numFmtId="0" fontId="105" fillId="0" borderId="0" xfId="13" applyFont="1" applyAlignment="1">
      <alignment horizontal="center" vertical="center"/>
    </xf>
    <xf numFmtId="0" fontId="105" fillId="0" borderId="0" xfId="12" applyFont="1"/>
    <xf numFmtId="0" fontId="105" fillId="0" borderId="0" xfId="12" applyFont="1" applyAlignment="1">
      <alignment horizontal="center"/>
    </xf>
    <xf numFmtId="0" fontId="106" fillId="0" borderId="0" xfId="0" applyFont="1"/>
    <xf numFmtId="0" fontId="107" fillId="0" borderId="0" xfId="0" applyFont="1"/>
    <xf numFmtId="0" fontId="105" fillId="0" borderId="0" xfId="13" applyFont="1" applyAlignment="1">
      <alignment horizontal="left" vertical="center"/>
    </xf>
    <xf numFmtId="0" fontId="105" fillId="0" borderId="0" xfId="12" applyFont="1" applyAlignment="1">
      <alignment horizontal="left"/>
    </xf>
    <xf numFmtId="0" fontId="106" fillId="0" borderId="0" xfId="0" applyFont="1" applyAlignment="1">
      <alignment horizontal="left"/>
    </xf>
    <xf numFmtId="0" fontId="107" fillId="0" borderId="0" xfId="0" applyFont="1" applyAlignment="1">
      <alignment horizontal="left"/>
    </xf>
    <xf numFmtId="0" fontId="106" fillId="0" borderId="0" xfId="0" applyFont="1" applyAlignment="1">
      <alignment horizontal="center"/>
    </xf>
    <xf numFmtId="0" fontId="43" fillId="0" borderId="0" xfId="0" applyFont="1" applyAlignment="1">
      <alignment horizontal="left" vertical="center"/>
    </xf>
    <xf numFmtId="0" fontId="108" fillId="0" borderId="0" xfId="0" applyFont="1" applyAlignment="1">
      <alignment vertical="top"/>
    </xf>
    <xf numFmtId="2" fontId="83" fillId="6" borderId="1" xfId="0" applyNumberFormat="1" applyFont="1" applyFill="1" applyBorder="1" applyAlignment="1">
      <alignment horizontal="center" vertical="center" wrapText="1"/>
    </xf>
    <xf numFmtId="2" fontId="83" fillId="7" borderId="1" xfId="0" applyNumberFormat="1" applyFont="1" applyFill="1" applyBorder="1" applyAlignment="1">
      <alignment horizontal="center" vertical="center" wrapText="1"/>
    </xf>
    <xf numFmtId="14" fontId="32" fillId="0" borderId="0" xfId="0" applyNumberFormat="1" applyFont="1"/>
    <xf numFmtId="0" fontId="109" fillId="0" borderId="1" xfId="0" applyFont="1" applyBorder="1" applyAlignment="1">
      <alignment horizontal="center" vertical="center" wrapText="1"/>
    </xf>
    <xf numFmtId="0" fontId="109" fillId="0" borderId="1" xfId="0" applyFont="1" applyBorder="1" applyAlignment="1">
      <alignment vertical="center" wrapText="1"/>
    </xf>
    <xf numFmtId="0" fontId="43" fillId="0" borderId="1" xfId="0" applyFont="1" applyBorder="1" applyAlignment="1">
      <alignment vertical="center" wrapText="1"/>
    </xf>
    <xf numFmtId="0" fontId="43" fillId="0" borderId="1" xfId="0" applyFont="1" applyBorder="1" applyAlignment="1">
      <alignment horizontal="center" vertical="center" wrapText="1"/>
    </xf>
    <xf numFmtId="0" fontId="95" fillId="0" borderId="1" xfId="0" applyFont="1" applyBorder="1" applyAlignment="1">
      <alignment vertical="center" wrapText="1"/>
    </xf>
    <xf numFmtId="0" fontId="96" fillId="0" borderId="1" xfId="0" applyFont="1" applyBorder="1" applyAlignment="1">
      <alignment vertical="center" wrapText="1"/>
    </xf>
    <xf numFmtId="0" fontId="95" fillId="0" borderId="1" xfId="0" applyFont="1" applyBorder="1" applyAlignment="1">
      <alignment horizontal="center" vertical="center" wrapText="1"/>
    </xf>
    <xf numFmtId="4" fontId="95" fillId="0" borderId="1" xfId="0" applyNumberFormat="1" applyFont="1" applyBorder="1" applyAlignment="1">
      <alignment horizontal="center" vertical="center" wrapText="1"/>
    </xf>
    <xf numFmtId="0" fontId="111" fillId="0" borderId="1" xfId="0" applyFont="1" applyBorder="1" applyAlignment="1">
      <alignment vertical="center" wrapText="1"/>
    </xf>
    <xf numFmtId="0" fontId="96" fillId="0" borderId="1" xfId="0" applyFont="1" applyBorder="1" applyAlignment="1">
      <alignment horizontal="center" vertical="center" wrapText="1"/>
    </xf>
    <xf numFmtId="0" fontId="99" fillId="0" borderId="1" xfId="0" applyFont="1" applyBorder="1" applyAlignment="1">
      <alignment horizontal="center" vertical="center" wrapText="1"/>
    </xf>
    <xf numFmtId="0" fontId="101" fillId="0" borderId="1" xfId="0" applyFont="1" applyBorder="1" applyAlignment="1">
      <alignment horizontal="center" vertical="center" wrapText="1"/>
    </xf>
    <xf numFmtId="0" fontId="102" fillId="0" borderId="1" xfId="0" applyFont="1" applyBorder="1" applyAlignment="1">
      <alignment horizontal="center" vertical="center" wrapText="1"/>
    </xf>
    <xf numFmtId="4" fontId="43" fillId="0" borderId="1" xfId="0" applyNumberFormat="1" applyFont="1" applyBorder="1" applyAlignment="1">
      <alignment horizontal="center" vertical="center" wrapText="1"/>
    </xf>
    <xf numFmtId="0" fontId="112" fillId="0" borderId="1" xfId="0" applyFont="1" applyBorder="1" applyAlignment="1">
      <alignment vertical="center" wrapText="1"/>
    </xf>
    <xf numFmtId="0" fontId="113" fillId="0" borderId="1" xfId="0" applyFont="1" applyBorder="1" applyAlignment="1">
      <alignment vertical="center" wrapText="1"/>
    </xf>
    <xf numFmtId="0" fontId="109" fillId="0" borderId="1" xfId="0" applyFont="1" applyBorder="1" applyAlignment="1">
      <alignment vertical="center"/>
    </xf>
    <xf numFmtId="0" fontId="109" fillId="0" borderId="1" xfId="0" applyFont="1" applyBorder="1" applyAlignment="1">
      <alignment horizontal="center" vertical="center"/>
    </xf>
    <xf numFmtId="0" fontId="43" fillId="0" borderId="1" xfId="0" applyFont="1" applyBorder="1" applyAlignment="1">
      <alignment vertical="center"/>
    </xf>
    <xf numFmtId="0" fontId="43" fillId="0" borderId="1" xfId="0" applyFont="1" applyBorder="1" applyAlignment="1">
      <alignment horizontal="center" vertical="center"/>
    </xf>
    <xf numFmtId="0" fontId="96" fillId="0" borderId="1" xfId="0" applyFont="1" applyBorder="1" applyAlignment="1">
      <alignment horizontal="center" vertical="center"/>
    </xf>
    <xf numFmtId="0" fontId="101" fillId="0" borderId="1" xfId="0" applyFont="1" applyBorder="1" applyAlignment="1">
      <alignment horizontal="center" vertical="center"/>
    </xf>
    <xf numFmtId="4" fontId="43" fillId="0" borderId="1" xfId="0" applyNumberFormat="1" applyFont="1" applyBorder="1" applyAlignment="1">
      <alignment horizontal="center" vertical="center"/>
    </xf>
    <xf numFmtId="0" fontId="32" fillId="2" borderId="0" xfId="0" applyFont="1" applyFill="1"/>
    <xf numFmtId="0" fontId="58" fillId="2" borderId="1" xfId="0" applyFont="1" applyFill="1" applyBorder="1" applyAlignment="1">
      <alignment horizontal="center" vertical="center" wrapText="1"/>
    </xf>
    <xf numFmtId="14" fontId="58" fillId="2" borderId="1" xfId="0" applyNumberFormat="1" applyFont="1" applyFill="1" applyBorder="1" applyAlignment="1">
      <alignment horizontal="center" vertical="center" wrapText="1"/>
    </xf>
    <xf numFmtId="0" fontId="41" fillId="2" borderId="1" xfId="0" applyFont="1" applyFill="1" applyBorder="1" applyAlignment="1">
      <alignment horizontal="left" vertical="center" wrapText="1"/>
    </xf>
    <xf numFmtId="0" fontId="42" fillId="2" borderId="1" xfId="0" applyFont="1" applyFill="1" applyBorder="1" applyAlignment="1">
      <alignment horizontal="center" vertical="center" wrapText="1"/>
    </xf>
    <xf numFmtId="0" fontId="42" fillId="2" borderId="0" xfId="0" applyFont="1" applyFill="1" applyAlignment="1">
      <alignment horizontal="center" vertical="center" wrapText="1"/>
    </xf>
    <xf numFmtId="0" fontId="62" fillId="4" borderId="4" xfId="0" applyFont="1" applyFill="1" applyBorder="1" applyAlignment="1">
      <alignment horizontal="center" vertical="center" wrapText="1"/>
    </xf>
    <xf numFmtId="0" fontId="65" fillId="7" borderId="4" xfId="0" applyFont="1" applyFill="1" applyBorder="1" applyAlignment="1">
      <alignment horizontal="center" vertical="center" wrapText="1"/>
    </xf>
    <xf numFmtId="0" fontId="78" fillId="2" borderId="0" xfId="0" applyFont="1" applyFill="1" applyAlignment="1">
      <alignment horizontal="center" vertical="center" wrapText="1"/>
    </xf>
    <xf numFmtId="0" fontId="81" fillId="2" borderId="0" xfId="0" applyFont="1" applyFill="1" applyAlignment="1">
      <alignment horizontal="center" vertical="center" wrapText="1"/>
    </xf>
    <xf numFmtId="0" fontId="83" fillId="7" borderId="4" xfId="0" applyFont="1" applyFill="1" applyBorder="1" applyAlignment="1">
      <alignment horizontal="center" vertical="center" wrapText="1"/>
    </xf>
    <xf numFmtId="0" fontId="24" fillId="0" borderId="1" xfId="0" applyFont="1" applyBorder="1" applyAlignment="1">
      <alignment horizontal="center" vertical="center" wrapText="1"/>
    </xf>
    <xf numFmtId="14" fontId="24" fillId="0" borderId="1" xfId="0" applyNumberFormat="1" applyFont="1" applyBorder="1" applyAlignment="1">
      <alignment horizontal="center" vertical="center" wrapText="1"/>
    </xf>
    <xf numFmtId="0" fontId="24" fillId="0" borderId="1" xfId="0" applyFont="1" applyBorder="1" applyAlignment="1">
      <alignment horizontal="left" vertical="center" wrapText="1"/>
    </xf>
    <xf numFmtId="164" fontId="24" fillId="0" borderId="1" xfId="0" applyNumberFormat="1" applyFont="1" applyBorder="1" applyAlignment="1">
      <alignment horizontal="center" vertical="center" wrapText="1"/>
    </xf>
    <xf numFmtId="171" fontId="24" fillId="0" borderId="1" xfId="0" applyNumberFormat="1" applyFont="1" applyBorder="1" applyAlignment="1">
      <alignment horizontal="center" vertical="center" wrapText="1"/>
    </xf>
    <xf numFmtId="0" fontId="31" fillId="0" borderId="1" xfId="0" applyFont="1" applyBorder="1"/>
    <xf numFmtId="0" fontId="24" fillId="0" borderId="1" xfId="0" applyFont="1" applyBorder="1" applyAlignment="1">
      <alignment wrapText="1"/>
    </xf>
    <xf numFmtId="0" fontId="24" fillId="0" borderId="1" xfId="14" applyFont="1" applyBorder="1" applyAlignment="1">
      <alignment horizontal="left" vertical="center" wrapText="1"/>
    </xf>
    <xf numFmtId="0" fontId="62" fillId="0" borderId="0" xfId="0" applyFont="1" applyAlignment="1">
      <alignment horizontal="left" wrapText="1"/>
    </xf>
    <xf numFmtId="0" fontId="29" fillId="8" borderId="1" xfId="0" applyFont="1" applyFill="1" applyBorder="1" applyAlignment="1">
      <alignment horizontal="center" vertical="center" wrapText="1"/>
    </xf>
    <xf numFmtId="0" fontId="32" fillId="0" borderId="1" xfId="0" applyFont="1" applyBorder="1" applyAlignment="1">
      <alignment horizontal="center" vertical="center"/>
    </xf>
    <xf numFmtId="0" fontId="25" fillId="0" borderId="0" xfId="0" applyFont="1" applyAlignment="1">
      <alignment horizontal="center" vertical="center"/>
    </xf>
    <xf numFmtId="171" fontId="32" fillId="0" borderId="1" xfId="0" applyNumberFormat="1" applyFont="1" applyBorder="1" applyAlignment="1">
      <alignment horizontal="center" vertical="center"/>
    </xf>
    <xf numFmtId="0" fontId="29" fillId="0" borderId="0" xfId="0" applyFont="1" applyAlignment="1">
      <alignment vertical="center" wrapText="1"/>
    </xf>
    <xf numFmtId="2" fontId="32" fillId="0" borderId="1" xfId="0" applyNumberFormat="1" applyFont="1" applyBorder="1" applyAlignment="1">
      <alignment horizontal="center" vertical="center"/>
    </xf>
    <xf numFmtId="2" fontId="32" fillId="0" borderId="1" xfId="45" applyNumberFormat="1" applyFont="1" applyBorder="1" applyAlignment="1">
      <alignment horizontal="center" vertical="center"/>
    </xf>
    <xf numFmtId="0" fontId="18" fillId="0" borderId="0" xfId="0" applyFont="1" applyAlignment="1">
      <alignment horizontal="center" vertical="center"/>
    </xf>
    <xf numFmtId="0" fontId="74" fillId="0" borderId="0" xfId="0" applyFont="1" applyAlignment="1">
      <alignment horizontal="center" vertical="center"/>
    </xf>
    <xf numFmtId="14" fontId="74" fillId="0" borderId="0" xfId="0" applyNumberFormat="1" applyFont="1" applyAlignment="1">
      <alignment horizontal="center" vertical="center"/>
    </xf>
    <xf numFmtId="0" fontId="24" fillId="0" borderId="0" xfId="0" applyFont="1" applyAlignment="1">
      <alignment horizontal="left" vertical="center"/>
    </xf>
    <xf numFmtId="0" fontId="83" fillId="6" borderId="1" xfId="14" applyFont="1" applyFill="1" applyBorder="1" applyAlignment="1">
      <alignment horizontal="left" vertical="center" wrapText="1"/>
    </xf>
    <xf numFmtId="171" fontId="83" fillId="6" borderId="1" xfId="0" applyNumberFormat="1" applyFont="1" applyFill="1" applyBorder="1" applyAlignment="1">
      <alignment horizontal="center" vertical="center" wrapText="1"/>
    </xf>
    <xf numFmtId="0" fontId="78" fillId="0" borderId="1" xfId="0" applyFont="1" applyBorder="1" applyAlignment="1">
      <alignment horizontal="left" vertical="center" wrapText="1"/>
    </xf>
    <xf numFmtId="171" fontId="0" fillId="0" borderId="0" xfId="0" applyNumberFormat="1" applyAlignment="1">
      <alignment horizontal="center" vertical="center" wrapText="1"/>
    </xf>
    <xf numFmtId="171" fontId="0" fillId="0" borderId="0" xfId="0" applyNumberFormat="1" applyAlignment="1">
      <alignment horizontal="center" vertical="center"/>
    </xf>
    <xf numFmtId="4" fontId="0" fillId="0" borderId="0" xfId="0" applyNumberFormat="1" applyAlignment="1">
      <alignment horizontal="center" vertical="center"/>
    </xf>
    <xf numFmtId="0" fontId="114" fillId="0" borderId="1" xfId="0" applyFont="1" applyBorder="1" applyAlignment="1">
      <alignment horizontal="center" vertical="center" wrapText="1"/>
    </xf>
    <xf numFmtId="0" fontId="0" fillId="0" borderId="1" xfId="0" applyBorder="1" applyAlignment="1">
      <alignment horizontal="center" vertical="center" wrapText="1"/>
    </xf>
    <xf numFmtId="4" fontId="0" fillId="0" borderId="1" xfId="0" applyNumberFormat="1" applyBorder="1" applyAlignment="1">
      <alignment horizontal="center" vertical="center" wrapText="1"/>
    </xf>
    <xf numFmtId="3" fontId="114" fillId="0" borderId="1" xfId="0" applyNumberFormat="1" applyFont="1" applyBorder="1" applyAlignment="1">
      <alignment horizontal="center" vertical="center" wrapText="1"/>
    </xf>
    <xf numFmtId="0" fontId="114" fillId="0" borderId="1" xfId="0" applyFont="1" applyBorder="1" applyAlignment="1">
      <alignment horizontal="center" vertical="center"/>
    </xf>
    <xf numFmtId="171"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0" fontId="0" fillId="0" borderId="1" xfId="0" applyBorder="1" applyAlignment="1">
      <alignment horizontal="center" vertical="center"/>
    </xf>
    <xf numFmtId="4" fontId="0" fillId="0" borderId="1" xfId="0" applyNumberFormat="1" applyBorder="1" applyAlignment="1">
      <alignment horizontal="center" vertical="center"/>
    </xf>
    <xf numFmtId="43" fontId="0" fillId="0" borderId="1" xfId="30" applyFont="1" applyBorder="1" applyAlignment="1">
      <alignment horizontal="center" vertical="center" wrapText="1"/>
    </xf>
    <xf numFmtId="0" fontId="29" fillId="0" borderId="0" xfId="0" applyFont="1" applyAlignment="1">
      <alignment horizontal="center" wrapText="1"/>
    </xf>
    <xf numFmtId="0" fontId="62" fillId="0" borderId="0" xfId="0" applyFont="1" applyAlignment="1">
      <alignment horizontal="center" wrapText="1"/>
    </xf>
    <xf numFmtId="0" fontId="30" fillId="0" borderId="0" xfId="3" applyFont="1" applyAlignment="1">
      <alignment horizontal="center" vertical="center"/>
    </xf>
    <xf numFmtId="0" fontId="15" fillId="0" borderId="0" xfId="3" applyFont="1" applyAlignment="1">
      <alignment horizontal="justify" vertical="top" wrapText="1"/>
    </xf>
    <xf numFmtId="0" fontId="28" fillId="0" borderId="0" xfId="3" applyFont="1" applyAlignment="1">
      <alignment horizontal="center" vertical="center"/>
    </xf>
    <xf numFmtId="0" fontId="29" fillId="0" borderId="0" xfId="3" applyFont="1" applyAlignment="1">
      <alignment horizontal="center" vertical="center"/>
    </xf>
    <xf numFmtId="0" fontId="32" fillId="0" borderId="0" xfId="0" applyFont="1" applyAlignment="1">
      <alignment horizontal="center" vertical="center"/>
    </xf>
    <xf numFmtId="0" fontId="4" fillId="0" borderId="0" xfId="0" applyFont="1" applyAlignment="1">
      <alignment horizontal="center" vertical="center"/>
    </xf>
    <xf numFmtId="0" fontId="2" fillId="0" borderId="0" xfId="0" applyFont="1" applyAlignment="1">
      <alignment horizontal="center" vertical="center"/>
    </xf>
    <xf numFmtId="0" fontId="16" fillId="0" borderId="1" xfId="3" applyFont="1" applyBorder="1" applyAlignment="1">
      <alignment horizontal="center" vertical="center" wrapText="1"/>
    </xf>
    <xf numFmtId="0" fontId="15" fillId="0" borderId="0" xfId="3" quotePrefix="1" applyFont="1" applyAlignment="1">
      <alignment horizontal="left" vertical="center" wrapText="1"/>
    </xf>
    <xf numFmtId="0" fontId="13" fillId="0" borderId="0" xfId="3" applyFont="1" applyAlignment="1">
      <alignment horizontal="left" vertical="center" wrapText="1"/>
    </xf>
    <xf numFmtId="0" fontId="13" fillId="0" borderId="1" xfId="3" applyFont="1" applyBorder="1" applyAlignment="1">
      <alignment horizontal="center" vertical="center" wrapText="1"/>
    </xf>
    <xf numFmtId="0" fontId="15" fillId="0" borderId="0" xfId="3" applyFont="1" applyAlignment="1">
      <alignment horizontal="left" vertical="center"/>
    </xf>
    <xf numFmtId="0" fontId="15" fillId="0" borderId="0" xfId="3" applyFont="1" applyAlignment="1">
      <alignment vertical="center" wrapText="1"/>
    </xf>
    <xf numFmtId="0" fontId="15" fillId="0" borderId="0" xfId="3" applyFont="1" applyAlignment="1">
      <alignment horizontal="left" vertical="top" wrapText="1"/>
    </xf>
    <xf numFmtId="0" fontId="13" fillId="0" borderId="0" xfId="0" quotePrefix="1" applyFont="1" applyAlignment="1">
      <alignment horizontal="left" vertical="center" wrapText="1"/>
    </xf>
    <xf numFmtId="14" fontId="13" fillId="0" borderId="0" xfId="3" applyNumberFormat="1" applyFont="1" applyAlignment="1">
      <alignment horizontal="center" vertical="center" wrapText="1"/>
    </xf>
    <xf numFmtId="0" fontId="24" fillId="0" borderId="0" xfId="0" applyFont="1" applyAlignment="1">
      <alignment horizontal="justify" vertical="center"/>
    </xf>
    <xf numFmtId="0" fontId="25" fillId="0" borderId="0" xfId="0" applyFont="1" applyAlignment="1">
      <alignment horizontal="center" wrapText="1"/>
    </xf>
    <xf numFmtId="0" fontId="25" fillId="0" borderId="0" xfId="0" applyFont="1" applyAlignment="1">
      <alignment horizontal="right" vertical="center" wrapText="1"/>
    </xf>
    <xf numFmtId="0" fontId="24" fillId="0" borderId="0" xfId="0" applyFont="1" applyAlignment="1">
      <alignment horizontal="center" wrapText="1"/>
    </xf>
    <xf numFmtId="0" fontId="24" fillId="0" borderId="0" xfId="0" applyFont="1" applyAlignment="1">
      <alignment vertical="center" wrapText="1"/>
    </xf>
    <xf numFmtId="0" fontId="10" fillId="0" borderId="0" xfId="0" applyFont="1" applyAlignment="1">
      <alignment horizontal="center" wrapText="1"/>
    </xf>
    <xf numFmtId="0" fontId="10" fillId="0" borderId="0" xfId="0" applyFont="1" applyAlignment="1">
      <alignment horizontal="center" vertical="top" wrapText="1"/>
    </xf>
    <xf numFmtId="0" fontId="12" fillId="0" borderId="0" xfId="0" applyFont="1" applyAlignment="1">
      <alignment horizontal="left" vertical="center" wrapText="1"/>
    </xf>
    <xf numFmtId="0" fontId="12" fillId="0" borderId="0" xfId="0" quotePrefix="1" applyFont="1" applyAlignment="1">
      <alignment horizontal="justify" vertical="center" wrapText="1"/>
    </xf>
    <xf numFmtId="0" fontId="12" fillId="0" borderId="0" xfId="0" applyFont="1" applyAlignment="1">
      <alignment horizontal="justify" vertical="center" wrapText="1"/>
    </xf>
    <xf numFmtId="0" fontId="10" fillId="0" borderId="0" xfId="0" applyFont="1" applyAlignment="1">
      <alignment horizontal="left" vertical="center" wrapText="1"/>
    </xf>
    <xf numFmtId="0" fontId="15" fillId="0" borderId="0" xfId="0" quotePrefix="1" applyFont="1" applyAlignment="1">
      <alignment horizontal="left" vertical="center" wrapText="1"/>
    </xf>
    <xf numFmtId="0" fontId="15" fillId="0" borderId="0" xfId="0" applyFont="1" applyAlignment="1">
      <alignment horizontal="justify" vertical="justify" wrapText="1"/>
    </xf>
    <xf numFmtId="0" fontId="15" fillId="0" borderId="0" xfId="0" quotePrefix="1" applyFont="1" applyAlignment="1">
      <alignment horizontal="justify" vertical="center" wrapText="1"/>
    </xf>
    <xf numFmtId="0" fontId="15" fillId="0" borderId="0" xfId="0" applyFont="1" applyAlignment="1">
      <alignment horizontal="justify" vertical="center" wrapText="1"/>
    </xf>
    <xf numFmtId="0" fontId="10" fillId="0" borderId="0" xfId="0" applyFont="1" applyAlignment="1">
      <alignment horizontal="center" vertical="center" wrapText="1"/>
    </xf>
    <xf numFmtId="0" fontId="76" fillId="0" borderId="0" xfId="0" applyFont="1" applyAlignment="1">
      <alignment horizontal="center" wrapText="1"/>
    </xf>
    <xf numFmtId="0" fontId="75" fillId="0" borderId="0" xfId="0" applyFont="1" applyAlignment="1">
      <alignment horizontal="right" vertical="center" wrapText="1"/>
    </xf>
    <xf numFmtId="0" fontId="76" fillId="0" borderId="0" xfId="0" applyFont="1" applyAlignment="1">
      <alignment horizontal="center" vertical="top" wrapText="1"/>
    </xf>
    <xf numFmtId="0" fontId="4" fillId="0" borderId="0" xfId="0" applyFont="1" applyAlignment="1">
      <alignment horizontal="center"/>
    </xf>
    <xf numFmtId="0" fontId="21" fillId="0" borderId="0" xfId="0" quotePrefix="1" applyFont="1" applyAlignment="1">
      <alignment horizontal="left" vertical="center" wrapText="1"/>
    </xf>
    <xf numFmtId="0" fontId="12" fillId="0" borderId="0" xfId="0" quotePrefix="1" applyFont="1" applyAlignment="1">
      <alignment horizontal="left" vertical="center" wrapText="1"/>
    </xf>
    <xf numFmtId="0" fontId="15" fillId="0" borderId="0" xfId="0" applyFont="1" applyAlignment="1">
      <alignment horizontal="left" vertical="center" wrapText="1"/>
    </xf>
    <xf numFmtId="0" fontId="2" fillId="0" borderId="0" xfId="0" applyFont="1" applyAlignment="1">
      <alignment horizontal="right" vertical="center"/>
    </xf>
    <xf numFmtId="0" fontId="17" fillId="0" borderId="0" xfId="0" applyFont="1" applyAlignment="1">
      <alignment horizontal="center" vertical="center"/>
    </xf>
    <xf numFmtId="0" fontId="17" fillId="0" borderId="0" xfId="0" applyFont="1" applyAlignment="1">
      <alignment horizontal="center" vertical="center" wrapText="1"/>
    </xf>
    <xf numFmtId="0" fontId="10" fillId="0" borderId="0" xfId="0" quotePrefix="1" applyFont="1" applyAlignment="1">
      <alignment horizontal="left" vertical="center"/>
    </xf>
    <xf numFmtId="0" fontId="10" fillId="0" borderId="0" xfId="0" applyFont="1" applyAlignment="1">
      <alignment horizontal="left" vertical="center"/>
    </xf>
    <xf numFmtId="0" fontId="5" fillId="0" borderId="0" xfId="0" applyFont="1" applyAlignment="1">
      <alignment horizontal="center" vertical="center"/>
    </xf>
    <xf numFmtId="0" fontId="24" fillId="3" borderId="0" xfId="13" applyFont="1" applyFill="1" applyAlignment="1">
      <alignment horizontal="left" vertical="center" wrapText="1"/>
    </xf>
    <xf numFmtId="0" fontId="29" fillId="3" borderId="0" xfId="12" applyFont="1" applyFill="1" applyAlignment="1">
      <alignment horizontal="center" vertical="top"/>
    </xf>
    <xf numFmtId="0" fontId="28" fillId="0" borderId="12" xfId="32" applyFont="1" applyBorder="1" applyAlignment="1">
      <alignment horizontal="center" vertical="center" wrapText="1"/>
    </xf>
    <xf numFmtId="0" fontId="28" fillId="0" borderId="6" xfId="32" applyFont="1" applyBorder="1" applyAlignment="1">
      <alignment horizontal="center" vertical="center" wrapText="1"/>
    </xf>
    <xf numFmtId="166" fontId="28" fillId="0" borderId="12" xfId="34" applyFont="1" applyFill="1" applyBorder="1" applyAlignment="1">
      <alignment horizontal="center" vertical="center" wrapText="1"/>
    </xf>
    <xf numFmtId="166" fontId="28" fillId="0" borderId="6" xfId="34" applyFont="1" applyFill="1" applyBorder="1" applyAlignment="1">
      <alignment horizontal="center" vertical="center" wrapText="1"/>
    </xf>
    <xf numFmtId="0" fontId="28" fillId="0" borderId="1" xfId="32" applyFont="1" applyBorder="1" applyAlignment="1">
      <alignment horizontal="center" vertical="center" wrapText="1"/>
    </xf>
    <xf numFmtId="166" fontId="28" fillId="0" borderId="1" xfId="34" applyFont="1" applyFill="1" applyBorder="1" applyAlignment="1">
      <alignment horizontal="center" vertical="center" wrapText="1"/>
    </xf>
    <xf numFmtId="0" fontId="24" fillId="0" borderId="1" xfId="0" applyFont="1" applyBorder="1" applyAlignment="1">
      <alignment horizontal="center" vertical="center"/>
    </xf>
    <xf numFmtId="0" fontId="24" fillId="0" borderId="1" xfId="0" applyFont="1" applyBorder="1" applyAlignment="1" applyProtection="1">
      <alignment horizontal="left" vertical="center" wrapText="1"/>
      <protection locked="0"/>
    </xf>
    <xf numFmtId="0" fontId="29" fillId="0" borderId="0" xfId="0" quotePrefix="1" applyFont="1" applyAlignment="1">
      <alignment horizontal="justify" vertical="center" wrapText="1"/>
    </xf>
    <xf numFmtId="0" fontId="32" fillId="0" borderId="0" xfId="0" applyFont="1" applyAlignment="1">
      <alignment horizontal="justify" vertical="center" wrapText="1"/>
    </xf>
    <xf numFmtId="0" fontId="32" fillId="0" borderId="0" xfId="0" applyFont="1" applyAlignment="1">
      <alignment horizontal="left" vertical="center" wrapText="1"/>
    </xf>
    <xf numFmtId="0" fontId="32" fillId="0" borderId="0" xfId="0" applyFont="1" applyAlignment="1">
      <alignment horizontal="left" vertical="center"/>
    </xf>
    <xf numFmtId="0" fontId="24" fillId="0" borderId="0" xfId="0" quotePrefix="1" applyFont="1" applyAlignment="1">
      <alignment horizontal="left" vertical="center" wrapText="1"/>
    </xf>
    <xf numFmtId="0" fontId="29" fillId="0" borderId="0" xfId="0" applyFont="1" applyAlignment="1">
      <alignment horizontal="center" vertical="center"/>
    </xf>
    <xf numFmtId="0" fontId="24" fillId="0" borderId="0" xfId="0" applyFont="1" applyAlignment="1">
      <alignment horizontal="center" vertical="center"/>
    </xf>
    <xf numFmtId="0" fontId="4" fillId="0" borderId="0" xfId="0" applyFont="1" applyAlignment="1">
      <alignment horizontal="left" vertical="center" wrapText="1"/>
    </xf>
    <xf numFmtId="0" fontId="24" fillId="0" borderId="11" xfId="0" quotePrefix="1" applyFont="1" applyBorder="1" applyAlignment="1">
      <alignment horizontal="left" vertical="center" wrapText="1"/>
    </xf>
    <xf numFmtId="0" fontId="29" fillId="0" borderId="1" xfId="0" applyFont="1" applyBorder="1" applyAlignment="1">
      <alignment horizontal="center" vertical="center" wrapText="1"/>
    </xf>
    <xf numFmtId="0" fontId="86" fillId="0" borderId="2" xfId="0" applyFont="1" applyBorder="1" applyAlignment="1" applyProtection="1">
      <alignment horizontal="left" vertical="center" wrapText="1"/>
      <protection locked="0"/>
    </xf>
    <xf numFmtId="0" fontId="86" fillId="0" borderId="3" xfId="0" applyFont="1" applyBorder="1" applyAlignment="1" applyProtection="1">
      <alignment horizontal="left" vertical="center" wrapText="1"/>
      <protection locked="0"/>
    </xf>
    <xf numFmtId="0" fontId="86" fillId="0" borderId="4" xfId="0" applyFont="1" applyBorder="1" applyAlignment="1" applyProtection="1">
      <alignment horizontal="left" vertical="center" wrapText="1"/>
      <protection locked="0"/>
    </xf>
    <xf numFmtId="0" fontId="27" fillId="0" borderId="2" xfId="0" applyFont="1" applyBorder="1" applyAlignment="1">
      <alignment horizontal="center" vertical="center"/>
    </xf>
    <xf numFmtId="0" fontId="27" fillId="0" borderId="4" xfId="0" applyFont="1" applyBorder="1" applyAlignment="1">
      <alignment horizontal="center" vertical="center"/>
    </xf>
    <xf numFmtId="0" fontId="27" fillId="0" borderId="2" xfId="0" applyFont="1" applyBorder="1" applyAlignment="1">
      <alignment horizontal="center" vertical="center" wrapText="1"/>
    </xf>
    <xf numFmtId="0" fontId="27" fillId="0" borderId="4" xfId="0" applyFont="1" applyBorder="1" applyAlignment="1">
      <alignment horizontal="center" vertical="center" wrapText="1"/>
    </xf>
    <xf numFmtId="0" fontId="32" fillId="0" borderId="0" xfId="0" quotePrefix="1" applyFont="1" applyAlignment="1">
      <alignment horizontal="justify" vertical="center" wrapText="1"/>
    </xf>
    <xf numFmtId="0" fontId="24" fillId="0" borderId="0" xfId="0" quotePrefix="1" applyFont="1" applyAlignment="1">
      <alignment horizontal="justify" vertical="justify" wrapText="1"/>
    </xf>
    <xf numFmtId="0" fontId="24" fillId="0" borderId="0" xfId="0" quotePrefix="1" applyFont="1" applyAlignment="1">
      <alignment horizontal="left" vertical="justify" wrapText="1"/>
    </xf>
    <xf numFmtId="0" fontId="29" fillId="0" borderId="2" xfId="0" applyFont="1" applyBorder="1" applyAlignment="1">
      <alignment horizontal="center" vertical="center" wrapText="1"/>
    </xf>
    <xf numFmtId="0" fontId="29" fillId="0" borderId="3" xfId="0" applyFont="1" applyBorder="1" applyAlignment="1">
      <alignment horizontal="center" vertical="center" wrapText="1"/>
    </xf>
    <xf numFmtId="0" fontId="29" fillId="0" borderId="4" xfId="0" applyFont="1" applyBorder="1" applyAlignment="1">
      <alignment horizontal="center" vertical="center" wrapText="1"/>
    </xf>
    <xf numFmtId="0" fontId="29" fillId="0" borderId="2" xfId="0" applyFont="1" applyBorder="1" applyAlignment="1">
      <alignment horizontal="center" vertical="center"/>
    </xf>
    <xf numFmtId="0" fontId="29" fillId="0" borderId="4" xfId="0" applyFont="1" applyBorder="1" applyAlignment="1">
      <alignment horizontal="center" vertical="center"/>
    </xf>
    <xf numFmtId="0" fontId="29" fillId="0" borderId="0" xfId="0" quotePrefix="1" applyFont="1" applyAlignment="1">
      <alignment horizontal="left" vertical="center" wrapText="1"/>
    </xf>
    <xf numFmtId="0" fontId="87" fillId="0" borderId="7" xfId="0" applyFont="1" applyBorder="1" applyAlignment="1">
      <alignment horizontal="center" wrapText="1"/>
    </xf>
    <xf numFmtId="0" fontId="87" fillId="0" borderId="8" xfId="0" applyFont="1" applyBorder="1" applyAlignment="1">
      <alignment horizontal="center" wrapText="1"/>
    </xf>
    <xf numFmtId="0" fontId="87" fillId="0" borderId="9" xfId="0" applyFont="1" applyBorder="1" applyAlignment="1">
      <alignment horizontal="center" wrapText="1"/>
    </xf>
    <xf numFmtId="0" fontId="32" fillId="0" borderId="0" xfId="0" applyFont="1"/>
    <xf numFmtId="0" fontId="25" fillId="0" borderId="0" xfId="0" applyFont="1" applyAlignment="1">
      <alignment horizontal="center" vertical="center"/>
    </xf>
    <xf numFmtId="0" fontId="24" fillId="0" borderId="0" xfId="0" applyFont="1" applyAlignment="1">
      <alignment horizontal="left" vertical="center" wrapText="1"/>
    </xf>
    <xf numFmtId="0" fontId="29" fillId="0" borderId="12" xfId="0" applyFont="1" applyBorder="1" applyAlignment="1">
      <alignment horizontal="center" vertical="center" wrapText="1"/>
    </xf>
    <xf numFmtId="0" fontId="29" fillId="0" borderId="6" xfId="0" applyFont="1" applyBorder="1" applyAlignment="1">
      <alignment horizontal="center" vertical="center" wrapText="1"/>
    </xf>
    <xf numFmtId="0" fontId="32" fillId="0" borderId="0" xfId="0" applyFont="1" applyAlignment="1">
      <alignment horizontal="left" wrapText="1"/>
    </xf>
    <xf numFmtId="0" fontId="29" fillId="8" borderId="12" xfId="0" applyFont="1" applyFill="1" applyBorder="1" applyAlignment="1">
      <alignment horizontal="center" vertical="center" wrapText="1"/>
    </xf>
    <xf numFmtId="0" fontId="29" fillId="8" borderId="6" xfId="0" applyFont="1" applyFill="1" applyBorder="1" applyAlignment="1">
      <alignment horizontal="center" vertical="center" wrapText="1"/>
    </xf>
    <xf numFmtId="0" fontId="29" fillId="8" borderId="2" xfId="0" applyFont="1" applyFill="1" applyBorder="1" applyAlignment="1">
      <alignment horizontal="center" vertical="center" wrapText="1"/>
    </xf>
    <xf numFmtId="0" fontId="29" fillId="8" borderId="3" xfId="0" applyFont="1" applyFill="1" applyBorder="1" applyAlignment="1">
      <alignment horizontal="center" vertical="center" wrapText="1"/>
    </xf>
    <xf numFmtId="0" fontId="29" fillId="8" borderId="4" xfId="0" applyFont="1" applyFill="1" applyBorder="1" applyAlignment="1">
      <alignment horizontal="center" vertical="center" wrapText="1"/>
    </xf>
    <xf numFmtId="0" fontId="111" fillId="0" borderId="1" xfId="0" applyFont="1" applyBorder="1" applyAlignment="1">
      <alignment vertical="center" wrapText="1"/>
    </xf>
    <xf numFmtId="0" fontId="109" fillId="0" borderId="1" xfId="0" applyFont="1" applyBorder="1" applyAlignment="1">
      <alignment horizontal="center" vertical="center" wrapText="1"/>
    </xf>
    <xf numFmtId="0" fontId="43" fillId="0" borderId="1" xfId="0" applyFont="1" applyBorder="1" applyAlignment="1">
      <alignment horizontal="center" vertical="center" wrapText="1"/>
    </xf>
    <xf numFmtId="0" fontId="101" fillId="0" borderId="1" xfId="0" applyFont="1" applyBorder="1" applyAlignment="1">
      <alignment horizontal="center" vertical="center" wrapText="1"/>
    </xf>
    <xf numFmtId="0" fontId="0" fillId="0" borderId="7" xfId="0" applyBorder="1" applyAlignment="1">
      <alignment horizontal="center"/>
    </xf>
    <xf numFmtId="0" fontId="114" fillId="0" borderId="1" xfId="0" applyFont="1" applyBorder="1" applyAlignment="1">
      <alignment horizontal="center" vertical="center" wrapText="1"/>
    </xf>
    <xf numFmtId="0" fontId="114" fillId="0" borderId="2" xfId="0" applyFont="1" applyBorder="1" applyAlignment="1">
      <alignment horizontal="center" vertical="center" wrapText="1"/>
    </xf>
    <xf numFmtId="0" fontId="114" fillId="0" borderId="3" xfId="0" applyFont="1" applyBorder="1" applyAlignment="1">
      <alignment horizontal="center" vertical="center" wrapText="1"/>
    </xf>
    <xf numFmtId="0" fontId="114" fillId="0" borderId="4" xfId="0" applyFont="1" applyBorder="1" applyAlignment="1">
      <alignment horizontal="center" vertical="center" wrapText="1"/>
    </xf>
    <xf numFmtId="0" fontId="24" fillId="0" borderId="0" xfId="13" applyFont="1" applyFill="1" applyBorder="1" applyAlignment="1">
      <alignment horizontal="center" vertical="center" wrapText="1"/>
    </xf>
    <xf numFmtId="0" fontId="24" fillId="0" borderId="0" xfId="13" applyFont="1" applyFill="1" applyBorder="1" applyAlignment="1">
      <alignment horizontal="left" vertical="center" wrapText="1"/>
    </xf>
    <xf numFmtId="167" fontId="32" fillId="0" borderId="0" xfId="0" applyNumberFormat="1" applyFont="1" applyFill="1" applyBorder="1" applyAlignment="1">
      <alignment horizontal="center" vertical="center"/>
    </xf>
    <xf numFmtId="166" fontId="24" fillId="0" borderId="0" xfId="13" applyNumberFormat="1" applyFont="1" applyFill="1" applyBorder="1" applyAlignment="1">
      <alignment horizontal="center" vertical="center" wrapText="1"/>
    </xf>
    <xf numFmtId="2" fontId="24" fillId="0" borderId="0" xfId="13" applyNumberFormat="1" applyFont="1" applyFill="1" applyBorder="1" applyAlignment="1">
      <alignment horizontal="center" vertical="center" wrapText="1"/>
    </xf>
    <xf numFmtId="0" fontId="29" fillId="0" borderId="0" xfId="13" applyFont="1" applyFill="1" applyBorder="1" applyAlignment="1">
      <alignment horizontal="center" vertical="center" wrapText="1"/>
    </xf>
    <xf numFmtId="166" fontId="29" fillId="0" borderId="0" xfId="13" applyNumberFormat="1" applyFont="1" applyFill="1" applyBorder="1" applyAlignment="1">
      <alignment horizontal="center" vertical="center" wrapText="1"/>
    </xf>
    <xf numFmtId="166" fontId="24" fillId="0" borderId="0" xfId="13" applyNumberFormat="1" applyFont="1" applyFill="1" applyBorder="1" applyAlignment="1">
      <alignment horizontal="center" vertical="center" wrapText="1"/>
    </xf>
    <xf numFmtId="0" fontId="24" fillId="0" borderId="1" xfId="13" applyFont="1" applyFill="1" applyBorder="1" applyAlignment="1">
      <alignment horizontal="center" vertical="center" wrapText="1"/>
    </xf>
    <xf numFmtId="0" fontId="24" fillId="0" borderId="1" xfId="13" applyFont="1" applyFill="1" applyBorder="1" applyAlignment="1">
      <alignment horizontal="left" vertical="center" wrapText="1"/>
    </xf>
    <xf numFmtId="167" fontId="32" fillId="0" borderId="1" xfId="0" applyNumberFormat="1" applyFont="1" applyFill="1" applyBorder="1" applyAlignment="1">
      <alignment horizontal="center" vertical="center"/>
    </xf>
    <xf numFmtId="166" fontId="24" fillId="0" borderId="1" xfId="13" applyNumberFormat="1" applyFont="1" applyFill="1" applyBorder="1" applyAlignment="1">
      <alignment horizontal="center" vertical="center" wrapText="1"/>
    </xf>
    <xf numFmtId="2" fontId="24" fillId="0" borderId="1" xfId="13" applyNumberFormat="1" applyFont="1" applyFill="1" applyBorder="1" applyAlignment="1">
      <alignment horizontal="center" vertical="center" wrapText="1"/>
    </xf>
  </cellXfs>
  <cellStyles count="46">
    <cellStyle name="Comma" xfId="30" builtinId="3"/>
    <cellStyle name="Comma 12" xfId="39" xr:uid="{CB26FBA3-12D6-41DD-BAF7-C375133272EC}"/>
    <cellStyle name="Comma 12 3" xfId="21" xr:uid="{00000000-0005-0000-0000-000001000000}"/>
    <cellStyle name="Comma 12 3 3" xfId="44" xr:uid="{6C83DBFA-055F-434F-BEC8-9F7D1FCE6938}"/>
    <cellStyle name="Comma 14" xfId="37" xr:uid="{57C4BC27-B633-4C38-A1D8-85930F1A8E6E}"/>
    <cellStyle name="Comma 14 5" xfId="43" xr:uid="{5C4C6610-9FE5-4613-A0FA-C9A01FBB68A3}"/>
    <cellStyle name="Comma 18 2" xfId="41" xr:uid="{60C46A79-8F59-4AF1-8816-A722C9B0B69E}"/>
    <cellStyle name="Comma 2 2 16" xfId="9" xr:uid="{00000000-0005-0000-0000-000002000000}"/>
    <cellStyle name="Comma 2 4 2" xfId="34" xr:uid="{B425991C-8349-4CDA-8E2F-64D4620F2361}"/>
    <cellStyle name="Comma 21 2 3" xfId="16" xr:uid="{00000000-0005-0000-0000-000003000000}"/>
    <cellStyle name="Comma 3" xfId="6" xr:uid="{00000000-0005-0000-0000-000004000000}"/>
    <cellStyle name="Comma 3 2 5" xfId="18" xr:uid="{00000000-0005-0000-0000-000005000000}"/>
    <cellStyle name="Comma 39 2" xfId="20" xr:uid="{00000000-0005-0000-0000-000006000000}"/>
    <cellStyle name="Comma 4" xfId="35" xr:uid="{04AC95E1-863B-4682-AAD6-300F04E52774}"/>
    <cellStyle name="Comma 5" xfId="40" xr:uid="{3A5C3FCB-922C-458D-A9BD-F9ABFA1D0A9A}"/>
    <cellStyle name="Normal" xfId="0" builtinId="0"/>
    <cellStyle name="Normal 12" xfId="38" xr:uid="{69D329BE-90A9-4469-8798-976D246CE9B1}"/>
    <cellStyle name="Normal 15 2" xfId="14" xr:uid="{00000000-0005-0000-0000-000008000000}"/>
    <cellStyle name="Normal 19 2" xfId="11" xr:uid="{00000000-0005-0000-0000-000009000000}"/>
    <cellStyle name="Normal 2" xfId="1" xr:uid="{00000000-0005-0000-0000-00000A000000}"/>
    <cellStyle name="Normal 2 2" xfId="4" xr:uid="{00000000-0005-0000-0000-00000B000000}"/>
    <cellStyle name="Normal 2 3" xfId="8" xr:uid="{00000000-0005-0000-0000-00000C000000}"/>
    <cellStyle name="Normal 2 3 2" xfId="10" xr:uid="{00000000-0005-0000-0000-00000D000000}"/>
    <cellStyle name="Normal 2 6 2 2" xfId="12" xr:uid="{00000000-0005-0000-0000-00000E000000}"/>
    <cellStyle name="Normal 2_CAO CHAI-LAI CHAU-15-8-2013" xfId="31" xr:uid="{0B38F448-A3B9-4BEC-AC0F-9134616F205E}"/>
    <cellStyle name="Normal 235" xfId="25" xr:uid="{00000000-0005-0000-0000-00000F000000}"/>
    <cellStyle name="Normal 237" xfId="26" xr:uid="{00000000-0005-0000-0000-000010000000}"/>
    <cellStyle name="Normal 239" xfId="23" xr:uid="{00000000-0005-0000-0000-000011000000}"/>
    <cellStyle name="Normal 240" xfId="24" xr:uid="{00000000-0005-0000-0000-000012000000}"/>
    <cellStyle name="Normal 246" xfId="22" xr:uid="{00000000-0005-0000-0000-000013000000}"/>
    <cellStyle name="Normal 26" xfId="3" xr:uid="{00000000-0005-0000-0000-000014000000}"/>
    <cellStyle name="Normal 3 4" xfId="2" xr:uid="{00000000-0005-0000-0000-000015000000}"/>
    <cellStyle name="Normal 47" xfId="5" xr:uid="{00000000-0005-0000-0000-000016000000}"/>
    <cellStyle name="Normal 47 3" xfId="19" xr:uid="{00000000-0005-0000-0000-000017000000}"/>
    <cellStyle name="Normal 48" xfId="27" xr:uid="{00000000-0005-0000-0000-000018000000}"/>
    <cellStyle name="Normal 49 2" xfId="28" xr:uid="{00000000-0005-0000-0000-000019000000}"/>
    <cellStyle name="Normal 5" xfId="7" xr:uid="{00000000-0005-0000-0000-00001A000000}"/>
    <cellStyle name="Normal 5 3" xfId="33" xr:uid="{27D4A3AD-F89F-42E4-A50A-A92BB086633E}"/>
    <cellStyle name="Normal 5 3 2" xfId="17" xr:uid="{00000000-0005-0000-0000-00001B000000}"/>
    <cellStyle name="Normal 53" xfId="15" xr:uid="{00000000-0005-0000-0000-00001C000000}"/>
    <cellStyle name="Normal 7 2 2" xfId="42" xr:uid="{F088CCEC-30F5-412A-9ECF-67B67F3717E2}"/>
    <cellStyle name="Normal 77" xfId="29" xr:uid="{00000000-0005-0000-0000-00001D000000}"/>
    <cellStyle name="Normal_1. Tong hop (9-5-09) in3" xfId="36" xr:uid="{DEB643F1-CB34-48F0-86EB-541B13ADBCB7}"/>
    <cellStyle name="Normal_DT37_Km361-K441" xfId="32" xr:uid="{ADFD9029-1CB8-4BC5-A901-BFBD37C3B93D}"/>
    <cellStyle name="Normal_Nhat ky QNinh" xfId="13" xr:uid="{00000000-0005-0000-0000-00001F000000}"/>
    <cellStyle name="Percent" xfId="45" builtinId="5"/>
  </cellStyles>
  <dxfs count="1">
    <dxf>
      <font>
        <b val="0"/>
        <i/>
        <condense val="0"/>
        <extend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externalLink" Target="externalLinks/externalLink6.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4.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externalLink" Target="externalLinks/externalLink7.xml"/></Relationships>
</file>

<file path=xl/ctrlProps/ctrlProp1.xml><?xml version="1.0" encoding="utf-8"?>
<formControlPr xmlns="http://schemas.microsoft.com/office/spreadsheetml/2009/9/main" objectType="Spin" dx="22" fmlaLink="$K$2" max="30000" page="10" val="316"/>
</file>

<file path=xl/ctrlProps/ctrlProp2.xml><?xml version="1.0" encoding="utf-8"?>
<formControlPr xmlns="http://schemas.microsoft.com/office/spreadsheetml/2009/9/main" objectType="Spin" dx="22" fmlaLink="$K$2" max="30000" min="1" page="10" val="316"/>
</file>

<file path=xl/ctrlProps/ctrlProp3.xml><?xml version="1.0" encoding="utf-8"?>
<formControlPr xmlns="http://schemas.microsoft.com/office/spreadsheetml/2009/9/main" objectType="Spin" dx="22" fmlaLink="$K$2" max="30000" min="1" page="10" val="316"/>
</file>

<file path=xl/ctrlProps/ctrlProp4.xml><?xml version="1.0" encoding="utf-8"?>
<formControlPr xmlns="http://schemas.microsoft.com/office/spreadsheetml/2009/9/main" objectType="Spin" dx="22" fmlaLink="$L$2" max="30000" min="1" page="10" val="316"/>
</file>

<file path=xl/ctrlProps/ctrlProp5.xml><?xml version="1.0" encoding="utf-8"?>
<formControlPr xmlns="http://schemas.microsoft.com/office/spreadsheetml/2009/9/main" objectType="Spin" dx="22" fmlaLink="$L$2" max="30000" min="1" page="10" val="316"/>
</file>

<file path=xl/ctrlProps/ctrlProp6.xml><?xml version="1.0" encoding="utf-8"?>
<formControlPr xmlns="http://schemas.microsoft.com/office/spreadsheetml/2009/9/main" objectType="Spin" dx="22" fmlaLink="$K$2" max="30000" min="1" page="10" val="316"/>
</file>

<file path=xl/ctrlProps/ctrlProp7.xml><?xml version="1.0" encoding="utf-8"?>
<formControlPr xmlns="http://schemas.microsoft.com/office/spreadsheetml/2009/9/main" objectType="Spin" dx="26" fmlaLink="$L$1" max="30000" page="10" val="2"/>
</file>

<file path=xl/ctrlProps/ctrlProp8.xml><?xml version="1.0" encoding="utf-8"?>
<formControlPr xmlns="http://schemas.microsoft.com/office/spreadsheetml/2009/9/main" objectType="Spin" dx="22" fmlaLink="$K$2" max="30000" min="1" page="10" val="2"/>
</file>

<file path=xl/ctrlProps/ctrlProp9.xml><?xml version="1.0" encoding="utf-8"?>
<formControlPr xmlns="http://schemas.microsoft.com/office/spreadsheetml/2009/9/main" objectType="Spin" dx="22" fmlaLink="$L$2" max="30000" min="1" page="10"/>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4.emf"/></Relationships>
</file>

<file path=xl/drawings/_rels/drawing12.xml.rels><?xml version="1.0" encoding="UTF-8" standalone="yes"?>
<Relationships xmlns="http://schemas.openxmlformats.org/package/2006/relationships"><Relationship Id="rId1" Type="http://schemas.openxmlformats.org/officeDocument/2006/relationships/image" Target="../media/image5.emf"/></Relationships>
</file>

<file path=xl/drawings/_rels/drawing13.xml.rels><?xml version="1.0" encoding="UTF-8" standalone="yes"?>
<Relationships xmlns="http://schemas.openxmlformats.org/package/2006/relationships"><Relationship Id="rId1" Type="http://schemas.openxmlformats.org/officeDocument/2006/relationships/image" Target="../media/image6.emf"/></Relationships>
</file>

<file path=xl/drawings/_rels/drawing14.x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6</xdr:col>
      <xdr:colOff>15932</xdr:colOff>
      <xdr:row>4</xdr:row>
      <xdr:rowOff>22860</xdr:rowOff>
    </xdr:from>
    <xdr:to>
      <xdr:col>7</xdr:col>
      <xdr:colOff>826867</xdr:colOff>
      <xdr:row>4</xdr:row>
      <xdr:rowOff>27214</xdr:rowOff>
    </xdr:to>
    <xdr:cxnSp macro="">
      <xdr:nvCxnSpPr>
        <xdr:cNvPr id="2" name="Straight Connector 1">
          <a:extLst>
            <a:ext uri="{FF2B5EF4-FFF2-40B4-BE49-F238E27FC236}">
              <a16:creationId xmlns:a16="http://schemas.microsoft.com/office/drawing/2014/main" id="{00000000-0008-0000-0300-000002000000}"/>
            </a:ext>
          </a:extLst>
        </xdr:cNvPr>
        <xdr:cNvCxnSpPr/>
      </xdr:nvCxnSpPr>
      <xdr:spPr>
        <a:xfrm flipV="1">
          <a:off x="3590608" y="1008978"/>
          <a:ext cx="1841877" cy="43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10</xdr:col>
          <xdr:colOff>228600</xdr:colOff>
          <xdr:row>2</xdr:row>
          <xdr:rowOff>180975</xdr:rowOff>
        </xdr:from>
        <xdr:to>
          <xdr:col>11</xdr:col>
          <xdr:colOff>180975</xdr:colOff>
          <xdr:row>6</xdr:row>
          <xdr:rowOff>28575</xdr:rowOff>
        </xdr:to>
        <xdr:sp macro="" textlink="">
          <xdr:nvSpPr>
            <xdr:cNvPr id="6145" name="Spinner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397926</xdr:colOff>
      <xdr:row>4</xdr:row>
      <xdr:rowOff>11206</xdr:rowOff>
    </xdr:from>
    <xdr:to>
      <xdr:col>4</xdr:col>
      <xdr:colOff>418804</xdr:colOff>
      <xdr:row>4</xdr:row>
      <xdr:rowOff>15560</xdr:rowOff>
    </xdr:to>
    <xdr:cxnSp macro="">
      <xdr:nvCxnSpPr>
        <xdr:cNvPr id="3" name="Straight Connector 2">
          <a:extLst>
            <a:ext uri="{FF2B5EF4-FFF2-40B4-BE49-F238E27FC236}">
              <a16:creationId xmlns:a16="http://schemas.microsoft.com/office/drawing/2014/main" id="{91359A0E-ED06-42A8-A4AD-0DA0AFC861B3}"/>
            </a:ext>
          </a:extLst>
        </xdr:cNvPr>
        <xdr:cNvCxnSpPr/>
      </xdr:nvCxnSpPr>
      <xdr:spPr>
        <a:xfrm flipV="1">
          <a:off x="947014" y="997324"/>
          <a:ext cx="1376790" cy="43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72591</xdr:colOff>
      <xdr:row>4</xdr:row>
      <xdr:rowOff>30692</xdr:rowOff>
    </xdr:from>
    <xdr:to>
      <xdr:col>5</xdr:col>
      <xdr:colOff>548649</xdr:colOff>
      <xdr:row>4</xdr:row>
      <xdr:rowOff>30692</xdr:rowOff>
    </xdr:to>
    <xdr:cxnSp macro="">
      <xdr:nvCxnSpPr>
        <xdr:cNvPr id="2" name="Straight Connector 1">
          <a:extLst>
            <a:ext uri="{FF2B5EF4-FFF2-40B4-BE49-F238E27FC236}">
              <a16:creationId xmlns:a16="http://schemas.microsoft.com/office/drawing/2014/main" id="{00000000-0008-0000-0600-000002000000}"/>
            </a:ext>
          </a:extLst>
        </xdr:cNvPr>
        <xdr:cNvCxnSpPr/>
      </xdr:nvCxnSpPr>
      <xdr:spPr>
        <a:xfrm>
          <a:off x="2158566" y="1107017"/>
          <a:ext cx="179050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xdr:col>
          <xdr:colOff>342900</xdr:colOff>
          <xdr:row>2</xdr:row>
          <xdr:rowOff>114300</xdr:rowOff>
        </xdr:from>
        <xdr:to>
          <xdr:col>10</xdr:col>
          <xdr:colOff>381000</xdr:colOff>
          <xdr:row>5</xdr:row>
          <xdr:rowOff>123825</xdr:rowOff>
        </xdr:to>
        <xdr:sp macro="" textlink="">
          <xdr:nvSpPr>
            <xdr:cNvPr id="27650" name="Spinner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3</xdr:row>
          <xdr:rowOff>104775</xdr:rowOff>
        </xdr:from>
        <xdr:to>
          <xdr:col>10</xdr:col>
          <xdr:colOff>352425</xdr:colOff>
          <xdr:row>7</xdr:row>
          <xdr:rowOff>57150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811946</xdr:colOff>
      <xdr:row>5</xdr:row>
      <xdr:rowOff>9525</xdr:rowOff>
    </xdr:from>
    <xdr:to>
      <xdr:col>6</xdr:col>
      <xdr:colOff>152184</xdr:colOff>
      <xdr:row>5</xdr:row>
      <xdr:rowOff>9525</xdr:rowOff>
    </xdr:to>
    <xdr:cxnSp macro="">
      <xdr:nvCxnSpPr>
        <xdr:cNvPr id="5" name="Straight Connector 4">
          <a:extLst>
            <a:ext uri="{FF2B5EF4-FFF2-40B4-BE49-F238E27FC236}">
              <a16:creationId xmlns:a16="http://schemas.microsoft.com/office/drawing/2014/main" id="{255EEC95-E257-A493-725A-FF9E2C35EC6C}"/>
            </a:ext>
          </a:extLst>
        </xdr:cNvPr>
        <xdr:cNvCxnSpPr/>
      </xdr:nvCxnSpPr>
      <xdr:spPr>
        <a:xfrm>
          <a:off x="3536096" y="1114425"/>
          <a:ext cx="185483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7</xdr:col>
      <xdr:colOff>0</xdr:colOff>
      <xdr:row>0</xdr:row>
      <xdr:rowOff>127000</xdr:rowOff>
    </xdr:to>
    <xdr:sp macro="" textlink="">
      <xdr:nvSpPr>
        <xdr:cNvPr id="6" name="tmpShape" hidden="1">
          <a:extLst>
            <a:ext uri="{FF2B5EF4-FFF2-40B4-BE49-F238E27FC236}">
              <a16:creationId xmlns:a16="http://schemas.microsoft.com/office/drawing/2014/main" id="{FF9ABF35-0F79-8B1E-2BB7-40E132D4477D}"/>
            </a:ext>
          </a:extLst>
        </xdr:cNvPr>
        <xdr:cNvSpPr txBox="1"/>
      </xdr:nvSpPr>
      <xdr:spPr>
        <a:xfrm>
          <a:off x="0" y="0"/>
          <a:ext cx="6457950" cy="127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100"/>
        </a:p>
      </xdr:txBody>
    </xdr:sp>
    <xdr:clientData/>
  </xdr:twoCellAnchor>
  <xdr:twoCellAnchor>
    <xdr:from>
      <xdr:col>0</xdr:col>
      <xdr:colOff>599829</xdr:colOff>
      <xdr:row>5</xdr:row>
      <xdr:rowOff>13644</xdr:rowOff>
    </xdr:from>
    <xdr:to>
      <xdr:col>2</xdr:col>
      <xdr:colOff>446636</xdr:colOff>
      <xdr:row>5</xdr:row>
      <xdr:rowOff>13644</xdr:rowOff>
    </xdr:to>
    <xdr:cxnSp macro="">
      <xdr:nvCxnSpPr>
        <xdr:cNvPr id="2" name="Straight Connector 1">
          <a:extLst>
            <a:ext uri="{FF2B5EF4-FFF2-40B4-BE49-F238E27FC236}">
              <a16:creationId xmlns:a16="http://schemas.microsoft.com/office/drawing/2014/main" id="{3881B274-3F4A-46DA-9D25-4C13D169B8F6}"/>
            </a:ext>
          </a:extLst>
        </xdr:cNvPr>
        <xdr:cNvCxnSpPr/>
      </xdr:nvCxnSpPr>
      <xdr:spPr>
        <a:xfrm>
          <a:off x="599829" y="1190262"/>
          <a:ext cx="152768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161925</xdr:colOff>
          <xdr:row>0</xdr:row>
          <xdr:rowOff>28575</xdr:rowOff>
        </xdr:from>
        <xdr:to>
          <xdr:col>8</xdr:col>
          <xdr:colOff>542925</xdr:colOff>
          <xdr:row>1</xdr:row>
          <xdr:rowOff>333375</xdr:rowOff>
        </xdr:to>
        <xdr:sp macro="" textlink="">
          <xdr:nvSpPr>
            <xdr:cNvPr id="232449" name="Spinner 1" hidden="1">
              <a:extLst>
                <a:ext uri="{63B3BB69-23CF-44E3-9099-C40C66FF867C}">
                  <a14:compatExt spid="_x0000_s232449"/>
                </a:ext>
                <a:ext uri="{FF2B5EF4-FFF2-40B4-BE49-F238E27FC236}">
                  <a16:creationId xmlns:a16="http://schemas.microsoft.com/office/drawing/2014/main" id="{00000000-0008-0000-0800-0000018C03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4</xdr:col>
      <xdr:colOff>479855</xdr:colOff>
      <xdr:row>4</xdr:row>
      <xdr:rowOff>17860</xdr:rowOff>
    </xdr:from>
    <xdr:to>
      <xdr:col>6</xdr:col>
      <xdr:colOff>630173</xdr:colOff>
      <xdr:row>4</xdr:row>
      <xdr:rowOff>17860</xdr:rowOff>
    </xdr:to>
    <xdr:cxnSp macro="">
      <xdr:nvCxnSpPr>
        <xdr:cNvPr id="2" name="Straight Connector 1">
          <a:extLst>
            <a:ext uri="{FF2B5EF4-FFF2-40B4-BE49-F238E27FC236}">
              <a16:creationId xmlns:a16="http://schemas.microsoft.com/office/drawing/2014/main" id="{D8605495-9650-487B-8329-56099EF9765B}"/>
            </a:ext>
          </a:extLst>
        </xdr:cNvPr>
        <xdr:cNvCxnSpPr/>
      </xdr:nvCxnSpPr>
      <xdr:spPr>
        <a:xfrm>
          <a:off x="3851705" y="1075135"/>
          <a:ext cx="172194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770358</xdr:colOff>
      <xdr:row>4</xdr:row>
      <xdr:rowOff>24849</xdr:rowOff>
    </xdr:from>
    <xdr:to>
      <xdr:col>2</xdr:col>
      <xdr:colOff>176711</xdr:colOff>
      <xdr:row>4</xdr:row>
      <xdr:rowOff>24849</xdr:rowOff>
    </xdr:to>
    <xdr:cxnSp macro="">
      <xdr:nvCxnSpPr>
        <xdr:cNvPr id="3" name="Straight Connector 2">
          <a:extLst>
            <a:ext uri="{FF2B5EF4-FFF2-40B4-BE49-F238E27FC236}">
              <a16:creationId xmlns:a16="http://schemas.microsoft.com/office/drawing/2014/main" id="{1090F280-F1D7-4C97-BE64-433EB82DF050}"/>
            </a:ext>
          </a:extLst>
        </xdr:cNvPr>
        <xdr:cNvCxnSpPr/>
      </xdr:nvCxnSpPr>
      <xdr:spPr>
        <a:xfrm>
          <a:off x="770358" y="1082124"/>
          <a:ext cx="169235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161925</xdr:colOff>
          <xdr:row>0</xdr:row>
          <xdr:rowOff>28575</xdr:rowOff>
        </xdr:from>
        <xdr:to>
          <xdr:col>8</xdr:col>
          <xdr:colOff>542925</xdr:colOff>
          <xdr:row>1</xdr:row>
          <xdr:rowOff>333375</xdr:rowOff>
        </xdr:to>
        <xdr:sp macro="" textlink="">
          <xdr:nvSpPr>
            <xdr:cNvPr id="249857" name="Spinner 1" hidden="1">
              <a:extLst>
                <a:ext uri="{63B3BB69-23CF-44E3-9099-C40C66FF867C}">
                  <a14:compatExt spid="_x0000_s249857"/>
                </a:ext>
                <a:ext uri="{FF2B5EF4-FFF2-40B4-BE49-F238E27FC236}">
                  <a16:creationId xmlns:a16="http://schemas.microsoft.com/office/drawing/2014/main" id="{00000000-0008-0000-0900-000001D003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4</xdr:col>
      <xdr:colOff>479855</xdr:colOff>
      <xdr:row>4</xdr:row>
      <xdr:rowOff>17860</xdr:rowOff>
    </xdr:from>
    <xdr:to>
      <xdr:col>6</xdr:col>
      <xdr:colOff>630173</xdr:colOff>
      <xdr:row>4</xdr:row>
      <xdr:rowOff>17860</xdr:rowOff>
    </xdr:to>
    <xdr:cxnSp macro="">
      <xdr:nvCxnSpPr>
        <xdr:cNvPr id="2" name="Straight Connector 1">
          <a:extLst>
            <a:ext uri="{FF2B5EF4-FFF2-40B4-BE49-F238E27FC236}">
              <a16:creationId xmlns:a16="http://schemas.microsoft.com/office/drawing/2014/main" id="{9BCA4B54-3B55-4ABE-85D1-B39AD8A44DA3}"/>
            </a:ext>
          </a:extLst>
        </xdr:cNvPr>
        <xdr:cNvCxnSpPr/>
      </xdr:nvCxnSpPr>
      <xdr:spPr>
        <a:xfrm>
          <a:off x="4156505" y="1075135"/>
          <a:ext cx="172194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770358</xdr:colOff>
      <xdr:row>4</xdr:row>
      <xdr:rowOff>24849</xdr:rowOff>
    </xdr:from>
    <xdr:to>
      <xdr:col>2</xdr:col>
      <xdr:colOff>176711</xdr:colOff>
      <xdr:row>4</xdr:row>
      <xdr:rowOff>24849</xdr:rowOff>
    </xdr:to>
    <xdr:cxnSp macro="">
      <xdr:nvCxnSpPr>
        <xdr:cNvPr id="3" name="Straight Connector 2">
          <a:extLst>
            <a:ext uri="{FF2B5EF4-FFF2-40B4-BE49-F238E27FC236}">
              <a16:creationId xmlns:a16="http://schemas.microsoft.com/office/drawing/2014/main" id="{38792C41-F91F-47CE-855E-0A00CC35FB67}"/>
            </a:ext>
          </a:extLst>
        </xdr:cNvPr>
        <xdr:cNvCxnSpPr/>
      </xdr:nvCxnSpPr>
      <xdr:spPr>
        <a:xfrm>
          <a:off x="770358" y="1082124"/>
          <a:ext cx="118752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161925</xdr:colOff>
          <xdr:row>0</xdr:row>
          <xdr:rowOff>28575</xdr:rowOff>
        </xdr:from>
        <xdr:to>
          <xdr:col>7</xdr:col>
          <xdr:colOff>542925</xdr:colOff>
          <xdr:row>1</xdr:row>
          <xdr:rowOff>333375</xdr:rowOff>
        </xdr:to>
        <xdr:sp macro="" textlink="">
          <xdr:nvSpPr>
            <xdr:cNvPr id="33793" name="Spinner 1" hidden="1">
              <a:extLst>
                <a:ext uri="{63B3BB69-23CF-44E3-9099-C40C66FF867C}">
                  <a14:compatExt spid="_x0000_s33793"/>
                </a:ext>
                <a:ext uri="{FF2B5EF4-FFF2-40B4-BE49-F238E27FC236}">
                  <a16:creationId xmlns:a16="http://schemas.microsoft.com/office/drawing/2014/main" id="{00000000-0008-0000-0A00-000001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4</xdr:col>
      <xdr:colOff>149105</xdr:colOff>
      <xdr:row>4</xdr:row>
      <xdr:rowOff>17860</xdr:rowOff>
    </xdr:from>
    <xdr:to>
      <xdr:col>6</xdr:col>
      <xdr:colOff>162508</xdr:colOff>
      <xdr:row>4</xdr:row>
      <xdr:rowOff>17860</xdr:rowOff>
    </xdr:to>
    <xdr:cxnSp macro="">
      <xdr:nvCxnSpPr>
        <xdr:cNvPr id="5" name="Straight Connector 4">
          <a:extLst>
            <a:ext uri="{FF2B5EF4-FFF2-40B4-BE49-F238E27FC236}">
              <a16:creationId xmlns:a16="http://schemas.microsoft.com/office/drawing/2014/main" id="{4DCBE4E1-9812-4916-BC96-0739748C9AE8}"/>
            </a:ext>
          </a:extLst>
        </xdr:cNvPr>
        <xdr:cNvCxnSpPr/>
      </xdr:nvCxnSpPr>
      <xdr:spPr>
        <a:xfrm>
          <a:off x="3880664" y="1082419"/>
          <a:ext cx="160463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770358</xdr:colOff>
      <xdr:row>4</xdr:row>
      <xdr:rowOff>24849</xdr:rowOff>
    </xdr:from>
    <xdr:to>
      <xdr:col>2</xdr:col>
      <xdr:colOff>176711</xdr:colOff>
      <xdr:row>4</xdr:row>
      <xdr:rowOff>24849</xdr:rowOff>
    </xdr:to>
    <xdr:cxnSp macro="">
      <xdr:nvCxnSpPr>
        <xdr:cNvPr id="6" name="Straight Connector 5">
          <a:extLst>
            <a:ext uri="{FF2B5EF4-FFF2-40B4-BE49-F238E27FC236}">
              <a16:creationId xmlns:a16="http://schemas.microsoft.com/office/drawing/2014/main" id="{9CE52BD4-80F5-42CB-B308-F5E910192A2C}"/>
            </a:ext>
          </a:extLst>
        </xdr:cNvPr>
        <xdr:cNvCxnSpPr/>
      </xdr:nvCxnSpPr>
      <xdr:spPr>
        <a:xfrm>
          <a:off x="770358" y="1076740"/>
          <a:ext cx="127822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2</xdr:row>
          <xdr:rowOff>133350</xdr:rowOff>
        </xdr:from>
        <xdr:to>
          <xdr:col>12</xdr:col>
          <xdr:colOff>0</xdr:colOff>
          <xdr:row>6</xdr:row>
          <xdr:rowOff>104775</xdr:rowOff>
        </xdr:to>
        <xdr:sp macro="" textlink="">
          <xdr:nvSpPr>
            <xdr:cNvPr id="29697" name="Spinner 1"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0</xdr:rowOff>
        </xdr:from>
        <xdr:to>
          <xdr:col>23</xdr:col>
          <xdr:colOff>81644</xdr:colOff>
          <xdr:row>7</xdr:row>
          <xdr:rowOff>1</xdr:rowOff>
        </xdr:to>
        <xdr:pic>
          <xdr:nvPicPr>
            <xdr:cNvPr id="2" name="Picture 1">
              <a:extLst>
                <a:ext uri="{FF2B5EF4-FFF2-40B4-BE49-F238E27FC236}">
                  <a16:creationId xmlns:a16="http://schemas.microsoft.com/office/drawing/2014/main" id="{FFB34723-FFAB-1CEB-A067-0617A3DA61B7}"/>
                </a:ext>
              </a:extLst>
            </xdr:cNvPr>
            <xdr:cNvPicPr>
              <a:picLocks noChangeAspect="1" noChangeArrowheads="1"/>
              <a:extLst>
                <a:ext uri="{84589F7E-364E-4C9E-8A38-B11213B215E9}">
                  <a14:cameraTool cellRange="$C$10" spid="_x0000_s264391"/>
                </a:ext>
              </a:extLst>
            </xdr:cNvPicPr>
          </xdr:nvPicPr>
          <xdr:blipFill>
            <a:blip xmlns:r="http://schemas.openxmlformats.org/officeDocument/2006/relationships" r:embed="rId1"/>
            <a:srcRect/>
            <a:stretch>
              <a:fillRect/>
            </a:stretch>
          </xdr:blipFill>
          <xdr:spPr bwMode="auto">
            <a:xfrm>
              <a:off x="29146500" y="1932214"/>
              <a:ext cx="4626429" cy="20410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571500</xdr:colOff>
      <xdr:row>2</xdr:row>
      <xdr:rowOff>179294</xdr:rowOff>
    </xdr:from>
    <xdr:to>
      <xdr:col>13</xdr:col>
      <xdr:colOff>437029</xdr:colOff>
      <xdr:row>5</xdr:row>
      <xdr:rowOff>22412</xdr:rowOff>
    </xdr:to>
    <xdr:sp macro="[0]!SetupTrangIn" textlink="">
      <xdr:nvSpPr>
        <xdr:cNvPr id="3" name="Rectangle 2">
          <a:extLst>
            <a:ext uri="{FF2B5EF4-FFF2-40B4-BE49-F238E27FC236}">
              <a16:creationId xmlns:a16="http://schemas.microsoft.com/office/drawing/2014/main" id="{76747BE8-20DF-DC3C-8F8E-49EC7C9E698F}"/>
            </a:ext>
          </a:extLst>
        </xdr:cNvPr>
        <xdr:cNvSpPr/>
      </xdr:nvSpPr>
      <xdr:spPr>
        <a:xfrm>
          <a:off x="14511618" y="605118"/>
          <a:ext cx="1086970" cy="48185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Setup trang</a:t>
          </a:r>
          <a:r>
            <a:rPr lang="en-US" sz="1100" baseline="0"/>
            <a:t> </a:t>
          </a:r>
          <a:r>
            <a:rPr lang="en-US" sz="1300" baseline="0">
              <a:latin typeface="Times New Roman" panose="02020603050405020304" pitchFamily="18" charset="0"/>
              <a:cs typeface="Times New Roman" panose="02020603050405020304" pitchFamily="18" charset="0"/>
            </a:rPr>
            <a:t>in</a:t>
          </a:r>
          <a:endParaRPr lang="vi-VN" sz="1300">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194358</xdr:colOff>
      <xdr:row>4</xdr:row>
      <xdr:rowOff>20730</xdr:rowOff>
    </xdr:from>
    <xdr:to>
      <xdr:col>8</xdr:col>
      <xdr:colOff>31395</xdr:colOff>
      <xdr:row>4</xdr:row>
      <xdr:rowOff>20730</xdr:rowOff>
    </xdr:to>
    <xdr:sp macro="" textlink="">
      <xdr:nvSpPr>
        <xdr:cNvPr id="2" name="Straight Connector 3">
          <a:extLst>
            <a:ext uri="{FF2B5EF4-FFF2-40B4-BE49-F238E27FC236}">
              <a16:creationId xmlns:a16="http://schemas.microsoft.com/office/drawing/2014/main" id="{00000000-0008-0000-0900-000002000000}"/>
            </a:ext>
          </a:extLst>
        </xdr:cNvPr>
        <xdr:cNvSpPr>
          <a:spLocks noChangeShapeType="1"/>
        </xdr:cNvSpPr>
      </xdr:nvSpPr>
      <xdr:spPr bwMode="auto">
        <a:xfrm flipV="1">
          <a:off x="3101554" y="1072621"/>
          <a:ext cx="170062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9</xdr:col>
          <xdr:colOff>200025</xdr:colOff>
          <xdr:row>5</xdr:row>
          <xdr:rowOff>38100</xdr:rowOff>
        </xdr:from>
        <xdr:to>
          <xdr:col>10</xdr:col>
          <xdr:colOff>304800</xdr:colOff>
          <xdr:row>8</xdr:row>
          <xdr:rowOff>314325</xdr:rowOff>
        </xdr:to>
        <xdr:sp macro="" textlink="">
          <xdr:nvSpPr>
            <xdr:cNvPr id="52225" name="Spinner 1"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90417</xdr:colOff>
      <xdr:row>4</xdr:row>
      <xdr:rowOff>16566</xdr:rowOff>
    </xdr:from>
    <xdr:to>
      <xdr:col>1</xdr:col>
      <xdr:colOff>1146372</xdr:colOff>
      <xdr:row>4</xdr:row>
      <xdr:rowOff>16566</xdr:rowOff>
    </xdr:to>
    <xdr:sp macro="" textlink="">
      <xdr:nvSpPr>
        <xdr:cNvPr id="4" name="Straight Connector 3">
          <a:extLst>
            <a:ext uri="{FF2B5EF4-FFF2-40B4-BE49-F238E27FC236}">
              <a16:creationId xmlns:a16="http://schemas.microsoft.com/office/drawing/2014/main" id="{B03C3FBE-1B9D-4E0E-9349-5C9E9585EE05}"/>
            </a:ext>
          </a:extLst>
        </xdr:cNvPr>
        <xdr:cNvSpPr>
          <a:spLocks noChangeShapeType="1"/>
        </xdr:cNvSpPr>
      </xdr:nvSpPr>
      <xdr:spPr bwMode="auto">
        <a:xfrm flipV="1">
          <a:off x="454852" y="1068457"/>
          <a:ext cx="105595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txBody>
        <a:bodyPr/>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86075</xdr:colOff>
      <xdr:row>4</xdr:row>
      <xdr:rowOff>12089</xdr:rowOff>
    </xdr:from>
    <xdr:to>
      <xdr:col>8</xdr:col>
      <xdr:colOff>564178</xdr:colOff>
      <xdr:row>4</xdr:row>
      <xdr:rowOff>12089</xdr:rowOff>
    </xdr:to>
    <xdr:sp macro="" textlink="">
      <xdr:nvSpPr>
        <xdr:cNvPr id="2" name="Straight Connector 3">
          <a:extLst>
            <a:ext uri="{FF2B5EF4-FFF2-40B4-BE49-F238E27FC236}">
              <a16:creationId xmlns:a16="http://schemas.microsoft.com/office/drawing/2014/main" id="{00000000-0008-0000-0A00-000002000000}"/>
            </a:ext>
          </a:extLst>
        </xdr:cNvPr>
        <xdr:cNvSpPr>
          <a:spLocks noChangeShapeType="1"/>
        </xdr:cNvSpPr>
      </xdr:nvSpPr>
      <xdr:spPr bwMode="auto">
        <a:xfrm flipV="1">
          <a:off x="3925841" y="1119370"/>
          <a:ext cx="1948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txBody>
        <a:bodyPr/>
        <a:lstStyle/>
        <a:p>
          <a:endParaRPr lang="en-US"/>
        </a:p>
      </xdr:txBody>
    </xdr:sp>
    <xdr:clientData/>
  </xdr:twoCellAnchor>
  <mc:AlternateContent xmlns:mc="http://schemas.openxmlformats.org/markup-compatibility/2006">
    <mc:Choice xmlns:a14="http://schemas.microsoft.com/office/drawing/2010/main" Requires="a14">
      <xdr:twoCellAnchor>
        <xdr:from>
          <xdr:col>11</xdr:col>
          <xdr:colOff>47625</xdr:colOff>
          <xdr:row>2</xdr:row>
          <xdr:rowOff>38100</xdr:rowOff>
        </xdr:from>
        <xdr:to>
          <xdr:col>11</xdr:col>
          <xdr:colOff>619125</xdr:colOff>
          <xdr:row>7</xdr:row>
          <xdr:rowOff>104775</xdr:rowOff>
        </xdr:to>
        <xdr:sp macro="" textlink="">
          <xdr:nvSpPr>
            <xdr:cNvPr id="53249" name="Spinner 1" hidden="1">
              <a:extLst>
                <a:ext uri="{63B3BB69-23CF-44E3-9099-C40C66FF867C}">
                  <a14:compatExt spid="_x0000_s53249"/>
                </a:ext>
                <a:ext uri="{FF2B5EF4-FFF2-40B4-BE49-F238E27FC236}">
                  <a16:creationId xmlns:a16="http://schemas.microsoft.com/office/drawing/2014/main" id="{00000000-0008-0000-0E00-000001D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378164</xdr:colOff>
      <xdr:row>4</xdr:row>
      <xdr:rowOff>11908</xdr:rowOff>
    </xdr:from>
    <xdr:to>
      <xdr:col>4</xdr:col>
      <xdr:colOff>297553</xdr:colOff>
      <xdr:row>4</xdr:row>
      <xdr:rowOff>11908</xdr:rowOff>
    </xdr:to>
    <xdr:sp macro="" textlink="">
      <xdr:nvSpPr>
        <xdr:cNvPr id="3" name="Straight Connector 3">
          <a:extLst>
            <a:ext uri="{FF2B5EF4-FFF2-40B4-BE49-F238E27FC236}">
              <a16:creationId xmlns:a16="http://schemas.microsoft.com/office/drawing/2014/main" id="{F36C4779-4585-4279-B23B-E5345A13E7BF}"/>
            </a:ext>
          </a:extLst>
        </xdr:cNvPr>
        <xdr:cNvSpPr>
          <a:spLocks noChangeShapeType="1"/>
        </xdr:cNvSpPr>
      </xdr:nvSpPr>
      <xdr:spPr bwMode="auto">
        <a:xfrm flipV="1">
          <a:off x="378164" y="1309689"/>
          <a:ext cx="161007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42903</xdr:colOff>
      <xdr:row>4</xdr:row>
      <xdr:rowOff>73238</xdr:rowOff>
    </xdr:from>
    <xdr:to>
      <xdr:col>24</xdr:col>
      <xdr:colOff>226199</xdr:colOff>
      <xdr:row>17</xdr:row>
      <xdr:rowOff>87644</xdr:rowOff>
    </xdr:to>
    <xdr:pic>
      <xdr:nvPicPr>
        <xdr:cNvPr id="4" name="Picture 3">
          <a:extLst>
            <a:ext uri="{FF2B5EF4-FFF2-40B4-BE49-F238E27FC236}">
              <a16:creationId xmlns:a16="http://schemas.microsoft.com/office/drawing/2014/main" id="{68E25C51-B4A3-A8B5-976C-E7AEFB7E42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74962" y="835238"/>
          <a:ext cx="4650521" cy="32977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13</xdr:col>
      <xdr:colOff>272142</xdr:colOff>
      <xdr:row>4</xdr:row>
      <xdr:rowOff>68035</xdr:rowOff>
    </xdr:from>
    <xdr:to>
      <xdr:col>21</xdr:col>
      <xdr:colOff>677033</xdr:colOff>
      <xdr:row>17</xdr:row>
      <xdr:rowOff>27213</xdr:rowOff>
    </xdr:to>
    <xdr:pic>
      <xdr:nvPicPr>
        <xdr:cNvPr id="4" name="Picture 3">
          <a:extLst>
            <a:ext uri="{FF2B5EF4-FFF2-40B4-BE49-F238E27FC236}">
              <a16:creationId xmlns:a16="http://schemas.microsoft.com/office/drawing/2014/main" id="{28A77320-E776-3EE0-E7D5-230C59E44D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62749" y="1034142"/>
          <a:ext cx="4908855" cy="30616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15</xdr:col>
      <xdr:colOff>299358</xdr:colOff>
      <xdr:row>5</xdr:row>
      <xdr:rowOff>27214</xdr:rowOff>
    </xdr:from>
    <xdr:to>
      <xdr:col>23</xdr:col>
      <xdr:colOff>426758</xdr:colOff>
      <xdr:row>17</xdr:row>
      <xdr:rowOff>136071</xdr:rowOff>
    </xdr:to>
    <xdr:pic>
      <xdr:nvPicPr>
        <xdr:cNvPr id="3" name="Picture 2">
          <a:extLst>
            <a:ext uri="{FF2B5EF4-FFF2-40B4-BE49-F238E27FC236}">
              <a16:creationId xmlns:a16="http://schemas.microsoft.com/office/drawing/2014/main" id="{007F46C3-9B11-54D6-96A4-0DF828A2C4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65572" y="993321"/>
          <a:ext cx="4413650" cy="30888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208187</xdr:colOff>
      <xdr:row>3</xdr:row>
      <xdr:rowOff>151038</xdr:rowOff>
    </xdr:from>
    <xdr:to>
      <xdr:col>23</xdr:col>
      <xdr:colOff>323848</xdr:colOff>
      <xdr:row>16</xdr:row>
      <xdr:rowOff>67366</xdr:rowOff>
    </xdr:to>
    <xdr:pic>
      <xdr:nvPicPr>
        <xdr:cNvPr id="3" name="Picture 2">
          <a:extLst>
            <a:ext uri="{FF2B5EF4-FFF2-40B4-BE49-F238E27FC236}">
              <a16:creationId xmlns:a16="http://schemas.microsoft.com/office/drawing/2014/main" id="{0908ED4B-BFE2-714F-4A72-2C73DF5203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23237" y="903513"/>
          <a:ext cx="6411687" cy="30881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11</xdr:col>
      <xdr:colOff>403412</xdr:colOff>
      <xdr:row>3</xdr:row>
      <xdr:rowOff>112060</xdr:rowOff>
    </xdr:from>
    <xdr:to>
      <xdr:col>21</xdr:col>
      <xdr:colOff>364595</xdr:colOff>
      <xdr:row>16</xdr:row>
      <xdr:rowOff>112059</xdr:rowOff>
    </xdr:to>
    <xdr:pic>
      <xdr:nvPicPr>
        <xdr:cNvPr id="4" name="Picture 3">
          <a:extLst>
            <a:ext uri="{FF2B5EF4-FFF2-40B4-BE49-F238E27FC236}">
              <a16:creationId xmlns:a16="http://schemas.microsoft.com/office/drawing/2014/main" id="{8FA9FC22-239C-4125-6874-BC4B820A7D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07206" y="784413"/>
          <a:ext cx="5440860" cy="32160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AY29\d\Phuong%20Lan22-10\Tong%20muc%20Dau%20tu\TD%20Song%20con%202\TD%20song%20con%202%20sua\De%20cuongKS\BCNCKT\B_Can\Ba_b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IEUTK1\Km364%20-%20Km370%20QL37\Users\ADMINI~1\AppData\Local\Temp\DUA%20MON\Thuy%20loi%20Son%20La\Kenh%20son%20la-XNKhau.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AY3\C\Hai\TTOAN\DOT%202\DOT%202\Payment%201(SONGD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a2\d\Dulieu\Tuan\Tuan01\Duong353\353R2-CSHT\vu.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HIEUTK1\Km364%20-%20Km370%20QL37\Users\ADMINI~1\AppData\Local\Temp\469\DTC.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A:\My%20Documents\Hien\XLS\DuAnDauThau\CangDaNang\DCS-%20AnHaiBac.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A:\TCT\NS-LLL.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DT"/>
      <sheetName val="THXL"/>
      <sheetName val="THTB"/>
      <sheetName val="THXLK"/>
      <sheetName val="XL35"/>
      <sheetName val="DZ35"/>
      <sheetName val="XLCN"/>
      <sheetName val="CN35"/>
      <sheetName val="THTBA"/>
      <sheetName val="TBA"/>
      <sheetName val="KS"/>
      <sheetName val="VC35"/>
      <sheetName val="CT35"/>
      <sheetName val="XL04"/>
      <sheetName val="DZ04"/>
      <sheetName val="XL_Cto"/>
      <sheetName val="C_to"/>
      <sheetName val="CP_BT"/>
      <sheetName val="CTTBA"/>
      <sheetName val="VCTBA"/>
      <sheetName val="CT04"/>
      <sheetName val="VC04"/>
      <sheetName val="VC_Cto"/>
      <sheetName val="CT_BT"/>
      <sheetName val="BT"/>
      <sheetName val="TH"/>
      <sheetName val="KB"/>
      <sheetName val="00000000"/>
      <sheetName val="XL4Poppy"/>
      <sheetName val="REGION"/>
      <sheetName val="OFFGRID"/>
      <sheetName val="EIRR&gt;1&lt;1"/>
      <sheetName val="EIRR&gt; 2"/>
      <sheetName val="EIRR&lt;2"/>
      <sheetName val="Cp&gt;10-Ln&lt;10"/>
      <sheetName val="Ln&lt;20"/>
      <sheetName val="CT -THVLNC"/>
      <sheetName val="SILICATE"/>
      <sheetName val="ComA-A"/>
      <sheetName val="A-A"/>
      <sheetName val="solieu"/>
      <sheetName val="SL"/>
      <sheetName val="Ba_be"/>
      <sheetName val="Luong+may"/>
      <sheetName val="dongia (2)"/>
      <sheetName val="Sheet2"/>
      <sheetName val="gVL"/>
      <sheetName val="CT_-THVLNC"/>
      <sheetName val="CT_-THVLNC1"/>
      <sheetName val="Bang chiet tinh TBA"/>
      <sheetName val="Gia"/>
      <sheetName val="KL Quet toan phan dien - M1"/>
      <sheetName val="KL Quet toan phan nuoc - M1"/>
      <sheetName val="Bia KL"/>
      <sheetName val="KL thi cong thuc tenha A-in"/>
      <sheetName val="Sheet1"/>
      <sheetName val="#REF"/>
      <sheetName val="경비2내역"/>
      <sheetName val="chitimc"/>
      <sheetName val="LKVL-CK-HT-GD1"/>
      <sheetName val="giathanh1"/>
      <sheetName val="THPDMoi  (2)"/>
      <sheetName val="gtrinh"/>
      <sheetName val="phuluc1"/>
      <sheetName val="TONG HOP VL-NC"/>
      <sheetName val="lam-moi"/>
      <sheetName val="chitiet"/>
      <sheetName val="TONGKE3p "/>
      <sheetName val="Du_lieu"/>
      <sheetName val="TH VL, NC, DDHT Thanhphuoc"/>
      <sheetName val="DONGIA"/>
      <sheetName val="thao-go"/>
      <sheetName val="DON GIA"/>
      <sheetName val="TONGKE-HT"/>
      <sheetName val="DG"/>
      <sheetName val="dtxl"/>
      <sheetName val="t-h HA THE"/>
      <sheetName val="CHITIET VL-NC-TT -1p"/>
      <sheetName val="TONG HOP VL-NC TT"/>
      <sheetName val="TNHCHINH"/>
      <sheetName val="TH XL"/>
      <sheetName val="CHITIET VL-NC"/>
      <sheetName val="VC"/>
      <sheetName val="Tiepdia"/>
      <sheetName val="CHITIET VL-NC-TT-3p"/>
      <sheetName val="TDTKP"/>
      <sheetName val="TDTKP1"/>
      <sheetName val="KPVC-BD "/>
      <sheetName val="VCV-BE-TO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row r="9">
          <cell r="C9" t="b">
            <v>1</v>
          </cell>
        </row>
        <row r="27">
          <cell r="C27" t="e">
            <v>#N/A</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sheetData sheetId="49" refreshError="1"/>
      <sheetData sheetId="50" refreshError="1"/>
      <sheetData sheetId="51"/>
      <sheetData sheetId="52"/>
      <sheetData sheetId="53"/>
      <sheetData sheetId="54"/>
      <sheetData sheetId="55"/>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Thop"/>
      <sheetName val="gia-thau"/>
      <sheetName val="cuoc-CCang"/>
      <sheetName val="VCbo-ccang"/>
      <sheetName val="Dat-ccang"/>
      <sheetName val="cuoc-ttang "/>
      <sheetName val="Vcbo Ttang"/>
      <sheetName val="Dat-ttang"/>
      <sheetName val="Tro giup"/>
      <sheetName val="00000000"/>
      <sheetName val="XL4Poppy"/>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ow r="1">
          <cell r="A1" t="str">
            <v>Dutoan2001</v>
          </cell>
        </row>
      </sheetData>
      <sheetData sheetId="9" refreshError="1"/>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2"/>
      <sheetName val="Bang TT"/>
      <sheetName val="Payment"/>
      <sheetName val="Sheet1"/>
      <sheetName val="Nguonvonthanhtoan"/>
      <sheetName val="XL4Poppy"/>
      <sheetName val="TTH"/>
    </sheetNames>
    <sheetDataSet>
      <sheetData sheetId="0" refreshError="1"/>
      <sheetData sheetId="1" refreshError="1"/>
      <sheetData sheetId="2" refreshError="1"/>
      <sheetData sheetId="3" refreshError="1"/>
      <sheetData sheetId="4" refreshError="1"/>
      <sheetData sheetId="5" refreshError="1">
        <row r="15">
          <cell r="A15" t="b">
            <v>1</v>
          </cell>
        </row>
        <row r="27">
          <cell r="C27" t="e">
            <v>#N/A</v>
          </cell>
        </row>
      </sheetData>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sheetName val="KLTNDoc"/>
      <sheetName val="KLHKThuat"/>
      <sheetName val="KLMDuong"/>
      <sheetName val="KLNutGiao"/>
      <sheetName val="CHND"/>
      <sheetName val="KLCHND"/>
      <sheetName val="Gia VL"/>
      <sheetName val="XL4Poppy"/>
      <sheetName val="Chart1"/>
      <sheetName val="Sheet1"/>
      <sheetName val="Sheet2"/>
      <sheetName val="Sheet3"/>
      <sheetName val="Gia"/>
    </sheetNames>
    <sheetDataSet>
      <sheetData sheetId="0"/>
      <sheetData sheetId="1"/>
      <sheetData sheetId="2"/>
      <sheetData sheetId="3"/>
      <sheetData sheetId="4"/>
      <sheetData sheetId="5"/>
      <sheetData sheetId="6"/>
      <sheetData sheetId="7"/>
      <sheetData sheetId="8" refreshError="1">
        <row r="9">
          <cell r="C9" t="b">
            <v>1</v>
          </cell>
        </row>
        <row r="39">
          <cell r="C39" t="b">
            <v>1</v>
          </cell>
        </row>
      </sheetData>
      <sheetData sheetId="9" refreshError="1"/>
      <sheetData sheetId="10"/>
      <sheetData sheetId="11"/>
      <sheetData sheetId="12"/>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sheetName val="2"/>
      <sheetName val="Sheet1"/>
      <sheetName val="Sheet2"/>
      <sheetName val="Sheet3"/>
      <sheetName val="XL4Poppy"/>
    </sheetNames>
    <sheetDataSet>
      <sheetData sheetId="0"/>
      <sheetData sheetId="1"/>
      <sheetData sheetId="2"/>
      <sheetData sheetId="3"/>
      <sheetData sheetId="4"/>
      <sheetData sheetId="5" refreshError="1">
        <row r="27">
          <cell r="C27" t="e">
            <v>#N/A</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iTietAHB"/>
      <sheetName val="Táng hopAHB"/>
      <sheetName val="Gi¶itinhDCSAnHAiBac"/>
      <sheetName val="DCS Man Thai"/>
      <sheetName val="XL4Poppy"/>
    </sheetNames>
    <sheetDataSet>
      <sheetData sheetId="0"/>
      <sheetData sheetId="1"/>
      <sheetData sheetId="2"/>
      <sheetData sheetId="3"/>
      <sheetData sheetId="4" refreshError="1">
        <row r="39">
          <cell r="C39" t="b">
            <v>1</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en"/>
      <sheetName val="MSBOX"/>
      <sheetName val="Noisuy-LLL"/>
      <sheetName val="TCT"/>
      <sheetName val="Function"/>
      <sheetName val="Sheet1"/>
      <sheetName val="Noisuy_LLL"/>
      <sheetName val="gvl"/>
      <sheetName val="Sheet2"/>
      <sheetName val="Sheet3"/>
      <sheetName val="Pier"/>
      <sheetName val="Pile"/>
      <sheetName val="DTCT"/>
      <sheetName val="Dien (HT)"/>
      <sheetName val="Cap nuoc (HT)"/>
      <sheetName val="TH"/>
      <sheetName val="Giao thong (HT)"/>
      <sheetName val="thoat nuoc mat"/>
      <sheetName val="PTCT"/>
      <sheetName val="Don gia du thau chi tiet"/>
      <sheetName val="Vat lieu"/>
      <sheetName val="NC"/>
      <sheetName val="may"/>
      <sheetName val="cp vua"/>
      <sheetName val="nhan cong"/>
    </sheetNames>
    <sheetDataSet>
      <sheetData sheetId="0" refreshError="1"/>
      <sheetData sheetId="1"/>
      <sheetData sheetId="2" refreshError="1">
        <row r="1">
          <cell r="A1" t="str">
            <v>NoiSuy-lll</v>
          </cell>
        </row>
      </sheetData>
      <sheetData sheetId="3" refreshError="1">
        <row r="1">
          <cell r="A1" t="str">
            <v>TCT</v>
          </cell>
        </row>
      </sheetData>
      <sheetData sheetId="4" refreshError="1">
        <row r="1">
          <cell r="A1" t="str">
            <v>RoundUps</v>
          </cell>
          <cell r="D1" t="str">
            <v>num_text</v>
          </cell>
        </row>
      </sheetData>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comments" Target="../comments3.xml"/><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8475-3177-4BD4-A506-F469D9E2FD89}">
  <sheetPr codeName="Sheet10" filterMode="1">
    <tabColor rgb="FF00B050"/>
  </sheetPr>
  <dimension ref="A1:W1645"/>
  <sheetViews>
    <sheetView view="pageBreakPreview" zoomScaleNormal="100" zoomScaleSheetLayoutView="100" workbookViewId="0">
      <pane ySplit="3" topLeftCell="A329" activePane="bottomLeft" state="frozen"/>
      <selection activeCell="B18" sqref="B18"/>
      <selection pane="bottomLeft" activeCell="G285" sqref="G285"/>
    </sheetView>
  </sheetViews>
  <sheetFormatPr defaultColWidth="9" defaultRowHeight="16.5"/>
  <cols>
    <col min="1" max="1" width="4.125" style="152" customWidth="1"/>
    <col min="2" max="2" width="5.375" style="152" customWidth="1"/>
    <col min="3" max="3" width="5.125" style="152" customWidth="1"/>
    <col min="4" max="4" width="26" style="634" bestFit="1" customWidth="1"/>
    <col min="5" max="5" width="14.875" style="96" customWidth="1"/>
    <col min="6" max="6" width="29.75" style="152" hidden="1" customWidth="1"/>
    <col min="7" max="7" width="48.25" style="96" customWidth="1"/>
    <col min="8" max="9" width="17.25" style="96" bestFit="1" customWidth="1"/>
    <col min="10" max="10" width="6" style="96" customWidth="1"/>
    <col min="11" max="11" width="11.625" style="228" customWidth="1"/>
    <col min="12" max="12" width="17.75" style="152" bestFit="1" customWidth="1"/>
    <col min="13" max="13" width="44.125" style="229" customWidth="1"/>
    <col min="14" max="14" width="42.125" style="152" customWidth="1"/>
    <col min="15" max="15" width="12" style="152" customWidth="1"/>
    <col min="16" max="16" width="13.875" style="152" customWidth="1"/>
    <col min="17" max="17" width="9.875" style="152" customWidth="1"/>
    <col min="18" max="19" width="12" style="152" customWidth="1"/>
    <col min="20" max="20" width="9" style="152"/>
    <col min="21" max="21" width="12.125" style="152" bestFit="1" customWidth="1"/>
    <col min="22" max="16384" width="9" style="152"/>
  </cols>
  <sheetData>
    <row r="1" spans="1:19">
      <c r="E1" s="662" t="s">
        <v>1515</v>
      </c>
      <c r="F1" s="663"/>
      <c r="G1" s="662"/>
      <c r="H1" s="662"/>
      <c r="I1" s="662"/>
      <c r="J1" s="662"/>
    </row>
    <row r="3" spans="1:19" s="204" customFormat="1">
      <c r="A3" s="146"/>
      <c r="B3" s="147"/>
      <c r="C3" s="190" t="s">
        <v>22</v>
      </c>
      <c r="D3" s="205" t="s">
        <v>39</v>
      </c>
      <c r="E3" s="79" t="s">
        <v>0</v>
      </c>
      <c r="F3" s="205" t="s">
        <v>1</v>
      </c>
      <c r="G3" s="79" t="s">
        <v>4</v>
      </c>
      <c r="H3" s="79" t="s">
        <v>20</v>
      </c>
      <c r="I3" s="79" t="s">
        <v>21</v>
      </c>
      <c r="J3" s="79" t="s">
        <v>38</v>
      </c>
      <c r="K3" s="206" t="s">
        <v>2</v>
      </c>
      <c r="L3" s="206" t="s">
        <v>3</v>
      </c>
      <c r="M3" s="205"/>
      <c r="N3" s="205"/>
      <c r="O3" s="205"/>
      <c r="P3" s="207"/>
      <c r="Q3" s="205"/>
      <c r="R3" s="205"/>
      <c r="S3" s="205" t="s">
        <v>965</v>
      </c>
    </row>
    <row r="4" spans="1:19" s="204" customFormat="1" hidden="1">
      <c r="A4" s="146"/>
      <c r="B4" s="147"/>
      <c r="C4" s="190" t="s">
        <v>242</v>
      </c>
      <c r="D4" s="208" t="s">
        <v>243</v>
      </c>
      <c r="E4" s="79" t="s">
        <v>242</v>
      </c>
      <c r="F4" s="205" t="str">
        <f>+D4</f>
        <v>Km439+400 -Km439+448</v>
      </c>
      <c r="G4" s="79" t="str">
        <f>+D4</f>
        <v>Km439+400 -Km439+448</v>
      </c>
      <c r="H4" s="79"/>
      <c r="I4" s="79"/>
      <c r="J4" s="79"/>
      <c r="K4" s="206"/>
      <c r="L4" s="205"/>
      <c r="M4" s="205"/>
      <c r="N4" s="205"/>
      <c r="O4" s="205"/>
      <c r="P4" s="207"/>
      <c r="Q4" s="205"/>
      <c r="R4" s="205"/>
      <c r="S4" s="205">
        <v>1</v>
      </c>
    </row>
    <row r="5" spans="1:19" hidden="1">
      <c r="A5" s="146"/>
      <c r="B5" s="147"/>
      <c r="C5" s="148">
        <v>1</v>
      </c>
      <c r="D5" s="116" t="str">
        <f>TEXT(C5,"00")&amp;"/BBNT/KM439+440"</f>
        <v>01/BBNT/KM439+440</v>
      </c>
      <c r="E5" s="627">
        <v>46082</v>
      </c>
      <c r="F5" s="114"/>
      <c r="G5" s="628" t="s">
        <v>858</v>
      </c>
      <c r="H5" s="629">
        <v>439440</v>
      </c>
      <c r="I5" s="629">
        <v>439448</v>
      </c>
      <c r="J5" s="626" t="s">
        <v>61</v>
      </c>
      <c r="K5" s="151"/>
      <c r="L5" s="116"/>
      <c r="M5" s="115"/>
      <c r="N5" s="114"/>
      <c r="O5" s="116" t="s">
        <v>146</v>
      </c>
      <c r="P5" s="118" t="s">
        <v>238</v>
      </c>
      <c r="Q5" s="116"/>
      <c r="R5" s="116" t="s">
        <v>251</v>
      </c>
      <c r="S5" s="116">
        <v>1</v>
      </c>
    </row>
    <row r="6" spans="1:19" hidden="1">
      <c r="A6" s="146"/>
      <c r="B6" s="147"/>
      <c r="C6" s="148">
        <f>MAX($C$5:C5)+1</f>
        <v>2</v>
      </c>
      <c r="D6" s="116" t="str">
        <f t="shared" ref="D6:D9" si="0">TEXT(C6,"00")&amp;"/BBNT/KM439+440"</f>
        <v>02/BBNT/KM439+440</v>
      </c>
      <c r="E6" s="627">
        <v>46082</v>
      </c>
      <c r="F6" s="114"/>
      <c r="G6" s="628" t="s">
        <v>859</v>
      </c>
      <c r="H6" s="629">
        <v>439440</v>
      </c>
      <c r="I6" s="629">
        <v>439448</v>
      </c>
      <c r="J6" s="626" t="s">
        <v>61</v>
      </c>
      <c r="K6" s="151"/>
      <c r="L6" s="116"/>
      <c r="M6" s="115"/>
      <c r="N6" s="114"/>
      <c r="O6" s="116" t="s">
        <v>145</v>
      </c>
      <c r="P6" s="118" t="s">
        <v>238</v>
      </c>
      <c r="Q6" s="116"/>
      <c r="R6" s="116" t="s">
        <v>251</v>
      </c>
      <c r="S6" s="116">
        <v>1</v>
      </c>
    </row>
    <row r="7" spans="1:19" ht="45" hidden="1">
      <c r="A7" s="146"/>
      <c r="B7" s="147"/>
      <c r="C7" s="148">
        <f>MAX($C$5:C6)+1</f>
        <v>3</v>
      </c>
      <c r="D7" s="116" t="str">
        <f t="shared" si="0"/>
        <v>03/BBNT/KM439+440</v>
      </c>
      <c r="E7" s="627">
        <v>46082</v>
      </c>
      <c r="F7" s="114" t="str">
        <f>Data!$A$29</f>
        <v>Tháo dỡ cột hộ lan tôn sóng cũ</v>
      </c>
      <c r="G7" s="628" t="str">
        <f>Data!$A$29</f>
        <v>Tháo dỡ cột hộ lan tôn sóng cũ</v>
      </c>
      <c r="H7" s="629">
        <v>439440</v>
      </c>
      <c r="I7" s="629">
        <v>439448</v>
      </c>
      <c r="J7" s="626" t="s">
        <v>61</v>
      </c>
      <c r="K7" s="151" t="s">
        <v>66</v>
      </c>
      <c r="L7" s="116">
        <v>14</v>
      </c>
      <c r="M7" s="115" t="str">
        <f>Data!$I$29</f>
        <v>- Tháo dỡ cột hộ lan tôn sóng đúng phạm vi, vị trí theo thiết kế;
- Quá trình tháo dỡ không làm hư hỏng các cấu kiện lân cận;
- Cột sau tháo được thu gom, phân loại, vận chuyển đúng quy định, không rơi vãi;
- Thi công có rào chắn, biển báo, đảm bảo an toàn giao thông và lao động;
- Đánh giá: Phù hợp thiết kế và tiêu chuẩn kỹ thuật.</v>
      </c>
      <c r="N7" s="114" t="str">
        <f>Data!$B$29</f>
        <v>QCVN41:2024/BGTVT - Quy chuẩn kỹ thuật quốc gia về biển báo hiệu đường bộ; TCVN8791:2018 Sơn tín hiệu giao thông.</v>
      </c>
      <c r="O7" s="116" t="s">
        <v>258</v>
      </c>
      <c r="P7" s="118" t="s">
        <v>238</v>
      </c>
      <c r="Q7" s="116" t="s">
        <v>251</v>
      </c>
      <c r="R7" s="116" t="s">
        <v>251</v>
      </c>
      <c r="S7" s="116">
        <v>1</v>
      </c>
    </row>
    <row r="8" spans="1:19" ht="33.75" hidden="1">
      <c r="A8" s="146"/>
      <c r="B8" s="147"/>
      <c r="C8" s="148">
        <f>MAX($C$5:C7)+1</f>
        <v>4</v>
      </c>
      <c r="D8" s="116" t="str">
        <f t="shared" si="0"/>
        <v>04/BBNT/KM439+440</v>
      </c>
      <c r="E8" s="627">
        <v>46082</v>
      </c>
      <c r="F8" s="114" t="str">
        <f>Data!$A$28</f>
        <v>Cắt mặt đường BT nhựa</v>
      </c>
      <c r="G8" s="628" t="str">
        <f>Data!$A$28</f>
        <v>Cắt mặt đường BT nhựa</v>
      </c>
      <c r="H8" s="629">
        <v>439440</v>
      </c>
      <c r="I8" s="629">
        <v>439448</v>
      </c>
      <c r="J8" s="626" t="s">
        <v>61</v>
      </c>
      <c r="K8" s="151" t="s">
        <v>66</v>
      </c>
      <c r="L8" s="116">
        <v>41.46</v>
      </c>
      <c r="M8" s="115" t="str">
        <f>Data!$I$28</f>
        <v>- Cắt mặt đường bê tông nhựa đúng vị trí, kích thước, phạm vi theo thiết kế;
- Đường cắt thẳng, mép gọn, không xé rách, bong bật;
- Chiều sâu cắt đạt yêu cầu, không ảnh hưởng kết cấu xung quanh;
- Bề mặt sau cắt được vệ sinh sạch, đảm bảo thi công tiếp theo;
- Đánh giá: Phù hợp với thiết kế và tiêu chuẩn kỹ thuật, quy trình thi công và nghiệm thu.</v>
      </c>
      <c r="N8" s="114" t="str">
        <f>Data!$B$28</f>
        <v>TCVN 8819:2011 – Mặt đường bê tông nhựa nóng – Yêu cầu thi công và nghiệm thu</v>
      </c>
      <c r="O8" s="116" t="s">
        <v>258</v>
      </c>
      <c r="P8" s="118" t="s">
        <v>238</v>
      </c>
      <c r="Q8" s="116" t="s">
        <v>251</v>
      </c>
      <c r="R8" s="116" t="s">
        <v>251</v>
      </c>
      <c r="S8" s="116">
        <v>1</v>
      </c>
    </row>
    <row r="9" spans="1:19" ht="40.5" hidden="1">
      <c r="A9" s="146"/>
      <c r="B9" s="147"/>
      <c r="C9" s="148">
        <f>MAX($C$5:C8)+1</f>
        <v>5</v>
      </c>
      <c r="D9" s="116" t="str">
        <f t="shared" si="0"/>
        <v>05/BBNT/KM439+440</v>
      </c>
      <c r="E9" s="627">
        <v>46082</v>
      </c>
      <c r="F9" s="114" t="str">
        <f>Data!$A$30</f>
        <v>Phá dỡ rọ đá cũ</v>
      </c>
      <c r="G9" s="628" t="str">
        <f>Data!$A$30</f>
        <v>Phá dỡ rọ đá cũ</v>
      </c>
      <c r="H9" s="629">
        <v>439440</v>
      </c>
      <c r="I9" s="629">
        <v>439448</v>
      </c>
      <c r="J9" s="626" t="s">
        <v>61</v>
      </c>
      <c r="K9" s="151" t="s">
        <v>313</v>
      </c>
      <c r="L9" s="116">
        <v>13</v>
      </c>
      <c r="M9" s="115" t="str">
        <f>Data!$I$30</f>
        <v>- Phá dỡ rọ đá cũ đúng phạm vi, vị trí theo thiết kế;
- Tháo dỡ không ảnh hưởng nền, mái taluy và kết cấu lân cận;
- Đá, lưới thép được thu gom, vận chuyển gọn gàng, không rơi vãi;
- Mặt bằng sau phá dỡ sạch sẽ, đảm bảo thi công tiếp theo;
- Thi công đảm bảo an toàn lao động và giao thông;
- Đánh giá: Phù hợp thiết kế và tiêu chuẩn kỹ thuật.</v>
      </c>
      <c r="N9" s="114" t="str">
        <f>Data!$B$30</f>
        <v>TCVN 10335:2014 – Rọ đá – Yêu cầu thiết kế, thi công và nghiệm thu.</v>
      </c>
      <c r="O9" s="116" t="s">
        <v>258</v>
      </c>
      <c r="P9" s="118" t="s">
        <v>238</v>
      </c>
      <c r="Q9" s="116" t="s">
        <v>251</v>
      </c>
      <c r="R9" s="116" t="s">
        <v>251</v>
      </c>
      <c r="S9" s="116">
        <v>1</v>
      </c>
    </row>
    <row r="10" spans="1:19" ht="33.75" hidden="1">
      <c r="A10" s="146"/>
      <c r="B10" s="147"/>
      <c r="C10" s="148"/>
      <c r="D10" s="116"/>
      <c r="E10" s="627">
        <v>46082</v>
      </c>
      <c r="F10" s="114" t="str">
        <f>Data!$A$6</f>
        <v xml:space="preserve">Hố móng </v>
      </c>
      <c r="G10" s="628" t="s">
        <v>245</v>
      </c>
      <c r="H10" s="629">
        <v>439440</v>
      </c>
      <c r="I10" s="629">
        <v>439448</v>
      </c>
      <c r="J10" s="626" t="s">
        <v>61</v>
      </c>
      <c r="K10" s="151"/>
      <c r="L10" s="116"/>
      <c r="M10"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0" s="114" t="str">
        <f>Data!$B$6</f>
        <v xml:space="preserve"> TCVN 9436-2012, TCVN 4447-2012 và các tiêu chuẩn, quy chuẩn hiện hành của nhà nước.</v>
      </c>
      <c r="O10" s="116" t="s">
        <v>258</v>
      </c>
      <c r="P10" s="118" t="s">
        <v>238</v>
      </c>
      <c r="Q10" s="116" t="s">
        <v>251</v>
      </c>
      <c r="R10" s="116"/>
      <c r="S10" s="116">
        <v>1</v>
      </c>
    </row>
    <row r="11" spans="1:19" ht="33.75" hidden="1">
      <c r="A11" s="146"/>
      <c r="B11" s="147"/>
      <c r="C11" s="148"/>
      <c r="D11" s="116"/>
      <c r="E11" s="627">
        <v>46083</v>
      </c>
      <c r="F11" s="114" t="str">
        <f>Data!$A$6</f>
        <v xml:space="preserve">Hố móng </v>
      </c>
      <c r="G11" s="628" t="s">
        <v>245</v>
      </c>
      <c r="H11" s="629">
        <v>439440</v>
      </c>
      <c r="I11" s="629">
        <v>439448</v>
      </c>
      <c r="J11" s="626" t="s">
        <v>61</v>
      </c>
      <c r="K11" s="151"/>
      <c r="L11" s="116"/>
      <c r="M11"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1" s="114" t="str">
        <f>Data!$B$6</f>
        <v xml:space="preserve"> TCVN 9436-2012, TCVN 4447-2012 và các tiêu chuẩn, quy chuẩn hiện hành của nhà nước.</v>
      </c>
      <c r="O11" s="116" t="s">
        <v>258</v>
      </c>
      <c r="P11" s="118" t="s">
        <v>238</v>
      </c>
      <c r="Q11" s="116" t="s">
        <v>251</v>
      </c>
      <c r="R11" s="116"/>
      <c r="S11" s="116">
        <v>1</v>
      </c>
    </row>
    <row r="12" spans="1:19" ht="33.75" hidden="1">
      <c r="A12" s="146"/>
      <c r="B12" s="147"/>
      <c r="C12" s="148"/>
      <c r="D12" s="116"/>
      <c r="E12" s="627">
        <v>46084</v>
      </c>
      <c r="F12" s="114" t="str">
        <f>Data!$A$6</f>
        <v xml:space="preserve">Hố móng </v>
      </c>
      <c r="G12" s="628" t="s">
        <v>245</v>
      </c>
      <c r="H12" s="629">
        <v>439440</v>
      </c>
      <c r="I12" s="629">
        <v>439448</v>
      </c>
      <c r="J12" s="626" t="s">
        <v>61</v>
      </c>
      <c r="K12" s="151"/>
      <c r="L12" s="116"/>
      <c r="M12"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2" s="114" t="str">
        <f>Data!$B$6</f>
        <v xml:space="preserve"> TCVN 9436-2012, TCVN 4447-2012 và các tiêu chuẩn, quy chuẩn hiện hành của nhà nước.</v>
      </c>
      <c r="O12" s="116" t="s">
        <v>258</v>
      </c>
      <c r="P12" s="118" t="s">
        <v>238</v>
      </c>
      <c r="Q12" s="116" t="s">
        <v>251</v>
      </c>
      <c r="R12" s="116"/>
      <c r="S12" s="116">
        <v>1</v>
      </c>
    </row>
    <row r="13" spans="1:19" ht="33.75" hidden="1">
      <c r="A13" s="146"/>
      <c r="B13" s="147"/>
      <c r="C13" s="148"/>
      <c r="D13" s="116"/>
      <c r="E13" s="627">
        <v>46085</v>
      </c>
      <c r="F13" s="114" t="str">
        <f>Data!$A$6</f>
        <v xml:space="preserve">Hố móng </v>
      </c>
      <c r="G13" s="628" t="s">
        <v>245</v>
      </c>
      <c r="H13" s="629">
        <v>439440</v>
      </c>
      <c r="I13" s="629">
        <v>439448</v>
      </c>
      <c r="J13" s="626" t="s">
        <v>61</v>
      </c>
      <c r="K13" s="151"/>
      <c r="L13" s="116"/>
      <c r="M13"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3" s="114" t="str">
        <f>Data!$B$6</f>
        <v xml:space="preserve"> TCVN 9436-2012, TCVN 4447-2012 và các tiêu chuẩn, quy chuẩn hiện hành của nhà nước.</v>
      </c>
      <c r="O13" s="116" t="s">
        <v>258</v>
      </c>
      <c r="P13" s="118" t="s">
        <v>238</v>
      </c>
      <c r="Q13" s="116" t="s">
        <v>251</v>
      </c>
      <c r="R13" s="116"/>
      <c r="S13" s="116">
        <v>1</v>
      </c>
    </row>
    <row r="14" spans="1:19" ht="75" hidden="1">
      <c r="A14" s="146"/>
      <c r="B14" s="147"/>
      <c r="C14" s="148">
        <f>MAX($C$5:C13)+1</f>
        <v>6</v>
      </c>
      <c r="D14" s="116" t="str">
        <f t="shared" ref="D14:D79" si="1">TEXT(C14,"00")&amp;"/BBNT/KM439+440"</f>
        <v>06/BBNT/KM439+440</v>
      </c>
      <c r="E14" s="627">
        <v>46086</v>
      </c>
      <c r="F14" s="114" t="str">
        <f>Data!$A$6</f>
        <v xml:space="preserve">Hố móng </v>
      </c>
      <c r="G14" s="628" t="s">
        <v>245</v>
      </c>
      <c r="H14" s="629">
        <v>439440</v>
      </c>
      <c r="I14" s="629">
        <v>439448</v>
      </c>
      <c r="J14" s="626" t="s">
        <v>61</v>
      </c>
      <c r="K14" s="151"/>
      <c r="L14" s="276" t="s">
        <v>942</v>
      </c>
      <c r="M14"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4" s="114" t="str">
        <f>Data!$B$6</f>
        <v xml:space="preserve"> TCVN 9436-2012, TCVN 4447-2012 và các tiêu chuẩn, quy chuẩn hiện hành của nhà nước.</v>
      </c>
      <c r="O14" s="116" t="s">
        <v>1214</v>
      </c>
      <c r="P14" s="118" t="s">
        <v>238</v>
      </c>
      <c r="Q14" s="116" t="s">
        <v>251</v>
      </c>
      <c r="R14" s="116" t="s">
        <v>251</v>
      </c>
      <c r="S14" s="116">
        <v>1</v>
      </c>
    </row>
    <row r="15" spans="1:19" ht="40.5" hidden="1">
      <c r="A15" s="146"/>
      <c r="B15" s="147"/>
      <c r="C15" s="148">
        <f>MAX($C$5:C14)+1</f>
        <v>7</v>
      </c>
      <c r="D15" s="116" t="str">
        <f t="shared" si="1"/>
        <v>07/BBNT/KM439+440</v>
      </c>
      <c r="E15" s="627">
        <v>46086</v>
      </c>
      <c r="F15" s="114" t="str">
        <f>Data!$A$63</f>
        <v>Vận chuyển đất C2 đổ đi cư ly 700m</v>
      </c>
      <c r="G15" s="628" t="s">
        <v>944</v>
      </c>
      <c r="H15" s="629">
        <v>439440</v>
      </c>
      <c r="I15" s="629">
        <v>439448</v>
      </c>
      <c r="J15" s="626" t="s">
        <v>61</v>
      </c>
      <c r="K15" s="151" t="s">
        <v>254</v>
      </c>
      <c r="L15" s="276">
        <v>70.459999999999994</v>
      </c>
      <c r="M15" s="115" t="str">
        <f>Data!$I$63</f>
        <v>- Vận chuyển đất đúng phạm vi, khối lượng theo thiết kế;
- Phương tiện phù hợp, đảm bảo an toàn lao động và giao thông;
- Đổ đất đúng vị trí quy định, không ảnh hưởng môi trường xung quanh;
- Có che chắn, hạn chế rơi vãi, đảm bảo vệ sinh công trường;
- Thi công ổn định, không phát sinh sự cố, đáp ứng yêu cầu kỹ thuật.
- Đánh giá: Phù hợp với thiết kế và tiêu chuẩn kỹ thuật, quy trình thi công và nghiệm thu.</v>
      </c>
      <c r="N15" s="114" t="str">
        <f>Data!$B$63</f>
        <v xml:space="preserve"> TCVN 9436-2012, TCVN 4447-2012 và các tiêu chuẩn, quy chuẩn hiện hành của nhà nước.</v>
      </c>
      <c r="O15" s="116" t="s">
        <v>258</v>
      </c>
      <c r="P15" s="118" t="s">
        <v>238</v>
      </c>
      <c r="Q15" s="116" t="s">
        <v>251</v>
      </c>
      <c r="R15" s="116" t="s">
        <v>251</v>
      </c>
      <c r="S15" s="116">
        <v>1</v>
      </c>
    </row>
    <row r="16" spans="1:19" ht="40.5" hidden="1">
      <c r="A16" s="146"/>
      <c r="B16" s="147"/>
      <c r="C16" s="148">
        <f>MAX($C$5:C15)+1</f>
        <v>8</v>
      </c>
      <c r="D16" s="116" t="str">
        <f t="shared" si="1"/>
        <v>08/BBNT/KM439+440</v>
      </c>
      <c r="E16" s="627">
        <v>46086</v>
      </c>
      <c r="F16" s="114" t="str">
        <f>Data!$A$63</f>
        <v>Vận chuyển đất C2 đổ đi cư ly 700m</v>
      </c>
      <c r="G16" s="628" t="s">
        <v>945</v>
      </c>
      <c r="H16" s="629">
        <v>439440</v>
      </c>
      <c r="I16" s="629">
        <v>439448</v>
      </c>
      <c r="J16" s="626" t="s">
        <v>61</v>
      </c>
      <c r="K16" s="151" t="s">
        <v>254</v>
      </c>
      <c r="L16" s="276">
        <v>357.49</v>
      </c>
      <c r="M16" s="115" t="str">
        <f>Data!$I$63</f>
        <v>- Vận chuyển đất đúng phạm vi, khối lượng theo thiết kế;
- Phương tiện phù hợp, đảm bảo an toàn lao động và giao thông;
- Đổ đất đúng vị trí quy định, không ảnh hưởng môi trường xung quanh;
- Có che chắn, hạn chế rơi vãi, đảm bảo vệ sinh công trường;
- Thi công ổn định, không phát sinh sự cố, đáp ứng yêu cầu kỹ thuật.
- Đánh giá: Phù hợp với thiết kế và tiêu chuẩn kỹ thuật, quy trình thi công và nghiệm thu.</v>
      </c>
      <c r="N16" s="114" t="str">
        <f>Data!$B$63</f>
        <v xml:space="preserve"> TCVN 9436-2012, TCVN 4447-2012 và các tiêu chuẩn, quy chuẩn hiện hành của nhà nước.</v>
      </c>
      <c r="O16" s="116" t="s">
        <v>258</v>
      </c>
      <c r="P16" s="118" t="s">
        <v>238</v>
      </c>
      <c r="Q16" s="116" t="s">
        <v>251</v>
      </c>
      <c r="R16" s="116" t="s">
        <v>251</v>
      </c>
      <c r="S16" s="116">
        <v>1</v>
      </c>
    </row>
    <row r="17" spans="1:19" ht="40.5" hidden="1">
      <c r="A17" s="146"/>
      <c r="B17" s="147"/>
      <c r="C17" s="148">
        <f>MAX($C$5:C16)+1</f>
        <v>9</v>
      </c>
      <c r="D17" s="116" t="str">
        <f t="shared" si="1"/>
        <v>09/BBNT/KM439+440</v>
      </c>
      <c r="E17" s="627">
        <v>46087</v>
      </c>
      <c r="F17" s="114" t="str">
        <f>Data!$A$2</f>
        <v>Lắp đặt ván khuôn</v>
      </c>
      <c r="G17" s="628" t="s">
        <v>253</v>
      </c>
      <c r="H17" s="629">
        <v>439440</v>
      </c>
      <c r="I17" s="629">
        <v>439448</v>
      </c>
      <c r="J17" s="626" t="s">
        <v>61</v>
      </c>
      <c r="K17" s="151" t="s">
        <v>252</v>
      </c>
      <c r="L17" s="191">
        <f>75.83*8.5/34.32</f>
        <v>18.780740093240091</v>
      </c>
      <c r="M17"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7" s="114" t="str">
        <f>Data!$B$2</f>
        <v>TCVN 4453:1995 – Kết cấu bê tông và bê tông cốt thép – Quy phạm thi công và nghiệm thu.</v>
      </c>
      <c r="O17" s="116" t="s">
        <v>258</v>
      </c>
      <c r="P17" s="118" t="s">
        <v>238</v>
      </c>
      <c r="Q17" s="116" t="s">
        <v>251</v>
      </c>
      <c r="R17" s="116" t="s">
        <v>251</v>
      </c>
      <c r="S17" s="116">
        <v>1</v>
      </c>
    </row>
    <row r="18" spans="1:19" ht="40.5" hidden="1">
      <c r="A18" s="146"/>
      <c r="B18" s="147"/>
      <c r="C18" s="148">
        <f>MAX($C$5:C17)+1</f>
        <v>10</v>
      </c>
      <c r="D18" s="116" t="str">
        <f t="shared" si="1"/>
        <v>10/BBNT/KM439+440</v>
      </c>
      <c r="E18" s="627">
        <v>46087</v>
      </c>
      <c r="F18" s="114" t="str">
        <f>Data!$A$4</f>
        <v>Đổ bê tông</v>
      </c>
      <c r="G18" s="628" t="s">
        <v>255</v>
      </c>
      <c r="H18" s="629">
        <v>439440</v>
      </c>
      <c r="I18" s="629">
        <v>439448</v>
      </c>
      <c r="J18" s="626" t="s">
        <v>61</v>
      </c>
      <c r="K18" s="151" t="s">
        <v>254</v>
      </c>
      <c r="L18" s="116">
        <f>2.95*8.5</f>
        <v>25.075000000000003</v>
      </c>
      <c r="M18"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8" s="114" t="str">
        <f>Data!$B$4</f>
        <v xml:space="preserve"> TCVN 4453 : 1995 và các tiêu chuẩn, quy chuẩn hiện hành của nhà nước.</v>
      </c>
      <c r="O18" s="116" t="s">
        <v>257</v>
      </c>
      <c r="P18" s="118" t="s">
        <v>238</v>
      </c>
      <c r="Q18" s="116" t="s">
        <v>251</v>
      </c>
      <c r="R18" s="116" t="s">
        <v>251</v>
      </c>
      <c r="S18" s="116">
        <v>1</v>
      </c>
    </row>
    <row r="19" spans="1:19" ht="33.75" hidden="1">
      <c r="A19" s="146"/>
      <c r="B19" s="147"/>
      <c r="C19" s="148">
        <f>MAX($C$5:C18)+1</f>
        <v>11</v>
      </c>
      <c r="D19" s="116" t="str">
        <f t="shared" si="1"/>
        <v>11/BBNT/KM439+440</v>
      </c>
      <c r="E19" s="627">
        <v>46094</v>
      </c>
      <c r="F19" s="114" t="str">
        <f>Data!$A$5</f>
        <v>NT bê tông</v>
      </c>
      <c r="G19" s="628" t="s">
        <v>256</v>
      </c>
      <c r="H19" s="629">
        <v>439440</v>
      </c>
      <c r="I19" s="629">
        <v>439448</v>
      </c>
      <c r="J19" s="626" t="s">
        <v>61</v>
      </c>
      <c r="K19" s="151" t="s">
        <v>254</v>
      </c>
      <c r="L19" s="116">
        <f>2.95*8.5</f>
        <v>25.075000000000003</v>
      </c>
      <c r="M19"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9" s="114" t="str">
        <f>Data!$B$5</f>
        <v>TCVN 4453:1995 – Kết cấu bê tông và bê tông cốt thép – Quy phạm thi công và nghiệm thu.</v>
      </c>
      <c r="O19" s="116" t="s">
        <v>258</v>
      </c>
      <c r="P19" s="118" t="s">
        <v>238</v>
      </c>
      <c r="Q19" s="116"/>
      <c r="R19" s="116" t="s">
        <v>251</v>
      </c>
      <c r="S19" s="116">
        <v>1</v>
      </c>
    </row>
    <row r="20" spans="1:19" ht="40.5" hidden="1">
      <c r="A20" s="146"/>
      <c r="B20" s="147"/>
      <c r="C20" s="148">
        <f>MAX($C$5:C19)+1</f>
        <v>12</v>
      </c>
      <c r="D20" s="116" t="str">
        <f t="shared" si="1"/>
        <v>12/BBNT/KM439+440</v>
      </c>
      <c r="E20" s="627">
        <v>46088</v>
      </c>
      <c r="F20" s="114" t="str">
        <f>Data!$A$2</f>
        <v>Lắp đặt ván khuôn</v>
      </c>
      <c r="G20" s="628" t="s">
        <v>259</v>
      </c>
      <c r="H20" s="629">
        <v>439440</v>
      </c>
      <c r="I20" s="629">
        <v>439448</v>
      </c>
      <c r="J20" s="626" t="s">
        <v>61</v>
      </c>
      <c r="K20" s="151" t="s">
        <v>252</v>
      </c>
      <c r="L20" s="191">
        <f>75.83*8.5/34.32</f>
        <v>18.780740093240091</v>
      </c>
      <c r="M20"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0" s="114" t="str">
        <f>Data!$B$2</f>
        <v>TCVN 4453:1995 – Kết cấu bê tông và bê tông cốt thép – Quy phạm thi công và nghiệm thu.</v>
      </c>
      <c r="O20" s="116" t="s">
        <v>258</v>
      </c>
      <c r="P20" s="118" t="s">
        <v>238</v>
      </c>
      <c r="Q20" s="116" t="s">
        <v>251</v>
      </c>
      <c r="R20" s="116" t="s">
        <v>251</v>
      </c>
      <c r="S20" s="116">
        <v>1</v>
      </c>
    </row>
    <row r="21" spans="1:19" ht="40.5" hidden="1">
      <c r="A21" s="146"/>
      <c r="B21" s="147"/>
      <c r="C21" s="148">
        <f>MAX($C$5:C20)+1</f>
        <v>13</v>
      </c>
      <c r="D21" s="116" t="str">
        <f t="shared" si="1"/>
        <v>13/BBNT/KM439+440</v>
      </c>
      <c r="E21" s="627">
        <v>46088</v>
      </c>
      <c r="F21" s="114" t="str">
        <f>Data!$A$4</f>
        <v>Đổ bê tông</v>
      </c>
      <c r="G21" s="628" t="s">
        <v>260</v>
      </c>
      <c r="H21" s="629">
        <v>439440</v>
      </c>
      <c r="I21" s="629">
        <v>439448</v>
      </c>
      <c r="J21" s="626" t="s">
        <v>61</v>
      </c>
      <c r="K21" s="151" t="s">
        <v>254</v>
      </c>
      <c r="L21" s="116">
        <f>2.73*8.5</f>
        <v>23.204999999999998</v>
      </c>
      <c r="M2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1" s="114" t="str">
        <f>Data!$B$4</f>
        <v xml:space="preserve"> TCVN 4453 : 1995 và các tiêu chuẩn, quy chuẩn hiện hành của nhà nước.</v>
      </c>
      <c r="O21" s="116" t="s">
        <v>257</v>
      </c>
      <c r="P21" s="118" t="s">
        <v>238</v>
      </c>
      <c r="Q21" s="116" t="s">
        <v>251</v>
      </c>
      <c r="R21" s="116" t="s">
        <v>251</v>
      </c>
      <c r="S21" s="116">
        <v>1</v>
      </c>
    </row>
    <row r="22" spans="1:19" ht="33.75" hidden="1">
      <c r="A22" s="146"/>
      <c r="B22" s="147"/>
      <c r="C22" s="148">
        <f>MAX($C$5:C21)+1</f>
        <v>14</v>
      </c>
      <c r="D22" s="116" t="str">
        <f t="shared" si="1"/>
        <v>14/BBNT/KM439+440</v>
      </c>
      <c r="E22" s="627">
        <v>46095</v>
      </c>
      <c r="F22" s="114" t="str">
        <f>Data!$A$5</f>
        <v>NT bê tông</v>
      </c>
      <c r="G22" s="628" t="s">
        <v>264</v>
      </c>
      <c r="H22" s="629">
        <v>439440</v>
      </c>
      <c r="I22" s="629">
        <v>439448</v>
      </c>
      <c r="J22" s="626" t="s">
        <v>61</v>
      </c>
      <c r="K22" s="151" t="s">
        <v>254</v>
      </c>
      <c r="L22" s="116">
        <f>2.73*8.5</f>
        <v>23.204999999999998</v>
      </c>
      <c r="M2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2" s="114" t="str">
        <f>Data!$B$5</f>
        <v>TCVN 4453:1995 – Kết cấu bê tông và bê tông cốt thép – Quy phạm thi công và nghiệm thu.</v>
      </c>
      <c r="O22" s="116" t="s">
        <v>258</v>
      </c>
      <c r="P22" s="118" t="s">
        <v>238</v>
      </c>
      <c r="Q22" s="116"/>
      <c r="R22" s="116" t="s">
        <v>251</v>
      </c>
      <c r="S22" s="116">
        <v>1</v>
      </c>
    </row>
    <row r="23" spans="1:19" ht="40.5" hidden="1">
      <c r="A23" s="146"/>
      <c r="B23" s="147"/>
      <c r="C23" s="148">
        <f>MAX($C$5:C22)+1</f>
        <v>15</v>
      </c>
      <c r="D23" s="116" t="str">
        <f t="shared" si="1"/>
        <v>15/BBNT/KM439+440</v>
      </c>
      <c r="E23" s="627">
        <v>46089</v>
      </c>
      <c r="F23" s="114" t="str">
        <f>Data!$A$2</f>
        <v>Lắp đặt ván khuôn</v>
      </c>
      <c r="G23" s="628" t="s">
        <v>262</v>
      </c>
      <c r="H23" s="629">
        <v>439440</v>
      </c>
      <c r="I23" s="629">
        <v>439448</v>
      </c>
      <c r="J23" s="626" t="s">
        <v>61</v>
      </c>
      <c r="K23" s="151" t="s">
        <v>252</v>
      </c>
      <c r="L23" s="191">
        <f>75.83*8.5/34.32</f>
        <v>18.780740093240091</v>
      </c>
      <c r="M23"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3" s="114" t="str">
        <f>Data!$B$2</f>
        <v>TCVN 4453:1995 – Kết cấu bê tông và bê tông cốt thép – Quy phạm thi công và nghiệm thu.</v>
      </c>
      <c r="O23" s="116" t="s">
        <v>258</v>
      </c>
      <c r="P23" s="118" t="s">
        <v>238</v>
      </c>
      <c r="Q23" s="116" t="s">
        <v>251</v>
      </c>
      <c r="R23" s="116" t="s">
        <v>251</v>
      </c>
      <c r="S23" s="116">
        <v>1</v>
      </c>
    </row>
    <row r="24" spans="1:19" ht="40.5" hidden="1">
      <c r="A24" s="146"/>
      <c r="B24" s="147"/>
      <c r="C24" s="148">
        <f>MAX($C$5:C23)+1</f>
        <v>16</v>
      </c>
      <c r="D24" s="116" t="str">
        <f t="shared" si="1"/>
        <v>16/BBNT/KM439+440</v>
      </c>
      <c r="E24" s="627">
        <v>46089</v>
      </c>
      <c r="F24" s="114" t="str">
        <f>Data!$A$4</f>
        <v>Đổ bê tông</v>
      </c>
      <c r="G24" s="628" t="s">
        <v>263</v>
      </c>
      <c r="H24" s="629">
        <v>439440</v>
      </c>
      <c r="I24" s="629">
        <v>439448</v>
      </c>
      <c r="J24" s="626" t="s">
        <v>61</v>
      </c>
      <c r="K24" s="151" t="s">
        <v>254</v>
      </c>
      <c r="L24" s="116">
        <f>2.73*8.5</f>
        <v>23.204999999999998</v>
      </c>
      <c r="M2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4" s="114" t="str">
        <f>Data!$B$4</f>
        <v xml:space="preserve"> TCVN 4453 : 1995 và các tiêu chuẩn, quy chuẩn hiện hành của nhà nước.</v>
      </c>
      <c r="O24" s="116" t="s">
        <v>257</v>
      </c>
      <c r="P24" s="118" t="s">
        <v>238</v>
      </c>
      <c r="Q24" s="116" t="s">
        <v>251</v>
      </c>
      <c r="R24" s="116" t="s">
        <v>251</v>
      </c>
      <c r="S24" s="116">
        <v>1</v>
      </c>
    </row>
    <row r="25" spans="1:19" ht="33.75" hidden="1">
      <c r="A25" s="146"/>
      <c r="B25" s="147"/>
      <c r="C25" s="148">
        <f>MAX($C$5:C24)+1</f>
        <v>17</v>
      </c>
      <c r="D25" s="116" t="str">
        <f t="shared" si="1"/>
        <v>17/BBNT/KM439+440</v>
      </c>
      <c r="E25" s="627">
        <v>46096</v>
      </c>
      <c r="F25" s="114" t="str">
        <f>Data!$A$5</f>
        <v>NT bê tông</v>
      </c>
      <c r="G25" s="628" t="s">
        <v>261</v>
      </c>
      <c r="H25" s="629">
        <v>439440</v>
      </c>
      <c r="I25" s="629">
        <v>439448</v>
      </c>
      <c r="J25" s="626" t="s">
        <v>61</v>
      </c>
      <c r="K25" s="151" t="s">
        <v>254</v>
      </c>
      <c r="L25" s="116">
        <f>2.73*8.5</f>
        <v>23.204999999999998</v>
      </c>
      <c r="M2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5" s="114" t="str">
        <f>Data!$B$5</f>
        <v>TCVN 4453:1995 – Kết cấu bê tông và bê tông cốt thép – Quy phạm thi công và nghiệm thu.</v>
      </c>
      <c r="O25" s="116" t="s">
        <v>258</v>
      </c>
      <c r="P25" s="118" t="s">
        <v>238</v>
      </c>
      <c r="Q25" s="116"/>
      <c r="R25" s="116" t="s">
        <v>251</v>
      </c>
      <c r="S25" s="116">
        <v>1</v>
      </c>
    </row>
    <row r="26" spans="1:19" ht="40.5" hidden="1">
      <c r="A26" s="146"/>
      <c r="B26" s="147"/>
      <c r="C26" s="148">
        <f>MAX($C$5:C25)+1</f>
        <v>18</v>
      </c>
      <c r="D26" s="116" t="str">
        <f t="shared" si="1"/>
        <v>18/BBNT/KM439+440</v>
      </c>
      <c r="E26" s="627">
        <v>46090</v>
      </c>
      <c r="F26" s="114" t="str">
        <f>Data!$A$2</f>
        <v>Lắp đặt ván khuôn</v>
      </c>
      <c r="G26" s="628" t="s">
        <v>265</v>
      </c>
      <c r="H26" s="629">
        <v>439440</v>
      </c>
      <c r="I26" s="629">
        <v>439448</v>
      </c>
      <c r="J26" s="626" t="s">
        <v>61</v>
      </c>
      <c r="K26" s="151" t="s">
        <v>252</v>
      </c>
      <c r="L26" s="116">
        <f>75.83-L23-L20-L17</f>
        <v>19.487779720279725</v>
      </c>
      <c r="M2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6" s="114" t="str">
        <f>Data!$B$2</f>
        <v>TCVN 4453:1995 – Kết cấu bê tông và bê tông cốt thép – Quy phạm thi công và nghiệm thu.</v>
      </c>
      <c r="O26" s="116" t="s">
        <v>258</v>
      </c>
      <c r="P26" s="118" t="s">
        <v>238</v>
      </c>
      <c r="Q26" s="116" t="s">
        <v>251</v>
      </c>
      <c r="R26" s="116" t="s">
        <v>251</v>
      </c>
      <c r="S26" s="116">
        <v>1</v>
      </c>
    </row>
    <row r="27" spans="1:19" ht="40.5" hidden="1">
      <c r="A27" s="146"/>
      <c r="B27" s="147"/>
      <c r="C27" s="148">
        <f>MAX($C$5:C26)+1</f>
        <v>19</v>
      </c>
      <c r="D27" s="116" t="str">
        <f t="shared" si="1"/>
        <v>19/BBNT/KM439+440</v>
      </c>
      <c r="E27" s="627">
        <v>46090</v>
      </c>
      <c r="F27" s="114" t="str">
        <f>Data!$A$4</f>
        <v>Đổ bê tông</v>
      </c>
      <c r="G27" s="628" t="s">
        <v>266</v>
      </c>
      <c r="H27" s="629">
        <v>439440</v>
      </c>
      <c r="I27" s="629">
        <v>439448</v>
      </c>
      <c r="J27" s="626" t="s">
        <v>61</v>
      </c>
      <c r="K27" s="151" t="s">
        <v>254</v>
      </c>
      <c r="L27" s="116">
        <f>+L28</f>
        <v>23.655000000000001</v>
      </c>
      <c r="M2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7" s="114" t="str">
        <f>Data!$B$4</f>
        <v xml:space="preserve"> TCVN 4453 : 1995 và các tiêu chuẩn, quy chuẩn hiện hành của nhà nước.</v>
      </c>
      <c r="O27" s="116" t="s">
        <v>257</v>
      </c>
      <c r="P27" s="118" t="s">
        <v>238</v>
      </c>
      <c r="Q27" s="116" t="s">
        <v>251</v>
      </c>
      <c r="R27" s="116" t="s">
        <v>251</v>
      </c>
      <c r="S27" s="116">
        <v>1</v>
      </c>
    </row>
    <row r="28" spans="1:19" ht="33.75" hidden="1">
      <c r="A28" s="146"/>
      <c r="B28" s="147"/>
      <c r="C28" s="148">
        <f>MAX($C$5:C27)+1</f>
        <v>20</v>
      </c>
      <c r="D28" s="116" t="str">
        <f t="shared" si="1"/>
        <v>20/BBNT/KM439+440</v>
      </c>
      <c r="E28" s="627">
        <v>46097</v>
      </c>
      <c r="F28" s="114" t="str">
        <f>Data!$A$5</f>
        <v>NT bê tông</v>
      </c>
      <c r="G28" s="628" t="s">
        <v>267</v>
      </c>
      <c r="H28" s="629">
        <v>439440</v>
      </c>
      <c r="I28" s="629">
        <v>439448</v>
      </c>
      <c r="J28" s="626" t="s">
        <v>61</v>
      </c>
      <c r="K28" s="151" t="s">
        <v>254</v>
      </c>
      <c r="L28" s="116">
        <f>95.14-L25-L22-L19</f>
        <v>23.655000000000001</v>
      </c>
      <c r="M2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8" s="114" t="str">
        <f>Data!$B$5</f>
        <v>TCVN 4453:1995 – Kết cấu bê tông và bê tông cốt thép – Quy phạm thi công và nghiệm thu.</v>
      </c>
      <c r="O28" s="116" t="s">
        <v>258</v>
      </c>
      <c r="P28" s="118" t="s">
        <v>238</v>
      </c>
      <c r="Q28" s="116"/>
      <c r="R28" s="116" t="s">
        <v>251</v>
      </c>
      <c r="S28" s="116">
        <v>1</v>
      </c>
    </row>
    <row r="29" spans="1:19" ht="40.5" hidden="1">
      <c r="A29" s="146"/>
      <c r="B29" s="147"/>
      <c r="C29" s="148">
        <f>MAX($C$5:C28)+1</f>
        <v>21</v>
      </c>
      <c r="D29" s="116" t="str">
        <f t="shared" si="1"/>
        <v>21/BBNT/KM439+440</v>
      </c>
      <c r="E29" s="627">
        <v>46091</v>
      </c>
      <c r="F29" s="114" t="str">
        <f>+F28</f>
        <v>NT bê tông</v>
      </c>
      <c r="G29" s="628" t="s">
        <v>268</v>
      </c>
      <c r="H29" s="629">
        <v>439440</v>
      </c>
      <c r="I29" s="629">
        <v>439448</v>
      </c>
      <c r="J29" s="626" t="s">
        <v>61</v>
      </c>
      <c r="K29" s="151" t="s">
        <v>252</v>
      </c>
      <c r="L29" s="116">
        <f>2.34*8.5+2.15*8.5+2*3.99</f>
        <v>46.144999999999996</v>
      </c>
      <c r="M29"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9" s="114" t="str">
        <f>Data!$B$2</f>
        <v>TCVN 4453:1995 – Kết cấu bê tông và bê tông cốt thép – Quy phạm thi công và nghiệm thu.</v>
      </c>
      <c r="O29" s="116" t="s">
        <v>258</v>
      </c>
      <c r="P29" s="118" t="s">
        <v>238</v>
      </c>
      <c r="Q29" s="116" t="s">
        <v>251</v>
      </c>
      <c r="R29" s="116" t="s">
        <v>251</v>
      </c>
      <c r="S29" s="116">
        <v>1</v>
      </c>
    </row>
    <row r="30" spans="1:19" ht="33.75" hidden="1">
      <c r="A30" s="146"/>
      <c r="B30" s="147"/>
      <c r="C30" s="148">
        <f>MAX($C$5:C29)+1</f>
        <v>22</v>
      </c>
      <c r="D30" s="116" t="str">
        <f t="shared" si="1"/>
        <v>22/BBNT/KM439+440</v>
      </c>
      <c r="E30" s="627">
        <v>46091</v>
      </c>
      <c r="F30" s="114" t="str">
        <f>Data!$A$26</f>
        <v>Lắp đặt lỗ thoát nước</v>
      </c>
      <c r="G30" s="628" t="str">
        <f>Data!$A$26</f>
        <v>Lắp đặt lỗ thoát nước</v>
      </c>
      <c r="H30" s="629">
        <v>439440</v>
      </c>
      <c r="I30" s="629">
        <v>439448</v>
      </c>
      <c r="J30" s="626" t="s">
        <v>61</v>
      </c>
      <c r="K30" s="151" t="s">
        <v>274</v>
      </c>
      <c r="L30" s="116">
        <v>5</v>
      </c>
      <c r="M30"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0" s="114" t="str">
        <f>Data!$B$26</f>
        <v>TCVN 4453:1995 – Kết cấu bê tông và bê tông cốt thép – Quy phạm thi công và nghiệm thu.</v>
      </c>
      <c r="O30" s="116" t="s">
        <v>258</v>
      </c>
      <c r="P30" s="118" t="s">
        <v>238</v>
      </c>
      <c r="Q30" s="116" t="s">
        <v>251</v>
      </c>
      <c r="R30" s="116" t="s">
        <v>251</v>
      </c>
      <c r="S30" s="116">
        <v>1</v>
      </c>
    </row>
    <row r="31" spans="1:19" ht="40.5" hidden="1">
      <c r="A31" s="146"/>
      <c r="B31" s="147"/>
      <c r="C31" s="148">
        <f>MAX($C$5:C30)+1</f>
        <v>23</v>
      </c>
      <c r="D31" s="116" t="str">
        <f t="shared" si="1"/>
        <v>23/BBNT/KM439+440</v>
      </c>
      <c r="E31" s="627">
        <v>46091</v>
      </c>
      <c r="F31" s="114" t="str">
        <f>Data!$A$4</f>
        <v>Đổ bê tông</v>
      </c>
      <c r="G31" s="628" t="s">
        <v>269</v>
      </c>
      <c r="H31" s="629">
        <v>439440</v>
      </c>
      <c r="I31" s="629">
        <v>439448</v>
      </c>
      <c r="J31" s="626" t="s">
        <v>61</v>
      </c>
      <c r="K31" s="151" t="s">
        <v>254</v>
      </c>
      <c r="L31" s="116">
        <f>3.99*8.5</f>
        <v>33.914999999999999</v>
      </c>
      <c r="M3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1" s="114" t="str">
        <f>Data!$B$4</f>
        <v xml:space="preserve"> TCVN 4453 : 1995 và các tiêu chuẩn, quy chuẩn hiện hành của nhà nước.</v>
      </c>
      <c r="O31" s="116" t="s">
        <v>257</v>
      </c>
      <c r="P31" s="118" t="s">
        <v>238</v>
      </c>
      <c r="Q31" s="116" t="s">
        <v>251</v>
      </c>
      <c r="R31" s="116" t="s">
        <v>251</v>
      </c>
      <c r="S31" s="116">
        <v>1</v>
      </c>
    </row>
    <row r="32" spans="1:19" ht="33.75" hidden="1">
      <c r="A32" s="146"/>
      <c r="B32" s="147"/>
      <c r="C32" s="148">
        <f>MAX($C$5:C31)+1</f>
        <v>24</v>
      </c>
      <c r="D32" s="116" t="str">
        <f t="shared" si="1"/>
        <v>24/BBNT/KM439+440</v>
      </c>
      <c r="E32" s="627">
        <v>46098</v>
      </c>
      <c r="F32" s="114" t="str">
        <f>Data!$A$5</f>
        <v>NT bê tông</v>
      </c>
      <c r="G32" s="628" t="s">
        <v>270</v>
      </c>
      <c r="H32" s="629">
        <v>439440</v>
      </c>
      <c r="I32" s="629">
        <v>439448</v>
      </c>
      <c r="J32" s="626" t="s">
        <v>61</v>
      </c>
      <c r="K32" s="151" t="s">
        <v>254</v>
      </c>
      <c r="L32" s="116">
        <f>+L31</f>
        <v>33.914999999999999</v>
      </c>
      <c r="M3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2" s="114" t="str">
        <f>Data!$B$5</f>
        <v>TCVN 4453:1995 – Kết cấu bê tông và bê tông cốt thép – Quy phạm thi công và nghiệm thu.</v>
      </c>
      <c r="O32" s="116" t="s">
        <v>258</v>
      </c>
      <c r="P32" s="118" t="s">
        <v>238</v>
      </c>
      <c r="Q32" s="116"/>
      <c r="R32" s="116" t="s">
        <v>251</v>
      </c>
      <c r="S32" s="116">
        <v>1</v>
      </c>
    </row>
    <row r="33" spans="1:19" ht="40.5" hidden="1">
      <c r="A33" s="146"/>
      <c r="B33" s="147"/>
      <c r="C33" s="148">
        <f>MAX($C$5:C32)+1</f>
        <v>25</v>
      </c>
      <c r="D33" s="116" t="str">
        <f t="shared" si="1"/>
        <v>25/BBNT/KM439+440</v>
      </c>
      <c r="E33" s="627">
        <v>46092</v>
      </c>
      <c r="F33" s="114" t="str">
        <f>Data!$A$2</f>
        <v>Lắp đặt ván khuôn</v>
      </c>
      <c r="G33" s="628" t="s">
        <v>275</v>
      </c>
      <c r="H33" s="629">
        <v>439440</v>
      </c>
      <c r="I33" s="629">
        <v>439448</v>
      </c>
      <c r="J33" s="626" t="s">
        <v>61</v>
      </c>
      <c r="K33" s="151" t="s">
        <v>252</v>
      </c>
      <c r="L33" s="116">
        <f>2.06*8.5+1.9*8.5+3.22</f>
        <v>36.879999999999995</v>
      </c>
      <c r="M33"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3" s="114" t="str">
        <f>Data!$B$2</f>
        <v>TCVN 4453:1995 – Kết cấu bê tông và bê tông cốt thép – Quy phạm thi công và nghiệm thu.</v>
      </c>
      <c r="O33" s="116" t="s">
        <v>258</v>
      </c>
      <c r="P33" s="118" t="s">
        <v>238</v>
      </c>
      <c r="Q33" s="116" t="s">
        <v>251</v>
      </c>
      <c r="R33" s="116" t="s">
        <v>251</v>
      </c>
      <c r="S33" s="116">
        <v>1</v>
      </c>
    </row>
    <row r="34" spans="1:19" ht="40.5" hidden="1">
      <c r="A34" s="146"/>
      <c r="B34" s="147"/>
      <c r="C34" s="148">
        <f>MAX($C$5:C33)+1</f>
        <v>26</v>
      </c>
      <c r="D34" s="116" t="str">
        <f t="shared" si="1"/>
        <v>26/BBNT/KM439+440</v>
      </c>
      <c r="E34" s="627">
        <v>46092</v>
      </c>
      <c r="F34" s="114" t="str">
        <f>Data!$A$38</f>
        <v>Khe phòng lún (bao tải tẩm nhựa dày 2cm)</v>
      </c>
      <c r="G34" s="628" t="str">
        <f>Data!$A$38</f>
        <v>Khe phòng lún (bao tải tẩm nhựa dày 2cm)</v>
      </c>
      <c r="H34" s="629">
        <v>439440</v>
      </c>
      <c r="I34" s="629">
        <v>439448</v>
      </c>
      <c r="J34" s="626" t="s">
        <v>61</v>
      </c>
      <c r="K34" s="151" t="s">
        <v>252</v>
      </c>
      <c r="L34" s="191">
        <f>(13.77/3)*3.22/(3.22+1.68)</f>
        <v>3.016285714285714</v>
      </c>
      <c r="M34"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4" s="114" t="str">
        <f>Data!$B$38</f>
        <v>TCVN 4453:1995 – Kết cấu bê tông và bê tông cốt thép – Quy phạm thi công và nghiệm thu.</v>
      </c>
      <c r="O34" s="116" t="s">
        <v>258</v>
      </c>
      <c r="P34" s="118" t="s">
        <v>238</v>
      </c>
      <c r="Q34" s="116" t="s">
        <v>251</v>
      </c>
      <c r="R34" s="116" t="s">
        <v>251</v>
      </c>
      <c r="S34" s="116">
        <v>1</v>
      </c>
    </row>
    <row r="35" spans="1:19" ht="33.75" hidden="1">
      <c r="A35" s="146"/>
      <c r="B35" s="147"/>
      <c r="C35" s="148">
        <f>MAX($C$5:C34)+1</f>
        <v>27</v>
      </c>
      <c r="D35" s="116" t="str">
        <f t="shared" si="1"/>
        <v>27/BBNT/KM439+440</v>
      </c>
      <c r="E35" s="627">
        <v>46092</v>
      </c>
      <c r="F35" s="114" t="str">
        <f>Data!$A$26</f>
        <v>Lắp đặt lỗ thoát nước</v>
      </c>
      <c r="G35" s="628" t="str">
        <f>Data!$A$26</f>
        <v>Lắp đặt lỗ thoát nước</v>
      </c>
      <c r="H35" s="629">
        <v>439440</v>
      </c>
      <c r="I35" s="629">
        <v>439448</v>
      </c>
      <c r="J35" s="626" t="s">
        <v>61</v>
      </c>
      <c r="K35" s="151" t="s">
        <v>274</v>
      </c>
      <c r="L35" s="116">
        <v>5</v>
      </c>
      <c r="M35"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5" s="114" t="str">
        <f>Data!$B$26</f>
        <v>TCVN 4453:1995 – Kết cấu bê tông và bê tông cốt thép – Quy phạm thi công và nghiệm thu.</v>
      </c>
      <c r="O35" s="116" t="s">
        <v>258</v>
      </c>
      <c r="P35" s="118" t="s">
        <v>238</v>
      </c>
      <c r="Q35" s="116" t="s">
        <v>251</v>
      </c>
      <c r="R35" s="116" t="s">
        <v>251</v>
      </c>
      <c r="S35" s="116">
        <v>1</v>
      </c>
    </row>
    <row r="36" spans="1:19" ht="40.5" hidden="1">
      <c r="A36" s="146"/>
      <c r="B36" s="147"/>
      <c r="C36" s="148">
        <f>MAX($C$5:C35)+1</f>
        <v>28</v>
      </c>
      <c r="D36" s="116" t="str">
        <f t="shared" si="1"/>
        <v>28/BBNT/KM439+440</v>
      </c>
      <c r="E36" s="627">
        <v>46092</v>
      </c>
      <c r="F36" s="114" t="str">
        <f>Data!$A$4</f>
        <v>Đổ bê tông</v>
      </c>
      <c r="G36" s="628" t="s">
        <v>276</v>
      </c>
      <c r="H36" s="629">
        <v>439440</v>
      </c>
      <c r="I36" s="629">
        <v>439448</v>
      </c>
      <c r="J36" s="626" t="s">
        <v>61</v>
      </c>
      <c r="K36" s="151" t="s">
        <v>254</v>
      </c>
      <c r="L36" s="116">
        <f>3.22*8.5</f>
        <v>27.37</v>
      </c>
      <c r="M3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6" s="114" t="str">
        <f>Data!$B$4</f>
        <v xml:space="preserve"> TCVN 4453 : 1995 và các tiêu chuẩn, quy chuẩn hiện hành của nhà nước.</v>
      </c>
      <c r="O36" s="116" t="s">
        <v>257</v>
      </c>
      <c r="P36" s="118" t="s">
        <v>238</v>
      </c>
      <c r="Q36" s="116" t="s">
        <v>251</v>
      </c>
      <c r="R36" s="116" t="s">
        <v>251</v>
      </c>
      <c r="S36" s="116">
        <v>1</v>
      </c>
    </row>
    <row r="37" spans="1:19" ht="33.75" hidden="1">
      <c r="A37" s="146"/>
      <c r="B37" s="147"/>
      <c r="C37" s="148">
        <f>MAX($C$5:C36)+1</f>
        <v>29</v>
      </c>
      <c r="D37" s="116" t="str">
        <f t="shared" si="1"/>
        <v>29/BBNT/KM439+440</v>
      </c>
      <c r="E37" s="627">
        <v>46099</v>
      </c>
      <c r="F37" s="114" t="str">
        <f>Data!$A$5</f>
        <v>NT bê tông</v>
      </c>
      <c r="G37" s="628" t="s">
        <v>277</v>
      </c>
      <c r="H37" s="629">
        <v>439440</v>
      </c>
      <c r="I37" s="629">
        <v>439448</v>
      </c>
      <c r="J37" s="626" t="s">
        <v>61</v>
      </c>
      <c r="K37" s="151" t="s">
        <v>254</v>
      </c>
      <c r="L37" s="116">
        <f>+L36</f>
        <v>27.37</v>
      </c>
      <c r="M3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7" s="114" t="str">
        <f>Data!$B$5</f>
        <v>TCVN 4453:1995 – Kết cấu bê tông và bê tông cốt thép – Quy phạm thi công và nghiệm thu.</v>
      </c>
      <c r="O37" s="116" t="s">
        <v>258</v>
      </c>
      <c r="P37" s="118" t="s">
        <v>238</v>
      </c>
      <c r="Q37" s="116"/>
      <c r="R37" s="116" t="s">
        <v>251</v>
      </c>
      <c r="S37" s="116">
        <v>1</v>
      </c>
    </row>
    <row r="38" spans="1:19" ht="40.5" hidden="1">
      <c r="A38" s="146"/>
      <c r="B38" s="147"/>
      <c r="C38" s="148">
        <f>MAX($C$5:C37)+1</f>
        <v>30</v>
      </c>
      <c r="D38" s="116" t="str">
        <f t="shared" si="1"/>
        <v>30/BBNT/KM439+440</v>
      </c>
      <c r="E38" s="627">
        <v>46093</v>
      </c>
      <c r="F38" s="114" t="str">
        <f>Data!$A$2</f>
        <v>Lắp đặt ván khuôn</v>
      </c>
      <c r="G38" s="628" t="s">
        <v>278</v>
      </c>
      <c r="H38" s="629">
        <v>439440</v>
      </c>
      <c r="I38" s="629">
        <v>439448</v>
      </c>
      <c r="J38" s="626" t="s">
        <v>61</v>
      </c>
      <c r="K38" s="151" t="s">
        <v>252</v>
      </c>
      <c r="L38" s="116">
        <f>2.06*8.5+1.9*8.5+3.22</f>
        <v>36.879999999999995</v>
      </c>
      <c r="M38"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8" s="114" t="str">
        <f>Data!$B$2</f>
        <v>TCVN 4453:1995 – Kết cấu bê tông và bê tông cốt thép – Quy phạm thi công và nghiệm thu.</v>
      </c>
      <c r="O38" s="116" t="s">
        <v>258</v>
      </c>
      <c r="P38" s="118" t="s">
        <v>238</v>
      </c>
      <c r="Q38" s="116" t="s">
        <v>251</v>
      </c>
      <c r="R38" s="116" t="s">
        <v>251</v>
      </c>
      <c r="S38" s="116">
        <v>1</v>
      </c>
    </row>
    <row r="39" spans="1:19" ht="40.5" hidden="1">
      <c r="A39" s="146"/>
      <c r="B39" s="147"/>
      <c r="C39" s="148">
        <f>MAX($C$5:C38)+1</f>
        <v>31</v>
      </c>
      <c r="D39" s="116" t="str">
        <f t="shared" si="1"/>
        <v>31/BBNT/KM439+440</v>
      </c>
      <c r="E39" s="627">
        <v>46093</v>
      </c>
      <c r="F39" s="114" t="str">
        <f>Data!$A$38</f>
        <v>Khe phòng lún (bao tải tẩm nhựa dày 2cm)</v>
      </c>
      <c r="G39" s="628" t="str">
        <f>Data!$A$38</f>
        <v>Khe phòng lún (bao tải tẩm nhựa dày 2cm)</v>
      </c>
      <c r="H39" s="629">
        <v>439440</v>
      </c>
      <c r="I39" s="629">
        <v>439448</v>
      </c>
      <c r="J39" s="626" t="s">
        <v>61</v>
      </c>
      <c r="K39" s="151" t="s">
        <v>252</v>
      </c>
      <c r="L39" s="191">
        <f>(13.77/3)*3.22/(3.22+1.68)</f>
        <v>3.016285714285714</v>
      </c>
      <c r="M39"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9" s="114" t="str">
        <f>Data!$B$38</f>
        <v>TCVN 4453:1995 – Kết cấu bê tông và bê tông cốt thép – Quy phạm thi công và nghiệm thu.</v>
      </c>
      <c r="O39" s="116" t="s">
        <v>258</v>
      </c>
      <c r="P39" s="118" t="s">
        <v>238</v>
      </c>
      <c r="Q39" s="116" t="s">
        <v>251</v>
      </c>
      <c r="R39" s="116" t="s">
        <v>251</v>
      </c>
      <c r="S39" s="116">
        <v>1</v>
      </c>
    </row>
    <row r="40" spans="1:19" ht="33.75" hidden="1">
      <c r="A40" s="146"/>
      <c r="B40" s="147"/>
      <c r="C40" s="148">
        <f>MAX($C$5:C39)+1</f>
        <v>32</v>
      </c>
      <c r="D40" s="116" t="str">
        <f t="shared" si="1"/>
        <v>32/BBNT/KM439+440</v>
      </c>
      <c r="E40" s="627">
        <v>46093</v>
      </c>
      <c r="F40" s="114" t="str">
        <f>Data!$A$26</f>
        <v>Lắp đặt lỗ thoát nước</v>
      </c>
      <c r="G40" s="628" t="str">
        <f>Data!$A$26</f>
        <v>Lắp đặt lỗ thoát nước</v>
      </c>
      <c r="H40" s="629">
        <v>439440</v>
      </c>
      <c r="I40" s="629">
        <v>439448</v>
      </c>
      <c r="J40" s="626" t="s">
        <v>61</v>
      </c>
      <c r="K40" s="151" t="s">
        <v>274</v>
      </c>
      <c r="L40" s="116">
        <v>5</v>
      </c>
      <c r="M40"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40" s="114" t="str">
        <f>Data!$B$26</f>
        <v>TCVN 4453:1995 – Kết cấu bê tông và bê tông cốt thép – Quy phạm thi công và nghiệm thu.</v>
      </c>
      <c r="O40" s="116" t="s">
        <v>258</v>
      </c>
      <c r="P40" s="118" t="s">
        <v>238</v>
      </c>
      <c r="Q40" s="116" t="s">
        <v>251</v>
      </c>
      <c r="R40" s="116" t="s">
        <v>251</v>
      </c>
      <c r="S40" s="116">
        <v>1</v>
      </c>
    </row>
    <row r="41" spans="1:19" ht="40.5" hidden="1">
      <c r="A41" s="146"/>
      <c r="B41" s="147"/>
      <c r="C41" s="148">
        <f>MAX($C$5:C40)+1</f>
        <v>33</v>
      </c>
      <c r="D41" s="116" t="str">
        <f t="shared" si="1"/>
        <v>33/BBNT/KM439+440</v>
      </c>
      <c r="E41" s="627">
        <v>46093</v>
      </c>
      <c r="F41" s="114" t="str">
        <f>Data!$A$4</f>
        <v>Đổ bê tông</v>
      </c>
      <c r="G41" s="628" t="s">
        <v>279</v>
      </c>
      <c r="H41" s="629">
        <v>439440</v>
      </c>
      <c r="I41" s="629">
        <v>439448</v>
      </c>
      <c r="J41" s="626" t="s">
        <v>61</v>
      </c>
      <c r="K41" s="151" t="s">
        <v>254</v>
      </c>
      <c r="L41" s="116">
        <f>3.22*8.5</f>
        <v>27.37</v>
      </c>
      <c r="M4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1" s="114" t="str">
        <f>Data!$B$4</f>
        <v xml:space="preserve"> TCVN 4453 : 1995 và các tiêu chuẩn, quy chuẩn hiện hành của nhà nước.</v>
      </c>
      <c r="O41" s="116" t="s">
        <v>257</v>
      </c>
      <c r="P41" s="118" t="s">
        <v>238</v>
      </c>
      <c r="Q41" s="116" t="s">
        <v>251</v>
      </c>
      <c r="R41" s="116" t="s">
        <v>251</v>
      </c>
      <c r="S41" s="116">
        <v>1</v>
      </c>
    </row>
    <row r="42" spans="1:19" ht="33.75" hidden="1">
      <c r="A42" s="146"/>
      <c r="B42" s="147"/>
      <c r="C42" s="148">
        <f>MAX($C$5:C41)+1</f>
        <v>34</v>
      </c>
      <c r="D42" s="116" t="str">
        <f t="shared" si="1"/>
        <v>34/BBNT/KM439+440</v>
      </c>
      <c r="E42" s="627">
        <v>46100</v>
      </c>
      <c r="F42" s="114" t="str">
        <f>Data!$A$5</f>
        <v>NT bê tông</v>
      </c>
      <c r="G42" s="628" t="s">
        <v>280</v>
      </c>
      <c r="H42" s="629">
        <v>439440</v>
      </c>
      <c r="I42" s="629">
        <v>439448</v>
      </c>
      <c r="J42" s="626" t="s">
        <v>61</v>
      </c>
      <c r="K42" s="151" t="s">
        <v>254</v>
      </c>
      <c r="L42" s="116">
        <f>+L41</f>
        <v>27.37</v>
      </c>
      <c r="M4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2" s="114" t="str">
        <f>Data!$B$5</f>
        <v>TCVN 4453:1995 – Kết cấu bê tông và bê tông cốt thép – Quy phạm thi công và nghiệm thu.</v>
      </c>
      <c r="O42" s="116" t="s">
        <v>258</v>
      </c>
      <c r="P42" s="118" t="s">
        <v>238</v>
      </c>
      <c r="Q42" s="116"/>
      <c r="R42" s="116" t="s">
        <v>251</v>
      </c>
      <c r="S42" s="116">
        <v>1</v>
      </c>
    </row>
    <row r="43" spans="1:19" ht="40.5" hidden="1">
      <c r="A43" s="146"/>
      <c r="B43" s="147"/>
      <c r="C43" s="148">
        <f>MAX($C$5:C42)+1</f>
        <v>35</v>
      </c>
      <c r="D43" s="116" t="str">
        <f t="shared" si="1"/>
        <v>35/BBNT/KM439+440</v>
      </c>
      <c r="E43" s="627">
        <v>46097</v>
      </c>
      <c r="F43" s="114" t="str">
        <f>Data!$A$2</f>
        <v>Lắp đặt ván khuôn</v>
      </c>
      <c r="G43" s="628" t="s">
        <v>281</v>
      </c>
      <c r="H43" s="629">
        <v>439440</v>
      </c>
      <c r="I43" s="629">
        <v>439448</v>
      </c>
      <c r="J43" s="626" t="s">
        <v>61</v>
      </c>
      <c r="K43" s="151" t="s">
        <v>252</v>
      </c>
      <c r="L43" s="116">
        <f>2.06*8.82+1.9*8.82+3.22</f>
        <v>38.147199999999998</v>
      </c>
      <c r="M43"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3" s="114" t="str">
        <f>Data!$B$2</f>
        <v>TCVN 4453:1995 – Kết cấu bê tông và bê tông cốt thép – Quy phạm thi công và nghiệm thu.</v>
      </c>
      <c r="O43" s="116" t="s">
        <v>258</v>
      </c>
      <c r="P43" s="118" t="s">
        <v>238</v>
      </c>
      <c r="Q43" s="116" t="s">
        <v>251</v>
      </c>
      <c r="R43" s="116" t="s">
        <v>251</v>
      </c>
      <c r="S43" s="116">
        <v>1</v>
      </c>
    </row>
    <row r="44" spans="1:19" ht="40.5" hidden="1">
      <c r="A44" s="146"/>
      <c r="B44" s="147"/>
      <c r="C44" s="148">
        <f>MAX($C$5:C43)+1</f>
        <v>36</v>
      </c>
      <c r="D44" s="116" t="str">
        <f t="shared" si="1"/>
        <v>36/BBNT/KM439+440</v>
      </c>
      <c r="E44" s="627">
        <v>46097</v>
      </c>
      <c r="F44" s="114" t="str">
        <f>Data!$A$38</f>
        <v>Khe phòng lún (bao tải tẩm nhựa dày 2cm)</v>
      </c>
      <c r="G44" s="628" t="str">
        <f>Data!$A$38</f>
        <v>Khe phòng lún (bao tải tẩm nhựa dày 2cm)</v>
      </c>
      <c r="H44" s="629">
        <v>439440</v>
      </c>
      <c r="I44" s="629">
        <v>439448</v>
      </c>
      <c r="J44" s="626" t="s">
        <v>61</v>
      </c>
      <c r="K44" s="151" t="s">
        <v>252</v>
      </c>
      <c r="L44" s="191">
        <f>(13.77/3)*3.22/(3.22+1.68)</f>
        <v>3.016285714285714</v>
      </c>
      <c r="M44"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4" s="114" t="str">
        <f>Data!$B$38</f>
        <v>TCVN 4453:1995 – Kết cấu bê tông và bê tông cốt thép – Quy phạm thi công và nghiệm thu.</v>
      </c>
      <c r="O44" s="116" t="s">
        <v>258</v>
      </c>
      <c r="P44" s="118" t="s">
        <v>238</v>
      </c>
      <c r="Q44" s="116" t="s">
        <v>251</v>
      </c>
      <c r="R44" s="116" t="s">
        <v>251</v>
      </c>
      <c r="S44" s="116">
        <v>1</v>
      </c>
    </row>
    <row r="45" spans="1:19" ht="40.5" hidden="1">
      <c r="A45" s="146"/>
      <c r="B45" s="147"/>
      <c r="C45" s="148">
        <f>MAX($C$5:C44)+1</f>
        <v>37</v>
      </c>
      <c r="D45" s="116" t="str">
        <f t="shared" si="1"/>
        <v>37/BBNT/KM439+440</v>
      </c>
      <c r="E45" s="627">
        <v>46097</v>
      </c>
      <c r="F45" s="114" t="str">
        <f>Data!$A$4</f>
        <v>Đổ bê tông</v>
      </c>
      <c r="G45" s="628" t="s">
        <v>282</v>
      </c>
      <c r="H45" s="629">
        <v>439440</v>
      </c>
      <c r="I45" s="629">
        <v>439448</v>
      </c>
      <c r="J45" s="626" t="s">
        <v>61</v>
      </c>
      <c r="K45" s="151" t="s">
        <v>254</v>
      </c>
      <c r="L45" s="116">
        <f>3.22*8.82</f>
        <v>28.400400000000001</v>
      </c>
      <c r="M45"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5" s="114" t="str">
        <f>Data!$B$4</f>
        <v xml:space="preserve"> TCVN 4453 : 1995 và các tiêu chuẩn, quy chuẩn hiện hành của nhà nước.</v>
      </c>
      <c r="O45" s="116" t="s">
        <v>257</v>
      </c>
      <c r="P45" s="118" t="s">
        <v>238</v>
      </c>
      <c r="Q45" s="116" t="s">
        <v>251</v>
      </c>
      <c r="R45" s="116" t="s">
        <v>251</v>
      </c>
      <c r="S45" s="116">
        <v>1</v>
      </c>
    </row>
    <row r="46" spans="1:19" ht="33.75" hidden="1">
      <c r="A46" s="146"/>
      <c r="B46" s="147"/>
      <c r="C46" s="148">
        <f>MAX($C$5:C45)+1</f>
        <v>38</v>
      </c>
      <c r="D46" s="116" t="str">
        <f t="shared" si="1"/>
        <v>38/BBNT/KM439+440</v>
      </c>
      <c r="E46" s="627">
        <v>46104</v>
      </c>
      <c r="F46" s="114" t="str">
        <f>Data!$A$5</f>
        <v>NT bê tông</v>
      </c>
      <c r="G46" s="628" t="s">
        <v>283</v>
      </c>
      <c r="H46" s="629">
        <v>439440</v>
      </c>
      <c r="I46" s="629">
        <v>439448</v>
      </c>
      <c r="J46" s="626" t="s">
        <v>61</v>
      </c>
      <c r="K46" s="151" t="s">
        <v>254</v>
      </c>
      <c r="L46" s="116">
        <f>+L45</f>
        <v>28.400400000000001</v>
      </c>
      <c r="M46"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6" s="114" t="str">
        <f>Data!$B$5</f>
        <v>TCVN 4453:1995 – Kết cấu bê tông và bê tông cốt thép – Quy phạm thi công và nghiệm thu.</v>
      </c>
      <c r="O46" s="116" t="s">
        <v>258</v>
      </c>
      <c r="P46" s="118" t="s">
        <v>238</v>
      </c>
      <c r="Q46" s="116"/>
      <c r="R46" s="116" t="s">
        <v>251</v>
      </c>
      <c r="S46" s="116">
        <v>1</v>
      </c>
    </row>
    <row r="47" spans="1:19" ht="40.5" hidden="1">
      <c r="A47" s="146"/>
      <c r="B47" s="147"/>
      <c r="C47" s="148">
        <f>MAX($C$5:C46)+1</f>
        <v>39</v>
      </c>
      <c r="D47" s="116" t="str">
        <f t="shared" si="1"/>
        <v>39/BBNT/KM439+440</v>
      </c>
      <c r="E47" s="627">
        <v>46098</v>
      </c>
      <c r="F47" s="114" t="str">
        <f>Data!$A$2</f>
        <v>Lắp đặt ván khuôn</v>
      </c>
      <c r="G47" s="628" t="s">
        <v>284</v>
      </c>
      <c r="H47" s="629">
        <v>439440</v>
      </c>
      <c r="I47" s="629">
        <v>439448</v>
      </c>
      <c r="J47" s="626" t="s">
        <v>61</v>
      </c>
      <c r="K47" s="151" t="s">
        <v>252</v>
      </c>
      <c r="L47" s="116">
        <f>2.41*8.5+2.15*8.5+2*2.02</f>
        <v>42.8</v>
      </c>
      <c r="M47"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7" s="114" t="str">
        <f>Data!$B$2</f>
        <v>TCVN 4453:1995 – Kết cấu bê tông và bê tông cốt thép – Quy phạm thi công và nghiệm thu.</v>
      </c>
      <c r="O47" s="116" t="s">
        <v>258</v>
      </c>
      <c r="P47" s="118" t="s">
        <v>238</v>
      </c>
      <c r="Q47" s="116" t="s">
        <v>251</v>
      </c>
      <c r="R47" s="116" t="s">
        <v>251</v>
      </c>
      <c r="S47" s="116">
        <v>1</v>
      </c>
    </row>
    <row r="48" spans="1:19" ht="40.5" hidden="1">
      <c r="A48" s="146"/>
      <c r="B48" s="147"/>
      <c r="C48" s="148">
        <f>MAX($C$5:C47)+1</f>
        <v>40</v>
      </c>
      <c r="D48" s="116" t="str">
        <f t="shared" si="1"/>
        <v>40/BBNT/KM439+440</v>
      </c>
      <c r="E48" s="627">
        <v>46098</v>
      </c>
      <c r="F48" s="114" t="str">
        <f>Data!$A$36</f>
        <v>Lắp đặt cột hộ lan tôn sóng</v>
      </c>
      <c r="G48" s="628" t="s">
        <v>338</v>
      </c>
      <c r="H48" s="629">
        <v>439440</v>
      </c>
      <c r="I48" s="629">
        <v>439448</v>
      </c>
      <c r="J48" s="626" t="s">
        <v>61</v>
      </c>
      <c r="K48" s="151" t="s">
        <v>63</v>
      </c>
      <c r="L48" s="116">
        <v>4</v>
      </c>
      <c r="M48"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48" s="114" t="str">
        <f>Data!$B$36</f>
        <v>QCVN 41:2019/BGTVT – Quy chuẩn báo hiệu đường bộ.</v>
      </c>
      <c r="O48" s="116" t="s">
        <v>257</v>
      </c>
      <c r="P48" s="118" t="s">
        <v>238</v>
      </c>
      <c r="Q48" s="116" t="s">
        <v>251</v>
      </c>
      <c r="R48" s="116" t="s">
        <v>251</v>
      </c>
      <c r="S48" s="116">
        <v>1</v>
      </c>
    </row>
    <row r="49" spans="1:19" ht="40.5" hidden="1">
      <c r="A49" s="146"/>
      <c r="B49" s="147"/>
      <c r="C49" s="148">
        <f>MAX($C$5:C48)+1</f>
        <v>41</v>
      </c>
      <c r="D49" s="116" t="str">
        <f t="shared" si="1"/>
        <v>41/BBNT/KM439+440</v>
      </c>
      <c r="E49" s="627">
        <v>46098</v>
      </c>
      <c r="F49" s="114" t="str">
        <f>Data!$A$4</f>
        <v>Đổ bê tông</v>
      </c>
      <c r="G49" s="628" t="s">
        <v>285</v>
      </c>
      <c r="H49" s="629">
        <v>439440</v>
      </c>
      <c r="I49" s="629">
        <v>439448</v>
      </c>
      <c r="J49" s="626" t="s">
        <v>61</v>
      </c>
      <c r="K49" s="151" t="s">
        <v>254</v>
      </c>
      <c r="L49" s="116">
        <f>2.02*8.5</f>
        <v>17.170000000000002</v>
      </c>
      <c r="M4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9" s="114" t="str">
        <f>Data!$B$4</f>
        <v xml:space="preserve"> TCVN 4453 : 1995 và các tiêu chuẩn, quy chuẩn hiện hành của nhà nước.</v>
      </c>
      <c r="O49" s="116" t="s">
        <v>257</v>
      </c>
      <c r="P49" s="118" t="s">
        <v>238</v>
      </c>
      <c r="Q49" s="116" t="s">
        <v>251</v>
      </c>
      <c r="R49" s="116" t="s">
        <v>251</v>
      </c>
      <c r="S49" s="116">
        <v>1</v>
      </c>
    </row>
    <row r="50" spans="1:19" ht="33.75" hidden="1">
      <c r="A50" s="146"/>
      <c r="B50" s="147"/>
      <c r="C50" s="148">
        <f>MAX($C$5:C49)+1</f>
        <v>42</v>
      </c>
      <c r="D50" s="116" t="str">
        <f t="shared" si="1"/>
        <v>42/BBNT/KM439+440</v>
      </c>
      <c r="E50" s="627">
        <v>46105</v>
      </c>
      <c r="F50" s="114" t="str">
        <f>Data!$A$5</f>
        <v>NT bê tông</v>
      </c>
      <c r="G50" s="628" t="s">
        <v>286</v>
      </c>
      <c r="H50" s="629">
        <v>439440</v>
      </c>
      <c r="I50" s="629">
        <v>439448</v>
      </c>
      <c r="J50" s="626" t="s">
        <v>61</v>
      </c>
      <c r="K50" s="151" t="s">
        <v>254</v>
      </c>
      <c r="L50" s="116">
        <f>+L48</f>
        <v>4</v>
      </c>
      <c r="M5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0" s="114" t="str">
        <f>Data!$B$5</f>
        <v>TCVN 4453:1995 – Kết cấu bê tông và bê tông cốt thép – Quy phạm thi công và nghiệm thu.</v>
      </c>
      <c r="O50" s="116" t="s">
        <v>258</v>
      </c>
      <c r="P50" s="118" t="s">
        <v>238</v>
      </c>
      <c r="Q50" s="116"/>
      <c r="R50" s="116" t="s">
        <v>251</v>
      </c>
      <c r="S50" s="116">
        <v>1</v>
      </c>
    </row>
    <row r="51" spans="1:19" ht="40.5" hidden="1">
      <c r="A51" s="146"/>
      <c r="B51" s="147"/>
      <c r="C51" s="148">
        <f>MAX($C$5:C50)+1</f>
        <v>43</v>
      </c>
      <c r="D51" s="116" t="str">
        <f t="shared" si="1"/>
        <v>43/BBNT/KM439+440</v>
      </c>
      <c r="E51" s="627">
        <v>46099</v>
      </c>
      <c r="F51" s="114" t="str">
        <f>Data!$A$2</f>
        <v>Lắp đặt ván khuôn</v>
      </c>
      <c r="G51" s="628" t="s">
        <v>287</v>
      </c>
      <c r="H51" s="629">
        <v>439440</v>
      </c>
      <c r="I51" s="629">
        <v>439448</v>
      </c>
      <c r="J51" s="626" t="s">
        <v>61</v>
      </c>
      <c r="K51" s="151" t="s">
        <v>252</v>
      </c>
      <c r="L51" s="116">
        <f>2.1*8.5+1.9*8.5+1.68</f>
        <v>35.68</v>
      </c>
      <c r="M5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1" s="114" t="str">
        <f>Data!$B$2</f>
        <v>TCVN 4453:1995 – Kết cấu bê tông và bê tông cốt thép – Quy phạm thi công và nghiệm thu.</v>
      </c>
      <c r="O51" s="116" t="s">
        <v>258</v>
      </c>
      <c r="P51" s="118" t="s">
        <v>238</v>
      </c>
      <c r="Q51" s="116" t="s">
        <v>251</v>
      </c>
      <c r="R51" s="116" t="s">
        <v>251</v>
      </c>
      <c r="S51" s="116">
        <v>1</v>
      </c>
    </row>
    <row r="52" spans="1:19" ht="40.5" hidden="1">
      <c r="A52" s="146"/>
      <c r="B52" s="147"/>
      <c r="C52" s="148">
        <f>MAX($C$5:C51)+1</f>
        <v>44</v>
      </c>
      <c r="D52" s="116" t="str">
        <f t="shared" si="1"/>
        <v>44/BBNT/KM439+440</v>
      </c>
      <c r="E52" s="627">
        <v>46099</v>
      </c>
      <c r="F52" s="114" t="str">
        <f>Data!$A$38</f>
        <v>Khe phòng lún (bao tải tẩm nhựa dày 2cm)</v>
      </c>
      <c r="G52" s="628" t="str">
        <f>Data!$A$38</f>
        <v>Khe phòng lún (bao tải tẩm nhựa dày 2cm)</v>
      </c>
      <c r="H52" s="629">
        <v>439440</v>
      </c>
      <c r="I52" s="629">
        <v>439448</v>
      </c>
      <c r="J52" s="626" t="s">
        <v>61</v>
      </c>
      <c r="K52" s="151" t="s">
        <v>252</v>
      </c>
      <c r="L52" s="191">
        <f>(13.77/3)*1.68/(3.22+1.68)</f>
        <v>1.5737142857142856</v>
      </c>
      <c r="M52"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52" s="114" t="str">
        <f>Data!$B$38</f>
        <v>TCVN 4453:1995 – Kết cấu bê tông và bê tông cốt thép – Quy phạm thi công và nghiệm thu.</v>
      </c>
      <c r="O52" s="116" t="s">
        <v>258</v>
      </c>
      <c r="P52" s="118" t="s">
        <v>238</v>
      </c>
      <c r="Q52" s="116" t="s">
        <v>251</v>
      </c>
      <c r="R52" s="116" t="s">
        <v>251</v>
      </c>
      <c r="S52" s="116">
        <v>1</v>
      </c>
    </row>
    <row r="53" spans="1:19" ht="40.5" hidden="1">
      <c r="A53" s="146"/>
      <c r="B53" s="147"/>
      <c r="C53" s="148">
        <f>MAX($C$5:C52)+1</f>
        <v>45</v>
      </c>
      <c r="D53" s="116" t="str">
        <f t="shared" si="1"/>
        <v>45/BBNT/KM439+440</v>
      </c>
      <c r="E53" s="627">
        <v>46099</v>
      </c>
      <c r="F53" s="114" t="str">
        <f>Data!$A$36</f>
        <v>Lắp đặt cột hộ lan tôn sóng</v>
      </c>
      <c r="G53" s="628" t="s">
        <v>337</v>
      </c>
      <c r="H53" s="629">
        <v>439440</v>
      </c>
      <c r="I53" s="629">
        <v>439448</v>
      </c>
      <c r="J53" s="626" t="s">
        <v>61</v>
      </c>
      <c r="K53" s="151" t="s">
        <v>63</v>
      </c>
      <c r="L53" s="116">
        <v>4</v>
      </c>
      <c r="M53"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53" s="114" t="str">
        <f>Data!$B$36</f>
        <v>QCVN 41:2019/BGTVT – Quy chuẩn báo hiệu đường bộ.</v>
      </c>
      <c r="O53" s="116" t="s">
        <v>257</v>
      </c>
      <c r="P53" s="118" t="s">
        <v>238</v>
      </c>
      <c r="Q53" s="116" t="s">
        <v>251</v>
      </c>
      <c r="R53" s="116" t="s">
        <v>251</v>
      </c>
      <c r="S53" s="116">
        <v>1</v>
      </c>
    </row>
    <row r="54" spans="1:19" ht="40.5" hidden="1">
      <c r="A54" s="146"/>
      <c r="B54" s="147"/>
      <c r="C54" s="148">
        <f>MAX($C$5:C53)+1</f>
        <v>46</v>
      </c>
      <c r="D54" s="116" t="str">
        <f t="shared" si="1"/>
        <v>46/BBNT/KM439+440</v>
      </c>
      <c r="E54" s="627">
        <v>46099</v>
      </c>
      <c r="F54" s="114" t="str">
        <f>Data!$A$4</f>
        <v>Đổ bê tông</v>
      </c>
      <c r="G54" s="628" t="s">
        <v>288</v>
      </c>
      <c r="H54" s="629">
        <v>439440</v>
      </c>
      <c r="I54" s="629">
        <v>439448</v>
      </c>
      <c r="J54" s="626" t="s">
        <v>61</v>
      </c>
      <c r="K54" s="151" t="s">
        <v>254</v>
      </c>
      <c r="L54" s="116">
        <f>1.61*8.5</f>
        <v>13.685</v>
      </c>
      <c r="M5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4" s="114" t="str">
        <f>Data!$B$4</f>
        <v xml:space="preserve"> TCVN 4453 : 1995 và các tiêu chuẩn, quy chuẩn hiện hành của nhà nước.</v>
      </c>
      <c r="O54" s="116" t="s">
        <v>257</v>
      </c>
      <c r="P54" s="118" t="s">
        <v>238</v>
      </c>
      <c r="Q54" s="116" t="s">
        <v>251</v>
      </c>
      <c r="R54" s="116" t="s">
        <v>251</v>
      </c>
      <c r="S54" s="116">
        <v>1</v>
      </c>
    </row>
    <row r="55" spans="1:19" ht="33.75" hidden="1">
      <c r="A55" s="146"/>
      <c r="B55" s="147"/>
      <c r="C55" s="148">
        <f>MAX($C$5:C54)+1</f>
        <v>47</v>
      </c>
      <c r="D55" s="116" t="str">
        <f t="shared" si="1"/>
        <v>47/BBNT/KM439+440</v>
      </c>
      <c r="E55" s="627">
        <v>46106</v>
      </c>
      <c r="F55" s="114" t="str">
        <f>Data!$A$5</f>
        <v>NT bê tông</v>
      </c>
      <c r="G55" s="628" t="s">
        <v>289</v>
      </c>
      <c r="H55" s="629">
        <v>439440</v>
      </c>
      <c r="I55" s="629">
        <v>439448</v>
      </c>
      <c r="J55" s="626" t="s">
        <v>61</v>
      </c>
      <c r="K55" s="151" t="s">
        <v>254</v>
      </c>
      <c r="L55" s="116">
        <f>+L54</f>
        <v>13.685</v>
      </c>
      <c r="M5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5" s="114" t="str">
        <f>Data!$B$5</f>
        <v>TCVN 4453:1995 – Kết cấu bê tông và bê tông cốt thép – Quy phạm thi công và nghiệm thu.</v>
      </c>
      <c r="O55" s="116" t="s">
        <v>258</v>
      </c>
      <c r="P55" s="118" t="s">
        <v>238</v>
      </c>
      <c r="Q55" s="116"/>
      <c r="R55" s="116" t="s">
        <v>251</v>
      </c>
      <c r="S55" s="116">
        <v>1</v>
      </c>
    </row>
    <row r="56" spans="1:19" ht="40.5" hidden="1">
      <c r="A56" s="146"/>
      <c r="B56" s="147"/>
      <c r="C56" s="148">
        <f>MAX($C$5:C55)+1</f>
        <v>48</v>
      </c>
      <c r="D56" s="116" t="str">
        <f t="shared" si="1"/>
        <v>48/BBNT/KM439+440</v>
      </c>
      <c r="E56" s="627">
        <v>46100</v>
      </c>
      <c r="F56" s="114" t="str">
        <f>Data!$A$2</f>
        <v>Lắp đặt ván khuôn</v>
      </c>
      <c r="G56" s="628" t="s">
        <v>290</v>
      </c>
      <c r="H56" s="629">
        <v>439440</v>
      </c>
      <c r="I56" s="629">
        <v>439448</v>
      </c>
      <c r="J56" s="626" t="s">
        <v>61</v>
      </c>
      <c r="K56" s="151" t="s">
        <v>252</v>
      </c>
      <c r="L56" s="116">
        <f>2.1*8.5+1.9*8.5+1.68</f>
        <v>35.68</v>
      </c>
      <c r="M5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6" s="114" t="str">
        <f>Data!$B$2</f>
        <v>TCVN 4453:1995 – Kết cấu bê tông và bê tông cốt thép – Quy phạm thi công và nghiệm thu.</v>
      </c>
      <c r="O56" s="116" t="s">
        <v>258</v>
      </c>
      <c r="P56" s="118" t="s">
        <v>238</v>
      </c>
      <c r="Q56" s="116" t="s">
        <v>251</v>
      </c>
      <c r="R56" s="116" t="s">
        <v>251</v>
      </c>
      <c r="S56" s="116">
        <v>1</v>
      </c>
    </row>
    <row r="57" spans="1:19" ht="40.5" hidden="1">
      <c r="A57" s="146"/>
      <c r="B57" s="147"/>
      <c r="C57" s="148">
        <f>MAX($C$5:C56)+1</f>
        <v>49</v>
      </c>
      <c r="D57" s="116" t="str">
        <f t="shared" si="1"/>
        <v>49/BBNT/KM439+440</v>
      </c>
      <c r="E57" s="627">
        <v>46100</v>
      </c>
      <c r="F57" s="114" t="str">
        <f>Data!$A$38</f>
        <v>Khe phòng lún (bao tải tẩm nhựa dày 2cm)</v>
      </c>
      <c r="G57" s="628" t="str">
        <f>Data!$A$38</f>
        <v>Khe phòng lún (bao tải tẩm nhựa dày 2cm)</v>
      </c>
      <c r="H57" s="629">
        <v>439440</v>
      </c>
      <c r="I57" s="629">
        <v>439448</v>
      </c>
      <c r="J57" s="626" t="s">
        <v>61</v>
      </c>
      <c r="K57" s="151" t="s">
        <v>252</v>
      </c>
      <c r="L57" s="191">
        <f>(13.77/3)*1.68/(3.22+1.68)</f>
        <v>1.5737142857142856</v>
      </c>
      <c r="M57"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57" s="114" t="str">
        <f>Data!$B$38</f>
        <v>TCVN 4453:1995 – Kết cấu bê tông và bê tông cốt thép – Quy phạm thi công và nghiệm thu.</v>
      </c>
      <c r="O57" s="116" t="s">
        <v>258</v>
      </c>
      <c r="P57" s="118" t="s">
        <v>238</v>
      </c>
      <c r="Q57" s="116" t="s">
        <v>251</v>
      </c>
      <c r="R57" s="116" t="s">
        <v>251</v>
      </c>
      <c r="S57" s="116">
        <v>1</v>
      </c>
    </row>
    <row r="58" spans="1:19" ht="40.5" hidden="1">
      <c r="A58" s="146"/>
      <c r="B58" s="147"/>
      <c r="C58" s="148">
        <f>MAX($C$5:C57)+1</f>
        <v>50</v>
      </c>
      <c r="D58" s="116" t="str">
        <f t="shared" si="1"/>
        <v>50/BBNT/KM439+440</v>
      </c>
      <c r="E58" s="627">
        <v>46100</v>
      </c>
      <c r="F58" s="114" t="str">
        <f>Data!$A$36</f>
        <v>Lắp đặt cột hộ lan tôn sóng</v>
      </c>
      <c r="G58" s="628" t="s">
        <v>336</v>
      </c>
      <c r="H58" s="629">
        <v>439440</v>
      </c>
      <c r="I58" s="629">
        <v>439448</v>
      </c>
      <c r="J58" s="626" t="s">
        <v>61</v>
      </c>
      <c r="K58" s="151" t="s">
        <v>63</v>
      </c>
      <c r="L58" s="116">
        <v>4</v>
      </c>
      <c r="M58"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58" s="114" t="str">
        <f>Data!$B$36</f>
        <v>QCVN 41:2019/BGTVT – Quy chuẩn báo hiệu đường bộ.</v>
      </c>
      <c r="O58" s="116" t="s">
        <v>257</v>
      </c>
      <c r="P58" s="118" t="s">
        <v>238</v>
      </c>
      <c r="Q58" s="116" t="s">
        <v>251</v>
      </c>
      <c r="R58" s="116" t="s">
        <v>251</v>
      </c>
      <c r="S58" s="116">
        <v>1</v>
      </c>
    </row>
    <row r="59" spans="1:19" ht="40.5" hidden="1">
      <c r="A59" s="146"/>
      <c r="B59" s="147"/>
      <c r="C59" s="148">
        <f>MAX($C$5:C58)+1</f>
        <v>51</v>
      </c>
      <c r="D59" s="116" t="str">
        <f t="shared" si="1"/>
        <v>51/BBNT/KM439+440</v>
      </c>
      <c r="E59" s="627">
        <v>46100</v>
      </c>
      <c r="F59" s="114" t="str">
        <f>Data!$A$4</f>
        <v>Đổ bê tông</v>
      </c>
      <c r="G59" s="628" t="s">
        <v>291</v>
      </c>
      <c r="H59" s="629">
        <v>439440</v>
      </c>
      <c r="I59" s="629">
        <v>439448</v>
      </c>
      <c r="J59" s="626" t="s">
        <v>61</v>
      </c>
      <c r="K59" s="151" t="s">
        <v>254</v>
      </c>
      <c r="L59" s="116">
        <f>1.61*8.5</f>
        <v>13.685</v>
      </c>
      <c r="M5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9" s="114" t="str">
        <f>Data!$B$4</f>
        <v xml:space="preserve"> TCVN 4453 : 1995 và các tiêu chuẩn, quy chuẩn hiện hành của nhà nước.</v>
      </c>
      <c r="O59" s="116" t="s">
        <v>257</v>
      </c>
      <c r="P59" s="118" t="s">
        <v>238</v>
      </c>
      <c r="Q59" s="116" t="s">
        <v>251</v>
      </c>
      <c r="R59" s="116" t="s">
        <v>251</v>
      </c>
      <c r="S59" s="116">
        <v>1</v>
      </c>
    </row>
    <row r="60" spans="1:19" ht="33.75" hidden="1">
      <c r="A60" s="146"/>
      <c r="B60" s="147"/>
      <c r="C60" s="148">
        <f>MAX($C$5:C59)+1</f>
        <v>52</v>
      </c>
      <c r="D60" s="116" t="str">
        <f t="shared" si="1"/>
        <v>52/BBNT/KM439+440</v>
      </c>
      <c r="E60" s="627">
        <v>46107</v>
      </c>
      <c r="F60" s="114" t="str">
        <f>Data!$A$5</f>
        <v>NT bê tông</v>
      </c>
      <c r="G60" s="628" t="s">
        <v>292</v>
      </c>
      <c r="H60" s="629">
        <v>439440</v>
      </c>
      <c r="I60" s="629">
        <v>439448</v>
      </c>
      <c r="J60" s="626" t="s">
        <v>61</v>
      </c>
      <c r="K60" s="151" t="s">
        <v>254</v>
      </c>
      <c r="L60" s="116">
        <f>+L59</f>
        <v>13.685</v>
      </c>
      <c r="M6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0" s="114" t="str">
        <f>Data!$B$5</f>
        <v>TCVN 4453:1995 – Kết cấu bê tông và bê tông cốt thép – Quy phạm thi công và nghiệm thu.</v>
      </c>
      <c r="O60" s="116" t="s">
        <v>258</v>
      </c>
      <c r="P60" s="118" t="s">
        <v>238</v>
      </c>
      <c r="Q60" s="116"/>
      <c r="R60" s="116" t="s">
        <v>251</v>
      </c>
      <c r="S60" s="116">
        <v>1</v>
      </c>
    </row>
    <row r="61" spans="1:19" ht="40.5" hidden="1">
      <c r="A61" s="146"/>
      <c r="B61" s="147"/>
      <c r="C61" s="148">
        <f>MAX($C$5:C60)+1</f>
        <v>53</v>
      </c>
      <c r="D61" s="116" t="str">
        <f t="shared" si="1"/>
        <v>53/BBNT/KM439+440</v>
      </c>
      <c r="E61" s="627">
        <v>46101</v>
      </c>
      <c r="F61" s="114" t="str">
        <f>Data!$A$2</f>
        <v>Lắp đặt ván khuôn</v>
      </c>
      <c r="G61" s="628" t="s">
        <v>293</v>
      </c>
      <c r="H61" s="629">
        <v>439440</v>
      </c>
      <c r="I61" s="629">
        <v>439448</v>
      </c>
      <c r="J61" s="626" t="s">
        <v>61</v>
      </c>
      <c r="K61" s="151" t="s">
        <v>252</v>
      </c>
      <c r="L61" s="116">
        <f>2.1*8.82+1.9*8.82+1.68</f>
        <v>36.96</v>
      </c>
      <c r="M6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61" s="114" t="str">
        <f>Data!$B$2</f>
        <v>TCVN 4453:1995 – Kết cấu bê tông và bê tông cốt thép – Quy phạm thi công và nghiệm thu.</v>
      </c>
      <c r="O61" s="116" t="s">
        <v>258</v>
      </c>
      <c r="P61" s="118" t="s">
        <v>238</v>
      </c>
      <c r="Q61" s="116" t="s">
        <v>251</v>
      </c>
      <c r="R61" s="116" t="s">
        <v>251</v>
      </c>
      <c r="S61" s="116">
        <v>1</v>
      </c>
    </row>
    <row r="62" spans="1:19" ht="40.5" hidden="1">
      <c r="A62" s="146"/>
      <c r="B62" s="147"/>
      <c r="C62" s="148">
        <f>MAX($C$5:C61)+1</f>
        <v>54</v>
      </c>
      <c r="D62" s="116" t="str">
        <f t="shared" si="1"/>
        <v>54/BBNT/KM439+440</v>
      </c>
      <c r="E62" s="627">
        <v>46102</v>
      </c>
      <c r="F62" s="114" t="str">
        <f>Data!$A$38</f>
        <v>Khe phòng lún (bao tải tẩm nhựa dày 2cm)</v>
      </c>
      <c r="G62" s="628" t="str">
        <f>Data!$A$38</f>
        <v>Khe phòng lún (bao tải tẩm nhựa dày 2cm)</v>
      </c>
      <c r="H62" s="629">
        <v>439440</v>
      </c>
      <c r="I62" s="629">
        <v>439448</v>
      </c>
      <c r="J62" s="626" t="s">
        <v>61</v>
      </c>
      <c r="K62" s="151" t="s">
        <v>252</v>
      </c>
      <c r="L62" s="191">
        <f>(13.77/3)*1.68/(3.22+1.68)</f>
        <v>1.5737142857142856</v>
      </c>
      <c r="M62"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62" s="114" t="str">
        <f>Data!$B$38</f>
        <v>TCVN 4453:1995 – Kết cấu bê tông và bê tông cốt thép – Quy phạm thi công và nghiệm thu.</v>
      </c>
      <c r="O62" s="116" t="s">
        <v>258</v>
      </c>
      <c r="P62" s="118" t="s">
        <v>238</v>
      </c>
      <c r="Q62" s="116" t="s">
        <v>251</v>
      </c>
      <c r="R62" s="116" t="s">
        <v>251</v>
      </c>
      <c r="S62" s="116">
        <v>1</v>
      </c>
    </row>
    <row r="63" spans="1:19" ht="40.5" hidden="1">
      <c r="A63" s="146"/>
      <c r="B63" s="147"/>
      <c r="C63" s="148">
        <f>MAX($C$5:C62)+1</f>
        <v>55</v>
      </c>
      <c r="D63" s="116" t="str">
        <f t="shared" si="1"/>
        <v>55/BBNT/KM439+440</v>
      </c>
      <c r="E63" s="627">
        <v>46101</v>
      </c>
      <c r="F63" s="114" t="str">
        <f>Data!$A$36</f>
        <v>Lắp đặt cột hộ lan tôn sóng</v>
      </c>
      <c r="G63" s="628" t="s">
        <v>335</v>
      </c>
      <c r="H63" s="629">
        <v>439440</v>
      </c>
      <c r="I63" s="629">
        <v>439448</v>
      </c>
      <c r="J63" s="626" t="s">
        <v>61</v>
      </c>
      <c r="K63" s="151" t="s">
        <v>63</v>
      </c>
      <c r="L63" s="116">
        <v>5</v>
      </c>
      <c r="M63"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63" s="114" t="str">
        <f>Data!$B$36</f>
        <v>QCVN 41:2019/BGTVT – Quy chuẩn báo hiệu đường bộ.</v>
      </c>
      <c r="O63" s="116" t="s">
        <v>257</v>
      </c>
      <c r="P63" s="118" t="s">
        <v>238</v>
      </c>
      <c r="Q63" s="116" t="s">
        <v>251</v>
      </c>
      <c r="R63" s="116" t="s">
        <v>251</v>
      </c>
      <c r="S63" s="116">
        <v>1</v>
      </c>
    </row>
    <row r="64" spans="1:19" ht="40.5" hidden="1">
      <c r="A64" s="146"/>
      <c r="B64" s="147"/>
      <c r="C64" s="148">
        <f>MAX($C$5:C63)+1</f>
        <v>56</v>
      </c>
      <c r="D64" s="116" t="str">
        <f t="shared" si="1"/>
        <v>56/BBNT/KM439+440</v>
      </c>
      <c r="E64" s="627">
        <v>46101</v>
      </c>
      <c r="F64" s="114" t="str">
        <f>Data!$A$4</f>
        <v>Đổ bê tông</v>
      </c>
      <c r="G64" s="628" t="s">
        <v>294</v>
      </c>
      <c r="H64" s="629">
        <v>439440</v>
      </c>
      <c r="I64" s="629">
        <v>439448</v>
      </c>
      <c r="J64" s="626" t="s">
        <v>61</v>
      </c>
      <c r="K64" s="151" t="s">
        <v>254</v>
      </c>
      <c r="L64" s="116">
        <f>175.91-L59-L54-L49-L41-L36-L31-L45</f>
        <v>14.314599999999995</v>
      </c>
      <c r="M6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4" s="114" t="str">
        <f>Data!$B$4</f>
        <v xml:space="preserve"> TCVN 4453 : 1995 và các tiêu chuẩn, quy chuẩn hiện hành của nhà nước.</v>
      </c>
      <c r="O64" s="116" t="s">
        <v>257</v>
      </c>
      <c r="P64" s="118" t="s">
        <v>238</v>
      </c>
      <c r="Q64" s="116" t="s">
        <v>251</v>
      </c>
      <c r="R64" s="116" t="s">
        <v>251</v>
      </c>
      <c r="S64" s="116">
        <v>1</v>
      </c>
    </row>
    <row r="65" spans="1:19" ht="33.75" hidden="1">
      <c r="A65" s="146"/>
      <c r="B65" s="147"/>
      <c r="C65" s="148">
        <f>MAX($C$5:C64)+1</f>
        <v>57</v>
      </c>
      <c r="D65" s="116" t="str">
        <f t="shared" si="1"/>
        <v>57/BBNT/KM439+440</v>
      </c>
      <c r="E65" s="627">
        <v>46108</v>
      </c>
      <c r="F65" s="114" t="str">
        <f>Data!$A$5</f>
        <v>NT bê tông</v>
      </c>
      <c r="G65" s="628" t="s">
        <v>295</v>
      </c>
      <c r="H65" s="629">
        <v>439440</v>
      </c>
      <c r="I65" s="629">
        <v>439448</v>
      </c>
      <c r="J65" s="626" t="s">
        <v>61</v>
      </c>
      <c r="K65" s="151" t="s">
        <v>254</v>
      </c>
      <c r="L65" s="116">
        <f>+L64</f>
        <v>14.314599999999995</v>
      </c>
      <c r="M6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5" s="114" t="str">
        <f>Data!$B$5</f>
        <v>TCVN 4453:1995 – Kết cấu bê tông và bê tông cốt thép – Quy phạm thi công và nghiệm thu.</v>
      </c>
      <c r="O65" s="116" t="s">
        <v>258</v>
      </c>
      <c r="P65" s="118" t="s">
        <v>238</v>
      </c>
      <c r="Q65" s="116"/>
      <c r="R65" s="116" t="s">
        <v>251</v>
      </c>
      <c r="S65" s="116">
        <v>1</v>
      </c>
    </row>
    <row r="66" spans="1:19" ht="40.5" hidden="1">
      <c r="A66" s="146"/>
      <c r="B66" s="147"/>
      <c r="C66" s="148">
        <f>MAX($C$5:C65)+1</f>
        <v>58</v>
      </c>
      <c r="D66" s="116" t="str">
        <f t="shared" si="1"/>
        <v>58/BBNT/KM439+440</v>
      </c>
      <c r="E66" s="627">
        <v>46108</v>
      </c>
      <c r="F66" s="114" t="str">
        <f>Data!$A$2</f>
        <v>Lắp đặt ván khuôn</v>
      </c>
      <c r="G66" s="628" t="s">
        <v>296</v>
      </c>
      <c r="H66" s="629">
        <v>439440</v>
      </c>
      <c r="I66" s="629">
        <v>439448</v>
      </c>
      <c r="J66" s="626" t="s">
        <v>61</v>
      </c>
      <c r="K66" s="151" t="s">
        <v>252</v>
      </c>
      <c r="L66" s="116">
        <f>323.05-L61-L56-L51-L47-L43-L38-L33-L29</f>
        <v>13.877800000000022</v>
      </c>
      <c r="M6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66" s="114" t="str">
        <f>Data!$B$2</f>
        <v>TCVN 4453:1995 – Kết cấu bê tông và bê tông cốt thép – Quy phạm thi công và nghiệm thu.</v>
      </c>
      <c r="O66" s="116" t="s">
        <v>258</v>
      </c>
      <c r="P66" s="118" t="s">
        <v>238</v>
      </c>
      <c r="Q66" s="116" t="s">
        <v>251</v>
      </c>
      <c r="R66" s="116" t="s">
        <v>251</v>
      </c>
      <c r="S66" s="116">
        <v>1</v>
      </c>
    </row>
    <row r="67" spans="1:19" ht="40.5" hidden="1">
      <c r="A67" s="146"/>
      <c r="B67" s="147"/>
      <c r="C67" s="148">
        <f>MAX($C$5:C66)+1</f>
        <v>59</v>
      </c>
      <c r="D67" s="116" t="str">
        <f t="shared" si="1"/>
        <v>59/BBNT/KM439+440</v>
      </c>
      <c r="E67" s="627">
        <v>46108</v>
      </c>
      <c r="F67" s="114" t="str">
        <f>Data!$A$4</f>
        <v>Đổ bê tông</v>
      </c>
      <c r="G67" s="628" t="s">
        <v>297</v>
      </c>
      <c r="H67" s="629">
        <v>439440</v>
      </c>
      <c r="I67" s="629">
        <v>439448</v>
      </c>
      <c r="J67" s="626" t="s">
        <v>61</v>
      </c>
      <c r="K67" s="151" t="s">
        <v>254</v>
      </c>
      <c r="L67" s="116">
        <v>3.09</v>
      </c>
      <c r="M6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7" s="114" t="str">
        <f>Data!$B$4</f>
        <v xml:space="preserve"> TCVN 4453 : 1995 và các tiêu chuẩn, quy chuẩn hiện hành của nhà nước.</v>
      </c>
      <c r="O67" s="116" t="s">
        <v>257</v>
      </c>
      <c r="P67" s="118" t="s">
        <v>238</v>
      </c>
      <c r="Q67" s="116" t="s">
        <v>251</v>
      </c>
      <c r="R67" s="116" t="s">
        <v>251</v>
      </c>
      <c r="S67" s="116">
        <v>1</v>
      </c>
    </row>
    <row r="68" spans="1:19" ht="33.75" hidden="1">
      <c r="A68" s="146"/>
      <c r="B68" s="147"/>
      <c r="C68" s="148">
        <f>MAX($C$5:C67)+1</f>
        <v>60</v>
      </c>
      <c r="D68" s="116" t="str">
        <f t="shared" si="1"/>
        <v>60/BBNT/KM439+440</v>
      </c>
      <c r="E68" s="627">
        <v>46115</v>
      </c>
      <c r="F68" s="114" t="str">
        <f>Data!$A$5</f>
        <v>NT bê tông</v>
      </c>
      <c r="G68" s="628" t="s">
        <v>298</v>
      </c>
      <c r="H68" s="629">
        <v>439440</v>
      </c>
      <c r="I68" s="629">
        <v>439448</v>
      </c>
      <c r="J68" s="626" t="s">
        <v>61</v>
      </c>
      <c r="K68" s="151" t="s">
        <v>254</v>
      </c>
      <c r="L68" s="116">
        <f>+L67</f>
        <v>3.09</v>
      </c>
      <c r="M6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8" s="114" t="str">
        <f>Data!$B$5</f>
        <v>TCVN 4453:1995 – Kết cấu bê tông và bê tông cốt thép – Quy phạm thi công và nghiệm thu.</v>
      </c>
      <c r="O68" s="116" t="s">
        <v>258</v>
      </c>
      <c r="P68" s="118" t="s">
        <v>238</v>
      </c>
      <c r="Q68" s="116"/>
      <c r="R68" s="116" t="s">
        <v>251</v>
      </c>
      <c r="S68" s="116">
        <v>1</v>
      </c>
    </row>
    <row r="69" spans="1:19" ht="33.75" hidden="1">
      <c r="A69" s="146"/>
      <c r="B69" s="147"/>
      <c r="C69" s="148">
        <f>MAX($C$5:C68)+1</f>
        <v>61</v>
      </c>
      <c r="D69" s="116" t="str">
        <f t="shared" si="1"/>
        <v>61/BBNT/KM439+440</v>
      </c>
      <c r="E69" s="627">
        <v>46125</v>
      </c>
      <c r="F69" s="114" t="str">
        <f>Data!$A$12</f>
        <v>Lắp đặt tấm HLTS</v>
      </c>
      <c r="G69" s="628" t="s">
        <v>334</v>
      </c>
      <c r="H69" s="629">
        <v>439440</v>
      </c>
      <c r="I69" s="629">
        <v>439448</v>
      </c>
      <c r="J69" s="626" t="s">
        <v>61</v>
      </c>
      <c r="K69" s="151" t="s">
        <v>66</v>
      </c>
      <c r="L69" s="116">
        <v>34</v>
      </c>
      <c r="M69" s="115" t="str">
        <f>Data!$I$12</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N69" s="114" t="str">
        <f>Data!$B$12</f>
        <v>QCVN41:2024/BGTVT - Quy chuẩn kỹ thuật quốc gia về biển báo hiệu đường bộ</v>
      </c>
      <c r="O69" s="116" t="s">
        <v>258</v>
      </c>
      <c r="P69" s="118" t="s">
        <v>238</v>
      </c>
      <c r="Q69" s="116" t="s">
        <v>251</v>
      </c>
      <c r="R69" s="116" t="s">
        <v>251</v>
      </c>
      <c r="S69" s="116">
        <v>1</v>
      </c>
    </row>
    <row r="70" spans="1:19" ht="33.75" hidden="1">
      <c r="A70" s="146"/>
      <c r="B70" s="147"/>
      <c r="C70" s="148">
        <f>MAX($C$5:C69)+1</f>
        <v>62</v>
      </c>
      <c r="D70" s="116" t="str">
        <f t="shared" si="1"/>
        <v>62/BBNT/KM439+440</v>
      </c>
      <c r="E70" s="627">
        <v>46125</v>
      </c>
      <c r="F70" s="114" t="str">
        <f>Data!$A$7</f>
        <v>Đắp móng</v>
      </c>
      <c r="G70" s="628" t="s">
        <v>1513</v>
      </c>
      <c r="H70" s="629">
        <v>439440</v>
      </c>
      <c r="I70" s="629">
        <v>439448</v>
      </c>
      <c r="J70" s="626" t="s">
        <v>61</v>
      </c>
      <c r="K70" s="151" t="s">
        <v>254</v>
      </c>
      <c r="L70" s="116">
        <v>53.08</v>
      </c>
      <c r="M70" s="115" t="str">
        <f>Data!$I$7</f>
        <v>- Bình đồ tuyến: Đúng HSTK;
- Độ chặt từng lớp: Đạt;
- Trắc ngang nền: đủ;
- Cao độ: đạt; Dốc ngang: đạt;
- Đánh giá: Phù hợp với thiết kế và tiêu chuẩn kỹ thuật, quy trình thi công và nghiệm thu;</v>
      </c>
      <c r="N70" s="114" t="str">
        <f>Data!$B$7</f>
        <v>TCVN 4447 -2012 Công tác đất - Thi công và nghiệm thu;</v>
      </c>
      <c r="O70" s="116" t="s">
        <v>258</v>
      </c>
      <c r="P70" s="118" t="s">
        <v>238</v>
      </c>
      <c r="Q70" s="116" t="s">
        <v>251</v>
      </c>
      <c r="R70" s="116" t="s">
        <v>251</v>
      </c>
      <c r="S70" s="116">
        <v>1</v>
      </c>
    </row>
    <row r="71" spans="1:19" ht="40.5" hidden="1">
      <c r="A71" s="146"/>
      <c r="B71" s="147"/>
      <c r="C71" s="148">
        <f>MAX($C$5:C70)+1</f>
        <v>63</v>
      </c>
      <c r="D71" s="116" t="str">
        <f t="shared" si="1"/>
        <v>63/BBNT/KM439+440</v>
      </c>
      <c r="E71" s="627">
        <v>46125</v>
      </c>
      <c r="F71" s="114" t="str">
        <f>Data!$A$4</f>
        <v>Đổ bê tông</v>
      </c>
      <c r="G71" s="628" t="s">
        <v>301</v>
      </c>
      <c r="H71" s="629">
        <v>439440</v>
      </c>
      <c r="I71" s="629">
        <v>439448</v>
      </c>
      <c r="J71" s="626" t="s">
        <v>61</v>
      </c>
      <c r="K71" s="151" t="s">
        <v>254</v>
      </c>
      <c r="L71" s="116">
        <v>4.37</v>
      </c>
      <c r="M7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71" s="114" t="str">
        <f>Data!$B$4</f>
        <v xml:space="preserve"> TCVN 4453 : 1995 và các tiêu chuẩn, quy chuẩn hiện hành của nhà nước.</v>
      </c>
      <c r="O71" s="116" t="s">
        <v>257</v>
      </c>
      <c r="P71" s="118" t="s">
        <v>238</v>
      </c>
      <c r="Q71" s="116" t="s">
        <v>251</v>
      </c>
      <c r="R71" s="116" t="s">
        <v>251</v>
      </c>
      <c r="S71" s="116">
        <v>1</v>
      </c>
    </row>
    <row r="72" spans="1:19" ht="33.75" hidden="1">
      <c r="A72" s="146"/>
      <c r="B72" s="147"/>
      <c r="C72" s="148">
        <f>MAX($C$5:C71)+1</f>
        <v>64</v>
      </c>
      <c r="D72" s="116" t="str">
        <f t="shared" si="1"/>
        <v>64/BBNT/KM439+440</v>
      </c>
      <c r="E72" s="627">
        <v>46132</v>
      </c>
      <c r="F72" s="114" t="str">
        <f>Data!$A$5</f>
        <v>NT bê tông</v>
      </c>
      <c r="G72" s="628" t="s">
        <v>302</v>
      </c>
      <c r="H72" s="629">
        <v>439440</v>
      </c>
      <c r="I72" s="629">
        <v>439448</v>
      </c>
      <c r="J72" s="626" t="s">
        <v>61</v>
      </c>
      <c r="K72" s="151" t="s">
        <v>254</v>
      </c>
      <c r="L72" s="116">
        <f>+L71</f>
        <v>4.37</v>
      </c>
      <c r="M7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72" s="114" t="str">
        <f>Data!$B$5</f>
        <v>TCVN 4453:1995 – Kết cấu bê tông và bê tông cốt thép – Quy phạm thi công và nghiệm thu.</v>
      </c>
      <c r="O72" s="116" t="s">
        <v>258</v>
      </c>
      <c r="P72" s="118" t="s">
        <v>238</v>
      </c>
      <c r="Q72" s="116"/>
      <c r="R72" s="116" t="s">
        <v>251</v>
      </c>
      <c r="S72" s="116">
        <v>1</v>
      </c>
    </row>
    <row r="73" spans="1:19" ht="40.5" hidden="1">
      <c r="A73" s="146"/>
      <c r="B73" s="147"/>
      <c r="C73" s="148">
        <f>MAX($C$5:C72)+1</f>
        <v>65</v>
      </c>
      <c r="D73" s="116" t="str">
        <f t="shared" si="1"/>
        <v>65/BBNT/KM439+440</v>
      </c>
      <c r="E73" s="627">
        <v>46132</v>
      </c>
      <c r="F73" s="114" t="str">
        <f>Data!$A$27</f>
        <v>Đắp đá 1x2 thoát nước sau tường</v>
      </c>
      <c r="G73" s="628" t="str">
        <f>Data!$A$27</f>
        <v>Đắp đá 1x2 thoát nước sau tường</v>
      </c>
      <c r="H73" s="629">
        <v>439440</v>
      </c>
      <c r="I73" s="629">
        <v>439448</v>
      </c>
      <c r="J73" s="626" t="s">
        <v>61</v>
      </c>
      <c r="K73" s="151" t="s">
        <v>254</v>
      </c>
      <c r="L73" s="116">
        <v>30.87</v>
      </c>
      <c r="M73" s="115" t="str">
        <f>Data!$I$27</f>
        <v>- Vật liệu đúng chủng loại, sạch, không tạp chất, đảm bảo kỹ thuật;
- Đắp đá sau tường đúng phạm vi, chiều dày, cao độ; bố trí lớp lọc và thoát nước đảm bảo;
- Đá đổ, san gạt đều, không phân tầng, không hốc rỗng, đảm bảo thoát nước;
- Cao độ: đạt; Dốc ngang: đạt;
- Về khối lượng: Đạt yêu cầu theo HSTK;
- Đánh giá: Phù hợp với thiết kế và tiêu chuẩn kỹ thuật, quy trình thi công và nghiệm thu.</v>
      </c>
      <c r="N73" s="114" t="str">
        <f>Data!$B$27</f>
        <v>TCVN 4453:1995 – Kết cấu bê tông và bê tông cốt thép – Quy phạm thi công và nghiệm thu.</v>
      </c>
      <c r="O73" s="116" t="s">
        <v>258</v>
      </c>
      <c r="P73" s="118" t="s">
        <v>238</v>
      </c>
      <c r="Q73" s="116" t="s">
        <v>251</v>
      </c>
      <c r="R73" s="116" t="s">
        <v>251</v>
      </c>
      <c r="S73" s="116">
        <v>1</v>
      </c>
    </row>
    <row r="74" spans="1:19" ht="33.75" hidden="1">
      <c r="A74" s="146"/>
      <c r="B74" s="147"/>
      <c r="C74" s="148">
        <f>MAX($C$5:C73)+1</f>
        <v>66</v>
      </c>
      <c r="D74" s="116" t="str">
        <f t="shared" si="1"/>
        <v>66/BBNT/KM439+440</v>
      </c>
      <c r="E74" s="627">
        <v>46133</v>
      </c>
      <c r="F74" s="114" t="str">
        <f>Data!$A$7</f>
        <v>Đắp móng</v>
      </c>
      <c r="G74" s="628" t="s">
        <v>1514</v>
      </c>
      <c r="H74" s="629">
        <v>439440</v>
      </c>
      <c r="I74" s="629">
        <v>439448</v>
      </c>
      <c r="J74" s="626" t="s">
        <v>61</v>
      </c>
      <c r="K74" s="151" t="s">
        <v>254</v>
      </c>
      <c r="L74" s="116">
        <v>182.49</v>
      </c>
      <c r="M74" s="115" t="str">
        <f>Data!$I$7</f>
        <v>- Bình đồ tuyến: Đúng HSTK;
- Độ chặt từng lớp: Đạt;
- Trắc ngang nền: đủ;
- Cao độ: đạt; Dốc ngang: đạt;
- Đánh giá: Phù hợp với thiết kế và tiêu chuẩn kỹ thuật, quy trình thi công và nghiệm thu;</v>
      </c>
      <c r="N74" s="114" t="str">
        <f>Data!$B$7</f>
        <v>TCVN 4447 -2012 Công tác đất - Thi công và nghiệm thu;</v>
      </c>
      <c r="O74" s="116" t="s">
        <v>258</v>
      </c>
      <c r="P74" s="118" t="s">
        <v>238</v>
      </c>
      <c r="Q74" s="116" t="s">
        <v>251</v>
      </c>
      <c r="R74" s="116" t="s">
        <v>251</v>
      </c>
      <c r="S74" s="116">
        <v>1</v>
      </c>
    </row>
    <row r="75" spans="1:19" ht="33.75" hidden="1">
      <c r="A75" s="146"/>
      <c r="B75" s="147"/>
      <c r="C75" s="148">
        <f>MAX($C$5:C74)+1</f>
        <v>67</v>
      </c>
      <c r="D75" s="116" t="str">
        <f t="shared" si="1"/>
        <v>67/BBNT/KM439+440</v>
      </c>
      <c r="E75" s="627">
        <v>46134</v>
      </c>
      <c r="F75" s="114" t="str">
        <f>Data!$A$7</f>
        <v>Đắp móng</v>
      </c>
      <c r="G75" s="628" t="s">
        <v>307</v>
      </c>
      <c r="H75" s="629">
        <v>439440</v>
      </c>
      <c r="I75" s="629">
        <v>439448</v>
      </c>
      <c r="J75" s="626" t="s">
        <v>61</v>
      </c>
      <c r="K75" s="151" t="s">
        <v>254</v>
      </c>
      <c r="L75" s="116">
        <v>39.42</v>
      </c>
      <c r="M75" s="115" t="str">
        <f>Data!$I$7</f>
        <v>- Bình đồ tuyến: Đúng HSTK;
- Độ chặt từng lớp: Đạt;
- Trắc ngang nền: đủ;
- Cao độ: đạt; Dốc ngang: đạt;
- Đánh giá: Phù hợp với thiết kế và tiêu chuẩn kỹ thuật, quy trình thi công và nghiệm thu;</v>
      </c>
      <c r="N75" s="114" t="str">
        <f>Data!$B$7</f>
        <v>TCVN 4447 -2012 Công tác đất - Thi công và nghiệm thu;</v>
      </c>
      <c r="O75" s="116" t="s">
        <v>258</v>
      </c>
      <c r="P75" s="118" t="s">
        <v>238</v>
      </c>
      <c r="Q75" s="116" t="s">
        <v>251</v>
      </c>
      <c r="R75" s="116" t="s">
        <v>251</v>
      </c>
      <c r="S75" s="116">
        <v>1</v>
      </c>
    </row>
    <row r="76" spans="1:19" ht="40.5" hidden="1">
      <c r="A76" s="146"/>
      <c r="B76" s="147"/>
      <c r="C76" s="148">
        <f>MAX($C$5:C75)+1</f>
        <v>68</v>
      </c>
      <c r="D76" s="116" t="str">
        <f t="shared" si="1"/>
        <v>68/BBNT/KM439+440</v>
      </c>
      <c r="E76" s="627">
        <v>46135</v>
      </c>
      <c r="F76" s="114" t="str">
        <f>Data!$A$35</f>
        <v>Rọ thép nhồi đá hộc</v>
      </c>
      <c r="G76" s="628" t="s">
        <v>327</v>
      </c>
      <c r="H76" s="629">
        <v>439440</v>
      </c>
      <c r="I76" s="629">
        <v>439448</v>
      </c>
      <c r="J76" s="626" t="s">
        <v>61</v>
      </c>
      <c r="K76" s="151" t="s">
        <v>313</v>
      </c>
      <c r="L76" s="116">
        <v>2</v>
      </c>
      <c r="M76"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76" s="114" t="str">
        <f>Data!$B$35</f>
        <v>TCVN 10335:2014, TCCS13:2016/TCĐBVN và các tiêu chuẩn, quy chuẩn hiện hành của nhà nước</v>
      </c>
      <c r="O76" s="116" t="s">
        <v>258</v>
      </c>
      <c r="P76" s="118" t="s">
        <v>238</v>
      </c>
      <c r="Q76" s="116" t="s">
        <v>251</v>
      </c>
      <c r="R76" s="116" t="s">
        <v>251</v>
      </c>
      <c r="S76" s="116">
        <v>1</v>
      </c>
    </row>
    <row r="77" spans="1:19" ht="40.5" hidden="1">
      <c r="A77" s="146"/>
      <c r="B77" s="147"/>
      <c r="C77" s="148">
        <f>MAX($C$5:C76)+1</f>
        <v>69</v>
      </c>
      <c r="D77" s="116" t="str">
        <f t="shared" si="1"/>
        <v>69/BBNT/KM439+440</v>
      </c>
      <c r="E77" s="627">
        <v>46135</v>
      </c>
      <c r="F77" s="114" t="str">
        <f>Data!$A$35</f>
        <v>Rọ thép nhồi đá hộc</v>
      </c>
      <c r="G77" s="628" t="s">
        <v>328</v>
      </c>
      <c r="H77" s="629">
        <v>439440</v>
      </c>
      <c r="I77" s="629">
        <v>439448</v>
      </c>
      <c r="J77" s="626" t="s">
        <v>61</v>
      </c>
      <c r="K77" s="151" t="s">
        <v>313</v>
      </c>
      <c r="L77" s="116">
        <v>2</v>
      </c>
      <c r="M77"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77" s="114" t="str">
        <f>Data!$B$35</f>
        <v>TCVN 10335:2014, TCCS13:2016/TCĐBVN và các tiêu chuẩn, quy chuẩn hiện hành của nhà nước</v>
      </c>
      <c r="O77" s="116" t="s">
        <v>258</v>
      </c>
      <c r="P77" s="118" t="s">
        <v>238</v>
      </c>
      <c r="Q77" s="116" t="s">
        <v>251</v>
      </c>
      <c r="R77" s="116" t="s">
        <v>251</v>
      </c>
      <c r="S77" s="116">
        <v>1</v>
      </c>
    </row>
    <row r="78" spans="1:19" ht="40.5" hidden="1">
      <c r="A78" s="146"/>
      <c r="B78" s="147"/>
      <c r="C78" s="148">
        <f>MAX($C$5:C77)+1</f>
        <v>70</v>
      </c>
      <c r="D78" s="116" t="str">
        <f t="shared" si="1"/>
        <v>70/BBNT/KM439+440</v>
      </c>
      <c r="E78" s="627">
        <v>46135</v>
      </c>
      <c r="F78" s="114" t="str">
        <f>Data!$A$35</f>
        <v>Rọ thép nhồi đá hộc</v>
      </c>
      <c r="G78" s="628" t="s">
        <v>329</v>
      </c>
      <c r="H78" s="629">
        <v>439440</v>
      </c>
      <c r="I78" s="629">
        <v>439448</v>
      </c>
      <c r="J78" s="626" t="s">
        <v>61</v>
      </c>
      <c r="K78" s="151" t="s">
        <v>313</v>
      </c>
      <c r="L78" s="116">
        <v>2</v>
      </c>
      <c r="M78"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78" s="114" t="str">
        <f>Data!$B$35</f>
        <v>TCVN 10335:2014, TCCS13:2016/TCĐBVN và các tiêu chuẩn, quy chuẩn hiện hành của nhà nước</v>
      </c>
      <c r="O78" s="116" t="s">
        <v>258</v>
      </c>
      <c r="P78" s="118" t="s">
        <v>238</v>
      </c>
      <c r="Q78" s="116" t="s">
        <v>251</v>
      </c>
      <c r="R78" s="116" t="s">
        <v>251</v>
      </c>
      <c r="S78" s="116">
        <v>1</v>
      </c>
    </row>
    <row r="79" spans="1:19" ht="40.5" hidden="1">
      <c r="A79" s="146"/>
      <c r="B79" s="147"/>
      <c r="C79" s="148">
        <f>MAX($C$5:C78)+1</f>
        <v>71</v>
      </c>
      <c r="D79" s="116" t="str">
        <f t="shared" si="1"/>
        <v>71/BBNT/KM439+440</v>
      </c>
      <c r="E79" s="627">
        <v>46135</v>
      </c>
      <c r="F79" s="114" t="str">
        <f>Data!$A$35</f>
        <v>Rọ thép nhồi đá hộc</v>
      </c>
      <c r="G79" s="628" t="s">
        <v>330</v>
      </c>
      <c r="H79" s="629">
        <v>439440</v>
      </c>
      <c r="I79" s="629">
        <v>439448</v>
      </c>
      <c r="J79" s="626" t="s">
        <v>61</v>
      </c>
      <c r="K79" s="151" t="s">
        <v>313</v>
      </c>
      <c r="L79" s="116">
        <v>2</v>
      </c>
      <c r="M79"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79" s="114" t="str">
        <f>Data!$B$35</f>
        <v>TCVN 10335:2014, TCCS13:2016/TCĐBVN và các tiêu chuẩn, quy chuẩn hiện hành của nhà nước</v>
      </c>
      <c r="O79" s="116" t="s">
        <v>258</v>
      </c>
      <c r="P79" s="118" t="s">
        <v>238</v>
      </c>
      <c r="Q79" s="116" t="s">
        <v>251</v>
      </c>
      <c r="R79" s="116" t="s">
        <v>251</v>
      </c>
      <c r="S79" s="116">
        <v>1</v>
      </c>
    </row>
    <row r="80" spans="1:19" ht="40.5" hidden="1">
      <c r="A80" s="146"/>
      <c r="B80" s="147"/>
      <c r="C80" s="148">
        <f>MAX($C$5:C79)+1</f>
        <v>72</v>
      </c>
      <c r="D80" s="116" t="str">
        <f t="shared" ref="D80:D109" si="2">TEXT(C80,"00")&amp;"/BBNT/KM439+440"</f>
        <v>72/BBNT/KM439+440</v>
      </c>
      <c r="E80" s="627">
        <v>46136</v>
      </c>
      <c r="F80" s="114" t="str">
        <f>Data!$A$31</f>
        <v>Lớp móng đá dăm nước</v>
      </c>
      <c r="G80" s="628" t="s">
        <v>316</v>
      </c>
      <c r="H80" s="630">
        <v>439442.16</v>
      </c>
      <c r="I80" s="630">
        <f>439477.68+2.6</f>
        <v>439480.27999999997</v>
      </c>
      <c r="J80" s="626" t="s">
        <v>61</v>
      </c>
      <c r="K80" s="151" t="s">
        <v>252</v>
      </c>
      <c r="L80" s="116">
        <v>80.349999999999994</v>
      </c>
      <c r="M80"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80" s="114" t="str">
        <f>Data!$B$31</f>
        <v>TCVN 9504:2012 - Lớp kết cấu áo đường đá dăm nước - thi công và nghiệm thu</v>
      </c>
      <c r="O80" s="116" t="s">
        <v>258</v>
      </c>
      <c r="P80" s="118" t="s">
        <v>238</v>
      </c>
      <c r="Q80" s="116" t="s">
        <v>251</v>
      </c>
      <c r="R80" s="116" t="s">
        <v>251</v>
      </c>
      <c r="S80" s="116">
        <v>1</v>
      </c>
    </row>
    <row r="81" spans="1:19" ht="40.5" hidden="1">
      <c r="A81" s="146"/>
      <c r="B81" s="147"/>
      <c r="C81" s="148">
        <f>MAX($C$5:C80)+1</f>
        <v>73</v>
      </c>
      <c r="D81" s="116" t="str">
        <f t="shared" si="2"/>
        <v>73/BBNT/KM439+440</v>
      </c>
      <c r="E81" s="627">
        <v>46136</v>
      </c>
      <c r="F81" s="114" t="str">
        <f>Data!$A$31</f>
        <v>Lớp móng đá dăm nước</v>
      </c>
      <c r="G81" s="628" t="s">
        <v>317</v>
      </c>
      <c r="H81" s="630">
        <v>439442.16</v>
      </c>
      <c r="I81" s="630">
        <f t="shared" ref="I81:I89" si="3">439477.68+2.6</f>
        <v>439480.27999999997</v>
      </c>
      <c r="J81" s="626" t="s">
        <v>61</v>
      </c>
      <c r="K81" s="151" t="s">
        <v>252</v>
      </c>
      <c r="L81" s="116">
        <v>80.349999999999994</v>
      </c>
      <c r="M81"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81" s="114" t="str">
        <f>Data!$B$31</f>
        <v>TCVN 9504:2012 - Lớp kết cấu áo đường đá dăm nước - thi công và nghiệm thu</v>
      </c>
      <c r="O81" s="116" t="s">
        <v>258</v>
      </c>
      <c r="P81" s="118" t="s">
        <v>238</v>
      </c>
      <c r="Q81" s="116" t="s">
        <v>251</v>
      </c>
      <c r="R81" s="116" t="s">
        <v>251</v>
      </c>
      <c r="S81" s="116">
        <v>1</v>
      </c>
    </row>
    <row r="82" spans="1:19" ht="40.5" hidden="1">
      <c r="A82" s="146"/>
      <c r="B82" s="147"/>
      <c r="C82" s="148">
        <f>MAX($C$5:C81)+1</f>
        <v>74</v>
      </c>
      <c r="D82" s="116" t="str">
        <f t="shared" si="2"/>
        <v>74/BBNT/KM439+440</v>
      </c>
      <c r="E82" s="627">
        <v>46137</v>
      </c>
      <c r="F82" s="114" t="str">
        <f>Data!$A$31</f>
        <v>Lớp móng đá dăm nước</v>
      </c>
      <c r="G82" s="628" t="s">
        <v>319</v>
      </c>
      <c r="H82" s="630">
        <v>439442.16</v>
      </c>
      <c r="I82" s="630">
        <f t="shared" si="3"/>
        <v>439480.27999999997</v>
      </c>
      <c r="J82" s="626" t="s">
        <v>61</v>
      </c>
      <c r="K82" s="151" t="s">
        <v>252</v>
      </c>
      <c r="L82" s="116">
        <v>80.349999999999994</v>
      </c>
      <c r="M82"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82" s="114" t="str">
        <f>Data!$B$31</f>
        <v>TCVN 9504:2012 - Lớp kết cấu áo đường đá dăm nước - thi công và nghiệm thu</v>
      </c>
      <c r="O82" s="116" t="s">
        <v>258</v>
      </c>
      <c r="P82" s="118" t="s">
        <v>238</v>
      </c>
      <c r="Q82" s="116" t="s">
        <v>251</v>
      </c>
      <c r="R82" s="116" t="s">
        <v>251</v>
      </c>
      <c r="S82" s="116">
        <v>1</v>
      </c>
    </row>
    <row r="83" spans="1:19" ht="40.5" hidden="1">
      <c r="A83" s="146"/>
      <c r="B83" s="147"/>
      <c r="C83" s="148">
        <f>MAX($C$5:C82)+1</f>
        <v>75</v>
      </c>
      <c r="D83" s="116" t="str">
        <f t="shared" si="2"/>
        <v>75/BBNT/KM439+440</v>
      </c>
      <c r="E83" s="627">
        <v>46138</v>
      </c>
      <c r="F83" s="114" t="str">
        <f>Data!$A$32</f>
        <v>Lớp mặt ĐDLN dày TB 1,5 cm, TCN 1,8 kg/m2</v>
      </c>
      <c r="G83" s="628" t="s">
        <v>1202</v>
      </c>
      <c r="H83" s="630">
        <v>439442.16</v>
      </c>
      <c r="I83" s="630">
        <f t="shared" si="3"/>
        <v>439480.27999999997</v>
      </c>
      <c r="J83" s="626" t="s">
        <v>61</v>
      </c>
      <c r="K83" s="151" t="s">
        <v>252</v>
      </c>
      <c r="L83" s="116">
        <v>80.349999999999994</v>
      </c>
      <c r="M83" s="115" t="str">
        <f>Data!$I$32</f>
        <v>- Vật liệu đá dăm, nhựa đường đúng chủng loại, đảm bảo kỹ thuật;
- Nhựa tưới đạt tiêu chuẩn (≈1,8 kg/m²), phân bố đều;
- Đá dăm rải đều, đúng cỡ hạt, phủ kín bề mặt;
- Lu lèn đạt độ chặt, lớp mặt ổn định, không bong bật;
- Bề mặt bằng phẳng, đảm bảo độ dốc và thoát nước;
- Đánh giá: Phù hợp thiết kế và tiêu chuẩn kỹ thuật.</v>
      </c>
      <c r="N83" s="114" t="str">
        <f>Data!$B$32</f>
        <v>TCVN 8863:2011 – Mặt đường láng nhựa – Thi công và nghiệm thu.</v>
      </c>
      <c r="O83" s="116" t="s">
        <v>258</v>
      </c>
      <c r="P83" s="118" t="s">
        <v>238</v>
      </c>
      <c r="Q83" s="116" t="s">
        <v>251</v>
      </c>
      <c r="R83" s="116" t="s">
        <v>251</v>
      </c>
      <c r="S83" s="116">
        <v>1</v>
      </c>
    </row>
    <row r="84" spans="1:19" ht="40.5" hidden="1">
      <c r="A84" s="146"/>
      <c r="B84" s="147"/>
      <c r="C84" s="148">
        <f>MAX($C$5:C83)+1</f>
        <v>76</v>
      </c>
      <c r="D84" s="116" t="str">
        <f t="shared" si="2"/>
        <v>76/BBNT/KM439+440</v>
      </c>
      <c r="E84" s="627">
        <v>46148</v>
      </c>
      <c r="F84" s="114" t="str">
        <f>Data!$A$32</f>
        <v>Lớp mặt ĐDLN dày TB 1,5 cm, TCN 1,8 kg/m2</v>
      </c>
      <c r="G84" s="96" t="s">
        <v>1204</v>
      </c>
      <c r="H84" s="630">
        <v>439442.16</v>
      </c>
      <c r="I84" s="630">
        <f t="shared" si="3"/>
        <v>439480.27999999997</v>
      </c>
      <c r="J84" s="626" t="s">
        <v>61</v>
      </c>
      <c r="K84" s="151" t="s">
        <v>252</v>
      </c>
      <c r="L84" s="116">
        <v>80.349999999999994</v>
      </c>
      <c r="M84" s="115" t="str">
        <f>Data!$I$32</f>
        <v>- Vật liệu đá dăm, nhựa đường đúng chủng loại, đảm bảo kỹ thuật;
- Nhựa tưới đạt tiêu chuẩn (≈1,8 kg/m²), phân bố đều;
- Đá dăm rải đều, đúng cỡ hạt, phủ kín bề mặt;
- Lu lèn đạt độ chặt, lớp mặt ổn định, không bong bật;
- Bề mặt bằng phẳng, đảm bảo độ dốc và thoát nước;
- Đánh giá: Phù hợp thiết kế và tiêu chuẩn kỹ thuật.</v>
      </c>
      <c r="N84" s="114" t="str">
        <f>Data!$B$32</f>
        <v>TCVN 8863:2011 – Mặt đường láng nhựa – Thi công và nghiệm thu.</v>
      </c>
      <c r="O84" s="116" t="s">
        <v>1203</v>
      </c>
      <c r="P84" s="118" t="s">
        <v>238</v>
      </c>
      <c r="Q84" s="116"/>
      <c r="R84" s="116" t="s">
        <v>251</v>
      </c>
      <c r="S84" s="116">
        <v>1</v>
      </c>
    </row>
    <row r="85" spans="1:19" ht="33.75" hidden="1">
      <c r="A85" s="146"/>
      <c r="B85" s="147"/>
      <c r="C85" s="148">
        <f>MAX($C$5:C84)+1</f>
        <v>77</v>
      </c>
      <c r="D85" s="116" t="str">
        <f t="shared" si="2"/>
        <v>77/BBNT/KM439+440</v>
      </c>
      <c r="E85" s="627">
        <v>46163</v>
      </c>
      <c r="F85" s="114" t="str">
        <f>Data!$A$64</f>
        <v>Vệ sinh mặt đường trước khi tưới nhựa dính bám</v>
      </c>
      <c r="G85" s="628" t="s">
        <v>1205</v>
      </c>
      <c r="H85" s="630">
        <v>439442.16</v>
      </c>
      <c r="I85" s="630">
        <f t="shared" si="3"/>
        <v>439480.27999999997</v>
      </c>
      <c r="J85" s="626" t="s">
        <v>61</v>
      </c>
      <c r="K85" s="151" t="s">
        <v>252</v>
      </c>
      <c r="L85" s="116">
        <v>80.349999999999994</v>
      </c>
      <c r="M85" s="115" t="str">
        <f>Data!$I$64</f>
        <v>- Bề mặt mặt đường đã được quét, thổi sạch bụi bẩn và vật liệu rời;
- Không còn bùn đất, dầu mỡ, nước đọng và các tạp chất trên bề mặt thi công;
- Bề mặt mặt đường khô ráo, bằng phẳng, đảm bảo điều kiện tưới nhựa dính bám;
- Công tác vệ sinh đáp ứng yêu cầu kỹ thuật và đủ điều kiện chuyển bước thi công tiếp theo;
- Đánh giá: Phù hợp với thiết kế và tiêu chuẩn kỹ thuật, quy trình thi công và nghiệm thu.</v>
      </c>
      <c r="N85" s="114" t="str">
        <f>Data!$B$64</f>
        <v>TCVN 8819:2011 – Mặt đường bê tông nhựa nóng – Thi công và nghiệm thu.</v>
      </c>
      <c r="O85" s="116" t="s">
        <v>258</v>
      </c>
      <c r="P85" s="118" t="s">
        <v>238</v>
      </c>
      <c r="Q85" s="116" t="s">
        <v>251</v>
      </c>
      <c r="R85" s="116" t="s">
        <v>251</v>
      </c>
      <c r="S85" s="116">
        <v>1</v>
      </c>
    </row>
    <row r="86" spans="1:19" ht="30" hidden="1">
      <c r="A86" s="146"/>
      <c r="B86" s="147"/>
      <c r="C86" s="148">
        <f>MAX($C$5:C85)+1</f>
        <v>78</v>
      </c>
      <c r="D86" s="116" t="str">
        <f t="shared" si="2"/>
        <v>78/BBNT/KM439+440</v>
      </c>
      <c r="E86" s="627">
        <f>+E85</f>
        <v>46163</v>
      </c>
      <c r="F86" s="114" t="str">
        <f>Data!$A$65</f>
        <v>Ván khuôn thép, sensor cao độ</v>
      </c>
      <c r="G86" s="628" t="s">
        <v>1210</v>
      </c>
      <c r="H86" s="630">
        <v>439442.16</v>
      </c>
      <c r="I86" s="630">
        <f t="shared" si="3"/>
        <v>439480.27999999997</v>
      </c>
      <c r="J86" s="626" t="s">
        <v>61</v>
      </c>
      <c r="K86" s="151" t="s">
        <v>252</v>
      </c>
      <c r="L86" s="116">
        <v>80.349999999999994</v>
      </c>
      <c r="M86" s="115" t="str">
        <f>Data!$I$65</f>
        <v>- Ván khuôn thép lắp đúng vị trí, kích thước thiết kế;
- Liên kết ván khuôn chắc chắn, ổn định khi thi công;
- Sensor cao độ bố trí đúng cao độ thiết kế;
- Đánh giá: Phù hợp với thiết kế và tiêu chuẩn kỹ thuật, quy trình thi công và nghiệm thu.</v>
      </c>
      <c r="N86" s="114" t="str">
        <f>Data!$B$65</f>
        <v>TCVN 8819:2011 – Mặt đường bê tông nhựa nóng – Thi công và nghiệm thu.</v>
      </c>
      <c r="O86" s="116" t="s">
        <v>258</v>
      </c>
      <c r="P86" s="118" t="s">
        <v>238</v>
      </c>
      <c r="Q86" s="116" t="s">
        <v>251</v>
      </c>
      <c r="R86" s="116" t="s">
        <v>251</v>
      </c>
      <c r="S86" s="116">
        <v>1</v>
      </c>
    </row>
    <row r="87" spans="1:19" ht="33.75" hidden="1">
      <c r="A87" s="146"/>
      <c r="B87" s="147"/>
      <c r="C87" s="148">
        <f>MAX($C$5:C86)+1</f>
        <v>79</v>
      </c>
      <c r="D87" s="116" t="str">
        <f t="shared" si="2"/>
        <v>79/BBNT/KM439+440</v>
      </c>
      <c r="E87" s="627">
        <f t="shared" ref="E87:E89" si="4">+E86</f>
        <v>46163</v>
      </c>
      <c r="F87" s="114" t="str">
        <f>Data!$A$33</f>
        <v>Tưới nhựa dính bám nhũ tương CRS-1, TCN 0,5 lít/m2</v>
      </c>
      <c r="G87" s="628" t="str">
        <f>Data!$A$33</f>
        <v>Tưới nhựa dính bám nhũ tương CRS-1, TCN 0,5 lít/m2</v>
      </c>
      <c r="H87" s="630">
        <v>439442.16</v>
      </c>
      <c r="I87" s="630">
        <f t="shared" si="3"/>
        <v>439480.27999999997</v>
      </c>
      <c r="J87" s="626" t="s">
        <v>61</v>
      </c>
      <c r="K87" s="151" t="s">
        <v>252</v>
      </c>
      <c r="L87" s="116">
        <v>80.349999999999994</v>
      </c>
      <c r="M87" s="115" t="str">
        <f>Data!$I$33</f>
        <v>- Nhũ tương nhựa đường (CRS-1) đúng chủng loại, có chứng chỉ chất lượng;
- Bề mặt lớp dưới được vệ sinh sạch, khô, đảm bảo bám dính;
- Lượng nhựa tưới theo thiết kế (≈0,5 lít/m²), phân bố đều;
- Nhựa thấm bám tốt, không đọng vũng, không chảy tràn;
- Đánh giá: Phù hợp với thiết kế và tiêu chuẩn kỹ thuật, quy trình thi công và nghiệm thu.</v>
      </c>
      <c r="N87" s="114" t="str">
        <f>Data!$B$33</f>
        <v>TCVN 8819:2011 – Mặt đường bê tông nhựa nóng – Thi công và nghiệm thu.</v>
      </c>
      <c r="O87" s="116" t="s">
        <v>258</v>
      </c>
      <c r="P87" s="118" t="s">
        <v>238</v>
      </c>
      <c r="Q87" s="116" t="s">
        <v>251</v>
      </c>
      <c r="R87" s="116" t="s">
        <v>251</v>
      </c>
      <c r="S87" s="116">
        <v>1</v>
      </c>
    </row>
    <row r="88" spans="1:19" ht="40.5" hidden="1">
      <c r="A88" s="146"/>
      <c r="B88" s="147"/>
      <c r="C88" s="148">
        <f>MAX($C$5:C87)+1</f>
        <v>80</v>
      </c>
      <c r="D88" s="116" t="str">
        <f t="shared" si="2"/>
        <v>80/BBNT/KM439+440</v>
      </c>
      <c r="E88" s="627">
        <f t="shared" si="4"/>
        <v>46163</v>
      </c>
      <c r="F88" s="114" t="str">
        <f>Data!$A$34</f>
        <v>Thảm lớp BTNC 16 dày 5cm</v>
      </c>
      <c r="G88" s="628" t="str">
        <f>Data!$A$34</f>
        <v>Thảm lớp BTNC 16 dày 5cm</v>
      </c>
      <c r="H88" s="630">
        <v>439442.16</v>
      </c>
      <c r="I88" s="630">
        <f t="shared" si="3"/>
        <v>439480.27999999997</v>
      </c>
      <c r="J88" s="626" t="s">
        <v>61</v>
      </c>
      <c r="K88" s="151" t="s">
        <v>252</v>
      </c>
      <c r="L88" s="116">
        <v>80.349999999999994</v>
      </c>
      <c r="M88" s="115" t="str">
        <f>Data!$I$34</f>
        <v>- Hỗn hợp BTNC16 đúng cấp phối, có chứng chỉ và kết quả thí nghiệm;
- Nhiệt độ rải, lu lèn đảm bảo theo quy định;
- Rải bằng máy đúng chiều dày 5cm, phân bố đều, không phân tầng;
- Lu lèn đúng quy trình, đảm bảo độ chặt và bằng phẳng;
- Bề mặt kín chặt, không rỗ, không bong bật, đảm bảo độ dốc;
- Đánh giá: phù hợp thiết kế và tiêu chuẩn kỹ thuật;</v>
      </c>
      <c r="N88" s="114" t="str">
        <f>Data!$B$34</f>
        <v>TCVN 8819:2011 – Mặt đường bê tông nhựa nóng – Thi công và nghiệm thu.</v>
      </c>
      <c r="O88" s="116" t="s">
        <v>258</v>
      </c>
      <c r="P88" s="118" t="s">
        <v>238</v>
      </c>
      <c r="Q88" s="116" t="s">
        <v>251</v>
      </c>
      <c r="R88" s="116" t="s">
        <v>251</v>
      </c>
      <c r="S88" s="116">
        <v>1</v>
      </c>
    </row>
    <row r="89" spans="1:19" ht="40.5" hidden="1">
      <c r="A89" s="146"/>
      <c r="B89" s="147"/>
      <c r="C89" s="148">
        <f>MAX($C$5:C88)+1</f>
        <v>81</v>
      </c>
      <c r="D89" s="116" t="str">
        <f t="shared" si="2"/>
        <v>81/BBNT/KM439+440</v>
      </c>
      <c r="E89" s="627">
        <f t="shared" si="4"/>
        <v>46163</v>
      </c>
      <c r="F89" s="114" t="str">
        <f>Data!$A$34</f>
        <v>Thảm lớp BTNC 16 dày 5cm</v>
      </c>
      <c r="G89" s="540" t="s">
        <v>1216</v>
      </c>
      <c r="H89" s="630">
        <v>439442.16</v>
      </c>
      <c r="I89" s="630">
        <f t="shared" si="3"/>
        <v>439480.27999999997</v>
      </c>
      <c r="J89" s="626" t="s">
        <v>61</v>
      </c>
      <c r="K89" s="151" t="s">
        <v>252</v>
      </c>
      <c r="L89" s="116">
        <v>80.349999999999994</v>
      </c>
      <c r="M89" s="115" t="str">
        <f>Data!$I$34</f>
        <v>- Hỗn hợp BTNC16 đúng cấp phối, có chứng chỉ và kết quả thí nghiệm;
- Nhiệt độ rải, lu lèn đảm bảo theo quy định;
- Rải bằng máy đúng chiều dày 5cm, phân bố đều, không phân tầng;
- Lu lèn đúng quy trình, đảm bảo độ chặt và bằng phẳng;
- Bề mặt kín chặt, không rỗ, không bong bật, đảm bảo độ dốc;
- Đánh giá: phù hợp thiết kế và tiêu chuẩn kỹ thuật;</v>
      </c>
      <c r="N89" s="114" t="str">
        <f>Data!$B$34</f>
        <v>TCVN 8819:2011 – Mặt đường bê tông nhựa nóng – Thi công và nghiệm thu.</v>
      </c>
      <c r="O89" s="116" t="s">
        <v>1203</v>
      </c>
      <c r="P89" s="118" t="s">
        <v>238</v>
      </c>
      <c r="Q89" s="116"/>
      <c r="R89" s="116" t="s">
        <v>251</v>
      </c>
      <c r="S89" s="116">
        <v>1</v>
      </c>
    </row>
    <row r="90" spans="1:19" ht="33.75" hidden="1">
      <c r="A90" s="146"/>
      <c r="B90" s="147"/>
      <c r="C90" s="148">
        <f>MAX($C$5:C89)+1</f>
        <v>82</v>
      </c>
      <c r="D90" s="116" t="str">
        <f t="shared" si="2"/>
        <v>82/BBNT/KM439+440</v>
      </c>
      <c r="E90" s="627">
        <v>46149</v>
      </c>
      <c r="F90" s="114" t="str">
        <f>Data!$A$37</f>
        <v>Lắp đặt cột + tấm hộ lan tôn sóng cũ</v>
      </c>
      <c r="G90" s="628" t="s">
        <v>339</v>
      </c>
      <c r="H90" s="629">
        <v>439440</v>
      </c>
      <c r="I90" s="629">
        <v>439448</v>
      </c>
      <c r="J90" s="626" t="s">
        <v>61</v>
      </c>
      <c r="K90" s="151" t="s">
        <v>66</v>
      </c>
      <c r="L90" s="116">
        <v>14</v>
      </c>
      <c r="M90" s="115" t="str">
        <f>Data!$I$37</f>
        <v>- Cột hộ lan tận dụng được kiểm tra, loại bỏ cấu kiện kém, sử dụng lại cột đạt yêu cầu;
- Cột có đế bê tông lắp đúng vị trí, thẳng đứng, liên kết chắc chắn;
- Tấm tôn sóng lắp đúng quy cách, bu lông đủ và siết chặt;
- Tuyến hộ lan thẳng đều, đảm bảo cao độ, khoảng cách, mỹ quan;
- Đánh giá: phù hợp thiết kế và tiêu chuẩn kỹ thuật.</v>
      </c>
      <c r="N90" s="114" t="str">
        <f>Data!$B$37</f>
        <v>QCVN 41:2019/BGTVT – Quy chuẩn báo hiệu đường bộ.</v>
      </c>
      <c r="O90" s="116" t="s">
        <v>258</v>
      </c>
      <c r="P90" s="118" t="s">
        <v>238</v>
      </c>
      <c r="Q90" s="116" t="s">
        <v>251</v>
      </c>
      <c r="R90" s="116" t="s">
        <v>251</v>
      </c>
      <c r="S90" s="116">
        <v>1</v>
      </c>
    </row>
    <row r="91" spans="1:19" ht="40.5" hidden="1">
      <c r="A91" s="146"/>
      <c r="B91" s="147"/>
      <c r="C91" s="148">
        <f>MAX($C$5:C90)+1</f>
        <v>83</v>
      </c>
      <c r="D91" s="116" t="str">
        <f t="shared" si="2"/>
        <v>83/BBNT/KM439+440</v>
      </c>
      <c r="E91" s="627">
        <v>46149</v>
      </c>
      <c r="F91" s="114" t="str">
        <f>Data!$A$39</f>
        <v>Khuôn lề gia cố BTXM</v>
      </c>
      <c r="G91" s="628" t="str">
        <f>Data!$A$39</f>
        <v>Khuôn lề gia cố BTXM</v>
      </c>
      <c r="H91" s="630">
        <v>439432.16</v>
      </c>
      <c r="I91" s="630">
        <v>439500</v>
      </c>
      <c r="J91" s="626" t="s">
        <v>61</v>
      </c>
      <c r="K91" s="151" t="s">
        <v>252</v>
      </c>
      <c r="L91" s="116">
        <v>108.76</v>
      </c>
      <c r="M91" s="115"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91" s="114" t="str">
        <f>Data!$B$39</f>
        <v>TCVN 4453:1995 – Kết cấu bê tông và bê tông cốt thép – Quy phạm thi công và nghiệm thu.</v>
      </c>
      <c r="O91" s="116" t="s">
        <v>258</v>
      </c>
      <c r="P91" s="118" t="s">
        <v>238</v>
      </c>
      <c r="Q91" s="116" t="s">
        <v>251</v>
      </c>
      <c r="R91" s="116" t="s">
        <v>251</v>
      </c>
      <c r="S91" s="116">
        <v>1</v>
      </c>
    </row>
    <row r="92" spans="1:19" ht="40.5" hidden="1">
      <c r="A92" s="146"/>
      <c r="B92" s="147"/>
      <c r="C92" s="148">
        <f>MAX($C$5:C91)+1</f>
        <v>84</v>
      </c>
      <c r="D92" s="116" t="str">
        <f t="shared" si="2"/>
        <v>84/BBNT/KM439+440</v>
      </c>
      <c r="E92" s="627">
        <v>46149</v>
      </c>
      <c r="F92" s="114" t="str">
        <f>Data!$A$31</f>
        <v>Lớp móng đá dăm nước</v>
      </c>
      <c r="G92" s="628" t="s">
        <v>344</v>
      </c>
      <c r="H92" s="630">
        <v>439432.16</v>
      </c>
      <c r="I92" s="630">
        <v>439500</v>
      </c>
      <c r="J92" s="626" t="s">
        <v>61</v>
      </c>
      <c r="K92" s="151" t="s">
        <v>252</v>
      </c>
      <c r="L92" s="116">
        <v>108.76</v>
      </c>
      <c r="M92"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92" s="114" t="str">
        <f>Data!$B$31</f>
        <v>TCVN 9504:2012 - Lớp kết cấu áo đường đá dăm nước - thi công và nghiệm thu</v>
      </c>
      <c r="O92" s="116" t="s">
        <v>258</v>
      </c>
      <c r="P92" s="118" t="s">
        <v>238</v>
      </c>
      <c r="Q92" s="116" t="s">
        <v>251</v>
      </c>
      <c r="R92" s="116" t="s">
        <v>251</v>
      </c>
      <c r="S92" s="116">
        <v>1</v>
      </c>
    </row>
    <row r="93" spans="1:19" ht="33.75" hidden="1">
      <c r="A93" s="146"/>
      <c r="B93" s="147"/>
      <c r="C93" s="148">
        <f>MAX($C$5:C92)+1</f>
        <v>85</v>
      </c>
      <c r="D93" s="116" t="str">
        <f t="shared" si="2"/>
        <v>85/BBNT/KM439+440</v>
      </c>
      <c r="E93" s="627">
        <v>46149</v>
      </c>
      <c r="F93" s="114" t="str">
        <f>Data!$A$40</f>
        <v>Lót bạt dứa</v>
      </c>
      <c r="G93" s="628" t="s">
        <v>350</v>
      </c>
      <c r="H93" s="630">
        <v>439432.16</v>
      </c>
      <c r="I93" s="630">
        <v>439500</v>
      </c>
      <c r="J93" s="626" t="s">
        <v>61</v>
      </c>
      <c r="K93" s="151" t="s">
        <v>252</v>
      </c>
      <c r="L93" s="116">
        <v>108.76</v>
      </c>
      <c r="M93"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93" s="114" t="str">
        <f>Data!$B$40</f>
        <v>TCVN 4453:1995 – Kết cấu bê tông và bê tông cốt thép – Quy phạm thi công và nghiệm thu.</v>
      </c>
      <c r="O93" s="116" t="s">
        <v>258</v>
      </c>
      <c r="P93" s="118" t="s">
        <v>238</v>
      </c>
      <c r="Q93" s="116" t="s">
        <v>251</v>
      </c>
      <c r="R93" s="116" t="s">
        <v>251</v>
      </c>
      <c r="S93" s="116">
        <v>1</v>
      </c>
    </row>
    <row r="94" spans="1:19" ht="40.5" hidden="1">
      <c r="A94" s="146"/>
      <c r="B94" s="147"/>
      <c r="C94" s="148">
        <f>MAX($C$5:C93)+1</f>
        <v>86</v>
      </c>
      <c r="D94" s="116" t="str">
        <f t="shared" si="2"/>
        <v>86/BBNT/KM439+440</v>
      </c>
      <c r="E94" s="627">
        <v>46149</v>
      </c>
      <c r="F94" s="114" t="str">
        <f>Data!$A$4</f>
        <v>Đổ bê tông</v>
      </c>
      <c r="G94" s="631" t="s">
        <v>343</v>
      </c>
      <c r="H94" s="630">
        <v>439432.16</v>
      </c>
      <c r="I94" s="630">
        <v>439500</v>
      </c>
      <c r="J94" s="626" t="s">
        <v>61</v>
      </c>
      <c r="K94" s="151" t="s">
        <v>252</v>
      </c>
      <c r="L94" s="116">
        <v>108.76</v>
      </c>
      <c r="M9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94" s="114" t="str">
        <f>Data!$B$4</f>
        <v xml:space="preserve"> TCVN 4453 : 1995 và các tiêu chuẩn, quy chuẩn hiện hành của nhà nước.</v>
      </c>
      <c r="O94" s="116" t="s">
        <v>257</v>
      </c>
      <c r="P94" s="118" t="s">
        <v>238</v>
      </c>
      <c r="Q94" s="116" t="s">
        <v>251</v>
      </c>
      <c r="R94" s="116" t="s">
        <v>251</v>
      </c>
      <c r="S94" s="116">
        <v>1</v>
      </c>
    </row>
    <row r="95" spans="1:19" ht="33.75" hidden="1">
      <c r="A95" s="146"/>
      <c r="B95" s="147"/>
      <c r="C95" s="148">
        <f>MAX($C$5:C94)+1</f>
        <v>87</v>
      </c>
      <c r="D95" s="116" t="str">
        <f t="shared" si="2"/>
        <v>87/BBNT/KM439+440</v>
      </c>
      <c r="E95" s="627">
        <v>46149</v>
      </c>
      <c r="F95" s="114" t="str">
        <f>Data!$A$5</f>
        <v>NT bê tông</v>
      </c>
      <c r="G95" s="632" t="s">
        <v>345</v>
      </c>
      <c r="H95" s="630">
        <v>439432.16</v>
      </c>
      <c r="I95" s="630">
        <v>439500</v>
      </c>
      <c r="J95" s="626" t="s">
        <v>61</v>
      </c>
      <c r="K95" s="151" t="s">
        <v>252</v>
      </c>
      <c r="L95" s="116">
        <v>108.76</v>
      </c>
      <c r="M9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95" s="114" t="str">
        <f>Data!$B$5</f>
        <v>TCVN 4453:1995 – Kết cấu bê tông và bê tông cốt thép – Quy phạm thi công và nghiệm thu.</v>
      </c>
      <c r="O95" s="116" t="s">
        <v>258</v>
      </c>
      <c r="P95" s="118" t="s">
        <v>238</v>
      </c>
      <c r="Q95" s="116"/>
      <c r="R95" s="116" t="s">
        <v>251</v>
      </c>
      <c r="S95" s="116">
        <v>1</v>
      </c>
    </row>
    <row r="96" spans="1:19" ht="40.5" hidden="1">
      <c r="A96" s="146"/>
      <c r="B96" s="147"/>
      <c r="C96" s="148">
        <f>MAX($C$5:C95)+1</f>
        <v>88</v>
      </c>
      <c r="D96" s="116" t="str">
        <f t="shared" si="2"/>
        <v>88/BBNT/KM439+440</v>
      </c>
      <c r="E96" s="627">
        <v>46150</v>
      </c>
      <c r="F96" s="114" t="str">
        <f>Data!$A$39</f>
        <v>Khuôn lề gia cố BTXM</v>
      </c>
      <c r="G96" s="628" t="str">
        <f>Data!$A$39</f>
        <v>Khuôn lề gia cố BTXM</v>
      </c>
      <c r="H96" s="630">
        <v>439432.16</v>
      </c>
      <c r="I96" s="630">
        <v>439500</v>
      </c>
      <c r="J96" s="626" t="s">
        <v>62</v>
      </c>
      <c r="K96" s="151" t="s">
        <v>252</v>
      </c>
      <c r="L96" s="116">
        <f>173.14-L95</f>
        <v>64.379999999999981</v>
      </c>
      <c r="M96" s="115"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96" s="114" t="str">
        <f>Data!$B$39</f>
        <v>TCVN 4453:1995 – Kết cấu bê tông và bê tông cốt thép – Quy phạm thi công và nghiệm thu.</v>
      </c>
      <c r="O96" s="116" t="s">
        <v>258</v>
      </c>
      <c r="P96" s="118" t="s">
        <v>238</v>
      </c>
      <c r="Q96" s="116" t="s">
        <v>251</v>
      </c>
      <c r="R96" s="116" t="s">
        <v>251</v>
      </c>
      <c r="S96" s="116">
        <v>1</v>
      </c>
    </row>
    <row r="97" spans="1:19" ht="40.5" hidden="1">
      <c r="A97" s="146"/>
      <c r="B97" s="147"/>
      <c r="C97" s="148">
        <f>MAX($C$5:C96)+1</f>
        <v>89</v>
      </c>
      <c r="D97" s="116" t="str">
        <f t="shared" si="2"/>
        <v>89/BBNT/KM439+440</v>
      </c>
      <c r="E97" s="627">
        <v>46150</v>
      </c>
      <c r="F97" s="114" t="str">
        <f>Data!$A$31</f>
        <v>Lớp móng đá dăm nước</v>
      </c>
      <c r="G97" s="628" t="s">
        <v>344</v>
      </c>
      <c r="H97" s="630">
        <v>439432.16</v>
      </c>
      <c r="I97" s="630">
        <v>439500</v>
      </c>
      <c r="J97" s="626" t="s">
        <v>62</v>
      </c>
      <c r="K97" s="151" t="s">
        <v>252</v>
      </c>
      <c r="L97" s="116">
        <f>+L96</f>
        <v>64.379999999999981</v>
      </c>
      <c r="M97"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97" s="114" t="str">
        <f>Data!$B$31</f>
        <v>TCVN 9504:2012 - Lớp kết cấu áo đường đá dăm nước - thi công và nghiệm thu</v>
      </c>
      <c r="O97" s="116" t="s">
        <v>258</v>
      </c>
      <c r="P97" s="118" t="s">
        <v>238</v>
      </c>
      <c r="Q97" s="116" t="s">
        <v>251</v>
      </c>
      <c r="R97" s="116" t="s">
        <v>251</v>
      </c>
      <c r="S97" s="116">
        <v>1</v>
      </c>
    </row>
    <row r="98" spans="1:19" ht="33.75" hidden="1">
      <c r="A98" s="146"/>
      <c r="B98" s="147"/>
      <c r="C98" s="148">
        <f>MAX($C$5:C97)+1</f>
        <v>90</v>
      </c>
      <c r="D98" s="116" t="str">
        <f t="shared" si="2"/>
        <v>90/BBNT/KM439+440</v>
      </c>
      <c r="E98" s="627">
        <v>46150</v>
      </c>
      <c r="F98" s="114" t="str">
        <f>Data!$A$40</f>
        <v>Lót bạt dứa</v>
      </c>
      <c r="G98" s="628" t="s">
        <v>350</v>
      </c>
      <c r="H98" s="630">
        <v>439432.16</v>
      </c>
      <c r="I98" s="630">
        <v>439500</v>
      </c>
      <c r="J98" s="626" t="s">
        <v>62</v>
      </c>
      <c r="K98" s="151" t="s">
        <v>252</v>
      </c>
      <c r="L98" s="116">
        <f t="shared" ref="L98:L100" si="5">+L97</f>
        <v>64.379999999999981</v>
      </c>
      <c r="M98"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98" s="114" t="str">
        <f>Data!$B$40</f>
        <v>TCVN 4453:1995 – Kết cấu bê tông và bê tông cốt thép – Quy phạm thi công và nghiệm thu.</v>
      </c>
      <c r="O98" s="116" t="s">
        <v>258</v>
      </c>
      <c r="P98" s="118" t="s">
        <v>238</v>
      </c>
      <c r="Q98" s="116" t="s">
        <v>251</v>
      </c>
      <c r="R98" s="116" t="s">
        <v>251</v>
      </c>
      <c r="S98" s="116">
        <v>1</v>
      </c>
    </row>
    <row r="99" spans="1:19" ht="40.5" hidden="1">
      <c r="A99" s="146"/>
      <c r="B99" s="147"/>
      <c r="C99" s="148">
        <f>MAX($C$5:C98)+1</f>
        <v>91</v>
      </c>
      <c r="D99" s="116" t="str">
        <f t="shared" si="2"/>
        <v>91/BBNT/KM439+440</v>
      </c>
      <c r="E99" s="627">
        <v>46150</v>
      </c>
      <c r="F99" s="114" t="str">
        <f>Data!$A$4</f>
        <v>Đổ bê tông</v>
      </c>
      <c r="G99" s="631" t="s">
        <v>343</v>
      </c>
      <c r="H99" s="630">
        <v>439432.16</v>
      </c>
      <c r="I99" s="630">
        <v>439500</v>
      </c>
      <c r="J99" s="626" t="s">
        <v>62</v>
      </c>
      <c r="K99" s="151" t="s">
        <v>252</v>
      </c>
      <c r="L99" s="116">
        <f t="shared" si="5"/>
        <v>64.379999999999981</v>
      </c>
      <c r="M9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99" s="114" t="str">
        <f>Data!$B$4</f>
        <v xml:space="preserve"> TCVN 4453 : 1995 và các tiêu chuẩn, quy chuẩn hiện hành của nhà nước.</v>
      </c>
      <c r="O99" s="116" t="s">
        <v>257</v>
      </c>
      <c r="P99" s="118" t="s">
        <v>238</v>
      </c>
      <c r="Q99" s="116" t="s">
        <v>251</v>
      </c>
      <c r="R99" s="116" t="s">
        <v>251</v>
      </c>
      <c r="S99" s="116">
        <v>1</v>
      </c>
    </row>
    <row r="100" spans="1:19" ht="33.75" hidden="1">
      <c r="A100" s="146"/>
      <c r="B100" s="147"/>
      <c r="C100" s="148">
        <f>MAX($C$5:C99)+1</f>
        <v>92</v>
      </c>
      <c r="D100" s="116" t="str">
        <f t="shared" si="2"/>
        <v>92/BBNT/KM439+440</v>
      </c>
      <c r="E100" s="627">
        <v>46157</v>
      </c>
      <c r="F100" s="114" t="str">
        <f>Data!$A$5</f>
        <v>NT bê tông</v>
      </c>
      <c r="G100" s="632" t="s">
        <v>345</v>
      </c>
      <c r="H100" s="630">
        <v>439432.16</v>
      </c>
      <c r="I100" s="630">
        <v>439500</v>
      </c>
      <c r="J100" s="626" t="s">
        <v>62</v>
      </c>
      <c r="K100" s="151" t="s">
        <v>252</v>
      </c>
      <c r="L100" s="116">
        <f t="shared" si="5"/>
        <v>64.379999999999981</v>
      </c>
      <c r="M10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00" s="114" t="str">
        <f>Data!$B$5</f>
        <v>TCVN 4453:1995 – Kết cấu bê tông và bê tông cốt thép – Quy phạm thi công và nghiệm thu.</v>
      </c>
      <c r="O100" s="116" t="s">
        <v>258</v>
      </c>
      <c r="P100" s="118" t="s">
        <v>238</v>
      </c>
      <c r="Q100" s="116"/>
      <c r="R100" s="116" t="s">
        <v>251</v>
      </c>
      <c r="S100" s="116">
        <v>1</v>
      </c>
    </row>
    <row r="101" spans="1:19" ht="33.75" hidden="1">
      <c r="A101" s="146"/>
      <c r="B101" s="147"/>
      <c r="C101" s="148">
        <f>MAX($C$5:C100)+1</f>
        <v>93</v>
      </c>
      <c r="D101" s="116" t="str">
        <f t="shared" si="2"/>
        <v>93/BBNT/KM439+440</v>
      </c>
      <c r="E101" s="627">
        <v>46150</v>
      </c>
      <c r="F101" s="114" t="str">
        <f>Data!$A$6</f>
        <v xml:space="preserve">Hố móng </v>
      </c>
      <c r="G101" s="628" t="s">
        <v>355</v>
      </c>
      <c r="H101" s="629">
        <v>439432</v>
      </c>
      <c r="I101" s="629"/>
      <c r="J101" s="626" t="s">
        <v>61</v>
      </c>
      <c r="K101" s="151" t="s">
        <v>353</v>
      </c>
      <c r="L101" s="116">
        <v>1</v>
      </c>
      <c r="M101"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01" s="114" t="str">
        <f>Data!$B$6</f>
        <v xml:space="preserve"> TCVN 9436-2012, TCVN 4447-2012 và các tiêu chuẩn, quy chuẩn hiện hành của nhà nước.</v>
      </c>
      <c r="O101" s="116" t="s">
        <v>258</v>
      </c>
      <c r="P101" s="118" t="s">
        <v>238</v>
      </c>
      <c r="Q101" s="116" t="s">
        <v>251</v>
      </c>
      <c r="R101" s="116" t="s">
        <v>251</v>
      </c>
      <c r="S101" s="116">
        <v>1</v>
      </c>
    </row>
    <row r="102" spans="1:19" ht="33.75" hidden="1">
      <c r="A102" s="146"/>
      <c r="B102" s="147"/>
      <c r="C102" s="148">
        <f>MAX($C$5:C101)+1</f>
        <v>94</v>
      </c>
      <c r="D102" s="116" t="str">
        <f t="shared" si="2"/>
        <v>94/BBNT/KM439+440</v>
      </c>
      <c r="E102" s="627">
        <v>46150</v>
      </c>
      <c r="F102" s="114" t="str">
        <f>Data!$A$41</f>
        <v>Lắp đặt cột + biển báo tám giác</v>
      </c>
      <c r="G102" s="628" t="s">
        <v>354</v>
      </c>
      <c r="H102" s="629">
        <v>439432</v>
      </c>
      <c r="I102" s="629"/>
      <c r="J102" s="626" t="s">
        <v>61</v>
      </c>
      <c r="K102" s="151" t="s">
        <v>63</v>
      </c>
      <c r="L102" s="116">
        <v>1</v>
      </c>
      <c r="M102"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102" s="114" t="str">
        <f>Data!$B$41</f>
        <v>QCVN 41:2019/BGTVT – Quy chuẩn báo hiệu đường bộ.</v>
      </c>
      <c r="O102" s="116" t="s">
        <v>258</v>
      </c>
      <c r="P102" s="118" t="s">
        <v>238</v>
      </c>
      <c r="Q102" s="116" t="s">
        <v>251</v>
      </c>
      <c r="R102" s="116" t="s">
        <v>251</v>
      </c>
      <c r="S102" s="116">
        <v>1</v>
      </c>
    </row>
    <row r="103" spans="1:19" ht="40.5" hidden="1">
      <c r="A103" s="146"/>
      <c r="B103" s="147"/>
      <c r="C103" s="148">
        <f>MAX($C$5:C102)+1</f>
        <v>95</v>
      </c>
      <c r="D103" s="116" t="str">
        <f t="shared" si="2"/>
        <v>95/BBNT/KM439+440</v>
      </c>
      <c r="E103" s="627">
        <v>46150</v>
      </c>
      <c r="F103" s="114" t="str">
        <f>Data!$A$4</f>
        <v>Đổ bê tông</v>
      </c>
      <c r="G103" s="628" t="s">
        <v>356</v>
      </c>
      <c r="H103" s="629">
        <v>439432</v>
      </c>
      <c r="I103" s="629"/>
      <c r="J103" s="626" t="s">
        <v>61</v>
      </c>
      <c r="K103" s="151" t="s">
        <v>254</v>
      </c>
      <c r="L103" s="116">
        <v>0.14499999999999999</v>
      </c>
      <c r="M103"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03" s="114" t="str">
        <f>Data!$B$4</f>
        <v xml:space="preserve"> TCVN 4453 : 1995 và các tiêu chuẩn, quy chuẩn hiện hành của nhà nước.</v>
      </c>
      <c r="O103" s="116" t="s">
        <v>257</v>
      </c>
      <c r="P103" s="118" t="s">
        <v>238</v>
      </c>
      <c r="Q103" s="116" t="s">
        <v>251</v>
      </c>
      <c r="R103" s="116" t="s">
        <v>251</v>
      </c>
      <c r="S103" s="116">
        <v>1</v>
      </c>
    </row>
    <row r="104" spans="1:19" ht="33.75" hidden="1">
      <c r="A104" s="146"/>
      <c r="B104" s="147"/>
      <c r="C104" s="148">
        <f>MAX($C$5:C103)+1</f>
        <v>96</v>
      </c>
      <c r="D104" s="116" t="str">
        <f t="shared" si="2"/>
        <v>96/BBNT/KM439+440</v>
      </c>
      <c r="E104" s="627">
        <v>46157</v>
      </c>
      <c r="F104" s="114" t="str">
        <f>Data!$A$5</f>
        <v>NT bê tông</v>
      </c>
      <c r="G104" s="628" t="s">
        <v>357</v>
      </c>
      <c r="H104" s="629">
        <v>439432</v>
      </c>
      <c r="I104" s="629"/>
      <c r="J104" s="626" t="s">
        <v>61</v>
      </c>
      <c r="K104" s="151" t="s">
        <v>254</v>
      </c>
      <c r="L104" s="116">
        <v>0.14499999999999999</v>
      </c>
      <c r="M104"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04" s="114" t="str">
        <f>Data!$B$5</f>
        <v>TCVN 4453:1995 – Kết cấu bê tông và bê tông cốt thép – Quy phạm thi công và nghiệm thu.</v>
      </c>
      <c r="O104" s="116" t="s">
        <v>258</v>
      </c>
      <c r="P104" s="118" t="s">
        <v>238</v>
      </c>
      <c r="Q104" s="116"/>
      <c r="R104" s="116" t="s">
        <v>251</v>
      </c>
      <c r="S104" s="116">
        <v>1</v>
      </c>
    </row>
    <row r="105" spans="1:19" ht="33.75" hidden="1">
      <c r="A105" s="146"/>
      <c r="B105" s="147"/>
      <c r="C105" s="148">
        <f>MAX($C$5:C104)+1</f>
        <v>97</v>
      </c>
      <c r="D105" s="116" t="str">
        <f t="shared" si="2"/>
        <v>97/BBNT/KM439+440</v>
      </c>
      <c r="E105" s="627">
        <v>46150</v>
      </c>
      <c r="F105" s="114" t="str">
        <f>Data!$A$6</f>
        <v xml:space="preserve">Hố móng </v>
      </c>
      <c r="G105" s="628" t="s">
        <v>355</v>
      </c>
      <c r="H105" s="629">
        <v>439495</v>
      </c>
      <c r="I105" s="629"/>
      <c r="J105" s="626" t="s">
        <v>62</v>
      </c>
      <c r="K105" s="151" t="s">
        <v>353</v>
      </c>
      <c r="L105" s="116">
        <v>1</v>
      </c>
      <c r="M105"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05" s="114" t="str">
        <f>Data!$B$6</f>
        <v xml:space="preserve"> TCVN 9436-2012, TCVN 4447-2012 và các tiêu chuẩn, quy chuẩn hiện hành của nhà nước.</v>
      </c>
      <c r="O105" s="116" t="s">
        <v>258</v>
      </c>
      <c r="P105" s="118" t="s">
        <v>238</v>
      </c>
      <c r="Q105" s="116" t="s">
        <v>251</v>
      </c>
      <c r="R105" s="116" t="s">
        <v>251</v>
      </c>
      <c r="S105" s="116">
        <v>1</v>
      </c>
    </row>
    <row r="106" spans="1:19" ht="33.75" hidden="1">
      <c r="A106" s="146"/>
      <c r="B106" s="147"/>
      <c r="C106" s="148">
        <f>MAX($C$5:C105)+1</f>
        <v>98</v>
      </c>
      <c r="D106" s="116" t="str">
        <f t="shared" si="2"/>
        <v>98/BBNT/KM439+440</v>
      </c>
      <c r="E106" s="627">
        <v>46150</v>
      </c>
      <c r="F106" s="114" t="str">
        <f>Data!$A$41</f>
        <v>Lắp đặt cột + biển báo tám giác</v>
      </c>
      <c r="G106" s="628" t="s">
        <v>354</v>
      </c>
      <c r="H106" s="629">
        <v>439495</v>
      </c>
      <c r="I106" s="629"/>
      <c r="J106" s="626" t="s">
        <v>62</v>
      </c>
      <c r="K106" s="151" t="s">
        <v>63</v>
      </c>
      <c r="L106" s="116">
        <v>1</v>
      </c>
      <c r="M106"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106" s="114" t="str">
        <f>Data!$B$41</f>
        <v>QCVN 41:2019/BGTVT – Quy chuẩn báo hiệu đường bộ.</v>
      </c>
      <c r="O106" s="116" t="s">
        <v>258</v>
      </c>
      <c r="P106" s="118" t="s">
        <v>238</v>
      </c>
      <c r="Q106" s="116" t="s">
        <v>251</v>
      </c>
      <c r="R106" s="116" t="s">
        <v>251</v>
      </c>
      <c r="S106" s="116">
        <v>1</v>
      </c>
    </row>
    <row r="107" spans="1:19" ht="40.5" hidden="1">
      <c r="A107" s="146"/>
      <c r="B107" s="147"/>
      <c r="C107" s="148">
        <f>MAX($C$5:C106)+1</f>
        <v>99</v>
      </c>
      <c r="D107" s="116" t="str">
        <f t="shared" si="2"/>
        <v>99/BBNT/KM439+440</v>
      </c>
      <c r="E107" s="627">
        <v>46150</v>
      </c>
      <c r="F107" s="114" t="str">
        <f>Data!$A$4</f>
        <v>Đổ bê tông</v>
      </c>
      <c r="G107" s="628" t="s">
        <v>356</v>
      </c>
      <c r="H107" s="629">
        <v>439495</v>
      </c>
      <c r="I107" s="629"/>
      <c r="J107" s="626" t="s">
        <v>62</v>
      </c>
      <c r="K107" s="151" t="s">
        <v>254</v>
      </c>
      <c r="L107" s="116">
        <v>0.14499999999999999</v>
      </c>
      <c r="M10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07" s="114" t="str">
        <f>Data!$B$4</f>
        <v xml:space="preserve"> TCVN 4453 : 1995 và các tiêu chuẩn, quy chuẩn hiện hành của nhà nước.</v>
      </c>
      <c r="O107" s="116" t="s">
        <v>257</v>
      </c>
      <c r="P107" s="118" t="s">
        <v>238</v>
      </c>
      <c r="Q107" s="116" t="s">
        <v>251</v>
      </c>
      <c r="R107" s="116" t="s">
        <v>251</v>
      </c>
      <c r="S107" s="116">
        <v>1</v>
      </c>
    </row>
    <row r="108" spans="1:19" ht="33.75" hidden="1">
      <c r="A108" s="146"/>
      <c r="B108" s="147"/>
      <c r="C108" s="148">
        <f>MAX($C$5:C107)+1</f>
        <v>100</v>
      </c>
      <c r="D108" s="116" t="str">
        <f t="shared" si="2"/>
        <v>100/BBNT/KM439+440</v>
      </c>
      <c r="E108" s="627">
        <v>46157</v>
      </c>
      <c r="F108" s="114" t="str">
        <f>Data!$A$5</f>
        <v>NT bê tông</v>
      </c>
      <c r="G108" s="628" t="s">
        <v>357</v>
      </c>
      <c r="H108" s="629">
        <v>439495</v>
      </c>
      <c r="I108" s="629"/>
      <c r="J108" s="626" t="s">
        <v>62</v>
      </c>
      <c r="K108" s="151" t="s">
        <v>254</v>
      </c>
      <c r="L108" s="116">
        <v>0.14499999999999999</v>
      </c>
      <c r="M10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08" s="114" t="str">
        <f>Data!$B$5</f>
        <v>TCVN 4453:1995 – Kết cấu bê tông và bê tông cốt thép – Quy phạm thi công và nghiệm thu.</v>
      </c>
      <c r="O108" s="116" t="s">
        <v>258</v>
      </c>
      <c r="P108" s="118" t="s">
        <v>238</v>
      </c>
      <c r="Q108" s="116"/>
      <c r="R108" s="116" t="s">
        <v>251</v>
      </c>
      <c r="S108" s="116">
        <v>1</v>
      </c>
    </row>
    <row r="109" spans="1:19" hidden="1">
      <c r="A109" s="146"/>
      <c r="B109" s="147"/>
      <c r="C109" s="148">
        <f>MAX($C$5:C108)+1</f>
        <v>101</v>
      </c>
      <c r="D109" s="116" t="str">
        <f t="shared" si="2"/>
        <v>101/BBNT/KM439+440</v>
      </c>
      <c r="E109" s="627">
        <v>46163</v>
      </c>
      <c r="F109" s="114"/>
      <c r="G109" s="628" t="s">
        <v>963</v>
      </c>
      <c r="H109" s="629">
        <v>439440</v>
      </c>
      <c r="I109" s="629">
        <v>439448</v>
      </c>
      <c r="J109" s="626" t="s">
        <v>61</v>
      </c>
      <c r="K109" s="151"/>
      <c r="L109" s="116"/>
      <c r="M109" s="115"/>
      <c r="N109" s="114"/>
      <c r="O109" s="116" t="s">
        <v>962</v>
      </c>
      <c r="P109" s="118" t="s">
        <v>238</v>
      </c>
      <c r="Q109" s="116"/>
      <c r="R109" s="116" t="s">
        <v>251</v>
      </c>
      <c r="S109" s="116">
        <v>1</v>
      </c>
    </row>
    <row r="110" spans="1:19" s="204" customFormat="1" ht="15" hidden="1">
      <c r="A110" s="146"/>
      <c r="B110" s="147"/>
      <c r="C110" s="190" t="s">
        <v>358</v>
      </c>
      <c r="D110" s="208" t="s">
        <v>359</v>
      </c>
      <c r="E110" s="205" t="s">
        <v>242</v>
      </c>
      <c r="F110" s="205"/>
      <c r="G110" s="205" t="str">
        <f>+D110</f>
        <v>Km440+210</v>
      </c>
      <c r="H110" s="205"/>
      <c r="I110" s="205"/>
      <c r="J110" s="205"/>
      <c r="K110" s="206"/>
      <c r="L110" s="205"/>
      <c r="M110" s="205"/>
      <c r="N110" s="205"/>
      <c r="O110" s="205"/>
      <c r="P110" s="207"/>
      <c r="Q110" s="205"/>
      <c r="R110" s="205"/>
      <c r="S110" s="205">
        <v>2</v>
      </c>
    </row>
    <row r="111" spans="1:19" ht="15" hidden="1">
      <c r="A111" s="146"/>
      <c r="B111" s="147"/>
      <c r="C111" s="148">
        <f>MAX($C$5:C110)+1</f>
        <v>102</v>
      </c>
      <c r="D111" s="116" t="str">
        <f>COUNT($C$111:C111)&amp;"/BBNT/KM440+210"</f>
        <v>1/BBNT/KM440+210</v>
      </c>
      <c r="E111" s="149">
        <v>46035</v>
      </c>
      <c r="F111" s="114"/>
      <c r="G111" s="114" t="s">
        <v>870</v>
      </c>
      <c r="H111" s="187">
        <v>440200</v>
      </c>
      <c r="I111" s="187">
        <v>440243.77</v>
      </c>
      <c r="J111" s="116" t="s">
        <v>62</v>
      </c>
      <c r="K111" s="151"/>
      <c r="L111" s="116"/>
      <c r="M111" s="115"/>
      <c r="N111" s="114"/>
      <c r="O111" s="116"/>
      <c r="P111" s="118"/>
      <c r="Q111" s="116"/>
      <c r="R111" s="116"/>
      <c r="S111" s="116">
        <v>2</v>
      </c>
    </row>
    <row r="112" spans="1:19" ht="15" hidden="1">
      <c r="A112" s="146"/>
      <c r="B112" s="147"/>
      <c r="C112" s="148">
        <f>MAX($C$5:C111)+1</f>
        <v>103</v>
      </c>
      <c r="D112" s="116" t="str">
        <f>COUNT($C$111:C112)&amp;"/BBNT/KM440+210"</f>
        <v>2/BBNT/KM440+210</v>
      </c>
      <c r="E112" s="149">
        <f>+E111</f>
        <v>46035</v>
      </c>
      <c r="F112" s="114"/>
      <c r="G112" s="114" t="s">
        <v>871</v>
      </c>
      <c r="H112" s="187">
        <v>440200</v>
      </c>
      <c r="I112" s="187">
        <v>440243.77</v>
      </c>
      <c r="J112" s="116" t="s">
        <v>62</v>
      </c>
      <c r="K112" s="151"/>
      <c r="L112" s="116"/>
      <c r="M112" s="115"/>
      <c r="N112" s="114"/>
      <c r="O112" s="116"/>
      <c r="P112" s="118"/>
      <c r="Q112" s="116"/>
      <c r="R112" s="116"/>
      <c r="S112" s="116">
        <v>2</v>
      </c>
    </row>
    <row r="113" spans="1:21" ht="15" hidden="1">
      <c r="A113" s="146"/>
      <c r="B113" s="147"/>
      <c r="C113" s="148">
        <f>MAX($C$5:C112)+1</f>
        <v>104</v>
      </c>
      <c r="D113" s="116" t="str">
        <f>COUNT($C$111:C113)&amp;"/BBNT/KM440+210"</f>
        <v>3/BBNT/KM440+210</v>
      </c>
      <c r="E113" s="149">
        <f>+E112</f>
        <v>46035</v>
      </c>
      <c r="F113" s="114" t="str">
        <f>Data!$A$6</f>
        <v xml:space="preserve">Hố móng </v>
      </c>
      <c r="G113" s="114" t="s">
        <v>360</v>
      </c>
      <c r="H113" s="187">
        <v>440212.18</v>
      </c>
      <c r="I113" s="187">
        <v>440224.36</v>
      </c>
      <c r="J113" s="116" t="s">
        <v>62</v>
      </c>
      <c r="K113" s="151" t="s">
        <v>66</v>
      </c>
      <c r="L113" s="116">
        <v>11</v>
      </c>
      <c r="M113" s="115"/>
      <c r="N113" s="114"/>
      <c r="O113" s="116"/>
      <c r="P113" s="118"/>
      <c r="Q113" s="116"/>
      <c r="R113" s="116"/>
      <c r="S113" s="116">
        <v>2</v>
      </c>
    </row>
    <row r="114" spans="1:21" ht="15" hidden="1">
      <c r="A114" s="146"/>
      <c r="B114" s="147"/>
      <c r="C114" s="148">
        <f>MAX($C$5:C113)+1</f>
        <v>105</v>
      </c>
      <c r="D114" s="116" t="str">
        <f>COUNT($C$111:C114)&amp;"/BBNT/KM440+210"</f>
        <v>4/BBNT/KM440+210</v>
      </c>
      <c r="E114" s="149">
        <f>+E113</f>
        <v>46035</v>
      </c>
      <c r="F114" s="114" t="str">
        <f>Data!$A$40</f>
        <v>Lót bạt dứa</v>
      </c>
      <c r="G114" s="114" t="s">
        <v>361</v>
      </c>
      <c r="H114" s="187">
        <v>440212.18</v>
      </c>
      <c r="I114" s="187">
        <v>440224.36</v>
      </c>
      <c r="J114" s="116" t="s">
        <v>62</v>
      </c>
      <c r="K114" s="151" t="s">
        <v>252</v>
      </c>
      <c r="L114" s="116">
        <f>1.12*L113</f>
        <v>12.32</v>
      </c>
      <c r="M114" s="115"/>
      <c r="N114" s="114"/>
      <c r="O114" s="116"/>
      <c r="P114" s="118"/>
      <c r="Q114" s="116"/>
      <c r="R114" s="116"/>
      <c r="S114" s="116">
        <v>2</v>
      </c>
    </row>
    <row r="115" spans="1:21" ht="15" hidden="1">
      <c r="A115" s="146"/>
      <c r="B115" s="147"/>
      <c r="C115" s="148">
        <f>MAX($C$5:C114)+1</f>
        <v>106</v>
      </c>
      <c r="D115" s="116" t="str">
        <f>COUNT($C$111:C115)&amp;"/BBNT/KM440+210"</f>
        <v>5/BBNT/KM440+210</v>
      </c>
      <c r="E115" s="149">
        <f t="shared" ref="E115" si="6">+E114</f>
        <v>46035</v>
      </c>
      <c r="F115" s="114" t="str">
        <f>Data!$A$4</f>
        <v>Đổ bê tông</v>
      </c>
      <c r="G115" s="114" t="s">
        <v>362</v>
      </c>
      <c r="H115" s="187">
        <v>440212.18</v>
      </c>
      <c r="I115" s="187">
        <v>440224.36</v>
      </c>
      <c r="J115" s="116" t="s">
        <v>62</v>
      </c>
      <c r="K115" s="151" t="s">
        <v>254</v>
      </c>
      <c r="L115" s="116">
        <f>0.07*L113</f>
        <v>0.77</v>
      </c>
      <c r="M115" s="115"/>
      <c r="N115" s="114"/>
      <c r="O115" s="116"/>
      <c r="P115" s="118"/>
      <c r="Q115" s="116"/>
      <c r="R115" s="116"/>
      <c r="S115" s="116">
        <v>2</v>
      </c>
    </row>
    <row r="116" spans="1:21" ht="15" hidden="1">
      <c r="A116" s="146"/>
      <c r="B116" s="147"/>
      <c r="C116" s="148">
        <f>MAX($C$5:C115)+1</f>
        <v>107</v>
      </c>
      <c r="D116" s="116" t="str">
        <f>COUNT($C$111:C116)&amp;"/BBNT/KM440+210"</f>
        <v>6/BBNT/KM440+210</v>
      </c>
      <c r="E116" s="149">
        <f>+E115+7</f>
        <v>46042</v>
      </c>
      <c r="F116" s="114" t="str">
        <f>Data!$A$5</f>
        <v>NT bê tông</v>
      </c>
      <c r="G116" s="114" t="s">
        <v>363</v>
      </c>
      <c r="H116" s="187">
        <v>440212.18</v>
      </c>
      <c r="I116" s="187">
        <v>440224.36</v>
      </c>
      <c r="J116" s="116" t="s">
        <v>62</v>
      </c>
      <c r="K116" s="151" t="s">
        <v>254</v>
      </c>
      <c r="L116" s="116">
        <f>+L115</f>
        <v>0.77</v>
      </c>
      <c r="M116" s="115"/>
      <c r="N116" s="114"/>
      <c r="O116" s="116"/>
      <c r="P116" s="118"/>
      <c r="Q116" s="116"/>
      <c r="R116" s="116"/>
      <c r="S116" s="116">
        <v>2</v>
      </c>
    </row>
    <row r="117" spans="1:21" s="216" customFormat="1" ht="30" hidden="1">
      <c r="A117" s="209"/>
      <c r="B117" s="210"/>
      <c r="C117" s="148">
        <f>MAX($C$5:C116)+1</f>
        <v>108</v>
      </c>
      <c r="D117" s="116" t="str">
        <f>COUNT($C$111:C117)&amp;"/BBNT/KM440+210"</f>
        <v>7/BBNT/KM440+210</v>
      </c>
      <c r="E117" s="211">
        <f>+E112</f>
        <v>46035</v>
      </c>
      <c r="F117" s="125" t="str">
        <f>Data!$A$39</f>
        <v>Khuôn lề gia cố BTXM</v>
      </c>
      <c r="G117" s="125" t="str">
        <f>Data!$A$39</f>
        <v>Khuôn lề gia cố BTXM</v>
      </c>
      <c r="H117" s="187">
        <v>440200</v>
      </c>
      <c r="I117" s="187">
        <v>440243.77</v>
      </c>
      <c r="J117" s="212" t="s">
        <v>62</v>
      </c>
      <c r="K117" s="213"/>
      <c r="L117" s="212" t="s">
        <v>947</v>
      </c>
      <c r="M117" s="214"/>
      <c r="N117" s="125"/>
      <c r="O117" s="212"/>
      <c r="P117" s="215"/>
      <c r="Q117" s="212"/>
      <c r="R117" s="212"/>
      <c r="S117" s="212">
        <v>2</v>
      </c>
      <c r="T117" s="152"/>
    </row>
    <row r="118" spans="1:21" ht="30" hidden="1">
      <c r="A118" s="146"/>
      <c r="B118" s="147"/>
      <c r="C118" s="148">
        <f>MAX($C$5:C117)+1</f>
        <v>109</v>
      </c>
      <c r="D118" s="116" t="str">
        <f>COUNT($C$111:C118)&amp;"/BBNT/KM440+210"</f>
        <v>8/BBNT/KM440+210</v>
      </c>
      <c r="E118" s="149">
        <f>+E117</f>
        <v>46035</v>
      </c>
      <c r="F118" s="114" t="str">
        <f>Data!$A$44</f>
        <v>Vận chuyển đá C4 sang Km442+620 và Km442+660 để đắp cự ly 2400m</v>
      </c>
      <c r="G118" s="114" t="s">
        <v>946</v>
      </c>
      <c r="H118" s="187">
        <v>440212.18</v>
      </c>
      <c r="I118" s="187">
        <v>440224.36</v>
      </c>
      <c r="J118" s="116" t="s">
        <v>62</v>
      </c>
      <c r="K118" s="151" t="s">
        <v>254</v>
      </c>
      <c r="L118" s="116">
        <v>11.83</v>
      </c>
      <c r="M118" s="115"/>
      <c r="N118" s="114"/>
      <c r="O118" s="116"/>
      <c r="P118" s="118"/>
      <c r="Q118" s="116"/>
      <c r="R118" s="116"/>
      <c r="S118" s="116">
        <v>2</v>
      </c>
    </row>
    <row r="119" spans="1:21" s="216" customFormat="1" ht="15" hidden="1">
      <c r="A119" s="209"/>
      <c r="B119" s="210"/>
      <c r="C119" s="148">
        <f>MAX($C$5:C118)+1</f>
        <v>110</v>
      </c>
      <c r="D119" s="116" t="str">
        <f>COUNT($C$111:C119)&amp;"/BBNT/KM440+210"</f>
        <v>9/BBNT/KM440+210</v>
      </c>
      <c r="E119" s="211">
        <f>+E117</f>
        <v>46035</v>
      </c>
      <c r="F119" s="125" t="str">
        <f>Data!$A$31</f>
        <v>Lớp móng đá dăm nước</v>
      </c>
      <c r="G119" s="125" t="s">
        <v>344</v>
      </c>
      <c r="H119" s="187">
        <v>440200</v>
      </c>
      <c r="I119" s="187">
        <v>440243.77</v>
      </c>
      <c r="J119" s="212" t="s">
        <v>62</v>
      </c>
      <c r="K119" s="213" t="s">
        <v>252</v>
      </c>
      <c r="L119" s="212">
        <v>39.31</v>
      </c>
      <c r="M119" s="214"/>
      <c r="N119" s="125"/>
      <c r="O119" s="212"/>
      <c r="P119" s="215"/>
      <c r="Q119" s="212"/>
      <c r="R119" s="212"/>
      <c r="S119" s="212">
        <v>2</v>
      </c>
      <c r="T119" s="152"/>
    </row>
    <row r="120" spans="1:21" s="216" customFormat="1" ht="15" hidden="1">
      <c r="A120" s="209"/>
      <c r="B120" s="210"/>
      <c r="C120" s="148">
        <f>MAX($C$5:C119)+1</f>
        <v>111</v>
      </c>
      <c r="D120" s="116" t="str">
        <f>COUNT($C$111:C120)&amp;"/BBNT/KM440+210"</f>
        <v>10/BBNT/KM440+210</v>
      </c>
      <c r="E120" s="211">
        <f t="shared" ref="E120:E121" si="7">+E119</f>
        <v>46035</v>
      </c>
      <c r="F120" s="125" t="str">
        <f>Data!$A$40</f>
        <v>Lót bạt dứa</v>
      </c>
      <c r="G120" s="125" t="s">
        <v>350</v>
      </c>
      <c r="H120" s="187">
        <v>440200</v>
      </c>
      <c r="I120" s="187">
        <v>440243.77</v>
      </c>
      <c r="J120" s="212" t="s">
        <v>62</v>
      </c>
      <c r="K120" s="213" t="s">
        <v>252</v>
      </c>
      <c r="L120" s="212">
        <f t="shared" ref="L120" si="8">+L119</f>
        <v>39.31</v>
      </c>
      <c r="M120" s="214"/>
      <c r="N120" s="125"/>
      <c r="O120" s="212"/>
      <c r="P120" s="215"/>
      <c r="Q120" s="212"/>
      <c r="R120" s="212"/>
      <c r="S120" s="212">
        <v>2</v>
      </c>
      <c r="T120" s="152"/>
    </row>
    <row r="121" spans="1:21" s="216" customFormat="1" ht="15" hidden="1">
      <c r="A121" s="209"/>
      <c r="B121" s="210"/>
      <c r="C121" s="148">
        <f>MAX($C$5:C120)+1</f>
        <v>112</v>
      </c>
      <c r="D121" s="116" t="str">
        <f>COUNT($C$111:C121)&amp;"/BBNT/KM440+210"</f>
        <v>11/BBNT/KM440+210</v>
      </c>
      <c r="E121" s="211">
        <f t="shared" si="7"/>
        <v>46035</v>
      </c>
      <c r="F121" s="125" t="str">
        <f>Data!$A$4</f>
        <v>Đổ bê tông</v>
      </c>
      <c r="G121" s="185" t="s">
        <v>343</v>
      </c>
      <c r="H121" s="187">
        <v>440200</v>
      </c>
      <c r="I121" s="187">
        <v>440243.77</v>
      </c>
      <c r="J121" s="212" t="s">
        <v>62</v>
      </c>
      <c r="K121" s="213" t="s">
        <v>254</v>
      </c>
      <c r="L121" s="212">
        <f>+L120*0.2</f>
        <v>7.862000000000001</v>
      </c>
      <c r="M121" s="214"/>
      <c r="N121" s="125"/>
      <c r="O121" s="116"/>
      <c r="P121" s="215"/>
      <c r="Q121" s="212"/>
      <c r="R121" s="212"/>
      <c r="S121" s="212">
        <v>2</v>
      </c>
      <c r="T121" s="152"/>
      <c r="U121" s="216">
        <v>2</v>
      </c>
    </row>
    <row r="122" spans="1:21" s="216" customFormat="1" ht="15" hidden="1">
      <c r="A122" s="209"/>
      <c r="B122" s="210"/>
      <c r="C122" s="148">
        <f>MAX($C$5:C121)+1</f>
        <v>113</v>
      </c>
      <c r="D122" s="116" t="str">
        <f>COUNT($C$111:C122)&amp;"/BBNT/KM440+210"</f>
        <v>12/BBNT/KM440+210</v>
      </c>
      <c r="E122" s="211">
        <f>+E121+7</f>
        <v>46042</v>
      </c>
      <c r="F122" s="125" t="str">
        <f>Data!$A$5</f>
        <v>NT bê tông</v>
      </c>
      <c r="G122" s="185" t="s">
        <v>345</v>
      </c>
      <c r="H122" s="187">
        <v>440200</v>
      </c>
      <c r="I122" s="187">
        <v>440243.77</v>
      </c>
      <c r="J122" s="212" t="s">
        <v>62</v>
      </c>
      <c r="K122" s="213" t="s">
        <v>252</v>
      </c>
      <c r="L122" s="212">
        <f>+L121</f>
        <v>7.862000000000001</v>
      </c>
      <c r="M122" s="214"/>
      <c r="N122" s="125"/>
      <c r="O122" s="212"/>
      <c r="P122" s="215"/>
      <c r="Q122" s="212"/>
      <c r="R122" s="212"/>
      <c r="S122" s="212">
        <v>2</v>
      </c>
      <c r="T122" s="152"/>
    </row>
    <row r="123" spans="1:21" ht="15" hidden="1">
      <c r="A123" s="146"/>
      <c r="B123" s="147"/>
      <c r="C123" s="148">
        <f>MAX($C$5:C122)+1</f>
        <v>114</v>
      </c>
      <c r="D123" s="116" t="str">
        <f>COUNT($C$111:C123)&amp;"/BBNT/KM440+210"</f>
        <v>13/BBNT/KM440+210</v>
      </c>
      <c r="E123" s="149">
        <f>+E122</f>
        <v>46042</v>
      </c>
      <c r="F123" s="114"/>
      <c r="G123" s="114" t="s">
        <v>992</v>
      </c>
      <c r="H123" s="187">
        <v>440200</v>
      </c>
      <c r="I123" s="187">
        <v>440243.77</v>
      </c>
      <c r="J123" s="116" t="s">
        <v>62</v>
      </c>
      <c r="K123" s="151"/>
      <c r="L123" s="116"/>
      <c r="M123" s="115"/>
      <c r="N123" s="114"/>
      <c r="O123" s="116"/>
      <c r="P123" s="118"/>
      <c r="Q123" s="116"/>
      <c r="R123" s="116"/>
      <c r="S123" s="116">
        <v>2</v>
      </c>
    </row>
    <row r="124" spans="1:21" s="204" customFormat="1" ht="15" hidden="1">
      <c r="A124" s="146"/>
      <c r="B124" s="147"/>
      <c r="C124" s="190" t="s">
        <v>364</v>
      </c>
      <c r="D124" s="208" t="s">
        <v>365</v>
      </c>
      <c r="E124" s="205" t="s">
        <v>358</v>
      </c>
      <c r="F124" s="205"/>
      <c r="G124" s="205" t="str">
        <f>+D124</f>
        <v>Km440+250</v>
      </c>
      <c r="H124" s="205"/>
      <c r="I124" s="205"/>
      <c r="J124" s="205"/>
      <c r="K124" s="206"/>
      <c r="L124" s="205"/>
      <c r="M124" s="205"/>
      <c r="N124" s="205"/>
      <c r="O124" s="205"/>
      <c r="P124" s="207"/>
      <c r="Q124" s="205"/>
      <c r="R124" s="205"/>
      <c r="S124" s="205">
        <v>2</v>
      </c>
    </row>
    <row r="125" spans="1:21" ht="15" hidden="1">
      <c r="A125" s="146"/>
      <c r="B125" s="147"/>
      <c r="C125" s="148">
        <f>MAX($C$5:C124)+1</f>
        <v>115</v>
      </c>
      <c r="D125" s="116" t="str">
        <f>COUNT($C$125:C125)&amp;"/BBNT/KM440+250"</f>
        <v>1/BBNT/KM440+250</v>
      </c>
      <c r="E125" s="149">
        <f>+E121+1</f>
        <v>46036</v>
      </c>
      <c r="F125" s="114"/>
      <c r="G125" s="114" t="s">
        <v>858</v>
      </c>
      <c r="H125" s="187">
        <v>440200</v>
      </c>
      <c r="I125" s="187">
        <v>440264.04</v>
      </c>
      <c r="J125" s="116" t="s">
        <v>61</v>
      </c>
      <c r="K125" s="151"/>
      <c r="L125" s="191"/>
      <c r="M125" s="115"/>
      <c r="N125" s="114"/>
      <c r="O125" s="116"/>
      <c r="P125" s="118"/>
      <c r="Q125" s="116"/>
      <c r="R125" s="116"/>
      <c r="S125" s="116">
        <v>2</v>
      </c>
    </row>
    <row r="126" spans="1:21" ht="15" hidden="1">
      <c r="A126" s="146"/>
      <c r="B126" s="147"/>
      <c r="C126" s="148">
        <f>MAX($C$5:C125)+1</f>
        <v>116</v>
      </c>
      <c r="D126" s="116" t="str">
        <f>COUNT($C$125:C126)&amp;"/BBNT/KM440+250"</f>
        <v>2/BBNT/KM440+250</v>
      </c>
      <c r="E126" s="149">
        <f>+E125</f>
        <v>46036</v>
      </c>
      <c r="F126" s="114"/>
      <c r="G126" s="114" t="s">
        <v>859</v>
      </c>
      <c r="H126" s="187">
        <v>440200</v>
      </c>
      <c r="I126" s="187">
        <v>440264.04</v>
      </c>
      <c r="J126" s="116" t="s">
        <v>61</v>
      </c>
      <c r="K126" s="151"/>
      <c r="L126" s="116"/>
      <c r="M126" s="189"/>
      <c r="N126" s="114"/>
      <c r="O126" s="116"/>
      <c r="P126" s="118"/>
      <c r="Q126" s="116"/>
      <c r="R126" s="116"/>
      <c r="S126" s="116">
        <v>2</v>
      </c>
    </row>
    <row r="127" spans="1:21" ht="15" hidden="1">
      <c r="A127" s="146"/>
      <c r="B127" s="147"/>
      <c r="C127" s="148">
        <f>MAX($C$5:C126)+1</f>
        <v>117</v>
      </c>
      <c r="D127" s="116" t="str">
        <f>COUNT($C$125:C127)&amp;"/BBNT/KM440+250"</f>
        <v>3/BBNT/KM440+250</v>
      </c>
      <c r="E127" s="149">
        <f>+E126</f>
        <v>46036</v>
      </c>
      <c r="F127" s="114" t="str">
        <f>Data!$A$29</f>
        <v>Tháo dỡ cột hộ lan tôn sóng cũ</v>
      </c>
      <c r="G127" s="114" t="str">
        <f>Data!$A$29</f>
        <v>Tháo dỡ cột hộ lan tôn sóng cũ</v>
      </c>
      <c r="H127" s="187">
        <v>440200</v>
      </c>
      <c r="I127" s="187">
        <v>440264.04</v>
      </c>
      <c r="J127" s="116" t="s">
        <v>61</v>
      </c>
      <c r="K127" s="151" t="s">
        <v>66</v>
      </c>
      <c r="L127" s="116">
        <v>60</v>
      </c>
      <c r="M127" s="115"/>
      <c r="N127" s="114"/>
      <c r="O127" s="116"/>
      <c r="P127" s="118"/>
      <c r="Q127" s="116"/>
      <c r="R127" s="116"/>
      <c r="S127" s="116">
        <v>2</v>
      </c>
    </row>
    <row r="128" spans="1:21" ht="15" hidden="1">
      <c r="A128" s="146"/>
      <c r="B128" s="147"/>
      <c r="C128" s="148">
        <f>MAX($C$5:C127)+1</f>
        <v>118</v>
      </c>
      <c r="D128" s="116" t="str">
        <f>COUNT($C$125:C128)&amp;"/BBNT/KM440+250"</f>
        <v>4/BBNT/KM440+250</v>
      </c>
      <c r="E128" s="149">
        <f>+E127</f>
        <v>46036</v>
      </c>
      <c r="F128" s="114" t="str">
        <f>Data!$A$30</f>
        <v>Phá dỡ rọ đá cũ</v>
      </c>
      <c r="G128" s="114" t="str">
        <f>Data!$A$30</f>
        <v>Phá dỡ rọ đá cũ</v>
      </c>
      <c r="H128" s="187">
        <v>440203.43</v>
      </c>
      <c r="I128" s="187">
        <v>440264.04</v>
      </c>
      <c r="J128" s="116" t="s">
        <v>61</v>
      </c>
      <c r="K128" s="151" t="s">
        <v>313</v>
      </c>
      <c r="L128" s="116">
        <v>21</v>
      </c>
      <c r="M128" s="115"/>
      <c r="N128" s="114"/>
      <c r="O128" s="116"/>
      <c r="P128" s="118"/>
      <c r="Q128" s="116"/>
      <c r="R128" s="116"/>
      <c r="S128" s="116">
        <v>2</v>
      </c>
    </row>
    <row r="129" spans="1:19" ht="15" hidden="1">
      <c r="A129" s="146"/>
      <c r="B129" s="147"/>
      <c r="C129" s="148">
        <f>MAX($C$5:C128)+1</f>
        <v>119</v>
      </c>
      <c r="D129" s="116" t="str">
        <f>COUNT($C$125:C129)&amp;"/BBNT/KM440+250"</f>
        <v>5/BBNT/KM440+250</v>
      </c>
      <c r="E129" s="149">
        <f>+E128</f>
        <v>46036</v>
      </c>
      <c r="F129" s="114" t="str">
        <f>Data!$A$42</f>
        <v>Phá bỏ kè đá xây cũ</v>
      </c>
      <c r="G129" s="114" t="s">
        <v>369</v>
      </c>
      <c r="H129" s="187">
        <f>440200+3.83+0.9</f>
        <v>440204.73000000004</v>
      </c>
      <c r="I129" s="187">
        <v>440264.04</v>
      </c>
      <c r="J129" s="116" t="s">
        <v>61</v>
      </c>
      <c r="K129" s="151" t="s">
        <v>254</v>
      </c>
      <c r="L129" s="116">
        <v>166</v>
      </c>
      <c r="M129" s="115"/>
      <c r="N129" s="114"/>
      <c r="O129" s="116"/>
      <c r="P129" s="118"/>
      <c r="Q129" s="116"/>
      <c r="R129" s="116"/>
      <c r="S129" s="116">
        <v>2</v>
      </c>
    </row>
    <row r="130" spans="1:19" ht="15" hidden="1">
      <c r="A130" s="146"/>
      <c r="B130" s="147"/>
      <c r="C130" s="148"/>
      <c r="D130" s="116"/>
      <c r="E130" s="149">
        <f t="shared" ref="E130:E134" si="9">+E129+1</f>
        <v>46037</v>
      </c>
      <c r="F130" s="114" t="str">
        <f>Data!$A$6</f>
        <v xml:space="preserve">Hố móng </v>
      </c>
      <c r="G130" s="114" t="s">
        <v>245</v>
      </c>
      <c r="H130" s="187">
        <f t="shared" ref="H130:H198" si="10">440200+3.83+0.9</f>
        <v>440204.73000000004</v>
      </c>
      <c r="I130" s="187">
        <v>440264.04</v>
      </c>
      <c r="J130" s="116" t="s">
        <v>61</v>
      </c>
      <c r="K130" s="151"/>
      <c r="L130" s="116"/>
      <c r="M130" s="115"/>
      <c r="N130" s="114"/>
      <c r="O130" s="116"/>
      <c r="P130" s="118"/>
      <c r="Q130" s="116"/>
      <c r="R130" s="116"/>
      <c r="S130" s="116">
        <v>2</v>
      </c>
    </row>
    <row r="131" spans="1:19" ht="15" hidden="1">
      <c r="A131" s="146"/>
      <c r="B131" s="147"/>
      <c r="C131" s="148"/>
      <c r="D131" s="116"/>
      <c r="E131" s="149">
        <f t="shared" si="9"/>
        <v>46038</v>
      </c>
      <c r="F131" s="114" t="str">
        <f>Data!$A$6</f>
        <v xml:space="preserve">Hố móng </v>
      </c>
      <c r="G131" s="114" t="s">
        <v>245</v>
      </c>
      <c r="H131" s="187">
        <f t="shared" si="10"/>
        <v>440204.73000000004</v>
      </c>
      <c r="I131" s="187">
        <v>440264.04</v>
      </c>
      <c r="J131" s="116" t="s">
        <v>61</v>
      </c>
      <c r="K131" s="151"/>
      <c r="L131" s="116"/>
      <c r="M131" s="115"/>
      <c r="N131" s="114"/>
      <c r="O131" s="116"/>
      <c r="P131" s="118"/>
      <c r="Q131" s="116"/>
      <c r="R131" s="116"/>
      <c r="S131" s="116">
        <v>2</v>
      </c>
    </row>
    <row r="132" spans="1:19" ht="15" hidden="1">
      <c r="A132" s="146"/>
      <c r="B132" s="147"/>
      <c r="C132" s="148"/>
      <c r="D132" s="116"/>
      <c r="E132" s="149">
        <f t="shared" si="9"/>
        <v>46039</v>
      </c>
      <c r="F132" s="114" t="str">
        <f>Data!$A$6</f>
        <v xml:space="preserve">Hố móng </v>
      </c>
      <c r="G132" s="114" t="s">
        <v>245</v>
      </c>
      <c r="H132" s="187">
        <f t="shared" si="10"/>
        <v>440204.73000000004</v>
      </c>
      <c r="I132" s="187">
        <v>440264.04</v>
      </c>
      <c r="J132" s="116" t="s">
        <v>61</v>
      </c>
      <c r="K132" s="151"/>
      <c r="L132" s="116"/>
      <c r="M132" s="115"/>
      <c r="N132" s="114"/>
      <c r="O132" s="116"/>
      <c r="P132" s="118"/>
      <c r="Q132" s="116"/>
      <c r="R132" s="116"/>
      <c r="S132" s="116">
        <v>2</v>
      </c>
    </row>
    <row r="133" spans="1:19" ht="15" hidden="1">
      <c r="A133" s="146"/>
      <c r="B133" s="147"/>
      <c r="C133" s="148"/>
      <c r="D133" s="116"/>
      <c r="E133" s="149">
        <f t="shared" si="9"/>
        <v>46040</v>
      </c>
      <c r="F133" s="114" t="str">
        <f>Data!$A$6</f>
        <v xml:space="preserve">Hố móng </v>
      </c>
      <c r="G133" s="114" t="s">
        <v>245</v>
      </c>
      <c r="H133" s="187">
        <f t="shared" si="10"/>
        <v>440204.73000000004</v>
      </c>
      <c r="I133" s="187">
        <v>440264.04</v>
      </c>
      <c r="J133" s="116" t="s">
        <v>61</v>
      </c>
      <c r="K133" s="151"/>
      <c r="L133" s="116"/>
      <c r="M133" s="115"/>
      <c r="N133" s="114"/>
      <c r="O133" s="116"/>
      <c r="P133" s="118"/>
      <c r="Q133" s="116"/>
      <c r="R133" s="116"/>
      <c r="S133" s="116">
        <v>2</v>
      </c>
    </row>
    <row r="134" spans="1:19" ht="34.5" hidden="1" customHeight="1">
      <c r="A134" s="146"/>
      <c r="B134" s="147"/>
      <c r="C134" s="148">
        <f>MAX($C$5:C133)+1</f>
        <v>120</v>
      </c>
      <c r="D134" s="116" t="str">
        <f>COUNT($C$125:C134)&amp;"/BBNT/KM440+250"</f>
        <v>6/BBNT/KM440+250</v>
      </c>
      <c r="E134" s="149">
        <f t="shared" si="9"/>
        <v>46041</v>
      </c>
      <c r="F134" s="114" t="str">
        <f>Data!$A$6</f>
        <v xml:space="preserve">Hố móng </v>
      </c>
      <c r="G134" s="114" t="s">
        <v>245</v>
      </c>
      <c r="H134" s="187">
        <f t="shared" si="10"/>
        <v>440204.73000000004</v>
      </c>
      <c r="I134" s="187">
        <v>440264.04</v>
      </c>
      <c r="J134" s="116" t="s">
        <v>61</v>
      </c>
      <c r="K134" s="151"/>
      <c r="L134" s="178" t="s">
        <v>370</v>
      </c>
      <c r="M134" s="115"/>
      <c r="N134" s="114"/>
      <c r="O134" s="116"/>
      <c r="P134" s="118"/>
      <c r="Q134" s="116"/>
      <c r="R134" s="116"/>
      <c r="S134" s="116">
        <v>2</v>
      </c>
    </row>
    <row r="135" spans="1:19" ht="30" hidden="1">
      <c r="A135" s="146"/>
      <c r="B135" s="147"/>
      <c r="C135" s="148">
        <f>MAX($C$5:C134)+1</f>
        <v>121</v>
      </c>
      <c r="D135" s="116" t="str">
        <f>COUNT($C$125:C135)&amp;"/BBNT/KM440+250"</f>
        <v>7/BBNT/KM440+250</v>
      </c>
      <c r="E135" s="149">
        <f>+E134</f>
        <v>46041</v>
      </c>
      <c r="F135" s="114" t="str">
        <f>Data!$A$43</f>
        <v>Vận chuyển đất C3 sang Km442+620 và Km442+660 để đắp cự ly 2400m</v>
      </c>
      <c r="G135" s="114" t="s">
        <v>444</v>
      </c>
      <c r="H135" s="187">
        <f t="shared" si="10"/>
        <v>440204.73000000004</v>
      </c>
      <c r="I135" s="187">
        <v>440264.04</v>
      </c>
      <c r="J135" s="116" t="s">
        <v>61</v>
      </c>
      <c r="K135" s="151" t="s">
        <v>254</v>
      </c>
      <c r="L135" s="178">
        <v>145.38</v>
      </c>
      <c r="M135" s="115"/>
      <c r="N135" s="114"/>
      <c r="O135" s="116"/>
      <c r="P135" s="118"/>
      <c r="Q135" s="116"/>
      <c r="R135" s="116"/>
      <c r="S135" s="116">
        <v>2</v>
      </c>
    </row>
    <row r="136" spans="1:19" ht="30" hidden="1">
      <c r="A136" s="146"/>
      <c r="B136" s="147"/>
      <c r="C136" s="148">
        <f>MAX($C$5:C135)+1</f>
        <v>122</v>
      </c>
      <c r="D136" s="116" t="str">
        <f>COUNT($C$125:C136)&amp;"/BBNT/KM440+250"</f>
        <v>8/BBNT/KM440+250</v>
      </c>
      <c r="E136" s="149">
        <f>+E135</f>
        <v>46041</v>
      </c>
      <c r="F136" s="114" t="str">
        <f>Data!$A$44</f>
        <v>Vận chuyển đá C4 sang Km442+620 và Km442+660 để đắp cự ly 2400m</v>
      </c>
      <c r="G136" s="114" t="s">
        <v>448</v>
      </c>
      <c r="H136" s="187">
        <f t="shared" si="10"/>
        <v>440204.73000000004</v>
      </c>
      <c r="I136" s="187">
        <v>440264.04</v>
      </c>
      <c r="J136" s="116" t="s">
        <v>61</v>
      </c>
      <c r="K136" s="151" t="s">
        <v>254</v>
      </c>
      <c r="L136" s="178">
        <v>148.4</v>
      </c>
      <c r="M136" s="115"/>
      <c r="N136" s="114"/>
      <c r="O136" s="116"/>
      <c r="P136" s="118"/>
      <c r="Q136" s="116"/>
      <c r="R136" s="116"/>
      <c r="S136" s="116">
        <v>2</v>
      </c>
    </row>
    <row r="137" spans="1:19" ht="15" hidden="1">
      <c r="A137" s="146"/>
      <c r="B137" s="147"/>
      <c r="C137" s="148">
        <f>MAX($C$5:C136)+1</f>
        <v>123</v>
      </c>
      <c r="D137" s="116" t="str">
        <f>COUNT($C$125:C137)&amp;"/BBNT/KM440+250"</f>
        <v>9/BBNT/KM440+250</v>
      </c>
      <c r="E137" s="149">
        <f>+E134+1</f>
        <v>46042</v>
      </c>
      <c r="F137" s="114" t="str">
        <f>Data!$A$2</f>
        <v>Lắp đặt ván khuôn</v>
      </c>
      <c r="G137" s="114" t="s">
        <v>253</v>
      </c>
      <c r="H137" s="187">
        <f t="shared" si="10"/>
        <v>440204.73000000004</v>
      </c>
      <c r="I137" s="187">
        <v>440264.04</v>
      </c>
      <c r="J137" s="116" t="s">
        <v>61</v>
      </c>
      <c r="K137" s="151" t="s">
        <v>252</v>
      </c>
      <c r="L137" s="116">
        <v>24.32</v>
      </c>
      <c r="M137" s="115"/>
      <c r="N137" s="114"/>
      <c r="O137" s="116"/>
      <c r="P137" s="118"/>
      <c r="Q137" s="116"/>
      <c r="R137" s="116"/>
      <c r="S137" s="116">
        <v>2</v>
      </c>
    </row>
    <row r="138" spans="1:19" ht="15" hidden="1">
      <c r="A138" s="146"/>
      <c r="B138" s="147"/>
      <c r="C138" s="148">
        <f>MAX($C$5:C137)+1</f>
        <v>124</v>
      </c>
      <c r="D138" s="116" t="str">
        <f>COUNT($C$125:C138)&amp;"/BBNT/KM440+250"</f>
        <v>10/BBNT/KM440+250</v>
      </c>
      <c r="E138" s="149">
        <f>+E137</f>
        <v>46042</v>
      </c>
      <c r="F138" s="114" t="str">
        <f>Data!$A$4</f>
        <v>Đổ bê tông</v>
      </c>
      <c r="G138" s="114" t="s">
        <v>255</v>
      </c>
      <c r="H138" s="187">
        <f t="shared" si="10"/>
        <v>440204.73000000004</v>
      </c>
      <c r="I138" s="187">
        <v>440264.04</v>
      </c>
      <c r="J138" s="116" t="s">
        <v>61</v>
      </c>
      <c r="K138" s="151" t="s">
        <v>254</v>
      </c>
      <c r="L138" s="116">
        <v>34.04</v>
      </c>
      <c r="M138" s="115"/>
      <c r="N138" s="114"/>
      <c r="O138" s="116"/>
      <c r="P138" s="118"/>
      <c r="Q138" s="116"/>
      <c r="R138" s="116"/>
      <c r="S138" s="116">
        <v>2</v>
      </c>
    </row>
    <row r="139" spans="1:19" ht="30" hidden="1">
      <c r="A139" s="146"/>
      <c r="B139" s="147"/>
      <c r="C139" s="148">
        <f>MAX($C$5:C138)+1</f>
        <v>125</v>
      </c>
      <c r="D139" s="116" t="str">
        <f>COUNT($C$125:C139)&amp;"/BBNT/KM440+250"</f>
        <v>11/BBNT/KM440+250</v>
      </c>
      <c r="E139" s="149">
        <f>+E138+7</f>
        <v>46049</v>
      </c>
      <c r="F139" s="114" t="str">
        <f>Data!$A$5</f>
        <v>NT bê tông</v>
      </c>
      <c r="G139" s="114" t="s">
        <v>256</v>
      </c>
      <c r="H139" s="187">
        <f t="shared" si="10"/>
        <v>440204.73000000004</v>
      </c>
      <c r="I139" s="187">
        <v>440264.04</v>
      </c>
      <c r="J139" s="116" t="s">
        <v>61</v>
      </c>
      <c r="K139" s="151" t="s">
        <v>254</v>
      </c>
      <c r="L139" s="116">
        <f>+L138</f>
        <v>34.04</v>
      </c>
      <c r="M139" s="115"/>
      <c r="N139" s="114"/>
      <c r="O139" s="116"/>
      <c r="P139" s="118"/>
      <c r="Q139" s="116"/>
      <c r="R139" s="116"/>
      <c r="S139" s="116">
        <v>2</v>
      </c>
    </row>
    <row r="140" spans="1:19" ht="15" hidden="1">
      <c r="A140" s="146"/>
      <c r="B140" s="147"/>
      <c r="C140" s="148">
        <f>MAX($C$5:C139)+1</f>
        <v>126</v>
      </c>
      <c r="D140" s="116" t="str">
        <f>COUNT($C$125:C140)&amp;"/BBNT/KM440+250"</f>
        <v>12/BBNT/KM440+250</v>
      </c>
      <c r="E140" s="149">
        <f>+E138+1</f>
        <v>46043</v>
      </c>
      <c r="F140" s="114" t="str">
        <f>Data!$A$2</f>
        <v>Lắp đặt ván khuôn</v>
      </c>
      <c r="G140" s="114" t="s">
        <v>259</v>
      </c>
      <c r="H140" s="187">
        <f t="shared" si="10"/>
        <v>440204.73000000004</v>
      </c>
      <c r="I140" s="187">
        <v>440264.04</v>
      </c>
      <c r="J140" s="116" t="s">
        <v>61</v>
      </c>
      <c r="K140" s="151" t="s">
        <v>252</v>
      </c>
      <c r="L140" s="116">
        <v>17.2</v>
      </c>
      <c r="M140" s="115"/>
      <c r="N140" s="114"/>
      <c r="O140" s="116"/>
      <c r="P140" s="118"/>
      <c r="Q140" s="116"/>
      <c r="R140" s="116"/>
      <c r="S140" s="116">
        <v>2</v>
      </c>
    </row>
    <row r="141" spans="1:19" ht="15" hidden="1">
      <c r="A141" s="146"/>
      <c r="B141" s="147"/>
      <c r="C141" s="148">
        <f>MAX($C$5:C140)+1</f>
        <v>127</v>
      </c>
      <c r="D141" s="116" t="str">
        <f>COUNT($C$125:C141)&amp;"/BBNT/KM440+250"</f>
        <v>13/BBNT/KM440+250</v>
      </c>
      <c r="E141" s="149">
        <f>+E140</f>
        <v>46043</v>
      </c>
      <c r="F141" s="114" t="str">
        <f>Data!$A$4</f>
        <v>Đổ bê tông</v>
      </c>
      <c r="G141" s="114" t="s">
        <v>260</v>
      </c>
      <c r="H141" s="187">
        <f t="shared" si="10"/>
        <v>440204.73000000004</v>
      </c>
      <c r="I141" s="187">
        <v>440264.04</v>
      </c>
      <c r="J141" s="116" t="s">
        <v>61</v>
      </c>
      <c r="K141" s="151" t="s">
        <v>254</v>
      </c>
      <c r="L141" s="116">
        <v>24.24</v>
      </c>
      <c r="M141" s="115"/>
      <c r="N141" s="114"/>
      <c r="O141" s="116"/>
      <c r="P141" s="118"/>
      <c r="Q141" s="116"/>
      <c r="R141" s="116"/>
      <c r="S141" s="116">
        <v>2</v>
      </c>
    </row>
    <row r="142" spans="1:19" ht="30" hidden="1">
      <c r="A142" s="146"/>
      <c r="B142" s="147"/>
      <c r="C142" s="148">
        <f>MAX($C$5:C141)+1</f>
        <v>128</v>
      </c>
      <c r="D142" s="116" t="str">
        <f>COUNT($C$125:C142)&amp;"/BBNT/KM440+250"</f>
        <v>14/BBNT/KM440+250</v>
      </c>
      <c r="E142" s="149">
        <f>+E141+7</f>
        <v>46050</v>
      </c>
      <c r="F142" s="114" t="str">
        <f>Data!$A$5</f>
        <v>NT bê tông</v>
      </c>
      <c r="G142" s="114" t="s">
        <v>264</v>
      </c>
      <c r="H142" s="187">
        <f t="shared" si="10"/>
        <v>440204.73000000004</v>
      </c>
      <c r="I142" s="187">
        <v>440264.04</v>
      </c>
      <c r="J142" s="116" t="s">
        <v>61</v>
      </c>
      <c r="K142" s="151" t="s">
        <v>254</v>
      </c>
      <c r="L142" s="116">
        <f>+L141</f>
        <v>24.24</v>
      </c>
      <c r="M142" s="115"/>
      <c r="N142" s="114"/>
      <c r="O142" s="116"/>
      <c r="P142" s="118"/>
      <c r="Q142" s="116"/>
      <c r="R142" s="116"/>
      <c r="S142" s="116">
        <v>2</v>
      </c>
    </row>
    <row r="143" spans="1:19" ht="15" hidden="1">
      <c r="A143" s="146"/>
      <c r="B143" s="147"/>
      <c r="C143" s="148">
        <f>MAX($C$5:C142)+1</f>
        <v>129</v>
      </c>
      <c r="D143" s="116" t="str">
        <f>COUNT($C$125:C143)&amp;"/BBNT/KM440+250"</f>
        <v>15/BBNT/KM440+250</v>
      </c>
      <c r="E143" s="149">
        <f>+E140+1</f>
        <v>46044</v>
      </c>
      <c r="F143" s="114" t="str">
        <f>Data!$A$2</f>
        <v>Lắp đặt ván khuôn</v>
      </c>
      <c r="G143" s="114" t="s">
        <v>262</v>
      </c>
      <c r="H143" s="187">
        <f t="shared" si="10"/>
        <v>440204.73000000004</v>
      </c>
      <c r="I143" s="187">
        <v>440264.04</v>
      </c>
      <c r="J143" s="116" t="s">
        <v>61</v>
      </c>
      <c r="K143" s="151" t="s">
        <v>252</v>
      </c>
      <c r="L143" s="116">
        <v>17.2</v>
      </c>
      <c r="M143" s="115"/>
      <c r="N143" s="114"/>
      <c r="O143" s="116"/>
      <c r="P143" s="118"/>
      <c r="Q143" s="116"/>
      <c r="R143" s="116"/>
      <c r="S143" s="116">
        <v>2</v>
      </c>
    </row>
    <row r="144" spans="1:19" ht="15" hidden="1">
      <c r="A144" s="146"/>
      <c r="B144" s="147"/>
      <c r="C144" s="148">
        <f>MAX($C$5:C143)+1</f>
        <v>130</v>
      </c>
      <c r="D144" s="116" t="str">
        <f>COUNT($C$125:C144)&amp;"/BBNT/KM440+250"</f>
        <v>16/BBNT/KM440+250</v>
      </c>
      <c r="E144" s="149">
        <f>+E143</f>
        <v>46044</v>
      </c>
      <c r="F144" s="114" t="str">
        <f>Data!$A$4</f>
        <v>Đổ bê tông</v>
      </c>
      <c r="G144" s="114" t="s">
        <v>263</v>
      </c>
      <c r="H144" s="187">
        <f t="shared" si="10"/>
        <v>440204.73000000004</v>
      </c>
      <c r="I144" s="187">
        <v>440264.04</v>
      </c>
      <c r="J144" s="116" t="s">
        <v>61</v>
      </c>
      <c r="K144" s="151" t="s">
        <v>254</v>
      </c>
      <c r="L144" s="116">
        <v>24.35</v>
      </c>
      <c r="M144" s="115"/>
      <c r="N144" s="114"/>
      <c r="O144" s="116"/>
      <c r="P144" s="118"/>
      <c r="Q144" s="116"/>
      <c r="R144" s="116"/>
      <c r="S144" s="116">
        <v>2</v>
      </c>
    </row>
    <row r="145" spans="1:19" ht="30" hidden="1">
      <c r="A145" s="146"/>
      <c r="B145" s="147"/>
      <c r="C145" s="148">
        <f>MAX($C$5:C144)+1</f>
        <v>131</v>
      </c>
      <c r="D145" s="116" t="str">
        <f>COUNT($C$125:C145)&amp;"/BBNT/KM440+250"</f>
        <v>17/BBNT/KM440+250</v>
      </c>
      <c r="E145" s="149">
        <f>+E144+7</f>
        <v>46051</v>
      </c>
      <c r="F145" s="114" t="str">
        <f>Data!$A$5</f>
        <v>NT bê tông</v>
      </c>
      <c r="G145" s="114" t="s">
        <v>261</v>
      </c>
      <c r="H145" s="187">
        <f t="shared" si="10"/>
        <v>440204.73000000004</v>
      </c>
      <c r="I145" s="187">
        <v>440264.04</v>
      </c>
      <c r="J145" s="116" t="s">
        <v>61</v>
      </c>
      <c r="K145" s="151" t="s">
        <v>254</v>
      </c>
      <c r="L145" s="116">
        <f>+L144</f>
        <v>24.35</v>
      </c>
      <c r="M145" s="115"/>
      <c r="N145" s="114"/>
      <c r="O145" s="116"/>
      <c r="P145" s="118"/>
      <c r="Q145" s="116"/>
      <c r="R145" s="116"/>
      <c r="S145" s="116">
        <v>2</v>
      </c>
    </row>
    <row r="146" spans="1:19" ht="15" hidden="1">
      <c r="A146" s="146"/>
      <c r="B146" s="147"/>
      <c r="C146" s="148">
        <f>MAX($C$5:C145)+1</f>
        <v>132</v>
      </c>
      <c r="D146" s="116" t="str">
        <f>COUNT($C$125:C146)&amp;"/BBNT/KM440+250"</f>
        <v>18/BBNT/KM440+250</v>
      </c>
      <c r="E146" s="149">
        <f>+E143+1</f>
        <v>46045</v>
      </c>
      <c r="F146" s="114" t="str">
        <f>Data!$A$2</f>
        <v>Lắp đặt ván khuôn</v>
      </c>
      <c r="G146" s="114" t="s">
        <v>265</v>
      </c>
      <c r="H146" s="187">
        <f t="shared" si="10"/>
        <v>440204.73000000004</v>
      </c>
      <c r="I146" s="187">
        <v>440264.04</v>
      </c>
      <c r="J146" s="116" t="s">
        <v>61</v>
      </c>
      <c r="K146" s="151" t="s">
        <v>252</v>
      </c>
      <c r="L146" s="116">
        <v>17.2</v>
      </c>
      <c r="M146" s="115"/>
      <c r="N146" s="114"/>
      <c r="O146" s="116"/>
      <c r="P146" s="118"/>
      <c r="Q146" s="116"/>
      <c r="R146" s="116"/>
      <c r="S146" s="116">
        <v>2</v>
      </c>
    </row>
    <row r="147" spans="1:19" ht="15" hidden="1">
      <c r="A147" s="146"/>
      <c r="B147" s="147"/>
      <c r="C147" s="148">
        <f>MAX($C$5:C146)+1</f>
        <v>133</v>
      </c>
      <c r="D147" s="116" t="str">
        <f>COUNT($C$125:C147)&amp;"/BBNT/KM440+250"</f>
        <v>19/BBNT/KM440+250</v>
      </c>
      <c r="E147" s="149">
        <f>+E146</f>
        <v>46045</v>
      </c>
      <c r="F147" s="114" t="str">
        <f>Data!$A$4</f>
        <v>Đổ bê tông</v>
      </c>
      <c r="G147" s="114" t="s">
        <v>266</v>
      </c>
      <c r="H147" s="187">
        <f t="shared" si="10"/>
        <v>440204.73000000004</v>
      </c>
      <c r="I147" s="187">
        <v>440264.04</v>
      </c>
      <c r="J147" s="116" t="s">
        <v>61</v>
      </c>
      <c r="K147" s="151" t="s">
        <v>254</v>
      </c>
      <c r="L147" s="116">
        <v>24.25</v>
      </c>
      <c r="M147" s="115"/>
      <c r="N147" s="114"/>
      <c r="O147" s="116"/>
      <c r="P147" s="118"/>
      <c r="Q147" s="116"/>
      <c r="R147" s="116"/>
      <c r="S147" s="116">
        <v>2</v>
      </c>
    </row>
    <row r="148" spans="1:19" ht="30" hidden="1">
      <c r="A148" s="146"/>
      <c r="B148" s="147"/>
      <c r="C148" s="148">
        <f>MAX($C$5:C147)+1</f>
        <v>134</v>
      </c>
      <c r="D148" s="116" t="str">
        <f>COUNT($C$125:C148)&amp;"/BBNT/KM440+250"</f>
        <v>20/BBNT/KM440+250</v>
      </c>
      <c r="E148" s="149">
        <f>+E147+7</f>
        <v>46052</v>
      </c>
      <c r="F148" s="114" t="str">
        <f>Data!$A$5</f>
        <v>NT bê tông</v>
      </c>
      <c r="G148" s="114" t="s">
        <v>267</v>
      </c>
      <c r="H148" s="187">
        <f t="shared" si="10"/>
        <v>440204.73000000004</v>
      </c>
      <c r="I148" s="187">
        <v>440264.04</v>
      </c>
      <c r="J148" s="116" t="s">
        <v>61</v>
      </c>
      <c r="K148" s="151" t="s">
        <v>254</v>
      </c>
      <c r="L148" s="116">
        <f>+L147</f>
        <v>24.25</v>
      </c>
      <c r="M148" s="115"/>
      <c r="N148" s="114"/>
      <c r="O148" s="116"/>
      <c r="P148" s="118"/>
      <c r="Q148" s="116"/>
      <c r="R148" s="116"/>
      <c r="S148" s="116">
        <v>2</v>
      </c>
    </row>
    <row r="149" spans="1:19" ht="15" hidden="1">
      <c r="A149" s="146"/>
      <c r="B149" s="147"/>
      <c r="C149" s="148">
        <f>MAX($C$5:C148)+1</f>
        <v>135</v>
      </c>
      <c r="D149" s="116" t="str">
        <f>COUNT($C$125:C149)&amp;"/BBNT/KM440+250"</f>
        <v>21/BBNT/KM440+250</v>
      </c>
      <c r="E149" s="149">
        <f>+E146+1</f>
        <v>46046</v>
      </c>
      <c r="F149" s="114" t="str">
        <f>Data!$A$2</f>
        <v>Lắp đặt ván khuôn</v>
      </c>
      <c r="G149" s="114" t="s">
        <v>371</v>
      </c>
      <c r="H149" s="187">
        <f t="shared" si="10"/>
        <v>440204.73000000004</v>
      </c>
      <c r="I149" s="187">
        <v>440264.04</v>
      </c>
      <c r="J149" s="116" t="s">
        <v>61</v>
      </c>
      <c r="K149" s="151" t="s">
        <v>252</v>
      </c>
      <c r="L149" s="116">
        <v>17.2</v>
      </c>
      <c r="M149" s="115"/>
      <c r="N149" s="114"/>
      <c r="O149" s="116"/>
      <c r="P149" s="118"/>
      <c r="Q149" s="116"/>
      <c r="R149" s="116"/>
      <c r="S149" s="116">
        <v>2</v>
      </c>
    </row>
    <row r="150" spans="1:19" ht="15" hidden="1">
      <c r="A150" s="146"/>
      <c r="B150" s="147"/>
      <c r="C150" s="148">
        <f>MAX($C$5:C149)+1</f>
        <v>136</v>
      </c>
      <c r="D150" s="116" t="str">
        <f>COUNT($C$125:C150)&amp;"/BBNT/KM440+250"</f>
        <v>22/BBNT/KM440+250</v>
      </c>
      <c r="E150" s="149">
        <f>+E149</f>
        <v>46046</v>
      </c>
      <c r="F150" s="114" t="str">
        <f>Data!$A$4</f>
        <v>Đổ bê tông</v>
      </c>
      <c r="G150" s="114" t="s">
        <v>372</v>
      </c>
      <c r="H150" s="187">
        <f t="shared" si="10"/>
        <v>440204.73000000004</v>
      </c>
      <c r="I150" s="187">
        <v>440264.04</v>
      </c>
      <c r="J150" s="116" t="s">
        <v>61</v>
      </c>
      <c r="K150" s="151" t="s">
        <v>254</v>
      </c>
      <c r="L150" s="116">
        <v>24.32</v>
      </c>
      <c r="M150" s="115"/>
      <c r="N150" s="114"/>
      <c r="O150" s="116"/>
      <c r="P150" s="118"/>
      <c r="Q150" s="116"/>
      <c r="R150" s="116"/>
      <c r="S150" s="116">
        <v>2</v>
      </c>
    </row>
    <row r="151" spans="1:19" ht="30" hidden="1">
      <c r="A151" s="146"/>
      <c r="B151" s="147"/>
      <c r="C151" s="148">
        <f>MAX($C$5:C150)+1</f>
        <v>137</v>
      </c>
      <c r="D151" s="116" t="str">
        <f>COUNT($C$125:C151)&amp;"/BBNT/KM440+250"</f>
        <v>23/BBNT/KM440+250</v>
      </c>
      <c r="E151" s="149">
        <f>+E150+7</f>
        <v>46053</v>
      </c>
      <c r="F151" s="114" t="str">
        <f>Data!$A$5</f>
        <v>NT bê tông</v>
      </c>
      <c r="G151" s="114" t="s">
        <v>373</v>
      </c>
      <c r="H151" s="187">
        <f t="shared" si="10"/>
        <v>440204.73000000004</v>
      </c>
      <c r="I151" s="187">
        <v>440264.04</v>
      </c>
      <c r="J151" s="116" t="s">
        <v>61</v>
      </c>
      <c r="K151" s="151" t="s">
        <v>254</v>
      </c>
      <c r="L151" s="116">
        <f>+L150</f>
        <v>24.32</v>
      </c>
      <c r="M151" s="115"/>
      <c r="N151" s="114"/>
      <c r="O151" s="116"/>
      <c r="P151" s="118"/>
      <c r="Q151" s="116"/>
      <c r="R151" s="116"/>
      <c r="S151" s="116">
        <v>2</v>
      </c>
    </row>
    <row r="152" spans="1:19" ht="15" hidden="1">
      <c r="A152" s="146"/>
      <c r="B152" s="147"/>
      <c r="C152" s="148">
        <f>MAX($C$5:C151)+1</f>
        <v>138</v>
      </c>
      <c r="D152" s="116" t="str">
        <f>COUNT($C$125:C152)&amp;"/BBNT/KM440+250"</f>
        <v>24/BBNT/KM440+250</v>
      </c>
      <c r="E152" s="149">
        <f>+E149+1</f>
        <v>46047</v>
      </c>
      <c r="F152" s="114" t="str">
        <f>Data!$A$2</f>
        <v>Lắp đặt ván khuôn</v>
      </c>
      <c r="G152" s="114" t="s">
        <v>374</v>
      </c>
      <c r="H152" s="187">
        <f t="shared" si="10"/>
        <v>440204.73000000004</v>
      </c>
      <c r="I152" s="187">
        <v>440264.04</v>
      </c>
      <c r="J152" s="116" t="s">
        <v>61</v>
      </c>
      <c r="K152" s="151" t="s">
        <v>252</v>
      </c>
      <c r="L152" s="116">
        <v>17.2</v>
      </c>
      <c r="M152" s="115"/>
      <c r="N152" s="114"/>
      <c r="O152" s="116"/>
      <c r="P152" s="118"/>
      <c r="Q152" s="116"/>
      <c r="R152" s="116"/>
      <c r="S152" s="116">
        <v>2</v>
      </c>
    </row>
    <row r="153" spans="1:19" ht="15" hidden="1">
      <c r="A153" s="146"/>
      <c r="B153" s="147"/>
      <c r="C153" s="148">
        <f>MAX($C$5:C152)+1</f>
        <v>139</v>
      </c>
      <c r="D153" s="116" t="str">
        <f>COUNT($C$125:C153)&amp;"/BBNT/KM440+250"</f>
        <v>25/BBNT/KM440+250</v>
      </c>
      <c r="E153" s="149">
        <f>+E152</f>
        <v>46047</v>
      </c>
      <c r="F153" s="114" t="str">
        <f>Data!$A$4</f>
        <v>Đổ bê tông</v>
      </c>
      <c r="G153" s="114" t="s">
        <v>375</v>
      </c>
      <c r="H153" s="187">
        <f t="shared" si="10"/>
        <v>440204.73000000004</v>
      </c>
      <c r="I153" s="187">
        <v>440264.04</v>
      </c>
      <c r="J153" s="116" t="s">
        <v>61</v>
      </c>
      <c r="K153" s="151" t="s">
        <v>254</v>
      </c>
      <c r="L153" s="116">
        <v>24.15</v>
      </c>
      <c r="M153" s="115"/>
      <c r="N153" s="114"/>
      <c r="O153" s="116"/>
      <c r="P153" s="118"/>
      <c r="Q153" s="116"/>
      <c r="R153" s="116"/>
      <c r="S153" s="116">
        <v>2</v>
      </c>
    </row>
    <row r="154" spans="1:19" ht="30" hidden="1">
      <c r="A154" s="146"/>
      <c r="B154" s="147"/>
      <c r="C154" s="148">
        <f>MAX($C$5:C153)+1</f>
        <v>140</v>
      </c>
      <c r="D154" s="116" t="str">
        <f>COUNT($C$125:C154)&amp;"/BBNT/KM440+250"</f>
        <v>26/BBNT/KM440+250</v>
      </c>
      <c r="E154" s="149">
        <f>+E153+7</f>
        <v>46054</v>
      </c>
      <c r="F154" s="114" t="str">
        <f>Data!$A$5</f>
        <v>NT bê tông</v>
      </c>
      <c r="G154" s="114" t="s">
        <v>376</v>
      </c>
      <c r="H154" s="187">
        <f t="shared" si="10"/>
        <v>440204.73000000004</v>
      </c>
      <c r="I154" s="187">
        <v>440264.04</v>
      </c>
      <c r="J154" s="116" t="s">
        <v>61</v>
      </c>
      <c r="K154" s="151" t="s">
        <v>254</v>
      </c>
      <c r="L154" s="116">
        <f>+L153</f>
        <v>24.15</v>
      </c>
      <c r="M154" s="115"/>
      <c r="N154" s="114"/>
      <c r="O154" s="116"/>
      <c r="P154" s="118"/>
      <c r="Q154" s="116"/>
      <c r="R154" s="116"/>
      <c r="S154" s="116">
        <v>2</v>
      </c>
    </row>
    <row r="155" spans="1:19" ht="15" hidden="1">
      <c r="A155" s="146"/>
      <c r="B155" s="147"/>
      <c r="C155" s="148">
        <f>MAX($C$5:C154)+1</f>
        <v>141</v>
      </c>
      <c r="D155" s="116" t="str">
        <f>COUNT($C$125:C155)&amp;"/BBNT/KM440+250"</f>
        <v>27/BBNT/KM440+250</v>
      </c>
      <c r="E155" s="149">
        <f>+E152+1</f>
        <v>46048</v>
      </c>
      <c r="F155" s="114" t="str">
        <f>Data!$A$2</f>
        <v>Lắp đặt ván khuôn</v>
      </c>
      <c r="G155" s="114" t="s">
        <v>377</v>
      </c>
      <c r="H155" s="187">
        <f t="shared" si="10"/>
        <v>440204.73000000004</v>
      </c>
      <c r="I155" s="187">
        <v>440264.04</v>
      </c>
      <c r="J155" s="116" t="s">
        <v>61</v>
      </c>
      <c r="K155" s="151" t="s">
        <v>252</v>
      </c>
      <c r="L155" s="116">
        <v>17.22</v>
      </c>
      <c r="M155" s="115"/>
      <c r="N155" s="114"/>
      <c r="O155" s="116"/>
      <c r="P155" s="118"/>
      <c r="Q155" s="116"/>
      <c r="R155" s="116"/>
      <c r="S155" s="116">
        <v>2</v>
      </c>
    </row>
    <row r="156" spans="1:19" ht="15" hidden="1">
      <c r="A156" s="146"/>
      <c r="B156" s="147"/>
      <c r="C156" s="148">
        <f>MAX($C$5:C155)+1</f>
        <v>142</v>
      </c>
      <c r="D156" s="116" t="str">
        <f>COUNT($C$125:C156)&amp;"/BBNT/KM440+250"</f>
        <v>28/BBNT/KM440+250</v>
      </c>
      <c r="E156" s="149">
        <f>+E155</f>
        <v>46048</v>
      </c>
      <c r="F156" s="114" t="str">
        <f>Data!$A$4</f>
        <v>Đổ bê tông</v>
      </c>
      <c r="G156" s="114" t="s">
        <v>378</v>
      </c>
      <c r="H156" s="187">
        <f t="shared" si="10"/>
        <v>440204.73000000004</v>
      </c>
      <c r="I156" s="187">
        <v>440264.04</v>
      </c>
      <c r="J156" s="116" t="s">
        <v>61</v>
      </c>
      <c r="K156" s="151" t="s">
        <v>254</v>
      </c>
      <c r="L156" s="116">
        <v>24.1</v>
      </c>
      <c r="M156" s="115"/>
      <c r="N156" s="114"/>
      <c r="O156" s="116"/>
      <c r="P156" s="118"/>
      <c r="Q156" s="116"/>
      <c r="R156" s="116"/>
      <c r="S156" s="116">
        <v>2</v>
      </c>
    </row>
    <row r="157" spans="1:19" ht="30" hidden="1">
      <c r="A157" s="146"/>
      <c r="B157" s="147"/>
      <c r="C157" s="148">
        <f>MAX($C$5:C156)+1</f>
        <v>143</v>
      </c>
      <c r="D157" s="116" t="str">
        <f>COUNT($C$125:C157)&amp;"/BBNT/KM440+250"</f>
        <v>29/BBNT/KM440+250</v>
      </c>
      <c r="E157" s="149">
        <f>+E156+7</f>
        <v>46055</v>
      </c>
      <c r="F157" s="114" t="str">
        <f>Data!$A$5</f>
        <v>NT bê tông</v>
      </c>
      <c r="G157" s="114" t="s">
        <v>379</v>
      </c>
      <c r="H157" s="187">
        <f t="shared" si="10"/>
        <v>440204.73000000004</v>
      </c>
      <c r="I157" s="187">
        <v>440264.04</v>
      </c>
      <c r="J157" s="116" t="s">
        <v>61</v>
      </c>
      <c r="K157" s="151" t="s">
        <v>254</v>
      </c>
      <c r="L157" s="116">
        <f>+L156</f>
        <v>24.1</v>
      </c>
      <c r="M157" s="115"/>
      <c r="N157" s="114"/>
      <c r="O157" s="116"/>
      <c r="P157" s="118"/>
      <c r="Q157" s="116"/>
      <c r="R157" s="116"/>
      <c r="S157" s="116">
        <v>2</v>
      </c>
    </row>
    <row r="158" spans="1:19" ht="15" hidden="1">
      <c r="A158" s="146"/>
      <c r="B158" s="147"/>
      <c r="C158" s="148">
        <f>MAX($C$5:C157)+1</f>
        <v>144</v>
      </c>
      <c r="D158" s="116" t="str">
        <f>COUNT($C$125:C158)&amp;"/BBNT/KM440+250"</f>
        <v>30/BBNT/KM440+250</v>
      </c>
      <c r="E158" s="149">
        <f>+E155+1</f>
        <v>46049</v>
      </c>
      <c r="F158" s="114" t="str">
        <f>Data!$A$2</f>
        <v>Lắp đặt ván khuôn</v>
      </c>
      <c r="G158" s="114" t="s">
        <v>380</v>
      </c>
      <c r="H158" s="187">
        <f t="shared" si="10"/>
        <v>440204.73000000004</v>
      </c>
      <c r="I158" s="187">
        <v>440264.04</v>
      </c>
      <c r="J158" s="116" t="s">
        <v>61</v>
      </c>
      <c r="K158" s="151" t="s">
        <v>252</v>
      </c>
      <c r="L158" s="116">
        <f>90.91/2</f>
        <v>45.454999999999998</v>
      </c>
      <c r="M158" s="115"/>
      <c r="N158" s="114"/>
      <c r="O158" s="116"/>
      <c r="P158" s="118"/>
      <c r="Q158" s="116"/>
      <c r="R158" s="116"/>
      <c r="S158" s="116">
        <v>2</v>
      </c>
    </row>
    <row r="159" spans="1:19" ht="15" hidden="1">
      <c r="A159" s="146"/>
      <c r="B159" s="147"/>
      <c r="C159" s="148">
        <f>MAX($C$5:C158)+1</f>
        <v>145</v>
      </c>
      <c r="D159" s="116" t="str">
        <f>COUNT($C$125:C159)&amp;"/BBNT/KM440+250"</f>
        <v>31/BBNT/KM440+250</v>
      </c>
      <c r="E159" s="149">
        <f>+E158</f>
        <v>46049</v>
      </c>
      <c r="F159" s="114" t="str">
        <f>Data!$A$26</f>
        <v>Lắp đặt lỗ thoát nước</v>
      </c>
      <c r="G159" s="114" t="s">
        <v>384</v>
      </c>
      <c r="H159" s="187">
        <f t="shared" si="10"/>
        <v>440204.73000000004</v>
      </c>
      <c r="I159" s="187">
        <v>440264.04</v>
      </c>
      <c r="J159" s="116" t="s">
        <v>61</v>
      </c>
      <c r="K159" s="151" t="s">
        <v>274</v>
      </c>
      <c r="L159" s="116">
        <v>4</v>
      </c>
      <c r="M159" s="115"/>
      <c r="N159" s="114"/>
      <c r="O159" s="116"/>
      <c r="P159" s="118"/>
      <c r="Q159" s="116"/>
      <c r="R159" s="116"/>
      <c r="S159" s="116">
        <v>2</v>
      </c>
    </row>
    <row r="160" spans="1:19" ht="15" hidden="1">
      <c r="A160" s="146"/>
      <c r="B160" s="147"/>
      <c r="C160" s="148">
        <f>MAX($C$5:C159)+1</f>
        <v>146</v>
      </c>
      <c r="D160" s="116" t="str">
        <f>COUNT($C$125:C160)&amp;"/BBNT/KM440+250"</f>
        <v>32/BBNT/KM440+250</v>
      </c>
      <c r="E160" s="149">
        <f>+E158</f>
        <v>46049</v>
      </c>
      <c r="F160" s="114" t="str">
        <f>Data!$A$4</f>
        <v>Đổ bê tông</v>
      </c>
      <c r="G160" s="114" t="s">
        <v>381</v>
      </c>
      <c r="H160" s="187">
        <f t="shared" si="10"/>
        <v>440204.73000000004</v>
      </c>
      <c r="I160" s="187">
        <v>440264.04</v>
      </c>
      <c r="J160" s="116" t="s">
        <v>61</v>
      </c>
      <c r="K160" s="151" t="s">
        <v>254</v>
      </c>
      <c r="L160" s="116">
        <f>2.99*11.31</f>
        <v>33.816900000000004</v>
      </c>
      <c r="M160" s="115"/>
      <c r="N160" s="114"/>
      <c r="O160" s="116"/>
      <c r="P160" s="118"/>
      <c r="Q160" s="116"/>
      <c r="R160" s="116"/>
      <c r="S160" s="116">
        <v>2</v>
      </c>
    </row>
    <row r="161" spans="1:19" ht="30" hidden="1">
      <c r="A161" s="146"/>
      <c r="B161" s="147"/>
      <c r="C161" s="148">
        <f>MAX($C$5:C160)+1</f>
        <v>147</v>
      </c>
      <c r="D161" s="116" t="str">
        <f>COUNT($C$125:C161)&amp;"/BBNT/KM440+250"</f>
        <v>33/BBNT/KM440+250</v>
      </c>
      <c r="E161" s="149">
        <f>+E160+7</f>
        <v>46056</v>
      </c>
      <c r="F161" s="114" t="str">
        <f>Data!$A$5</f>
        <v>NT bê tông</v>
      </c>
      <c r="G161" s="114" t="s">
        <v>382</v>
      </c>
      <c r="H161" s="187">
        <f t="shared" si="10"/>
        <v>440204.73000000004</v>
      </c>
      <c r="I161" s="187">
        <v>440264.04</v>
      </c>
      <c r="J161" s="116" t="s">
        <v>61</v>
      </c>
      <c r="K161" s="151" t="s">
        <v>254</v>
      </c>
      <c r="L161" s="116">
        <f>+L160</f>
        <v>33.816900000000004</v>
      </c>
      <c r="M161" s="115"/>
      <c r="N161" s="114"/>
      <c r="O161" s="116"/>
      <c r="P161" s="118"/>
      <c r="Q161" s="116"/>
      <c r="R161" s="116"/>
      <c r="S161" s="116">
        <v>2</v>
      </c>
    </row>
    <row r="162" spans="1:19" ht="15" hidden="1">
      <c r="A162" s="146"/>
      <c r="B162" s="147"/>
      <c r="C162" s="148">
        <f>MAX($C$5:C161)+1</f>
        <v>148</v>
      </c>
      <c r="D162" s="116" t="str">
        <f>COUNT($C$125:C162)&amp;"/BBNT/KM440+250"</f>
        <v>34/BBNT/KM440+250</v>
      </c>
      <c r="E162" s="149">
        <f>+E159+1</f>
        <v>46050</v>
      </c>
      <c r="F162" s="114" t="str">
        <f>Data!$A$2</f>
        <v>Lắp đặt ván khuôn</v>
      </c>
      <c r="G162" s="114" t="s">
        <v>275</v>
      </c>
      <c r="H162" s="187">
        <f t="shared" si="10"/>
        <v>440204.73000000004</v>
      </c>
      <c r="I162" s="187">
        <v>440264.04</v>
      </c>
      <c r="J162" s="116" t="s">
        <v>61</v>
      </c>
      <c r="K162" s="151" t="s">
        <v>252</v>
      </c>
      <c r="L162" s="116">
        <f>64.99/2</f>
        <v>32.494999999999997</v>
      </c>
      <c r="M162" s="115"/>
      <c r="N162" s="114"/>
      <c r="O162" s="116"/>
      <c r="P162" s="118"/>
      <c r="Q162" s="116"/>
      <c r="R162" s="116"/>
      <c r="S162" s="116">
        <v>2</v>
      </c>
    </row>
    <row r="163" spans="1:19" ht="30" hidden="1">
      <c r="A163" s="146"/>
      <c r="B163" s="147"/>
      <c r="C163" s="148">
        <f>MAX($C$5:C162)+1</f>
        <v>149</v>
      </c>
      <c r="D163" s="116" t="str">
        <f>COUNT($C$125:C163)&amp;"/BBNT/KM440+250"</f>
        <v>35/BBNT/KM440+250</v>
      </c>
      <c r="E163" s="149">
        <f>+E160+1</f>
        <v>46050</v>
      </c>
      <c r="F163" s="114" t="str">
        <f>Data!$A$38</f>
        <v>Khe phòng lún (bao tải tẩm nhựa dày 2cm)</v>
      </c>
      <c r="G163" s="114" t="str">
        <f>Data!$A$38</f>
        <v>Khe phòng lún (bao tải tẩm nhựa dày 2cm)</v>
      </c>
      <c r="H163" s="187">
        <f t="shared" si="10"/>
        <v>440204.73000000004</v>
      </c>
      <c r="I163" s="187">
        <v>440264.04</v>
      </c>
      <c r="J163" s="116" t="s">
        <v>61</v>
      </c>
      <c r="K163" s="151" t="s">
        <v>254</v>
      </c>
      <c r="L163" s="191">
        <f>(1.12/6)*(2.99/4.4)</f>
        <v>0.12684848484848485</v>
      </c>
      <c r="M163" s="115"/>
      <c r="N163" s="114"/>
      <c r="O163" s="116"/>
      <c r="P163" s="118"/>
      <c r="Q163" s="116"/>
      <c r="R163" s="116"/>
      <c r="S163" s="116">
        <v>2</v>
      </c>
    </row>
    <row r="164" spans="1:19" ht="15" hidden="1">
      <c r="A164" s="146"/>
      <c r="B164" s="147"/>
      <c r="C164" s="148">
        <f>MAX($C$5:C163)+1</f>
        <v>150</v>
      </c>
      <c r="D164" s="116" t="str">
        <f>COUNT($C$125:C164)&amp;"/BBNT/KM440+250"</f>
        <v>36/BBNT/KM440+250</v>
      </c>
      <c r="E164" s="149">
        <f>+E162</f>
        <v>46050</v>
      </c>
      <c r="F164" s="114" t="str">
        <f>Data!$A$26</f>
        <v>Lắp đặt lỗ thoát nước</v>
      </c>
      <c r="G164" s="114" t="s">
        <v>383</v>
      </c>
      <c r="H164" s="187">
        <f t="shared" si="10"/>
        <v>440204.73000000004</v>
      </c>
      <c r="I164" s="187">
        <v>440264.04</v>
      </c>
      <c r="J164" s="116" t="s">
        <v>61</v>
      </c>
      <c r="K164" s="151" t="s">
        <v>274</v>
      </c>
      <c r="L164" s="116" t="s">
        <v>420</v>
      </c>
      <c r="M164" s="115"/>
      <c r="N164" s="114"/>
      <c r="O164" s="116"/>
      <c r="P164" s="118"/>
      <c r="Q164" s="116"/>
      <c r="R164" s="116"/>
      <c r="S164" s="116">
        <v>2</v>
      </c>
    </row>
    <row r="165" spans="1:19" ht="15" hidden="1">
      <c r="A165" s="146"/>
      <c r="B165" s="147"/>
      <c r="C165" s="148">
        <f>MAX($C$5:C164)+1</f>
        <v>151</v>
      </c>
      <c r="D165" s="116" t="str">
        <f>COUNT($C$125:C165)&amp;"/BBNT/KM440+250"</f>
        <v>37/BBNT/KM440+250</v>
      </c>
      <c r="E165" s="149">
        <f>+E162</f>
        <v>46050</v>
      </c>
      <c r="F165" s="114" t="str">
        <f>Data!$A$4</f>
        <v>Đổ bê tông</v>
      </c>
      <c r="G165" s="114" t="s">
        <v>276</v>
      </c>
      <c r="H165" s="187">
        <f t="shared" si="10"/>
        <v>440204.73000000004</v>
      </c>
      <c r="I165" s="187">
        <v>440264.04</v>
      </c>
      <c r="J165" s="116" t="s">
        <v>61</v>
      </c>
      <c r="K165" s="151" t="s">
        <v>254</v>
      </c>
      <c r="L165" s="116">
        <f>2.99*8</f>
        <v>23.92</v>
      </c>
      <c r="M165" s="115"/>
      <c r="N165" s="114"/>
      <c r="O165" s="116"/>
      <c r="P165" s="118"/>
      <c r="Q165" s="116"/>
      <c r="R165" s="116"/>
      <c r="S165" s="116">
        <v>2</v>
      </c>
    </row>
    <row r="166" spans="1:19" ht="30" hidden="1">
      <c r="A166" s="146"/>
      <c r="B166" s="147"/>
      <c r="C166" s="148">
        <f>MAX($C$5:C165)+1</f>
        <v>152</v>
      </c>
      <c r="D166" s="116" t="str">
        <f>COUNT($C$125:C166)&amp;"/BBNT/KM440+250"</f>
        <v>38/BBNT/KM440+250</v>
      </c>
      <c r="E166" s="149">
        <f>+E165+7</f>
        <v>46057</v>
      </c>
      <c r="F166" s="114" t="str">
        <f>Data!$A$5</f>
        <v>NT bê tông</v>
      </c>
      <c r="G166" s="114" t="s">
        <v>277</v>
      </c>
      <c r="H166" s="187">
        <f t="shared" si="10"/>
        <v>440204.73000000004</v>
      </c>
      <c r="I166" s="187">
        <v>440264.04</v>
      </c>
      <c r="J166" s="116" t="s">
        <v>61</v>
      </c>
      <c r="K166" s="151" t="s">
        <v>254</v>
      </c>
      <c r="L166" s="116">
        <f>+L165</f>
        <v>23.92</v>
      </c>
      <c r="M166" s="115"/>
      <c r="N166" s="114"/>
      <c r="O166" s="116"/>
      <c r="P166" s="118"/>
      <c r="Q166" s="116"/>
      <c r="R166" s="116"/>
      <c r="S166" s="116">
        <v>2</v>
      </c>
    </row>
    <row r="167" spans="1:19" ht="15" hidden="1">
      <c r="A167" s="146"/>
      <c r="B167" s="147"/>
      <c r="C167" s="148">
        <f>MAX($C$5:C166)+1</f>
        <v>153</v>
      </c>
      <c r="D167" s="116" t="str">
        <f>COUNT($C$125:C167)&amp;"/BBNT/KM440+250"</f>
        <v>39/BBNT/KM440+250</v>
      </c>
      <c r="E167" s="149">
        <f>+E164+1</f>
        <v>46051</v>
      </c>
      <c r="F167" s="114" t="str">
        <f>Data!$A$2</f>
        <v>Lắp đặt ván khuôn</v>
      </c>
      <c r="G167" s="114" t="s">
        <v>278</v>
      </c>
      <c r="H167" s="187">
        <f t="shared" si="10"/>
        <v>440204.73000000004</v>
      </c>
      <c r="I167" s="187">
        <v>440264.04</v>
      </c>
      <c r="J167" s="116" t="s">
        <v>61</v>
      </c>
      <c r="K167" s="151" t="s">
        <v>252</v>
      </c>
      <c r="L167" s="116">
        <f>65.54/2</f>
        <v>32.770000000000003</v>
      </c>
      <c r="M167" s="115"/>
      <c r="N167" s="114"/>
      <c r="O167" s="116"/>
      <c r="P167" s="118"/>
      <c r="Q167" s="116"/>
      <c r="R167" s="116"/>
      <c r="S167" s="116">
        <v>2</v>
      </c>
    </row>
    <row r="168" spans="1:19" ht="30" hidden="1">
      <c r="A168" s="146"/>
      <c r="B168" s="147"/>
      <c r="C168" s="148">
        <f>MAX($C$5:C167)+1</f>
        <v>154</v>
      </c>
      <c r="D168" s="116" t="str">
        <f>COUNT($C$125:C168)&amp;"/BBNT/KM440+250"</f>
        <v>40/BBNT/KM440+250</v>
      </c>
      <c r="E168" s="149">
        <f>+E165+1</f>
        <v>46051</v>
      </c>
      <c r="F168" s="114" t="str">
        <f>Data!$A$38</f>
        <v>Khe phòng lún (bao tải tẩm nhựa dày 2cm)</v>
      </c>
      <c r="G168" s="114" t="str">
        <f>Data!$A$38</f>
        <v>Khe phòng lún (bao tải tẩm nhựa dày 2cm)</v>
      </c>
      <c r="H168" s="187">
        <f t="shared" si="10"/>
        <v>440204.73000000004</v>
      </c>
      <c r="I168" s="187">
        <v>440264.04</v>
      </c>
      <c r="J168" s="116" t="s">
        <v>61</v>
      </c>
      <c r="K168" s="151" t="s">
        <v>254</v>
      </c>
      <c r="L168" s="191">
        <f>(1.12/6)*(2.99/4.4)</f>
        <v>0.12684848484848485</v>
      </c>
      <c r="M168" s="115"/>
      <c r="N168" s="114"/>
      <c r="O168" s="116"/>
      <c r="P168" s="118"/>
      <c r="Q168" s="116"/>
      <c r="R168" s="116"/>
      <c r="S168" s="116">
        <v>2</v>
      </c>
    </row>
    <row r="169" spans="1:19" ht="15" hidden="1">
      <c r="A169" s="146"/>
      <c r="B169" s="147"/>
      <c r="C169" s="148">
        <f>MAX($C$5:C168)+1</f>
        <v>155</v>
      </c>
      <c r="D169" s="116" t="str">
        <f>COUNT($C$125:C169)&amp;"/BBNT/KM440+250"</f>
        <v>41/BBNT/KM440+250</v>
      </c>
      <c r="E169" s="149">
        <f>+E167</f>
        <v>46051</v>
      </c>
      <c r="F169" s="114" t="str">
        <f>Data!$A$26</f>
        <v>Lắp đặt lỗ thoát nước</v>
      </c>
      <c r="G169" s="114" t="s">
        <v>385</v>
      </c>
      <c r="H169" s="187">
        <f t="shared" si="10"/>
        <v>440204.73000000004</v>
      </c>
      <c r="I169" s="187">
        <v>440264.04</v>
      </c>
      <c r="J169" s="116" t="s">
        <v>61</v>
      </c>
      <c r="K169" s="151" t="s">
        <v>274</v>
      </c>
      <c r="L169" s="116">
        <v>4</v>
      </c>
      <c r="M169" s="115"/>
      <c r="N169" s="114"/>
      <c r="O169" s="116"/>
      <c r="P169" s="118"/>
      <c r="Q169" s="116"/>
      <c r="R169" s="116"/>
      <c r="S169" s="116">
        <v>2</v>
      </c>
    </row>
    <row r="170" spans="1:19" ht="15" hidden="1">
      <c r="A170" s="146"/>
      <c r="B170" s="147"/>
      <c r="C170" s="148">
        <f>MAX($C$5:C169)+1</f>
        <v>156</v>
      </c>
      <c r="D170" s="116" t="str">
        <f>COUNT($C$125:C170)&amp;"/BBNT/KM440+250"</f>
        <v>42/BBNT/KM440+250</v>
      </c>
      <c r="E170" s="149">
        <f>+E167</f>
        <v>46051</v>
      </c>
      <c r="F170" s="114" t="str">
        <f>Data!$A$4</f>
        <v>Đổ bê tông</v>
      </c>
      <c r="G170" s="114" t="s">
        <v>279</v>
      </c>
      <c r="H170" s="187">
        <f t="shared" si="10"/>
        <v>440204.73000000004</v>
      </c>
      <c r="I170" s="187">
        <v>440264.04</v>
      </c>
      <c r="J170" s="116" t="s">
        <v>61</v>
      </c>
      <c r="K170" s="151" t="s">
        <v>254</v>
      </c>
      <c r="L170" s="116">
        <f>2.99*8</f>
        <v>23.92</v>
      </c>
      <c r="M170" s="115"/>
      <c r="N170" s="114"/>
      <c r="O170" s="116"/>
      <c r="P170" s="118"/>
      <c r="Q170" s="116"/>
      <c r="R170" s="116"/>
      <c r="S170" s="116">
        <v>2</v>
      </c>
    </row>
    <row r="171" spans="1:19" ht="30" hidden="1">
      <c r="A171" s="146"/>
      <c r="B171" s="147"/>
      <c r="C171" s="148">
        <f>MAX($C$5:C170)+1</f>
        <v>157</v>
      </c>
      <c r="D171" s="116" t="str">
        <f>COUNT($C$125:C171)&amp;"/BBNT/KM440+250"</f>
        <v>43/BBNT/KM440+250</v>
      </c>
      <c r="E171" s="149">
        <f>+E170+7</f>
        <v>46058</v>
      </c>
      <c r="F171" s="114" t="str">
        <f>Data!$A$5</f>
        <v>NT bê tông</v>
      </c>
      <c r="G171" s="114" t="s">
        <v>280</v>
      </c>
      <c r="H171" s="187">
        <f t="shared" si="10"/>
        <v>440204.73000000004</v>
      </c>
      <c r="I171" s="187">
        <v>440264.04</v>
      </c>
      <c r="J171" s="116" t="s">
        <v>61</v>
      </c>
      <c r="K171" s="151" t="s">
        <v>254</v>
      </c>
      <c r="L171" s="116">
        <f>+L170</f>
        <v>23.92</v>
      </c>
      <c r="M171" s="115"/>
      <c r="N171" s="114"/>
      <c r="O171" s="116"/>
      <c r="P171" s="118"/>
      <c r="Q171" s="116"/>
      <c r="R171" s="116"/>
      <c r="S171" s="116">
        <v>2</v>
      </c>
    </row>
    <row r="172" spans="1:19" ht="15" hidden="1">
      <c r="A172" s="146"/>
      <c r="B172" s="147"/>
      <c r="C172" s="148">
        <f>MAX($C$5:C171)+1</f>
        <v>158</v>
      </c>
      <c r="D172" s="116" t="str">
        <f>COUNT($C$125:C172)&amp;"/BBNT/KM440+250"</f>
        <v>44/BBNT/KM440+250</v>
      </c>
      <c r="E172" s="149">
        <f>+E169+1</f>
        <v>46052</v>
      </c>
      <c r="F172" s="114" t="str">
        <f>Data!$A$2</f>
        <v>Lắp đặt ván khuôn</v>
      </c>
      <c r="G172" s="114" t="s">
        <v>281</v>
      </c>
      <c r="H172" s="187">
        <f t="shared" si="10"/>
        <v>440204.73000000004</v>
      </c>
      <c r="I172" s="187">
        <v>440264.04</v>
      </c>
      <c r="J172" s="116" t="s">
        <v>61</v>
      </c>
      <c r="K172" s="151" t="s">
        <v>252</v>
      </c>
      <c r="L172" s="116">
        <f>64.99/2</f>
        <v>32.494999999999997</v>
      </c>
      <c r="M172" s="115"/>
      <c r="N172" s="114"/>
      <c r="O172" s="116"/>
      <c r="P172" s="118"/>
      <c r="Q172" s="116"/>
      <c r="R172" s="116"/>
      <c r="S172" s="116">
        <v>2</v>
      </c>
    </row>
    <row r="173" spans="1:19" ht="30" hidden="1">
      <c r="A173" s="146"/>
      <c r="B173" s="147"/>
      <c r="C173" s="148">
        <f>MAX($C$5:C172)+1</f>
        <v>159</v>
      </c>
      <c r="D173" s="116" t="str">
        <f>COUNT($C$125:C173)&amp;"/BBNT/KM440+250"</f>
        <v>45/BBNT/KM440+250</v>
      </c>
      <c r="E173" s="149">
        <f>+E170+1</f>
        <v>46052</v>
      </c>
      <c r="F173" s="114" t="str">
        <f>Data!$A$38</f>
        <v>Khe phòng lún (bao tải tẩm nhựa dày 2cm)</v>
      </c>
      <c r="G173" s="114" t="str">
        <f>Data!$A$38</f>
        <v>Khe phòng lún (bao tải tẩm nhựa dày 2cm)</v>
      </c>
      <c r="H173" s="187">
        <f t="shared" si="10"/>
        <v>440204.73000000004</v>
      </c>
      <c r="I173" s="187">
        <v>440264.04</v>
      </c>
      <c r="J173" s="116" t="s">
        <v>61</v>
      </c>
      <c r="K173" s="151" t="s">
        <v>254</v>
      </c>
      <c r="L173" s="191">
        <f>(1.12/6)*(2.99/4.4)</f>
        <v>0.12684848484848485</v>
      </c>
      <c r="M173" s="115"/>
      <c r="N173" s="114"/>
      <c r="O173" s="116"/>
      <c r="P173" s="118"/>
      <c r="Q173" s="116"/>
      <c r="R173" s="116"/>
      <c r="S173" s="116">
        <v>2</v>
      </c>
    </row>
    <row r="174" spans="1:19" ht="15" hidden="1">
      <c r="A174" s="146"/>
      <c r="B174" s="147"/>
      <c r="C174" s="148">
        <f>MAX($C$5:C173)+1</f>
        <v>160</v>
      </c>
      <c r="D174" s="116" t="str">
        <f>COUNT($C$125:C174)&amp;"/BBNT/KM440+250"</f>
        <v>46/BBNT/KM440+250</v>
      </c>
      <c r="E174" s="149">
        <f>+E172</f>
        <v>46052</v>
      </c>
      <c r="F174" s="114" t="str">
        <f>Data!$A$26</f>
        <v>Lắp đặt lỗ thoát nước</v>
      </c>
      <c r="G174" s="114" t="s">
        <v>386</v>
      </c>
      <c r="H174" s="187">
        <f t="shared" si="10"/>
        <v>440204.73000000004</v>
      </c>
      <c r="I174" s="187">
        <v>440264.04</v>
      </c>
      <c r="J174" s="116" t="s">
        <v>61</v>
      </c>
      <c r="K174" s="151" t="s">
        <v>274</v>
      </c>
      <c r="L174" s="116">
        <v>4</v>
      </c>
      <c r="M174" s="115"/>
      <c r="N174" s="114"/>
      <c r="O174" s="116"/>
      <c r="P174" s="118"/>
      <c r="Q174" s="116"/>
      <c r="R174" s="116"/>
      <c r="S174" s="116">
        <v>2</v>
      </c>
    </row>
    <row r="175" spans="1:19" ht="15" hidden="1">
      <c r="A175" s="146"/>
      <c r="B175" s="147"/>
      <c r="C175" s="148">
        <f>MAX($C$5:C174)+1</f>
        <v>161</v>
      </c>
      <c r="D175" s="116" t="str">
        <f>COUNT($C$125:C175)&amp;"/BBNT/KM440+250"</f>
        <v>47/BBNT/KM440+250</v>
      </c>
      <c r="E175" s="149">
        <f>+E172</f>
        <v>46052</v>
      </c>
      <c r="F175" s="114" t="str">
        <f>Data!$A$4</f>
        <v>Đổ bê tông</v>
      </c>
      <c r="G175" s="114" t="s">
        <v>282</v>
      </c>
      <c r="H175" s="187">
        <f t="shared" si="10"/>
        <v>440204.73000000004</v>
      </c>
      <c r="I175" s="187">
        <v>440264.04</v>
      </c>
      <c r="J175" s="116" t="s">
        <v>61</v>
      </c>
      <c r="K175" s="151" t="s">
        <v>254</v>
      </c>
      <c r="L175" s="116">
        <f>2.99*8</f>
        <v>23.92</v>
      </c>
      <c r="M175" s="115"/>
      <c r="N175" s="114"/>
      <c r="O175" s="116"/>
      <c r="P175" s="118"/>
      <c r="Q175" s="116"/>
      <c r="R175" s="116"/>
      <c r="S175" s="116">
        <v>2</v>
      </c>
    </row>
    <row r="176" spans="1:19" ht="30" hidden="1">
      <c r="A176" s="146"/>
      <c r="B176" s="147"/>
      <c r="C176" s="148">
        <f>MAX($C$5:C175)+1</f>
        <v>162</v>
      </c>
      <c r="D176" s="116" t="str">
        <f>COUNT($C$125:C176)&amp;"/BBNT/KM440+250"</f>
        <v>48/BBNT/KM440+250</v>
      </c>
      <c r="E176" s="149">
        <f>+E175+7</f>
        <v>46059</v>
      </c>
      <c r="F176" s="114" t="str">
        <f>Data!$A$5</f>
        <v>NT bê tông</v>
      </c>
      <c r="G176" s="114" t="s">
        <v>283</v>
      </c>
      <c r="H176" s="187">
        <f t="shared" si="10"/>
        <v>440204.73000000004</v>
      </c>
      <c r="I176" s="187">
        <v>440264.04</v>
      </c>
      <c r="J176" s="116" t="s">
        <v>61</v>
      </c>
      <c r="K176" s="151" t="s">
        <v>254</v>
      </c>
      <c r="L176" s="116">
        <f>+L175</f>
        <v>23.92</v>
      </c>
      <c r="M176" s="115"/>
      <c r="N176" s="114"/>
      <c r="O176" s="116"/>
      <c r="P176" s="118"/>
      <c r="Q176" s="116"/>
      <c r="R176" s="116"/>
      <c r="S176" s="116">
        <v>2</v>
      </c>
    </row>
    <row r="177" spans="1:19" ht="15" hidden="1">
      <c r="A177" s="146"/>
      <c r="B177" s="147"/>
      <c r="C177" s="148">
        <f>MAX($C$5:C176)+1</f>
        <v>163</v>
      </c>
      <c r="D177" s="116" t="str">
        <f>COUNT($C$125:C177)&amp;"/BBNT/KM440+250"</f>
        <v>49/BBNT/KM440+250</v>
      </c>
      <c r="E177" s="149">
        <f>+E174+1</f>
        <v>46053</v>
      </c>
      <c r="F177" s="114" t="str">
        <f>Data!$A$2</f>
        <v>Lắp đặt ván khuôn</v>
      </c>
      <c r="G177" s="114" t="s">
        <v>387</v>
      </c>
      <c r="H177" s="187">
        <f t="shared" si="10"/>
        <v>440204.73000000004</v>
      </c>
      <c r="I177" s="187">
        <v>440264.04</v>
      </c>
      <c r="J177" s="116" t="s">
        <v>61</v>
      </c>
      <c r="K177" s="151" t="s">
        <v>252</v>
      </c>
      <c r="L177" s="116">
        <f>65.33/2</f>
        <v>32.664999999999999</v>
      </c>
      <c r="M177" s="115"/>
      <c r="N177" s="114"/>
      <c r="O177" s="116"/>
      <c r="P177" s="118"/>
      <c r="Q177" s="116"/>
      <c r="R177" s="116"/>
      <c r="S177" s="116">
        <v>2</v>
      </c>
    </row>
    <row r="178" spans="1:19" ht="30" hidden="1">
      <c r="A178" s="146"/>
      <c r="B178" s="147"/>
      <c r="C178" s="148">
        <f>MAX($C$5:C177)+1</f>
        <v>164</v>
      </c>
      <c r="D178" s="116" t="str">
        <f>COUNT($C$125:C178)&amp;"/BBNT/KM440+250"</f>
        <v>50/BBNT/KM440+250</v>
      </c>
      <c r="E178" s="149">
        <f>+E175+1</f>
        <v>46053</v>
      </c>
      <c r="F178" s="114" t="str">
        <f>Data!$A$38</f>
        <v>Khe phòng lún (bao tải tẩm nhựa dày 2cm)</v>
      </c>
      <c r="G178" s="114" t="str">
        <f>Data!$A$38</f>
        <v>Khe phòng lún (bao tải tẩm nhựa dày 2cm)</v>
      </c>
      <c r="H178" s="187">
        <f t="shared" si="10"/>
        <v>440204.73000000004</v>
      </c>
      <c r="I178" s="187">
        <v>440264.04</v>
      </c>
      <c r="J178" s="116" t="s">
        <v>61</v>
      </c>
      <c r="K178" s="151" t="s">
        <v>254</v>
      </c>
      <c r="L178" s="191">
        <f>(1.12/6)*(2.99/4.4)</f>
        <v>0.12684848484848485</v>
      </c>
      <c r="M178" s="115"/>
      <c r="N178" s="114"/>
      <c r="O178" s="116"/>
      <c r="P178" s="118"/>
      <c r="Q178" s="116"/>
      <c r="R178" s="116"/>
      <c r="S178" s="116">
        <v>2</v>
      </c>
    </row>
    <row r="179" spans="1:19" ht="15" hidden="1">
      <c r="A179" s="146"/>
      <c r="B179" s="147"/>
      <c r="C179" s="148">
        <f>MAX($C$5:C178)+1</f>
        <v>165</v>
      </c>
      <c r="D179" s="116" t="str">
        <f>COUNT($C$125:C179)&amp;"/BBNT/KM440+250"</f>
        <v>51/BBNT/KM440+250</v>
      </c>
      <c r="E179" s="149">
        <f>+E177</f>
        <v>46053</v>
      </c>
      <c r="F179" s="114" t="str">
        <f>Data!$A$26</f>
        <v>Lắp đặt lỗ thoát nước</v>
      </c>
      <c r="G179" s="114" t="s">
        <v>388</v>
      </c>
      <c r="H179" s="187">
        <f t="shared" si="10"/>
        <v>440204.73000000004</v>
      </c>
      <c r="I179" s="187">
        <v>440264.04</v>
      </c>
      <c r="J179" s="116" t="s">
        <v>61</v>
      </c>
      <c r="K179" s="151" t="s">
        <v>274</v>
      </c>
      <c r="L179" s="116">
        <v>4</v>
      </c>
      <c r="M179" s="115"/>
      <c r="N179" s="114"/>
      <c r="O179" s="116"/>
      <c r="P179" s="118"/>
      <c r="Q179" s="116"/>
      <c r="R179" s="116"/>
      <c r="S179" s="116">
        <v>2</v>
      </c>
    </row>
    <row r="180" spans="1:19" ht="15" hidden="1">
      <c r="A180" s="146"/>
      <c r="B180" s="147"/>
      <c r="C180" s="148">
        <f>MAX($C$5:C179)+1</f>
        <v>166</v>
      </c>
      <c r="D180" s="116" t="str">
        <f>COUNT($C$125:C180)&amp;"/BBNT/KM440+250"</f>
        <v>52/BBNT/KM440+250</v>
      </c>
      <c r="E180" s="149">
        <f>+E177</f>
        <v>46053</v>
      </c>
      <c r="F180" s="114" t="str">
        <f>Data!$A$4</f>
        <v>Đổ bê tông</v>
      </c>
      <c r="G180" s="114" t="s">
        <v>389</v>
      </c>
      <c r="H180" s="187">
        <f t="shared" si="10"/>
        <v>440204.73000000004</v>
      </c>
      <c r="I180" s="187">
        <v>440264.04</v>
      </c>
      <c r="J180" s="116" t="s">
        <v>61</v>
      </c>
      <c r="K180" s="151" t="s">
        <v>254</v>
      </c>
      <c r="L180" s="116">
        <f>2.99*8</f>
        <v>23.92</v>
      </c>
      <c r="M180" s="115"/>
      <c r="N180" s="114"/>
      <c r="O180" s="116"/>
      <c r="P180" s="118"/>
      <c r="Q180" s="116"/>
      <c r="R180" s="116"/>
      <c r="S180" s="116">
        <v>2</v>
      </c>
    </row>
    <row r="181" spans="1:19" ht="30" hidden="1">
      <c r="A181" s="146"/>
      <c r="B181" s="147"/>
      <c r="C181" s="148">
        <f>MAX($C$5:C180)+1</f>
        <v>167</v>
      </c>
      <c r="D181" s="116" t="str">
        <f>COUNT($C$125:C181)&amp;"/BBNT/KM440+250"</f>
        <v>53/BBNT/KM440+250</v>
      </c>
      <c r="E181" s="149">
        <f>+E180+7</f>
        <v>46060</v>
      </c>
      <c r="F181" s="114" t="str">
        <f>Data!$A$5</f>
        <v>NT bê tông</v>
      </c>
      <c r="G181" s="114" t="s">
        <v>390</v>
      </c>
      <c r="H181" s="187">
        <f t="shared" si="10"/>
        <v>440204.73000000004</v>
      </c>
      <c r="I181" s="187">
        <v>440264.04</v>
      </c>
      <c r="J181" s="116" t="s">
        <v>61</v>
      </c>
      <c r="K181" s="151" t="s">
        <v>254</v>
      </c>
      <c r="L181" s="116">
        <f>+L180</f>
        <v>23.92</v>
      </c>
      <c r="M181" s="115"/>
      <c r="N181" s="114"/>
      <c r="O181" s="116"/>
      <c r="P181" s="118"/>
      <c r="Q181" s="116"/>
      <c r="R181" s="116"/>
      <c r="S181" s="116">
        <v>2</v>
      </c>
    </row>
    <row r="182" spans="1:19" ht="15" hidden="1">
      <c r="A182" s="146"/>
      <c r="B182" s="147"/>
      <c r="C182" s="148">
        <f>MAX($C$5:C181)+1</f>
        <v>168</v>
      </c>
      <c r="D182" s="116" t="str">
        <f>COUNT($C$125:C182)&amp;"/BBNT/KM440+250"</f>
        <v>54/BBNT/KM440+250</v>
      </c>
      <c r="E182" s="149">
        <f>+E179+1</f>
        <v>46054</v>
      </c>
      <c r="F182" s="114" t="str">
        <f>Data!$A$2</f>
        <v>Lắp đặt ván khuôn</v>
      </c>
      <c r="G182" s="114" t="s">
        <v>391</v>
      </c>
      <c r="H182" s="187">
        <f t="shared" si="10"/>
        <v>440204.73000000004</v>
      </c>
      <c r="I182" s="187">
        <v>440264.04</v>
      </c>
      <c r="J182" s="116" t="s">
        <v>61</v>
      </c>
      <c r="K182" s="151" t="s">
        <v>252</v>
      </c>
      <c r="L182" s="116">
        <f>64.58/2</f>
        <v>32.29</v>
      </c>
      <c r="M182" s="115"/>
      <c r="N182" s="114"/>
      <c r="O182" s="116"/>
      <c r="P182" s="118"/>
      <c r="Q182" s="116"/>
      <c r="R182" s="116"/>
      <c r="S182" s="116">
        <v>2</v>
      </c>
    </row>
    <row r="183" spans="1:19" ht="30" hidden="1">
      <c r="A183" s="146"/>
      <c r="B183" s="147"/>
      <c r="C183" s="148">
        <f>MAX($C$5:C182)+1</f>
        <v>169</v>
      </c>
      <c r="D183" s="116" t="str">
        <f>COUNT($C$125:C183)&amp;"/BBNT/KM440+250"</f>
        <v>55/BBNT/KM440+250</v>
      </c>
      <c r="E183" s="149">
        <f>+E180+1</f>
        <v>46054</v>
      </c>
      <c r="F183" s="114" t="str">
        <f>Data!$A$38</f>
        <v>Khe phòng lún (bao tải tẩm nhựa dày 2cm)</v>
      </c>
      <c r="G183" s="114" t="str">
        <f>Data!$A$38</f>
        <v>Khe phòng lún (bao tải tẩm nhựa dày 2cm)</v>
      </c>
      <c r="H183" s="187">
        <f t="shared" si="10"/>
        <v>440204.73000000004</v>
      </c>
      <c r="I183" s="187">
        <v>440264.04</v>
      </c>
      <c r="J183" s="116" t="s">
        <v>61</v>
      </c>
      <c r="K183" s="151" t="s">
        <v>254</v>
      </c>
      <c r="L183" s="191">
        <f>(1.12/6)*(2.99/4.4)</f>
        <v>0.12684848484848485</v>
      </c>
      <c r="M183" s="115"/>
      <c r="N183" s="114"/>
      <c r="O183" s="116"/>
      <c r="P183" s="118"/>
      <c r="Q183" s="116"/>
      <c r="R183" s="116"/>
      <c r="S183" s="116">
        <v>2</v>
      </c>
    </row>
    <row r="184" spans="1:19" ht="15" hidden="1">
      <c r="A184" s="146"/>
      <c r="B184" s="147"/>
      <c r="C184" s="148">
        <f>MAX($C$5:C183)+1</f>
        <v>170</v>
      </c>
      <c r="D184" s="116" t="str">
        <f>COUNT($C$125:C184)&amp;"/BBNT/KM440+250"</f>
        <v>56/BBNT/KM440+250</v>
      </c>
      <c r="E184" s="149">
        <f>+E182</f>
        <v>46054</v>
      </c>
      <c r="F184" s="114" t="str">
        <f>Data!$A$26</f>
        <v>Lắp đặt lỗ thoát nước</v>
      </c>
      <c r="G184" s="114" t="s">
        <v>392</v>
      </c>
      <c r="H184" s="187">
        <f t="shared" si="10"/>
        <v>440204.73000000004</v>
      </c>
      <c r="I184" s="187">
        <v>440264.04</v>
      </c>
      <c r="J184" s="116" t="s">
        <v>61</v>
      </c>
      <c r="K184" s="151" t="s">
        <v>274</v>
      </c>
      <c r="L184" s="116">
        <v>4</v>
      </c>
      <c r="M184" s="115"/>
      <c r="N184" s="114"/>
      <c r="O184" s="116"/>
      <c r="P184" s="118"/>
      <c r="Q184" s="116"/>
      <c r="R184" s="116"/>
      <c r="S184" s="116">
        <v>2</v>
      </c>
    </row>
    <row r="185" spans="1:19" ht="15" hidden="1">
      <c r="A185" s="146"/>
      <c r="B185" s="147"/>
      <c r="C185" s="148">
        <f>MAX($C$5:C184)+1</f>
        <v>171</v>
      </c>
      <c r="D185" s="116" t="str">
        <f>COUNT($C$125:C185)&amp;"/BBNT/KM440+250"</f>
        <v>57/BBNT/KM440+250</v>
      </c>
      <c r="E185" s="149">
        <f>+E182</f>
        <v>46054</v>
      </c>
      <c r="F185" s="114" t="str">
        <f>Data!$A$4</f>
        <v>Đổ bê tông</v>
      </c>
      <c r="G185" s="114" t="s">
        <v>393</v>
      </c>
      <c r="H185" s="187">
        <f t="shared" si="10"/>
        <v>440204.73000000004</v>
      </c>
      <c r="I185" s="187">
        <v>440264.04</v>
      </c>
      <c r="J185" s="116" t="s">
        <v>61</v>
      </c>
      <c r="K185" s="151" t="s">
        <v>254</v>
      </c>
      <c r="L185" s="116">
        <f>2.99*8</f>
        <v>23.92</v>
      </c>
      <c r="M185" s="115"/>
      <c r="N185" s="114"/>
      <c r="O185" s="116"/>
      <c r="P185" s="118"/>
      <c r="Q185" s="116"/>
      <c r="R185" s="116"/>
      <c r="S185" s="116">
        <v>2</v>
      </c>
    </row>
    <row r="186" spans="1:19" ht="30" hidden="1">
      <c r="A186" s="146"/>
      <c r="B186" s="147"/>
      <c r="C186" s="148">
        <f>MAX($C$5:C185)+1</f>
        <v>172</v>
      </c>
      <c r="D186" s="116" t="str">
        <f>COUNT($C$125:C186)&amp;"/BBNT/KM440+250"</f>
        <v>58/BBNT/KM440+250</v>
      </c>
      <c r="E186" s="149">
        <f>+E185+7</f>
        <v>46061</v>
      </c>
      <c r="F186" s="114" t="str">
        <f>Data!$A$5</f>
        <v>NT bê tông</v>
      </c>
      <c r="G186" s="114" t="s">
        <v>394</v>
      </c>
      <c r="H186" s="187">
        <f t="shared" si="10"/>
        <v>440204.73000000004</v>
      </c>
      <c r="I186" s="187">
        <v>440264.04</v>
      </c>
      <c r="J186" s="116" t="s">
        <v>61</v>
      </c>
      <c r="K186" s="151" t="s">
        <v>254</v>
      </c>
      <c r="L186" s="116">
        <f>+L185</f>
        <v>23.92</v>
      </c>
      <c r="M186" s="115"/>
      <c r="N186" s="114"/>
      <c r="O186" s="116"/>
      <c r="P186" s="118"/>
      <c r="Q186" s="116"/>
      <c r="R186" s="116"/>
      <c r="S186" s="116">
        <v>2</v>
      </c>
    </row>
    <row r="187" spans="1:19" ht="15" hidden="1">
      <c r="A187" s="146"/>
      <c r="B187" s="147"/>
      <c r="C187" s="148">
        <f>MAX($C$5:C186)+1</f>
        <v>173</v>
      </c>
      <c r="D187" s="116" t="str">
        <f>COUNT($C$125:C187)&amp;"/BBNT/KM440+250"</f>
        <v>59/BBNT/KM440+250</v>
      </c>
      <c r="E187" s="149">
        <f>+E184+1</f>
        <v>46055</v>
      </c>
      <c r="F187" s="114" t="str">
        <f>Data!$A$2</f>
        <v>Lắp đặt ván khuôn</v>
      </c>
      <c r="G187" s="114" t="s">
        <v>395</v>
      </c>
      <c r="H187" s="187">
        <f t="shared" si="10"/>
        <v>440204.73000000004</v>
      </c>
      <c r="I187" s="187">
        <v>440264.04</v>
      </c>
      <c r="J187" s="116" t="s">
        <v>61</v>
      </c>
      <c r="K187" s="151" t="s">
        <v>252</v>
      </c>
      <c r="L187" s="116">
        <f>64.18/2</f>
        <v>32.090000000000003</v>
      </c>
      <c r="M187" s="115"/>
      <c r="N187" s="114"/>
      <c r="O187" s="116"/>
      <c r="P187" s="118"/>
      <c r="Q187" s="116"/>
      <c r="R187" s="116"/>
      <c r="S187" s="116">
        <v>2</v>
      </c>
    </row>
    <row r="188" spans="1:19" ht="30" hidden="1">
      <c r="A188" s="146"/>
      <c r="B188" s="147"/>
      <c r="C188" s="148">
        <f>MAX($C$5:C187)+1</f>
        <v>174</v>
      </c>
      <c r="D188" s="116" t="str">
        <f>COUNT($C$125:C188)&amp;"/BBNT/KM440+250"</f>
        <v>60/BBNT/KM440+250</v>
      </c>
      <c r="E188" s="149">
        <f>+E185+1</f>
        <v>46055</v>
      </c>
      <c r="F188" s="114" t="str">
        <f>Data!$A$38</f>
        <v>Khe phòng lún (bao tải tẩm nhựa dày 2cm)</v>
      </c>
      <c r="G188" s="114" t="str">
        <f>Data!$A$38</f>
        <v>Khe phòng lún (bao tải tẩm nhựa dày 2cm)</v>
      </c>
      <c r="H188" s="187">
        <f t="shared" si="10"/>
        <v>440204.73000000004</v>
      </c>
      <c r="I188" s="187">
        <v>440264.04</v>
      </c>
      <c r="J188" s="116" t="s">
        <v>61</v>
      </c>
      <c r="K188" s="151" t="s">
        <v>254</v>
      </c>
      <c r="L188" s="191">
        <f>(1.12/6)*(2.99/4.4)</f>
        <v>0.12684848484848485</v>
      </c>
      <c r="M188" s="115"/>
      <c r="N188" s="114"/>
      <c r="O188" s="116"/>
      <c r="P188" s="118"/>
      <c r="Q188" s="116"/>
      <c r="R188" s="116"/>
      <c r="S188" s="116">
        <v>2</v>
      </c>
    </row>
    <row r="189" spans="1:19" ht="15" hidden="1">
      <c r="A189" s="146"/>
      <c r="B189" s="147"/>
      <c r="C189" s="148">
        <f>MAX($C$5:C188)+1</f>
        <v>175</v>
      </c>
      <c r="D189" s="116" t="str">
        <f>COUNT($C$125:C189)&amp;"/BBNT/KM440+250"</f>
        <v>61/BBNT/KM440+250</v>
      </c>
      <c r="E189" s="149">
        <f>+E187</f>
        <v>46055</v>
      </c>
      <c r="F189" s="114" t="str">
        <f>Data!$A$26</f>
        <v>Lắp đặt lỗ thoát nước</v>
      </c>
      <c r="G189" s="114" t="s">
        <v>396</v>
      </c>
      <c r="H189" s="187">
        <f t="shared" si="10"/>
        <v>440204.73000000004</v>
      </c>
      <c r="I189" s="187">
        <v>440264.04</v>
      </c>
      <c r="J189" s="116" t="s">
        <v>61</v>
      </c>
      <c r="K189" s="151" t="s">
        <v>274</v>
      </c>
      <c r="L189" s="116">
        <v>4</v>
      </c>
      <c r="M189" s="115"/>
      <c r="N189" s="114"/>
      <c r="O189" s="116"/>
      <c r="P189" s="118"/>
      <c r="Q189" s="116"/>
      <c r="R189" s="116"/>
      <c r="S189" s="116">
        <v>2</v>
      </c>
    </row>
    <row r="190" spans="1:19" ht="15" hidden="1">
      <c r="A190" s="146"/>
      <c r="B190" s="147"/>
      <c r="C190" s="148">
        <f>MAX($C$5:C189)+1</f>
        <v>176</v>
      </c>
      <c r="D190" s="116" t="str">
        <f>COUNT($C$125:C190)&amp;"/BBNT/KM440+250"</f>
        <v>62/BBNT/KM440+250</v>
      </c>
      <c r="E190" s="149">
        <f>+E187</f>
        <v>46055</v>
      </c>
      <c r="F190" s="114" t="str">
        <f>Data!$A$4</f>
        <v>Đổ bê tông</v>
      </c>
      <c r="G190" s="114" t="s">
        <v>397</v>
      </c>
      <c r="H190" s="187">
        <f t="shared" si="10"/>
        <v>440204.73000000004</v>
      </c>
      <c r="I190" s="187">
        <v>440264.04</v>
      </c>
      <c r="J190" s="116" t="s">
        <v>61</v>
      </c>
      <c r="K190" s="151" t="s">
        <v>254</v>
      </c>
      <c r="L190" s="116">
        <f>2.99*8</f>
        <v>23.92</v>
      </c>
      <c r="M190" s="115"/>
      <c r="N190" s="114"/>
      <c r="O190" s="116"/>
      <c r="P190" s="118"/>
      <c r="Q190" s="116"/>
      <c r="R190" s="116"/>
      <c r="S190" s="116">
        <v>2</v>
      </c>
    </row>
    <row r="191" spans="1:19" ht="30" hidden="1">
      <c r="A191" s="146"/>
      <c r="B191" s="147"/>
      <c r="C191" s="148">
        <f>MAX($C$5:C190)+1</f>
        <v>177</v>
      </c>
      <c r="D191" s="116" t="str">
        <f>COUNT($C$125:C191)&amp;"/BBNT/KM440+250"</f>
        <v>63/BBNT/KM440+250</v>
      </c>
      <c r="E191" s="149">
        <f>+E190+7</f>
        <v>46062</v>
      </c>
      <c r="F191" s="114" t="str">
        <f>Data!$A$5</f>
        <v>NT bê tông</v>
      </c>
      <c r="G191" s="114" t="s">
        <v>398</v>
      </c>
      <c r="H191" s="187">
        <f t="shared" si="10"/>
        <v>440204.73000000004</v>
      </c>
      <c r="I191" s="187">
        <v>440264.04</v>
      </c>
      <c r="J191" s="116" t="s">
        <v>61</v>
      </c>
      <c r="K191" s="151" t="s">
        <v>254</v>
      </c>
      <c r="L191" s="116">
        <f>+L190</f>
        <v>23.92</v>
      </c>
      <c r="M191" s="115"/>
      <c r="N191" s="114"/>
      <c r="O191" s="116"/>
      <c r="P191" s="118"/>
      <c r="Q191" s="116"/>
      <c r="R191" s="116"/>
      <c r="S191" s="116">
        <v>2</v>
      </c>
    </row>
    <row r="192" spans="1:19" ht="30" hidden="1">
      <c r="A192" s="146"/>
      <c r="B192" s="147"/>
      <c r="C192" s="148">
        <f>MAX($C$5:C191)+1</f>
        <v>178</v>
      </c>
      <c r="D192" s="116" t="str">
        <f>COUNT($C$125:C192)&amp;"/BBNT/KM440+250"</f>
        <v>64/BBNT/KM440+250</v>
      </c>
      <c r="E192" s="149">
        <f>+E189+1</f>
        <v>46056</v>
      </c>
      <c r="F192" s="114" t="str">
        <f>Data!$A$2</f>
        <v>Lắp đặt ván khuôn</v>
      </c>
      <c r="G192" s="114" t="s">
        <v>399</v>
      </c>
      <c r="H192" s="187">
        <f t="shared" si="10"/>
        <v>440204.73000000004</v>
      </c>
      <c r="I192" s="187">
        <v>440264.04</v>
      </c>
      <c r="J192" s="116" t="s">
        <v>61</v>
      </c>
      <c r="K192" s="151" t="s">
        <v>252</v>
      </c>
      <c r="L192" s="116">
        <f>90.91/2</f>
        <v>45.454999999999998</v>
      </c>
      <c r="M192" s="115"/>
      <c r="N192" s="114"/>
      <c r="O192" s="116"/>
      <c r="P192" s="118"/>
      <c r="Q192" s="116"/>
      <c r="R192" s="116"/>
      <c r="S192" s="116">
        <v>2</v>
      </c>
    </row>
    <row r="193" spans="1:19" ht="30" hidden="1">
      <c r="A193" s="146"/>
      <c r="B193" s="147"/>
      <c r="C193" s="148">
        <f>MAX($C$5:C192)+1</f>
        <v>179</v>
      </c>
      <c r="D193" s="116" t="str">
        <f>COUNT($C$125:C193)&amp;"/BBNT/KM440+250"</f>
        <v>65/BBNT/KM440+250</v>
      </c>
      <c r="E193" s="149">
        <f>+E192</f>
        <v>46056</v>
      </c>
      <c r="F193" s="114" t="str">
        <f>Data!$A$36</f>
        <v>Lắp đặt cột hộ lan tôn sóng</v>
      </c>
      <c r="G193" s="114" t="s">
        <v>426</v>
      </c>
      <c r="H193" s="187">
        <f t="shared" si="10"/>
        <v>440204.73000000004</v>
      </c>
      <c r="I193" s="187">
        <v>440264.04</v>
      </c>
      <c r="J193" s="116" t="s">
        <v>61</v>
      </c>
      <c r="K193" s="151" t="s">
        <v>63</v>
      </c>
      <c r="L193" s="116">
        <v>6</v>
      </c>
      <c r="M193" s="115"/>
      <c r="N193" s="114"/>
      <c r="O193" s="116"/>
      <c r="P193" s="118"/>
      <c r="Q193" s="116"/>
      <c r="R193" s="116"/>
      <c r="S193" s="116">
        <v>2</v>
      </c>
    </row>
    <row r="194" spans="1:19" ht="30" hidden="1">
      <c r="A194" s="146"/>
      <c r="B194" s="147"/>
      <c r="C194" s="148">
        <f>MAX($C$5:C193)+1</f>
        <v>180</v>
      </c>
      <c r="D194" s="116" t="str">
        <f>COUNT($C$125:C194)&amp;"/BBNT/KM440+250"</f>
        <v>66/BBNT/KM440+250</v>
      </c>
      <c r="E194" s="149">
        <f>+E192</f>
        <v>46056</v>
      </c>
      <c r="F194" s="114" t="str">
        <f>Data!$A$4</f>
        <v>Đổ bê tông</v>
      </c>
      <c r="G194" s="114" t="s">
        <v>400</v>
      </c>
      <c r="H194" s="187">
        <f t="shared" si="10"/>
        <v>440204.73000000004</v>
      </c>
      <c r="I194" s="187">
        <v>440264.04</v>
      </c>
      <c r="J194" s="116" t="s">
        <v>61</v>
      </c>
      <c r="K194" s="151" t="s">
        <v>254</v>
      </c>
      <c r="L194" s="116">
        <f>52.18-2.99*11.31</f>
        <v>18.363099999999996</v>
      </c>
      <c r="M194" s="115"/>
      <c r="N194" s="114"/>
      <c r="O194" s="116"/>
      <c r="P194" s="118"/>
      <c r="Q194" s="116"/>
      <c r="R194" s="116"/>
      <c r="S194" s="116">
        <v>2</v>
      </c>
    </row>
    <row r="195" spans="1:19" ht="30" hidden="1">
      <c r="A195" s="146"/>
      <c r="B195" s="147"/>
      <c r="C195" s="148">
        <f>MAX($C$5:C194)+1</f>
        <v>181</v>
      </c>
      <c r="D195" s="116" t="str">
        <f>COUNT($C$125:C195)&amp;"/BBNT/KM440+250"</f>
        <v>67/BBNT/KM440+250</v>
      </c>
      <c r="E195" s="149">
        <f>+E194+7</f>
        <v>46063</v>
      </c>
      <c r="F195" s="114" t="str">
        <f>Data!$A$5</f>
        <v>NT bê tông</v>
      </c>
      <c r="G195" s="114" t="s">
        <v>401</v>
      </c>
      <c r="H195" s="187">
        <f t="shared" si="10"/>
        <v>440204.73000000004</v>
      </c>
      <c r="I195" s="187">
        <v>440264.04</v>
      </c>
      <c r="J195" s="116" t="s">
        <v>61</v>
      </c>
      <c r="K195" s="151" t="s">
        <v>254</v>
      </c>
      <c r="L195" s="116">
        <f>+L194</f>
        <v>18.363099999999996</v>
      </c>
      <c r="M195" s="115"/>
      <c r="N195" s="114"/>
      <c r="O195" s="116"/>
      <c r="P195" s="118"/>
      <c r="Q195" s="116"/>
      <c r="R195" s="116"/>
      <c r="S195" s="116">
        <v>2</v>
      </c>
    </row>
    <row r="196" spans="1:19" ht="30" hidden="1">
      <c r="A196" s="146"/>
      <c r="B196" s="147"/>
      <c r="C196" s="148">
        <f>MAX($C$5:C195)+1</f>
        <v>182</v>
      </c>
      <c r="D196" s="116" t="str">
        <f>COUNT($C$125:C196)&amp;"/BBNT/KM440+250"</f>
        <v>68/BBNT/KM440+250</v>
      </c>
      <c r="E196" s="149">
        <v>46079</v>
      </c>
      <c r="F196" s="114" t="str">
        <f>Data!$A$2</f>
        <v>Lắp đặt ván khuôn</v>
      </c>
      <c r="G196" s="114" t="s">
        <v>402</v>
      </c>
      <c r="H196" s="187">
        <f t="shared" si="10"/>
        <v>440204.73000000004</v>
      </c>
      <c r="I196" s="187">
        <v>440264.04</v>
      </c>
      <c r="J196" s="116" t="s">
        <v>61</v>
      </c>
      <c r="K196" s="151" t="s">
        <v>252</v>
      </c>
      <c r="L196" s="116">
        <f>64.99/2</f>
        <v>32.494999999999997</v>
      </c>
      <c r="M196" s="115"/>
      <c r="N196" s="114"/>
      <c r="O196" s="116"/>
      <c r="P196" s="118"/>
      <c r="Q196" s="116"/>
      <c r="R196" s="116"/>
      <c r="S196" s="116">
        <v>2</v>
      </c>
    </row>
    <row r="197" spans="1:19" ht="15" hidden="1">
      <c r="A197" s="146"/>
      <c r="B197" s="147"/>
      <c r="C197" s="148">
        <f>MAX($C$5:C196)+1</f>
        <v>183</v>
      </c>
      <c r="D197" s="116" t="str">
        <f>COUNT($C$125:C197)&amp;"/BBNT/KM440+250"</f>
        <v>69/BBNT/KM440+250</v>
      </c>
      <c r="E197" s="149">
        <f>+E196</f>
        <v>46079</v>
      </c>
      <c r="F197" s="114" t="str">
        <f>Data!$A$36</f>
        <v>Lắp đặt cột hộ lan tôn sóng</v>
      </c>
      <c r="G197" s="114" t="s">
        <v>425</v>
      </c>
      <c r="H197" s="187">
        <f t="shared" si="10"/>
        <v>440204.73000000004</v>
      </c>
      <c r="I197" s="187">
        <v>440264.04</v>
      </c>
      <c r="J197" s="116" t="s">
        <v>61</v>
      </c>
      <c r="K197" s="151" t="s">
        <v>63</v>
      </c>
      <c r="L197" s="116">
        <v>4</v>
      </c>
      <c r="M197" s="115"/>
      <c r="N197" s="114"/>
      <c r="O197" s="116"/>
      <c r="P197" s="118"/>
      <c r="Q197" s="116"/>
      <c r="R197" s="116"/>
      <c r="S197" s="116">
        <v>2</v>
      </c>
    </row>
    <row r="198" spans="1:19" ht="30" hidden="1">
      <c r="A198" s="146"/>
      <c r="B198" s="147"/>
      <c r="C198" s="148">
        <f>MAX($C$5:C197)+1</f>
        <v>184</v>
      </c>
      <c r="D198" s="116" t="str">
        <f>COUNT($C$125:C198)&amp;"/BBNT/KM440+250"</f>
        <v>70/BBNT/KM440+250</v>
      </c>
      <c r="E198" s="149">
        <f>+E196</f>
        <v>46079</v>
      </c>
      <c r="F198" s="114" t="str">
        <f>Data!$A$38</f>
        <v>Khe phòng lún (bao tải tẩm nhựa dày 2cm)</v>
      </c>
      <c r="G198" s="114" t="str">
        <f>Data!$A$38</f>
        <v>Khe phòng lún (bao tải tẩm nhựa dày 2cm)</v>
      </c>
      <c r="H198" s="187">
        <f t="shared" si="10"/>
        <v>440204.73000000004</v>
      </c>
      <c r="I198" s="187">
        <v>440264.04</v>
      </c>
      <c r="J198" s="116" t="s">
        <v>61</v>
      </c>
      <c r="K198" s="151" t="s">
        <v>254</v>
      </c>
      <c r="L198" s="191">
        <f>(1.12/6)*(1.41/4.4)</f>
        <v>5.9818181818181819E-2</v>
      </c>
      <c r="M198" s="115"/>
      <c r="N198" s="114"/>
      <c r="O198" s="116"/>
      <c r="P198" s="118"/>
      <c r="Q198" s="116"/>
      <c r="R198" s="116"/>
      <c r="S198" s="116">
        <v>2</v>
      </c>
    </row>
    <row r="199" spans="1:19" ht="30" hidden="1">
      <c r="A199" s="146"/>
      <c r="B199" s="147"/>
      <c r="C199" s="148">
        <f>MAX($C$5:C198)+1</f>
        <v>185</v>
      </c>
      <c r="D199" s="116" t="str">
        <f>COUNT($C$125:C199)&amp;"/BBNT/KM440+250"</f>
        <v>71/BBNT/KM440+250</v>
      </c>
      <c r="E199" s="149">
        <f>+E196</f>
        <v>46079</v>
      </c>
      <c r="F199" s="114" t="str">
        <f>Data!$A$4</f>
        <v>Đổ bê tông</v>
      </c>
      <c r="G199" s="114" t="s">
        <v>403</v>
      </c>
      <c r="H199" s="187">
        <f t="shared" ref="H199:H246" si="11">440200+3.83+0.9</f>
        <v>440204.73000000004</v>
      </c>
      <c r="I199" s="187">
        <v>440264.04</v>
      </c>
      <c r="J199" s="116" t="s">
        <v>61</v>
      </c>
      <c r="K199" s="151" t="s">
        <v>254</v>
      </c>
      <c r="L199" s="116">
        <f>37.58-2.99*8</f>
        <v>13.659999999999997</v>
      </c>
      <c r="M199" s="115"/>
      <c r="N199" s="114"/>
      <c r="O199" s="116"/>
      <c r="P199" s="118"/>
      <c r="Q199" s="116"/>
      <c r="R199" s="116"/>
      <c r="S199" s="116">
        <v>2</v>
      </c>
    </row>
    <row r="200" spans="1:19" ht="30" hidden="1">
      <c r="A200" s="146"/>
      <c r="B200" s="147"/>
      <c r="C200" s="148">
        <f>MAX($C$5:C199)+1</f>
        <v>186</v>
      </c>
      <c r="D200" s="116" t="str">
        <f>COUNT($C$125:C200)&amp;"/BBNT/KM440+250"</f>
        <v>72/BBNT/KM440+250</v>
      </c>
      <c r="E200" s="149">
        <f>+E199+7</f>
        <v>46086</v>
      </c>
      <c r="F200" s="114" t="str">
        <f>Data!$A$5</f>
        <v>NT bê tông</v>
      </c>
      <c r="G200" s="114" t="s">
        <v>404</v>
      </c>
      <c r="H200" s="187">
        <f t="shared" si="11"/>
        <v>440204.73000000004</v>
      </c>
      <c r="I200" s="187">
        <v>440264.04</v>
      </c>
      <c r="J200" s="116" t="s">
        <v>61</v>
      </c>
      <c r="K200" s="151" t="s">
        <v>254</v>
      </c>
      <c r="L200" s="116">
        <f>+L199</f>
        <v>13.659999999999997</v>
      </c>
      <c r="M200" s="115"/>
      <c r="N200" s="114"/>
      <c r="O200" s="116"/>
      <c r="P200" s="118"/>
      <c r="Q200" s="116"/>
      <c r="R200" s="116"/>
      <c r="S200" s="116">
        <v>2</v>
      </c>
    </row>
    <row r="201" spans="1:19" ht="30" hidden="1">
      <c r="A201" s="146"/>
      <c r="B201" s="147"/>
      <c r="C201" s="148">
        <f>MAX($C$5:C200)+1</f>
        <v>187</v>
      </c>
      <c r="D201" s="116" t="str">
        <f>COUNT($C$125:C201)&amp;"/BBNT/KM440+250"</f>
        <v>73/BBNT/KM440+250</v>
      </c>
      <c r="E201" s="149">
        <f>+E196+1</f>
        <v>46080</v>
      </c>
      <c r="F201" s="114" t="str">
        <f>Data!$A$2</f>
        <v>Lắp đặt ván khuôn</v>
      </c>
      <c r="G201" s="114" t="s">
        <v>405</v>
      </c>
      <c r="H201" s="187">
        <f t="shared" si="11"/>
        <v>440204.73000000004</v>
      </c>
      <c r="I201" s="187">
        <v>440264.04</v>
      </c>
      <c r="J201" s="116" t="s">
        <v>61</v>
      </c>
      <c r="K201" s="151" t="s">
        <v>252</v>
      </c>
      <c r="L201" s="116">
        <f>65.54/2</f>
        <v>32.770000000000003</v>
      </c>
      <c r="M201" s="115"/>
      <c r="N201" s="114"/>
      <c r="O201" s="116"/>
      <c r="P201" s="118"/>
      <c r="Q201" s="116"/>
      <c r="R201" s="116"/>
      <c r="S201" s="116">
        <v>2</v>
      </c>
    </row>
    <row r="202" spans="1:19" ht="15" hidden="1">
      <c r="A202" s="146"/>
      <c r="B202" s="147"/>
      <c r="C202" s="148">
        <f>MAX($C$5:C201)+1</f>
        <v>188</v>
      </c>
      <c r="D202" s="116" t="str">
        <f>COUNT($C$125:C202)&amp;"/BBNT/KM440+250"</f>
        <v>74/BBNT/KM440+250</v>
      </c>
      <c r="E202" s="149">
        <f>+E201</f>
        <v>46080</v>
      </c>
      <c r="F202" s="114" t="str">
        <f>Data!$A$36</f>
        <v>Lắp đặt cột hộ lan tôn sóng</v>
      </c>
      <c r="G202" s="114" t="s">
        <v>427</v>
      </c>
      <c r="H202" s="187">
        <f t="shared" si="11"/>
        <v>440204.73000000004</v>
      </c>
      <c r="I202" s="187">
        <v>440264.04</v>
      </c>
      <c r="J202" s="116" t="s">
        <v>61</v>
      </c>
      <c r="K202" s="151" t="s">
        <v>63</v>
      </c>
      <c r="L202" s="116">
        <v>4</v>
      </c>
      <c r="M202" s="115"/>
      <c r="N202" s="114"/>
      <c r="O202" s="116"/>
      <c r="P202" s="118"/>
      <c r="Q202" s="116"/>
      <c r="R202" s="116"/>
      <c r="S202" s="116">
        <v>2</v>
      </c>
    </row>
    <row r="203" spans="1:19" ht="30" hidden="1">
      <c r="A203" s="146"/>
      <c r="B203" s="147"/>
      <c r="C203" s="148">
        <f>MAX($C$5:C202)+1</f>
        <v>189</v>
      </c>
      <c r="D203" s="116" t="str">
        <f>COUNT($C$125:C203)&amp;"/BBNT/KM440+250"</f>
        <v>75/BBNT/KM440+250</v>
      </c>
      <c r="E203" s="149">
        <f>+E201</f>
        <v>46080</v>
      </c>
      <c r="F203" s="114" t="str">
        <f>Data!$A$38</f>
        <v>Khe phòng lún (bao tải tẩm nhựa dày 2cm)</v>
      </c>
      <c r="G203" s="114" t="str">
        <f>Data!$A$38</f>
        <v>Khe phòng lún (bao tải tẩm nhựa dày 2cm)</v>
      </c>
      <c r="H203" s="187">
        <f t="shared" si="11"/>
        <v>440204.73000000004</v>
      </c>
      <c r="I203" s="187">
        <v>440264.04</v>
      </c>
      <c r="J203" s="116" t="s">
        <v>61</v>
      </c>
      <c r="K203" s="151" t="s">
        <v>254</v>
      </c>
      <c r="L203" s="191">
        <f>(1.12/6)*(1.41/4.4)</f>
        <v>5.9818181818181819E-2</v>
      </c>
      <c r="M203" s="115"/>
      <c r="N203" s="114"/>
      <c r="O203" s="116"/>
      <c r="P203" s="118"/>
      <c r="Q203" s="116"/>
      <c r="R203" s="116"/>
      <c r="S203" s="116">
        <v>2</v>
      </c>
    </row>
    <row r="204" spans="1:19" ht="30" hidden="1">
      <c r="A204" s="146"/>
      <c r="B204" s="147"/>
      <c r="C204" s="148">
        <f>MAX($C$5:C203)+1</f>
        <v>190</v>
      </c>
      <c r="D204" s="116" t="str">
        <f>COUNT($C$125:C204)&amp;"/BBNT/KM440+250"</f>
        <v>76/BBNT/KM440+250</v>
      </c>
      <c r="E204" s="149">
        <f>+E201</f>
        <v>46080</v>
      </c>
      <c r="F204" s="114" t="str">
        <f>Data!$A$4</f>
        <v>Đổ bê tông</v>
      </c>
      <c r="G204" s="114" t="s">
        <v>406</v>
      </c>
      <c r="H204" s="187">
        <f t="shared" si="11"/>
        <v>440204.73000000004</v>
      </c>
      <c r="I204" s="187">
        <v>440264.04</v>
      </c>
      <c r="J204" s="116" t="s">
        <v>61</v>
      </c>
      <c r="K204" s="151" t="s">
        <v>254</v>
      </c>
      <c r="L204" s="116">
        <f>38.12-2.99*8</f>
        <v>14.199999999999996</v>
      </c>
      <c r="M204" s="115"/>
      <c r="N204" s="114"/>
      <c r="O204" s="116"/>
      <c r="P204" s="118"/>
      <c r="Q204" s="116"/>
      <c r="R204" s="116"/>
      <c r="S204" s="116">
        <v>2</v>
      </c>
    </row>
    <row r="205" spans="1:19" ht="30" hidden="1">
      <c r="A205" s="146"/>
      <c r="B205" s="147"/>
      <c r="C205" s="148">
        <f>MAX($C$5:C204)+1</f>
        <v>191</v>
      </c>
      <c r="D205" s="116" t="str">
        <f>COUNT($C$125:C205)&amp;"/BBNT/KM440+250"</f>
        <v>77/BBNT/KM440+250</v>
      </c>
      <c r="E205" s="149">
        <f>+E204+7</f>
        <v>46087</v>
      </c>
      <c r="F205" s="114" t="str">
        <f>Data!$A$5</f>
        <v>NT bê tông</v>
      </c>
      <c r="G205" s="114" t="s">
        <v>407</v>
      </c>
      <c r="H205" s="187">
        <f t="shared" si="11"/>
        <v>440204.73000000004</v>
      </c>
      <c r="I205" s="187">
        <v>440264.04</v>
      </c>
      <c r="J205" s="116" t="s">
        <v>61</v>
      </c>
      <c r="K205" s="151" t="s">
        <v>254</v>
      </c>
      <c r="L205" s="116">
        <f>+L204</f>
        <v>14.199999999999996</v>
      </c>
      <c r="M205" s="115"/>
      <c r="N205" s="114"/>
      <c r="O205" s="116"/>
      <c r="P205" s="118"/>
      <c r="Q205" s="116"/>
      <c r="R205" s="116"/>
      <c r="S205" s="116">
        <v>2</v>
      </c>
    </row>
    <row r="206" spans="1:19" ht="30" hidden="1">
      <c r="A206" s="146"/>
      <c r="B206" s="147"/>
      <c r="C206" s="148">
        <f>MAX($C$5:C205)+1</f>
        <v>192</v>
      </c>
      <c r="D206" s="116" t="str">
        <f>COUNT($C$125:C206)&amp;"/BBNT/KM440+250"</f>
        <v>78/BBNT/KM440+250</v>
      </c>
      <c r="E206" s="149">
        <f>+E201+1</f>
        <v>46081</v>
      </c>
      <c r="F206" s="114" t="str">
        <f>Data!$A$2</f>
        <v>Lắp đặt ván khuôn</v>
      </c>
      <c r="G206" s="114" t="s">
        <v>408</v>
      </c>
      <c r="H206" s="187">
        <f t="shared" si="11"/>
        <v>440204.73000000004</v>
      </c>
      <c r="I206" s="187">
        <v>440264.04</v>
      </c>
      <c r="J206" s="116" t="s">
        <v>61</v>
      </c>
      <c r="K206" s="151" t="s">
        <v>252</v>
      </c>
      <c r="L206" s="116">
        <f>64.99/2</f>
        <v>32.494999999999997</v>
      </c>
      <c r="M206" s="115"/>
      <c r="N206" s="114"/>
      <c r="O206" s="116"/>
      <c r="P206" s="118"/>
      <c r="Q206" s="116"/>
      <c r="R206" s="116"/>
      <c r="S206" s="116">
        <v>2</v>
      </c>
    </row>
    <row r="207" spans="1:19" ht="15" hidden="1">
      <c r="A207" s="146"/>
      <c r="B207" s="147"/>
      <c r="C207" s="148">
        <f>MAX($C$5:C206)+1</f>
        <v>193</v>
      </c>
      <c r="D207" s="116" t="str">
        <f>COUNT($C$125:C207)&amp;"/BBNT/KM440+250"</f>
        <v>79/BBNT/KM440+250</v>
      </c>
      <c r="E207" s="149">
        <f>+E206</f>
        <v>46081</v>
      </c>
      <c r="F207" s="114" t="str">
        <f>Data!$A$36</f>
        <v>Lắp đặt cột hộ lan tôn sóng</v>
      </c>
      <c r="G207" s="114" t="s">
        <v>428</v>
      </c>
      <c r="H207" s="187">
        <f t="shared" si="11"/>
        <v>440204.73000000004</v>
      </c>
      <c r="I207" s="187">
        <v>440264.04</v>
      </c>
      <c r="J207" s="116" t="s">
        <v>61</v>
      </c>
      <c r="K207" s="151" t="s">
        <v>63</v>
      </c>
      <c r="L207" s="116">
        <v>4</v>
      </c>
      <c r="M207" s="115"/>
      <c r="N207" s="114"/>
      <c r="O207" s="116"/>
      <c r="P207" s="118"/>
      <c r="Q207" s="116"/>
      <c r="R207" s="116"/>
      <c r="S207" s="116">
        <v>2</v>
      </c>
    </row>
    <row r="208" spans="1:19" ht="30" hidden="1">
      <c r="A208" s="146"/>
      <c r="B208" s="147"/>
      <c r="C208" s="148">
        <f>MAX($C$5:C207)+1</f>
        <v>194</v>
      </c>
      <c r="D208" s="116" t="str">
        <f>COUNT($C$125:C208)&amp;"/BBNT/KM440+250"</f>
        <v>80/BBNT/KM440+250</v>
      </c>
      <c r="E208" s="149">
        <f>+E206</f>
        <v>46081</v>
      </c>
      <c r="F208" s="114" t="str">
        <f>Data!$A$38</f>
        <v>Khe phòng lún (bao tải tẩm nhựa dày 2cm)</v>
      </c>
      <c r="G208" s="114" t="str">
        <f>Data!$A$38</f>
        <v>Khe phòng lún (bao tải tẩm nhựa dày 2cm)</v>
      </c>
      <c r="H208" s="187">
        <f t="shared" si="11"/>
        <v>440204.73000000004</v>
      </c>
      <c r="I208" s="187">
        <v>440264.04</v>
      </c>
      <c r="J208" s="116" t="s">
        <v>61</v>
      </c>
      <c r="K208" s="151" t="s">
        <v>254</v>
      </c>
      <c r="L208" s="191">
        <f>(1.12/6)*(1.41/4.4)</f>
        <v>5.9818181818181819E-2</v>
      </c>
      <c r="M208" s="115"/>
      <c r="N208" s="114"/>
      <c r="O208" s="116"/>
      <c r="P208" s="118"/>
      <c r="Q208" s="116"/>
      <c r="R208" s="116"/>
      <c r="S208" s="116">
        <v>2</v>
      </c>
    </row>
    <row r="209" spans="1:19" ht="30" hidden="1">
      <c r="A209" s="146"/>
      <c r="B209" s="147"/>
      <c r="C209" s="148">
        <f>MAX($C$5:C208)+1</f>
        <v>195</v>
      </c>
      <c r="D209" s="116" t="str">
        <f>COUNT($C$125:C209)&amp;"/BBNT/KM440+250"</f>
        <v>81/BBNT/KM440+250</v>
      </c>
      <c r="E209" s="149">
        <f>+E206</f>
        <v>46081</v>
      </c>
      <c r="F209" s="114" t="str">
        <f>Data!$A$4</f>
        <v>Đổ bê tông</v>
      </c>
      <c r="G209" s="114" t="s">
        <v>409</v>
      </c>
      <c r="H209" s="187">
        <f t="shared" si="11"/>
        <v>440204.73000000004</v>
      </c>
      <c r="I209" s="187">
        <v>440264.04</v>
      </c>
      <c r="J209" s="116" t="s">
        <v>61</v>
      </c>
      <c r="K209" s="151" t="s">
        <v>254</v>
      </c>
      <c r="L209" s="116">
        <f>37.61-2.99*8</f>
        <v>13.689999999999998</v>
      </c>
      <c r="M209" s="115"/>
      <c r="N209" s="114"/>
      <c r="O209" s="116"/>
      <c r="P209" s="118"/>
      <c r="Q209" s="116"/>
      <c r="R209" s="116"/>
      <c r="S209" s="116">
        <v>2</v>
      </c>
    </row>
    <row r="210" spans="1:19" ht="30" hidden="1">
      <c r="A210" s="146"/>
      <c r="B210" s="147"/>
      <c r="C210" s="148">
        <f>MAX($C$5:C209)+1</f>
        <v>196</v>
      </c>
      <c r="D210" s="116" t="str">
        <f>COUNT($C$125:C210)&amp;"/BBNT/KM440+250"</f>
        <v>82/BBNT/KM440+250</v>
      </c>
      <c r="E210" s="149">
        <f>+E209+7</f>
        <v>46088</v>
      </c>
      <c r="F210" s="114" t="str">
        <f>Data!$A$5</f>
        <v>NT bê tông</v>
      </c>
      <c r="G210" s="114" t="s">
        <v>410</v>
      </c>
      <c r="H210" s="187">
        <f t="shared" si="11"/>
        <v>440204.73000000004</v>
      </c>
      <c r="I210" s="187">
        <v>440264.04</v>
      </c>
      <c r="J210" s="116" t="s">
        <v>61</v>
      </c>
      <c r="K210" s="151" t="s">
        <v>254</v>
      </c>
      <c r="L210" s="116">
        <f>+L209</f>
        <v>13.689999999999998</v>
      </c>
      <c r="M210" s="115"/>
      <c r="N210" s="114"/>
      <c r="O210" s="116"/>
      <c r="P210" s="118"/>
      <c r="Q210" s="116"/>
      <c r="R210" s="116"/>
      <c r="S210" s="116">
        <v>2</v>
      </c>
    </row>
    <row r="211" spans="1:19" ht="30" hidden="1">
      <c r="A211" s="146"/>
      <c r="B211" s="147"/>
      <c r="C211" s="148">
        <f>MAX($C$5:C210)+1</f>
        <v>197</v>
      </c>
      <c r="D211" s="116" t="str">
        <f>COUNT($C$125:C211)&amp;"/BBNT/KM440+250"</f>
        <v>83/BBNT/KM440+250</v>
      </c>
      <c r="E211" s="149">
        <f>+E206+1</f>
        <v>46082</v>
      </c>
      <c r="F211" s="114" t="str">
        <f>Data!$A$2</f>
        <v>Lắp đặt ván khuôn</v>
      </c>
      <c r="G211" s="114" t="s">
        <v>411</v>
      </c>
      <c r="H211" s="187">
        <f t="shared" si="11"/>
        <v>440204.73000000004</v>
      </c>
      <c r="I211" s="187">
        <v>440264.04</v>
      </c>
      <c r="J211" s="116" t="s">
        <v>61</v>
      </c>
      <c r="K211" s="151" t="s">
        <v>252</v>
      </c>
      <c r="L211" s="116">
        <f>65.33/2</f>
        <v>32.664999999999999</v>
      </c>
      <c r="M211" s="115"/>
      <c r="N211" s="114"/>
      <c r="O211" s="116"/>
      <c r="P211" s="118"/>
      <c r="Q211" s="116"/>
      <c r="R211" s="116"/>
      <c r="S211" s="116">
        <v>2</v>
      </c>
    </row>
    <row r="212" spans="1:19" ht="15" hidden="1">
      <c r="A212" s="146"/>
      <c r="B212" s="147"/>
      <c r="C212" s="148">
        <f>MAX($C$5:C211)+1</f>
        <v>198</v>
      </c>
      <c r="D212" s="116" t="str">
        <f>COUNT($C$125:C212)&amp;"/BBNT/KM440+250"</f>
        <v>84/BBNT/KM440+250</v>
      </c>
      <c r="E212" s="149">
        <f>+E211</f>
        <v>46082</v>
      </c>
      <c r="F212" s="114" t="str">
        <f>Data!$A$36</f>
        <v>Lắp đặt cột hộ lan tôn sóng</v>
      </c>
      <c r="G212" s="114" t="s">
        <v>429</v>
      </c>
      <c r="H212" s="187">
        <f t="shared" si="11"/>
        <v>440204.73000000004</v>
      </c>
      <c r="I212" s="187">
        <v>440264.04</v>
      </c>
      <c r="J212" s="116" t="s">
        <v>61</v>
      </c>
      <c r="K212" s="151" t="s">
        <v>63</v>
      </c>
      <c r="L212" s="116">
        <v>4</v>
      </c>
      <c r="M212" s="115"/>
      <c r="N212" s="114"/>
      <c r="O212" s="116"/>
      <c r="P212" s="118"/>
      <c r="Q212" s="116"/>
      <c r="R212" s="116"/>
      <c r="S212" s="116">
        <v>2</v>
      </c>
    </row>
    <row r="213" spans="1:19" ht="30" hidden="1">
      <c r="A213" s="146"/>
      <c r="B213" s="147"/>
      <c r="C213" s="148">
        <f>MAX($C$5:C212)+1</f>
        <v>199</v>
      </c>
      <c r="D213" s="116" t="str">
        <f>COUNT($C$125:C213)&amp;"/BBNT/KM440+250"</f>
        <v>85/BBNT/KM440+250</v>
      </c>
      <c r="E213" s="149">
        <f>+E211</f>
        <v>46082</v>
      </c>
      <c r="F213" s="114" t="str">
        <f>Data!$A$38</f>
        <v>Khe phòng lún (bao tải tẩm nhựa dày 2cm)</v>
      </c>
      <c r="G213" s="114" t="str">
        <f>Data!$A$38</f>
        <v>Khe phòng lún (bao tải tẩm nhựa dày 2cm)</v>
      </c>
      <c r="H213" s="187">
        <f t="shared" si="11"/>
        <v>440204.73000000004</v>
      </c>
      <c r="I213" s="187">
        <v>440264.04</v>
      </c>
      <c r="J213" s="116" t="s">
        <v>61</v>
      </c>
      <c r="K213" s="151" t="s">
        <v>254</v>
      </c>
      <c r="L213" s="191">
        <f>(1.12/6)*(1.41/4.4)</f>
        <v>5.9818181818181819E-2</v>
      </c>
      <c r="M213" s="115"/>
      <c r="N213" s="114"/>
      <c r="O213" s="116"/>
      <c r="P213" s="118"/>
      <c r="Q213" s="116"/>
      <c r="R213" s="116"/>
      <c r="S213" s="116">
        <v>2</v>
      </c>
    </row>
    <row r="214" spans="1:19" ht="30" hidden="1">
      <c r="A214" s="146"/>
      <c r="B214" s="147"/>
      <c r="C214" s="148">
        <f>MAX($C$5:C213)+1</f>
        <v>200</v>
      </c>
      <c r="D214" s="116" t="str">
        <f>COUNT($C$125:C214)&amp;"/BBNT/KM440+250"</f>
        <v>86/BBNT/KM440+250</v>
      </c>
      <c r="E214" s="149">
        <f>+E211</f>
        <v>46082</v>
      </c>
      <c r="F214" s="114" t="str">
        <f>Data!$A$4</f>
        <v>Đổ bê tông</v>
      </c>
      <c r="G214" s="114" t="s">
        <v>412</v>
      </c>
      <c r="H214" s="187">
        <f t="shared" si="11"/>
        <v>440204.73000000004</v>
      </c>
      <c r="I214" s="187">
        <v>440264.04</v>
      </c>
      <c r="J214" s="116" t="s">
        <v>61</v>
      </c>
      <c r="K214" s="151" t="s">
        <v>254</v>
      </c>
      <c r="L214" s="116">
        <f>37.93-2.99*8</f>
        <v>14.009999999999998</v>
      </c>
      <c r="M214" s="115"/>
      <c r="N214" s="114"/>
      <c r="O214" s="116"/>
      <c r="P214" s="118"/>
      <c r="Q214" s="116"/>
      <c r="R214" s="116"/>
      <c r="S214" s="116">
        <v>2</v>
      </c>
    </row>
    <row r="215" spans="1:19" ht="30" hidden="1">
      <c r="A215" s="146"/>
      <c r="B215" s="147"/>
      <c r="C215" s="148">
        <f>MAX($C$5:C214)+1</f>
        <v>201</v>
      </c>
      <c r="D215" s="116" t="str">
        <f>COUNT($C$125:C215)&amp;"/BBNT/KM440+250"</f>
        <v>87/BBNT/KM440+250</v>
      </c>
      <c r="E215" s="149">
        <f>+E214+7</f>
        <v>46089</v>
      </c>
      <c r="F215" s="114" t="str">
        <f>Data!$A$5</f>
        <v>NT bê tông</v>
      </c>
      <c r="G215" s="114" t="s">
        <v>413</v>
      </c>
      <c r="H215" s="187">
        <f t="shared" si="11"/>
        <v>440204.73000000004</v>
      </c>
      <c r="I215" s="187">
        <v>440264.04</v>
      </c>
      <c r="J215" s="116" t="s">
        <v>61</v>
      </c>
      <c r="K215" s="151" t="s">
        <v>254</v>
      </c>
      <c r="L215" s="116">
        <f>+L214</f>
        <v>14.009999999999998</v>
      </c>
      <c r="M215" s="115"/>
      <c r="N215" s="114"/>
      <c r="O215" s="116"/>
      <c r="P215" s="118"/>
      <c r="Q215" s="116"/>
      <c r="R215" s="116"/>
      <c r="S215" s="116">
        <v>2</v>
      </c>
    </row>
    <row r="216" spans="1:19" ht="30" hidden="1">
      <c r="A216" s="146"/>
      <c r="B216" s="147"/>
      <c r="C216" s="148">
        <f>MAX($C$5:C215)+1</f>
        <v>202</v>
      </c>
      <c r="D216" s="116" t="str">
        <f>COUNT($C$125:C216)&amp;"/BBNT/KM440+250"</f>
        <v>88/BBNT/KM440+250</v>
      </c>
      <c r="E216" s="149">
        <f>+E211+1</f>
        <v>46083</v>
      </c>
      <c r="F216" s="114" t="str">
        <f>Data!$A$2</f>
        <v>Lắp đặt ván khuôn</v>
      </c>
      <c r="G216" s="114" t="s">
        <v>414</v>
      </c>
      <c r="H216" s="187">
        <f t="shared" si="11"/>
        <v>440204.73000000004</v>
      </c>
      <c r="I216" s="187">
        <v>440264.04</v>
      </c>
      <c r="J216" s="116" t="s">
        <v>61</v>
      </c>
      <c r="K216" s="151" t="s">
        <v>252</v>
      </c>
      <c r="L216" s="116">
        <f>64.58/2</f>
        <v>32.29</v>
      </c>
      <c r="M216" s="115"/>
      <c r="N216" s="114"/>
      <c r="O216" s="116"/>
      <c r="P216" s="118"/>
      <c r="Q216" s="116"/>
      <c r="R216" s="116"/>
      <c r="S216" s="116">
        <v>2</v>
      </c>
    </row>
    <row r="217" spans="1:19" ht="15" hidden="1">
      <c r="A217" s="146"/>
      <c r="B217" s="147"/>
      <c r="C217" s="148">
        <f>MAX($C$5:C216)+1</f>
        <v>203</v>
      </c>
      <c r="D217" s="116" t="str">
        <f>COUNT($C$125:C217)&amp;"/BBNT/KM440+250"</f>
        <v>89/BBNT/KM440+250</v>
      </c>
      <c r="E217" s="149">
        <f>+E216</f>
        <v>46083</v>
      </c>
      <c r="F217" s="114" t="str">
        <f>Data!$A$36</f>
        <v>Lắp đặt cột hộ lan tôn sóng</v>
      </c>
      <c r="G217" s="114" t="s">
        <v>430</v>
      </c>
      <c r="H217" s="187">
        <f t="shared" si="11"/>
        <v>440204.73000000004</v>
      </c>
      <c r="I217" s="187">
        <v>440264.04</v>
      </c>
      <c r="J217" s="116" t="s">
        <v>61</v>
      </c>
      <c r="K217" s="151" t="s">
        <v>63</v>
      </c>
      <c r="L217" s="116">
        <v>4</v>
      </c>
      <c r="M217" s="115"/>
      <c r="N217" s="114"/>
      <c r="O217" s="116"/>
      <c r="P217" s="118"/>
      <c r="Q217" s="116"/>
      <c r="R217" s="116"/>
      <c r="S217" s="116">
        <v>2</v>
      </c>
    </row>
    <row r="218" spans="1:19" ht="30" hidden="1">
      <c r="A218" s="146"/>
      <c r="B218" s="147"/>
      <c r="C218" s="148">
        <f>MAX($C$5:C217)+1</f>
        <v>204</v>
      </c>
      <c r="D218" s="116" t="str">
        <f>COUNT($C$125:C218)&amp;"/BBNT/KM440+250"</f>
        <v>90/BBNT/KM440+250</v>
      </c>
      <c r="E218" s="149">
        <f>+E216</f>
        <v>46083</v>
      </c>
      <c r="F218" s="114" t="str">
        <f>Data!$A$38</f>
        <v>Khe phòng lún (bao tải tẩm nhựa dày 2cm)</v>
      </c>
      <c r="G218" s="114" t="str">
        <f>Data!$A$38</f>
        <v>Khe phòng lún (bao tải tẩm nhựa dày 2cm)</v>
      </c>
      <c r="H218" s="187">
        <f t="shared" si="11"/>
        <v>440204.73000000004</v>
      </c>
      <c r="I218" s="187">
        <v>440264.04</v>
      </c>
      <c r="J218" s="116" t="s">
        <v>61</v>
      </c>
      <c r="K218" s="151" t="s">
        <v>254</v>
      </c>
      <c r="L218" s="191">
        <f>(1.12/6)*(1.41/4.4)</f>
        <v>5.9818181818181819E-2</v>
      </c>
      <c r="M218" s="115"/>
      <c r="N218" s="114"/>
      <c r="O218" s="116"/>
      <c r="P218" s="118"/>
      <c r="Q218" s="116"/>
      <c r="R218" s="116"/>
      <c r="S218" s="116">
        <v>2</v>
      </c>
    </row>
    <row r="219" spans="1:19" ht="30" hidden="1">
      <c r="A219" s="146"/>
      <c r="B219" s="147"/>
      <c r="C219" s="148">
        <f>MAX($C$5:C218)+1</f>
        <v>205</v>
      </c>
      <c r="D219" s="116" t="str">
        <f>COUNT($C$125:C219)&amp;"/BBNT/KM440+250"</f>
        <v>91/BBNT/KM440+250</v>
      </c>
      <c r="E219" s="149">
        <f>+E216</f>
        <v>46083</v>
      </c>
      <c r="F219" s="114" t="str">
        <f>Data!$A$4</f>
        <v>Đổ bê tông</v>
      </c>
      <c r="G219" s="114" t="s">
        <v>415</v>
      </c>
      <c r="H219" s="187">
        <f t="shared" si="11"/>
        <v>440204.73000000004</v>
      </c>
      <c r="I219" s="187">
        <v>440264.04</v>
      </c>
      <c r="J219" s="116" t="s">
        <v>61</v>
      </c>
      <c r="K219" s="151" t="s">
        <v>254</v>
      </c>
      <c r="L219" s="116">
        <f>37.17-2.99*8</f>
        <v>13.25</v>
      </c>
      <c r="M219" s="115"/>
      <c r="N219" s="114"/>
      <c r="O219" s="116"/>
      <c r="P219" s="118"/>
      <c r="Q219" s="116"/>
      <c r="R219" s="116"/>
      <c r="S219" s="116">
        <v>2</v>
      </c>
    </row>
    <row r="220" spans="1:19" ht="30" hidden="1">
      <c r="A220" s="146"/>
      <c r="B220" s="147"/>
      <c r="C220" s="148">
        <f>MAX($C$5:C219)+1</f>
        <v>206</v>
      </c>
      <c r="D220" s="116" t="str">
        <f>COUNT($C$125:C220)&amp;"/BBNT/KM440+250"</f>
        <v>92/BBNT/KM440+250</v>
      </c>
      <c r="E220" s="149">
        <f>+E219+7</f>
        <v>46090</v>
      </c>
      <c r="F220" s="114" t="str">
        <f>Data!$A$5</f>
        <v>NT bê tông</v>
      </c>
      <c r="G220" s="114" t="s">
        <v>416</v>
      </c>
      <c r="H220" s="187">
        <f t="shared" si="11"/>
        <v>440204.73000000004</v>
      </c>
      <c r="I220" s="187">
        <v>440264.04</v>
      </c>
      <c r="J220" s="116" t="s">
        <v>61</v>
      </c>
      <c r="K220" s="151" t="s">
        <v>254</v>
      </c>
      <c r="L220" s="116">
        <f>+L219</f>
        <v>13.25</v>
      </c>
      <c r="M220" s="115"/>
      <c r="N220" s="114"/>
      <c r="O220" s="116"/>
      <c r="P220" s="118"/>
      <c r="Q220" s="116"/>
      <c r="R220" s="116"/>
      <c r="S220" s="116">
        <v>2</v>
      </c>
    </row>
    <row r="221" spans="1:19" ht="30" hidden="1">
      <c r="A221" s="146"/>
      <c r="B221" s="147"/>
      <c r="C221" s="148">
        <f>MAX($C$5:C220)+1</f>
        <v>207</v>
      </c>
      <c r="D221" s="116" t="str">
        <f>COUNT($C$125:C221)&amp;"/BBNT/KM440+250"</f>
        <v>93/BBNT/KM440+250</v>
      </c>
      <c r="E221" s="149">
        <f>+E216+1</f>
        <v>46084</v>
      </c>
      <c r="F221" s="114" t="str">
        <f>Data!$A$2</f>
        <v>Lắp đặt ván khuôn</v>
      </c>
      <c r="G221" s="114" t="s">
        <v>417</v>
      </c>
      <c r="H221" s="187">
        <f t="shared" si="11"/>
        <v>440204.73000000004</v>
      </c>
      <c r="I221" s="187">
        <v>440264.04</v>
      </c>
      <c r="J221" s="116" t="s">
        <v>61</v>
      </c>
      <c r="K221" s="151" t="s">
        <v>252</v>
      </c>
      <c r="L221" s="116">
        <f>64.18/2</f>
        <v>32.090000000000003</v>
      </c>
      <c r="M221" s="115"/>
      <c r="N221" s="114"/>
      <c r="O221" s="116"/>
      <c r="P221" s="118"/>
      <c r="Q221" s="116"/>
      <c r="R221" s="116"/>
      <c r="S221" s="116">
        <v>2</v>
      </c>
    </row>
    <row r="222" spans="1:19" ht="15" hidden="1">
      <c r="A222" s="146"/>
      <c r="B222" s="147"/>
      <c r="C222" s="148">
        <f>MAX($C$5:C221)+1</f>
        <v>208</v>
      </c>
      <c r="D222" s="116" t="str">
        <f>COUNT($C$125:C222)&amp;"/BBNT/KM440+250"</f>
        <v>94/BBNT/KM440+250</v>
      </c>
      <c r="E222" s="149">
        <f>+E221</f>
        <v>46084</v>
      </c>
      <c r="F222" s="114" t="str">
        <f>Data!$A$36</f>
        <v>Lắp đặt cột hộ lan tôn sóng</v>
      </c>
      <c r="G222" s="114" t="s">
        <v>431</v>
      </c>
      <c r="H222" s="187">
        <f t="shared" si="11"/>
        <v>440204.73000000004</v>
      </c>
      <c r="I222" s="187">
        <v>440264.04</v>
      </c>
      <c r="J222" s="116" t="s">
        <v>61</v>
      </c>
      <c r="K222" s="151" t="s">
        <v>63</v>
      </c>
      <c r="L222" s="116">
        <v>4</v>
      </c>
      <c r="M222" s="115"/>
      <c r="N222" s="114"/>
      <c r="O222" s="116"/>
      <c r="P222" s="118"/>
      <c r="Q222" s="116"/>
      <c r="R222" s="116"/>
      <c r="S222" s="116">
        <v>2</v>
      </c>
    </row>
    <row r="223" spans="1:19" ht="30" hidden="1">
      <c r="A223" s="146"/>
      <c r="B223" s="147"/>
      <c r="C223" s="148">
        <f>MAX($C$5:C222)+1</f>
        <v>209</v>
      </c>
      <c r="D223" s="116" t="str">
        <f>COUNT($C$125:C223)&amp;"/BBNT/KM440+250"</f>
        <v>95/BBNT/KM440+250</v>
      </c>
      <c r="E223" s="149">
        <f>+E221</f>
        <v>46084</v>
      </c>
      <c r="F223" s="114" t="str">
        <f>Data!$A$38</f>
        <v>Khe phòng lún (bao tải tẩm nhựa dày 2cm)</v>
      </c>
      <c r="G223" s="114" t="str">
        <f>Data!$A$38</f>
        <v>Khe phòng lún (bao tải tẩm nhựa dày 2cm)</v>
      </c>
      <c r="H223" s="187">
        <f t="shared" si="11"/>
        <v>440204.73000000004</v>
      </c>
      <c r="I223" s="187">
        <v>440264.04</v>
      </c>
      <c r="J223" s="116" t="s">
        <v>61</v>
      </c>
      <c r="K223" s="151" t="s">
        <v>254</v>
      </c>
      <c r="L223" s="191">
        <f>(1.12/6)*(1.41/4.4)</f>
        <v>5.9818181818181819E-2</v>
      </c>
      <c r="M223" s="115"/>
      <c r="N223" s="114"/>
      <c r="O223" s="116"/>
      <c r="P223" s="118"/>
      <c r="Q223" s="116"/>
      <c r="R223" s="116"/>
      <c r="S223" s="116">
        <v>2</v>
      </c>
    </row>
    <row r="224" spans="1:19" ht="30" hidden="1">
      <c r="A224" s="146"/>
      <c r="B224" s="147"/>
      <c r="C224" s="148">
        <f>MAX($C$5:C223)+1</f>
        <v>210</v>
      </c>
      <c r="D224" s="116" t="str">
        <f>COUNT($C$125:C224)&amp;"/BBNT/KM440+250"</f>
        <v>96/BBNT/KM440+250</v>
      </c>
      <c r="E224" s="149">
        <f>+E221</f>
        <v>46084</v>
      </c>
      <c r="F224" s="114" t="str">
        <f>Data!$A$4</f>
        <v>Đổ bê tông</v>
      </c>
      <c r="G224" s="114" t="s">
        <v>418</v>
      </c>
      <c r="H224" s="187">
        <f t="shared" si="11"/>
        <v>440204.73000000004</v>
      </c>
      <c r="I224" s="187">
        <v>440264.04</v>
      </c>
      <c r="J224" s="116" t="s">
        <v>61</v>
      </c>
      <c r="K224" s="151" t="s">
        <v>254</v>
      </c>
      <c r="L224" s="116">
        <f>36.78-2.99*8-0.01</f>
        <v>12.85</v>
      </c>
      <c r="M224" s="115"/>
      <c r="N224" s="114"/>
      <c r="O224" s="116"/>
      <c r="P224" s="118"/>
      <c r="Q224" s="116"/>
      <c r="R224" s="116"/>
      <c r="S224" s="116">
        <v>2</v>
      </c>
    </row>
    <row r="225" spans="1:19" ht="30" hidden="1">
      <c r="A225" s="146"/>
      <c r="B225" s="147"/>
      <c r="C225" s="148">
        <f>MAX($C$5:C224)+1</f>
        <v>211</v>
      </c>
      <c r="D225" s="116" t="str">
        <f>COUNT($C$125:C225)&amp;"/BBNT/KM440+250"</f>
        <v>97/BBNT/KM440+250</v>
      </c>
      <c r="E225" s="149">
        <f>+E224+7</f>
        <v>46091</v>
      </c>
      <c r="F225" s="114" t="str">
        <f>Data!$A$5</f>
        <v>NT bê tông</v>
      </c>
      <c r="G225" s="114" t="s">
        <v>419</v>
      </c>
      <c r="H225" s="187">
        <f t="shared" si="11"/>
        <v>440204.73000000004</v>
      </c>
      <c r="I225" s="187">
        <v>440264.04</v>
      </c>
      <c r="J225" s="116" t="s">
        <v>61</v>
      </c>
      <c r="K225" s="151" t="s">
        <v>254</v>
      </c>
      <c r="L225" s="116">
        <f>+L224</f>
        <v>12.85</v>
      </c>
      <c r="M225" s="115"/>
      <c r="N225" s="114"/>
      <c r="O225" s="116"/>
      <c r="P225" s="118"/>
      <c r="Q225" s="116"/>
      <c r="R225" s="116"/>
      <c r="S225" s="116">
        <v>2</v>
      </c>
    </row>
    <row r="226" spans="1:19" ht="30" hidden="1">
      <c r="A226" s="146"/>
      <c r="B226" s="147"/>
      <c r="C226" s="148">
        <f>MAX($C$5:C225)+1</f>
        <v>212</v>
      </c>
      <c r="D226" s="116" t="str">
        <f>COUNT($C$125:C226)&amp;"/BBNT/KM440+250"</f>
        <v>98/BBNT/KM440+250</v>
      </c>
      <c r="E226" s="149">
        <f>+E225</f>
        <v>46091</v>
      </c>
      <c r="F226" s="114" t="str">
        <f>Data!$A$2</f>
        <v>Lắp đặt ván khuôn</v>
      </c>
      <c r="G226" s="114" t="s">
        <v>421</v>
      </c>
      <c r="H226" s="187">
        <f t="shared" si="11"/>
        <v>440204.73000000004</v>
      </c>
      <c r="I226" s="187">
        <v>440264.04</v>
      </c>
      <c r="J226" s="116" t="s">
        <v>61</v>
      </c>
      <c r="K226" s="151" t="s">
        <v>252</v>
      </c>
      <c r="L226" s="116">
        <f>0.45*59.31+0.09*2</f>
        <v>26.869500000000002</v>
      </c>
      <c r="M226" s="115"/>
      <c r="N226" s="114"/>
      <c r="O226" s="116"/>
      <c r="P226" s="118"/>
      <c r="Q226" s="116"/>
      <c r="R226" s="116"/>
      <c r="S226" s="116">
        <v>2</v>
      </c>
    </row>
    <row r="227" spans="1:19" ht="30" hidden="1">
      <c r="A227" s="146"/>
      <c r="B227" s="147"/>
      <c r="C227" s="148">
        <f>MAX($C$5:C226)+1</f>
        <v>213</v>
      </c>
      <c r="D227" s="116" t="str">
        <f>COUNT($C$125:C227)&amp;"/BBNT/KM440+250"</f>
        <v>99/BBNT/KM440+250</v>
      </c>
      <c r="E227" s="149">
        <f>+E226</f>
        <v>46091</v>
      </c>
      <c r="F227" s="114" t="str">
        <f>Data!$A$4</f>
        <v>Đổ bê tông</v>
      </c>
      <c r="G227" s="114" t="s">
        <v>422</v>
      </c>
      <c r="H227" s="187">
        <f t="shared" si="11"/>
        <v>440204.73000000004</v>
      </c>
      <c r="I227" s="187">
        <v>440264.04</v>
      </c>
      <c r="J227" s="116" t="s">
        <v>61</v>
      </c>
      <c r="K227" s="151" t="s">
        <v>254</v>
      </c>
      <c r="L227" s="116">
        <v>5.34</v>
      </c>
      <c r="M227" s="115"/>
      <c r="N227" s="114"/>
      <c r="O227" s="116"/>
      <c r="P227" s="118"/>
      <c r="Q227" s="116"/>
      <c r="R227" s="116"/>
      <c r="S227" s="116">
        <v>2</v>
      </c>
    </row>
    <row r="228" spans="1:19" ht="30" hidden="1">
      <c r="A228" s="146"/>
      <c r="B228" s="147"/>
      <c r="C228" s="148">
        <f>MAX($C$5:C227)+1</f>
        <v>214</v>
      </c>
      <c r="D228" s="116" t="str">
        <f>COUNT($C$125:C228)&amp;"/BBNT/KM440+250"</f>
        <v>100/BBNT/KM440+250</v>
      </c>
      <c r="E228" s="149">
        <f>+E227+7</f>
        <v>46098</v>
      </c>
      <c r="F228" s="114" t="str">
        <f>Data!$A$5</f>
        <v>NT bê tông</v>
      </c>
      <c r="G228" s="114" t="s">
        <v>423</v>
      </c>
      <c r="H228" s="187">
        <f t="shared" si="11"/>
        <v>440204.73000000004</v>
      </c>
      <c r="I228" s="187">
        <v>440264.04</v>
      </c>
      <c r="J228" s="116" t="s">
        <v>61</v>
      </c>
      <c r="K228" s="151" t="s">
        <v>254</v>
      </c>
      <c r="L228" s="116">
        <f>+L227</f>
        <v>5.34</v>
      </c>
      <c r="M228" s="115"/>
      <c r="N228" s="114"/>
      <c r="O228" s="116"/>
      <c r="P228" s="118"/>
      <c r="Q228" s="116"/>
      <c r="R228" s="116"/>
      <c r="S228" s="116">
        <v>2</v>
      </c>
    </row>
    <row r="229" spans="1:19" ht="15" hidden="1">
      <c r="A229" s="146"/>
      <c r="B229" s="147"/>
      <c r="C229" s="148">
        <f>MAX($C$5:C228)+1</f>
        <v>215</v>
      </c>
      <c r="D229" s="116" t="str">
        <f>COUNT($C$125:C229)&amp;"/BBNT/KM440+250"</f>
        <v>101/BBNT/KM440+250</v>
      </c>
      <c r="E229" s="149">
        <f>+E228</f>
        <v>46098</v>
      </c>
      <c r="F229" s="114" t="str">
        <f>Data!$A$12</f>
        <v>Lắp đặt tấm HLTS</v>
      </c>
      <c r="G229" s="114" t="s">
        <v>424</v>
      </c>
      <c r="H229" s="187">
        <f t="shared" si="11"/>
        <v>440204.73000000004</v>
      </c>
      <c r="I229" s="187">
        <v>440264.04</v>
      </c>
      <c r="J229" s="116" t="s">
        <v>61</v>
      </c>
      <c r="K229" s="151" t="s">
        <v>66</v>
      </c>
      <c r="L229" s="116">
        <v>60</v>
      </c>
      <c r="M229" s="115"/>
      <c r="N229" s="114"/>
      <c r="O229" s="116"/>
      <c r="P229" s="118"/>
      <c r="Q229" s="116"/>
      <c r="R229" s="116"/>
      <c r="S229" s="116">
        <v>2</v>
      </c>
    </row>
    <row r="230" spans="1:19" ht="30" hidden="1">
      <c r="A230" s="146"/>
      <c r="B230" s="147"/>
      <c r="C230" s="148">
        <f>MAX($C$5:C229)+1</f>
        <v>216</v>
      </c>
      <c r="D230" s="116" t="str">
        <f>COUNT($C$125:C230)&amp;"/BBNT/KM440+250"</f>
        <v>102/BBNT/KM440+250</v>
      </c>
      <c r="E230" s="149">
        <f>+E229</f>
        <v>46098</v>
      </c>
      <c r="F230" s="114" t="str">
        <f>Data!$A$7</f>
        <v>Đắp móng</v>
      </c>
      <c r="G230" s="114" t="s">
        <v>1512</v>
      </c>
      <c r="H230" s="187">
        <f t="shared" si="11"/>
        <v>440204.73000000004</v>
      </c>
      <c r="I230" s="187">
        <v>440264.04</v>
      </c>
      <c r="J230" s="116" t="s">
        <v>61</v>
      </c>
      <c r="K230" s="151" t="s">
        <v>254</v>
      </c>
      <c r="L230" s="116">
        <v>115.41</v>
      </c>
      <c r="M230" s="115"/>
      <c r="N230" s="114"/>
      <c r="O230" s="116"/>
      <c r="P230" s="118"/>
      <c r="Q230" s="116"/>
      <c r="R230" s="116"/>
      <c r="S230" s="116">
        <v>2</v>
      </c>
    </row>
    <row r="231" spans="1:19" ht="30" hidden="1">
      <c r="A231" s="146"/>
      <c r="B231" s="147"/>
      <c r="C231" s="148">
        <f>MAX($C$5:C230)+1</f>
        <v>217</v>
      </c>
      <c r="D231" s="116" t="str">
        <f>COUNT($C$125:C231)&amp;"/BBNT/KM440+250"</f>
        <v>103/BBNT/KM440+250</v>
      </c>
      <c r="E231" s="149">
        <f>+E229+1</f>
        <v>46099</v>
      </c>
      <c r="F231" s="114" t="str">
        <f>Data!$A$7</f>
        <v>Đắp móng</v>
      </c>
      <c r="G231" s="114" t="s">
        <v>1511</v>
      </c>
      <c r="H231" s="187">
        <f t="shared" si="11"/>
        <v>440204.73000000004</v>
      </c>
      <c r="I231" s="187">
        <v>440264.04</v>
      </c>
      <c r="J231" s="116" t="s">
        <v>61</v>
      </c>
      <c r="K231" s="151" t="s">
        <v>254</v>
      </c>
      <c r="L231" s="116">
        <f>225.02-L230</f>
        <v>109.61000000000001</v>
      </c>
      <c r="M231" s="115"/>
      <c r="N231" s="114"/>
      <c r="O231" s="116"/>
      <c r="P231" s="118"/>
      <c r="Q231" s="116"/>
      <c r="R231" s="116"/>
      <c r="S231" s="116">
        <v>2</v>
      </c>
    </row>
    <row r="232" spans="1:19" ht="15" hidden="1">
      <c r="A232" s="146"/>
      <c r="B232" s="147"/>
      <c r="C232" s="148">
        <f>MAX($C$5:C231)+1</f>
        <v>218</v>
      </c>
      <c r="D232" s="116" t="str">
        <f>COUNT($C$125:C232)&amp;"/BBNT/KM440+250"</f>
        <v>104/BBNT/KM440+250</v>
      </c>
      <c r="E232" s="149">
        <v>46100</v>
      </c>
      <c r="F232" s="114" t="str">
        <f>Data!$A$4</f>
        <v>Đổ bê tông</v>
      </c>
      <c r="G232" s="114" t="s">
        <v>301</v>
      </c>
      <c r="H232" s="187">
        <f t="shared" si="11"/>
        <v>440204.73000000004</v>
      </c>
      <c r="I232" s="187">
        <v>440264.04</v>
      </c>
      <c r="J232" s="116" t="s">
        <v>61</v>
      </c>
      <c r="K232" s="151" t="s">
        <v>254</v>
      </c>
      <c r="L232" s="116">
        <v>7.31</v>
      </c>
      <c r="M232" s="115"/>
      <c r="N232" s="114"/>
      <c r="O232" s="116"/>
      <c r="P232" s="118"/>
      <c r="Q232" s="116"/>
      <c r="R232" s="116"/>
      <c r="S232" s="116">
        <v>2</v>
      </c>
    </row>
    <row r="233" spans="1:19" ht="15" hidden="1">
      <c r="A233" s="146"/>
      <c r="B233" s="147"/>
      <c r="C233" s="148">
        <f>MAX($C$5:C232)+1</f>
        <v>219</v>
      </c>
      <c r="D233" s="116" t="str">
        <f>COUNT($C$125:C233)&amp;"/BBNT/KM440+250"</f>
        <v>105/BBNT/KM440+250</v>
      </c>
      <c r="E233" s="149">
        <f>+E232+7</f>
        <v>46107</v>
      </c>
      <c r="F233" s="114" t="str">
        <f>Data!$A$5</f>
        <v>NT bê tông</v>
      </c>
      <c r="G233" s="114" t="s">
        <v>302</v>
      </c>
      <c r="H233" s="187">
        <f t="shared" si="11"/>
        <v>440204.73000000004</v>
      </c>
      <c r="I233" s="187">
        <v>440264.04</v>
      </c>
      <c r="J233" s="116" t="s">
        <v>61</v>
      </c>
      <c r="K233" s="151" t="s">
        <v>254</v>
      </c>
      <c r="L233" s="116">
        <f>+L232</f>
        <v>7.31</v>
      </c>
      <c r="M233" s="115"/>
      <c r="N233" s="114"/>
      <c r="O233" s="116"/>
      <c r="P233" s="118"/>
      <c r="Q233" s="116"/>
      <c r="R233" s="116"/>
      <c r="S233" s="116">
        <v>2</v>
      </c>
    </row>
    <row r="234" spans="1:19" ht="15" hidden="1">
      <c r="A234" s="146"/>
      <c r="B234" s="147"/>
      <c r="C234" s="148">
        <f>MAX($C$5:C233)+1</f>
        <v>220</v>
      </c>
      <c r="D234" s="116" t="str">
        <f>COUNT($C$125:C234)&amp;"/BBNT/KM440+250"</f>
        <v>106/BBNT/KM440+250</v>
      </c>
      <c r="E234" s="149">
        <f>+E233</f>
        <v>46107</v>
      </c>
      <c r="F234" s="114" t="str">
        <f>Data!$A$27</f>
        <v>Đắp đá 1x2 thoát nước sau tường</v>
      </c>
      <c r="G234" s="114" t="s">
        <v>433</v>
      </c>
      <c r="H234" s="187">
        <f t="shared" si="11"/>
        <v>440204.73000000004</v>
      </c>
      <c r="I234" s="187">
        <v>440264.04</v>
      </c>
      <c r="J234" s="116" t="s">
        <v>61</v>
      </c>
      <c r="K234" s="151" t="s">
        <v>254</v>
      </c>
      <c r="L234" s="116">
        <v>48.54</v>
      </c>
      <c r="M234" s="115"/>
      <c r="N234" s="114"/>
      <c r="O234" s="116"/>
      <c r="P234" s="118"/>
      <c r="Q234" s="116"/>
      <c r="R234" s="116"/>
      <c r="S234" s="116">
        <v>2</v>
      </c>
    </row>
    <row r="235" spans="1:19" ht="15" hidden="1">
      <c r="A235" s="146"/>
      <c r="B235" s="147"/>
      <c r="C235" s="148">
        <f>MAX($C$5:C234)+1</f>
        <v>221</v>
      </c>
      <c r="D235" s="116" t="str">
        <f>COUNT($C$125:C235)&amp;"/BBNT/KM440+250"</f>
        <v>107/BBNT/KM440+250</v>
      </c>
      <c r="E235" s="149">
        <f>+E234+1</f>
        <v>46108</v>
      </c>
      <c r="F235" s="114" t="str">
        <f>Data!$A$7</f>
        <v>Đắp móng</v>
      </c>
      <c r="G235" s="114" t="s">
        <v>432</v>
      </c>
      <c r="H235" s="187">
        <f t="shared" si="11"/>
        <v>440204.73000000004</v>
      </c>
      <c r="I235" s="187">
        <v>440264.04</v>
      </c>
      <c r="J235" s="116" t="s">
        <v>61</v>
      </c>
      <c r="K235" s="151" t="s">
        <v>254</v>
      </c>
      <c r="L235" s="116">
        <v>213.52</v>
      </c>
      <c r="M235" s="115"/>
      <c r="N235" s="114"/>
      <c r="O235" s="116"/>
      <c r="P235" s="118"/>
      <c r="Q235" s="116"/>
      <c r="R235" s="116"/>
      <c r="S235" s="116">
        <v>2</v>
      </c>
    </row>
    <row r="236" spans="1:19" ht="15" hidden="1">
      <c r="A236" s="146"/>
      <c r="B236" s="147"/>
      <c r="C236" s="148">
        <f>MAX($C$5:C235)+1</f>
        <v>222</v>
      </c>
      <c r="D236" s="116" t="str">
        <f>COUNT($C$125:C236)&amp;"/BBNT/KM440+250"</f>
        <v>108/BBNT/KM440+250</v>
      </c>
      <c r="E236" s="149">
        <f>+E232</f>
        <v>46100</v>
      </c>
      <c r="F236" s="114" t="str">
        <f>Data!$A$6</f>
        <v xml:space="preserve">Hố móng </v>
      </c>
      <c r="G236" s="114" t="s">
        <v>451</v>
      </c>
      <c r="H236" s="187">
        <f t="shared" si="11"/>
        <v>440204.73000000004</v>
      </c>
      <c r="I236" s="187">
        <f>+H236+2.4</f>
        <v>440207.13000000006</v>
      </c>
      <c r="J236" s="116" t="s">
        <v>61</v>
      </c>
      <c r="K236" s="151" t="s">
        <v>66</v>
      </c>
      <c r="L236" s="116">
        <v>3.14</v>
      </c>
      <c r="M236" s="115"/>
      <c r="N236" s="114"/>
      <c r="O236" s="116"/>
      <c r="P236" s="118"/>
      <c r="Q236" s="116"/>
      <c r="R236" s="116"/>
      <c r="S236" s="116">
        <v>2</v>
      </c>
    </row>
    <row r="237" spans="1:19" ht="15" hidden="1">
      <c r="A237" s="146"/>
      <c r="B237" s="147"/>
      <c r="C237" s="148">
        <f>MAX($C$5:C236)+1</f>
        <v>223</v>
      </c>
      <c r="D237" s="116" t="str">
        <f>COUNT($C$125:C237)&amp;"/BBNT/KM440+250"</f>
        <v>109/BBNT/KM440+250</v>
      </c>
      <c r="E237" s="149">
        <f t="shared" ref="E237" si="12">+E236+1</f>
        <v>46101</v>
      </c>
      <c r="F237" s="114" t="str">
        <f>Data!$A$2</f>
        <v>Lắp đặt ván khuôn</v>
      </c>
      <c r="G237" s="114" t="s">
        <v>452</v>
      </c>
      <c r="H237" s="187">
        <f t="shared" si="11"/>
        <v>440204.73000000004</v>
      </c>
      <c r="I237" s="187">
        <f>+H237+2.4</f>
        <v>440207.13000000006</v>
      </c>
      <c r="J237" s="116" t="s">
        <v>61</v>
      </c>
      <c r="K237" s="151" t="s">
        <v>252</v>
      </c>
      <c r="L237" s="116">
        <f>+L236*2</f>
        <v>6.28</v>
      </c>
      <c r="M237" s="115"/>
      <c r="N237" s="114"/>
      <c r="O237" s="116"/>
      <c r="P237" s="118"/>
      <c r="Q237" s="116"/>
      <c r="R237" s="116"/>
      <c r="S237" s="116">
        <v>2</v>
      </c>
    </row>
    <row r="238" spans="1:19" ht="15" hidden="1">
      <c r="A238" s="146"/>
      <c r="B238" s="147"/>
      <c r="C238" s="148">
        <f>MAX($C$5:C237)+1</f>
        <v>224</v>
      </c>
      <c r="D238" s="116" t="str">
        <f>COUNT($C$125:C238)&amp;"/BBNT/KM440+250"</f>
        <v>110/BBNT/KM440+250</v>
      </c>
      <c r="E238" s="149">
        <f>+E237</f>
        <v>46101</v>
      </c>
      <c r="F238" s="114" t="str">
        <f>Data!$A$4</f>
        <v>Đổ bê tông</v>
      </c>
      <c r="G238" s="114" t="s">
        <v>453</v>
      </c>
      <c r="H238" s="187">
        <f t="shared" si="11"/>
        <v>440204.73000000004</v>
      </c>
      <c r="I238" s="187">
        <f t="shared" ref="I238:I246" si="13">+H238+2.4</f>
        <v>440207.13000000006</v>
      </c>
      <c r="J238" s="116" t="s">
        <v>61</v>
      </c>
      <c r="K238" s="151" t="s">
        <v>254</v>
      </c>
      <c r="L238" s="116">
        <v>0.9</v>
      </c>
      <c r="M238" s="115"/>
      <c r="N238" s="114"/>
      <c r="O238" s="116"/>
      <c r="P238" s="118"/>
      <c r="Q238" s="116"/>
      <c r="R238" s="116"/>
      <c r="S238" s="116">
        <v>2</v>
      </c>
    </row>
    <row r="239" spans="1:19" ht="15" hidden="1">
      <c r="A239" s="146"/>
      <c r="B239" s="147"/>
      <c r="C239" s="148">
        <f>MAX($C$5:C238)+1</f>
        <v>225</v>
      </c>
      <c r="D239" s="116" t="str">
        <f>COUNT($C$125:C239)&amp;"/BBNT/KM440+250"</f>
        <v>111/BBNT/KM440+250</v>
      </c>
      <c r="E239" s="149">
        <f>+E238+7</f>
        <v>46108</v>
      </c>
      <c r="F239" s="114" t="str">
        <f>Data!$A$5</f>
        <v>NT bê tông</v>
      </c>
      <c r="G239" s="114" t="s">
        <v>454</v>
      </c>
      <c r="H239" s="187">
        <f t="shared" si="11"/>
        <v>440204.73000000004</v>
      </c>
      <c r="I239" s="187">
        <f t="shared" si="13"/>
        <v>440207.13000000006</v>
      </c>
      <c r="J239" s="116" t="s">
        <v>61</v>
      </c>
      <c r="K239" s="151" t="s">
        <v>254</v>
      </c>
      <c r="L239" s="116">
        <f>+L238</f>
        <v>0.9</v>
      </c>
      <c r="M239" s="115"/>
      <c r="N239" s="114"/>
      <c r="O239" s="116"/>
      <c r="P239" s="118"/>
      <c r="Q239" s="116"/>
      <c r="R239" s="116"/>
      <c r="S239" s="116">
        <v>2</v>
      </c>
    </row>
    <row r="240" spans="1:19" ht="30" hidden="1">
      <c r="A240" s="146"/>
      <c r="B240" s="147"/>
      <c r="C240" s="148"/>
      <c r="D240" s="116"/>
      <c r="E240" s="149">
        <f>+E239</f>
        <v>46108</v>
      </c>
      <c r="F240" s="114" t="str">
        <f>Data!$A$45</f>
        <v>Đệm mái ta luy vữa XM-M100, dày 5cm</v>
      </c>
      <c r="G240" s="114" t="s">
        <v>458</v>
      </c>
      <c r="H240" s="187">
        <f t="shared" si="11"/>
        <v>440204.73000000004</v>
      </c>
      <c r="I240" s="187">
        <f t="shared" si="13"/>
        <v>440207.13000000006</v>
      </c>
      <c r="J240" s="116" t="s">
        <v>61</v>
      </c>
      <c r="K240" s="151" t="s">
        <v>254</v>
      </c>
      <c r="L240" s="116">
        <v>0.22</v>
      </c>
      <c r="M240" s="115"/>
      <c r="N240" s="114"/>
      <c r="O240" s="116"/>
      <c r="P240" s="118"/>
      <c r="Q240" s="116"/>
      <c r="R240" s="116"/>
      <c r="S240" s="116">
        <v>2</v>
      </c>
    </row>
    <row r="241" spans="1:19" ht="30" hidden="1">
      <c r="A241" s="146"/>
      <c r="B241" s="147"/>
      <c r="C241" s="148">
        <f>MAX($C$5:C240)+1</f>
        <v>226</v>
      </c>
      <c r="D241" s="116" t="str">
        <f>COUNT($C$125:C241)&amp;"/BBNT/KM440+250"</f>
        <v>112/BBNT/KM440+250</v>
      </c>
      <c r="E241" s="149">
        <f>+E240+7</f>
        <v>46115</v>
      </c>
      <c r="F241" s="114" t="str">
        <f>Data!$A$45</f>
        <v>Đệm mái ta luy vữa XM-M100, dày 5cm</v>
      </c>
      <c r="G241" s="114" t="s">
        <v>458</v>
      </c>
      <c r="H241" s="187">
        <f t="shared" si="11"/>
        <v>440204.73000000004</v>
      </c>
      <c r="I241" s="187">
        <f t="shared" si="13"/>
        <v>440207.13000000006</v>
      </c>
      <c r="J241" s="116" t="s">
        <v>61</v>
      </c>
      <c r="K241" s="151" t="s">
        <v>254</v>
      </c>
      <c r="L241" s="116">
        <v>0.22</v>
      </c>
      <c r="M241" s="115"/>
      <c r="N241" s="114"/>
      <c r="O241" s="116"/>
      <c r="P241" s="118"/>
      <c r="Q241" s="116"/>
      <c r="R241" s="116"/>
      <c r="S241" s="116">
        <v>2</v>
      </c>
    </row>
    <row r="242" spans="1:19" ht="15" hidden="1">
      <c r="A242" s="146"/>
      <c r="B242" s="147"/>
      <c r="C242" s="148">
        <f>MAX($C$5:C241)+1</f>
        <v>227</v>
      </c>
      <c r="D242" s="116" t="str">
        <f>COUNT($C$125:C242)&amp;"/BBNT/KM440+250"</f>
        <v>113/BBNT/KM440+250</v>
      </c>
      <c r="E242" s="149">
        <f>+E241</f>
        <v>46115</v>
      </c>
      <c r="F242" s="114" t="str">
        <f>Data!$A$4</f>
        <v>Đổ bê tông</v>
      </c>
      <c r="G242" s="114" t="s">
        <v>459</v>
      </c>
      <c r="H242" s="187">
        <f t="shared" si="11"/>
        <v>440204.73000000004</v>
      </c>
      <c r="I242" s="187">
        <f t="shared" si="13"/>
        <v>440207.13000000006</v>
      </c>
      <c r="J242" s="116" t="s">
        <v>61</v>
      </c>
      <c r="K242" s="151" t="s">
        <v>254</v>
      </c>
      <c r="L242" s="116">
        <v>0.65</v>
      </c>
      <c r="M242" s="115"/>
      <c r="N242" s="114"/>
      <c r="O242" s="116"/>
      <c r="P242" s="118"/>
      <c r="Q242" s="116"/>
      <c r="R242" s="116"/>
      <c r="S242" s="116">
        <v>2</v>
      </c>
    </row>
    <row r="243" spans="1:19" ht="15" hidden="1">
      <c r="A243" s="146"/>
      <c r="B243" s="147"/>
      <c r="C243" s="148">
        <f>MAX($C$5:C242)+1</f>
        <v>228</v>
      </c>
      <c r="D243" s="116" t="str">
        <f>COUNT($C$125:C243)&amp;"/BBNT/KM440+250"</f>
        <v>114/BBNT/KM440+250</v>
      </c>
      <c r="E243" s="149">
        <f>+E242+7</f>
        <v>46122</v>
      </c>
      <c r="F243" s="114" t="str">
        <f>Data!$A$5</f>
        <v>NT bê tông</v>
      </c>
      <c r="G243" s="114" t="s">
        <v>460</v>
      </c>
      <c r="H243" s="187">
        <f t="shared" si="11"/>
        <v>440204.73000000004</v>
      </c>
      <c r="I243" s="187">
        <f t="shared" si="13"/>
        <v>440207.13000000006</v>
      </c>
      <c r="J243" s="116" t="s">
        <v>61</v>
      </c>
      <c r="K243" s="151" t="s">
        <v>254</v>
      </c>
      <c r="L243" s="116">
        <f>+L242</f>
        <v>0.65</v>
      </c>
      <c r="M243" s="115"/>
      <c r="N243" s="114"/>
      <c r="O243" s="116"/>
      <c r="P243" s="118"/>
      <c r="Q243" s="116"/>
      <c r="R243" s="116"/>
      <c r="S243" s="116">
        <v>2</v>
      </c>
    </row>
    <row r="244" spans="1:19" ht="30" hidden="1">
      <c r="A244" s="146"/>
      <c r="B244" s="147"/>
      <c r="C244" s="148">
        <f>MAX($C$5:C243)+1</f>
        <v>229</v>
      </c>
      <c r="D244" s="116" t="str">
        <f>COUNT($C$125:C244)&amp;"/BBNT/KM440+250"</f>
        <v>115/BBNT/KM440+250</v>
      </c>
      <c r="E244" s="149">
        <f>+E242+1</f>
        <v>46116</v>
      </c>
      <c r="F244" s="114" t="str">
        <f>Data!$A$35</f>
        <v>Rọ thép nhồi đá hộc</v>
      </c>
      <c r="G244" s="114" t="s">
        <v>468</v>
      </c>
      <c r="H244" s="187">
        <f t="shared" si="11"/>
        <v>440204.73000000004</v>
      </c>
      <c r="I244" s="187">
        <f t="shared" si="13"/>
        <v>440207.13000000006</v>
      </c>
      <c r="J244" s="116" t="s">
        <v>61</v>
      </c>
      <c r="K244" s="151" t="s">
        <v>313</v>
      </c>
      <c r="L244" s="116">
        <v>10</v>
      </c>
      <c r="M244" s="115"/>
      <c r="N244" s="114"/>
      <c r="O244" s="116"/>
      <c r="P244" s="118"/>
      <c r="Q244" s="116"/>
      <c r="R244" s="116"/>
      <c r="S244" s="116">
        <v>2</v>
      </c>
    </row>
    <row r="245" spans="1:19" ht="30" hidden="1">
      <c r="A245" s="146"/>
      <c r="B245" s="147"/>
      <c r="C245" s="148">
        <f>MAX($C$5:C244)+1</f>
        <v>230</v>
      </c>
      <c r="D245" s="116" t="str">
        <f>COUNT($C$125:C245)&amp;"/BBNT/KM440+250"</f>
        <v>116/BBNT/KM440+250</v>
      </c>
      <c r="E245" s="149">
        <f>+E244+1</f>
        <v>46117</v>
      </c>
      <c r="F245" s="114" t="str">
        <f>Data!$A$35</f>
        <v>Rọ thép nhồi đá hộc</v>
      </c>
      <c r="G245" s="114" t="s">
        <v>468</v>
      </c>
      <c r="H245" s="187">
        <f t="shared" si="11"/>
        <v>440204.73000000004</v>
      </c>
      <c r="I245" s="187">
        <f t="shared" si="13"/>
        <v>440207.13000000006</v>
      </c>
      <c r="J245" s="116" t="s">
        <v>61</v>
      </c>
      <c r="K245" s="151" t="s">
        <v>313</v>
      </c>
      <c r="L245" s="116">
        <v>10</v>
      </c>
      <c r="M245" s="115"/>
      <c r="N245" s="114"/>
      <c r="O245" s="116"/>
      <c r="P245" s="118"/>
      <c r="Q245" s="116"/>
      <c r="R245" s="116"/>
      <c r="S245" s="116">
        <v>2</v>
      </c>
    </row>
    <row r="246" spans="1:19" ht="30" hidden="1">
      <c r="A246" s="146"/>
      <c r="B246" s="147"/>
      <c r="C246" s="148">
        <f>MAX($C$5:C245)+1</f>
        <v>231</v>
      </c>
      <c r="D246" s="116" t="str">
        <f>COUNT($C$125:C246)&amp;"/BBNT/KM440+250"</f>
        <v>117/BBNT/KM440+250</v>
      </c>
      <c r="E246" s="149">
        <f>+E245+1</f>
        <v>46118</v>
      </c>
      <c r="F246" s="114" t="str">
        <f>Data!$A$35</f>
        <v>Rọ thép nhồi đá hộc</v>
      </c>
      <c r="G246" s="114" t="s">
        <v>468</v>
      </c>
      <c r="H246" s="187">
        <f t="shared" si="11"/>
        <v>440204.73000000004</v>
      </c>
      <c r="I246" s="187">
        <f t="shared" si="13"/>
        <v>440207.13000000006</v>
      </c>
      <c r="J246" s="116" t="s">
        <v>61</v>
      </c>
      <c r="K246" s="151" t="s">
        <v>313</v>
      </c>
      <c r="L246" s="116">
        <v>9</v>
      </c>
      <c r="M246" s="115"/>
      <c r="N246" s="114"/>
      <c r="O246" s="116"/>
      <c r="P246" s="118"/>
      <c r="Q246" s="116"/>
      <c r="R246" s="116"/>
      <c r="S246" s="116">
        <v>2</v>
      </c>
    </row>
    <row r="247" spans="1:19" ht="15" hidden="1">
      <c r="A247" s="146"/>
      <c r="B247" s="147"/>
      <c r="C247" s="148">
        <f>MAX($C$5:C246)+1</f>
        <v>232</v>
      </c>
      <c r="D247" s="116" t="str">
        <f>COUNT($C$125:C247)&amp;"/BBNT/KM440+250"</f>
        <v>118/BBNT/KM440+250</v>
      </c>
      <c r="E247" s="149">
        <f>+E246+1</f>
        <v>46119</v>
      </c>
      <c r="F247" s="114" t="str">
        <f>Data!$A$6</f>
        <v xml:space="preserve">Hố móng </v>
      </c>
      <c r="G247" s="117" t="s">
        <v>435</v>
      </c>
      <c r="H247" s="187">
        <f>+H235-14</f>
        <v>440190.73000000004</v>
      </c>
      <c r="I247" s="187">
        <f>+H247+12</f>
        <v>440202.73000000004</v>
      </c>
      <c r="J247" s="116" t="s">
        <v>61</v>
      </c>
      <c r="K247" s="151" t="s">
        <v>436</v>
      </c>
      <c r="L247" s="116">
        <v>6</v>
      </c>
      <c r="M247" s="115"/>
      <c r="N247" s="114"/>
      <c r="O247" s="116"/>
      <c r="P247" s="118"/>
      <c r="Q247" s="116"/>
      <c r="R247" s="116"/>
      <c r="S247" s="116">
        <v>2</v>
      </c>
    </row>
    <row r="248" spans="1:19" ht="15" hidden="1">
      <c r="A248" s="146"/>
      <c r="B248" s="147"/>
      <c r="C248" s="148">
        <f>MAX($C$5:C247)+1</f>
        <v>233</v>
      </c>
      <c r="D248" s="116" t="str">
        <f>COUNT($C$125:C248)&amp;"/BBNT/KM440+250"</f>
        <v>119/BBNT/KM440+250</v>
      </c>
      <c r="E248" s="149">
        <f>+E247</f>
        <v>46119</v>
      </c>
      <c r="F248" s="114" t="str">
        <f>Data!$A$36</f>
        <v>Lắp đặt cột hộ lan tôn sóng</v>
      </c>
      <c r="G248" s="117" t="s">
        <v>437</v>
      </c>
      <c r="H248" s="187">
        <f>+H247</f>
        <v>440190.73000000004</v>
      </c>
      <c r="I248" s="187">
        <f>+I247</f>
        <v>440202.73000000004</v>
      </c>
      <c r="J248" s="116" t="s">
        <v>61</v>
      </c>
      <c r="K248" s="151" t="s">
        <v>63</v>
      </c>
      <c r="L248" s="116">
        <v>6</v>
      </c>
      <c r="M248" s="115"/>
      <c r="N248" s="114"/>
      <c r="O248" s="116"/>
      <c r="P248" s="118"/>
      <c r="Q248" s="116"/>
      <c r="R248" s="116"/>
      <c r="S248" s="116">
        <v>2</v>
      </c>
    </row>
    <row r="249" spans="1:19" ht="15" hidden="1">
      <c r="A249" s="146"/>
      <c r="B249" s="147"/>
      <c r="C249" s="148">
        <f>MAX($C$5:C248)+1</f>
        <v>234</v>
      </c>
      <c r="D249" s="116" t="str">
        <f>COUNT($C$125:C249)&amp;"/BBNT/KM440+250"</f>
        <v>120/BBNT/KM440+250</v>
      </c>
      <c r="E249" s="149">
        <f>+E248</f>
        <v>46119</v>
      </c>
      <c r="F249" s="114" t="str">
        <f>Data!$A$4</f>
        <v>Đổ bê tông</v>
      </c>
      <c r="G249" s="117" t="s">
        <v>438</v>
      </c>
      <c r="H249" s="187">
        <f t="shared" ref="H249:I251" si="14">+H248</f>
        <v>440190.73000000004</v>
      </c>
      <c r="I249" s="187">
        <f t="shared" si="14"/>
        <v>440202.73000000004</v>
      </c>
      <c r="J249" s="116" t="s">
        <v>61</v>
      </c>
      <c r="K249" s="151" t="s">
        <v>254</v>
      </c>
      <c r="L249" s="116">
        <v>1</v>
      </c>
      <c r="M249" s="115"/>
      <c r="N249" s="114"/>
      <c r="O249" s="116"/>
      <c r="P249" s="118"/>
      <c r="Q249" s="116"/>
      <c r="R249" s="116"/>
      <c r="S249" s="116">
        <v>2</v>
      </c>
    </row>
    <row r="250" spans="1:19" ht="15" hidden="1">
      <c r="A250" s="146"/>
      <c r="B250" s="147"/>
      <c r="C250" s="148">
        <f>MAX($C$5:C249)+1</f>
        <v>235</v>
      </c>
      <c r="D250" s="116" t="str">
        <f>COUNT($C$125:C250)&amp;"/BBNT/KM440+250"</f>
        <v>121/BBNT/KM440+250</v>
      </c>
      <c r="E250" s="149">
        <f>+E249+7</f>
        <v>46126</v>
      </c>
      <c r="F250" s="114" t="str">
        <f>Data!$A$5</f>
        <v>NT bê tông</v>
      </c>
      <c r="G250" s="117" t="s">
        <v>439</v>
      </c>
      <c r="H250" s="187">
        <f t="shared" si="14"/>
        <v>440190.73000000004</v>
      </c>
      <c r="I250" s="187">
        <f t="shared" si="14"/>
        <v>440202.73000000004</v>
      </c>
      <c r="J250" s="116" t="s">
        <v>61</v>
      </c>
      <c r="K250" s="151" t="s">
        <v>254</v>
      </c>
      <c r="L250" s="116">
        <v>1</v>
      </c>
      <c r="M250" s="115"/>
      <c r="N250" s="114"/>
      <c r="O250" s="116"/>
      <c r="P250" s="118"/>
      <c r="Q250" s="116"/>
      <c r="R250" s="116"/>
      <c r="S250" s="116">
        <v>2</v>
      </c>
    </row>
    <row r="251" spans="1:19" ht="15" hidden="1">
      <c r="A251" s="146"/>
      <c r="B251" s="147"/>
      <c r="C251" s="148">
        <f>MAX($C$5:C250)+1</f>
        <v>236</v>
      </c>
      <c r="D251" s="116" t="str">
        <f>COUNT($C$125:C251)&amp;"/BBNT/KM440+250"</f>
        <v>122/BBNT/KM440+250</v>
      </c>
      <c r="E251" s="149">
        <f>+E250</f>
        <v>46126</v>
      </c>
      <c r="F251" s="114" t="str">
        <f>Data!$A$12</f>
        <v>Lắp đặt tấm HLTS</v>
      </c>
      <c r="G251" s="117" t="s">
        <v>334</v>
      </c>
      <c r="H251" s="187">
        <f t="shared" si="14"/>
        <v>440190.73000000004</v>
      </c>
      <c r="I251" s="187">
        <f t="shared" si="14"/>
        <v>440202.73000000004</v>
      </c>
      <c r="J251" s="116" t="s">
        <v>61</v>
      </c>
      <c r="K251" s="151" t="s">
        <v>66</v>
      </c>
      <c r="L251" s="116">
        <v>12</v>
      </c>
      <c r="M251" s="115"/>
      <c r="N251" s="114"/>
      <c r="O251" s="116"/>
      <c r="P251" s="118"/>
      <c r="Q251" s="116"/>
      <c r="R251" s="116"/>
      <c r="S251" s="116">
        <v>2</v>
      </c>
    </row>
    <row r="252" spans="1:19" ht="15" hidden="1">
      <c r="A252" s="146"/>
      <c r="B252" s="147"/>
      <c r="C252" s="148">
        <f>MAX($C$5:C251)+1</f>
        <v>237</v>
      </c>
      <c r="D252" s="116" t="str">
        <f>COUNT($C$125:C252)&amp;"/BBNT/KM440+250"</f>
        <v>123/BBNT/KM440+250</v>
      </c>
      <c r="E252" s="149">
        <f>+E248</f>
        <v>46119</v>
      </c>
      <c r="F252" s="114" t="str">
        <f>Data!$A$6</f>
        <v xml:space="preserve">Hố móng </v>
      </c>
      <c r="G252" s="114" t="s">
        <v>440</v>
      </c>
      <c r="H252" s="150">
        <v>440175</v>
      </c>
      <c r="I252" s="150"/>
      <c r="J252" s="116" t="s">
        <v>61</v>
      </c>
      <c r="K252" s="151" t="s">
        <v>353</v>
      </c>
      <c r="L252" s="116">
        <v>1</v>
      </c>
      <c r="M252" s="115"/>
      <c r="N252" s="114"/>
      <c r="O252" s="116"/>
      <c r="P252" s="118"/>
      <c r="Q252" s="116"/>
      <c r="R252" s="116"/>
      <c r="S252" s="116">
        <v>2</v>
      </c>
    </row>
    <row r="253" spans="1:19" ht="15" hidden="1">
      <c r="A253" s="146"/>
      <c r="B253" s="147"/>
      <c r="C253" s="148">
        <f>MAX($C$5:C252)+1</f>
        <v>238</v>
      </c>
      <c r="D253" s="116" t="str">
        <f>COUNT($C$125:C253)&amp;"/BBNT/KM440+250"</f>
        <v>124/BBNT/KM440+250</v>
      </c>
      <c r="E253" s="149">
        <f t="shared" ref="E253:E254" si="15">+E252</f>
        <v>46119</v>
      </c>
      <c r="F253" s="114" t="str">
        <f>Data!$A$41</f>
        <v>Lắp đặt cột + biển báo tám giác</v>
      </c>
      <c r="G253" s="114" t="s">
        <v>441</v>
      </c>
      <c r="H253" s="150">
        <v>440175</v>
      </c>
      <c r="I253" s="150"/>
      <c r="J253" s="116" t="s">
        <v>61</v>
      </c>
      <c r="K253" s="151" t="s">
        <v>63</v>
      </c>
      <c r="L253" s="116">
        <v>1</v>
      </c>
      <c r="M253" s="115"/>
      <c r="N253" s="114"/>
      <c r="O253" s="116"/>
      <c r="P253" s="118"/>
      <c r="Q253" s="116"/>
      <c r="R253" s="116"/>
      <c r="S253" s="116">
        <v>2</v>
      </c>
    </row>
    <row r="254" spans="1:19" ht="15" hidden="1">
      <c r="A254" s="146"/>
      <c r="B254" s="147"/>
      <c r="C254" s="148">
        <f>MAX($C$5:C253)+1</f>
        <v>239</v>
      </c>
      <c r="D254" s="116" t="str">
        <f>COUNT($C$125:C254)&amp;"/BBNT/KM440+250"</f>
        <v>125/BBNT/KM440+250</v>
      </c>
      <c r="E254" s="149">
        <f t="shared" si="15"/>
        <v>46119</v>
      </c>
      <c r="F254" s="114" t="str">
        <f>Data!$A$4</f>
        <v>Đổ bê tông</v>
      </c>
      <c r="G254" s="114" t="s">
        <v>442</v>
      </c>
      <c r="H254" s="150">
        <v>440175</v>
      </c>
      <c r="I254" s="150"/>
      <c r="J254" s="116" t="s">
        <v>61</v>
      </c>
      <c r="K254" s="151" t="s">
        <v>254</v>
      </c>
      <c r="L254" s="116">
        <v>0.14499999999999999</v>
      </c>
      <c r="M254" s="115"/>
      <c r="N254" s="114"/>
      <c r="O254" s="116"/>
      <c r="P254" s="118"/>
      <c r="Q254" s="116"/>
      <c r="R254" s="116"/>
      <c r="S254" s="116">
        <v>2</v>
      </c>
    </row>
    <row r="255" spans="1:19" ht="15" hidden="1">
      <c r="A255" s="146"/>
      <c r="B255" s="147"/>
      <c r="C255" s="148">
        <f>MAX($C$5:C254)+1</f>
        <v>240</v>
      </c>
      <c r="D255" s="116" t="str">
        <f>COUNT($C$125:C255)&amp;"/BBNT/KM440+250"</f>
        <v>126/BBNT/KM440+250</v>
      </c>
      <c r="E255" s="149">
        <f>+E254+7</f>
        <v>46126</v>
      </c>
      <c r="F255" s="114" t="str">
        <f>Data!$A$5</f>
        <v>NT bê tông</v>
      </c>
      <c r="G255" s="114" t="s">
        <v>443</v>
      </c>
      <c r="H255" s="150">
        <v>440175</v>
      </c>
      <c r="I255" s="150"/>
      <c r="J255" s="116" t="s">
        <v>61</v>
      </c>
      <c r="K255" s="151" t="s">
        <v>254</v>
      </c>
      <c r="L255" s="116">
        <v>0.14499999999999999</v>
      </c>
      <c r="M255" s="115"/>
      <c r="N255" s="114"/>
      <c r="O255" s="116"/>
      <c r="P255" s="118"/>
      <c r="Q255" s="116"/>
      <c r="R255" s="116"/>
      <c r="S255" s="116">
        <v>2</v>
      </c>
    </row>
    <row r="256" spans="1:19" ht="15" hidden="1">
      <c r="A256" s="146"/>
      <c r="B256" s="147"/>
      <c r="C256" s="148">
        <f>MAX($C$5:C255)+1</f>
        <v>241</v>
      </c>
      <c r="D256" s="116" t="str">
        <f>COUNT($C$125:C256)&amp;"/BBNT/KM440+250"</f>
        <v>127/BBNT/KM440+250</v>
      </c>
      <c r="E256" s="149">
        <f>+E252</f>
        <v>46119</v>
      </c>
      <c r="F256" s="114" t="str">
        <f>Data!$A$6</f>
        <v xml:space="preserve">Hố móng </v>
      </c>
      <c r="G256" s="114" t="s">
        <v>355</v>
      </c>
      <c r="H256" s="150">
        <v>440290</v>
      </c>
      <c r="I256" s="150"/>
      <c r="J256" s="116" t="s">
        <v>62</v>
      </c>
      <c r="K256" s="151" t="s">
        <v>353</v>
      </c>
      <c r="L256" s="116">
        <v>1</v>
      </c>
      <c r="M256" s="115"/>
      <c r="N256" s="114"/>
      <c r="O256" s="116"/>
      <c r="P256" s="118"/>
      <c r="Q256" s="116"/>
      <c r="R256" s="116"/>
      <c r="S256" s="116">
        <v>2</v>
      </c>
    </row>
    <row r="257" spans="1:19" ht="15" hidden="1">
      <c r="A257" s="146"/>
      <c r="B257" s="147"/>
      <c r="C257" s="148">
        <f>MAX($C$5:C256)+1</f>
        <v>242</v>
      </c>
      <c r="D257" s="116" t="str">
        <f>COUNT($C$125:C257)&amp;"/BBNT/KM440+250"</f>
        <v>128/BBNT/KM440+250</v>
      </c>
      <c r="E257" s="149">
        <f t="shared" ref="E257:E258" si="16">+E256</f>
        <v>46119</v>
      </c>
      <c r="F257" s="114" t="str">
        <f>Data!$A$41</f>
        <v>Lắp đặt cột + biển báo tám giác</v>
      </c>
      <c r="G257" s="114" t="s">
        <v>354</v>
      </c>
      <c r="H257" s="150">
        <v>440290</v>
      </c>
      <c r="I257" s="150"/>
      <c r="J257" s="116" t="s">
        <v>62</v>
      </c>
      <c r="K257" s="151" t="s">
        <v>63</v>
      </c>
      <c r="L257" s="116">
        <v>1</v>
      </c>
      <c r="M257" s="115"/>
      <c r="N257" s="114"/>
      <c r="O257" s="116"/>
      <c r="P257" s="118"/>
      <c r="Q257" s="116"/>
      <c r="R257" s="116"/>
      <c r="S257" s="116">
        <v>2</v>
      </c>
    </row>
    <row r="258" spans="1:19" ht="15" hidden="1">
      <c r="A258" s="146"/>
      <c r="B258" s="147"/>
      <c r="C258" s="148">
        <f>MAX($C$5:C257)+1</f>
        <v>243</v>
      </c>
      <c r="D258" s="116" t="str">
        <f>COUNT($C$125:C258)&amp;"/BBNT/KM440+250"</f>
        <v>129/BBNT/KM440+250</v>
      </c>
      <c r="E258" s="149">
        <f t="shared" si="16"/>
        <v>46119</v>
      </c>
      <c r="F258" s="114" t="str">
        <f>Data!$A$4</f>
        <v>Đổ bê tông</v>
      </c>
      <c r="G258" s="114" t="s">
        <v>356</v>
      </c>
      <c r="H258" s="150">
        <v>440290</v>
      </c>
      <c r="I258" s="150"/>
      <c r="J258" s="116" t="s">
        <v>62</v>
      </c>
      <c r="K258" s="151" t="s">
        <v>254</v>
      </c>
      <c r="L258" s="116">
        <v>0.14499999999999999</v>
      </c>
      <c r="M258" s="115"/>
      <c r="N258" s="114"/>
      <c r="O258" s="116"/>
      <c r="P258" s="118"/>
      <c r="Q258" s="116"/>
      <c r="R258" s="116"/>
      <c r="S258" s="116">
        <v>2</v>
      </c>
    </row>
    <row r="259" spans="1:19" ht="15" hidden="1">
      <c r="A259" s="146"/>
      <c r="B259" s="147"/>
      <c r="C259" s="148">
        <f>MAX($C$5:C258)+1</f>
        <v>244</v>
      </c>
      <c r="D259" s="116" t="str">
        <f>COUNT($C$125:C259)&amp;"/BBNT/KM440+250"</f>
        <v>130/BBNT/KM440+250</v>
      </c>
      <c r="E259" s="149">
        <f>+E258+7</f>
        <v>46126</v>
      </c>
      <c r="F259" s="114" t="str">
        <f>Data!$A$5</f>
        <v>NT bê tông</v>
      </c>
      <c r="G259" s="114" t="s">
        <v>357</v>
      </c>
      <c r="H259" s="150">
        <v>440290</v>
      </c>
      <c r="I259" s="150"/>
      <c r="J259" s="116" t="s">
        <v>62</v>
      </c>
      <c r="K259" s="151" t="s">
        <v>254</v>
      </c>
      <c r="L259" s="116">
        <v>0.14499999999999999</v>
      </c>
      <c r="M259" s="115"/>
      <c r="N259" s="114"/>
      <c r="O259" s="116"/>
      <c r="P259" s="118"/>
      <c r="Q259" s="116"/>
      <c r="R259" s="116"/>
      <c r="S259" s="116">
        <v>2</v>
      </c>
    </row>
    <row r="260" spans="1:19" ht="15" hidden="1">
      <c r="A260" s="146"/>
      <c r="B260" s="147"/>
      <c r="C260" s="148">
        <f>MAX($C$5:C259)+1</f>
        <v>245</v>
      </c>
      <c r="D260" s="116" t="str">
        <f>COUNT($C$125:C260)&amp;"/BBNT/KM440+250"</f>
        <v>131/BBNT/KM440+250</v>
      </c>
      <c r="E260" s="149">
        <f>+E255+1</f>
        <v>46127</v>
      </c>
      <c r="F260" s="114" t="str">
        <f>Data!$A$39</f>
        <v>Khuôn lề gia cố BTXM</v>
      </c>
      <c r="G260" s="114" t="str">
        <f>Data!$A$39</f>
        <v>Khuôn lề gia cố BTXM</v>
      </c>
      <c r="H260" s="187">
        <v>440200</v>
      </c>
      <c r="I260" s="187">
        <v>440264.04</v>
      </c>
      <c r="J260" s="116" t="s">
        <v>62</v>
      </c>
      <c r="K260" s="151" t="s">
        <v>252</v>
      </c>
      <c r="L260" s="116">
        <v>130.61000000000001</v>
      </c>
      <c r="M260" s="115"/>
      <c r="N260" s="114"/>
      <c r="O260" s="116"/>
      <c r="P260" s="118"/>
      <c r="Q260" s="116"/>
      <c r="R260" s="116"/>
      <c r="S260" s="116">
        <v>2</v>
      </c>
    </row>
    <row r="261" spans="1:19" ht="15" hidden="1">
      <c r="A261" s="146"/>
      <c r="B261" s="147"/>
      <c r="C261" s="148">
        <f>MAX($C$5:C260)+1</f>
        <v>246</v>
      </c>
      <c r="D261" s="116" t="str">
        <f>COUNT($C$125:C261)&amp;"/BBNT/KM440+250"</f>
        <v>132/BBNT/KM440+250</v>
      </c>
      <c r="E261" s="149">
        <f t="shared" ref="E261:E263" si="17">+E260</f>
        <v>46127</v>
      </c>
      <c r="F261" s="114" t="str">
        <f>Data!$A$31</f>
        <v>Lớp móng đá dăm nước</v>
      </c>
      <c r="G261" s="114" t="s">
        <v>344</v>
      </c>
      <c r="H261" s="187">
        <v>440200</v>
      </c>
      <c r="I261" s="187">
        <v>440264.04</v>
      </c>
      <c r="J261" s="116" t="s">
        <v>62</v>
      </c>
      <c r="K261" s="151" t="s">
        <v>252</v>
      </c>
      <c r="L261" s="116">
        <f>+L260</f>
        <v>130.61000000000001</v>
      </c>
      <c r="M261" s="115"/>
      <c r="N261" s="114"/>
      <c r="O261" s="116"/>
      <c r="P261" s="118"/>
      <c r="Q261" s="116"/>
      <c r="R261" s="116"/>
      <c r="S261" s="116">
        <v>2</v>
      </c>
    </row>
    <row r="262" spans="1:19" ht="15" hidden="1">
      <c r="A262" s="146"/>
      <c r="B262" s="147"/>
      <c r="C262" s="148">
        <f>MAX($C$5:C261)+1</f>
        <v>247</v>
      </c>
      <c r="D262" s="116" t="str">
        <f>COUNT($C$125:C262)&amp;"/BBNT/KM440+250"</f>
        <v>133/BBNT/KM440+250</v>
      </c>
      <c r="E262" s="149">
        <f t="shared" si="17"/>
        <v>46127</v>
      </c>
      <c r="F262" s="114" t="str">
        <f>Data!$A$40</f>
        <v>Lót bạt dứa</v>
      </c>
      <c r="G262" s="114" t="s">
        <v>350</v>
      </c>
      <c r="H262" s="187">
        <v>440200</v>
      </c>
      <c r="I262" s="187">
        <v>440264.04</v>
      </c>
      <c r="J262" s="116" t="s">
        <v>62</v>
      </c>
      <c r="K262" s="151" t="s">
        <v>252</v>
      </c>
      <c r="L262" s="116">
        <f t="shared" ref="L262:L264" si="18">+L261</f>
        <v>130.61000000000001</v>
      </c>
      <c r="M262" s="115"/>
      <c r="N262" s="114"/>
      <c r="O262" s="116"/>
      <c r="P262" s="118"/>
      <c r="Q262" s="116"/>
      <c r="R262" s="116"/>
      <c r="S262" s="116">
        <v>2</v>
      </c>
    </row>
    <row r="263" spans="1:19" ht="15" hidden="1">
      <c r="A263" s="146"/>
      <c r="B263" s="147"/>
      <c r="C263" s="148">
        <f>MAX($C$5:C262)+1</f>
        <v>248</v>
      </c>
      <c r="D263" s="116" t="str">
        <f>COUNT($C$125:C263)&amp;"/BBNT/KM440+250"</f>
        <v>134/BBNT/KM440+250</v>
      </c>
      <c r="E263" s="149">
        <f t="shared" si="17"/>
        <v>46127</v>
      </c>
      <c r="F263" s="114" t="str">
        <f>Data!$A$4</f>
        <v>Đổ bê tông</v>
      </c>
      <c r="G263" s="108" t="s">
        <v>343</v>
      </c>
      <c r="H263" s="187">
        <v>440200</v>
      </c>
      <c r="I263" s="187">
        <v>440264.04</v>
      </c>
      <c r="J263" s="116" t="s">
        <v>62</v>
      </c>
      <c r="K263" s="151" t="s">
        <v>252</v>
      </c>
      <c r="L263" s="116">
        <f t="shared" si="18"/>
        <v>130.61000000000001</v>
      </c>
      <c r="M263" s="115"/>
      <c r="N263" s="114"/>
      <c r="O263" s="116"/>
      <c r="P263" s="118"/>
      <c r="Q263" s="116"/>
      <c r="R263" s="116"/>
      <c r="S263" s="116">
        <v>2</v>
      </c>
    </row>
    <row r="264" spans="1:19" ht="15" hidden="1">
      <c r="A264" s="146"/>
      <c r="B264" s="147"/>
      <c r="C264" s="148">
        <f>MAX($C$5:C263)+1</f>
        <v>249</v>
      </c>
      <c r="D264" s="116" t="str">
        <f>COUNT($C$125:C264)&amp;"/BBNT/KM440+250"</f>
        <v>135/BBNT/KM440+250</v>
      </c>
      <c r="E264" s="149">
        <f>+E263+7</f>
        <v>46134</v>
      </c>
      <c r="F264" s="114" t="str">
        <f>Data!$A$5</f>
        <v>NT bê tông</v>
      </c>
      <c r="G264" s="188" t="s">
        <v>345</v>
      </c>
      <c r="H264" s="187">
        <v>440200</v>
      </c>
      <c r="I264" s="187">
        <v>440264.04</v>
      </c>
      <c r="J264" s="116" t="s">
        <v>62</v>
      </c>
      <c r="K264" s="151" t="s">
        <v>252</v>
      </c>
      <c r="L264" s="116">
        <f t="shared" si="18"/>
        <v>130.61000000000001</v>
      </c>
      <c r="M264" s="115"/>
      <c r="N264" s="114"/>
      <c r="O264" s="116"/>
      <c r="P264" s="118"/>
      <c r="Q264" s="116"/>
      <c r="R264" s="116"/>
      <c r="S264" s="116">
        <v>2</v>
      </c>
    </row>
    <row r="265" spans="1:19" ht="15" hidden="1">
      <c r="A265" s="146"/>
      <c r="B265" s="147"/>
      <c r="C265" s="148">
        <f>MAX($C$5:C264)+1</f>
        <v>250</v>
      </c>
      <c r="D265" s="116" t="str">
        <f>COUNT($C$125:C265)&amp;"/BBNT/KM440+250"</f>
        <v>136/BBNT/KM440+250</v>
      </c>
      <c r="E265" s="149">
        <f>+E264</f>
        <v>46134</v>
      </c>
      <c r="F265" s="114"/>
      <c r="G265" s="114" t="s">
        <v>963</v>
      </c>
      <c r="H265" s="187">
        <v>440200</v>
      </c>
      <c r="I265" s="187">
        <v>440264.04</v>
      </c>
      <c r="J265" s="116" t="s">
        <v>61</v>
      </c>
      <c r="K265" s="151"/>
      <c r="L265" s="116"/>
      <c r="M265" s="115"/>
      <c r="N265" s="114"/>
      <c r="O265" s="116"/>
      <c r="P265" s="118"/>
      <c r="Q265" s="116"/>
      <c r="R265" s="116"/>
      <c r="S265" s="116">
        <v>2</v>
      </c>
    </row>
    <row r="266" spans="1:19" s="204" customFormat="1" ht="15">
      <c r="A266" s="146"/>
      <c r="B266" s="147"/>
      <c r="C266" s="190" t="s">
        <v>449</v>
      </c>
      <c r="D266" s="208" t="s">
        <v>450</v>
      </c>
      <c r="E266" s="205" t="s">
        <v>242</v>
      </c>
      <c r="F266" s="205"/>
      <c r="G266" s="648" t="str">
        <f>+D266</f>
        <v>Km440+600</v>
      </c>
      <c r="H266" s="205"/>
      <c r="I266" s="205"/>
      <c r="J266" s="205"/>
      <c r="K266" s="206"/>
      <c r="L266" s="205"/>
      <c r="M266" s="205"/>
      <c r="N266" s="205"/>
      <c r="O266" s="205"/>
      <c r="P266" s="207"/>
      <c r="Q266" s="205"/>
      <c r="R266" s="205"/>
      <c r="S266" s="205">
        <v>3</v>
      </c>
    </row>
    <row r="267" spans="1:19" ht="15">
      <c r="A267" s="146"/>
      <c r="B267" s="147"/>
      <c r="C267" s="148">
        <f>MAX($C$5:C266)+1</f>
        <v>251</v>
      </c>
      <c r="D267" s="116" t="str">
        <f>COUNT($C$267:C267)&amp;"/BBNT/KM440+600"</f>
        <v>1/BBNT/KM440+600</v>
      </c>
      <c r="E267" s="149">
        <f>+E263+1</f>
        <v>46128</v>
      </c>
      <c r="F267" s="114"/>
      <c r="G267" s="114" t="s">
        <v>870</v>
      </c>
      <c r="H267" s="187">
        <f>440600-2.5</f>
        <v>440597.5</v>
      </c>
      <c r="I267" s="187">
        <f>440646.09+7.21</f>
        <v>440653.30000000005</v>
      </c>
      <c r="J267" s="116" t="s">
        <v>62</v>
      </c>
      <c r="K267" s="151"/>
      <c r="L267" s="116"/>
      <c r="M267" s="115"/>
      <c r="N267" s="114"/>
      <c r="O267" s="116" t="s">
        <v>146</v>
      </c>
      <c r="P267" s="118" t="s">
        <v>238</v>
      </c>
      <c r="Q267" s="116"/>
      <c r="R267" s="116" t="s">
        <v>251</v>
      </c>
      <c r="S267" s="116">
        <v>3</v>
      </c>
    </row>
    <row r="268" spans="1:19" ht="15">
      <c r="A268" s="146"/>
      <c r="B268" s="147"/>
      <c r="C268" s="148">
        <f>MAX($C$5:C267)+1</f>
        <v>252</v>
      </c>
      <c r="D268" s="116" t="str">
        <f>COUNT($C$267:C268)&amp;"/BBNT/KM440+600"</f>
        <v>2/BBNT/KM440+600</v>
      </c>
      <c r="E268" s="149">
        <f>+E267</f>
        <v>46128</v>
      </c>
      <c r="F268" s="114"/>
      <c r="G268" s="114" t="s">
        <v>871</v>
      </c>
      <c r="H268" s="187">
        <f>440600-2.5</f>
        <v>440597.5</v>
      </c>
      <c r="I268" s="187">
        <f>440646.09+7.21</f>
        <v>440653.30000000005</v>
      </c>
      <c r="J268" s="116" t="s">
        <v>62</v>
      </c>
      <c r="K268" s="151"/>
      <c r="L268" s="116"/>
      <c r="M268" s="115"/>
      <c r="N268" s="114"/>
      <c r="O268" s="116" t="s">
        <v>145</v>
      </c>
      <c r="P268" s="118" t="s">
        <v>238</v>
      </c>
      <c r="Q268" s="116"/>
      <c r="R268" s="116" t="s">
        <v>251</v>
      </c>
      <c r="S268" s="116">
        <v>3</v>
      </c>
    </row>
    <row r="269" spans="1:19" ht="33.75">
      <c r="A269" s="146"/>
      <c r="B269" s="147"/>
      <c r="C269" s="148">
        <f>MAX($C$5:C268)+1</f>
        <v>253</v>
      </c>
      <c r="D269" s="116" t="str">
        <f>COUNT($C$267:C269)&amp;"/BBNT/KM440+600"</f>
        <v>3/BBNT/KM440+600</v>
      </c>
      <c r="E269" s="149">
        <f>+E268</f>
        <v>46128</v>
      </c>
      <c r="F269" s="114" t="str">
        <f>Data!$A$7</f>
        <v>Đắp móng</v>
      </c>
      <c r="G269" s="114" t="s">
        <v>461</v>
      </c>
      <c r="H269" s="187">
        <f>440600-2.5</f>
        <v>440597.5</v>
      </c>
      <c r="I269" s="187">
        <f>440646.09+7.21</f>
        <v>440653.30000000005</v>
      </c>
      <c r="J269" s="116" t="s">
        <v>62</v>
      </c>
      <c r="K269" s="151" t="s">
        <v>254</v>
      </c>
      <c r="L269" s="116">
        <v>0.2</v>
      </c>
      <c r="M269" s="115" t="str">
        <f>Data!$I$7</f>
        <v>- Bình đồ tuyến: Đúng HSTK;
- Độ chặt từng lớp: Đạt;
- Trắc ngang nền: đủ;
- Cao độ: đạt; Dốc ngang: đạt;
- Đánh giá: Phù hợp với thiết kế và tiêu chuẩn kỹ thuật, quy trình thi công và nghiệm thu;</v>
      </c>
      <c r="N269" s="114" t="str">
        <f>Data!$B$7</f>
        <v>TCVN 4447 -2012 Công tác đất - Thi công và nghiệm thu;</v>
      </c>
      <c r="O269" s="116" t="s">
        <v>258</v>
      </c>
      <c r="P269" s="118" t="s">
        <v>238</v>
      </c>
      <c r="Q269" s="116" t="s">
        <v>251</v>
      </c>
      <c r="R269" s="116" t="s">
        <v>251</v>
      </c>
      <c r="S269" s="116">
        <v>3</v>
      </c>
    </row>
    <row r="270" spans="1:19" ht="33.75">
      <c r="A270" s="146"/>
      <c r="B270" s="147"/>
      <c r="C270" s="148">
        <f>MAX($C$5:C269)+1</f>
        <v>254</v>
      </c>
      <c r="D270" s="116" t="str">
        <f>COUNT($C$267:C270)&amp;"/BBNT/KM440+600"</f>
        <v>4/BBNT/KM440+600</v>
      </c>
      <c r="E270" s="149">
        <f>+E268</f>
        <v>46128</v>
      </c>
      <c r="F270" s="114" t="str">
        <f>Data!$A$6</f>
        <v xml:space="preserve">Hố móng </v>
      </c>
      <c r="G270" s="114" t="s">
        <v>360</v>
      </c>
      <c r="H270" s="187">
        <v>440600</v>
      </c>
      <c r="I270" s="187">
        <v>440646.09</v>
      </c>
      <c r="J270" s="116" t="s">
        <v>62</v>
      </c>
      <c r="K270" s="151" t="s">
        <v>254</v>
      </c>
      <c r="L270" s="116">
        <v>1.96</v>
      </c>
      <c r="M270"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70" s="114" t="str">
        <f>Data!$B$6</f>
        <v xml:space="preserve"> TCVN 9436-2012, TCVN 4447-2012 và các tiêu chuẩn, quy chuẩn hiện hành của nhà nước.</v>
      </c>
      <c r="O270" s="116" t="s">
        <v>258</v>
      </c>
      <c r="P270" s="118" t="s">
        <v>238</v>
      </c>
      <c r="Q270" s="116" t="s">
        <v>251</v>
      </c>
      <c r="R270" s="116" t="s">
        <v>251</v>
      </c>
      <c r="S270" s="116">
        <v>3</v>
      </c>
    </row>
    <row r="271" spans="1:19" ht="33.75">
      <c r="A271" s="146"/>
      <c r="B271" s="147"/>
      <c r="C271" s="148">
        <f>MAX($C$5:C270)+1</f>
        <v>255</v>
      </c>
      <c r="D271" s="116" t="str">
        <f>COUNT($C$267:C271)&amp;"/BBNT/KM440+600"</f>
        <v>5/BBNT/KM440+600</v>
      </c>
      <c r="E271" s="149">
        <f>+E270</f>
        <v>46128</v>
      </c>
      <c r="F271" s="114" t="str">
        <f>Data!$A$40</f>
        <v>Lót bạt dứa</v>
      </c>
      <c r="G271" s="114" t="s">
        <v>361</v>
      </c>
      <c r="H271" s="187">
        <v>440600</v>
      </c>
      <c r="I271" s="187">
        <v>440646.09</v>
      </c>
      <c r="J271" s="116" t="s">
        <v>62</v>
      </c>
      <c r="K271" s="151" t="s">
        <v>252</v>
      </c>
      <c r="L271" s="116">
        <v>50.86</v>
      </c>
      <c r="M271"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271" s="114" t="str">
        <f>Data!$B$40</f>
        <v>TCVN 4453:1995 – Kết cấu bê tông và bê tông cốt thép – Quy phạm thi công và nghiệm thu.</v>
      </c>
      <c r="O271" s="116" t="s">
        <v>258</v>
      </c>
      <c r="P271" s="118" t="s">
        <v>238</v>
      </c>
      <c r="Q271" s="116" t="s">
        <v>251</v>
      </c>
      <c r="R271" s="116" t="s">
        <v>251</v>
      </c>
      <c r="S271" s="116">
        <v>3</v>
      </c>
    </row>
    <row r="272" spans="1:19" ht="40.5">
      <c r="A272" s="146"/>
      <c r="B272" s="147"/>
      <c r="C272" s="148">
        <f>MAX($C$5:C271)+1</f>
        <v>256</v>
      </c>
      <c r="D272" s="116" t="str">
        <f>COUNT($C$267:C272)&amp;"/BBNT/KM440+600"</f>
        <v>6/BBNT/KM440+600</v>
      </c>
      <c r="E272" s="149">
        <f t="shared" ref="E272" si="19">+E271</f>
        <v>46128</v>
      </c>
      <c r="F272" s="114" t="str">
        <f>Data!$A$4</f>
        <v>Đổ bê tông</v>
      </c>
      <c r="G272" s="114" t="s">
        <v>362</v>
      </c>
      <c r="H272" s="187">
        <v>440600</v>
      </c>
      <c r="I272" s="187">
        <v>440646.09</v>
      </c>
      <c r="J272" s="116" t="s">
        <v>62</v>
      </c>
      <c r="K272" s="151" t="s">
        <v>254</v>
      </c>
      <c r="L272" s="116">
        <v>3.18</v>
      </c>
      <c r="M27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72" s="114" t="str">
        <f>Data!$B$4</f>
        <v xml:space="preserve"> TCVN 4453 : 1995 và các tiêu chuẩn, quy chuẩn hiện hành của nhà nước.</v>
      </c>
      <c r="O272" s="116" t="s">
        <v>257</v>
      </c>
      <c r="P272" s="118" t="s">
        <v>238</v>
      </c>
      <c r="Q272" s="116" t="s">
        <v>251</v>
      </c>
      <c r="R272" s="116" t="s">
        <v>251</v>
      </c>
      <c r="S272" s="116">
        <v>3</v>
      </c>
    </row>
    <row r="273" spans="1:19" ht="33.75">
      <c r="A273" s="146"/>
      <c r="B273" s="147"/>
      <c r="C273" s="148">
        <f>MAX($C$5:C272)+1</f>
        <v>257</v>
      </c>
      <c r="D273" s="116" t="str">
        <f>COUNT($C$267:C273)&amp;"/BBNT/KM440+600"</f>
        <v>7/BBNT/KM440+600</v>
      </c>
      <c r="E273" s="149">
        <f>+E272+7</f>
        <v>46135</v>
      </c>
      <c r="F273" s="114" t="str">
        <f>Data!$A$5</f>
        <v>NT bê tông</v>
      </c>
      <c r="G273" s="114" t="s">
        <v>363</v>
      </c>
      <c r="H273" s="187">
        <v>440600</v>
      </c>
      <c r="I273" s="187">
        <v>440646.09</v>
      </c>
      <c r="J273" s="116" t="s">
        <v>62</v>
      </c>
      <c r="K273" s="151" t="s">
        <v>254</v>
      </c>
      <c r="L273" s="116">
        <f>+L272</f>
        <v>3.18</v>
      </c>
      <c r="M27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73" s="114" t="str">
        <f>Data!$B$5</f>
        <v>TCVN 4453:1995 – Kết cấu bê tông và bê tông cốt thép – Quy phạm thi công và nghiệm thu.</v>
      </c>
      <c r="O273" s="116" t="s">
        <v>258</v>
      </c>
      <c r="P273" s="118" t="s">
        <v>238</v>
      </c>
      <c r="Q273" s="116"/>
      <c r="R273" s="116" t="s">
        <v>251</v>
      </c>
      <c r="S273" s="116">
        <v>3</v>
      </c>
    </row>
    <row r="274" spans="1:19" s="216" customFormat="1" ht="40.5">
      <c r="A274" s="209"/>
      <c r="B274" s="210"/>
      <c r="C274" s="148">
        <f>MAX($C$5:C273)+1</f>
        <v>258</v>
      </c>
      <c r="D274" s="116" t="str">
        <f>COUNT($C$267:C274)&amp;"/BBNT/KM440+600"</f>
        <v>8/BBNT/KM440+600</v>
      </c>
      <c r="E274" s="211">
        <f>+E268</f>
        <v>46128</v>
      </c>
      <c r="F274" s="125" t="str">
        <f>Data!$A$39</f>
        <v>Khuôn lề gia cố BTXM</v>
      </c>
      <c r="G274" s="125" t="str">
        <f>Data!$A$39</f>
        <v>Khuôn lề gia cố BTXM</v>
      </c>
      <c r="H274" s="187">
        <f>440600-2.5</f>
        <v>440597.5</v>
      </c>
      <c r="I274" s="187">
        <f>440646.09+7.21</f>
        <v>440653.30000000005</v>
      </c>
      <c r="J274" s="212" t="s">
        <v>62</v>
      </c>
      <c r="K274" s="213" t="s">
        <v>254</v>
      </c>
      <c r="L274" s="212">
        <v>8.2200000000000006</v>
      </c>
      <c r="M274" s="214"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274" s="125" t="str">
        <f>Data!$B$39</f>
        <v>TCVN 4453:1995 – Kết cấu bê tông và bê tông cốt thép – Quy phạm thi công và nghiệm thu.</v>
      </c>
      <c r="O274" s="212" t="s">
        <v>258</v>
      </c>
      <c r="P274" s="215" t="s">
        <v>238</v>
      </c>
      <c r="Q274" s="212" t="s">
        <v>251</v>
      </c>
      <c r="R274" s="212" t="s">
        <v>251</v>
      </c>
      <c r="S274" s="212">
        <v>3</v>
      </c>
    </row>
    <row r="275" spans="1:19" s="216" customFormat="1" ht="30">
      <c r="A275" s="209"/>
      <c r="B275" s="210"/>
      <c r="C275" s="148">
        <f>MAX($C$5:C274)+1</f>
        <v>259</v>
      </c>
      <c r="D275" s="116" t="str">
        <f>COUNT($C$267:C275)&amp;"/BBNT/KM440+600"</f>
        <v>9/BBNT/KM440+600</v>
      </c>
      <c r="E275" s="211">
        <f>+E274</f>
        <v>46128</v>
      </c>
      <c r="F275" s="125" t="str">
        <f>Data!$A$44</f>
        <v>Vận chuyển đá C4 sang Km442+620 và Km442+660 để đắp cự ly 2400m</v>
      </c>
      <c r="G275" s="125" t="s">
        <v>462</v>
      </c>
      <c r="H275" s="187">
        <f>440600-2.5</f>
        <v>440597.5</v>
      </c>
      <c r="I275" s="187">
        <f>440646.09+7.21</f>
        <v>440653.30000000005</v>
      </c>
      <c r="J275" s="212" t="s">
        <v>62</v>
      </c>
      <c r="K275" s="213" t="s">
        <v>254</v>
      </c>
      <c r="L275" s="212">
        <v>9.9499999999999993</v>
      </c>
      <c r="M275" s="214" t="str">
        <f>Data!$I$44</f>
        <v>- Đá C4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c r="N275" s="125" t="str">
        <f>Data!$B$44</f>
        <v xml:space="preserve"> TCVN 9361-2012, TCVN 4447-2012 và các tiêu chuẩn, quy chuẩn hiện hành của nhà nước.</v>
      </c>
      <c r="O275" s="212" t="s">
        <v>258</v>
      </c>
      <c r="P275" s="215" t="s">
        <v>238</v>
      </c>
      <c r="Q275" s="212" t="s">
        <v>251</v>
      </c>
      <c r="R275" s="212" t="s">
        <v>251</v>
      </c>
      <c r="S275" s="212">
        <v>3</v>
      </c>
    </row>
    <row r="276" spans="1:19" s="216" customFormat="1" ht="33.75">
      <c r="A276" s="209"/>
      <c r="B276" s="210"/>
      <c r="C276" s="148">
        <f>MAX($C$5:C275)+1</f>
        <v>260</v>
      </c>
      <c r="D276" s="116" t="str">
        <f>COUNT($C$267:C276)&amp;"/BBNT/KM440+600"</f>
        <v>10/BBNT/KM440+600</v>
      </c>
      <c r="E276" s="211">
        <f>+E275</f>
        <v>46128</v>
      </c>
      <c r="F276" s="125" t="str">
        <f>Data!$A$40</f>
        <v>Lót bạt dứa</v>
      </c>
      <c r="G276" s="125" t="s">
        <v>350</v>
      </c>
      <c r="H276" s="187">
        <f t="shared" ref="H276:H278" si="20">440600-2.5</f>
        <v>440597.5</v>
      </c>
      <c r="I276" s="187">
        <f t="shared" ref="I276:I278" si="21">440646.09+7.21</f>
        <v>440653.30000000005</v>
      </c>
      <c r="J276" s="212" t="s">
        <v>62</v>
      </c>
      <c r="K276" s="213" t="s">
        <v>252</v>
      </c>
      <c r="L276" s="212">
        <v>44.85</v>
      </c>
      <c r="M276" s="214"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276" s="125" t="str">
        <f>Data!$B$40</f>
        <v>TCVN 4453:1995 – Kết cấu bê tông và bê tông cốt thép – Quy phạm thi công và nghiệm thu.</v>
      </c>
      <c r="O276" s="212" t="s">
        <v>258</v>
      </c>
      <c r="P276" s="215" t="s">
        <v>238</v>
      </c>
      <c r="Q276" s="212" t="s">
        <v>251</v>
      </c>
      <c r="R276" s="212" t="s">
        <v>251</v>
      </c>
      <c r="S276" s="212">
        <v>3</v>
      </c>
    </row>
    <row r="277" spans="1:19" s="216" customFormat="1" ht="40.5">
      <c r="A277" s="209"/>
      <c r="B277" s="210"/>
      <c r="C277" s="148">
        <f>MAX($C$5:C276)+1</f>
        <v>261</v>
      </c>
      <c r="D277" s="116" t="str">
        <f>COUNT($C$267:C277)&amp;"/BBNT/KM440+600"</f>
        <v>11/BBNT/KM440+600</v>
      </c>
      <c r="E277" s="211">
        <f t="shared" ref="E277" si="22">+E276</f>
        <v>46128</v>
      </c>
      <c r="F277" s="125" t="str">
        <f>Data!$A$4</f>
        <v>Đổ bê tông</v>
      </c>
      <c r="G277" s="185" t="s">
        <v>463</v>
      </c>
      <c r="H277" s="187">
        <f t="shared" si="20"/>
        <v>440597.5</v>
      </c>
      <c r="I277" s="187">
        <f t="shared" si="21"/>
        <v>440653.30000000005</v>
      </c>
      <c r="J277" s="212" t="s">
        <v>62</v>
      </c>
      <c r="K277" s="213" t="s">
        <v>254</v>
      </c>
      <c r="L277" s="212">
        <f>+L276*0.2</f>
        <v>8.9700000000000006</v>
      </c>
      <c r="M277" s="214"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77" s="125" t="str">
        <f>Data!$B$4</f>
        <v xml:space="preserve"> TCVN 4453 : 1995 và các tiêu chuẩn, quy chuẩn hiện hành của nhà nước.</v>
      </c>
      <c r="O277" s="116" t="s">
        <v>257</v>
      </c>
      <c r="P277" s="215" t="s">
        <v>238</v>
      </c>
      <c r="Q277" s="212" t="s">
        <v>251</v>
      </c>
      <c r="R277" s="212" t="s">
        <v>251</v>
      </c>
      <c r="S277" s="212">
        <v>3</v>
      </c>
    </row>
    <row r="278" spans="1:19" s="216" customFormat="1" ht="33.75">
      <c r="A278" s="209"/>
      <c r="B278" s="210"/>
      <c r="C278" s="148">
        <f>MAX($C$5:C277)+1</f>
        <v>262</v>
      </c>
      <c r="D278" s="116" t="str">
        <f>COUNT($C$267:C278)&amp;"/BBNT/KM440+600"</f>
        <v>12/BBNT/KM440+600</v>
      </c>
      <c r="E278" s="211">
        <f>+E277+7</f>
        <v>46135</v>
      </c>
      <c r="F278" s="125" t="str">
        <f>Data!$A$5</f>
        <v>NT bê tông</v>
      </c>
      <c r="G278" s="185" t="s">
        <v>464</v>
      </c>
      <c r="H278" s="187">
        <f t="shared" si="20"/>
        <v>440597.5</v>
      </c>
      <c r="I278" s="187">
        <f t="shared" si="21"/>
        <v>440653.30000000005</v>
      </c>
      <c r="J278" s="212" t="s">
        <v>62</v>
      </c>
      <c r="K278" s="213" t="s">
        <v>252</v>
      </c>
      <c r="L278" s="212">
        <f>+L277</f>
        <v>8.9700000000000006</v>
      </c>
      <c r="M278" s="214"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78" s="125" t="str">
        <f>Data!$B$5</f>
        <v>TCVN 4453:1995 – Kết cấu bê tông và bê tông cốt thép – Quy phạm thi công và nghiệm thu.</v>
      </c>
      <c r="O278" s="212" t="s">
        <v>258</v>
      </c>
      <c r="P278" s="215" t="s">
        <v>238</v>
      </c>
      <c r="Q278" s="212"/>
      <c r="R278" s="212" t="s">
        <v>251</v>
      </c>
      <c r="S278" s="212">
        <v>3</v>
      </c>
    </row>
    <row r="279" spans="1:19" ht="15">
      <c r="A279" s="146"/>
      <c r="B279" s="147"/>
      <c r="C279" s="148">
        <f>MAX($C$5:C278)+1</f>
        <v>263</v>
      </c>
      <c r="D279" s="116" t="str">
        <f>COUNT($C$267:C279)&amp;"/BBNT/KM440+600"</f>
        <v>13/BBNT/KM440+600</v>
      </c>
      <c r="E279" s="149">
        <f>+E278</f>
        <v>46135</v>
      </c>
      <c r="F279" s="114"/>
      <c r="G279" s="114" t="s">
        <v>963</v>
      </c>
      <c r="H279" s="187">
        <f>440600-2.5</f>
        <v>440597.5</v>
      </c>
      <c r="I279" s="187">
        <f>440646.09+7.21</f>
        <v>440653.30000000005</v>
      </c>
      <c r="J279" s="116" t="s">
        <v>62</v>
      </c>
      <c r="K279" s="151"/>
      <c r="L279" s="116"/>
      <c r="M279" s="115"/>
      <c r="N279" s="114"/>
      <c r="O279" s="116" t="s">
        <v>962</v>
      </c>
      <c r="P279" s="118" t="s">
        <v>238</v>
      </c>
      <c r="Q279" s="116"/>
      <c r="R279" s="116" t="s">
        <v>251</v>
      </c>
      <c r="S279" s="116">
        <v>3</v>
      </c>
    </row>
    <row r="280" spans="1:19" s="204" customFormat="1" ht="14.25">
      <c r="A280" s="203"/>
      <c r="B280" s="265"/>
      <c r="C280" s="190" t="s">
        <v>465</v>
      </c>
      <c r="D280" s="208" t="s">
        <v>466</v>
      </c>
      <c r="E280" s="205" t="s">
        <v>358</v>
      </c>
      <c r="F280" s="205"/>
      <c r="G280" s="648" t="str">
        <f>+D280</f>
        <v>Km440+630</v>
      </c>
      <c r="H280" s="205"/>
      <c r="I280" s="205"/>
      <c r="J280" s="205"/>
      <c r="K280" s="206"/>
      <c r="L280" s="205"/>
      <c r="M280" s="205"/>
      <c r="N280" s="205"/>
      <c r="O280" s="205"/>
      <c r="P280" s="207"/>
      <c r="Q280" s="205"/>
      <c r="R280" s="205"/>
      <c r="S280" s="205">
        <v>3</v>
      </c>
    </row>
    <row r="281" spans="1:19" ht="15">
      <c r="A281" s="146"/>
      <c r="B281" s="147"/>
      <c r="C281" s="148">
        <f>MAX($C$5:C280)+1</f>
        <v>264</v>
      </c>
      <c r="D281" s="116" t="str">
        <f>COUNT($C$281:C281)&amp;"/BBNT/KM440+630"</f>
        <v>1/BBNT/KM440+630</v>
      </c>
      <c r="E281" s="149">
        <v>46080</v>
      </c>
      <c r="F281" s="114"/>
      <c r="G281" s="114" t="s">
        <v>858</v>
      </c>
      <c r="H281" s="187">
        <f>440600-2.5</f>
        <v>440597.5</v>
      </c>
      <c r="I281" s="187">
        <v>440646.09</v>
      </c>
      <c r="J281" s="116" t="s">
        <v>61</v>
      </c>
      <c r="K281" s="151"/>
      <c r="L281" s="191"/>
      <c r="M281" s="115"/>
      <c r="N281" s="114"/>
      <c r="O281" s="116" t="s">
        <v>146</v>
      </c>
      <c r="P281" s="118" t="s">
        <v>238</v>
      </c>
      <c r="Q281" s="116"/>
      <c r="R281" s="116" t="s">
        <v>251</v>
      </c>
      <c r="S281" s="116">
        <v>3</v>
      </c>
    </row>
    <row r="282" spans="1:19" ht="15">
      <c r="A282" s="146"/>
      <c r="B282" s="147"/>
      <c r="C282" s="148">
        <f>MAX($C$5:C281)+1</f>
        <v>265</v>
      </c>
      <c r="D282" s="116" t="str">
        <f>COUNT($C$281:C282)&amp;"/BBNT/KM440+630"</f>
        <v>2/BBNT/KM440+630</v>
      </c>
      <c r="E282" s="149">
        <f>+E281</f>
        <v>46080</v>
      </c>
      <c r="F282" s="114"/>
      <c r="G282" s="114" t="s">
        <v>859</v>
      </c>
      <c r="H282" s="187">
        <f t="shared" ref="H282" si="23">440600-2.5</f>
        <v>440597.5</v>
      </c>
      <c r="I282" s="187">
        <v>440646.09</v>
      </c>
      <c r="J282" s="116" t="s">
        <v>61</v>
      </c>
      <c r="K282" s="151"/>
      <c r="L282" s="116"/>
      <c r="M282" s="189"/>
      <c r="N282" s="114"/>
      <c r="O282" s="116" t="s">
        <v>145</v>
      </c>
      <c r="P282" s="118" t="s">
        <v>238</v>
      </c>
      <c r="Q282" s="116"/>
      <c r="R282" s="116" t="s">
        <v>251</v>
      </c>
      <c r="S282" s="116">
        <v>3</v>
      </c>
    </row>
    <row r="283" spans="1:19" ht="40.5">
      <c r="A283" s="146"/>
      <c r="B283" s="147"/>
      <c r="C283" s="148">
        <f>MAX($C$5:C282)+1</f>
        <v>266</v>
      </c>
      <c r="D283" s="116" t="str">
        <f>COUNT($C$281:C283)&amp;"/BBNT/KM440+630"</f>
        <v>3/BBNT/KM440+630</v>
      </c>
      <c r="E283" s="149">
        <f>+E282</f>
        <v>46080</v>
      </c>
      <c r="F283" s="114" t="str">
        <f>Data!$A$30</f>
        <v>Phá dỡ rọ đá cũ</v>
      </c>
      <c r="G283" s="117" t="s">
        <v>467</v>
      </c>
      <c r="H283" s="187">
        <v>440626.15</v>
      </c>
      <c r="I283" s="187">
        <v>440641.09</v>
      </c>
      <c r="J283" s="116" t="s">
        <v>61</v>
      </c>
      <c r="K283" s="151" t="s">
        <v>313</v>
      </c>
      <c r="L283" s="116">
        <v>13</v>
      </c>
      <c r="M283" s="115" t="str">
        <f>Data!$I$30</f>
        <v>- Phá dỡ rọ đá cũ đúng phạm vi, vị trí theo thiết kế;
- Tháo dỡ không ảnh hưởng nền, mái taluy và kết cấu lân cận;
- Đá, lưới thép được thu gom, vận chuyển gọn gàng, không rơi vãi;
- Mặt bằng sau phá dỡ sạch sẽ, đảm bảo thi công tiếp theo;
- Thi công đảm bảo an toàn lao động và giao thông;
- Đánh giá: Phù hợp thiết kế và tiêu chuẩn kỹ thuật.</v>
      </c>
      <c r="N283" s="114" t="str">
        <f>Data!$B$30</f>
        <v>TCVN 10335:2014 – Rọ đá – Yêu cầu thiết kế, thi công và nghiệm thu.</v>
      </c>
      <c r="O283" s="212" t="s">
        <v>258</v>
      </c>
      <c r="P283" s="215" t="s">
        <v>238</v>
      </c>
      <c r="Q283" s="212" t="s">
        <v>251</v>
      </c>
      <c r="R283" s="212" t="s">
        <v>251</v>
      </c>
      <c r="S283" s="212">
        <v>3</v>
      </c>
    </row>
    <row r="284" spans="1:19" ht="33.75">
      <c r="A284" s="146"/>
      <c r="B284" s="147"/>
      <c r="C284" s="148"/>
      <c r="D284" s="116" t="str">
        <f>COUNT($C$281:C284)&amp;"/BBNT/KM440+630"</f>
        <v>3/BBNT/KM440+630</v>
      </c>
      <c r="E284" s="149">
        <f>+E283+1</f>
        <v>46081</v>
      </c>
      <c r="F284" s="114" t="str">
        <f>Data!$A$6</f>
        <v xml:space="preserve">Hố móng </v>
      </c>
      <c r="G284" s="114" t="s">
        <v>245</v>
      </c>
      <c r="H284" s="187">
        <v>440626.15</v>
      </c>
      <c r="I284" s="187">
        <v>440641.09</v>
      </c>
      <c r="J284" s="116" t="s">
        <v>61</v>
      </c>
      <c r="K284" s="151"/>
      <c r="L284" s="276"/>
      <c r="M284"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84" s="114" t="str">
        <f>Data!$B$6</f>
        <v xml:space="preserve"> TCVN 9436-2012, TCVN 4447-2012 và các tiêu chuẩn, quy chuẩn hiện hành của nhà nước.</v>
      </c>
      <c r="O284" s="116" t="s">
        <v>258</v>
      </c>
      <c r="P284" s="118" t="s">
        <v>238</v>
      </c>
      <c r="Q284" s="116" t="s">
        <v>251</v>
      </c>
      <c r="R284" s="116"/>
      <c r="S284" s="116">
        <v>3</v>
      </c>
    </row>
    <row r="285" spans="1:19" ht="33.75">
      <c r="A285" s="146"/>
      <c r="B285" s="147"/>
      <c r="C285" s="148"/>
      <c r="D285" s="116" t="str">
        <f>COUNT($C$281:C285)&amp;"/BBNT/KM440+630"</f>
        <v>3/BBNT/KM440+630</v>
      </c>
      <c r="E285" s="149">
        <f t="shared" ref="E285:E286" si="24">+E284+1</f>
        <v>46082</v>
      </c>
      <c r="F285" s="114" t="str">
        <f>Data!$A$6</f>
        <v xml:space="preserve">Hố móng </v>
      </c>
      <c r="G285" s="114" t="s">
        <v>245</v>
      </c>
      <c r="H285" s="187">
        <v>440626.15</v>
      </c>
      <c r="I285" s="187">
        <v>440641.09</v>
      </c>
      <c r="J285" s="116" t="s">
        <v>61</v>
      </c>
      <c r="K285" s="151"/>
      <c r="L285" s="276"/>
      <c r="M285"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85" s="114" t="str">
        <f>Data!$B$6</f>
        <v xml:space="preserve"> TCVN 9436-2012, TCVN 4447-2012 và các tiêu chuẩn, quy chuẩn hiện hành của nhà nước.</v>
      </c>
      <c r="O285" s="116" t="s">
        <v>258</v>
      </c>
      <c r="P285" s="118" t="s">
        <v>238</v>
      </c>
      <c r="Q285" s="116" t="s">
        <v>251</v>
      </c>
      <c r="R285" s="116"/>
      <c r="S285" s="116">
        <v>3</v>
      </c>
    </row>
    <row r="286" spans="1:19" ht="90">
      <c r="A286" s="146"/>
      <c r="B286" s="147"/>
      <c r="C286" s="148">
        <f>MAX($C$5:C285)+1</f>
        <v>267</v>
      </c>
      <c r="D286" s="116" t="str">
        <f>COUNT($C$281:C286)&amp;"/BBNT/KM440+630"</f>
        <v>4/BBNT/KM440+630</v>
      </c>
      <c r="E286" s="149">
        <f t="shared" si="24"/>
        <v>46083</v>
      </c>
      <c r="F286" s="114" t="str">
        <f>Data!$A$6</f>
        <v xml:space="preserve">Hố móng </v>
      </c>
      <c r="G286" s="114" t="s">
        <v>245</v>
      </c>
      <c r="H286" s="187">
        <v>440626.15</v>
      </c>
      <c r="I286" s="187">
        <v>440641.09</v>
      </c>
      <c r="J286" s="116" t="s">
        <v>61</v>
      </c>
      <c r="K286" s="151"/>
      <c r="L286" s="276" t="s">
        <v>469</v>
      </c>
      <c r="M286"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86" s="114" t="str">
        <f>Data!$B$6</f>
        <v xml:space="preserve"> TCVN 9436-2012, TCVN 4447-2012 và các tiêu chuẩn, quy chuẩn hiện hành của nhà nước.</v>
      </c>
      <c r="O286" s="116" t="s">
        <v>1214</v>
      </c>
      <c r="P286" s="118" t="s">
        <v>238</v>
      </c>
      <c r="Q286" s="116" t="s">
        <v>251</v>
      </c>
      <c r="R286" s="116" t="s">
        <v>251</v>
      </c>
      <c r="S286" s="116">
        <v>3</v>
      </c>
    </row>
    <row r="287" spans="1:19" ht="30">
      <c r="A287" s="146"/>
      <c r="B287" s="147"/>
      <c r="C287" s="148">
        <f>MAX($C$5:C286)+1</f>
        <v>268</v>
      </c>
      <c r="D287" s="116" t="str">
        <f>COUNT($C$281:C287)&amp;"/BBNT/KM440+630"</f>
        <v>5/BBNT/KM440+630</v>
      </c>
      <c r="E287" s="149">
        <f>+E286</f>
        <v>46083</v>
      </c>
      <c r="F287" s="114" t="str">
        <f>Data!$A$43</f>
        <v>Vận chuyển đất C3 sang Km442+620 và Km442+660 để đắp cự ly 2400m</v>
      </c>
      <c r="G287" s="117" t="s">
        <v>470</v>
      </c>
      <c r="H287" s="187">
        <v>440626.15</v>
      </c>
      <c r="I287" s="187">
        <v>440641.09</v>
      </c>
      <c r="J287" s="116" t="s">
        <v>61</v>
      </c>
      <c r="K287" s="151" t="s">
        <v>254</v>
      </c>
      <c r="L287" s="116">
        <v>38.35</v>
      </c>
      <c r="M287" s="115" t="str">
        <f>Data!$I$43</f>
        <v>- Đất C3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c r="N287" s="114" t="str">
        <f>Data!$B$43</f>
        <v xml:space="preserve"> TCVN 9361-2012, TCVN 4447-2012 và các tiêu chuẩn, quy chuẩn hiện hành của nhà nước.</v>
      </c>
      <c r="O287" s="116" t="s">
        <v>258</v>
      </c>
      <c r="P287" s="118" t="s">
        <v>238</v>
      </c>
      <c r="Q287" s="116" t="s">
        <v>251</v>
      </c>
      <c r="R287" s="116" t="s">
        <v>251</v>
      </c>
      <c r="S287" s="116">
        <v>3</v>
      </c>
    </row>
    <row r="288" spans="1:19" ht="40.5">
      <c r="A288" s="146"/>
      <c r="B288" s="147"/>
      <c r="C288" s="148">
        <f>MAX($C$5:C287)+1</f>
        <v>269</v>
      </c>
      <c r="D288" s="116" t="str">
        <f>COUNT($C$281:C288)&amp;"/BBNT/KM440+630"</f>
        <v>6/BBNT/KM440+630</v>
      </c>
      <c r="E288" s="149">
        <f>+E287+1</f>
        <v>46084</v>
      </c>
      <c r="F288" s="114" t="str">
        <f>Data!$A$2</f>
        <v>Lắp đặt ván khuôn</v>
      </c>
      <c r="G288" s="114" t="s">
        <v>253</v>
      </c>
      <c r="H288" s="187">
        <v>440626.15</v>
      </c>
      <c r="I288" s="187">
        <v>440641.09</v>
      </c>
      <c r="J288" s="116" t="s">
        <v>61</v>
      </c>
      <c r="K288" s="151" t="s">
        <v>252</v>
      </c>
      <c r="L288" s="116">
        <f>38.16*8/(8+7.57)</f>
        <v>19.606936416184968</v>
      </c>
      <c r="M288"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88" s="114" t="str">
        <f>Data!$B$2</f>
        <v>TCVN 4453:1995 – Kết cấu bê tông và bê tông cốt thép – Quy phạm thi công và nghiệm thu.</v>
      </c>
      <c r="O288" s="116" t="s">
        <v>258</v>
      </c>
      <c r="P288" s="118" t="s">
        <v>238</v>
      </c>
      <c r="Q288" s="116" t="s">
        <v>251</v>
      </c>
      <c r="R288" s="116" t="s">
        <v>251</v>
      </c>
      <c r="S288" s="116">
        <v>3</v>
      </c>
    </row>
    <row r="289" spans="1:19" ht="40.5">
      <c r="A289" s="146"/>
      <c r="B289" s="147"/>
      <c r="C289" s="148">
        <f>MAX($C$5:C288)+1</f>
        <v>270</v>
      </c>
      <c r="D289" s="116" t="str">
        <f>COUNT($C$281:C289)&amp;"/BBNT/KM440+630"</f>
        <v>7/BBNT/KM440+630</v>
      </c>
      <c r="E289" s="149">
        <f>+E288</f>
        <v>46084</v>
      </c>
      <c r="F289" s="114" t="str">
        <f>Data!$A$4</f>
        <v>Đổ bê tông</v>
      </c>
      <c r="G289" s="114" t="s">
        <v>255</v>
      </c>
      <c r="H289" s="187">
        <v>440626.15</v>
      </c>
      <c r="I289" s="187">
        <v>440641.09</v>
      </c>
      <c r="J289" s="116" t="s">
        <v>61</v>
      </c>
      <c r="K289" s="151" t="s">
        <v>254</v>
      </c>
      <c r="L289" s="116">
        <f>42.51*8/(8+7.57)</f>
        <v>21.842003853564545</v>
      </c>
      <c r="M28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89" s="114" t="str">
        <f>Data!$B$4</f>
        <v xml:space="preserve"> TCVN 4453 : 1995 và các tiêu chuẩn, quy chuẩn hiện hành của nhà nước.</v>
      </c>
      <c r="O289" s="116" t="s">
        <v>257</v>
      </c>
      <c r="P289" s="118" t="s">
        <v>238</v>
      </c>
      <c r="Q289" s="116" t="s">
        <v>251</v>
      </c>
      <c r="R289" s="116" t="s">
        <v>251</v>
      </c>
      <c r="S289" s="116">
        <v>3</v>
      </c>
    </row>
    <row r="290" spans="1:19" ht="33.75">
      <c r="A290" s="146"/>
      <c r="B290" s="147"/>
      <c r="C290" s="148">
        <f>MAX($C$5:C289)+1</f>
        <v>271</v>
      </c>
      <c r="D290" s="116" t="str">
        <f>COUNT($C$281:C290)&amp;"/BBNT/KM440+630"</f>
        <v>8/BBNT/KM440+630</v>
      </c>
      <c r="E290" s="149">
        <f>+E289+7</f>
        <v>46091</v>
      </c>
      <c r="F290" s="114" t="str">
        <f>Data!$A$5</f>
        <v>NT bê tông</v>
      </c>
      <c r="G290" s="114" t="s">
        <v>256</v>
      </c>
      <c r="H290" s="187">
        <v>440626.15</v>
      </c>
      <c r="I290" s="187">
        <v>440641.09</v>
      </c>
      <c r="J290" s="116" t="s">
        <v>61</v>
      </c>
      <c r="K290" s="151" t="s">
        <v>254</v>
      </c>
      <c r="L290" s="116">
        <f>+L289</f>
        <v>21.842003853564545</v>
      </c>
      <c r="M29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90" s="114" t="str">
        <f>Data!$B$5</f>
        <v>TCVN 4453:1995 – Kết cấu bê tông và bê tông cốt thép – Quy phạm thi công và nghiệm thu.</v>
      </c>
      <c r="O290" s="116" t="s">
        <v>258</v>
      </c>
      <c r="P290" s="118" t="s">
        <v>238</v>
      </c>
      <c r="Q290" s="116"/>
      <c r="R290" s="116" t="s">
        <v>251</v>
      </c>
      <c r="S290" s="116">
        <v>3</v>
      </c>
    </row>
    <row r="291" spans="1:19" ht="40.5">
      <c r="A291" s="146"/>
      <c r="B291" s="147"/>
      <c r="C291" s="148">
        <f>MAX($C$5:C290)+1</f>
        <v>272</v>
      </c>
      <c r="D291" s="116" t="str">
        <f>COUNT($C$281:C291)&amp;"/BBNT/KM440+630"</f>
        <v>9/BBNT/KM440+630</v>
      </c>
      <c r="E291" s="149">
        <f>+E288+1</f>
        <v>46085</v>
      </c>
      <c r="F291" s="114" t="str">
        <f>Data!$A$2</f>
        <v>Lắp đặt ván khuôn</v>
      </c>
      <c r="G291" s="114" t="s">
        <v>259</v>
      </c>
      <c r="H291" s="187">
        <v>440626.15</v>
      </c>
      <c r="I291" s="187">
        <v>440641.09</v>
      </c>
      <c r="J291" s="116" t="s">
        <v>61</v>
      </c>
      <c r="K291" s="151" t="s">
        <v>252</v>
      </c>
      <c r="L291" s="116">
        <f>38.16*7.57/(8+7.57)</f>
        <v>18.553063583815028</v>
      </c>
      <c r="M29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91" s="114" t="str">
        <f>Data!$B$2</f>
        <v>TCVN 4453:1995 – Kết cấu bê tông và bê tông cốt thép – Quy phạm thi công và nghiệm thu.</v>
      </c>
      <c r="O291" s="116" t="s">
        <v>258</v>
      </c>
      <c r="P291" s="118" t="s">
        <v>238</v>
      </c>
      <c r="Q291" s="116" t="s">
        <v>251</v>
      </c>
      <c r="R291" s="116" t="s">
        <v>251</v>
      </c>
      <c r="S291" s="116">
        <v>3</v>
      </c>
    </row>
    <row r="292" spans="1:19" ht="40.5">
      <c r="A292" s="146"/>
      <c r="B292" s="147"/>
      <c r="C292" s="148">
        <f>MAX($C$5:C291)+1</f>
        <v>273</v>
      </c>
      <c r="D292" s="116" t="str">
        <f>COUNT($C$281:C292)&amp;"/BBNT/KM440+630"</f>
        <v>10/BBNT/KM440+630</v>
      </c>
      <c r="E292" s="149">
        <f>+E291</f>
        <v>46085</v>
      </c>
      <c r="F292" s="114" t="str">
        <f>Data!$A$4</f>
        <v>Đổ bê tông</v>
      </c>
      <c r="G292" s="114" t="s">
        <v>260</v>
      </c>
      <c r="H292" s="187">
        <v>440626.15</v>
      </c>
      <c r="I292" s="187">
        <v>440641.09</v>
      </c>
      <c r="J292" s="116" t="s">
        <v>61</v>
      </c>
      <c r="K292" s="151" t="s">
        <v>254</v>
      </c>
      <c r="L292" s="116">
        <f>42.51*7.57/(8+7.57)</f>
        <v>20.667996146435453</v>
      </c>
      <c r="M29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92" s="114" t="str">
        <f>Data!$B$4</f>
        <v xml:space="preserve"> TCVN 4453 : 1995 và các tiêu chuẩn, quy chuẩn hiện hành của nhà nước.</v>
      </c>
      <c r="O292" s="116" t="s">
        <v>257</v>
      </c>
      <c r="P292" s="118" t="s">
        <v>238</v>
      </c>
      <c r="Q292" s="116" t="s">
        <v>251</v>
      </c>
      <c r="R292" s="116" t="s">
        <v>251</v>
      </c>
      <c r="S292" s="116">
        <v>3</v>
      </c>
    </row>
    <row r="293" spans="1:19" ht="33.75">
      <c r="A293" s="146"/>
      <c r="B293" s="147"/>
      <c r="C293" s="148">
        <f>MAX($C$5:C292)+1</f>
        <v>274</v>
      </c>
      <c r="D293" s="116" t="str">
        <f>COUNT($C$281:C293)&amp;"/BBNT/KM440+630"</f>
        <v>11/BBNT/KM440+630</v>
      </c>
      <c r="E293" s="149">
        <f>+E292+7</f>
        <v>46092</v>
      </c>
      <c r="F293" s="114" t="str">
        <f>Data!$A$5</f>
        <v>NT bê tông</v>
      </c>
      <c r="G293" s="114" t="s">
        <v>264</v>
      </c>
      <c r="H293" s="187">
        <v>440626.15</v>
      </c>
      <c r="I293" s="187">
        <v>440641.09</v>
      </c>
      <c r="J293" s="116" t="s">
        <v>61</v>
      </c>
      <c r="K293" s="151" t="s">
        <v>254</v>
      </c>
      <c r="L293" s="116">
        <f>+L292</f>
        <v>20.667996146435453</v>
      </c>
      <c r="M29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93" s="114" t="str">
        <f>Data!$B$5</f>
        <v>TCVN 4453:1995 – Kết cấu bê tông và bê tông cốt thép – Quy phạm thi công và nghiệm thu.</v>
      </c>
      <c r="O293" s="116" t="s">
        <v>258</v>
      </c>
      <c r="P293" s="118" t="s">
        <v>238</v>
      </c>
      <c r="Q293" s="116"/>
      <c r="R293" s="116" t="s">
        <v>251</v>
      </c>
      <c r="S293" s="116">
        <v>3</v>
      </c>
    </row>
    <row r="294" spans="1:19" ht="40.5">
      <c r="A294" s="146"/>
      <c r="B294" s="147"/>
      <c r="C294" s="148">
        <f>MAX($C$5:C293)+1</f>
        <v>275</v>
      </c>
      <c r="D294" s="116" t="str">
        <f>COUNT($C$281:C294)&amp;"/BBNT/KM440+630"</f>
        <v>12/BBNT/KM440+630</v>
      </c>
      <c r="E294" s="149">
        <f>+E290</f>
        <v>46091</v>
      </c>
      <c r="F294" s="114" t="str">
        <f>Data!$A$2</f>
        <v>Lắp đặt ván khuôn</v>
      </c>
      <c r="G294" s="114" t="s">
        <v>471</v>
      </c>
      <c r="H294" s="187">
        <v>440626.15</v>
      </c>
      <c r="I294" s="187">
        <v>440641.09</v>
      </c>
      <c r="J294" s="116" t="s">
        <v>61</v>
      </c>
      <c r="K294" s="151" t="s">
        <v>252</v>
      </c>
      <c r="L294" s="116">
        <f>99.66*(100%-48.6%)/2</f>
        <v>25.61262</v>
      </c>
      <c r="M29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94" s="114" t="str">
        <f>Data!$B$2</f>
        <v>TCVN 4453:1995 – Kết cấu bê tông và bê tông cốt thép – Quy phạm thi công và nghiệm thu.</v>
      </c>
      <c r="O294" s="116" t="s">
        <v>258</v>
      </c>
      <c r="P294" s="118" t="s">
        <v>238</v>
      </c>
      <c r="Q294" s="116" t="s">
        <v>251</v>
      </c>
      <c r="R294" s="116" t="s">
        <v>251</v>
      </c>
      <c r="S294" s="116">
        <v>3</v>
      </c>
    </row>
    <row r="295" spans="1:19" ht="33.75">
      <c r="A295" s="146"/>
      <c r="B295" s="147"/>
      <c r="C295" s="148">
        <f>MAX($C$5:C294)+1</f>
        <v>276</v>
      </c>
      <c r="D295" s="116" t="str">
        <f>COUNT($C$281:C295)&amp;"/BBNT/KM440+630"</f>
        <v>13/BBNT/KM440+630</v>
      </c>
      <c r="E295" s="149">
        <f>+E294</f>
        <v>46091</v>
      </c>
      <c r="F295" s="114" t="str">
        <f>Data!$A$26</f>
        <v>Lắp đặt lỗ thoát nước</v>
      </c>
      <c r="G295" s="114" t="s">
        <v>475</v>
      </c>
      <c r="H295" s="187">
        <v>440626.15</v>
      </c>
      <c r="I295" s="187">
        <v>440641.09</v>
      </c>
      <c r="J295" s="116" t="s">
        <v>61</v>
      </c>
      <c r="K295" s="151" t="s">
        <v>274</v>
      </c>
      <c r="L295" s="116">
        <v>4</v>
      </c>
      <c r="M295"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295" s="114" t="str">
        <f>Data!$B$26</f>
        <v>TCVN 4453:1995 – Kết cấu bê tông và bê tông cốt thép – Quy phạm thi công và nghiệm thu.</v>
      </c>
      <c r="O295" s="116" t="s">
        <v>258</v>
      </c>
      <c r="P295" s="118" t="s">
        <v>238</v>
      </c>
      <c r="Q295" s="116" t="s">
        <v>251</v>
      </c>
      <c r="R295" s="116" t="s">
        <v>251</v>
      </c>
      <c r="S295" s="116">
        <v>3</v>
      </c>
    </row>
    <row r="296" spans="1:19" ht="40.5">
      <c r="A296" s="146"/>
      <c r="B296" s="147"/>
      <c r="C296" s="148">
        <f>MAX($C$5:C295)+1</f>
        <v>277</v>
      </c>
      <c r="D296" s="116" t="str">
        <f>COUNT($C$281:C296)&amp;"/BBNT/KM440+630"</f>
        <v>14/BBNT/KM440+630</v>
      </c>
      <c r="E296" s="149">
        <f>+E294</f>
        <v>46091</v>
      </c>
      <c r="F296" s="114" t="str">
        <f>Data!$A$4</f>
        <v>Đổ bê tông</v>
      </c>
      <c r="G296" s="114" t="s">
        <v>473</v>
      </c>
      <c r="H296" s="187">
        <v>440626.15</v>
      </c>
      <c r="I296" s="187">
        <v>440641.09</v>
      </c>
      <c r="J296" s="116" t="s">
        <v>61</v>
      </c>
      <c r="K296" s="151" t="s">
        <v>254</v>
      </c>
      <c r="L296" s="116">
        <f>1.96*8</f>
        <v>15.68</v>
      </c>
      <c r="M29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96" s="114" t="str">
        <f>Data!$B$4</f>
        <v xml:space="preserve"> TCVN 4453 : 1995 và các tiêu chuẩn, quy chuẩn hiện hành của nhà nước.</v>
      </c>
      <c r="O296" s="116" t="s">
        <v>257</v>
      </c>
      <c r="P296" s="118" t="s">
        <v>238</v>
      </c>
      <c r="Q296" s="116" t="s">
        <v>251</v>
      </c>
      <c r="R296" s="116" t="s">
        <v>251</v>
      </c>
      <c r="S296" s="116">
        <v>3</v>
      </c>
    </row>
    <row r="297" spans="1:19" ht="33.75">
      <c r="A297" s="146"/>
      <c r="B297" s="147"/>
      <c r="C297" s="148">
        <f>MAX($C$5:C296)+1</f>
        <v>278</v>
      </c>
      <c r="D297" s="116" t="str">
        <f>COUNT($C$281:C297)&amp;"/BBNT/KM440+630"</f>
        <v>15/BBNT/KM440+630</v>
      </c>
      <c r="E297" s="149">
        <f>+E296+7</f>
        <v>46098</v>
      </c>
      <c r="F297" s="114" t="str">
        <f>Data!$A$5</f>
        <v>NT bê tông</v>
      </c>
      <c r="G297" s="114" t="s">
        <v>482</v>
      </c>
      <c r="H297" s="187">
        <v>440626.15</v>
      </c>
      <c r="I297" s="187">
        <v>440641.09</v>
      </c>
      <c r="J297" s="116" t="s">
        <v>61</v>
      </c>
      <c r="K297" s="151" t="s">
        <v>254</v>
      </c>
      <c r="L297" s="116">
        <f>+L296</f>
        <v>15.68</v>
      </c>
      <c r="M29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97" s="114" t="str">
        <f>Data!$B$5</f>
        <v>TCVN 4453:1995 – Kết cấu bê tông và bê tông cốt thép – Quy phạm thi công và nghiệm thu.</v>
      </c>
      <c r="O297" s="116" t="s">
        <v>258</v>
      </c>
      <c r="P297" s="118" t="s">
        <v>238</v>
      </c>
      <c r="Q297" s="116"/>
      <c r="R297" s="116" t="s">
        <v>251</v>
      </c>
      <c r="S297" s="116">
        <v>3</v>
      </c>
    </row>
    <row r="298" spans="1:19" ht="40.5">
      <c r="A298" s="146"/>
      <c r="B298" s="147"/>
      <c r="C298" s="148">
        <f>MAX($C$5:C297)+1</f>
        <v>279</v>
      </c>
      <c r="D298" s="116" t="str">
        <f>COUNT($C$281:C298)&amp;"/BBNT/KM440+630"</f>
        <v>16/BBNT/KM440+630</v>
      </c>
      <c r="E298" s="149">
        <f>+E295+1</f>
        <v>46092</v>
      </c>
      <c r="F298" s="114" t="str">
        <f>Data!$A$2</f>
        <v>Lắp đặt ván khuôn</v>
      </c>
      <c r="G298" s="114" t="s">
        <v>474</v>
      </c>
      <c r="H298" s="187">
        <v>440626.15</v>
      </c>
      <c r="I298" s="187">
        <v>440641.09</v>
      </c>
      <c r="J298" s="116" t="s">
        <v>61</v>
      </c>
      <c r="K298" s="151" t="s">
        <v>252</v>
      </c>
      <c r="L298" s="116">
        <f>99.66*(48.6%)/2</f>
        <v>24.217379999999999</v>
      </c>
      <c r="M298"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98" s="114" t="str">
        <f>Data!$B$2</f>
        <v>TCVN 4453:1995 – Kết cấu bê tông và bê tông cốt thép – Quy phạm thi công và nghiệm thu.</v>
      </c>
      <c r="O298" s="116" t="s">
        <v>258</v>
      </c>
      <c r="P298" s="118" t="s">
        <v>238</v>
      </c>
      <c r="Q298" s="116" t="s">
        <v>251</v>
      </c>
      <c r="R298" s="116" t="s">
        <v>251</v>
      </c>
      <c r="S298" s="116">
        <v>3</v>
      </c>
    </row>
    <row r="299" spans="1:19" ht="40.5">
      <c r="A299" s="146"/>
      <c r="B299" s="147"/>
      <c r="C299" s="148">
        <f>MAX($C$5:C298)+1</f>
        <v>280</v>
      </c>
      <c r="D299" s="116" t="str">
        <f>COUNT($C$281:C299)&amp;"/BBNT/KM440+630"</f>
        <v>17/BBNT/KM440+630</v>
      </c>
      <c r="E299" s="149">
        <f>+E296+1</f>
        <v>46092</v>
      </c>
      <c r="F299" s="114" t="str">
        <f>Data!$A$38</f>
        <v>Khe phòng lún (bao tải tẩm nhựa dày 2cm)</v>
      </c>
      <c r="G299" s="114" t="s">
        <v>341</v>
      </c>
      <c r="H299" s="187">
        <v>440626.15</v>
      </c>
      <c r="I299" s="187">
        <v>440641.09</v>
      </c>
      <c r="J299" s="116" t="s">
        <v>61</v>
      </c>
      <c r="K299" s="151" t="s">
        <v>254</v>
      </c>
      <c r="L299" s="191">
        <f>0.12*1.96/3.08</f>
        <v>7.6363636363636356E-2</v>
      </c>
      <c r="M299"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299" s="114" t="str">
        <f>Data!$B$38</f>
        <v>TCVN 4453:1995 – Kết cấu bê tông và bê tông cốt thép – Quy phạm thi công và nghiệm thu.</v>
      </c>
      <c r="O299" s="116" t="s">
        <v>258</v>
      </c>
      <c r="P299" s="118" t="s">
        <v>238</v>
      </c>
      <c r="Q299" s="116" t="s">
        <v>251</v>
      </c>
      <c r="R299" s="116" t="s">
        <v>251</v>
      </c>
      <c r="S299" s="116">
        <v>3</v>
      </c>
    </row>
    <row r="300" spans="1:19" ht="33.75">
      <c r="A300" s="146"/>
      <c r="B300" s="147"/>
      <c r="C300" s="148">
        <f>MAX($C$5:C299)+1</f>
        <v>281</v>
      </c>
      <c r="D300" s="116" t="str">
        <f>COUNT($C$281:C300)&amp;"/BBNT/KM440+630"</f>
        <v>18/BBNT/KM440+630</v>
      </c>
      <c r="E300" s="149">
        <f>+E298</f>
        <v>46092</v>
      </c>
      <c r="F300" s="114" t="str">
        <f>Data!$A$26</f>
        <v>Lắp đặt lỗ thoát nước</v>
      </c>
      <c r="G300" s="114" t="s">
        <v>476</v>
      </c>
      <c r="H300" s="187">
        <v>440626.15</v>
      </c>
      <c r="I300" s="187">
        <v>440641.09</v>
      </c>
      <c r="J300" s="116" t="s">
        <v>61</v>
      </c>
      <c r="K300" s="151" t="s">
        <v>274</v>
      </c>
      <c r="L300" s="116">
        <v>4</v>
      </c>
      <c r="M300"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00" s="114" t="str">
        <f>Data!$B$26</f>
        <v>TCVN 4453:1995 – Kết cấu bê tông và bê tông cốt thép – Quy phạm thi công và nghiệm thu.</v>
      </c>
      <c r="O300" s="116" t="s">
        <v>258</v>
      </c>
      <c r="P300" s="118" t="s">
        <v>238</v>
      </c>
      <c r="Q300" s="116" t="s">
        <v>251</v>
      </c>
      <c r="R300" s="116" t="s">
        <v>251</v>
      </c>
      <c r="S300" s="116">
        <v>3</v>
      </c>
    </row>
    <row r="301" spans="1:19" ht="40.5">
      <c r="A301" s="146"/>
      <c r="B301" s="147"/>
      <c r="C301" s="148">
        <f>MAX($C$5:C300)+1</f>
        <v>282</v>
      </c>
      <c r="D301" s="116" t="str">
        <f>COUNT($C$281:C301)&amp;"/BBNT/KM440+630"</f>
        <v>19/BBNT/KM440+630</v>
      </c>
      <c r="E301" s="149">
        <f>+E298</f>
        <v>46092</v>
      </c>
      <c r="F301" s="114" t="str">
        <f>Data!$A$4</f>
        <v>Đổ bê tông</v>
      </c>
      <c r="G301" s="114" t="s">
        <v>472</v>
      </c>
      <c r="H301" s="187">
        <v>440626.15</v>
      </c>
      <c r="I301" s="187">
        <v>440641.09</v>
      </c>
      <c r="J301" s="116" t="s">
        <v>61</v>
      </c>
      <c r="K301" s="151" t="s">
        <v>254</v>
      </c>
      <c r="L301" s="116">
        <f>1.96*7.57</f>
        <v>14.837200000000001</v>
      </c>
      <c r="M30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01" s="114" t="str">
        <f>Data!$B$4</f>
        <v xml:space="preserve"> TCVN 4453 : 1995 và các tiêu chuẩn, quy chuẩn hiện hành của nhà nước.</v>
      </c>
      <c r="O301" s="116" t="s">
        <v>257</v>
      </c>
      <c r="P301" s="118" t="s">
        <v>238</v>
      </c>
      <c r="Q301" s="116" t="s">
        <v>251</v>
      </c>
      <c r="R301" s="116" t="s">
        <v>251</v>
      </c>
      <c r="S301" s="116">
        <v>3</v>
      </c>
    </row>
    <row r="302" spans="1:19" ht="33.75">
      <c r="A302" s="146"/>
      <c r="B302" s="147"/>
      <c r="C302" s="148">
        <f>MAX($C$5:C301)+1</f>
        <v>283</v>
      </c>
      <c r="D302" s="116" t="str">
        <f>COUNT($C$281:C302)&amp;"/BBNT/KM440+630"</f>
        <v>20/BBNT/KM440+630</v>
      </c>
      <c r="E302" s="149">
        <f>+E301+7</f>
        <v>46099</v>
      </c>
      <c r="F302" s="114" t="str">
        <f>Data!$A$5</f>
        <v>NT bê tông</v>
      </c>
      <c r="G302" s="114" t="s">
        <v>477</v>
      </c>
      <c r="H302" s="187">
        <v>440626.15</v>
      </c>
      <c r="I302" s="187">
        <v>440641.09</v>
      </c>
      <c r="J302" s="116" t="s">
        <v>61</v>
      </c>
      <c r="K302" s="151" t="s">
        <v>254</v>
      </c>
      <c r="L302" s="116">
        <f>+L301</f>
        <v>14.837200000000001</v>
      </c>
      <c r="M30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02" s="114" t="str">
        <f>Data!$B$5</f>
        <v>TCVN 4453:1995 – Kết cấu bê tông và bê tông cốt thép – Quy phạm thi công và nghiệm thu.</v>
      </c>
      <c r="O302" s="116" t="s">
        <v>258</v>
      </c>
      <c r="P302" s="118" t="s">
        <v>238</v>
      </c>
      <c r="Q302" s="116"/>
      <c r="R302" s="116" t="s">
        <v>251</v>
      </c>
      <c r="S302" s="116">
        <v>3</v>
      </c>
    </row>
    <row r="303" spans="1:19" ht="40.5">
      <c r="A303" s="146"/>
      <c r="B303" s="147"/>
      <c r="C303" s="148">
        <f>MAX($C$5:C302)+1</f>
        <v>284</v>
      </c>
      <c r="D303" s="116" t="str">
        <f>COUNT($C$281:C303)&amp;"/BBNT/KM440+630"</f>
        <v>21/BBNT/KM440+630</v>
      </c>
      <c r="E303" s="149">
        <f>+E297</f>
        <v>46098</v>
      </c>
      <c r="F303" s="114" t="str">
        <f>Data!$A$2</f>
        <v>Lắp đặt ván khuôn</v>
      </c>
      <c r="G303" s="114" t="s">
        <v>478</v>
      </c>
      <c r="H303" s="187">
        <v>440626.15</v>
      </c>
      <c r="I303" s="187">
        <v>440641.09</v>
      </c>
      <c r="J303" s="116" t="s">
        <v>61</v>
      </c>
      <c r="K303" s="151" t="s">
        <v>252</v>
      </c>
      <c r="L303" s="116">
        <f>99.66*(100%-48.6%)/2</f>
        <v>25.61262</v>
      </c>
      <c r="M303"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03" s="114" t="str">
        <f>Data!$B$2</f>
        <v>TCVN 4453:1995 – Kết cấu bê tông và bê tông cốt thép – Quy phạm thi công và nghiệm thu.</v>
      </c>
      <c r="O303" s="116" t="s">
        <v>258</v>
      </c>
      <c r="P303" s="118" t="s">
        <v>238</v>
      </c>
      <c r="Q303" s="116" t="s">
        <v>251</v>
      </c>
      <c r="R303" s="116" t="s">
        <v>251</v>
      </c>
      <c r="S303" s="116">
        <v>3</v>
      </c>
    </row>
    <row r="304" spans="1:19" ht="33.75">
      <c r="A304" s="146"/>
      <c r="B304" s="147"/>
      <c r="C304" s="148">
        <f>MAX($C$5:C303)+1</f>
        <v>285</v>
      </c>
      <c r="D304" s="116" t="str">
        <f>COUNT($C$281:C304)&amp;"/BBNT/KM440+630"</f>
        <v>22/BBNT/KM440+630</v>
      </c>
      <c r="E304" s="149">
        <f>+E303</f>
        <v>46098</v>
      </c>
      <c r="F304" s="114" t="str">
        <f>Data!$A$26</f>
        <v>Lắp đặt lỗ thoát nước</v>
      </c>
      <c r="G304" s="114" t="s">
        <v>479</v>
      </c>
      <c r="H304" s="187">
        <v>440626.15</v>
      </c>
      <c r="I304" s="187">
        <v>440641.09</v>
      </c>
      <c r="J304" s="116" t="s">
        <v>61</v>
      </c>
      <c r="K304" s="151" t="s">
        <v>274</v>
      </c>
      <c r="L304" s="116">
        <v>4</v>
      </c>
      <c r="M304"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04" s="114" t="str">
        <f>Data!$B$26</f>
        <v>TCVN 4453:1995 – Kết cấu bê tông và bê tông cốt thép – Quy phạm thi công và nghiệm thu.</v>
      </c>
      <c r="O304" s="116" t="s">
        <v>258</v>
      </c>
      <c r="P304" s="118" t="s">
        <v>238</v>
      </c>
      <c r="Q304" s="116" t="s">
        <v>251</v>
      </c>
      <c r="R304" s="116" t="s">
        <v>251</v>
      </c>
      <c r="S304" s="116">
        <v>3</v>
      </c>
    </row>
    <row r="305" spans="1:19" ht="40.5">
      <c r="A305" s="146"/>
      <c r="B305" s="147"/>
      <c r="C305" s="148">
        <f>MAX($C$5:C304)+1</f>
        <v>286</v>
      </c>
      <c r="D305" s="116" t="str">
        <f>COUNT($C$281:C305)&amp;"/BBNT/KM440+630"</f>
        <v>23/BBNT/KM440+630</v>
      </c>
      <c r="E305" s="149">
        <f>+E304</f>
        <v>46098</v>
      </c>
      <c r="F305" s="114" t="str">
        <f>Data!$A$36</f>
        <v>Lắp đặt cột hộ lan tôn sóng</v>
      </c>
      <c r="G305" s="117" t="s">
        <v>491</v>
      </c>
      <c r="H305" s="187">
        <v>440626.15</v>
      </c>
      <c r="I305" s="187">
        <v>440641.09</v>
      </c>
      <c r="J305" s="116" t="s">
        <v>61</v>
      </c>
      <c r="K305" s="151" t="s">
        <v>63</v>
      </c>
      <c r="L305" s="116">
        <v>4</v>
      </c>
      <c r="M305"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305" s="114" t="str">
        <f>Data!$B$36</f>
        <v>QCVN 41:2019/BGTVT – Quy chuẩn báo hiệu đường bộ.</v>
      </c>
      <c r="O305" s="116" t="s">
        <v>258</v>
      </c>
      <c r="P305" s="118" t="s">
        <v>238</v>
      </c>
      <c r="Q305" s="116" t="s">
        <v>251</v>
      </c>
      <c r="R305" s="116" t="s">
        <v>251</v>
      </c>
      <c r="S305" s="116">
        <v>3</v>
      </c>
    </row>
    <row r="306" spans="1:19" ht="40.5">
      <c r="A306" s="146"/>
      <c r="B306" s="147"/>
      <c r="C306" s="148">
        <f>MAX($C$5:C305)+1</f>
        <v>287</v>
      </c>
      <c r="D306" s="116" t="str">
        <f>COUNT($C$281:C306)&amp;"/BBNT/KM440+630"</f>
        <v>24/BBNT/KM440+630</v>
      </c>
      <c r="E306" s="149">
        <f>+E305</f>
        <v>46098</v>
      </c>
      <c r="F306" s="114" t="str">
        <f>Data!$A$4</f>
        <v>Đổ bê tông</v>
      </c>
      <c r="G306" s="114" t="s">
        <v>480</v>
      </c>
      <c r="H306" s="187">
        <v>440626.15</v>
      </c>
      <c r="I306" s="187">
        <v>440641.09</v>
      </c>
      <c r="J306" s="116" t="s">
        <v>61</v>
      </c>
      <c r="K306" s="151" t="s">
        <v>254</v>
      </c>
      <c r="L306" s="116">
        <f>(3.08-1.96)*8</f>
        <v>8.9600000000000009</v>
      </c>
      <c r="M30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06" s="114" t="str">
        <f>Data!$B$4</f>
        <v xml:space="preserve"> TCVN 4453 : 1995 và các tiêu chuẩn, quy chuẩn hiện hành của nhà nước.</v>
      </c>
      <c r="O306" s="116" t="s">
        <v>257</v>
      </c>
      <c r="P306" s="118" t="s">
        <v>238</v>
      </c>
      <c r="Q306" s="116" t="s">
        <v>251</v>
      </c>
      <c r="R306" s="116" t="s">
        <v>251</v>
      </c>
      <c r="S306" s="116">
        <v>3</v>
      </c>
    </row>
    <row r="307" spans="1:19" ht="33.75">
      <c r="A307" s="146"/>
      <c r="B307" s="147"/>
      <c r="C307" s="148">
        <f>MAX($C$5:C306)+1</f>
        <v>288</v>
      </c>
      <c r="D307" s="116" t="str">
        <f>COUNT($C$281:C307)&amp;"/BBNT/KM440+630"</f>
        <v>25/BBNT/KM440+630</v>
      </c>
      <c r="E307" s="149">
        <f>+E306+7</f>
        <v>46105</v>
      </c>
      <c r="F307" s="114" t="str">
        <f>Data!$A$5</f>
        <v>NT bê tông</v>
      </c>
      <c r="G307" s="114" t="s">
        <v>481</v>
      </c>
      <c r="H307" s="187">
        <v>440626.15</v>
      </c>
      <c r="I307" s="187">
        <v>440641.09</v>
      </c>
      <c r="J307" s="116" t="s">
        <v>61</v>
      </c>
      <c r="K307" s="151" t="s">
        <v>254</v>
      </c>
      <c r="L307" s="116">
        <f>+L306</f>
        <v>8.9600000000000009</v>
      </c>
      <c r="M30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07" s="114" t="str">
        <f>Data!$B$5</f>
        <v>TCVN 4453:1995 – Kết cấu bê tông và bê tông cốt thép – Quy phạm thi công và nghiệm thu.</v>
      </c>
      <c r="O307" s="116" t="s">
        <v>258</v>
      </c>
      <c r="P307" s="118" t="s">
        <v>238</v>
      </c>
      <c r="Q307" s="116"/>
      <c r="R307" s="116" t="s">
        <v>251</v>
      </c>
      <c r="S307" s="116">
        <v>3</v>
      </c>
    </row>
    <row r="308" spans="1:19" ht="40.5">
      <c r="A308" s="146"/>
      <c r="B308" s="147"/>
      <c r="C308" s="148">
        <f>MAX($C$5:C307)+1</f>
        <v>289</v>
      </c>
      <c r="D308" s="116" t="str">
        <f>COUNT($C$281:C308)&amp;"/BBNT/KM440+630"</f>
        <v>26/BBNT/KM440+630</v>
      </c>
      <c r="E308" s="149">
        <f>+E304+1</f>
        <v>46099</v>
      </c>
      <c r="F308" s="114" t="str">
        <f>Data!$A$2</f>
        <v>Lắp đặt ván khuôn</v>
      </c>
      <c r="G308" s="114" t="s">
        <v>483</v>
      </c>
      <c r="H308" s="187">
        <v>440626.15</v>
      </c>
      <c r="I308" s="187">
        <v>440641.09</v>
      </c>
      <c r="J308" s="116" t="s">
        <v>61</v>
      </c>
      <c r="K308" s="151" t="s">
        <v>252</v>
      </c>
      <c r="L308" s="116">
        <f>99.66*(48.6%)/2</f>
        <v>24.217379999999999</v>
      </c>
      <c r="M308"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08" s="114" t="str">
        <f>Data!$B$2</f>
        <v>TCVN 4453:1995 – Kết cấu bê tông và bê tông cốt thép – Quy phạm thi công và nghiệm thu.</v>
      </c>
      <c r="O308" s="116" t="s">
        <v>258</v>
      </c>
      <c r="P308" s="118" t="s">
        <v>238</v>
      </c>
      <c r="Q308" s="116" t="s">
        <v>251</v>
      </c>
      <c r="R308" s="116" t="s">
        <v>251</v>
      </c>
      <c r="S308" s="116">
        <v>3</v>
      </c>
    </row>
    <row r="309" spans="1:19" ht="40.5">
      <c r="A309" s="146"/>
      <c r="B309" s="147"/>
      <c r="C309" s="148">
        <f>MAX($C$5:C308)+1</f>
        <v>290</v>
      </c>
      <c r="D309" s="116" t="str">
        <f>COUNT($C$281:C309)&amp;"/BBNT/KM440+630"</f>
        <v>27/BBNT/KM440+630</v>
      </c>
      <c r="E309" s="149">
        <f>+E306+1</f>
        <v>46099</v>
      </c>
      <c r="F309" s="114" t="str">
        <f>Data!$A$38</f>
        <v>Khe phòng lún (bao tải tẩm nhựa dày 2cm)</v>
      </c>
      <c r="G309" s="114" t="s">
        <v>341</v>
      </c>
      <c r="H309" s="187">
        <v>440626.15</v>
      </c>
      <c r="I309" s="187">
        <v>440641.09</v>
      </c>
      <c r="J309" s="116" t="s">
        <v>61</v>
      </c>
      <c r="K309" s="151" t="s">
        <v>254</v>
      </c>
      <c r="L309" s="191">
        <f>0.12*(3.08-1.96)/3.08</f>
        <v>4.363636363636364E-2</v>
      </c>
      <c r="M309"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09" s="114" t="str">
        <f>Data!$B$38</f>
        <v>TCVN 4453:1995 – Kết cấu bê tông và bê tông cốt thép – Quy phạm thi công và nghiệm thu.</v>
      </c>
      <c r="O309" s="116" t="s">
        <v>258</v>
      </c>
      <c r="P309" s="118" t="s">
        <v>238</v>
      </c>
      <c r="Q309" s="116" t="s">
        <v>251</v>
      </c>
      <c r="R309" s="116" t="s">
        <v>251</v>
      </c>
      <c r="S309" s="116">
        <v>3</v>
      </c>
    </row>
    <row r="310" spans="1:19" ht="40.5">
      <c r="A310" s="146"/>
      <c r="B310" s="147"/>
      <c r="C310" s="148">
        <f>MAX($C$5:C309)+1</f>
        <v>291</v>
      </c>
      <c r="D310" s="116" t="str">
        <f>COUNT($C$281:C310)&amp;"/BBNT/KM440+630"</f>
        <v>28/BBNT/KM440+630</v>
      </c>
      <c r="E310" s="149">
        <f>+E309</f>
        <v>46099</v>
      </c>
      <c r="F310" s="114" t="str">
        <f>Data!$A$36</f>
        <v>Lắp đặt cột hộ lan tôn sóng</v>
      </c>
      <c r="G310" s="117" t="s">
        <v>492</v>
      </c>
      <c r="H310" s="187">
        <v>440626.15</v>
      </c>
      <c r="I310" s="187">
        <v>440641.09</v>
      </c>
      <c r="J310" s="116" t="s">
        <v>61</v>
      </c>
      <c r="K310" s="151" t="s">
        <v>63</v>
      </c>
      <c r="L310" s="116">
        <v>4</v>
      </c>
      <c r="M310"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310" s="114" t="str">
        <f>Data!$B$36</f>
        <v>QCVN 41:2019/BGTVT – Quy chuẩn báo hiệu đường bộ.</v>
      </c>
      <c r="O310" s="116" t="s">
        <v>258</v>
      </c>
      <c r="P310" s="118" t="s">
        <v>238</v>
      </c>
      <c r="Q310" s="116" t="s">
        <v>251</v>
      </c>
      <c r="R310" s="116" t="s">
        <v>251</v>
      </c>
      <c r="S310" s="116">
        <v>3</v>
      </c>
    </row>
    <row r="311" spans="1:19" ht="33.75">
      <c r="A311" s="146"/>
      <c r="B311" s="147"/>
      <c r="C311" s="148">
        <f>MAX($C$5:C310)+1</f>
        <v>292</v>
      </c>
      <c r="D311" s="116" t="str">
        <f>COUNT($C$281:C311)&amp;"/BBNT/KM440+630"</f>
        <v>29/BBNT/KM440+630</v>
      </c>
      <c r="E311" s="149">
        <f>+E308</f>
        <v>46099</v>
      </c>
      <c r="F311" s="114" t="str">
        <f>Data!$A$26</f>
        <v>Lắp đặt lỗ thoát nước</v>
      </c>
      <c r="G311" s="114" t="s">
        <v>484</v>
      </c>
      <c r="H311" s="187">
        <v>440626.15</v>
      </c>
      <c r="I311" s="187">
        <v>440641.09</v>
      </c>
      <c r="J311" s="116" t="s">
        <v>61</v>
      </c>
      <c r="K311" s="151" t="s">
        <v>274</v>
      </c>
      <c r="L311" s="116">
        <v>4</v>
      </c>
      <c r="M311"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11" s="114" t="str">
        <f>Data!$B$26</f>
        <v>TCVN 4453:1995 – Kết cấu bê tông và bê tông cốt thép – Quy phạm thi công và nghiệm thu.</v>
      </c>
      <c r="O311" s="116" t="s">
        <v>258</v>
      </c>
      <c r="P311" s="118" t="s">
        <v>238</v>
      </c>
      <c r="Q311" s="116" t="s">
        <v>251</v>
      </c>
      <c r="R311" s="116" t="s">
        <v>251</v>
      </c>
      <c r="S311" s="116">
        <v>3</v>
      </c>
    </row>
    <row r="312" spans="1:19" ht="40.5">
      <c r="A312" s="146"/>
      <c r="B312" s="147"/>
      <c r="C312" s="148">
        <f>MAX($C$5:C311)+1</f>
        <v>293</v>
      </c>
      <c r="D312" s="116" t="str">
        <f>COUNT($C$281:C312)&amp;"/BBNT/KM440+630"</f>
        <v>30/BBNT/KM440+630</v>
      </c>
      <c r="E312" s="149">
        <f>+E308</f>
        <v>46099</v>
      </c>
      <c r="F312" s="114" t="str">
        <f>Data!$A$4</f>
        <v>Đổ bê tông</v>
      </c>
      <c r="G312" s="114" t="s">
        <v>485</v>
      </c>
      <c r="H312" s="187">
        <v>440626.15</v>
      </c>
      <c r="I312" s="187">
        <v>440641.09</v>
      </c>
      <c r="J312" s="116" t="s">
        <v>61</v>
      </c>
      <c r="K312" s="151" t="s">
        <v>254</v>
      </c>
      <c r="L312" s="116">
        <f>47.96-L306-L301-L296</f>
        <v>8.4827999999999975</v>
      </c>
      <c r="M31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12" s="114" t="str">
        <f>Data!$B$4</f>
        <v xml:space="preserve"> TCVN 4453 : 1995 và các tiêu chuẩn, quy chuẩn hiện hành của nhà nước.</v>
      </c>
      <c r="O312" s="116" t="s">
        <v>257</v>
      </c>
      <c r="P312" s="118" t="s">
        <v>238</v>
      </c>
      <c r="Q312" s="116" t="s">
        <v>251</v>
      </c>
      <c r="R312" s="116" t="s">
        <v>251</v>
      </c>
      <c r="S312" s="116">
        <v>3</v>
      </c>
    </row>
    <row r="313" spans="1:19" ht="33.75">
      <c r="A313" s="146"/>
      <c r="B313" s="147"/>
      <c r="C313" s="148">
        <f>MAX($C$5:C312)+1</f>
        <v>294</v>
      </c>
      <c r="D313" s="116" t="str">
        <f>COUNT($C$281:C313)&amp;"/BBNT/KM440+630"</f>
        <v>31/BBNT/KM440+630</v>
      </c>
      <c r="E313" s="149">
        <f>+E312+7</f>
        <v>46106</v>
      </c>
      <c r="F313" s="114" t="str">
        <f>Data!$A$5</f>
        <v>NT bê tông</v>
      </c>
      <c r="G313" s="114" t="s">
        <v>486</v>
      </c>
      <c r="H313" s="187">
        <v>440626.15</v>
      </c>
      <c r="I313" s="187">
        <v>440641.09</v>
      </c>
      <c r="J313" s="116" t="s">
        <v>61</v>
      </c>
      <c r="K313" s="151" t="s">
        <v>254</v>
      </c>
      <c r="L313" s="116">
        <f>+L312</f>
        <v>8.4827999999999975</v>
      </c>
      <c r="M31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13" s="114" t="str">
        <f>Data!$B$5</f>
        <v>TCVN 4453:1995 – Kết cấu bê tông và bê tông cốt thép – Quy phạm thi công và nghiệm thu.</v>
      </c>
      <c r="O313" s="116" t="s">
        <v>258</v>
      </c>
      <c r="P313" s="118" t="s">
        <v>238</v>
      </c>
      <c r="Q313" s="116"/>
      <c r="R313" s="116" t="s">
        <v>251</v>
      </c>
      <c r="S313" s="116">
        <v>3</v>
      </c>
    </row>
    <row r="314" spans="1:19" ht="40.5">
      <c r="A314" s="146"/>
      <c r="B314" s="147"/>
      <c r="C314" s="148">
        <f>MAX($C$5:C313)+1</f>
        <v>295</v>
      </c>
      <c r="D314" s="116" t="str">
        <f>COUNT($C$281:C314)&amp;"/BBNT/KM440+630"</f>
        <v>32/BBNT/KM440+630</v>
      </c>
      <c r="E314" s="149">
        <f>+E313</f>
        <v>46106</v>
      </c>
      <c r="F314" s="114" t="str">
        <f>Data!$A$2</f>
        <v>Lắp đặt ván khuôn</v>
      </c>
      <c r="G314" s="114" t="s">
        <v>487</v>
      </c>
      <c r="H314" s="187">
        <v>440626.15</v>
      </c>
      <c r="I314" s="187">
        <v>440641.09</v>
      </c>
      <c r="J314" s="116" t="s">
        <v>61</v>
      </c>
      <c r="K314" s="151" t="s">
        <v>252</v>
      </c>
      <c r="L314" s="116">
        <f>0.45*(8+7.57)+0.09*2</f>
        <v>7.1864999999999997</v>
      </c>
      <c r="M31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14" s="114" t="str">
        <f>Data!$B$2</f>
        <v>TCVN 4453:1995 – Kết cấu bê tông và bê tông cốt thép – Quy phạm thi công và nghiệm thu.</v>
      </c>
      <c r="O314" s="116" t="s">
        <v>258</v>
      </c>
      <c r="P314" s="118" t="s">
        <v>238</v>
      </c>
      <c r="Q314" s="116" t="s">
        <v>251</v>
      </c>
      <c r="R314" s="116" t="s">
        <v>251</v>
      </c>
      <c r="S314" s="116">
        <v>3</v>
      </c>
    </row>
    <row r="315" spans="1:19" ht="40.5">
      <c r="A315" s="146"/>
      <c r="B315" s="147"/>
      <c r="C315" s="148">
        <f>MAX($C$5:C314)+1</f>
        <v>296</v>
      </c>
      <c r="D315" s="116" t="str">
        <f>COUNT($C$281:C315)&amp;"/BBNT/KM440+630"</f>
        <v>33/BBNT/KM440+630</v>
      </c>
      <c r="E315" s="149">
        <f>+E314</f>
        <v>46106</v>
      </c>
      <c r="F315" s="114" t="str">
        <f>Data!$A$4</f>
        <v>Đổ bê tông</v>
      </c>
      <c r="G315" s="114" t="s">
        <v>488</v>
      </c>
      <c r="H315" s="187">
        <v>440626.15</v>
      </c>
      <c r="I315" s="187">
        <v>440641.09</v>
      </c>
      <c r="J315" s="116" t="s">
        <v>61</v>
      </c>
      <c r="K315" s="151" t="s">
        <v>254</v>
      </c>
      <c r="L315" s="116">
        <v>1.37</v>
      </c>
      <c r="M315"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15" s="114" t="str">
        <f>Data!$B$4</f>
        <v xml:space="preserve"> TCVN 4453 : 1995 và các tiêu chuẩn, quy chuẩn hiện hành của nhà nước.</v>
      </c>
      <c r="O315" s="116" t="s">
        <v>257</v>
      </c>
      <c r="P315" s="118" t="s">
        <v>238</v>
      </c>
      <c r="Q315" s="116" t="s">
        <v>251</v>
      </c>
      <c r="R315" s="116" t="s">
        <v>251</v>
      </c>
      <c r="S315" s="116">
        <v>3</v>
      </c>
    </row>
    <row r="316" spans="1:19" ht="33.75">
      <c r="A316" s="146"/>
      <c r="B316" s="147"/>
      <c r="C316" s="148">
        <f>MAX($C$5:C315)+1</f>
        <v>297</v>
      </c>
      <c r="D316" s="116" t="str">
        <f>COUNT($C$281:C316)&amp;"/BBNT/KM440+630"</f>
        <v>34/BBNT/KM440+630</v>
      </c>
      <c r="E316" s="149">
        <f>+E315+7</f>
        <v>46113</v>
      </c>
      <c r="F316" s="114" t="str">
        <f>Data!$A$5</f>
        <v>NT bê tông</v>
      </c>
      <c r="G316" s="114" t="s">
        <v>489</v>
      </c>
      <c r="H316" s="187">
        <v>440626.15</v>
      </c>
      <c r="I316" s="187">
        <v>440641.09</v>
      </c>
      <c r="J316" s="116" t="s">
        <v>61</v>
      </c>
      <c r="K316" s="151" t="s">
        <v>254</v>
      </c>
      <c r="L316" s="116">
        <f>+L315</f>
        <v>1.37</v>
      </c>
      <c r="M316"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16" s="114" t="str">
        <f>Data!$B$5</f>
        <v>TCVN 4453:1995 – Kết cấu bê tông và bê tông cốt thép – Quy phạm thi công và nghiệm thu.</v>
      </c>
      <c r="O316" s="116" t="s">
        <v>258</v>
      </c>
      <c r="P316" s="118" t="s">
        <v>238</v>
      </c>
      <c r="Q316" s="116"/>
      <c r="R316" s="116" t="s">
        <v>251</v>
      </c>
      <c r="S316" s="116">
        <v>3</v>
      </c>
    </row>
    <row r="317" spans="1:19" ht="33.75">
      <c r="A317" s="146"/>
      <c r="B317" s="147"/>
      <c r="C317" s="148">
        <f>MAX($C$5:C316)+1</f>
        <v>298</v>
      </c>
      <c r="D317" s="116" t="str">
        <f>COUNT($C$281:C317)&amp;"/BBNT/KM440+630"</f>
        <v>35/BBNT/KM440+630</v>
      </c>
      <c r="E317" s="149">
        <f>+E315+1</f>
        <v>46107</v>
      </c>
      <c r="F317" s="114" t="str">
        <f>Data!$A$7</f>
        <v>Đắp móng</v>
      </c>
      <c r="G317" s="114" t="s">
        <v>490</v>
      </c>
      <c r="H317" s="187">
        <v>440626.15</v>
      </c>
      <c r="I317" s="187">
        <v>440641.09</v>
      </c>
      <c r="J317" s="116" t="s">
        <v>61</v>
      </c>
      <c r="K317" s="151" t="s">
        <v>254</v>
      </c>
      <c r="L317" s="116">
        <v>11.05</v>
      </c>
      <c r="M317" s="115" t="str">
        <f>Data!$I$7</f>
        <v>- Bình đồ tuyến: Đúng HSTK;
- Độ chặt từng lớp: Đạt;
- Trắc ngang nền: đủ;
- Cao độ: đạt; Dốc ngang: đạt;
- Đánh giá: Phù hợp với thiết kế và tiêu chuẩn kỹ thuật, quy trình thi công và nghiệm thu;</v>
      </c>
      <c r="N317" s="114" t="str">
        <f>Data!$B$7</f>
        <v>TCVN 4447 -2012 Công tác đất - Thi công và nghiệm thu;</v>
      </c>
      <c r="O317" s="116" t="s">
        <v>258</v>
      </c>
      <c r="P317" s="118" t="s">
        <v>238</v>
      </c>
      <c r="Q317" s="116" t="s">
        <v>251</v>
      </c>
      <c r="R317" s="116" t="s">
        <v>251</v>
      </c>
      <c r="S317" s="116">
        <v>3</v>
      </c>
    </row>
    <row r="318" spans="1:19" ht="40.5">
      <c r="A318" s="146"/>
      <c r="B318" s="147"/>
      <c r="C318" s="148">
        <f>MAX($C$5:C317)+1</f>
        <v>299</v>
      </c>
      <c r="D318" s="116" t="str">
        <f>COUNT($C$281:C318)&amp;"/BBNT/KM440+630"</f>
        <v>36/BBNT/KM440+630</v>
      </c>
      <c r="E318" s="149">
        <f>+E317</f>
        <v>46107</v>
      </c>
      <c r="F318" s="114" t="str">
        <f>Data!$A$4</f>
        <v>Đổ bê tông</v>
      </c>
      <c r="G318" s="114" t="s">
        <v>301</v>
      </c>
      <c r="H318" s="187">
        <v>440626.15</v>
      </c>
      <c r="I318" s="187">
        <v>440641.09</v>
      </c>
      <c r="J318" s="116" t="s">
        <v>61</v>
      </c>
      <c r="K318" s="151" t="s">
        <v>254</v>
      </c>
      <c r="L318" s="116">
        <v>1.4</v>
      </c>
      <c r="M318"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18" s="114" t="str">
        <f>Data!$B$4</f>
        <v xml:space="preserve"> TCVN 4453 : 1995 và các tiêu chuẩn, quy chuẩn hiện hành của nhà nước.</v>
      </c>
      <c r="O318" s="116" t="s">
        <v>257</v>
      </c>
      <c r="P318" s="118" t="s">
        <v>238</v>
      </c>
      <c r="Q318" s="116" t="s">
        <v>251</v>
      </c>
      <c r="R318" s="116" t="s">
        <v>251</v>
      </c>
      <c r="S318" s="116">
        <v>3</v>
      </c>
    </row>
    <row r="319" spans="1:19" ht="33.75">
      <c r="A319" s="146"/>
      <c r="B319" s="147"/>
      <c r="C319" s="148">
        <f>MAX($C$5:C318)+1</f>
        <v>300</v>
      </c>
      <c r="D319" s="116" t="str">
        <f>COUNT($C$281:C319)&amp;"/BBNT/KM440+630"</f>
        <v>37/BBNT/KM440+630</v>
      </c>
      <c r="E319" s="149">
        <f>+E318+7</f>
        <v>46114</v>
      </c>
      <c r="F319" s="114" t="str">
        <f>Data!$A$5</f>
        <v>NT bê tông</v>
      </c>
      <c r="G319" s="114" t="s">
        <v>302</v>
      </c>
      <c r="H319" s="187">
        <v>440626.15</v>
      </c>
      <c r="I319" s="187">
        <v>440641.09</v>
      </c>
      <c r="J319" s="116" t="s">
        <v>61</v>
      </c>
      <c r="K319" s="151" t="s">
        <v>254</v>
      </c>
      <c r="L319" s="116">
        <f>+L318</f>
        <v>1.4</v>
      </c>
      <c r="M319"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19" s="114" t="str">
        <f>Data!$B$5</f>
        <v>TCVN 4453:1995 – Kết cấu bê tông và bê tông cốt thép – Quy phạm thi công và nghiệm thu.</v>
      </c>
      <c r="O319" s="116" t="s">
        <v>258</v>
      </c>
      <c r="P319" s="118" t="s">
        <v>238</v>
      </c>
      <c r="Q319" s="116"/>
      <c r="R319" s="116" t="s">
        <v>251</v>
      </c>
      <c r="S319" s="116">
        <v>3</v>
      </c>
    </row>
    <row r="320" spans="1:19" ht="40.5">
      <c r="A320" s="146"/>
      <c r="B320" s="147"/>
      <c r="C320" s="148">
        <f>MAX($C$5:C319)+1</f>
        <v>301</v>
      </c>
      <c r="D320" s="116" t="str">
        <f>COUNT($C$281:C320)&amp;"/BBNT/KM440+630"</f>
        <v>38/BBNT/KM440+630</v>
      </c>
      <c r="E320" s="149">
        <f>+E319</f>
        <v>46114</v>
      </c>
      <c r="F320" s="114" t="str">
        <f>Data!$A$27</f>
        <v>Đắp đá 1x2 thoát nước sau tường</v>
      </c>
      <c r="G320" s="114" t="s">
        <v>433</v>
      </c>
      <c r="H320" s="187">
        <v>440626.15</v>
      </c>
      <c r="I320" s="187">
        <v>440641.09</v>
      </c>
      <c r="J320" s="116" t="s">
        <v>61</v>
      </c>
      <c r="K320" s="151" t="s">
        <v>254</v>
      </c>
      <c r="L320" s="116">
        <v>10.119999999999999</v>
      </c>
      <c r="M320" s="115" t="str">
        <f>Data!$I$27</f>
        <v>- Vật liệu đúng chủng loại, sạch, không tạp chất, đảm bảo kỹ thuật;
- Đắp đá sau tường đúng phạm vi, chiều dày, cao độ; bố trí lớp lọc và thoát nước đảm bảo;
- Đá đổ, san gạt đều, không phân tầng, không hốc rỗng, đảm bảo thoát nước;
- Cao độ: đạt; Dốc ngang: đạt;
- Về khối lượng: Đạt yêu cầu theo HSTK;
- Đánh giá: Phù hợp với thiết kế và tiêu chuẩn kỹ thuật, quy trình thi công và nghiệm thu.</v>
      </c>
      <c r="N320" s="114" t="str">
        <f>Data!$B$27</f>
        <v>TCVN 4453:1995 – Kết cấu bê tông và bê tông cốt thép – Quy phạm thi công và nghiệm thu.</v>
      </c>
      <c r="O320" s="116" t="s">
        <v>258</v>
      </c>
      <c r="P320" s="118" t="s">
        <v>238</v>
      </c>
      <c r="Q320" s="116" t="s">
        <v>251</v>
      </c>
      <c r="R320" s="116" t="s">
        <v>251</v>
      </c>
      <c r="S320" s="116">
        <v>3</v>
      </c>
    </row>
    <row r="321" spans="1:19" ht="33.75">
      <c r="A321" s="146"/>
      <c r="B321" s="147"/>
      <c r="C321" s="148">
        <f>MAX($C$5:C320)+1</f>
        <v>302</v>
      </c>
      <c r="D321" s="116" t="str">
        <f>COUNT($C$281:C321)&amp;"/BBNT/KM440+630"</f>
        <v>39/BBNT/KM440+630</v>
      </c>
      <c r="E321" s="149">
        <f>+E320+1</f>
        <v>46115</v>
      </c>
      <c r="F321" s="114" t="str">
        <f>Data!$A$7</f>
        <v>Đắp móng</v>
      </c>
      <c r="G321" s="114" t="s">
        <v>432</v>
      </c>
      <c r="H321" s="187">
        <v>440626.15</v>
      </c>
      <c r="I321" s="187">
        <v>440641.09</v>
      </c>
      <c r="J321" s="116" t="s">
        <v>61</v>
      </c>
      <c r="K321" s="151" t="s">
        <v>254</v>
      </c>
      <c r="L321" s="116">
        <v>65.8</v>
      </c>
      <c r="M321" s="115" t="str">
        <f>Data!$I$7</f>
        <v>- Bình đồ tuyến: Đúng HSTK;
- Độ chặt từng lớp: Đạt;
- Trắc ngang nền: đủ;
- Cao độ: đạt; Dốc ngang: đạt;
- Đánh giá: Phù hợp với thiết kế và tiêu chuẩn kỹ thuật, quy trình thi công và nghiệm thu;</v>
      </c>
      <c r="N321" s="114" t="str">
        <f>Data!$B$7</f>
        <v>TCVN 4447 -2012 Công tác đất - Thi công và nghiệm thu;</v>
      </c>
      <c r="O321" s="116" t="s">
        <v>258</v>
      </c>
      <c r="P321" s="118" t="s">
        <v>238</v>
      </c>
      <c r="Q321" s="116" t="s">
        <v>251</v>
      </c>
      <c r="R321" s="116" t="s">
        <v>251</v>
      </c>
      <c r="S321" s="116">
        <v>3</v>
      </c>
    </row>
    <row r="322" spans="1:19" ht="40.5">
      <c r="A322" s="146"/>
      <c r="B322" s="147"/>
      <c r="C322" s="148">
        <f>MAX($C$5:C321)+1</f>
        <v>303</v>
      </c>
      <c r="D322" s="116" t="str">
        <f>COUNT($C$281:C322)&amp;"/BBNT/KM440+630"</f>
        <v>40/BBNT/KM440+630</v>
      </c>
      <c r="E322" s="149">
        <f>+E321+1</f>
        <v>46116</v>
      </c>
      <c r="F322" s="114" t="str">
        <f>Data!$A$35</f>
        <v>Rọ thép nhồi đá hộc</v>
      </c>
      <c r="G322" s="114" t="s">
        <v>468</v>
      </c>
      <c r="H322" s="187">
        <v>440626.15</v>
      </c>
      <c r="I322" s="187">
        <v>440641.09</v>
      </c>
      <c r="J322" s="116" t="s">
        <v>61</v>
      </c>
      <c r="K322" s="151" t="s">
        <v>313</v>
      </c>
      <c r="L322" s="116">
        <v>8</v>
      </c>
      <c r="M322"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322" s="114" t="str">
        <f>Data!$B$35</f>
        <v>TCVN 10335:2014, TCCS13:2016/TCĐBVN và các tiêu chuẩn, quy chuẩn hiện hành của nhà nước</v>
      </c>
      <c r="O322" s="116" t="s">
        <v>258</v>
      </c>
      <c r="P322" s="118" t="s">
        <v>238</v>
      </c>
      <c r="Q322" s="116" t="s">
        <v>251</v>
      </c>
      <c r="R322" s="116" t="s">
        <v>251</v>
      </c>
      <c r="S322" s="116">
        <v>3</v>
      </c>
    </row>
    <row r="323" spans="1:19" ht="33.75">
      <c r="A323" s="146"/>
      <c r="B323" s="147"/>
      <c r="C323" s="148">
        <f>MAX($C$5:C322)+1</f>
        <v>304</v>
      </c>
      <c r="D323" s="116" t="str">
        <f>COUNT($C$281:C323)&amp;"/BBNT/KM440+630"</f>
        <v>41/BBNT/KM440+630</v>
      </c>
      <c r="E323" s="149">
        <f>+E322+1</f>
        <v>46117</v>
      </c>
      <c r="F323" s="114" t="str">
        <f>Data!$A$6</f>
        <v xml:space="preserve">Hố móng </v>
      </c>
      <c r="G323" s="114" t="s">
        <v>440</v>
      </c>
      <c r="H323" s="150">
        <v>440608</v>
      </c>
      <c r="I323" s="150"/>
      <c r="J323" s="116" t="s">
        <v>61</v>
      </c>
      <c r="K323" s="151" t="s">
        <v>353</v>
      </c>
      <c r="L323" s="116">
        <v>1</v>
      </c>
      <c r="M323"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23" s="114" t="str">
        <f>Data!$B$6</f>
        <v xml:space="preserve"> TCVN 9436-2012, TCVN 4447-2012 và các tiêu chuẩn, quy chuẩn hiện hành của nhà nước.</v>
      </c>
      <c r="O323" s="116" t="s">
        <v>258</v>
      </c>
      <c r="P323" s="118" t="s">
        <v>238</v>
      </c>
      <c r="Q323" s="116" t="s">
        <v>251</v>
      </c>
      <c r="R323" s="116" t="s">
        <v>251</v>
      </c>
      <c r="S323" s="116">
        <v>3</v>
      </c>
    </row>
    <row r="324" spans="1:19" ht="33.75">
      <c r="A324" s="146"/>
      <c r="B324" s="147"/>
      <c r="C324" s="148">
        <f>MAX($C$5:C323)+1</f>
        <v>305</v>
      </c>
      <c r="D324" s="116" t="str">
        <f>COUNT($C$281:C324)&amp;"/BBNT/KM440+630"</f>
        <v>42/BBNT/KM440+630</v>
      </c>
      <c r="E324" s="149">
        <f t="shared" ref="E324:E325" si="25">+E323</f>
        <v>46117</v>
      </c>
      <c r="F324" s="114" t="str">
        <f>Data!$A$41</f>
        <v>Lắp đặt cột + biển báo tám giác</v>
      </c>
      <c r="G324" s="114" t="s">
        <v>441</v>
      </c>
      <c r="H324" s="150">
        <v>440608</v>
      </c>
      <c r="I324" s="150"/>
      <c r="J324" s="116" t="s">
        <v>61</v>
      </c>
      <c r="K324" s="151" t="s">
        <v>63</v>
      </c>
      <c r="L324" s="116">
        <v>1</v>
      </c>
      <c r="M324"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324" s="114" t="str">
        <f>Data!$B$41</f>
        <v>QCVN 41:2019/BGTVT – Quy chuẩn báo hiệu đường bộ.</v>
      </c>
      <c r="O324" s="116" t="s">
        <v>258</v>
      </c>
      <c r="P324" s="118" t="s">
        <v>238</v>
      </c>
      <c r="Q324" s="116" t="s">
        <v>251</v>
      </c>
      <c r="R324" s="116" t="s">
        <v>251</v>
      </c>
      <c r="S324" s="116">
        <v>3</v>
      </c>
    </row>
    <row r="325" spans="1:19" ht="40.5">
      <c r="A325" s="146"/>
      <c r="B325" s="147"/>
      <c r="C325" s="148">
        <f>MAX($C$5:C324)+1</f>
        <v>306</v>
      </c>
      <c r="D325" s="116" t="str">
        <f>COUNT($C$281:C325)&amp;"/BBNT/KM440+630"</f>
        <v>43/BBNT/KM440+630</v>
      </c>
      <c r="E325" s="149">
        <f t="shared" si="25"/>
        <v>46117</v>
      </c>
      <c r="F325" s="114" t="str">
        <f>Data!$A$4</f>
        <v>Đổ bê tông</v>
      </c>
      <c r="G325" s="114" t="s">
        <v>442</v>
      </c>
      <c r="H325" s="150">
        <v>440608</v>
      </c>
      <c r="I325" s="150"/>
      <c r="J325" s="116" t="s">
        <v>61</v>
      </c>
      <c r="K325" s="151" t="s">
        <v>254</v>
      </c>
      <c r="L325" s="116">
        <v>0.14499999999999999</v>
      </c>
      <c r="M325"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25" s="114" t="str">
        <f>Data!$B$4</f>
        <v xml:space="preserve"> TCVN 4453 : 1995 và các tiêu chuẩn, quy chuẩn hiện hành của nhà nước.</v>
      </c>
      <c r="O325" s="116" t="s">
        <v>257</v>
      </c>
      <c r="P325" s="118" t="s">
        <v>238</v>
      </c>
      <c r="Q325" s="116" t="s">
        <v>251</v>
      </c>
      <c r="R325" s="116" t="s">
        <v>251</v>
      </c>
      <c r="S325" s="116">
        <v>3</v>
      </c>
    </row>
    <row r="326" spans="1:19" ht="33.75">
      <c r="A326" s="146"/>
      <c r="B326" s="147"/>
      <c r="C326" s="148">
        <f>MAX($C$5:C325)+1</f>
        <v>307</v>
      </c>
      <c r="D326" s="116" t="str">
        <f>COUNT($C$281:C326)&amp;"/BBNT/KM440+630"</f>
        <v>44/BBNT/KM440+630</v>
      </c>
      <c r="E326" s="149">
        <f>+E325+7</f>
        <v>46124</v>
      </c>
      <c r="F326" s="114" t="str">
        <f>Data!$A$5</f>
        <v>NT bê tông</v>
      </c>
      <c r="G326" s="114" t="s">
        <v>443</v>
      </c>
      <c r="H326" s="150">
        <v>440608</v>
      </c>
      <c r="I326" s="150"/>
      <c r="J326" s="116" t="s">
        <v>61</v>
      </c>
      <c r="K326" s="151" t="s">
        <v>254</v>
      </c>
      <c r="L326" s="116">
        <v>0.14499999999999999</v>
      </c>
      <c r="M326"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26" s="114" t="str">
        <f>Data!$B$5</f>
        <v>TCVN 4453:1995 – Kết cấu bê tông và bê tông cốt thép – Quy phạm thi công và nghiệm thu.</v>
      </c>
      <c r="O326" s="116" t="s">
        <v>258</v>
      </c>
      <c r="P326" s="118" t="s">
        <v>238</v>
      </c>
      <c r="Q326" s="116"/>
      <c r="R326" s="116" t="s">
        <v>251</v>
      </c>
      <c r="S326" s="116">
        <v>3</v>
      </c>
    </row>
    <row r="327" spans="1:19" ht="33.75">
      <c r="A327" s="146"/>
      <c r="B327" s="147"/>
      <c r="C327" s="148">
        <f>MAX($C$5:C326)+1</f>
        <v>308</v>
      </c>
      <c r="D327" s="116" t="str">
        <f>COUNT($C$281:C327)&amp;"/BBNT/KM440+630"</f>
        <v>45/BBNT/KM440+630</v>
      </c>
      <c r="E327" s="149">
        <f>+E323</f>
        <v>46117</v>
      </c>
      <c r="F327" s="114" t="str">
        <f>Data!$A$6</f>
        <v xml:space="preserve">Hố móng </v>
      </c>
      <c r="G327" s="114" t="s">
        <v>355</v>
      </c>
      <c r="H327" s="187">
        <v>440660.46</v>
      </c>
      <c r="I327" s="150"/>
      <c r="J327" s="116" t="s">
        <v>62</v>
      </c>
      <c r="K327" s="151" t="s">
        <v>353</v>
      </c>
      <c r="L327" s="116">
        <v>1</v>
      </c>
      <c r="M327"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27" s="114" t="str">
        <f>Data!$B$6</f>
        <v xml:space="preserve"> TCVN 9436-2012, TCVN 4447-2012 và các tiêu chuẩn, quy chuẩn hiện hành của nhà nước.</v>
      </c>
      <c r="O327" s="116" t="s">
        <v>258</v>
      </c>
      <c r="P327" s="118" t="s">
        <v>238</v>
      </c>
      <c r="Q327" s="116" t="s">
        <v>251</v>
      </c>
      <c r="R327" s="116" t="s">
        <v>251</v>
      </c>
      <c r="S327" s="116">
        <v>3</v>
      </c>
    </row>
    <row r="328" spans="1:19" ht="33.75">
      <c r="A328" s="146"/>
      <c r="B328" s="147"/>
      <c r="C328" s="148">
        <f>MAX($C$5:C327)+1</f>
        <v>309</v>
      </c>
      <c r="D328" s="116" t="str">
        <f>COUNT($C$281:C328)&amp;"/BBNT/KM440+630"</f>
        <v>46/BBNT/KM440+630</v>
      </c>
      <c r="E328" s="149">
        <f>+E327</f>
        <v>46117</v>
      </c>
      <c r="F328" s="114" t="str">
        <f>Data!$A$41</f>
        <v>Lắp đặt cột + biển báo tám giác</v>
      </c>
      <c r="G328" s="114" t="s">
        <v>354</v>
      </c>
      <c r="H328" s="187">
        <v>440660.46</v>
      </c>
      <c r="I328" s="150"/>
      <c r="J328" s="116" t="s">
        <v>62</v>
      </c>
      <c r="K328" s="151" t="s">
        <v>63</v>
      </c>
      <c r="L328" s="116">
        <v>1</v>
      </c>
      <c r="M328"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328" s="114" t="str">
        <f>Data!$B$41</f>
        <v>QCVN 41:2019/BGTVT – Quy chuẩn báo hiệu đường bộ.</v>
      </c>
      <c r="O328" s="116" t="s">
        <v>258</v>
      </c>
      <c r="P328" s="118" t="s">
        <v>238</v>
      </c>
      <c r="Q328" s="116" t="s">
        <v>251</v>
      </c>
      <c r="R328" s="116" t="s">
        <v>251</v>
      </c>
      <c r="S328" s="116">
        <v>3</v>
      </c>
    </row>
    <row r="329" spans="1:19" ht="40.5">
      <c r="A329" s="146"/>
      <c r="B329" s="147"/>
      <c r="C329" s="148">
        <f>MAX($C$5:C328)+1</f>
        <v>310</v>
      </c>
      <c r="D329" s="116" t="str">
        <f>COUNT($C$281:C329)&amp;"/BBNT/KM440+630"</f>
        <v>47/BBNT/KM440+630</v>
      </c>
      <c r="E329" s="149">
        <f t="shared" ref="E329" si="26">+E328</f>
        <v>46117</v>
      </c>
      <c r="F329" s="114" t="str">
        <f>Data!$A$4</f>
        <v>Đổ bê tông</v>
      </c>
      <c r="G329" s="114" t="s">
        <v>356</v>
      </c>
      <c r="H329" s="187">
        <v>440660.46</v>
      </c>
      <c r="I329" s="150"/>
      <c r="J329" s="116" t="s">
        <v>62</v>
      </c>
      <c r="K329" s="151" t="s">
        <v>254</v>
      </c>
      <c r="L329" s="116">
        <v>0.14499999999999999</v>
      </c>
      <c r="M32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29" s="114" t="str">
        <f>Data!$B$4</f>
        <v xml:space="preserve"> TCVN 4453 : 1995 và các tiêu chuẩn, quy chuẩn hiện hành của nhà nước.</v>
      </c>
      <c r="O329" s="116" t="s">
        <v>257</v>
      </c>
      <c r="P329" s="118" t="s">
        <v>238</v>
      </c>
      <c r="Q329" s="116" t="s">
        <v>251</v>
      </c>
      <c r="R329" s="116" t="s">
        <v>251</v>
      </c>
      <c r="S329" s="116">
        <v>3</v>
      </c>
    </row>
    <row r="330" spans="1:19" ht="33.75">
      <c r="A330" s="146"/>
      <c r="B330" s="147"/>
      <c r="C330" s="148">
        <f>MAX($C$5:C329)+1</f>
        <v>311</v>
      </c>
      <c r="D330" s="116" t="str">
        <f>COUNT($C$281:C330)&amp;"/BBNT/KM440+630"</f>
        <v>48/BBNT/KM440+630</v>
      </c>
      <c r="E330" s="149">
        <f>+E329+7</f>
        <v>46124</v>
      </c>
      <c r="F330" s="114" t="str">
        <f>Data!$A$5</f>
        <v>NT bê tông</v>
      </c>
      <c r="G330" s="114" t="s">
        <v>357</v>
      </c>
      <c r="H330" s="187">
        <v>440660.46</v>
      </c>
      <c r="I330" s="150"/>
      <c r="J330" s="116" t="s">
        <v>62</v>
      </c>
      <c r="K330" s="151" t="s">
        <v>254</v>
      </c>
      <c r="L330" s="116">
        <v>0.14499999999999999</v>
      </c>
      <c r="M33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30" s="114" t="str">
        <f>Data!$B$5</f>
        <v>TCVN 4453:1995 – Kết cấu bê tông và bê tông cốt thép – Quy phạm thi công và nghiệm thu.</v>
      </c>
      <c r="O330" s="116" t="s">
        <v>258</v>
      </c>
      <c r="P330" s="118" t="s">
        <v>238</v>
      </c>
      <c r="Q330" s="116"/>
      <c r="R330" s="116" t="s">
        <v>251</v>
      </c>
      <c r="S330" s="116">
        <v>3</v>
      </c>
    </row>
    <row r="331" spans="1:19" ht="33.75">
      <c r="A331" s="146"/>
      <c r="B331" s="147"/>
      <c r="C331" s="148">
        <f>MAX($C$5:C330)+1</f>
        <v>312</v>
      </c>
      <c r="D331" s="116" t="str">
        <f>COUNT($C$281:C331)&amp;"/BBNT/KM440+630"</f>
        <v>49/BBNT/KM440+630</v>
      </c>
      <c r="E331" s="149">
        <f>+E327</f>
        <v>46117</v>
      </c>
      <c r="F331" s="114" t="str">
        <f>Data!$A$6</f>
        <v xml:space="preserve">Hố móng </v>
      </c>
      <c r="G331" s="117" t="s">
        <v>435</v>
      </c>
      <c r="H331" s="187">
        <v>440600</v>
      </c>
      <c r="I331" s="187">
        <v>440644</v>
      </c>
      <c r="J331" s="116" t="s">
        <v>61</v>
      </c>
      <c r="K331" s="151" t="s">
        <v>436</v>
      </c>
      <c r="L331" s="116">
        <f>24-8</f>
        <v>16</v>
      </c>
      <c r="M331"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31" s="114" t="str">
        <f>Data!$B$6</f>
        <v xml:space="preserve"> TCVN 9436-2012, TCVN 4447-2012 và các tiêu chuẩn, quy chuẩn hiện hành của nhà nước.</v>
      </c>
      <c r="O331" s="116" t="s">
        <v>258</v>
      </c>
      <c r="P331" s="118" t="s">
        <v>238</v>
      </c>
      <c r="Q331" s="116" t="s">
        <v>251</v>
      </c>
      <c r="R331" s="116" t="s">
        <v>251</v>
      </c>
      <c r="S331" s="116">
        <v>3</v>
      </c>
    </row>
    <row r="332" spans="1:19" ht="40.5">
      <c r="A332" s="146"/>
      <c r="B332" s="147"/>
      <c r="C332" s="148">
        <f>MAX($C$5:C331)+1</f>
        <v>313</v>
      </c>
      <c r="D332" s="116" t="str">
        <f>COUNT($C$281:C332)&amp;"/BBNT/KM440+630"</f>
        <v>50/BBNT/KM440+630</v>
      </c>
      <c r="E332" s="149">
        <f>+E331</f>
        <v>46117</v>
      </c>
      <c r="F332" s="114" t="str">
        <f>Data!$A$36</f>
        <v>Lắp đặt cột hộ lan tôn sóng</v>
      </c>
      <c r="G332" s="117" t="s">
        <v>437</v>
      </c>
      <c r="H332" s="187">
        <v>440600</v>
      </c>
      <c r="I332" s="187">
        <v>440644</v>
      </c>
      <c r="J332" s="116" t="s">
        <v>61</v>
      </c>
      <c r="K332" s="151" t="s">
        <v>63</v>
      </c>
      <c r="L332" s="116">
        <v>16</v>
      </c>
      <c r="M332"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332" s="114" t="str">
        <f>Data!$B$36</f>
        <v>QCVN 41:2019/BGTVT – Quy chuẩn báo hiệu đường bộ.</v>
      </c>
      <c r="O332" s="116" t="s">
        <v>258</v>
      </c>
      <c r="P332" s="118" t="s">
        <v>238</v>
      </c>
      <c r="Q332" s="116" t="s">
        <v>251</v>
      </c>
      <c r="R332" s="116" t="s">
        <v>251</v>
      </c>
      <c r="S332" s="116">
        <v>3</v>
      </c>
    </row>
    <row r="333" spans="1:19" ht="40.5">
      <c r="A333" s="146"/>
      <c r="B333" s="147"/>
      <c r="C333" s="148">
        <f>MAX($C$5:C332)+1</f>
        <v>314</v>
      </c>
      <c r="D333" s="116" t="str">
        <f>COUNT($C$281:C333)&amp;"/BBNT/KM440+630"</f>
        <v>51/BBNT/KM440+630</v>
      </c>
      <c r="E333" s="149">
        <f>+E332</f>
        <v>46117</v>
      </c>
      <c r="F333" s="114" t="str">
        <f>Data!$A$4</f>
        <v>Đổ bê tông</v>
      </c>
      <c r="G333" s="117" t="s">
        <v>438</v>
      </c>
      <c r="H333" s="187">
        <v>440600</v>
      </c>
      <c r="I333" s="187">
        <v>440644</v>
      </c>
      <c r="J333" s="116" t="s">
        <v>61</v>
      </c>
      <c r="K333" s="151" t="s">
        <v>254</v>
      </c>
      <c r="L333" s="116">
        <v>3.98</v>
      </c>
      <c r="M333"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33" s="114" t="str">
        <f>Data!$B$4</f>
        <v xml:space="preserve"> TCVN 4453 : 1995 và các tiêu chuẩn, quy chuẩn hiện hành của nhà nước.</v>
      </c>
      <c r="O333" s="116" t="s">
        <v>257</v>
      </c>
      <c r="P333" s="118" t="s">
        <v>238</v>
      </c>
      <c r="Q333" s="116" t="s">
        <v>251</v>
      </c>
      <c r="R333" s="116" t="s">
        <v>251</v>
      </c>
      <c r="S333" s="116">
        <v>3</v>
      </c>
    </row>
    <row r="334" spans="1:19" ht="33.75">
      <c r="A334" s="146"/>
      <c r="B334" s="147"/>
      <c r="C334" s="148">
        <f>MAX($C$5:C333)+1</f>
        <v>315</v>
      </c>
      <c r="D334" s="116" t="str">
        <f>COUNT($C$281:C334)&amp;"/BBNT/KM440+630"</f>
        <v>52/BBNT/KM440+630</v>
      </c>
      <c r="E334" s="149">
        <f>+E333+7</f>
        <v>46124</v>
      </c>
      <c r="F334" s="114" t="str">
        <f>Data!$A$5</f>
        <v>NT bê tông</v>
      </c>
      <c r="G334" s="117" t="s">
        <v>439</v>
      </c>
      <c r="H334" s="187">
        <v>440600</v>
      </c>
      <c r="I334" s="187">
        <v>440644</v>
      </c>
      <c r="J334" s="116" t="s">
        <v>61</v>
      </c>
      <c r="K334" s="151" t="s">
        <v>254</v>
      </c>
      <c r="L334" s="116">
        <f>+L333</f>
        <v>3.98</v>
      </c>
      <c r="M334"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34" s="114" t="str">
        <f>Data!$B$5</f>
        <v>TCVN 4453:1995 – Kết cấu bê tông và bê tông cốt thép – Quy phạm thi công và nghiệm thu.</v>
      </c>
      <c r="O334" s="116" t="s">
        <v>258</v>
      </c>
      <c r="P334" s="118" t="s">
        <v>238</v>
      </c>
      <c r="Q334" s="116"/>
      <c r="R334" s="116" t="s">
        <v>251</v>
      </c>
      <c r="S334" s="116">
        <v>3</v>
      </c>
    </row>
    <row r="335" spans="1:19" ht="33.75">
      <c r="A335" s="146"/>
      <c r="B335" s="147"/>
      <c r="C335" s="148">
        <f>MAX($C$5:C334)+1</f>
        <v>316</v>
      </c>
      <c r="D335" s="116" t="str">
        <f>COUNT($C$281:C335)&amp;"/BBNT/KM440+630"</f>
        <v>53/BBNT/KM440+630</v>
      </c>
      <c r="E335" s="149">
        <f>+E334</f>
        <v>46124</v>
      </c>
      <c r="F335" s="114" t="str">
        <f>Data!$A$12</f>
        <v>Lắp đặt tấm HLTS</v>
      </c>
      <c r="G335" s="117" t="s">
        <v>334</v>
      </c>
      <c r="H335" s="187">
        <v>440600</v>
      </c>
      <c r="I335" s="187">
        <v>440644</v>
      </c>
      <c r="J335" s="116" t="s">
        <v>61</v>
      </c>
      <c r="K335" s="151" t="s">
        <v>66</v>
      </c>
      <c r="L335" s="116">
        <v>46</v>
      </c>
      <c r="M335" s="115" t="str">
        <f>Data!$I$12</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N335" s="114" t="str">
        <f>Data!$B$12</f>
        <v>QCVN41:2024/BGTVT - Quy chuẩn kỹ thuật quốc gia về biển báo hiệu đường bộ</v>
      </c>
      <c r="O335" s="116" t="s">
        <v>258</v>
      </c>
      <c r="P335" s="118" t="s">
        <v>238</v>
      </c>
      <c r="Q335" s="116" t="s">
        <v>251</v>
      </c>
      <c r="R335" s="116" t="s">
        <v>251</v>
      </c>
      <c r="S335" s="116">
        <v>3</v>
      </c>
    </row>
    <row r="336" spans="1:19" ht="40.5">
      <c r="A336" s="146"/>
      <c r="B336" s="147"/>
      <c r="C336" s="148">
        <f>MAX($C$5:C335)+1</f>
        <v>317</v>
      </c>
      <c r="D336" s="116" t="str">
        <f>COUNT($C$281:C336)&amp;"/BBNT/KM440+630"</f>
        <v>54/BBNT/KM440+630</v>
      </c>
      <c r="E336" s="149">
        <f>+E334</f>
        <v>46124</v>
      </c>
      <c r="F336" s="114" t="str">
        <f>Data!$A$39</f>
        <v>Khuôn lề gia cố BTXM</v>
      </c>
      <c r="G336" s="114" t="str">
        <f>Data!$A$39</f>
        <v>Khuôn lề gia cố BTXM</v>
      </c>
      <c r="H336" s="187">
        <f>440600-2.5</f>
        <v>440597.5</v>
      </c>
      <c r="I336" s="187">
        <v>440646.09</v>
      </c>
      <c r="J336" s="116" t="s">
        <v>61</v>
      </c>
      <c r="K336" s="151" t="s">
        <v>252</v>
      </c>
      <c r="L336" s="116">
        <v>62.85</v>
      </c>
      <c r="M336" s="115"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336" s="114" t="str">
        <f>Data!$B$39</f>
        <v>TCVN 4453:1995 – Kết cấu bê tông và bê tông cốt thép – Quy phạm thi công và nghiệm thu.</v>
      </c>
      <c r="O336" s="116" t="s">
        <v>258</v>
      </c>
      <c r="P336" s="118" t="s">
        <v>238</v>
      </c>
      <c r="Q336" s="116" t="s">
        <v>251</v>
      </c>
      <c r="R336" s="116" t="s">
        <v>251</v>
      </c>
      <c r="S336" s="116">
        <v>3</v>
      </c>
    </row>
    <row r="337" spans="1:19" ht="40.5">
      <c r="A337" s="146"/>
      <c r="B337" s="147"/>
      <c r="C337" s="148">
        <f>MAX($C$5:C336)+1</f>
        <v>318</v>
      </c>
      <c r="D337" s="116" t="str">
        <f>COUNT($C$281:C337)&amp;"/BBNT/KM440+630"</f>
        <v>55/BBNT/KM440+630</v>
      </c>
      <c r="E337" s="149">
        <f t="shared" ref="E337:E339" si="27">+E336</f>
        <v>46124</v>
      </c>
      <c r="F337" s="114" t="str">
        <f>Data!$A$31</f>
        <v>Lớp móng đá dăm nước</v>
      </c>
      <c r="G337" s="114" t="s">
        <v>344</v>
      </c>
      <c r="H337" s="187">
        <f t="shared" ref="H337:H340" si="28">440600-2.5</f>
        <v>440597.5</v>
      </c>
      <c r="I337" s="187">
        <v>440646.09</v>
      </c>
      <c r="J337" s="116" t="s">
        <v>61</v>
      </c>
      <c r="K337" s="151" t="s">
        <v>252</v>
      </c>
      <c r="L337" s="116">
        <f>+L336</f>
        <v>62.85</v>
      </c>
      <c r="M337"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337" s="114" t="str">
        <f>Data!$B$31</f>
        <v>TCVN 9504:2012 - Lớp kết cấu áo đường đá dăm nước - thi công và nghiệm thu</v>
      </c>
      <c r="O337" s="116" t="s">
        <v>258</v>
      </c>
      <c r="P337" s="118" t="s">
        <v>238</v>
      </c>
      <c r="Q337" s="116" t="s">
        <v>251</v>
      </c>
      <c r="R337" s="116" t="s">
        <v>251</v>
      </c>
      <c r="S337" s="116">
        <v>3</v>
      </c>
    </row>
    <row r="338" spans="1:19" ht="33.75">
      <c r="A338" s="146"/>
      <c r="B338" s="147"/>
      <c r="C338" s="148">
        <f>MAX($C$5:C337)+1</f>
        <v>319</v>
      </c>
      <c r="D338" s="116" t="str">
        <f>COUNT($C$281:C338)&amp;"/BBNT/KM440+630"</f>
        <v>56/BBNT/KM440+630</v>
      </c>
      <c r="E338" s="149">
        <f t="shared" si="27"/>
        <v>46124</v>
      </c>
      <c r="F338" s="114" t="str">
        <f>Data!$A$40</f>
        <v>Lót bạt dứa</v>
      </c>
      <c r="G338" s="114" t="s">
        <v>350</v>
      </c>
      <c r="H338" s="187">
        <f t="shared" si="28"/>
        <v>440597.5</v>
      </c>
      <c r="I338" s="187">
        <v>440646.09</v>
      </c>
      <c r="J338" s="116" t="s">
        <v>61</v>
      </c>
      <c r="K338" s="151" t="s">
        <v>252</v>
      </c>
      <c r="L338" s="116">
        <f t="shared" ref="L338:L340" si="29">+L337</f>
        <v>62.85</v>
      </c>
      <c r="M338"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338" s="114" t="str">
        <f>Data!$B$40</f>
        <v>TCVN 4453:1995 – Kết cấu bê tông và bê tông cốt thép – Quy phạm thi công và nghiệm thu.</v>
      </c>
      <c r="O338" s="116" t="s">
        <v>258</v>
      </c>
      <c r="P338" s="118" t="s">
        <v>238</v>
      </c>
      <c r="Q338" s="116" t="s">
        <v>251</v>
      </c>
      <c r="R338" s="116" t="s">
        <v>251</v>
      </c>
      <c r="S338" s="116">
        <v>3</v>
      </c>
    </row>
    <row r="339" spans="1:19" ht="40.5">
      <c r="A339" s="146"/>
      <c r="B339" s="147"/>
      <c r="C339" s="148">
        <f>MAX($C$5:C338)+1</f>
        <v>320</v>
      </c>
      <c r="D339" s="116" t="str">
        <f>COUNT($C$281:C339)&amp;"/BBNT/KM440+630"</f>
        <v>57/BBNT/KM440+630</v>
      </c>
      <c r="E339" s="149">
        <f t="shared" si="27"/>
        <v>46124</v>
      </c>
      <c r="F339" s="114" t="str">
        <f>Data!$A$4</f>
        <v>Đổ bê tông</v>
      </c>
      <c r="G339" s="108" t="s">
        <v>463</v>
      </c>
      <c r="H339" s="187">
        <f t="shared" si="28"/>
        <v>440597.5</v>
      </c>
      <c r="I339" s="187">
        <v>440646.09</v>
      </c>
      <c r="J339" s="116" t="s">
        <v>61</v>
      </c>
      <c r="K339" s="151" t="s">
        <v>252</v>
      </c>
      <c r="L339" s="116">
        <f t="shared" si="29"/>
        <v>62.85</v>
      </c>
      <c r="M33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39" s="114" t="str">
        <f>Data!$B$4</f>
        <v xml:space="preserve"> TCVN 4453 : 1995 và các tiêu chuẩn, quy chuẩn hiện hành của nhà nước.</v>
      </c>
      <c r="O339" s="116" t="s">
        <v>257</v>
      </c>
      <c r="P339" s="118" t="s">
        <v>238</v>
      </c>
      <c r="Q339" s="116" t="s">
        <v>251</v>
      </c>
      <c r="R339" s="116" t="s">
        <v>251</v>
      </c>
      <c r="S339" s="116">
        <v>3</v>
      </c>
    </row>
    <row r="340" spans="1:19" ht="33.75">
      <c r="A340" s="146"/>
      <c r="B340" s="147"/>
      <c r="C340" s="148">
        <f>MAX($C$5:C339)+1</f>
        <v>321</v>
      </c>
      <c r="D340" s="116" t="str">
        <f>COUNT($C$281:C340)&amp;"/BBNT/KM440+630"</f>
        <v>58/BBNT/KM440+630</v>
      </c>
      <c r="E340" s="149">
        <f>+E339+7</f>
        <v>46131</v>
      </c>
      <c r="F340" s="114" t="str">
        <f>Data!$A$5</f>
        <v>NT bê tông</v>
      </c>
      <c r="G340" s="188" t="s">
        <v>464</v>
      </c>
      <c r="H340" s="187">
        <f t="shared" si="28"/>
        <v>440597.5</v>
      </c>
      <c r="I340" s="187">
        <v>440646.09</v>
      </c>
      <c r="J340" s="116" t="s">
        <v>61</v>
      </c>
      <c r="K340" s="151" t="s">
        <v>252</v>
      </c>
      <c r="L340" s="116">
        <f t="shared" si="29"/>
        <v>62.85</v>
      </c>
      <c r="M34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40" s="114" t="str">
        <f>Data!$B$5</f>
        <v>TCVN 4453:1995 – Kết cấu bê tông và bê tông cốt thép – Quy phạm thi công và nghiệm thu.</v>
      </c>
      <c r="O340" s="116" t="s">
        <v>258</v>
      </c>
      <c r="P340" s="118" t="s">
        <v>238</v>
      </c>
      <c r="Q340" s="116"/>
      <c r="R340" s="116" t="s">
        <v>251</v>
      </c>
      <c r="S340" s="116">
        <v>3</v>
      </c>
    </row>
    <row r="341" spans="1:19" ht="15">
      <c r="A341" s="146"/>
      <c r="B341" s="147"/>
      <c r="C341" s="148">
        <f>MAX($C$5:C340)+1</f>
        <v>322</v>
      </c>
      <c r="D341" s="116" t="str">
        <f>COUNT($C$281:C341)&amp;"/BBNT/KM440+630"</f>
        <v>59/BBNT/KM440+630</v>
      </c>
      <c r="E341" s="149">
        <f>+E340</f>
        <v>46131</v>
      </c>
      <c r="F341" s="114"/>
      <c r="G341" s="114" t="s">
        <v>963</v>
      </c>
      <c r="H341" s="187">
        <f>440600-2.5</f>
        <v>440597.5</v>
      </c>
      <c r="I341" s="187">
        <v>440646.09</v>
      </c>
      <c r="J341" s="116" t="s">
        <v>61</v>
      </c>
      <c r="K341" s="151"/>
      <c r="L341" s="116"/>
      <c r="M341" s="115"/>
      <c r="N341" s="114"/>
      <c r="O341" s="116" t="s">
        <v>962</v>
      </c>
      <c r="P341" s="118" t="s">
        <v>238</v>
      </c>
      <c r="Q341" s="116"/>
      <c r="R341" s="116" t="s">
        <v>251</v>
      </c>
      <c r="S341" s="116">
        <v>3</v>
      </c>
    </row>
    <row r="342" spans="1:19" s="204" customFormat="1" ht="14.25" hidden="1">
      <c r="A342" s="203"/>
      <c r="B342" s="265"/>
      <c r="C342" s="190" t="s">
        <v>493</v>
      </c>
      <c r="D342" s="208" t="s">
        <v>494</v>
      </c>
      <c r="E342" s="205" t="s">
        <v>242</v>
      </c>
      <c r="F342" s="205"/>
      <c r="G342" s="205" t="str">
        <f>+D342</f>
        <v>Km442+620; Km442+660</v>
      </c>
      <c r="H342" s="205"/>
      <c r="I342" s="205"/>
      <c r="J342" s="205"/>
      <c r="K342" s="206"/>
      <c r="L342" s="205"/>
      <c r="M342" s="205"/>
      <c r="N342" s="205"/>
      <c r="O342" s="205"/>
      <c r="P342" s="207"/>
      <c r="Q342" s="205"/>
      <c r="R342" s="205"/>
      <c r="S342" s="205">
        <v>4</v>
      </c>
    </row>
    <row r="343" spans="1:19" ht="30" hidden="1">
      <c r="A343" s="146"/>
      <c r="B343" s="147"/>
      <c r="C343" s="148">
        <f>MAX($C$5:C342)+1</f>
        <v>323</v>
      </c>
      <c r="D343" s="116" t="str">
        <f>COUNT($C$343:C343)&amp;"/BBNT/KM442+620;KM442+660"</f>
        <v>1/BBNT/KM442+620;KM442+660</v>
      </c>
      <c r="E343" s="149">
        <v>46037</v>
      </c>
      <c r="F343" s="114"/>
      <c r="G343" s="114" t="s">
        <v>858</v>
      </c>
      <c r="H343" s="187">
        <v>442635.8</v>
      </c>
      <c r="I343" s="187">
        <v>442691.16</v>
      </c>
      <c r="J343" s="116" t="s">
        <v>61</v>
      </c>
      <c r="K343" s="151"/>
      <c r="L343" s="191"/>
      <c r="M343" s="115"/>
      <c r="N343" s="114"/>
      <c r="O343" s="116" t="s">
        <v>146</v>
      </c>
      <c r="P343" s="118" t="s">
        <v>238</v>
      </c>
      <c r="Q343" s="116"/>
      <c r="R343" s="116" t="s">
        <v>251</v>
      </c>
      <c r="S343" s="116">
        <v>4</v>
      </c>
    </row>
    <row r="344" spans="1:19" ht="30" hidden="1">
      <c r="A344" s="146"/>
      <c r="B344" s="147"/>
      <c r="C344" s="148">
        <f>MAX($C$5:C343)+1</f>
        <v>324</v>
      </c>
      <c r="D344" s="116" t="str">
        <f>COUNT($C$343:C344)&amp;"/BBNT/KM442+620;KM442+660"</f>
        <v>2/BBNT/KM442+620;KM442+660</v>
      </c>
      <c r="E344" s="149">
        <f>+E343</f>
        <v>46037</v>
      </c>
      <c r="F344" s="114"/>
      <c r="G344" s="114" t="s">
        <v>859</v>
      </c>
      <c r="H344" s="187">
        <v>442635.8</v>
      </c>
      <c r="I344" s="187">
        <v>442691.16</v>
      </c>
      <c r="J344" s="116" t="s">
        <v>61</v>
      </c>
      <c r="K344" s="151"/>
      <c r="L344" s="116"/>
      <c r="M344" s="189"/>
      <c r="N344" s="114"/>
      <c r="O344" s="116" t="s">
        <v>145</v>
      </c>
      <c r="P344" s="118" t="s">
        <v>238</v>
      </c>
      <c r="Q344" s="116"/>
      <c r="R344" s="116" t="s">
        <v>251</v>
      </c>
      <c r="S344" s="116">
        <v>4</v>
      </c>
    </row>
    <row r="345" spans="1:19" ht="33.75" hidden="1">
      <c r="A345" s="146"/>
      <c r="B345" s="147"/>
      <c r="C345" s="148"/>
      <c r="D345" s="116"/>
      <c r="E345" s="149">
        <f>+E344</f>
        <v>46037</v>
      </c>
      <c r="F345" s="114" t="str">
        <f>Data!$A$6</f>
        <v xml:space="preserve">Hố móng </v>
      </c>
      <c r="G345" s="114" t="s">
        <v>245</v>
      </c>
      <c r="H345" s="187">
        <v>442635.8</v>
      </c>
      <c r="I345" s="187">
        <v>442691.16</v>
      </c>
      <c r="J345" s="116" t="s">
        <v>61</v>
      </c>
      <c r="K345" s="151"/>
      <c r="L345" s="276"/>
      <c r="M345"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5" s="114" t="str">
        <f>Data!$B$6</f>
        <v xml:space="preserve"> TCVN 9436-2012, TCVN 4447-2012 và các tiêu chuẩn, quy chuẩn hiện hành của nhà nước.</v>
      </c>
      <c r="O345" s="116" t="s">
        <v>258</v>
      </c>
      <c r="P345" s="118" t="s">
        <v>238</v>
      </c>
      <c r="Q345" s="116" t="s">
        <v>251</v>
      </c>
      <c r="R345" s="116"/>
      <c r="S345" s="116">
        <v>4</v>
      </c>
    </row>
    <row r="346" spans="1:19" ht="33.75" hidden="1">
      <c r="A346" s="146"/>
      <c r="B346" s="147"/>
      <c r="C346" s="148"/>
      <c r="D346" s="116"/>
      <c r="E346" s="149">
        <f>+E345+1</f>
        <v>46038</v>
      </c>
      <c r="F346" s="114" t="str">
        <f>Data!$A$6</f>
        <v xml:space="preserve">Hố móng </v>
      </c>
      <c r="G346" s="114" t="s">
        <v>245</v>
      </c>
      <c r="H346" s="187">
        <v>442635.8</v>
      </c>
      <c r="I346" s="187">
        <v>442691.16</v>
      </c>
      <c r="J346" s="116" t="s">
        <v>61</v>
      </c>
      <c r="K346" s="151"/>
      <c r="L346" s="276"/>
      <c r="M346"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6" s="114" t="str">
        <f>Data!$B$6</f>
        <v xml:space="preserve"> TCVN 9436-2012, TCVN 4447-2012 và các tiêu chuẩn, quy chuẩn hiện hành của nhà nước.</v>
      </c>
      <c r="O346" s="116" t="s">
        <v>258</v>
      </c>
      <c r="P346" s="118" t="s">
        <v>238</v>
      </c>
      <c r="Q346" s="116" t="s">
        <v>251</v>
      </c>
      <c r="R346" s="116"/>
      <c r="S346" s="116">
        <v>4</v>
      </c>
    </row>
    <row r="347" spans="1:19" ht="33.75" hidden="1">
      <c r="A347" s="146"/>
      <c r="B347" s="147"/>
      <c r="C347" s="148"/>
      <c r="D347" s="116"/>
      <c r="E347" s="149">
        <f>+E346+1</f>
        <v>46039</v>
      </c>
      <c r="F347" s="114" t="str">
        <f>Data!$A$6</f>
        <v xml:space="preserve">Hố móng </v>
      </c>
      <c r="G347" s="114" t="s">
        <v>245</v>
      </c>
      <c r="H347" s="187">
        <v>442635.8</v>
      </c>
      <c r="I347" s="187">
        <v>442691.16</v>
      </c>
      <c r="J347" s="116" t="s">
        <v>61</v>
      </c>
      <c r="K347" s="151"/>
      <c r="L347" s="276"/>
      <c r="M347"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7" s="114" t="str">
        <f>Data!$B$6</f>
        <v xml:space="preserve"> TCVN 9436-2012, TCVN 4447-2012 và các tiêu chuẩn, quy chuẩn hiện hành của nhà nước.</v>
      </c>
      <c r="O347" s="116" t="s">
        <v>258</v>
      </c>
      <c r="P347" s="118" t="s">
        <v>238</v>
      </c>
      <c r="Q347" s="116" t="s">
        <v>251</v>
      </c>
      <c r="R347" s="116"/>
      <c r="S347" s="116">
        <v>4</v>
      </c>
    </row>
    <row r="348" spans="1:19" ht="33.75" hidden="1">
      <c r="A348" s="146"/>
      <c r="B348" s="147"/>
      <c r="C348" s="148"/>
      <c r="D348" s="116"/>
      <c r="E348" s="149">
        <f>+E347+1</f>
        <v>46040</v>
      </c>
      <c r="F348" s="114" t="str">
        <f>Data!$A$6</f>
        <v xml:space="preserve">Hố móng </v>
      </c>
      <c r="G348" s="114" t="s">
        <v>245</v>
      </c>
      <c r="H348" s="187">
        <v>442635.8</v>
      </c>
      <c r="I348" s="187">
        <v>442691.16</v>
      </c>
      <c r="J348" s="116" t="s">
        <v>61</v>
      </c>
      <c r="K348" s="151"/>
      <c r="L348" s="276"/>
      <c r="M348"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8" s="114" t="str">
        <f>Data!$B$6</f>
        <v xml:space="preserve"> TCVN 9436-2012, TCVN 4447-2012 và các tiêu chuẩn, quy chuẩn hiện hành của nhà nước.</v>
      </c>
      <c r="O348" s="116" t="s">
        <v>258</v>
      </c>
      <c r="P348" s="118" t="s">
        <v>238</v>
      </c>
      <c r="Q348" s="116" t="s">
        <v>251</v>
      </c>
      <c r="R348" s="116"/>
      <c r="S348" s="116">
        <v>4</v>
      </c>
    </row>
    <row r="349" spans="1:19" ht="120" hidden="1">
      <c r="A349" s="146"/>
      <c r="B349" s="147"/>
      <c r="C349" s="148">
        <f>MAX($C$5:C348)+1</f>
        <v>325</v>
      </c>
      <c r="D349" s="116" t="str">
        <f>COUNT($C$343:C349)&amp;"/BBNT/KM442+620;KM442+660"</f>
        <v>3/BBNT/KM442+620;KM442+660</v>
      </c>
      <c r="E349" s="149">
        <f>+E348+1</f>
        <v>46041</v>
      </c>
      <c r="F349" s="114" t="str">
        <f>Data!$A$6</f>
        <v xml:space="preserve">Hố móng </v>
      </c>
      <c r="G349" s="114" t="s">
        <v>245</v>
      </c>
      <c r="H349" s="187">
        <v>442635.8</v>
      </c>
      <c r="I349" s="187">
        <v>442691.16</v>
      </c>
      <c r="J349" s="116" t="s">
        <v>61</v>
      </c>
      <c r="K349" s="151"/>
      <c r="L349" s="276" t="s">
        <v>495</v>
      </c>
      <c r="M349"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9" s="114" t="str">
        <f>Data!$B$6</f>
        <v xml:space="preserve"> TCVN 9436-2012, TCVN 4447-2012 và các tiêu chuẩn, quy chuẩn hiện hành của nhà nước.</v>
      </c>
      <c r="O349" s="116" t="s">
        <v>1214</v>
      </c>
      <c r="P349" s="118" t="s">
        <v>238</v>
      </c>
      <c r="Q349" s="116" t="s">
        <v>251</v>
      </c>
      <c r="R349" s="116" t="s">
        <v>251</v>
      </c>
      <c r="S349" s="116">
        <v>4</v>
      </c>
    </row>
    <row r="350" spans="1:19" ht="30" hidden="1">
      <c r="A350" s="146"/>
      <c r="B350" s="147"/>
      <c r="C350" s="148">
        <f>MAX($C$5:C349)+1</f>
        <v>326</v>
      </c>
      <c r="D350" s="116" t="str">
        <f>COUNT($C$343:C350)&amp;"/BBNT/KM442+620;KM442+660"</f>
        <v>4/BBNT/KM442+620;KM442+660</v>
      </c>
      <c r="E350" s="149">
        <f>+E349</f>
        <v>46041</v>
      </c>
      <c r="F350" s="114" t="str">
        <f>Data!$A$43</f>
        <v>Vận chuyển đất C3 sang Km442+620 và Km442+660 để đắp cự ly 2400m</v>
      </c>
      <c r="G350" s="117" t="s">
        <v>496</v>
      </c>
      <c r="H350" s="187">
        <v>442635.8</v>
      </c>
      <c r="I350" s="187">
        <v>442691.16</v>
      </c>
      <c r="J350" s="116" t="s">
        <v>61</v>
      </c>
      <c r="K350" s="151" t="s">
        <v>254</v>
      </c>
      <c r="L350" s="116">
        <v>1269.1199999999999</v>
      </c>
      <c r="M350" s="115" t="str">
        <f>Data!$I$43</f>
        <v>- Đất C3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c r="N350" s="114" t="str">
        <f>Data!$B$43</f>
        <v xml:space="preserve"> TCVN 9361-2012, TCVN 4447-2012 và các tiêu chuẩn, quy chuẩn hiện hành của nhà nước.</v>
      </c>
      <c r="O350" s="116" t="s">
        <v>258</v>
      </c>
      <c r="P350" s="118" t="s">
        <v>238</v>
      </c>
      <c r="Q350" s="116" t="s">
        <v>251</v>
      </c>
      <c r="R350" s="116" t="s">
        <v>251</v>
      </c>
      <c r="S350" s="116">
        <v>4</v>
      </c>
    </row>
    <row r="351" spans="1:19" ht="40.5" hidden="1">
      <c r="A351" s="146"/>
      <c r="B351" s="147"/>
      <c r="C351" s="148">
        <f>MAX($C$5:C350)+1</f>
        <v>327</v>
      </c>
      <c r="D351" s="116" t="str">
        <f>COUNT($C$343:C351)&amp;"/BBNT/KM442+620;KM442+660"</f>
        <v>5/BBNT/KM442+620;KM442+660</v>
      </c>
      <c r="E351" s="149">
        <f>+E350+1</f>
        <v>46042</v>
      </c>
      <c r="F351" s="114" t="str">
        <f>Data!$A$2</f>
        <v>Lắp đặt ván khuôn</v>
      </c>
      <c r="G351" s="114" t="s">
        <v>253</v>
      </c>
      <c r="H351" s="187">
        <v>442635.8</v>
      </c>
      <c r="I351" s="187">
        <v>442691.16</v>
      </c>
      <c r="J351" s="116" t="s">
        <v>61</v>
      </c>
      <c r="K351" s="151" t="s">
        <v>252</v>
      </c>
      <c r="L351" s="116">
        <f>111.78*8/51</f>
        <v>17.534117647058824</v>
      </c>
      <c r="M35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51" s="114" t="str">
        <f>Data!$B$2</f>
        <v>TCVN 4453:1995 – Kết cấu bê tông và bê tông cốt thép – Quy phạm thi công và nghiệm thu.</v>
      </c>
      <c r="O351" s="116" t="s">
        <v>258</v>
      </c>
      <c r="P351" s="118" t="s">
        <v>238</v>
      </c>
      <c r="Q351" s="116" t="s">
        <v>251</v>
      </c>
      <c r="R351" s="116" t="s">
        <v>251</v>
      </c>
      <c r="S351" s="116">
        <v>4</v>
      </c>
    </row>
    <row r="352" spans="1:19" ht="40.5" hidden="1">
      <c r="A352" s="146"/>
      <c r="B352" s="147"/>
      <c r="C352" s="148">
        <f>MAX($C$5:C351)+1</f>
        <v>328</v>
      </c>
      <c r="D352" s="116" t="str">
        <f>COUNT($C$343:C352)&amp;"/BBNT/KM442+620;KM442+660"</f>
        <v>6/BBNT/KM442+620;KM442+660</v>
      </c>
      <c r="E352" s="149">
        <f>+E351</f>
        <v>46042</v>
      </c>
      <c r="F352" s="114" t="str">
        <f>Data!$A$4</f>
        <v>Đổ bê tông</v>
      </c>
      <c r="G352" s="114" t="s">
        <v>255</v>
      </c>
      <c r="H352" s="187">
        <v>442635.8</v>
      </c>
      <c r="I352" s="187">
        <v>442691.16</v>
      </c>
      <c r="J352" s="116" t="s">
        <v>61</v>
      </c>
      <c r="K352" s="151" t="s">
        <v>254</v>
      </c>
      <c r="L352" s="116">
        <f>2.55*8+10*8/51</f>
        <v>21.968627450980392</v>
      </c>
      <c r="M35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52" s="114" t="str">
        <f>Data!$B$4</f>
        <v xml:space="preserve"> TCVN 4453 : 1995 và các tiêu chuẩn, quy chuẩn hiện hành của nhà nước.</v>
      </c>
      <c r="O352" s="116" t="s">
        <v>257</v>
      </c>
      <c r="P352" s="118" t="s">
        <v>238</v>
      </c>
      <c r="Q352" s="116" t="s">
        <v>251</v>
      </c>
      <c r="R352" s="116" t="s">
        <v>251</v>
      </c>
      <c r="S352" s="116">
        <v>4</v>
      </c>
    </row>
    <row r="353" spans="1:19" ht="33.75" hidden="1">
      <c r="A353" s="146"/>
      <c r="B353" s="147"/>
      <c r="C353" s="148">
        <f>MAX($C$5:C352)+1</f>
        <v>329</v>
      </c>
      <c r="D353" s="116" t="str">
        <f>COUNT($C$343:C353)&amp;"/BBNT/KM442+620;KM442+660"</f>
        <v>7/BBNT/KM442+620;KM442+660</v>
      </c>
      <c r="E353" s="149">
        <f>+E352+7</f>
        <v>46049</v>
      </c>
      <c r="F353" s="114" t="str">
        <f>Data!$A$5</f>
        <v>NT bê tông</v>
      </c>
      <c r="G353" s="114" t="s">
        <v>256</v>
      </c>
      <c r="H353" s="187">
        <v>442635.8</v>
      </c>
      <c r="I353" s="187">
        <v>442691.16</v>
      </c>
      <c r="J353" s="116" t="s">
        <v>61</v>
      </c>
      <c r="K353" s="151" t="s">
        <v>254</v>
      </c>
      <c r="L353" s="116">
        <f>+L352</f>
        <v>21.968627450980392</v>
      </c>
      <c r="M35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53" s="114" t="str">
        <f>Data!$B$5</f>
        <v>TCVN 4453:1995 – Kết cấu bê tông và bê tông cốt thép – Quy phạm thi công và nghiệm thu.</v>
      </c>
      <c r="O353" s="116" t="s">
        <v>258</v>
      </c>
      <c r="P353" s="118" t="s">
        <v>238</v>
      </c>
      <c r="Q353" s="116"/>
      <c r="R353" s="116" t="s">
        <v>251</v>
      </c>
      <c r="S353" s="116">
        <v>4</v>
      </c>
    </row>
    <row r="354" spans="1:19" ht="40.5" hidden="1">
      <c r="A354" s="146"/>
      <c r="B354" s="147"/>
      <c r="C354" s="148">
        <f>MAX($C$5:C353)+1</f>
        <v>330</v>
      </c>
      <c r="D354" s="116" t="str">
        <f>COUNT($C$343:C354)&amp;"/BBNT/KM442+620;KM442+660"</f>
        <v>8/BBNT/KM442+620;KM442+660</v>
      </c>
      <c r="E354" s="149">
        <f>+E351+1</f>
        <v>46043</v>
      </c>
      <c r="F354" s="114" t="str">
        <f>Data!$A$2</f>
        <v>Lắp đặt ván khuôn</v>
      </c>
      <c r="G354" s="114" t="s">
        <v>259</v>
      </c>
      <c r="H354" s="187">
        <v>442635.8</v>
      </c>
      <c r="I354" s="187">
        <v>442691.16</v>
      </c>
      <c r="J354" s="116" t="s">
        <v>61</v>
      </c>
      <c r="K354" s="151" t="s">
        <v>252</v>
      </c>
      <c r="L354" s="116">
        <f>111.78*8/51</f>
        <v>17.534117647058824</v>
      </c>
      <c r="M35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54" s="114" t="str">
        <f>Data!$B$2</f>
        <v>TCVN 4453:1995 – Kết cấu bê tông và bê tông cốt thép – Quy phạm thi công và nghiệm thu.</v>
      </c>
      <c r="O354" s="116" t="s">
        <v>258</v>
      </c>
      <c r="P354" s="118" t="s">
        <v>238</v>
      </c>
      <c r="Q354" s="116" t="s">
        <v>251</v>
      </c>
      <c r="R354" s="116" t="s">
        <v>251</v>
      </c>
      <c r="S354" s="116">
        <v>4</v>
      </c>
    </row>
    <row r="355" spans="1:19" ht="40.5" hidden="1">
      <c r="A355" s="146"/>
      <c r="B355" s="147"/>
      <c r="C355" s="148">
        <f>MAX($C$5:C354)+1</f>
        <v>331</v>
      </c>
      <c r="D355" s="116" t="str">
        <f>COUNT($C$343:C355)&amp;"/BBNT/KM442+620;KM442+660"</f>
        <v>9/BBNT/KM442+620;KM442+660</v>
      </c>
      <c r="E355" s="149">
        <f>+E354</f>
        <v>46043</v>
      </c>
      <c r="F355" s="114" t="str">
        <f>Data!$A$4</f>
        <v>Đổ bê tông</v>
      </c>
      <c r="G355" s="114" t="s">
        <v>260</v>
      </c>
      <c r="H355" s="187">
        <v>442635.8</v>
      </c>
      <c r="I355" s="187">
        <v>442691.16</v>
      </c>
      <c r="J355" s="116" t="s">
        <v>61</v>
      </c>
      <c r="K355" s="151" t="s">
        <v>254</v>
      </c>
      <c r="L355" s="116">
        <f>131.22*8/51</f>
        <v>20.583529411764705</v>
      </c>
      <c r="M355"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55" s="114" t="str">
        <f>Data!$B$4</f>
        <v xml:space="preserve"> TCVN 4453 : 1995 và các tiêu chuẩn, quy chuẩn hiện hành của nhà nước.</v>
      </c>
      <c r="O355" s="116" t="s">
        <v>257</v>
      </c>
      <c r="P355" s="118" t="s">
        <v>238</v>
      </c>
      <c r="Q355" s="116" t="s">
        <v>251</v>
      </c>
      <c r="R355" s="116" t="s">
        <v>251</v>
      </c>
      <c r="S355" s="116">
        <v>4</v>
      </c>
    </row>
    <row r="356" spans="1:19" ht="33.75" hidden="1">
      <c r="A356" s="146"/>
      <c r="B356" s="147"/>
      <c r="C356" s="148">
        <f>MAX($C$5:C355)+1</f>
        <v>332</v>
      </c>
      <c r="D356" s="116" t="str">
        <f>COUNT($C$343:C356)&amp;"/BBNT/KM442+620;KM442+660"</f>
        <v>10/BBNT/KM442+620;KM442+660</v>
      </c>
      <c r="E356" s="149">
        <f>+E355+7</f>
        <v>46050</v>
      </c>
      <c r="F356" s="114" t="str">
        <f>Data!$A$5</f>
        <v>NT bê tông</v>
      </c>
      <c r="G356" s="114" t="s">
        <v>264</v>
      </c>
      <c r="H356" s="187">
        <v>442635.8</v>
      </c>
      <c r="I356" s="187">
        <v>442691.16</v>
      </c>
      <c r="J356" s="116" t="s">
        <v>61</v>
      </c>
      <c r="K356" s="151" t="s">
        <v>254</v>
      </c>
      <c r="L356" s="116">
        <f>+L355</f>
        <v>20.583529411764705</v>
      </c>
      <c r="M356"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56" s="114" t="str">
        <f>Data!$B$5</f>
        <v>TCVN 4453:1995 – Kết cấu bê tông và bê tông cốt thép – Quy phạm thi công và nghiệm thu.</v>
      </c>
      <c r="O356" s="116" t="s">
        <v>258</v>
      </c>
      <c r="P356" s="118" t="s">
        <v>238</v>
      </c>
      <c r="Q356" s="116"/>
      <c r="R356" s="116" t="s">
        <v>251</v>
      </c>
      <c r="S356" s="116">
        <v>4</v>
      </c>
    </row>
    <row r="357" spans="1:19" ht="40.5" hidden="1">
      <c r="A357" s="146"/>
      <c r="B357" s="147"/>
      <c r="C357" s="148">
        <f>MAX($C$5:C356)+1</f>
        <v>333</v>
      </c>
      <c r="D357" s="116" t="str">
        <f>COUNT($C$343:C357)&amp;"/BBNT/KM442+620;KM442+660"</f>
        <v>11/BBNT/KM442+620;KM442+660</v>
      </c>
      <c r="E357" s="149">
        <f>+E354+1</f>
        <v>46044</v>
      </c>
      <c r="F357" s="114" t="str">
        <f>Data!$A$2</f>
        <v>Lắp đặt ván khuôn</v>
      </c>
      <c r="G357" s="114" t="s">
        <v>262</v>
      </c>
      <c r="H357" s="187">
        <v>442635.8</v>
      </c>
      <c r="I357" s="187">
        <v>442691.16</v>
      </c>
      <c r="J357" s="116" t="s">
        <v>61</v>
      </c>
      <c r="K357" s="151" t="s">
        <v>252</v>
      </c>
      <c r="L357" s="116">
        <f>111.78*8/51</f>
        <v>17.534117647058824</v>
      </c>
      <c r="M357"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57" s="114" t="str">
        <f>Data!$B$2</f>
        <v>TCVN 4453:1995 – Kết cấu bê tông và bê tông cốt thép – Quy phạm thi công và nghiệm thu.</v>
      </c>
      <c r="O357" s="116" t="s">
        <v>258</v>
      </c>
      <c r="P357" s="118" t="s">
        <v>238</v>
      </c>
      <c r="Q357" s="116" t="s">
        <v>251</v>
      </c>
      <c r="R357" s="116" t="s">
        <v>251</v>
      </c>
      <c r="S357" s="116">
        <v>4</v>
      </c>
    </row>
    <row r="358" spans="1:19" ht="40.5" hidden="1">
      <c r="A358" s="146"/>
      <c r="B358" s="147"/>
      <c r="C358" s="148">
        <f>MAX($C$5:C357)+1</f>
        <v>334</v>
      </c>
      <c r="D358" s="116" t="str">
        <f>COUNT($C$343:C358)&amp;"/BBNT/KM442+620;KM442+660"</f>
        <v>12/BBNT/KM442+620;KM442+660</v>
      </c>
      <c r="E358" s="149">
        <f>+E357</f>
        <v>46044</v>
      </c>
      <c r="F358" s="114" t="str">
        <f>Data!$A$4</f>
        <v>Đổ bê tông</v>
      </c>
      <c r="G358" s="114" t="s">
        <v>263</v>
      </c>
      <c r="H358" s="187">
        <v>442635.8</v>
      </c>
      <c r="I358" s="187">
        <v>442691.16</v>
      </c>
      <c r="J358" s="116" t="s">
        <v>61</v>
      </c>
      <c r="K358" s="151" t="s">
        <v>254</v>
      </c>
      <c r="L358" s="116">
        <f>131.22*8/51</f>
        <v>20.583529411764705</v>
      </c>
      <c r="M358"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58" s="114" t="str">
        <f>Data!$B$4</f>
        <v xml:space="preserve"> TCVN 4453 : 1995 và các tiêu chuẩn, quy chuẩn hiện hành của nhà nước.</v>
      </c>
      <c r="O358" s="116" t="s">
        <v>257</v>
      </c>
      <c r="P358" s="118" t="s">
        <v>238</v>
      </c>
      <c r="Q358" s="116" t="s">
        <v>251</v>
      </c>
      <c r="R358" s="116" t="s">
        <v>251</v>
      </c>
      <c r="S358" s="116">
        <v>4</v>
      </c>
    </row>
    <row r="359" spans="1:19" ht="33.75" hidden="1">
      <c r="A359" s="146"/>
      <c r="B359" s="147"/>
      <c r="C359" s="148">
        <f>MAX($C$5:C358)+1</f>
        <v>335</v>
      </c>
      <c r="D359" s="116" t="str">
        <f>COUNT($C$343:C359)&amp;"/BBNT/KM442+620;KM442+660"</f>
        <v>13/BBNT/KM442+620;KM442+660</v>
      </c>
      <c r="E359" s="149">
        <f>+E358+7</f>
        <v>46051</v>
      </c>
      <c r="F359" s="114" t="str">
        <f>Data!$A$5</f>
        <v>NT bê tông</v>
      </c>
      <c r="G359" s="114" t="s">
        <v>261</v>
      </c>
      <c r="H359" s="187">
        <v>442635.8</v>
      </c>
      <c r="I359" s="187">
        <v>442691.16</v>
      </c>
      <c r="J359" s="116" t="s">
        <v>61</v>
      </c>
      <c r="K359" s="151" t="s">
        <v>254</v>
      </c>
      <c r="L359" s="116">
        <f>+L358</f>
        <v>20.583529411764705</v>
      </c>
      <c r="M359"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59" s="114" t="str">
        <f>Data!$B$5</f>
        <v>TCVN 4453:1995 – Kết cấu bê tông và bê tông cốt thép – Quy phạm thi công và nghiệm thu.</v>
      </c>
      <c r="O359" s="116" t="s">
        <v>258</v>
      </c>
      <c r="P359" s="118" t="s">
        <v>238</v>
      </c>
      <c r="Q359" s="116"/>
      <c r="R359" s="116" t="s">
        <v>251</v>
      </c>
      <c r="S359" s="116">
        <v>4</v>
      </c>
    </row>
    <row r="360" spans="1:19" ht="40.5" hidden="1">
      <c r="A360" s="146"/>
      <c r="B360" s="147"/>
      <c r="C360" s="148">
        <f>MAX($C$5:C359)+1</f>
        <v>336</v>
      </c>
      <c r="D360" s="116" t="str">
        <f>COUNT($C$343:C360)&amp;"/BBNT/KM442+620;KM442+660"</f>
        <v>14/BBNT/KM442+620;KM442+660</v>
      </c>
      <c r="E360" s="149">
        <f>+E357+1</f>
        <v>46045</v>
      </c>
      <c r="F360" s="114" t="str">
        <f>Data!$A$2</f>
        <v>Lắp đặt ván khuôn</v>
      </c>
      <c r="G360" s="114" t="s">
        <v>265</v>
      </c>
      <c r="H360" s="187">
        <v>442635.8</v>
      </c>
      <c r="I360" s="187">
        <v>442691.16</v>
      </c>
      <c r="J360" s="116" t="s">
        <v>61</v>
      </c>
      <c r="K360" s="151" t="s">
        <v>252</v>
      </c>
      <c r="L360" s="116">
        <f>111.78*8/51</f>
        <v>17.534117647058824</v>
      </c>
      <c r="M360"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60" s="114" t="str">
        <f>Data!$B$2</f>
        <v>TCVN 4453:1995 – Kết cấu bê tông và bê tông cốt thép – Quy phạm thi công và nghiệm thu.</v>
      </c>
      <c r="O360" s="116" t="s">
        <v>258</v>
      </c>
      <c r="P360" s="118" t="s">
        <v>238</v>
      </c>
      <c r="Q360" s="116" t="s">
        <v>251</v>
      </c>
      <c r="R360" s="116" t="s">
        <v>251</v>
      </c>
      <c r="S360" s="116">
        <v>4</v>
      </c>
    </row>
    <row r="361" spans="1:19" ht="40.5" hidden="1">
      <c r="A361" s="146"/>
      <c r="B361" s="147"/>
      <c r="C361" s="148">
        <f>MAX($C$5:C360)+1</f>
        <v>337</v>
      </c>
      <c r="D361" s="116" t="str">
        <f>COUNT($C$343:C361)&amp;"/BBNT/KM442+620;KM442+660"</f>
        <v>15/BBNT/KM442+620;KM442+660</v>
      </c>
      <c r="E361" s="149">
        <f>+E360</f>
        <v>46045</v>
      </c>
      <c r="F361" s="114" t="str">
        <f>Data!$A$4</f>
        <v>Đổ bê tông</v>
      </c>
      <c r="G361" s="114" t="s">
        <v>266</v>
      </c>
      <c r="H361" s="187">
        <v>442635.8</v>
      </c>
      <c r="I361" s="187">
        <v>442691.16</v>
      </c>
      <c r="J361" s="116" t="s">
        <v>61</v>
      </c>
      <c r="K361" s="151" t="s">
        <v>254</v>
      </c>
      <c r="L361" s="116">
        <f>131.22*8/51</f>
        <v>20.583529411764705</v>
      </c>
      <c r="M36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61" s="114" t="str">
        <f>Data!$B$4</f>
        <v xml:space="preserve"> TCVN 4453 : 1995 và các tiêu chuẩn, quy chuẩn hiện hành của nhà nước.</v>
      </c>
      <c r="O361" s="116" t="s">
        <v>257</v>
      </c>
      <c r="P361" s="118" t="s">
        <v>238</v>
      </c>
      <c r="Q361" s="116" t="s">
        <v>251</v>
      </c>
      <c r="R361" s="116" t="s">
        <v>251</v>
      </c>
      <c r="S361" s="116">
        <v>4</v>
      </c>
    </row>
    <row r="362" spans="1:19" ht="33.75" hidden="1">
      <c r="A362" s="146"/>
      <c r="B362" s="147"/>
      <c r="C362" s="148">
        <f>MAX($C$5:C361)+1</f>
        <v>338</v>
      </c>
      <c r="D362" s="116" t="str">
        <f>COUNT($C$343:C362)&amp;"/BBNT/KM442+620;KM442+660"</f>
        <v>16/BBNT/KM442+620;KM442+660</v>
      </c>
      <c r="E362" s="149">
        <f>+E361+7</f>
        <v>46052</v>
      </c>
      <c r="F362" s="114" t="str">
        <f>Data!$A$5</f>
        <v>NT bê tông</v>
      </c>
      <c r="G362" s="114" t="s">
        <v>267</v>
      </c>
      <c r="H362" s="187">
        <v>442635.8</v>
      </c>
      <c r="I362" s="187">
        <v>442691.16</v>
      </c>
      <c r="J362" s="116" t="s">
        <v>61</v>
      </c>
      <c r="K362" s="151" t="s">
        <v>254</v>
      </c>
      <c r="L362" s="116">
        <f>+L361</f>
        <v>20.583529411764705</v>
      </c>
      <c r="M36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62" s="114" t="str">
        <f>Data!$B$5</f>
        <v>TCVN 4453:1995 – Kết cấu bê tông và bê tông cốt thép – Quy phạm thi công và nghiệm thu.</v>
      </c>
      <c r="O362" s="116" t="s">
        <v>258</v>
      </c>
      <c r="P362" s="118" t="s">
        <v>238</v>
      </c>
      <c r="Q362" s="116"/>
      <c r="R362" s="116" t="s">
        <v>251</v>
      </c>
      <c r="S362" s="116">
        <v>4</v>
      </c>
    </row>
    <row r="363" spans="1:19" ht="40.5" hidden="1">
      <c r="A363" s="146"/>
      <c r="B363" s="147"/>
      <c r="C363" s="148">
        <f>MAX($C$5:C362)+1</f>
        <v>339</v>
      </c>
      <c r="D363" s="116" t="str">
        <f>COUNT($C$343:C363)&amp;"/BBNT/KM442+620;KM442+660"</f>
        <v>17/BBNT/KM442+620;KM442+660</v>
      </c>
      <c r="E363" s="149">
        <f>+E360+1</f>
        <v>46046</v>
      </c>
      <c r="F363" s="114" t="str">
        <f>Data!$A$2</f>
        <v>Lắp đặt ván khuôn</v>
      </c>
      <c r="G363" s="114" t="s">
        <v>371</v>
      </c>
      <c r="H363" s="187">
        <v>442635.8</v>
      </c>
      <c r="I363" s="187">
        <v>442691.16</v>
      </c>
      <c r="J363" s="116" t="s">
        <v>61</v>
      </c>
      <c r="K363" s="151" t="s">
        <v>252</v>
      </c>
      <c r="L363" s="116">
        <f>111.78*8/51</f>
        <v>17.534117647058824</v>
      </c>
      <c r="M363"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63" s="114" t="str">
        <f>Data!$B$2</f>
        <v>TCVN 4453:1995 – Kết cấu bê tông và bê tông cốt thép – Quy phạm thi công và nghiệm thu.</v>
      </c>
      <c r="O363" s="116" t="s">
        <v>258</v>
      </c>
      <c r="P363" s="118" t="s">
        <v>238</v>
      </c>
      <c r="Q363" s="116" t="s">
        <v>251</v>
      </c>
      <c r="R363" s="116" t="s">
        <v>251</v>
      </c>
      <c r="S363" s="116">
        <v>4</v>
      </c>
    </row>
    <row r="364" spans="1:19" ht="40.5" hidden="1">
      <c r="A364" s="146"/>
      <c r="B364" s="147"/>
      <c r="C364" s="148">
        <f>MAX($C$5:C363)+1</f>
        <v>340</v>
      </c>
      <c r="D364" s="116" t="str">
        <f>COUNT($C$343:C364)&amp;"/BBNT/KM442+620;KM442+660"</f>
        <v>18/BBNT/KM442+620;KM442+660</v>
      </c>
      <c r="E364" s="149">
        <f>+E363</f>
        <v>46046</v>
      </c>
      <c r="F364" s="114" t="str">
        <f>Data!$A$4</f>
        <v>Đổ bê tông</v>
      </c>
      <c r="G364" s="114" t="s">
        <v>372</v>
      </c>
      <c r="H364" s="187">
        <v>442635.8</v>
      </c>
      <c r="I364" s="187">
        <v>442691.16</v>
      </c>
      <c r="J364" s="116" t="s">
        <v>61</v>
      </c>
      <c r="K364" s="151" t="s">
        <v>254</v>
      </c>
      <c r="L364" s="116">
        <f>131.22*8/51</f>
        <v>20.583529411764705</v>
      </c>
      <c r="M36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64" s="114" t="str">
        <f>Data!$B$4</f>
        <v xml:space="preserve"> TCVN 4453 : 1995 và các tiêu chuẩn, quy chuẩn hiện hành của nhà nước.</v>
      </c>
      <c r="O364" s="116" t="s">
        <v>257</v>
      </c>
      <c r="P364" s="118" t="s">
        <v>238</v>
      </c>
      <c r="Q364" s="116" t="s">
        <v>251</v>
      </c>
      <c r="R364" s="116" t="s">
        <v>251</v>
      </c>
      <c r="S364" s="116">
        <v>4</v>
      </c>
    </row>
    <row r="365" spans="1:19" ht="33.75" hidden="1">
      <c r="A365" s="146"/>
      <c r="B365" s="147"/>
      <c r="C365" s="148">
        <f>MAX($C$5:C364)+1</f>
        <v>341</v>
      </c>
      <c r="D365" s="116" t="str">
        <f>COUNT($C$343:C365)&amp;"/BBNT/KM442+620;KM442+660"</f>
        <v>19/BBNT/KM442+620;KM442+660</v>
      </c>
      <c r="E365" s="149">
        <f>+E364+7</f>
        <v>46053</v>
      </c>
      <c r="F365" s="114" t="str">
        <f>Data!$A$5</f>
        <v>NT bê tông</v>
      </c>
      <c r="G365" s="114" t="s">
        <v>373</v>
      </c>
      <c r="H365" s="187">
        <v>442635.8</v>
      </c>
      <c r="I365" s="187">
        <v>442691.16</v>
      </c>
      <c r="J365" s="116" t="s">
        <v>61</v>
      </c>
      <c r="K365" s="151" t="s">
        <v>254</v>
      </c>
      <c r="L365" s="116">
        <f>+L364</f>
        <v>20.583529411764705</v>
      </c>
      <c r="M36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65" s="114" t="str">
        <f>Data!$B$5</f>
        <v>TCVN 4453:1995 – Kết cấu bê tông và bê tông cốt thép – Quy phạm thi công và nghiệm thu.</v>
      </c>
      <c r="O365" s="116" t="s">
        <v>258</v>
      </c>
      <c r="P365" s="118" t="s">
        <v>238</v>
      </c>
      <c r="Q365" s="116"/>
      <c r="R365" s="116" t="s">
        <v>251</v>
      </c>
      <c r="S365" s="116">
        <v>4</v>
      </c>
    </row>
    <row r="366" spans="1:19" ht="40.5" hidden="1">
      <c r="A366" s="146"/>
      <c r="B366" s="147"/>
      <c r="C366" s="148">
        <f>MAX($C$5:C365)+1</f>
        <v>342</v>
      </c>
      <c r="D366" s="116" t="str">
        <f>COUNT($C$343:C366)&amp;"/BBNT/KM442+620;KM442+660"</f>
        <v>20/BBNT/KM442+620;KM442+660</v>
      </c>
      <c r="E366" s="149">
        <f>+E363+1</f>
        <v>46047</v>
      </c>
      <c r="F366" s="114" t="str">
        <f>Data!$A$2</f>
        <v>Lắp đặt ván khuôn</v>
      </c>
      <c r="G366" s="114" t="s">
        <v>374</v>
      </c>
      <c r="H366" s="187">
        <v>442635.8</v>
      </c>
      <c r="I366" s="187">
        <v>442691.16</v>
      </c>
      <c r="J366" s="116" t="s">
        <v>61</v>
      </c>
      <c r="K366" s="151" t="s">
        <v>252</v>
      </c>
      <c r="L366" s="116">
        <f>111.78*5.5/51</f>
        <v>12.054705882352941</v>
      </c>
      <c r="M36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66" s="114" t="str">
        <f>Data!$B$2</f>
        <v>TCVN 4453:1995 – Kết cấu bê tông và bê tông cốt thép – Quy phạm thi công và nghiệm thu.</v>
      </c>
      <c r="O366" s="116" t="s">
        <v>258</v>
      </c>
      <c r="P366" s="118" t="s">
        <v>238</v>
      </c>
      <c r="Q366" s="116" t="s">
        <v>251</v>
      </c>
      <c r="R366" s="116" t="s">
        <v>251</v>
      </c>
      <c r="S366" s="116">
        <v>4</v>
      </c>
    </row>
    <row r="367" spans="1:19" ht="40.5" hidden="1">
      <c r="A367" s="146"/>
      <c r="B367" s="147"/>
      <c r="C367" s="148">
        <f>MAX($C$5:C366)+1</f>
        <v>343</v>
      </c>
      <c r="D367" s="116" t="str">
        <f>COUNT($C$343:C367)&amp;"/BBNT/KM442+620;KM442+660"</f>
        <v>21/BBNT/KM442+620;KM442+660</v>
      </c>
      <c r="E367" s="149">
        <f>+E366</f>
        <v>46047</v>
      </c>
      <c r="F367" s="114" t="str">
        <f>Data!$A$4</f>
        <v>Đổ bê tông</v>
      </c>
      <c r="G367" s="114" t="s">
        <v>375</v>
      </c>
      <c r="H367" s="187">
        <v>442635.8</v>
      </c>
      <c r="I367" s="187">
        <v>442691.16</v>
      </c>
      <c r="J367" s="116" t="s">
        <v>61</v>
      </c>
      <c r="K367" s="151" t="s">
        <v>254</v>
      </c>
      <c r="L367" s="116">
        <f>+L370</f>
        <v>13.458627450980401</v>
      </c>
      <c r="M36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67" s="114" t="str">
        <f>Data!$B$4</f>
        <v xml:space="preserve"> TCVN 4453 : 1995 và các tiêu chuẩn, quy chuẩn hiện hành của nhà nước.</v>
      </c>
      <c r="O367" s="116" t="s">
        <v>257</v>
      </c>
      <c r="P367" s="118" t="s">
        <v>238</v>
      </c>
      <c r="Q367" s="116" t="s">
        <v>251</v>
      </c>
      <c r="R367" s="116" t="s">
        <v>251</v>
      </c>
      <c r="S367" s="116">
        <v>4</v>
      </c>
    </row>
    <row r="368" spans="1:19" ht="33.75" hidden="1">
      <c r="A368" s="146"/>
      <c r="B368" s="147"/>
      <c r="C368" s="148">
        <f>MAX($C$5:C367)+1</f>
        <v>344</v>
      </c>
      <c r="D368" s="116" t="str">
        <f>COUNT($C$343:C368)&amp;"/BBNT/KM442+620;KM442+660"</f>
        <v>22/BBNT/KM442+620;KM442+660</v>
      </c>
      <c r="E368" s="149">
        <f>+E367+7</f>
        <v>46054</v>
      </c>
      <c r="F368" s="114" t="str">
        <f>Data!$A$5</f>
        <v>NT bê tông</v>
      </c>
      <c r="G368" s="114" t="s">
        <v>376</v>
      </c>
      <c r="H368" s="187">
        <v>442635.8</v>
      </c>
      <c r="I368" s="187">
        <v>442691.16</v>
      </c>
      <c r="J368" s="116" t="s">
        <v>61</v>
      </c>
      <c r="K368" s="151" t="s">
        <v>254</v>
      </c>
      <c r="L368" s="116">
        <f>+L367</f>
        <v>13.458627450980401</v>
      </c>
      <c r="M36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68" s="114" t="str">
        <f>Data!$B$5</f>
        <v>TCVN 4453:1995 – Kết cấu bê tông và bê tông cốt thép – Quy phạm thi công và nghiệm thu.</v>
      </c>
      <c r="O368" s="116" t="s">
        <v>258</v>
      </c>
      <c r="P368" s="118" t="s">
        <v>238</v>
      </c>
      <c r="Q368" s="116"/>
      <c r="R368" s="116" t="s">
        <v>251</v>
      </c>
      <c r="S368" s="116">
        <v>4</v>
      </c>
    </row>
    <row r="369" spans="1:21" ht="40.5" hidden="1">
      <c r="A369" s="146"/>
      <c r="B369" s="147"/>
      <c r="C369" s="148">
        <f>MAX($C$5:C368)+1</f>
        <v>345</v>
      </c>
      <c r="D369" s="116" t="str">
        <f>COUNT($C$343:C369)&amp;"/BBNT/KM442+620;KM442+660"</f>
        <v>23/BBNT/KM442+620;KM442+660</v>
      </c>
      <c r="E369" s="149">
        <f>+E366+1</f>
        <v>46048</v>
      </c>
      <c r="F369" s="114" t="str">
        <f>Data!$A$2</f>
        <v>Lắp đặt ván khuôn</v>
      </c>
      <c r="G369" s="114" t="s">
        <v>377</v>
      </c>
      <c r="H369" s="187">
        <v>442635.8</v>
      </c>
      <c r="I369" s="187">
        <v>442691.16</v>
      </c>
      <c r="J369" s="116" t="s">
        <v>61</v>
      </c>
      <c r="K369" s="151" t="s">
        <v>252</v>
      </c>
      <c r="L369" s="116">
        <f>111.78*5.5/51</f>
        <v>12.054705882352941</v>
      </c>
      <c r="M369"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69" s="114" t="str">
        <f>Data!$B$2</f>
        <v>TCVN 4453:1995 – Kết cấu bê tông và bê tông cốt thép – Quy phạm thi công và nghiệm thu.</v>
      </c>
      <c r="O369" s="116" t="s">
        <v>258</v>
      </c>
      <c r="P369" s="118" t="s">
        <v>238</v>
      </c>
      <c r="Q369" s="116" t="s">
        <v>251</v>
      </c>
      <c r="R369" s="116" t="s">
        <v>251</v>
      </c>
      <c r="S369" s="116">
        <v>4</v>
      </c>
      <c r="U369" s="152">
        <f>360.75*8/51+0.8*2*8</f>
        <v>69.388235294117649</v>
      </c>
    </row>
    <row r="370" spans="1:21" ht="40.5" hidden="1">
      <c r="A370" s="146"/>
      <c r="B370" s="147"/>
      <c r="C370" s="148">
        <f>MAX($C$5:C369)+1</f>
        <v>346</v>
      </c>
      <c r="D370" s="116" t="str">
        <f>COUNT($C$343:C370)&amp;"/BBNT/KM442+620;KM442+660"</f>
        <v>24/BBNT/KM442+620;KM442+660</v>
      </c>
      <c r="E370" s="149">
        <f>+E369</f>
        <v>46048</v>
      </c>
      <c r="F370" s="114" t="str">
        <f>Data!$A$4</f>
        <v>Đổ bê tông</v>
      </c>
      <c r="G370" s="114" t="s">
        <v>378</v>
      </c>
      <c r="H370" s="187">
        <v>442635.8</v>
      </c>
      <c r="I370" s="187">
        <v>442691.16</v>
      </c>
      <c r="J370" s="116" t="s">
        <v>61</v>
      </c>
      <c r="K370" s="151" t="s">
        <v>254</v>
      </c>
      <c r="L370" s="116">
        <f>(131.22-L365-L362-L359-L356-L352)/2</f>
        <v>13.458627450980401</v>
      </c>
      <c r="M370"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70" s="114" t="str">
        <f>Data!$B$4</f>
        <v xml:space="preserve"> TCVN 4453 : 1995 và các tiêu chuẩn, quy chuẩn hiện hành của nhà nước.</v>
      </c>
      <c r="O370" s="116" t="s">
        <v>257</v>
      </c>
      <c r="P370" s="118" t="s">
        <v>238</v>
      </c>
      <c r="Q370" s="116" t="s">
        <v>251</v>
      </c>
      <c r="R370" s="116" t="s">
        <v>251</v>
      </c>
      <c r="S370" s="116">
        <v>4</v>
      </c>
      <c r="U370" s="152">
        <v>365.75</v>
      </c>
    </row>
    <row r="371" spans="1:21" ht="33.75" hidden="1">
      <c r="A371" s="146"/>
      <c r="B371" s="147"/>
      <c r="C371" s="148">
        <f>MAX($C$5:C370)+1</f>
        <v>347</v>
      </c>
      <c r="D371" s="116" t="str">
        <f>COUNT($C$343:C371)&amp;"/BBNT/KM442+620;KM442+660"</f>
        <v>25/BBNT/KM442+620;KM442+660</v>
      </c>
      <c r="E371" s="149">
        <f>+E370+7</f>
        <v>46055</v>
      </c>
      <c r="F371" s="114" t="str">
        <f>Data!$A$5</f>
        <v>NT bê tông</v>
      </c>
      <c r="G371" s="114" t="s">
        <v>379</v>
      </c>
      <c r="H371" s="187">
        <v>442635.8</v>
      </c>
      <c r="I371" s="187">
        <v>442691.16</v>
      </c>
      <c r="J371" s="116" t="s">
        <v>61</v>
      </c>
      <c r="K371" s="151" t="s">
        <v>254</v>
      </c>
      <c r="L371" s="116">
        <f>+L370</f>
        <v>13.458627450980401</v>
      </c>
      <c r="M371"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71" s="114" t="str">
        <f>Data!$B$5</f>
        <v>TCVN 4453:1995 – Kết cấu bê tông và bê tông cốt thép – Quy phạm thi công và nghiệm thu.</v>
      </c>
      <c r="O371" s="116" t="s">
        <v>258</v>
      </c>
      <c r="P371" s="118" t="s">
        <v>238</v>
      </c>
      <c r="Q371" s="116"/>
      <c r="R371" s="116" t="s">
        <v>251</v>
      </c>
      <c r="S371" s="116">
        <v>4</v>
      </c>
      <c r="U371" s="152">
        <f>+U370-U369</f>
        <v>296.36176470588236</v>
      </c>
    </row>
    <row r="372" spans="1:21" ht="40.5" hidden="1">
      <c r="A372" s="146"/>
      <c r="B372" s="147"/>
      <c r="C372" s="148">
        <f>MAX($C$5:C371)+1</f>
        <v>348</v>
      </c>
      <c r="D372" s="116" t="str">
        <f>COUNT($C$343:C372)&amp;"/BBNT/KM442+620;KM442+660"</f>
        <v>26/BBNT/KM442+620;KM442+660</v>
      </c>
      <c r="E372" s="149">
        <f>+E353</f>
        <v>46049</v>
      </c>
      <c r="F372" s="114" t="str">
        <f>Data!$A$2</f>
        <v>Lắp đặt ván khuôn</v>
      </c>
      <c r="G372" s="114" t="s">
        <v>380</v>
      </c>
      <c r="H372" s="187">
        <v>442635.8</v>
      </c>
      <c r="I372" s="187">
        <v>442691.16</v>
      </c>
      <c r="J372" s="116" t="s">
        <v>61</v>
      </c>
      <c r="K372" s="151" t="s">
        <v>252</v>
      </c>
      <c r="L372" s="116">
        <f>+U369/2</f>
        <v>34.694117647058825</v>
      </c>
      <c r="M372"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72" s="114" t="str">
        <f>Data!$B$2</f>
        <v>TCVN 4453:1995 – Kết cấu bê tông và bê tông cốt thép – Quy phạm thi công và nghiệm thu.</v>
      </c>
      <c r="O372" s="116" t="s">
        <v>258</v>
      </c>
      <c r="P372" s="118" t="s">
        <v>238</v>
      </c>
      <c r="Q372" s="116" t="s">
        <v>251</v>
      </c>
      <c r="R372" s="116" t="s">
        <v>251</v>
      </c>
      <c r="S372" s="116">
        <v>4</v>
      </c>
    </row>
    <row r="373" spans="1:21" ht="33.75" hidden="1">
      <c r="A373" s="146"/>
      <c r="B373" s="147"/>
      <c r="C373" s="148">
        <f>MAX($C$5:C372)+1</f>
        <v>349</v>
      </c>
      <c r="D373" s="116" t="str">
        <f>COUNT($C$343:C373)&amp;"/BBNT/KM442+620;KM442+660"</f>
        <v>27/BBNT/KM442+620;KM442+660</v>
      </c>
      <c r="E373" s="149">
        <f>+E372</f>
        <v>46049</v>
      </c>
      <c r="F373" s="114" t="str">
        <f>Data!$A$26</f>
        <v>Lắp đặt lỗ thoát nước</v>
      </c>
      <c r="G373" s="114" t="s">
        <v>500</v>
      </c>
      <c r="H373" s="187">
        <v>442635.8</v>
      </c>
      <c r="I373" s="187">
        <v>442691.16</v>
      </c>
      <c r="J373" s="116" t="s">
        <v>61</v>
      </c>
      <c r="K373" s="151" t="s">
        <v>274</v>
      </c>
      <c r="L373" s="116">
        <v>4</v>
      </c>
      <c r="M373"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73" s="114" t="str">
        <f>Data!$B$26</f>
        <v>TCVN 4453:1995 – Kết cấu bê tông và bê tông cốt thép – Quy phạm thi công và nghiệm thu.</v>
      </c>
      <c r="O373" s="116" t="s">
        <v>258</v>
      </c>
      <c r="P373" s="118" t="s">
        <v>238</v>
      </c>
      <c r="Q373" s="116" t="s">
        <v>251</v>
      </c>
      <c r="R373" s="116" t="s">
        <v>251</v>
      </c>
      <c r="S373" s="116">
        <v>4</v>
      </c>
    </row>
    <row r="374" spans="1:21" ht="40.5" hidden="1">
      <c r="A374" s="146"/>
      <c r="B374" s="147"/>
      <c r="C374" s="148">
        <f>MAX($C$5:C373)+1</f>
        <v>350</v>
      </c>
      <c r="D374" s="116" t="str">
        <f>COUNT($C$343:C374)&amp;"/BBNT/KM442+620;KM442+660"</f>
        <v>28/BBNT/KM442+620;KM442+660</v>
      </c>
      <c r="E374" s="149">
        <f>+E372</f>
        <v>46049</v>
      </c>
      <c r="F374" s="114" t="str">
        <f>Data!$A$4</f>
        <v>Đổ bê tông</v>
      </c>
      <c r="G374" s="114" t="s">
        <v>381</v>
      </c>
      <c r="H374" s="187">
        <v>442635.8</v>
      </c>
      <c r="I374" s="187">
        <v>442691.16</v>
      </c>
      <c r="J374" s="116" t="s">
        <v>61</v>
      </c>
      <c r="K374" s="151" t="s">
        <v>254</v>
      </c>
      <c r="L374" s="116">
        <f>2.46*8+1</f>
        <v>20.68</v>
      </c>
      <c r="M37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74" s="114" t="str">
        <f>Data!$B$4</f>
        <v xml:space="preserve"> TCVN 4453 : 1995 và các tiêu chuẩn, quy chuẩn hiện hành của nhà nước.</v>
      </c>
      <c r="O374" s="116" t="s">
        <v>257</v>
      </c>
      <c r="P374" s="118" t="s">
        <v>238</v>
      </c>
      <c r="Q374" s="116" t="s">
        <v>251</v>
      </c>
      <c r="R374" s="116" t="s">
        <v>251</v>
      </c>
      <c r="S374" s="116">
        <v>4</v>
      </c>
    </row>
    <row r="375" spans="1:21" ht="33.75" hidden="1">
      <c r="A375" s="146"/>
      <c r="B375" s="147"/>
      <c r="C375" s="148">
        <f>MAX($C$5:C374)+1</f>
        <v>351</v>
      </c>
      <c r="D375" s="116" t="str">
        <f>COUNT($C$343:C375)&amp;"/BBNT/KM442+620;KM442+660"</f>
        <v>29/BBNT/KM442+620;KM442+660</v>
      </c>
      <c r="E375" s="149">
        <f>+E374+7</f>
        <v>46056</v>
      </c>
      <c r="F375" s="114" t="str">
        <f>Data!$A$5</f>
        <v>NT bê tông</v>
      </c>
      <c r="G375" s="114" t="s">
        <v>382</v>
      </c>
      <c r="H375" s="187">
        <v>442635.8</v>
      </c>
      <c r="I375" s="187">
        <v>442691.16</v>
      </c>
      <c r="J375" s="116" t="s">
        <v>61</v>
      </c>
      <c r="K375" s="151" t="s">
        <v>254</v>
      </c>
      <c r="L375" s="116">
        <f>+L374</f>
        <v>20.68</v>
      </c>
      <c r="M37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75" s="114" t="str">
        <f>Data!$B$5</f>
        <v>TCVN 4453:1995 – Kết cấu bê tông và bê tông cốt thép – Quy phạm thi công và nghiệm thu.</v>
      </c>
      <c r="O375" s="116" t="s">
        <v>258</v>
      </c>
      <c r="P375" s="118" t="s">
        <v>238</v>
      </c>
      <c r="Q375" s="116"/>
      <c r="R375" s="116" t="s">
        <v>251</v>
      </c>
      <c r="S375" s="116">
        <v>4</v>
      </c>
    </row>
    <row r="376" spans="1:21" ht="40.5" hidden="1">
      <c r="A376" s="146"/>
      <c r="B376" s="147"/>
      <c r="C376" s="148">
        <f>MAX($C$5:C375)+1</f>
        <v>352</v>
      </c>
      <c r="D376" s="116" t="str">
        <f>COUNT($C$343:C376)&amp;"/BBNT/KM442+620;KM442+660"</f>
        <v>30/BBNT/KM442+620;KM442+660</v>
      </c>
      <c r="E376" s="149">
        <f>+E372+1</f>
        <v>46050</v>
      </c>
      <c r="F376" s="114" t="str">
        <f>Data!$A$2</f>
        <v>Lắp đặt ván khuôn</v>
      </c>
      <c r="G376" s="114" t="s">
        <v>275</v>
      </c>
      <c r="H376" s="187">
        <v>442635.8</v>
      </c>
      <c r="I376" s="187">
        <v>442691.16</v>
      </c>
      <c r="J376" s="116" t="s">
        <v>61</v>
      </c>
      <c r="K376" s="151" t="s">
        <v>252</v>
      </c>
      <c r="L376" s="116">
        <f>+L372</f>
        <v>34.694117647058825</v>
      </c>
      <c r="M37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76" s="114" t="str">
        <f>Data!$B$2</f>
        <v>TCVN 4453:1995 – Kết cấu bê tông và bê tông cốt thép – Quy phạm thi công và nghiệm thu.</v>
      </c>
      <c r="O376" s="116" t="s">
        <v>258</v>
      </c>
      <c r="P376" s="118" t="s">
        <v>238</v>
      </c>
      <c r="Q376" s="116" t="s">
        <v>251</v>
      </c>
      <c r="R376" s="116" t="s">
        <v>251</v>
      </c>
      <c r="S376" s="116">
        <v>4</v>
      </c>
    </row>
    <row r="377" spans="1:21" ht="40.5" hidden="1">
      <c r="A377" s="146"/>
      <c r="B377" s="147"/>
      <c r="C377" s="148">
        <f>MAX($C$5:C376)+1</f>
        <v>353</v>
      </c>
      <c r="D377" s="116" t="str">
        <f>COUNT($C$343:C377)&amp;"/BBNT/KM442+620;KM442+660"</f>
        <v>31/BBNT/KM442+620;KM442+660</v>
      </c>
      <c r="E377" s="149">
        <f>+E374+1</f>
        <v>46050</v>
      </c>
      <c r="F377" s="114" t="str">
        <f>Data!$A$38</f>
        <v>Khe phòng lún (bao tải tẩm nhựa dày 2cm)</v>
      </c>
      <c r="G377" s="114" t="s">
        <v>341</v>
      </c>
      <c r="H377" s="187">
        <v>440626.15</v>
      </c>
      <c r="I377" s="187">
        <v>442691.16</v>
      </c>
      <c r="J377" s="116" t="s">
        <v>61</v>
      </c>
      <c r="K377" s="151" t="s">
        <v>254</v>
      </c>
      <c r="L377" s="191">
        <f>0.1*0.666666666666667</f>
        <v>6.6666666666666693E-2</v>
      </c>
      <c r="M377"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77" s="114" t="str">
        <f>Data!$B$38</f>
        <v>TCVN 4453:1995 – Kết cấu bê tông và bê tông cốt thép – Quy phạm thi công và nghiệm thu.</v>
      </c>
      <c r="O377" s="116" t="s">
        <v>258</v>
      </c>
      <c r="P377" s="118" t="s">
        <v>238</v>
      </c>
      <c r="Q377" s="116" t="s">
        <v>251</v>
      </c>
      <c r="R377" s="116" t="s">
        <v>251</v>
      </c>
      <c r="S377" s="116">
        <v>4</v>
      </c>
      <c r="U377" s="152">
        <f>0.64/6</f>
        <v>0.10666666666666667</v>
      </c>
    </row>
    <row r="378" spans="1:21" ht="33.75" hidden="1">
      <c r="A378" s="146"/>
      <c r="B378" s="147"/>
      <c r="C378" s="148">
        <f>MAX($C$5:C377)+1</f>
        <v>354</v>
      </c>
      <c r="D378" s="116" t="str">
        <f>COUNT($C$343:C378)&amp;"/BBNT/KM442+620;KM442+660"</f>
        <v>32/BBNT/KM442+620;KM442+660</v>
      </c>
      <c r="E378" s="149">
        <f>+E376</f>
        <v>46050</v>
      </c>
      <c r="F378" s="114" t="str">
        <f>Data!$A$26</f>
        <v>Lắp đặt lỗ thoát nước</v>
      </c>
      <c r="G378" s="114" t="s">
        <v>501</v>
      </c>
      <c r="H378" s="187">
        <v>442635.8</v>
      </c>
      <c r="I378" s="187">
        <v>442691.16</v>
      </c>
      <c r="J378" s="116" t="s">
        <v>61</v>
      </c>
      <c r="K378" s="151" t="s">
        <v>274</v>
      </c>
      <c r="L378" s="116">
        <v>4</v>
      </c>
      <c r="M378"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78" s="114" t="str">
        <f>Data!$B$26</f>
        <v>TCVN 4453:1995 – Kết cấu bê tông và bê tông cốt thép – Quy phạm thi công và nghiệm thu.</v>
      </c>
      <c r="O378" s="116" t="s">
        <v>258</v>
      </c>
      <c r="P378" s="118" t="s">
        <v>238</v>
      </c>
      <c r="Q378" s="116" t="s">
        <v>251</v>
      </c>
      <c r="R378" s="116" t="s">
        <v>251</v>
      </c>
      <c r="S378" s="116">
        <v>4</v>
      </c>
    </row>
    <row r="379" spans="1:21" ht="40.5" hidden="1">
      <c r="A379" s="146"/>
      <c r="B379" s="147"/>
      <c r="C379" s="148">
        <f>MAX($C$5:C378)+1</f>
        <v>355</v>
      </c>
      <c r="D379" s="116" t="str">
        <f>COUNT($C$343:C379)&amp;"/BBNT/KM442+620;KM442+660"</f>
        <v>33/BBNT/KM442+620;KM442+660</v>
      </c>
      <c r="E379" s="149">
        <f>+E376</f>
        <v>46050</v>
      </c>
      <c r="F379" s="114" t="str">
        <f>Data!$A$4</f>
        <v>Đổ bê tông</v>
      </c>
      <c r="G379" s="114" t="s">
        <v>276</v>
      </c>
      <c r="H379" s="187">
        <v>442635.8</v>
      </c>
      <c r="I379" s="187">
        <v>442691.16</v>
      </c>
      <c r="J379" s="116" t="s">
        <v>61</v>
      </c>
      <c r="K379" s="151" t="s">
        <v>254</v>
      </c>
      <c r="L379" s="116">
        <f>2.05*8</f>
        <v>16.399999999999999</v>
      </c>
      <c r="M37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79" s="114" t="str">
        <f>Data!$B$4</f>
        <v xml:space="preserve"> TCVN 4453 : 1995 và các tiêu chuẩn, quy chuẩn hiện hành của nhà nước.</v>
      </c>
      <c r="O379" s="116" t="s">
        <v>257</v>
      </c>
      <c r="P379" s="118" t="s">
        <v>238</v>
      </c>
      <c r="Q379" s="116" t="s">
        <v>251</v>
      </c>
      <c r="R379" s="116" t="s">
        <v>251</v>
      </c>
      <c r="S379" s="116">
        <v>4</v>
      </c>
    </row>
    <row r="380" spans="1:21" ht="33.75" hidden="1">
      <c r="A380" s="146"/>
      <c r="B380" s="147"/>
      <c r="C380" s="148">
        <f>MAX($C$5:C379)+1</f>
        <v>356</v>
      </c>
      <c r="D380" s="116" t="str">
        <f>COUNT($C$343:C380)&amp;"/BBNT/KM442+620;KM442+660"</f>
        <v>34/BBNT/KM442+620;KM442+660</v>
      </c>
      <c r="E380" s="149">
        <f>+E379+7</f>
        <v>46057</v>
      </c>
      <c r="F380" s="114" t="str">
        <f>Data!$A$5</f>
        <v>NT bê tông</v>
      </c>
      <c r="G380" s="114" t="s">
        <v>277</v>
      </c>
      <c r="H380" s="187">
        <v>442635.8</v>
      </c>
      <c r="I380" s="187">
        <v>442691.16</v>
      </c>
      <c r="J380" s="116" t="s">
        <v>61</v>
      </c>
      <c r="K380" s="151" t="s">
        <v>254</v>
      </c>
      <c r="L380" s="116">
        <f>+L379</f>
        <v>16.399999999999999</v>
      </c>
      <c r="M38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80" s="114" t="str">
        <f>Data!$B$5</f>
        <v>TCVN 4453:1995 – Kết cấu bê tông và bê tông cốt thép – Quy phạm thi công và nghiệm thu.</v>
      </c>
      <c r="O380" s="116" t="s">
        <v>258</v>
      </c>
      <c r="P380" s="118" t="s">
        <v>238</v>
      </c>
      <c r="Q380" s="116"/>
      <c r="R380" s="116" t="s">
        <v>251</v>
      </c>
      <c r="S380" s="116">
        <v>4</v>
      </c>
    </row>
    <row r="381" spans="1:21" ht="40.5" hidden="1">
      <c r="A381" s="146"/>
      <c r="B381" s="147"/>
      <c r="C381" s="148">
        <f>MAX($C$5:C380)+1</f>
        <v>357</v>
      </c>
      <c r="D381" s="116" t="str">
        <f>COUNT($C$343:C381)&amp;"/BBNT/KM442+620;KM442+660"</f>
        <v>35/BBNT/KM442+620;KM442+660</v>
      </c>
      <c r="E381" s="149">
        <f>+E376+1</f>
        <v>46051</v>
      </c>
      <c r="F381" s="114" t="str">
        <f>Data!$A$2</f>
        <v>Lắp đặt ván khuôn</v>
      </c>
      <c r="G381" s="114" t="s">
        <v>278</v>
      </c>
      <c r="H381" s="187">
        <v>442635.8</v>
      </c>
      <c r="I381" s="187">
        <v>442691.16</v>
      </c>
      <c r="J381" s="116" t="s">
        <v>61</v>
      </c>
      <c r="K381" s="151" t="s">
        <v>252</v>
      </c>
      <c r="L381" s="116">
        <f>+L376</f>
        <v>34.694117647058825</v>
      </c>
      <c r="M38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81" s="114" t="str">
        <f>Data!$B$2</f>
        <v>TCVN 4453:1995 – Kết cấu bê tông và bê tông cốt thép – Quy phạm thi công và nghiệm thu.</v>
      </c>
      <c r="O381" s="116" t="s">
        <v>258</v>
      </c>
      <c r="P381" s="118" t="s">
        <v>238</v>
      </c>
      <c r="Q381" s="116" t="s">
        <v>251</v>
      </c>
      <c r="R381" s="116" t="s">
        <v>251</v>
      </c>
      <c r="S381" s="116">
        <v>4</v>
      </c>
    </row>
    <row r="382" spans="1:21" ht="40.5" hidden="1">
      <c r="A382" s="146"/>
      <c r="B382" s="147"/>
      <c r="C382" s="148">
        <f>MAX($C$5:C381)+1</f>
        <v>358</v>
      </c>
      <c r="D382" s="116" t="str">
        <f>COUNT($C$343:C382)&amp;"/BBNT/KM442+620;KM442+660"</f>
        <v>36/BBNT/KM442+620;KM442+660</v>
      </c>
      <c r="E382" s="149">
        <f>+E379+1</f>
        <v>46051</v>
      </c>
      <c r="F382" s="114" t="str">
        <f>Data!$A$38</f>
        <v>Khe phòng lún (bao tải tẩm nhựa dày 2cm)</v>
      </c>
      <c r="G382" s="114" t="s">
        <v>341</v>
      </c>
      <c r="H382" s="187">
        <v>442635.8</v>
      </c>
      <c r="I382" s="187">
        <v>442691.16</v>
      </c>
      <c r="J382" s="116" t="s">
        <v>61</v>
      </c>
      <c r="K382" s="151" t="s">
        <v>254</v>
      </c>
      <c r="L382" s="191">
        <f>0.1*0.666666666666667</f>
        <v>6.6666666666666693E-2</v>
      </c>
      <c r="M382"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82" s="114" t="str">
        <f>Data!$B$38</f>
        <v>TCVN 4453:1995 – Kết cấu bê tông và bê tông cốt thép – Quy phạm thi công và nghiệm thu.</v>
      </c>
      <c r="O382" s="116" t="s">
        <v>258</v>
      </c>
      <c r="P382" s="118" t="s">
        <v>238</v>
      </c>
      <c r="Q382" s="116" t="s">
        <v>251</v>
      </c>
      <c r="R382" s="116" t="s">
        <v>251</v>
      </c>
      <c r="S382" s="116">
        <v>4</v>
      </c>
      <c r="U382" s="152">
        <f>0.64/6</f>
        <v>0.10666666666666667</v>
      </c>
    </row>
    <row r="383" spans="1:21" ht="33.75" hidden="1">
      <c r="A383" s="146"/>
      <c r="B383" s="147"/>
      <c r="C383" s="148">
        <f>MAX($C$5:C382)+1</f>
        <v>359</v>
      </c>
      <c r="D383" s="116" t="str">
        <f>COUNT($C$343:C383)&amp;"/BBNT/KM442+620;KM442+660"</f>
        <v>37/BBNT/KM442+620;KM442+660</v>
      </c>
      <c r="E383" s="149">
        <f>+E381</f>
        <v>46051</v>
      </c>
      <c r="F383" s="114" t="str">
        <f>Data!$A$26</f>
        <v>Lắp đặt lỗ thoát nước</v>
      </c>
      <c r="G383" s="114" t="s">
        <v>502</v>
      </c>
      <c r="H383" s="187">
        <v>442635.8</v>
      </c>
      <c r="I383" s="187">
        <v>442691.16</v>
      </c>
      <c r="J383" s="116" t="s">
        <v>61</v>
      </c>
      <c r="K383" s="151" t="s">
        <v>274</v>
      </c>
      <c r="L383" s="116">
        <v>4</v>
      </c>
      <c r="M383"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83" s="114" t="str">
        <f>Data!$B$26</f>
        <v>TCVN 4453:1995 – Kết cấu bê tông và bê tông cốt thép – Quy phạm thi công và nghiệm thu.</v>
      </c>
      <c r="O383" s="116" t="s">
        <v>258</v>
      </c>
      <c r="P383" s="118" t="s">
        <v>238</v>
      </c>
      <c r="Q383" s="116" t="s">
        <v>251</v>
      </c>
      <c r="R383" s="116" t="s">
        <v>251</v>
      </c>
      <c r="S383" s="116">
        <v>4</v>
      </c>
    </row>
    <row r="384" spans="1:21" ht="40.5" hidden="1">
      <c r="A384" s="146"/>
      <c r="B384" s="147"/>
      <c r="C384" s="148">
        <f>MAX($C$5:C383)+1</f>
        <v>360</v>
      </c>
      <c r="D384" s="116" t="str">
        <f>COUNT($C$343:C384)&amp;"/BBNT/KM442+620;KM442+660"</f>
        <v>38/BBNT/KM442+620;KM442+660</v>
      </c>
      <c r="E384" s="149">
        <f>+E381</f>
        <v>46051</v>
      </c>
      <c r="F384" s="114" t="str">
        <f>Data!$A$4</f>
        <v>Đổ bê tông</v>
      </c>
      <c r="G384" s="114" t="s">
        <v>279</v>
      </c>
      <c r="H384" s="187">
        <v>442635.8</v>
      </c>
      <c r="I384" s="187">
        <v>442691.16</v>
      </c>
      <c r="J384" s="116" t="s">
        <v>61</v>
      </c>
      <c r="K384" s="151" t="s">
        <v>254</v>
      </c>
      <c r="L384" s="116">
        <f>2.05*8</f>
        <v>16.399999999999999</v>
      </c>
      <c r="M38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84" s="114" t="str">
        <f>Data!$B$4</f>
        <v xml:space="preserve"> TCVN 4453 : 1995 và các tiêu chuẩn, quy chuẩn hiện hành của nhà nước.</v>
      </c>
      <c r="O384" s="116" t="s">
        <v>257</v>
      </c>
      <c r="P384" s="118" t="s">
        <v>238</v>
      </c>
      <c r="Q384" s="116" t="s">
        <v>251</v>
      </c>
      <c r="R384" s="116" t="s">
        <v>251</v>
      </c>
      <c r="S384" s="116">
        <v>4</v>
      </c>
    </row>
    <row r="385" spans="1:21" ht="33.75" hidden="1">
      <c r="A385" s="146"/>
      <c r="B385" s="147"/>
      <c r="C385" s="148">
        <f>MAX($C$5:C384)+1</f>
        <v>361</v>
      </c>
      <c r="D385" s="116" t="str">
        <f>COUNT($C$343:C385)&amp;"/BBNT/KM442+620;KM442+660"</f>
        <v>39/BBNT/KM442+620;KM442+660</v>
      </c>
      <c r="E385" s="149">
        <f>+E384+7</f>
        <v>46058</v>
      </c>
      <c r="F385" s="114" t="str">
        <f>Data!$A$5</f>
        <v>NT bê tông</v>
      </c>
      <c r="G385" s="114" t="s">
        <v>280</v>
      </c>
      <c r="H385" s="187">
        <v>442635.8</v>
      </c>
      <c r="I385" s="187">
        <v>442691.16</v>
      </c>
      <c r="J385" s="116" t="s">
        <v>61</v>
      </c>
      <c r="K385" s="151" t="s">
        <v>254</v>
      </c>
      <c r="L385" s="116">
        <f>+L384</f>
        <v>16.399999999999999</v>
      </c>
      <c r="M38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85" s="114" t="str">
        <f>Data!$B$5</f>
        <v>TCVN 4453:1995 – Kết cấu bê tông và bê tông cốt thép – Quy phạm thi công và nghiệm thu.</v>
      </c>
      <c r="O385" s="116" t="s">
        <v>258</v>
      </c>
      <c r="P385" s="118" t="s">
        <v>238</v>
      </c>
      <c r="Q385" s="116"/>
      <c r="R385" s="116" t="s">
        <v>251</v>
      </c>
      <c r="S385" s="116">
        <v>4</v>
      </c>
    </row>
    <row r="386" spans="1:21" ht="40.5" hidden="1">
      <c r="A386" s="146"/>
      <c r="B386" s="147"/>
      <c r="C386" s="148">
        <f>MAX($C$5:C385)+1</f>
        <v>362</v>
      </c>
      <c r="D386" s="116" t="str">
        <f>COUNT($C$343:C386)&amp;"/BBNT/KM442+620;KM442+660"</f>
        <v>40/BBNT/KM442+620;KM442+660</v>
      </c>
      <c r="E386" s="149">
        <f>+E381+1</f>
        <v>46052</v>
      </c>
      <c r="F386" s="114" t="str">
        <f>Data!$A$2</f>
        <v>Lắp đặt ván khuôn</v>
      </c>
      <c r="G386" s="114" t="s">
        <v>281</v>
      </c>
      <c r="H386" s="187">
        <v>442635.8</v>
      </c>
      <c r="I386" s="187">
        <v>442691.16</v>
      </c>
      <c r="J386" s="116" t="s">
        <v>61</v>
      </c>
      <c r="K386" s="151" t="s">
        <v>252</v>
      </c>
      <c r="L386" s="116">
        <f>+L381</f>
        <v>34.694117647058825</v>
      </c>
      <c r="M38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86" s="114" t="str">
        <f>Data!$B$2</f>
        <v>TCVN 4453:1995 – Kết cấu bê tông và bê tông cốt thép – Quy phạm thi công và nghiệm thu.</v>
      </c>
      <c r="O386" s="116" t="s">
        <v>258</v>
      </c>
      <c r="P386" s="118" t="s">
        <v>238</v>
      </c>
      <c r="Q386" s="116" t="s">
        <v>251</v>
      </c>
      <c r="R386" s="116" t="s">
        <v>251</v>
      </c>
      <c r="S386" s="116">
        <v>4</v>
      </c>
    </row>
    <row r="387" spans="1:21" ht="40.5" hidden="1">
      <c r="A387" s="146"/>
      <c r="B387" s="147"/>
      <c r="C387" s="148">
        <f>MAX($C$5:C386)+1</f>
        <v>363</v>
      </c>
      <c r="D387" s="116" t="str">
        <f>COUNT($C$343:C387)&amp;"/BBNT/KM442+620;KM442+660"</f>
        <v>41/BBNT/KM442+620;KM442+660</v>
      </c>
      <c r="E387" s="149">
        <f>+E384+1</f>
        <v>46052</v>
      </c>
      <c r="F387" s="114" t="str">
        <f>Data!$A$38</f>
        <v>Khe phòng lún (bao tải tẩm nhựa dày 2cm)</v>
      </c>
      <c r="G387" s="114" t="s">
        <v>341</v>
      </c>
      <c r="H387" s="187">
        <v>442635.8</v>
      </c>
      <c r="I387" s="187">
        <v>442691.16</v>
      </c>
      <c r="J387" s="116" t="s">
        <v>61</v>
      </c>
      <c r="K387" s="151" t="s">
        <v>254</v>
      </c>
      <c r="L387" s="191">
        <f>0.1*0.666666666666667</f>
        <v>6.6666666666666693E-2</v>
      </c>
      <c r="M387"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87" s="114" t="str">
        <f>Data!$B$38</f>
        <v>TCVN 4453:1995 – Kết cấu bê tông và bê tông cốt thép – Quy phạm thi công và nghiệm thu.</v>
      </c>
      <c r="O387" s="116" t="s">
        <v>258</v>
      </c>
      <c r="P387" s="118" t="s">
        <v>238</v>
      </c>
      <c r="Q387" s="116" t="s">
        <v>251</v>
      </c>
      <c r="R387" s="116" t="s">
        <v>251</v>
      </c>
      <c r="S387" s="116">
        <v>4</v>
      </c>
      <c r="U387" s="152">
        <f>0.64/6</f>
        <v>0.10666666666666667</v>
      </c>
    </row>
    <row r="388" spans="1:21" ht="33.75" hidden="1">
      <c r="A388" s="146"/>
      <c r="B388" s="147"/>
      <c r="C388" s="148">
        <f>MAX($C$5:C387)+1</f>
        <v>364</v>
      </c>
      <c r="D388" s="116" t="str">
        <f>COUNT($C$343:C388)&amp;"/BBNT/KM442+620;KM442+660"</f>
        <v>42/BBNT/KM442+620;KM442+660</v>
      </c>
      <c r="E388" s="149">
        <f>+E386</f>
        <v>46052</v>
      </c>
      <c r="F388" s="114" t="str">
        <f>Data!$A$26</f>
        <v>Lắp đặt lỗ thoát nước</v>
      </c>
      <c r="G388" s="114" t="s">
        <v>503</v>
      </c>
      <c r="H388" s="187">
        <v>442635.8</v>
      </c>
      <c r="I388" s="187">
        <v>442691.16</v>
      </c>
      <c r="J388" s="116" t="s">
        <v>61</v>
      </c>
      <c r="K388" s="151" t="s">
        <v>274</v>
      </c>
      <c r="L388" s="116">
        <v>4</v>
      </c>
      <c r="M388"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88" s="114" t="str">
        <f>Data!$B$26</f>
        <v>TCVN 4453:1995 – Kết cấu bê tông và bê tông cốt thép – Quy phạm thi công và nghiệm thu.</v>
      </c>
      <c r="O388" s="116" t="s">
        <v>258</v>
      </c>
      <c r="P388" s="118" t="s">
        <v>238</v>
      </c>
      <c r="Q388" s="116" t="s">
        <v>251</v>
      </c>
      <c r="R388" s="116" t="s">
        <v>251</v>
      </c>
      <c r="S388" s="116">
        <v>4</v>
      </c>
    </row>
    <row r="389" spans="1:21" ht="40.5" hidden="1">
      <c r="A389" s="146"/>
      <c r="B389" s="147"/>
      <c r="C389" s="148">
        <f>MAX($C$5:C388)+1</f>
        <v>365</v>
      </c>
      <c r="D389" s="116" t="str">
        <f>COUNT($C$343:C389)&amp;"/BBNT/KM442+620;KM442+660"</f>
        <v>43/BBNT/KM442+620;KM442+660</v>
      </c>
      <c r="E389" s="149">
        <f>+E386</f>
        <v>46052</v>
      </c>
      <c r="F389" s="114" t="str">
        <f>Data!$A$4</f>
        <v>Đổ bê tông</v>
      </c>
      <c r="G389" s="114" t="s">
        <v>282</v>
      </c>
      <c r="H389" s="187">
        <v>442635.8</v>
      </c>
      <c r="I389" s="187">
        <v>442691.16</v>
      </c>
      <c r="J389" s="116" t="s">
        <v>61</v>
      </c>
      <c r="K389" s="151" t="s">
        <v>254</v>
      </c>
      <c r="L389" s="116">
        <f>2.05*8</f>
        <v>16.399999999999999</v>
      </c>
      <c r="M38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89" s="114" t="str">
        <f>Data!$B$4</f>
        <v xml:space="preserve"> TCVN 4453 : 1995 và các tiêu chuẩn, quy chuẩn hiện hành của nhà nước.</v>
      </c>
      <c r="O389" s="116" t="s">
        <v>257</v>
      </c>
      <c r="P389" s="118" t="s">
        <v>238</v>
      </c>
      <c r="Q389" s="116" t="s">
        <v>251</v>
      </c>
      <c r="R389" s="116" t="s">
        <v>251</v>
      </c>
      <c r="S389" s="116">
        <v>4</v>
      </c>
    </row>
    <row r="390" spans="1:21" ht="33.75" hidden="1">
      <c r="A390" s="146"/>
      <c r="B390" s="147"/>
      <c r="C390" s="148">
        <f>MAX($C$5:C389)+1</f>
        <v>366</v>
      </c>
      <c r="D390" s="116" t="str">
        <f>COUNT($C$343:C390)&amp;"/BBNT/KM442+620;KM442+660"</f>
        <v>44/BBNT/KM442+620;KM442+660</v>
      </c>
      <c r="E390" s="149">
        <f>+E389+7</f>
        <v>46059</v>
      </c>
      <c r="F390" s="114" t="str">
        <f>Data!$A$5</f>
        <v>NT bê tông</v>
      </c>
      <c r="G390" s="114" t="s">
        <v>283</v>
      </c>
      <c r="H390" s="187">
        <v>442635.8</v>
      </c>
      <c r="I390" s="187">
        <v>442691.16</v>
      </c>
      <c r="J390" s="116" t="s">
        <v>61</v>
      </c>
      <c r="K390" s="151" t="s">
        <v>254</v>
      </c>
      <c r="L390" s="116">
        <f>+L389</f>
        <v>16.399999999999999</v>
      </c>
      <c r="M39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90" s="114" t="str">
        <f>Data!$B$5</f>
        <v>TCVN 4453:1995 – Kết cấu bê tông và bê tông cốt thép – Quy phạm thi công và nghiệm thu.</v>
      </c>
      <c r="O390" s="116" t="s">
        <v>258</v>
      </c>
      <c r="P390" s="118" t="s">
        <v>238</v>
      </c>
      <c r="Q390" s="116"/>
      <c r="R390" s="116" t="s">
        <v>251</v>
      </c>
      <c r="S390" s="116">
        <v>4</v>
      </c>
    </row>
    <row r="391" spans="1:21" ht="40.5" hidden="1">
      <c r="A391" s="146"/>
      <c r="B391" s="147"/>
      <c r="C391" s="148">
        <f>MAX($C$5:C390)+1</f>
        <v>367</v>
      </c>
      <c r="D391" s="116" t="str">
        <f>COUNT($C$343:C391)&amp;"/BBNT/KM442+620;KM442+660"</f>
        <v>45/BBNT/KM442+620;KM442+660</v>
      </c>
      <c r="E391" s="149">
        <f>+E386+1</f>
        <v>46053</v>
      </c>
      <c r="F391" s="114" t="str">
        <f>Data!$A$2</f>
        <v>Lắp đặt ván khuôn</v>
      </c>
      <c r="G391" s="114" t="s">
        <v>387</v>
      </c>
      <c r="H391" s="187">
        <v>442635.8</v>
      </c>
      <c r="I391" s="187">
        <v>442691.16</v>
      </c>
      <c r="J391" s="116" t="s">
        <v>61</v>
      </c>
      <c r="K391" s="151" t="s">
        <v>252</v>
      </c>
      <c r="L391" s="116">
        <f>+L386</f>
        <v>34.694117647058825</v>
      </c>
      <c r="M39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91" s="114" t="str">
        <f>Data!$B$2</f>
        <v>TCVN 4453:1995 – Kết cấu bê tông và bê tông cốt thép – Quy phạm thi công và nghiệm thu.</v>
      </c>
      <c r="O391" s="116" t="s">
        <v>258</v>
      </c>
      <c r="P391" s="118" t="s">
        <v>238</v>
      </c>
      <c r="Q391" s="116" t="s">
        <v>251</v>
      </c>
      <c r="R391" s="116" t="s">
        <v>251</v>
      </c>
      <c r="S391" s="116">
        <v>4</v>
      </c>
    </row>
    <row r="392" spans="1:21" ht="40.5" hidden="1">
      <c r="A392" s="146"/>
      <c r="B392" s="147"/>
      <c r="C392" s="148">
        <f>MAX($C$5:C391)+1</f>
        <v>368</v>
      </c>
      <c r="D392" s="116" t="str">
        <f>COUNT($C$343:C392)&amp;"/BBNT/KM442+620;KM442+660"</f>
        <v>46/BBNT/KM442+620;KM442+660</v>
      </c>
      <c r="E392" s="149">
        <f>+E389+1</f>
        <v>46053</v>
      </c>
      <c r="F392" s="114" t="str">
        <f>Data!$A$38</f>
        <v>Khe phòng lún (bao tải tẩm nhựa dày 2cm)</v>
      </c>
      <c r="G392" s="114" t="s">
        <v>341</v>
      </c>
      <c r="H392" s="187">
        <v>442635.8</v>
      </c>
      <c r="I392" s="187">
        <v>442691.16</v>
      </c>
      <c r="J392" s="116" t="s">
        <v>61</v>
      </c>
      <c r="K392" s="151" t="s">
        <v>254</v>
      </c>
      <c r="L392" s="191">
        <f>0.1*0.666666666666667</f>
        <v>6.6666666666666693E-2</v>
      </c>
      <c r="M392"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92" s="114" t="str">
        <f>Data!$B$38</f>
        <v>TCVN 4453:1995 – Kết cấu bê tông và bê tông cốt thép – Quy phạm thi công và nghiệm thu.</v>
      </c>
      <c r="O392" s="116" t="s">
        <v>258</v>
      </c>
      <c r="P392" s="118" t="s">
        <v>238</v>
      </c>
      <c r="Q392" s="116" t="s">
        <v>251</v>
      </c>
      <c r="R392" s="116" t="s">
        <v>251</v>
      </c>
      <c r="S392" s="116">
        <v>4</v>
      </c>
      <c r="U392" s="152">
        <f>0.64/6</f>
        <v>0.10666666666666667</v>
      </c>
    </row>
    <row r="393" spans="1:21" ht="33.75" hidden="1">
      <c r="A393" s="146"/>
      <c r="B393" s="147"/>
      <c r="C393" s="148">
        <f>MAX($C$5:C392)+1</f>
        <v>369</v>
      </c>
      <c r="D393" s="116" t="str">
        <f>COUNT($C$343:C393)&amp;"/BBNT/KM442+620;KM442+660"</f>
        <v>47/BBNT/KM442+620;KM442+660</v>
      </c>
      <c r="E393" s="149">
        <f>+E391</f>
        <v>46053</v>
      </c>
      <c r="F393" s="114" t="str">
        <f>Data!$A$26</f>
        <v>Lắp đặt lỗ thoát nước</v>
      </c>
      <c r="G393" s="114" t="s">
        <v>504</v>
      </c>
      <c r="H393" s="187">
        <v>442635.8</v>
      </c>
      <c r="I393" s="187">
        <v>442691.16</v>
      </c>
      <c r="J393" s="116" t="s">
        <v>61</v>
      </c>
      <c r="K393" s="151" t="s">
        <v>274</v>
      </c>
      <c r="L393" s="116">
        <v>4</v>
      </c>
      <c r="M393"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93" s="114" t="str">
        <f>Data!$B$26</f>
        <v>TCVN 4453:1995 – Kết cấu bê tông và bê tông cốt thép – Quy phạm thi công và nghiệm thu.</v>
      </c>
      <c r="O393" s="116" t="s">
        <v>258</v>
      </c>
      <c r="P393" s="118" t="s">
        <v>238</v>
      </c>
      <c r="Q393" s="116" t="s">
        <v>251</v>
      </c>
      <c r="R393" s="116" t="s">
        <v>251</v>
      </c>
      <c r="S393" s="116">
        <v>4</v>
      </c>
    </row>
    <row r="394" spans="1:21" ht="40.5" hidden="1">
      <c r="A394" s="146"/>
      <c r="B394" s="147"/>
      <c r="C394" s="148">
        <f>MAX($C$5:C393)+1</f>
        <v>370</v>
      </c>
      <c r="D394" s="116" t="str">
        <f>COUNT($C$343:C394)&amp;"/BBNT/KM442+620;KM442+660"</f>
        <v>48/BBNT/KM442+620;KM442+660</v>
      </c>
      <c r="E394" s="149">
        <f>+E391</f>
        <v>46053</v>
      </c>
      <c r="F394" s="114" t="str">
        <f>Data!$A$4</f>
        <v>Đổ bê tông</v>
      </c>
      <c r="G394" s="114" t="s">
        <v>389</v>
      </c>
      <c r="H394" s="187">
        <v>442635.8</v>
      </c>
      <c r="I394" s="187">
        <v>442691.16</v>
      </c>
      <c r="J394" s="116" t="s">
        <v>61</v>
      </c>
      <c r="K394" s="151" t="s">
        <v>254</v>
      </c>
      <c r="L394" s="116">
        <f>2.05*8</f>
        <v>16.399999999999999</v>
      </c>
      <c r="M39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94" s="114" t="str">
        <f>Data!$B$4</f>
        <v xml:space="preserve"> TCVN 4453 : 1995 và các tiêu chuẩn, quy chuẩn hiện hành của nhà nước.</v>
      </c>
      <c r="O394" s="116" t="s">
        <v>257</v>
      </c>
      <c r="P394" s="118" t="s">
        <v>238</v>
      </c>
      <c r="Q394" s="116" t="s">
        <v>251</v>
      </c>
      <c r="R394" s="116" t="s">
        <v>251</v>
      </c>
      <c r="S394" s="116">
        <v>4</v>
      </c>
    </row>
    <row r="395" spans="1:21" ht="33.75" hidden="1">
      <c r="A395" s="146"/>
      <c r="B395" s="147"/>
      <c r="C395" s="148">
        <f>MAX($C$5:C394)+1</f>
        <v>371</v>
      </c>
      <c r="D395" s="116" t="str">
        <f>COUNT($C$343:C395)&amp;"/BBNT/KM442+620;KM442+660"</f>
        <v>49/BBNT/KM442+620;KM442+660</v>
      </c>
      <c r="E395" s="149">
        <f>+E394+7</f>
        <v>46060</v>
      </c>
      <c r="F395" s="114" t="str">
        <f>Data!$A$5</f>
        <v>NT bê tông</v>
      </c>
      <c r="G395" s="114" t="s">
        <v>390</v>
      </c>
      <c r="H395" s="187">
        <v>442635.8</v>
      </c>
      <c r="I395" s="187">
        <v>442691.16</v>
      </c>
      <c r="J395" s="116" t="s">
        <v>61</v>
      </c>
      <c r="K395" s="151" t="s">
        <v>254</v>
      </c>
      <c r="L395" s="116">
        <f>+L394</f>
        <v>16.399999999999999</v>
      </c>
      <c r="M39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95" s="114" t="str">
        <f>Data!$B$5</f>
        <v>TCVN 4453:1995 – Kết cấu bê tông và bê tông cốt thép – Quy phạm thi công và nghiệm thu.</v>
      </c>
      <c r="O395" s="116" t="s">
        <v>258</v>
      </c>
      <c r="P395" s="118" t="s">
        <v>238</v>
      </c>
      <c r="Q395" s="116"/>
      <c r="R395" s="116" t="s">
        <v>251</v>
      </c>
      <c r="S395" s="116">
        <v>4</v>
      </c>
    </row>
    <row r="396" spans="1:21" ht="40.5" hidden="1">
      <c r="A396" s="146"/>
      <c r="B396" s="147"/>
      <c r="C396" s="148">
        <f>MAX($C$5:C395)+1</f>
        <v>372</v>
      </c>
      <c r="D396" s="116" t="str">
        <f>COUNT($C$343:C396)&amp;"/BBNT/KM442+620;KM442+660"</f>
        <v>50/BBNT/KM442+620;KM442+660</v>
      </c>
      <c r="E396" s="149">
        <f>+E391+1</f>
        <v>46054</v>
      </c>
      <c r="F396" s="114" t="str">
        <f>Data!$A$2</f>
        <v>Lắp đặt ván khuôn</v>
      </c>
      <c r="G396" s="114" t="s">
        <v>391</v>
      </c>
      <c r="H396" s="187">
        <v>442635.8</v>
      </c>
      <c r="I396" s="187">
        <v>442691.16</v>
      </c>
      <c r="J396" s="116" t="s">
        <v>61</v>
      </c>
      <c r="K396" s="151" t="s">
        <v>252</v>
      </c>
      <c r="L396" s="116">
        <f>+L391*5/8</f>
        <v>21.683823529411764</v>
      </c>
      <c r="M39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96" s="114" t="str">
        <f>Data!$B$2</f>
        <v>TCVN 4453:1995 – Kết cấu bê tông và bê tông cốt thép – Quy phạm thi công và nghiệm thu.</v>
      </c>
      <c r="O396" s="116" t="s">
        <v>258</v>
      </c>
      <c r="P396" s="118" t="s">
        <v>238</v>
      </c>
      <c r="Q396" s="116" t="s">
        <v>251</v>
      </c>
      <c r="R396" s="116" t="s">
        <v>251</v>
      </c>
      <c r="S396" s="116">
        <v>4</v>
      </c>
    </row>
    <row r="397" spans="1:21" ht="40.5" hidden="1">
      <c r="A397" s="146"/>
      <c r="B397" s="147"/>
      <c r="C397" s="148">
        <f>MAX($C$5:C396)+1</f>
        <v>373</v>
      </c>
      <c r="D397" s="116" t="str">
        <f>COUNT($C$343:C397)&amp;"/BBNT/KM442+620;KM442+660"</f>
        <v>51/BBNT/KM442+620;KM442+660</v>
      </c>
      <c r="E397" s="149">
        <f>+E394+1</f>
        <v>46054</v>
      </c>
      <c r="F397" s="114" t="str">
        <f>Data!$A$38</f>
        <v>Khe phòng lún (bao tải tẩm nhựa dày 2cm)</v>
      </c>
      <c r="G397" s="114" t="s">
        <v>341</v>
      </c>
      <c r="H397" s="187">
        <v>442635.8</v>
      </c>
      <c r="I397" s="187">
        <v>442691.16</v>
      </c>
      <c r="J397" s="116" t="s">
        <v>61</v>
      </c>
      <c r="K397" s="151" t="s">
        <v>254</v>
      </c>
      <c r="L397" s="191">
        <f>0.1*0.666666666666667</f>
        <v>6.6666666666666693E-2</v>
      </c>
      <c r="M397"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97" s="114" t="str">
        <f>Data!$B$38</f>
        <v>TCVN 4453:1995 – Kết cấu bê tông và bê tông cốt thép – Quy phạm thi công và nghiệm thu.</v>
      </c>
      <c r="O397" s="116" t="s">
        <v>258</v>
      </c>
      <c r="P397" s="118" t="s">
        <v>238</v>
      </c>
      <c r="Q397" s="116" t="s">
        <v>251</v>
      </c>
      <c r="R397" s="116" t="s">
        <v>251</v>
      </c>
      <c r="S397" s="116">
        <v>4</v>
      </c>
      <c r="U397" s="152">
        <f>0.64/6</f>
        <v>0.10666666666666667</v>
      </c>
    </row>
    <row r="398" spans="1:21" ht="33.75" hidden="1">
      <c r="A398" s="146"/>
      <c r="B398" s="147"/>
      <c r="C398" s="148">
        <f>MAX($C$5:C397)+1</f>
        <v>374</v>
      </c>
      <c r="D398" s="116" t="str">
        <f>COUNT($C$343:C398)&amp;"/BBNT/KM442+620;KM442+660"</f>
        <v>52/BBNT/KM442+620;KM442+660</v>
      </c>
      <c r="E398" s="149">
        <f>+E396</f>
        <v>46054</v>
      </c>
      <c r="F398" s="114" t="str">
        <f>Data!$A$26</f>
        <v>Lắp đặt lỗ thoát nước</v>
      </c>
      <c r="G398" s="114" t="s">
        <v>505</v>
      </c>
      <c r="H398" s="187">
        <v>442635.8</v>
      </c>
      <c r="I398" s="187">
        <v>442691.16</v>
      </c>
      <c r="J398" s="116" t="s">
        <v>61</v>
      </c>
      <c r="K398" s="151" t="s">
        <v>274</v>
      </c>
      <c r="L398" s="116">
        <v>3</v>
      </c>
      <c r="M398"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98" s="114" t="str">
        <f>Data!$B$26</f>
        <v>TCVN 4453:1995 – Kết cấu bê tông và bê tông cốt thép – Quy phạm thi công và nghiệm thu.</v>
      </c>
      <c r="O398" s="116" t="s">
        <v>258</v>
      </c>
      <c r="P398" s="118" t="s">
        <v>238</v>
      </c>
      <c r="Q398" s="116" t="s">
        <v>251</v>
      </c>
      <c r="R398" s="116" t="s">
        <v>251</v>
      </c>
      <c r="S398" s="116">
        <v>4</v>
      </c>
    </row>
    <row r="399" spans="1:21" ht="40.5" hidden="1">
      <c r="A399" s="146"/>
      <c r="B399" s="147"/>
      <c r="C399" s="148">
        <f>MAX($C$5:C398)+1</f>
        <v>375</v>
      </c>
      <c r="D399" s="116" t="str">
        <f>COUNT($C$343:C399)&amp;"/BBNT/KM442+620;KM442+660"</f>
        <v>53/BBNT/KM442+620;KM442+660</v>
      </c>
      <c r="E399" s="149">
        <f>+E396</f>
        <v>46054</v>
      </c>
      <c r="F399" s="114" t="str">
        <f>Data!$A$4</f>
        <v>Đổ bê tông</v>
      </c>
      <c r="G399" s="114" t="s">
        <v>393</v>
      </c>
      <c r="H399" s="187">
        <v>442635.8</v>
      </c>
      <c r="I399" s="187">
        <v>442691.16</v>
      </c>
      <c r="J399" s="116" t="s">
        <v>61</v>
      </c>
      <c r="K399" s="151" t="s">
        <v>254</v>
      </c>
      <c r="L399" s="116">
        <f>2.05*5.5</f>
        <v>11.274999999999999</v>
      </c>
      <c r="M39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99" s="114" t="str">
        <f>Data!$B$4</f>
        <v xml:space="preserve"> TCVN 4453 : 1995 và các tiêu chuẩn, quy chuẩn hiện hành của nhà nước.</v>
      </c>
      <c r="O399" s="116" t="s">
        <v>257</v>
      </c>
      <c r="P399" s="118" t="s">
        <v>238</v>
      </c>
      <c r="Q399" s="116" t="s">
        <v>251</v>
      </c>
      <c r="R399" s="116" t="s">
        <v>251</v>
      </c>
      <c r="S399" s="116">
        <v>4</v>
      </c>
    </row>
    <row r="400" spans="1:21" ht="33.75" hidden="1">
      <c r="A400" s="146"/>
      <c r="B400" s="147"/>
      <c r="C400" s="148">
        <f>MAX($C$5:C399)+1</f>
        <v>376</v>
      </c>
      <c r="D400" s="116" t="str">
        <f>COUNT($C$343:C400)&amp;"/BBNT/KM442+620;KM442+660"</f>
        <v>54/BBNT/KM442+620;KM442+660</v>
      </c>
      <c r="E400" s="149">
        <f>+E399+7</f>
        <v>46061</v>
      </c>
      <c r="F400" s="114" t="str">
        <f>Data!$A$5</f>
        <v>NT bê tông</v>
      </c>
      <c r="G400" s="114" t="s">
        <v>394</v>
      </c>
      <c r="H400" s="187">
        <v>442635.8</v>
      </c>
      <c r="I400" s="187">
        <v>442691.16</v>
      </c>
      <c r="J400" s="116" t="s">
        <v>61</v>
      </c>
      <c r="K400" s="151" t="s">
        <v>254</v>
      </c>
      <c r="L400" s="116">
        <f>+L399</f>
        <v>11.274999999999999</v>
      </c>
      <c r="M40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00" s="114" t="str">
        <f>Data!$B$5</f>
        <v>TCVN 4453:1995 – Kết cấu bê tông và bê tông cốt thép – Quy phạm thi công và nghiệm thu.</v>
      </c>
      <c r="O400" s="116" t="s">
        <v>258</v>
      </c>
      <c r="P400" s="118" t="s">
        <v>238</v>
      </c>
      <c r="Q400" s="116"/>
      <c r="R400" s="116" t="s">
        <v>251</v>
      </c>
      <c r="S400" s="116">
        <v>4</v>
      </c>
    </row>
    <row r="401" spans="1:21" ht="40.5" hidden="1">
      <c r="A401" s="146"/>
      <c r="B401" s="147"/>
      <c r="C401" s="148">
        <f>MAX($C$5:C400)+1</f>
        <v>377</v>
      </c>
      <c r="D401" s="116" t="str">
        <f>COUNT($C$343:C401)&amp;"/BBNT/KM442+620;KM442+660"</f>
        <v>55/BBNT/KM442+620;KM442+660</v>
      </c>
      <c r="E401" s="149">
        <f>+E396+1</f>
        <v>46055</v>
      </c>
      <c r="F401" s="114" t="str">
        <f>Data!$A$2</f>
        <v>Lắp đặt ván khuôn</v>
      </c>
      <c r="G401" s="114" t="s">
        <v>395</v>
      </c>
      <c r="H401" s="187">
        <v>442635.8</v>
      </c>
      <c r="I401" s="187">
        <v>442691.16</v>
      </c>
      <c r="J401" s="116" t="s">
        <v>61</v>
      </c>
      <c r="K401" s="151" t="s">
        <v>252</v>
      </c>
      <c r="L401" s="116">
        <f>+L396</f>
        <v>21.683823529411764</v>
      </c>
      <c r="M40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01" s="114" t="str">
        <f>Data!$B$2</f>
        <v>TCVN 4453:1995 – Kết cấu bê tông và bê tông cốt thép – Quy phạm thi công và nghiệm thu.</v>
      </c>
      <c r="O401" s="116" t="s">
        <v>258</v>
      </c>
      <c r="P401" s="118" t="s">
        <v>238</v>
      </c>
      <c r="Q401" s="116" t="s">
        <v>251</v>
      </c>
      <c r="R401" s="116" t="s">
        <v>251</v>
      </c>
      <c r="S401" s="116">
        <v>4</v>
      </c>
    </row>
    <row r="402" spans="1:21" ht="40.5" hidden="1">
      <c r="A402" s="146"/>
      <c r="B402" s="147"/>
      <c r="C402" s="148">
        <f>MAX($C$5:C401)+1</f>
        <v>378</v>
      </c>
      <c r="D402" s="116" t="str">
        <f>COUNT($C$343:C402)&amp;"/BBNT/KM442+620;KM442+660"</f>
        <v>56/BBNT/KM442+620;KM442+660</v>
      </c>
      <c r="E402" s="149">
        <f>+E399+1</f>
        <v>46055</v>
      </c>
      <c r="F402" s="114" t="str">
        <f>Data!$A$38</f>
        <v>Khe phòng lún (bao tải tẩm nhựa dày 2cm)</v>
      </c>
      <c r="G402" s="114" t="s">
        <v>341</v>
      </c>
      <c r="H402" s="187">
        <v>442635.8</v>
      </c>
      <c r="I402" s="187">
        <v>442691.16</v>
      </c>
      <c r="J402" s="116" t="s">
        <v>61</v>
      </c>
      <c r="K402" s="151" t="s">
        <v>254</v>
      </c>
      <c r="L402" s="191">
        <f>0.1*0.666666666666667</f>
        <v>6.6666666666666693E-2</v>
      </c>
      <c r="M402"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02" s="114" t="str">
        <f>Data!$B$38</f>
        <v>TCVN 4453:1995 – Kết cấu bê tông và bê tông cốt thép – Quy phạm thi công và nghiệm thu.</v>
      </c>
      <c r="O402" s="116" t="s">
        <v>258</v>
      </c>
      <c r="P402" s="118" t="s">
        <v>238</v>
      </c>
      <c r="Q402" s="116" t="s">
        <v>251</v>
      </c>
      <c r="R402" s="116" t="s">
        <v>251</v>
      </c>
      <c r="S402" s="116">
        <v>4</v>
      </c>
      <c r="U402" s="152">
        <f>0.64/6</f>
        <v>0.10666666666666667</v>
      </c>
    </row>
    <row r="403" spans="1:21" ht="33.75" hidden="1">
      <c r="A403" s="146"/>
      <c r="B403" s="147"/>
      <c r="C403" s="148">
        <f>MAX($C$5:C402)+1</f>
        <v>379</v>
      </c>
      <c r="D403" s="116" t="str">
        <f>COUNT($C$343:C403)&amp;"/BBNT/KM442+620;KM442+660"</f>
        <v>57/BBNT/KM442+620;KM442+660</v>
      </c>
      <c r="E403" s="149">
        <f>+E401</f>
        <v>46055</v>
      </c>
      <c r="F403" s="114" t="str">
        <f>Data!$A$26</f>
        <v>Lắp đặt lỗ thoát nước</v>
      </c>
      <c r="G403" s="114" t="s">
        <v>506</v>
      </c>
      <c r="H403" s="187">
        <v>442635.8</v>
      </c>
      <c r="I403" s="187">
        <v>442691.16</v>
      </c>
      <c r="J403" s="116" t="s">
        <v>61</v>
      </c>
      <c r="K403" s="151" t="s">
        <v>274</v>
      </c>
      <c r="L403" s="116">
        <v>3</v>
      </c>
      <c r="M403"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403" s="114" t="str">
        <f>Data!$B$26</f>
        <v>TCVN 4453:1995 – Kết cấu bê tông và bê tông cốt thép – Quy phạm thi công và nghiệm thu.</v>
      </c>
      <c r="O403" s="116" t="s">
        <v>258</v>
      </c>
      <c r="P403" s="118" t="s">
        <v>238</v>
      </c>
      <c r="Q403" s="116" t="s">
        <v>251</v>
      </c>
      <c r="R403" s="116" t="s">
        <v>251</v>
      </c>
      <c r="S403" s="116">
        <v>4</v>
      </c>
    </row>
    <row r="404" spans="1:21" ht="40.5" hidden="1">
      <c r="A404" s="146"/>
      <c r="B404" s="147"/>
      <c r="C404" s="148">
        <f>MAX($C$5:C403)+1</f>
        <v>380</v>
      </c>
      <c r="D404" s="116" t="str">
        <f>COUNT($C$343:C404)&amp;"/BBNT/KM442+620;KM442+660"</f>
        <v>58/BBNT/KM442+620;KM442+660</v>
      </c>
      <c r="E404" s="149">
        <f>+E401</f>
        <v>46055</v>
      </c>
      <c r="F404" s="114" t="str">
        <f>Data!$A$4</f>
        <v>Đổ bê tông</v>
      </c>
      <c r="G404" s="114" t="s">
        <v>397</v>
      </c>
      <c r="H404" s="187">
        <v>442635.8</v>
      </c>
      <c r="I404" s="187">
        <v>442691.16</v>
      </c>
      <c r="J404" s="116" t="s">
        <v>61</v>
      </c>
      <c r="K404" s="151" t="s">
        <v>254</v>
      </c>
      <c r="L404" s="116">
        <f>2.05*5.5</f>
        <v>11.274999999999999</v>
      </c>
      <c r="M40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04" s="114" t="str">
        <f>Data!$B$4</f>
        <v xml:space="preserve"> TCVN 4453 : 1995 và các tiêu chuẩn, quy chuẩn hiện hành của nhà nước.</v>
      </c>
      <c r="O404" s="116" t="s">
        <v>257</v>
      </c>
      <c r="P404" s="118" t="s">
        <v>238</v>
      </c>
      <c r="Q404" s="116" t="s">
        <v>251</v>
      </c>
      <c r="R404" s="116" t="s">
        <v>251</v>
      </c>
      <c r="S404" s="116">
        <v>4</v>
      </c>
    </row>
    <row r="405" spans="1:21" ht="33.75" hidden="1">
      <c r="A405" s="146"/>
      <c r="B405" s="147"/>
      <c r="C405" s="148">
        <f>MAX($C$5:C404)+1</f>
        <v>381</v>
      </c>
      <c r="D405" s="116" t="str">
        <f>COUNT($C$343:C405)&amp;"/BBNT/KM442+620;KM442+660"</f>
        <v>59/BBNT/KM442+620;KM442+660</v>
      </c>
      <c r="E405" s="149">
        <f>+E404+7</f>
        <v>46062</v>
      </c>
      <c r="F405" s="114" t="str">
        <f>Data!$A$5</f>
        <v>NT bê tông</v>
      </c>
      <c r="G405" s="114" t="s">
        <v>398</v>
      </c>
      <c r="H405" s="187">
        <v>442635.8</v>
      </c>
      <c r="I405" s="187">
        <v>442691.16</v>
      </c>
      <c r="J405" s="116" t="s">
        <v>61</v>
      </c>
      <c r="K405" s="151" t="s">
        <v>254</v>
      </c>
      <c r="L405" s="116">
        <f>+L404</f>
        <v>11.274999999999999</v>
      </c>
      <c r="M40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05" s="114" t="str">
        <f>Data!$B$5</f>
        <v>TCVN 4453:1995 – Kết cấu bê tông và bê tông cốt thép – Quy phạm thi công và nghiệm thu.</v>
      </c>
      <c r="O405" s="116" t="s">
        <v>258</v>
      </c>
      <c r="P405" s="118" t="s">
        <v>238</v>
      </c>
      <c r="Q405" s="116"/>
      <c r="R405" s="116" t="s">
        <v>251</v>
      </c>
      <c r="S405" s="116">
        <v>4</v>
      </c>
      <c r="U405" s="152">
        <f>0.64-6*0.07</f>
        <v>0.21999999999999997</v>
      </c>
    </row>
    <row r="406" spans="1:21" ht="40.5" hidden="1">
      <c r="A406" s="146"/>
      <c r="B406" s="147"/>
      <c r="C406" s="148">
        <f>MAX($C$5:C405)+1</f>
        <v>382</v>
      </c>
      <c r="D406" s="116" t="str">
        <f>COUNT($C$343:C406)&amp;"/BBNT/KM442+620;KM442+660"</f>
        <v>60/BBNT/KM442+620;KM442+660</v>
      </c>
      <c r="E406" s="149">
        <f>+E375</f>
        <v>46056</v>
      </c>
      <c r="F406" s="114" t="str">
        <f>Data!$A$2</f>
        <v>Lắp đặt ván khuôn</v>
      </c>
      <c r="G406" s="114" t="s">
        <v>507</v>
      </c>
      <c r="H406" s="187">
        <v>442635.8</v>
      </c>
      <c r="I406" s="187">
        <v>442691.16</v>
      </c>
      <c r="J406" s="116" t="s">
        <v>61</v>
      </c>
      <c r="K406" s="151" t="s">
        <v>252</v>
      </c>
      <c r="L406" s="116">
        <f>+U369/2</f>
        <v>34.694117647058825</v>
      </c>
      <c r="M40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06" s="114" t="str">
        <f>Data!$B$2</f>
        <v>TCVN 4453:1995 – Kết cấu bê tông và bê tông cốt thép – Quy phạm thi công và nghiệm thu.</v>
      </c>
      <c r="O406" s="116" t="s">
        <v>258</v>
      </c>
      <c r="P406" s="118" t="s">
        <v>238</v>
      </c>
      <c r="Q406" s="116" t="s">
        <v>251</v>
      </c>
      <c r="R406" s="116" t="s">
        <v>251</v>
      </c>
      <c r="S406" s="116">
        <v>4</v>
      </c>
      <c r="U406" s="152">
        <f>+U405/6</f>
        <v>3.666666666666666E-2</v>
      </c>
    </row>
    <row r="407" spans="1:21" ht="40.5" hidden="1">
      <c r="A407" s="146"/>
      <c r="B407" s="147"/>
      <c r="C407" s="148">
        <f>MAX($C$5:C406)+1</f>
        <v>383</v>
      </c>
      <c r="D407" s="116" t="str">
        <f>COUNT($C$343:C407)&amp;"/BBNT/KM442+620;KM442+660"</f>
        <v>61/BBNT/KM442+620;KM442+660</v>
      </c>
      <c r="E407" s="149">
        <f>+E404+1</f>
        <v>46056</v>
      </c>
      <c r="F407" s="114" t="str">
        <f>Data!$A$38</f>
        <v>Khe phòng lún (bao tải tẩm nhựa dày 2cm)</v>
      </c>
      <c r="G407" s="114" t="s">
        <v>341</v>
      </c>
      <c r="H407" s="187">
        <v>442635.8</v>
      </c>
      <c r="I407" s="187">
        <v>442691.16</v>
      </c>
      <c r="J407" s="116" t="s">
        <v>61</v>
      </c>
      <c r="K407" s="151" t="s">
        <v>254</v>
      </c>
      <c r="L407" s="191">
        <f>0.1*0.666666666666667</f>
        <v>6.6666666666666693E-2</v>
      </c>
      <c r="M407"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07" s="114" t="str">
        <f>Data!$B$38</f>
        <v>TCVN 4453:1995 – Kết cấu bê tông và bê tông cốt thép – Quy phạm thi công và nghiệm thu.</v>
      </c>
      <c r="O407" s="116" t="s">
        <v>258</v>
      </c>
      <c r="P407" s="118" t="s">
        <v>238</v>
      </c>
      <c r="Q407" s="116" t="s">
        <v>251</v>
      </c>
      <c r="R407" s="116" t="s">
        <v>251</v>
      </c>
      <c r="S407" s="116">
        <v>4</v>
      </c>
      <c r="U407" s="152">
        <f>0.64/6</f>
        <v>0.10666666666666667</v>
      </c>
    </row>
    <row r="408" spans="1:21" ht="40.5" hidden="1">
      <c r="A408" s="146"/>
      <c r="B408" s="147"/>
      <c r="C408" s="148">
        <f>MAX($C$5:C407)+1</f>
        <v>384</v>
      </c>
      <c r="D408" s="116" t="str">
        <f>COUNT($C$343:C408)&amp;"/BBNT/KM442+620;KM442+660"</f>
        <v>62/BBNT/KM442+620;KM442+660</v>
      </c>
      <c r="E408" s="149">
        <f>+E406</f>
        <v>46056</v>
      </c>
      <c r="F408" s="114" t="str">
        <f>Data!$A$4</f>
        <v>Đổ bê tông</v>
      </c>
      <c r="G408" s="114" t="s">
        <v>508</v>
      </c>
      <c r="H408" s="187">
        <v>442635.8</v>
      </c>
      <c r="I408" s="187">
        <v>442691.16</v>
      </c>
      <c r="J408" s="116" t="s">
        <v>61</v>
      </c>
      <c r="K408" s="151" t="s">
        <v>254</v>
      </c>
      <c r="L408" s="116">
        <f>1.48*8+1</f>
        <v>12.84</v>
      </c>
      <c r="M408"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08" s="114" t="str">
        <f>Data!$B$4</f>
        <v xml:space="preserve"> TCVN 4453 : 1995 và các tiêu chuẩn, quy chuẩn hiện hành của nhà nước.</v>
      </c>
      <c r="O408" s="116" t="s">
        <v>257</v>
      </c>
      <c r="P408" s="118" t="s">
        <v>238</v>
      </c>
      <c r="Q408" s="116" t="s">
        <v>251</v>
      </c>
      <c r="R408" s="116" t="s">
        <v>251</v>
      </c>
      <c r="S408" s="116">
        <v>4</v>
      </c>
    </row>
    <row r="409" spans="1:21" ht="33.75" hidden="1">
      <c r="A409" s="146"/>
      <c r="B409" s="147"/>
      <c r="C409" s="148">
        <f>MAX($C$5:C408)+1</f>
        <v>385</v>
      </c>
      <c r="D409" s="116" t="str">
        <f>COUNT($C$343:C409)&amp;"/BBNT/KM442+620;KM442+660"</f>
        <v>63/BBNT/KM442+620;KM442+660</v>
      </c>
      <c r="E409" s="149">
        <f>+E408+7</f>
        <v>46063</v>
      </c>
      <c r="F409" s="114" t="str">
        <f>Data!$A$5</f>
        <v>NT bê tông</v>
      </c>
      <c r="G409" s="114" t="s">
        <v>509</v>
      </c>
      <c r="H409" s="187">
        <v>442635.8</v>
      </c>
      <c r="I409" s="187">
        <v>442691.16</v>
      </c>
      <c r="J409" s="116" t="s">
        <v>61</v>
      </c>
      <c r="K409" s="151" t="s">
        <v>254</v>
      </c>
      <c r="L409" s="116">
        <f>+L408</f>
        <v>12.84</v>
      </c>
      <c r="M409"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09" s="114" t="str">
        <f>Data!$B$5</f>
        <v>TCVN 4453:1995 – Kết cấu bê tông và bê tông cốt thép – Quy phạm thi công và nghiệm thu.</v>
      </c>
      <c r="O409" s="116" t="s">
        <v>258</v>
      </c>
      <c r="P409" s="118" t="s">
        <v>238</v>
      </c>
      <c r="Q409" s="116"/>
      <c r="R409" s="116" t="s">
        <v>251</v>
      </c>
      <c r="S409" s="116">
        <v>4</v>
      </c>
    </row>
    <row r="410" spans="1:21" ht="40.5" hidden="1">
      <c r="A410" s="146"/>
      <c r="B410" s="147"/>
      <c r="C410" s="148">
        <f>MAX($C$5:C409)+1</f>
        <v>386</v>
      </c>
      <c r="D410" s="116" t="str">
        <f>COUNT($C$343:C410)&amp;"/BBNT/KM442+620;KM442+660"</f>
        <v>64/BBNT/KM442+620;KM442+660</v>
      </c>
      <c r="E410" s="149">
        <f>+E406+1</f>
        <v>46057</v>
      </c>
      <c r="F410" s="114" t="str">
        <f>Data!$A$2</f>
        <v>Lắp đặt ván khuôn</v>
      </c>
      <c r="G410" s="114" t="s">
        <v>510</v>
      </c>
      <c r="H410" s="187">
        <v>442635.8</v>
      </c>
      <c r="I410" s="187">
        <v>442691.16</v>
      </c>
      <c r="J410" s="116" t="s">
        <v>61</v>
      </c>
      <c r="K410" s="151" t="s">
        <v>252</v>
      </c>
      <c r="L410" s="116">
        <f>2*1.2*8</f>
        <v>19.2</v>
      </c>
      <c r="M410"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10" s="114" t="str">
        <f>Data!$B$2</f>
        <v>TCVN 4453:1995 – Kết cấu bê tông và bê tông cốt thép – Quy phạm thi công và nghiệm thu.</v>
      </c>
      <c r="O410" s="116" t="s">
        <v>258</v>
      </c>
      <c r="P410" s="118" t="s">
        <v>238</v>
      </c>
      <c r="Q410" s="116" t="s">
        <v>251</v>
      </c>
      <c r="R410" s="116" t="s">
        <v>251</v>
      </c>
      <c r="S410" s="116">
        <v>4</v>
      </c>
    </row>
    <row r="411" spans="1:21" ht="40.5" hidden="1">
      <c r="A411" s="146"/>
      <c r="B411" s="147"/>
      <c r="C411" s="148">
        <f>MAX($C$5:C410)+1</f>
        <v>387</v>
      </c>
      <c r="D411" s="116" t="str">
        <f>COUNT($C$343:C411)&amp;"/BBNT/KM442+620;KM442+660"</f>
        <v>65/BBNT/KM442+620;KM442+660</v>
      </c>
      <c r="E411" s="149">
        <f>+E408+1</f>
        <v>46057</v>
      </c>
      <c r="F411" s="114" t="str">
        <f>Data!$A$38</f>
        <v>Khe phòng lún (bao tải tẩm nhựa dày 2cm)</v>
      </c>
      <c r="G411" s="114" t="s">
        <v>341</v>
      </c>
      <c r="H411" s="187">
        <v>442635.8</v>
      </c>
      <c r="I411" s="187">
        <v>442691.16</v>
      </c>
      <c r="J411" s="116" t="s">
        <v>61</v>
      </c>
      <c r="K411" s="151" t="s">
        <v>254</v>
      </c>
      <c r="L411" s="191">
        <v>3.666666666666666E-2</v>
      </c>
      <c r="M411"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11" s="114" t="str">
        <f>Data!$B$38</f>
        <v>TCVN 4453:1995 – Kết cấu bê tông và bê tông cốt thép – Quy phạm thi công và nghiệm thu.</v>
      </c>
      <c r="O411" s="116" t="s">
        <v>258</v>
      </c>
      <c r="P411" s="118" t="s">
        <v>238</v>
      </c>
      <c r="Q411" s="116" t="s">
        <v>251</v>
      </c>
      <c r="R411" s="116" t="s">
        <v>251</v>
      </c>
      <c r="S411" s="116">
        <v>4</v>
      </c>
      <c r="U411" s="152">
        <f>0.64/6</f>
        <v>0.10666666666666667</v>
      </c>
    </row>
    <row r="412" spans="1:21" ht="40.5" hidden="1">
      <c r="A412" s="146"/>
      <c r="B412" s="147"/>
      <c r="C412" s="148">
        <f>MAX($C$5:C411)+1</f>
        <v>388</v>
      </c>
      <c r="D412" s="116" t="str">
        <f>COUNT($C$343:C412)&amp;"/BBNT/KM442+620;KM442+660"</f>
        <v>66/BBNT/KM442+620;KM442+660</v>
      </c>
      <c r="E412" s="149">
        <f>+E410</f>
        <v>46057</v>
      </c>
      <c r="F412" s="114" t="str">
        <f>Data!$A$4</f>
        <v>Đổ bê tông</v>
      </c>
      <c r="G412" s="114" t="s">
        <v>511</v>
      </c>
      <c r="H412" s="187">
        <v>442635.8</v>
      </c>
      <c r="I412" s="187">
        <v>442691.16</v>
      </c>
      <c r="J412" s="116" t="s">
        <v>61</v>
      </c>
      <c r="K412" s="151" t="s">
        <v>254</v>
      </c>
      <c r="L412" s="116">
        <f>0.74*8+1.6</f>
        <v>7.52</v>
      </c>
      <c r="M41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12" s="114" t="str">
        <f>Data!$B$4</f>
        <v xml:space="preserve"> TCVN 4453 : 1995 và các tiêu chuẩn, quy chuẩn hiện hành của nhà nước.</v>
      </c>
      <c r="O412" s="116" t="s">
        <v>257</v>
      </c>
      <c r="P412" s="118" t="s">
        <v>238</v>
      </c>
      <c r="Q412" s="116" t="s">
        <v>251</v>
      </c>
      <c r="R412" s="116" t="s">
        <v>251</v>
      </c>
      <c r="S412" s="116">
        <v>4</v>
      </c>
    </row>
    <row r="413" spans="1:21" ht="33.75" hidden="1">
      <c r="A413" s="146"/>
      <c r="B413" s="147"/>
      <c r="C413" s="148">
        <f>MAX($C$5:C412)+1</f>
        <v>389</v>
      </c>
      <c r="D413" s="116" t="str">
        <f>COUNT($C$343:C413)&amp;"/BBNT/KM442+620;KM442+660"</f>
        <v>67/BBNT/KM442+620;KM442+660</v>
      </c>
      <c r="E413" s="149">
        <f>+E412+7</f>
        <v>46064</v>
      </c>
      <c r="F413" s="114" t="str">
        <f>Data!$A$5</f>
        <v>NT bê tông</v>
      </c>
      <c r="G413" s="114" t="s">
        <v>512</v>
      </c>
      <c r="H413" s="187">
        <v>442635.8</v>
      </c>
      <c r="I413" s="187">
        <v>442691.16</v>
      </c>
      <c r="J413" s="116" t="s">
        <v>61</v>
      </c>
      <c r="K413" s="151" t="s">
        <v>254</v>
      </c>
      <c r="L413" s="116">
        <f>+L412</f>
        <v>7.52</v>
      </c>
      <c r="M41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13" s="114" t="str">
        <f>Data!$B$5</f>
        <v>TCVN 4453:1995 – Kết cấu bê tông và bê tông cốt thép – Quy phạm thi công và nghiệm thu.</v>
      </c>
      <c r="O413" s="116" t="s">
        <v>258</v>
      </c>
      <c r="P413" s="118" t="s">
        <v>238</v>
      </c>
      <c r="Q413" s="116"/>
      <c r="R413" s="116" t="s">
        <v>251</v>
      </c>
      <c r="S413" s="116">
        <v>4</v>
      </c>
    </row>
    <row r="414" spans="1:21" ht="40.5" hidden="1">
      <c r="A414" s="146"/>
      <c r="B414" s="147"/>
      <c r="C414" s="148">
        <f>MAX($C$5:C413)+1</f>
        <v>390</v>
      </c>
      <c r="D414" s="116" t="str">
        <f>COUNT($C$343:C414)&amp;"/BBNT/KM442+620;KM442+660"</f>
        <v>68/BBNT/KM442+620;KM442+660</v>
      </c>
      <c r="E414" s="149">
        <f>+E413+15</f>
        <v>46079</v>
      </c>
      <c r="F414" s="114" t="str">
        <f>Data!$A$2</f>
        <v>Lắp đặt ván khuôn</v>
      </c>
      <c r="G414" s="114" t="s">
        <v>513</v>
      </c>
      <c r="H414" s="187">
        <v>442635.8</v>
      </c>
      <c r="I414" s="187">
        <v>442691.16</v>
      </c>
      <c r="J414" s="116" t="s">
        <v>61</v>
      </c>
      <c r="K414" s="151" t="s">
        <v>252</v>
      </c>
      <c r="L414" s="116">
        <f>+L410</f>
        <v>19.2</v>
      </c>
      <c r="M41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14" s="114" t="str">
        <f>Data!$B$2</f>
        <v>TCVN 4453:1995 – Kết cấu bê tông và bê tông cốt thép – Quy phạm thi công và nghiệm thu.</v>
      </c>
      <c r="O414" s="116" t="s">
        <v>258</v>
      </c>
      <c r="P414" s="118" t="s">
        <v>238</v>
      </c>
      <c r="Q414" s="116" t="s">
        <v>251</v>
      </c>
      <c r="R414" s="116" t="s">
        <v>251</v>
      </c>
      <c r="S414" s="116">
        <v>4</v>
      </c>
    </row>
    <row r="415" spans="1:21" ht="40.5" hidden="1">
      <c r="A415" s="146"/>
      <c r="B415" s="147"/>
      <c r="C415" s="148">
        <f>MAX($C$5:C414)+1</f>
        <v>391</v>
      </c>
      <c r="D415" s="116" t="str">
        <f>COUNT($C$343:C415)&amp;"/BBNT/KM442+620;KM442+660"</f>
        <v>69/BBNT/KM442+620;KM442+660</v>
      </c>
      <c r="E415" s="149">
        <f>+E412+1</f>
        <v>46058</v>
      </c>
      <c r="F415" s="114" t="str">
        <f>Data!$A$38</f>
        <v>Khe phòng lún (bao tải tẩm nhựa dày 2cm)</v>
      </c>
      <c r="G415" s="114" t="s">
        <v>341</v>
      </c>
      <c r="H415" s="187">
        <v>442635.8</v>
      </c>
      <c r="I415" s="187">
        <v>442691.16</v>
      </c>
      <c r="J415" s="116" t="s">
        <v>61</v>
      </c>
      <c r="K415" s="151" t="s">
        <v>254</v>
      </c>
      <c r="L415" s="191">
        <v>3.666666666666666E-2</v>
      </c>
      <c r="M415"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15" s="114" t="str">
        <f>Data!$B$38</f>
        <v>TCVN 4453:1995 – Kết cấu bê tông và bê tông cốt thép – Quy phạm thi công và nghiệm thu.</v>
      </c>
      <c r="O415" s="116" t="s">
        <v>258</v>
      </c>
      <c r="P415" s="118" t="s">
        <v>238</v>
      </c>
      <c r="Q415" s="116" t="s">
        <v>251</v>
      </c>
      <c r="R415" s="116" t="s">
        <v>251</v>
      </c>
      <c r="S415" s="116">
        <v>4</v>
      </c>
      <c r="U415" s="152">
        <f>0.64/6</f>
        <v>0.10666666666666667</v>
      </c>
    </row>
    <row r="416" spans="1:21" ht="40.5" hidden="1">
      <c r="A416" s="146"/>
      <c r="B416" s="147"/>
      <c r="C416" s="148">
        <f>MAX($C$5:C415)+1</f>
        <v>392</v>
      </c>
      <c r="D416" s="116" t="str">
        <f>COUNT($C$343:C416)&amp;"/BBNT/KM442+620;KM442+660"</f>
        <v>70/BBNT/KM442+620;KM442+660</v>
      </c>
      <c r="E416" s="149">
        <f>+E414</f>
        <v>46079</v>
      </c>
      <c r="F416" s="114" t="str">
        <f>Data!$A$4</f>
        <v>Đổ bê tông</v>
      </c>
      <c r="G416" s="114" t="s">
        <v>514</v>
      </c>
      <c r="H416" s="187">
        <v>442635.8</v>
      </c>
      <c r="I416" s="187">
        <v>442691.16</v>
      </c>
      <c r="J416" s="116" t="s">
        <v>61</v>
      </c>
      <c r="K416" s="151" t="s">
        <v>254</v>
      </c>
      <c r="L416" s="116">
        <f>0.74*8+1.6</f>
        <v>7.52</v>
      </c>
      <c r="M41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16" s="114" t="str">
        <f>Data!$B$4</f>
        <v xml:space="preserve"> TCVN 4453 : 1995 và các tiêu chuẩn, quy chuẩn hiện hành của nhà nước.</v>
      </c>
      <c r="O416" s="116" t="s">
        <v>257</v>
      </c>
      <c r="P416" s="118" t="s">
        <v>238</v>
      </c>
      <c r="Q416" s="116" t="s">
        <v>251</v>
      </c>
      <c r="R416" s="116" t="s">
        <v>251</v>
      </c>
      <c r="S416" s="116">
        <v>4</v>
      </c>
    </row>
    <row r="417" spans="1:22" ht="33.75" hidden="1">
      <c r="A417" s="146"/>
      <c r="B417" s="147"/>
      <c r="C417" s="148">
        <f>MAX($C$5:C416)+1</f>
        <v>393</v>
      </c>
      <c r="D417" s="116" t="str">
        <f>COUNT($C$343:C417)&amp;"/BBNT/KM442+620;KM442+660"</f>
        <v>71/BBNT/KM442+620;KM442+660</v>
      </c>
      <c r="E417" s="149">
        <f>+E416+7</f>
        <v>46086</v>
      </c>
      <c r="F417" s="114" t="str">
        <f>Data!$A$5</f>
        <v>NT bê tông</v>
      </c>
      <c r="G417" s="114" t="s">
        <v>515</v>
      </c>
      <c r="H417" s="187">
        <v>442635.8</v>
      </c>
      <c r="I417" s="187">
        <v>442691.16</v>
      </c>
      <c r="J417" s="116" t="s">
        <v>61</v>
      </c>
      <c r="K417" s="151" t="s">
        <v>254</v>
      </c>
      <c r="L417" s="116">
        <f>+L416</f>
        <v>7.52</v>
      </c>
      <c r="M41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17" s="114" t="str">
        <f>Data!$B$5</f>
        <v>TCVN 4453:1995 – Kết cấu bê tông và bê tông cốt thép – Quy phạm thi công và nghiệm thu.</v>
      </c>
      <c r="O417" s="116" t="s">
        <v>258</v>
      </c>
      <c r="P417" s="118" t="s">
        <v>238</v>
      </c>
      <c r="Q417" s="116"/>
      <c r="R417" s="116" t="s">
        <v>251</v>
      </c>
      <c r="S417" s="116">
        <v>4</v>
      </c>
    </row>
    <row r="418" spans="1:22" ht="40.5" hidden="1">
      <c r="A418" s="146"/>
      <c r="B418" s="147"/>
      <c r="C418" s="148">
        <f>MAX($C$5:C417)+1</f>
        <v>394</v>
      </c>
      <c r="D418" s="116" t="str">
        <f>COUNT($C$343:C418)&amp;"/BBNT/KM442+620;KM442+660"</f>
        <v>72/BBNT/KM442+620;KM442+660</v>
      </c>
      <c r="E418" s="149">
        <f>+E414+1</f>
        <v>46080</v>
      </c>
      <c r="F418" s="114" t="str">
        <f>Data!$A$2</f>
        <v>Lắp đặt ván khuôn</v>
      </c>
      <c r="G418" s="114" t="s">
        <v>516</v>
      </c>
      <c r="H418" s="187">
        <v>442635.8</v>
      </c>
      <c r="I418" s="187">
        <v>442691.16</v>
      </c>
      <c r="J418" s="116" t="s">
        <v>61</v>
      </c>
      <c r="K418" s="151" t="s">
        <v>252</v>
      </c>
      <c r="L418" s="116">
        <f>+L414</f>
        <v>19.2</v>
      </c>
      <c r="M418"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18" s="114" t="str">
        <f>Data!$B$2</f>
        <v>TCVN 4453:1995 – Kết cấu bê tông và bê tông cốt thép – Quy phạm thi công và nghiệm thu.</v>
      </c>
      <c r="O418" s="116" t="s">
        <v>258</v>
      </c>
      <c r="P418" s="118" t="s">
        <v>238</v>
      </c>
      <c r="Q418" s="116" t="s">
        <v>251</v>
      </c>
      <c r="R418" s="116" t="s">
        <v>251</v>
      </c>
      <c r="S418" s="116">
        <v>4</v>
      </c>
    </row>
    <row r="419" spans="1:22" ht="40.5" hidden="1">
      <c r="A419" s="146"/>
      <c r="B419" s="147"/>
      <c r="C419" s="148">
        <f>MAX($C$5:C418)+1</f>
        <v>395</v>
      </c>
      <c r="D419" s="116" t="str">
        <f>COUNT($C$343:C419)&amp;"/BBNT/KM442+620;KM442+660"</f>
        <v>73/BBNT/KM442+620;KM442+660</v>
      </c>
      <c r="E419" s="149">
        <f>+E416+1</f>
        <v>46080</v>
      </c>
      <c r="F419" s="114" t="str">
        <f>Data!$A$38</f>
        <v>Khe phòng lún (bao tải tẩm nhựa dày 2cm)</v>
      </c>
      <c r="G419" s="114" t="s">
        <v>341</v>
      </c>
      <c r="H419" s="187">
        <v>442635.8</v>
      </c>
      <c r="I419" s="187">
        <v>442691.16</v>
      </c>
      <c r="J419" s="116" t="s">
        <v>61</v>
      </c>
      <c r="K419" s="151" t="s">
        <v>254</v>
      </c>
      <c r="L419" s="191">
        <v>3.666666666666666E-2</v>
      </c>
      <c r="M419"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19" s="114" t="str">
        <f>Data!$B$38</f>
        <v>TCVN 4453:1995 – Kết cấu bê tông và bê tông cốt thép – Quy phạm thi công và nghiệm thu.</v>
      </c>
      <c r="O419" s="116" t="s">
        <v>258</v>
      </c>
      <c r="P419" s="118" t="s">
        <v>238</v>
      </c>
      <c r="Q419" s="116" t="s">
        <v>251</v>
      </c>
      <c r="R419" s="116" t="s">
        <v>251</v>
      </c>
      <c r="S419" s="116">
        <v>4</v>
      </c>
      <c r="U419" s="152">
        <f>0.64/6</f>
        <v>0.10666666666666667</v>
      </c>
    </row>
    <row r="420" spans="1:22" ht="40.5" hidden="1">
      <c r="A420" s="146"/>
      <c r="B420" s="147"/>
      <c r="C420" s="148">
        <f>MAX($C$5:C419)+1</f>
        <v>396</v>
      </c>
      <c r="D420" s="116" t="str">
        <f>COUNT($C$343:C420)&amp;"/BBNT/KM442+620;KM442+660"</f>
        <v>74/BBNT/KM442+620;KM442+660</v>
      </c>
      <c r="E420" s="149">
        <f>+E418</f>
        <v>46080</v>
      </c>
      <c r="F420" s="114" t="str">
        <f>Data!$A$4</f>
        <v>Đổ bê tông</v>
      </c>
      <c r="G420" s="114" t="s">
        <v>517</v>
      </c>
      <c r="H420" s="187">
        <v>442635.8</v>
      </c>
      <c r="I420" s="187">
        <v>442691.16</v>
      </c>
      <c r="J420" s="116" t="s">
        <v>61</v>
      </c>
      <c r="K420" s="151" t="s">
        <v>254</v>
      </c>
      <c r="L420" s="116">
        <f>0.74*8+1.6</f>
        <v>7.52</v>
      </c>
      <c r="M420"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20" s="114" t="str">
        <f>Data!$B$4</f>
        <v xml:space="preserve"> TCVN 4453 : 1995 và các tiêu chuẩn, quy chuẩn hiện hành của nhà nước.</v>
      </c>
      <c r="O420" s="116" t="s">
        <v>257</v>
      </c>
      <c r="P420" s="118" t="s">
        <v>238</v>
      </c>
      <c r="Q420" s="116" t="s">
        <v>251</v>
      </c>
      <c r="R420" s="116" t="s">
        <v>251</v>
      </c>
      <c r="S420" s="116">
        <v>4</v>
      </c>
    </row>
    <row r="421" spans="1:22" ht="33.75" hidden="1">
      <c r="A421" s="146"/>
      <c r="B421" s="147"/>
      <c r="C421" s="148">
        <f>MAX($C$5:C420)+1</f>
        <v>397</v>
      </c>
      <c r="D421" s="116" t="str">
        <f>COUNT($C$343:C421)&amp;"/BBNT/KM442+620;KM442+660"</f>
        <v>75/BBNT/KM442+620;KM442+660</v>
      </c>
      <c r="E421" s="149">
        <f>+E420+7</f>
        <v>46087</v>
      </c>
      <c r="F421" s="114" t="str">
        <f>Data!$A$5</f>
        <v>NT bê tông</v>
      </c>
      <c r="G421" s="114" t="s">
        <v>518</v>
      </c>
      <c r="H421" s="187">
        <v>442635.8</v>
      </c>
      <c r="I421" s="187">
        <v>442691.16</v>
      </c>
      <c r="J421" s="116" t="s">
        <v>61</v>
      </c>
      <c r="K421" s="151" t="s">
        <v>254</v>
      </c>
      <c r="L421" s="116">
        <f>+L420</f>
        <v>7.52</v>
      </c>
      <c r="M421"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21" s="114" t="str">
        <f>Data!$B$5</f>
        <v>TCVN 4453:1995 – Kết cấu bê tông và bê tông cốt thép – Quy phạm thi công và nghiệm thu.</v>
      </c>
      <c r="O421" s="116" t="s">
        <v>258</v>
      </c>
      <c r="P421" s="118" t="s">
        <v>238</v>
      </c>
      <c r="Q421" s="116"/>
      <c r="R421" s="116" t="s">
        <v>251</v>
      </c>
      <c r="S421" s="116">
        <v>4</v>
      </c>
    </row>
    <row r="422" spans="1:22" ht="40.5" hidden="1">
      <c r="A422" s="146"/>
      <c r="B422" s="147"/>
      <c r="C422" s="148">
        <f>MAX($C$5:C421)+1</f>
        <v>398</v>
      </c>
      <c r="D422" s="116" t="str">
        <f>COUNT($C$343:C422)&amp;"/BBNT/KM442+620;KM442+660"</f>
        <v>76/BBNT/KM442+620;KM442+660</v>
      </c>
      <c r="E422" s="149">
        <f>+E418+1</f>
        <v>46081</v>
      </c>
      <c r="F422" s="114" t="str">
        <f>Data!$A$2</f>
        <v>Lắp đặt ván khuôn</v>
      </c>
      <c r="G422" s="114" t="s">
        <v>519</v>
      </c>
      <c r="H422" s="187">
        <v>442635.8</v>
      </c>
      <c r="I422" s="187">
        <v>442691.16</v>
      </c>
      <c r="J422" s="116" t="s">
        <v>61</v>
      </c>
      <c r="K422" s="151" t="s">
        <v>252</v>
      </c>
      <c r="L422" s="116">
        <f>+L418</f>
        <v>19.2</v>
      </c>
      <c r="M422"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22" s="114" t="str">
        <f>Data!$B$2</f>
        <v>TCVN 4453:1995 – Kết cấu bê tông và bê tông cốt thép – Quy phạm thi công và nghiệm thu.</v>
      </c>
      <c r="O422" s="116" t="s">
        <v>258</v>
      </c>
      <c r="P422" s="118" t="s">
        <v>238</v>
      </c>
      <c r="Q422" s="116" t="s">
        <v>251</v>
      </c>
      <c r="R422" s="116" t="s">
        <v>251</v>
      </c>
      <c r="S422" s="116">
        <v>4</v>
      </c>
    </row>
    <row r="423" spans="1:22" ht="40.5" hidden="1">
      <c r="A423" s="146"/>
      <c r="B423" s="147"/>
      <c r="C423" s="148">
        <f>MAX($C$5:C422)+1</f>
        <v>399</v>
      </c>
      <c r="D423" s="116" t="str">
        <f>COUNT($C$343:C423)&amp;"/BBNT/KM442+620;KM442+660"</f>
        <v>77/BBNT/KM442+620;KM442+660</v>
      </c>
      <c r="E423" s="149">
        <f>+E420+1</f>
        <v>46081</v>
      </c>
      <c r="F423" s="114" t="str">
        <f>Data!$A$38</f>
        <v>Khe phòng lún (bao tải tẩm nhựa dày 2cm)</v>
      </c>
      <c r="G423" s="114" t="s">
        <v>341</v>
      </c>
      <c r="H423" s="187">
        <v>442635.8</v>
      </c>
      <c r="I423" s="187">
        <v>442691.16</v>
      </c>
      <c r="J423" s="116" t="s">
        <v>61</v>
      </c>
      <c r="K423" s="151" t="s">
        <v>254</v>
      </c>
      <c r="L423" s="191">
        <v>3.666666666666666E-2</v>
      </c>
      <c r="M423"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23" s="114" t="str">
        <f>Data!$B$38</f>
        <v>TCVN 4453:1995 – Kết cấu bê tông và bê tông cốt thép – Quy phạm thi công và nghiệm thu.</v>
      </c>
      <c r="O423" s="116" t="s">
        <v>258</v>
      </c>
      <c r="P423" s="118" t="s">
        <v>238</v>
      </c>
      <c r="Q423" s="116" t="s">
        <v>251</v>
      </c>
      <c r="R423" s="116" t="s">
        <v>251</v>
      </c>
      <c r="S423" s="116">
        <v>4</v>
      </c>
      <c r="U423" s="152">
        <f>0.64/6</f>
        <v>0.10666666666666667</v>
      </c>
    </row>
    <row r="424" spans="1:22" ht="40.5" hidden="1">
      <c r="A424" s="146"/>
      <c r="B424" s="147"/>
      <c r="C424" s="148">
        <f>MAX($C$5:C423)+1</f>
        <v>400</v>
      </c>
      <c r="D424" s="116" t="str">
        <f>COUNT($C$343:C424)&amp;"/BBNT/KM442+620;KM442+660"</f>
        <v>78/BBNT/KM442+620;KM442+660</v>
      </c>
      <c r="E424" s="149">
        <f>+E422</f>
        <v>46081</v>
      </c>
      <c r="F424" s="114" t="str">
        <f>Data!$A$4</f>
        <v>Đổ bê tông</v>
      </c>
      <c r="G424" s="114" t="s">
        <v>520</v>
      </c>
      <c r="H424" s="187">
        <v>442635.8</v>
      </c>
      <c r="I424" s="187">
        <v>442691.16</v>
      </c>
      <c r="J424" s="116" t="s">
        <v>61</v>
      </c>
      <c r="K424" s="151" t="s">
        <v>254</v>
      </c>
      <c r="L424" s="116">
        <f>0.74*8+1.6</f>
        <v>7.52</v>
      </c>
      <c r="M42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24" s="114" t="str">
        <f>Data!$B$4</f>
        <v xml:space="preserve"> TCVN 4453 : 1995 và các tiêu chuẩn, quy chuẩn hiện hành của nhà nước.</v>
      </c>
      <c r="O424" s="116" t="s">
        <v>257</v>
      </c>
      <c r="P424" s="118" t="s">
        <v>238</v>
      </c>
      <c r="Q424" s="116" t="s">
        <v>251</v>
      </c>
      <c r="R424" s="116" t="s">
        <v>251</v>
      </c>
      <c r="S424" s="116">
        <v>4</v>
      </c>
    </row>
    <row r="425" spans="1:22" ht="33.75" hidden="1">
      <c r="A425" s="146"/>
      <c r="B425" s="147"/>
      <c r="C425" s="148">
        <f>MAX($C$5:C424)+1</f>
        <v>401</v>
      </c>
      <c r="D425" s="116" t="str">
        <f>COUNT($C$343:C425)&amp;"/BBNT/KM442+620;KM442+660"</f>
        <v>79/BBNT/KM442+620;KM442+660</v>
      </c>
      <c r="E425" s="149">
        <f>+E424+7</f>
        <v>46088</v>
      </c>
      <c r="F425" s="114" t="str">
        <f>Data!$A$5</f>
        <v>NT bê tông</v>
      </c>
      <c r="G425" s="114" t="s">
        <v>521</v>
      </c>
      <c r="H425" s="187">
        <v>442635.8</v>
      </c>
      <c r="I425" s="187">
        <v>442691.16</v>
      </c>
      <c r="J425" s="116" t="s">
        <v>61</v>
      </c>
      <c r="K425" s="151" t="s">
        <v>254</v>
      </c>
      <c r="L425" s="116">
        <f>+L424</f>
        <v>7.52</v>
      </c>
      <c r="M42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25" s="114" t="str">
        <f>Data!$B$5</f>
        <v>TCVN 4453:1995 – Kết cấu bê tông và bê tông cốt thép – Quy phạm thi công và nghiệm thu.</v>
      </c>
      <c r="O425" s="116" t="s">
        <v>258</v>
      </c>
      <c r="P425" s="118" t="s">
        <v>238</v>
      </c>
      <c r="Q425" s="116"/>
      <c r="R425" s="116" t="s">
        <v>251</v>
      </c>
      <c r="S425" s="116">
        <v>4</v>
      </c>
    </row>
    <row r="426" spans="1:22" ht="40.5" hidden="1">
      <c r="A426" s="146"/>
      <c r="B426" s="147"/>
      <c r="C426" s="148">
        <f>MAX($C$5:C425)+1</f>
        <v>402</v>
      </c>
      <c r="D426" s="116" t="str">
        <f>COUNT($C$343:C426)&amp;"/BBNT/KM442+620;KM442+660"</f>
        <v>80/BBNT/KM442+620;KM442+660</v>
      </c>
      <c r="E426" s="149">
        <f>+E422+1</f>
        <v>46082</v>
      </c>
      <c r="F426" s="114" t="str">
        <f>Data!$A$2</f>
        <v>Lắp đặt ván khuôn</v>
      </c>
      <c r="G426" s="114" t="s">
        <v>522</v>
      </c>
      <c r="H426" s="187">
        <v>442635.8</v>
      </c>
      <c r="I426" s="187">
        <v>442691.16</v>
      </c>
      <c r="J426" s="116" t="s">
        <v>61</v>
      </c>
      <c r="K426" s="151" t="s">
        <v>252</v>
      </c>
      <c r="L426" s="116">
        <v>16.208823529411799</v>
      </c>
      <c r="M42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26" s="114" t="str">
        <f>Data!$B$2</f>
        <v>TCVN 4453:1995 – Kết cấu bê tông và bê tông cốt thép – Quy phạm thi công và nghiệm thu.</v>
      </c>
      <c r="O426" s="116" t="s">
        <v>258</v>
      </c>
      <c r="P426" s="118" t="s">
        <v>238</v>
      </c>
      <c r="Q426" s="116" t="s">
        <v>251</v>
      </c>
      <c r="R426" s="116" t="s">
        <v>251</v>
      </c>
      <c r="S426" s="116">
        <v>4</v>
      </c>
      <c r="U426" s="152">
        <f>360.75-L422-L418-L414-L410-L406-L401-L396-L391-L386-L381-L376-L372</f>
        <v>32.417647058823597</v>
      </c>
    </row>
    <row r="427" spans="1:22" ht="40.5" hidden="1">
      <c r="A427" s="146"/>
      <c r="B427" s="147"/>
      <c r="C427" s="148">
        <f>MAX($C$5:C426)+1</f>
        <v>403</v>
      </c>
      <c r="D427" s="116" t="str">
        <f>COUNT($C$343:C427)&amp;"/BBNT/KM442+620;KM442+660"</f>
        <v>81/BBNT/KM442+620;KM442+660</v>
      </c>
      <c r="E427" s="149">
        <f>+E424+1</f>
        <v>46082</v>
      </c>
      <c r="F427" s="114" t="str">
        <f>Data!$A$38</f>
        <v>Khe phòng lún (bao tải tẩm nhựa dày 2cm)</v>
      </c>
      <c r="G427" s="114" t="s">
        <v>341</v>
      </c>
      <c r="H427" s="187">
        <v>442635.8</v>
      </c>
      <c r="I427" s="187">
        <v>442691.16</v>
      </c>
      <c r="J427" s="116" t="s">
        <v>61</v>
      </c>
      <c r="K427" s="151" t="s">
        <v>254</v>
      </c>
      <c r="L427" s="191">
        <v>3.666666666666666E-2</v>
      </c>
      <c r="M427"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27" s="114" t="str">
        <f>Data!$B$38</f>
        <v>TCVN 4453:1995 – Kết cấu bê tông và bê tông cốt thép – Quy phạm thi công và nghiệm thu.</v>
      </c>
      <c r="O427" s="116" t="s">
        <v>258</v>
      </c>
      <c r="P427" s="118" t="s">
        <v>238</v>
      </c>
      <c r="Q427" s="116" t="s">
        <v>251</v>
      </c>
      <c r="R427" s="116" t="s">
        <v>251</v>
      </c>
      <c r="S427" s="116">
        <v>4</v>
      </c>
      <c r="U427" s="152">
        <f>0.64/6</f>
        <v>0.10666666666666667</v>
      </c>
    </row>
    <row r="428" spans="1:22" ht="40.5" hidden="1">
      <c r="A428" s="146"/>
      <c r="B428" s="147"/>
      <c r="C428" s="148">
        <f>MAX($C$5:C427)+1</f>
        <v>404</v>
      </c>
      <c r="D428" s="116" t="str">
        <f>COUNT($C$343:C428)&amp;"/BBNT/KM442+620;KM442+660"</f>
        <v>82/BBNT/KM442+620;KM442+660</v>
      </c>
      <c r="E428" s="149">
        <f>+E426</f>
        <v>46082</v>
      </c>
      <c r="F428" s="114" t="str">
        <f>Data!$A$4</f>
        <v>Đổ bê tông</v>
      </c>
      <c r="G428" s="114" t="s">
        <v>523</v>
      </c>
      <c r="H428" s="187">
        <v>442635.8</v>
      </c>
      <c r="I428" s="187">
        <v>442691.16</v>
      </c>
      <c r="J428" s="116" t="s">
        <v>61</v>
      </c>
      <c r="K428" s="151" t="s">
        <v>254</v>
      </c>
      <c r="L428" s="116">
        <f>+U429/2</f>
        <v>5.9499999999999709</v>
      </c>
      <c r="M428"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28" s="114" t="str">
        <f>Data!$B$4</f>
        <v xml:space="preserve"> TCVN 4453 : 1995 và các tiêu chuẩn, quy chuẩn hiện hành của nhà nước.</v>
      </c>
      <c r="O428" s="116" t="s">
        <v>257</v>
      </c>
      <c r="P428" s="118" t="s">
        <v>238</v>
      </c>
      <c r="Q428" s="116" t="s">
        <v>251</v>
      </c>
      <c r="R428" s="116" t="s">
        <v>251</v>
      </c>
      <c r="S428" s="116">
        <v>4</v>
      </c>
      <c r="U428" s="152">
        <f>+U426/2</f>
        <v>16.208823529411799</v>
      </c>
    </row>
    <row r="429" spans="1:22" ht="33.75" hidden="1">
      <c r="A429" s="146"/>
      <c r="B429" s="147"/>
      <c r="C429" s="148">
        <f>MAX($C$5:C428)+1</f>
        <v>405</v>
      </c>
      <c r="D429" s="116" t="str">
        <f>COUNT($C$343:C429)&amp;"/BBNT/KM442+620;KM442+660"</f>
        <v>83/BBNT/KM442+620;KM442+660</v>
      </c>
      <c r="E429" s="149">
        <f>+E428+7</f>
        <v>46089</v>
      </c>
      <c r="F429" s="114" t="str">
        <f>Data!$A$5</f>
        <v>NT bê tông</v>
      </c>
      <c r="G429" s="114" t="s">
        <v>719</v>
      </c>
      <c r="H429" s="187">
        <v>442635.8</v>
      </c>
      <c r="I429" s="187">
        <v>442691.16</v>
      </c>
      <c r="J429" s="116" t="s">
        <v>61</v>
      </c>
      <c r="K429" s="151" t="s">
        <v>254</v>
      </c>
      <c r="L429" s="116">
        <f>+L428</f>
        <v>5.9499999999999709</v>
      </c>
      <c r="M429"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29" s="114" t="str">
        <f>Data!$B$5</f>
        <v>TCVN 4453:1995 – Kết cấu bê tông và bê tông cốt thép – Quy phạm thi công và nghiệm thu.</v>
      </c>
      <c r="O429" s="116" t="s">
        <v>258</v>
      </c>
      <c r="P429" s="118" t="s">
        <v>238</v>
      </c>
      <c r="Q429" s="116"/>
      <c r="R429" s="116" t="s">
        <v>251</v>
      </c>
      <c r="S429" s="116">
        <v>4</v>
      </c>
      <c r="U429" s="152">
        <f>163.65-L424-L420-L416-L412-L408-L404-L399-L394-L389-L384-L379-L374</f>
        <v>11.899999999999942</v>
      </c>
    </row>
    <row r="430" spans="1:22" ht="40.5" hidden="1">
      <c r="A430" s="146"/>
      <c r="B430" s="147"/>
      <c r="C430" s="148">
        <f>MAX($C$5:C429)+1</f>
        <v>406</v>
      </c>
      <c r="D430" s="116" t="str">
        <f>COUNT($C$343:C430)&amp;"/BBNT/KM442+620;KM442+660"</f>
        <v>84/BBNT/KM442+620;KM442+660</v>
      </c>
      <c r="E430" s="149">
        <f>+E426+1</f>
        <v>46083</v>
      </c>
      <c r="F430" s="114" t="str">
        <f>Data!$A$2</f>
        <v>Lắp đặt ván khuôn</v>
      </c>
      <c r="G430" s="114" t="s">
        <v>524</v>
      </c>
      <c r="H430" s="187">
        <v>442635.8</v>
      </c>
      <c r="I430" s="187">
        <v>442691.16</v>
      </c>
      <c r="J430" s="116" t="s">
        <v>61</v>
      </c>
      <c r="K430" s="151" t="s">
        <v>252</v>
      </c>
      <c r="L430" s="116">
        <f>+L426</f>
        <v>16.208823529411799</v>
      </c>
      <c r="M430"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30" s="114" t="str">
        <f>Data!$B$2</f>
        <v>TCVN 4453:1995 – Kết cấu bê tông và bê tông cốt thép – Quy phạm thi công và nghiệm thu.</v>
      </c>
      <c r="O430" s="116" t="s">
        <v>258</v>
      </c>
      <c r="P430" s="118" t="s">
        <v>238</v>
      </c>
      <c r="Q430" s="116" t="s">
        <v>251</v>
      </c>
      <c r="R430" s="116" t="s">
        <v>251</v>
      </c>
      <c r="S430" s="116">
        <v>4</v>
      </c>
    </row>
    <row r="431" spans="1:22" ht="40.5" hidden="1">
      <c r="A431" s="146"/>
      <c r="B431" s="147"/>
      <c r="C431" s="148">
        <f>MAX($C$5:C430)+1</f>
        <v>407</v>
      </c>
      <c r="D431" s="116" t="str">
        <f>COUNT($C$343:C431)&amp;"/BBNT/KM442+620;KM442+660"</f>
        <v>85/BBNT/KM442+620;KM442+660</v>
      </c>
      <c r="E431" s="149">
        <f>+E428+1</f>
        <v>46083</v>
      </c>
      <c r="F431" s="114" t="str">
        <f>Data!$A$38</f>
        <v>Khe phòng lún (bao tải tẩm nhựa dày 2cm)</v>
      </c>
      <c r="G431" s="114" t="s">
        <v>341</v>
      </c>
      <c r="H431" s="187">
        <v>442635.8</v>
      </c>
      <c r="I431" s="187">
        <v>442691.16</v>
      </c>
      <c r="J431" s="116" t="s">
        <v>61</v>
      </c>
      <c r="K431" s="151" t="s">
        <v>254</v>
      </c>
      <c r="L431" s="191">
        <v>3.666666666666666E-2</v>
      </c>
      <c r="M431"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31" s="114" t="str">
        <f>Data!$B$38</f>
        <v>TCVN 4453:1995 – Kết cấu bê tông và bê tông cốt thép – Quy phạm thi công và nghiệm thu.</v>
      </c>
      <c r="O431" s="116" t="s">
        <v>258</v>
      </c>
      <c r="P431" s="118" t="s">
        <v>238</v>
      </c>
      <c r="Q431" s="116" t="s">
        <v>251</v>
      </c>
      <c r="R431" s="116" t="s">
        <v>251</v>
      </c>
      <c r="S431" s="116">
        <v>4</v>
      </c>
      <c r="U431" s="152">
        <f>0.64/6</f>
        <v>0.10666666666666667</v>
      </c>
    </row>
    <row r="432" spans="1:22" ht="40.5" hidden="1">
      <c r="A432" s="146"/>
      <c r="B432" s="147"/>
      <c r="C432" s="148">
        <f>MAX($C$5:C431)+1</f>
        <v>408</v>
      </c>
      <c r="D432" s="116" t="str">
        <f>COUNT($C$343:C432)&amp;"/BBNT/KM442+620;KM442+660"</f>
        <v>86/BBNT/KM442+620;KM442+660</v>
      </c>
      <c r="E432" s="149">
        <f>+E430</f>
        <v>46083</v>
      </c>
      <c r="F432" s="114" t="str">
        <f>Data!$A$4</f>
        <v>Đổ bê tông</v>
      </c>
      <c r="G432" s="114" t="s">
        <v>525</v>
      </c>
      <c r="H432" s="187">
        <v>442635.8</v>
      </c>
      <c r="I432" s="187">
        <v>442691.16</v>
      </c>
      <c r="J432" s="116" t="s">
        <v>61</v>
      </c>
      <c r="K432" s="151" t="s">
        <v>254</v>
      </c>
      <c r="L432" s="116">
        <f>+U429/2</f>
        <v>5.9499999999999709</v>
      </c>
      <c r="M43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32" s="114" t="str">
        <f>Data!$B$4</f>
        <v xml:space="preserve"> TCVN 4453 : 1995 và các tiêu chuẩn, quy chuẩn hiện hành của nhà nước.</v>
      </c>
      <c r="O432" s="116" t="s">
        <v>257</v>
      </c>
      <c r="P432" s="118" t="s">
        <v>238</v>
      </c>
      <c r="Q432" s="116" t="s">
        <v>251</v>
      </c>
      <c r="R432" s="116" t="s">
        <v>251</v>
      </c>
      <c r="S432" s="116">
        <v>4</v>
      </c>
      <c r="V432" s="152">
        <f>0.75*2.5</f>
        <v>1.875</v>
      </c>
    </row>
    <row r="433" spans="1:23" ht="33.75" hidden="1">
      <c r="A433" s="146"/>
      <c r="B433" s="147"/>
      <c r="C433" s="148">
        <f>MAX($C$5:C432)+1</f>
        <v>409</v>
      </c>
      <c r="D433" s="116" t="str">
        <f>COUNT($C$343:C433)&amp;"/BBNT/KM442+620;KM442+660"</f>
        <v>87/BBNT/KM442+620;KM442+660</v>
      </c>
      <c r="E433" s="149">
        <f>+E432+7</f>
        <v>46090</v>
      </c>
      <c r="F433" s="114" t="str">
        <f>Data!$A$5</f>
        <v>NT bê tông</v>
      </c>
      <c r="G433" s="114" t="s">
        <v>526</v>
      </c>
      <c r="H433" s="187">
        <v>442635.8</v>
      </c>
      <c r="I433" s="187">
        <v>442691.16</v>
      </c>
      <c r="J433" s="116" t="s">
        <v>61</v>
      </c>
      <c r="K433" s="151" t="s">
        <v>254</v>
      </c>
      <c r="L433" s="116">
        <f>+L432</f>
        <v>5.9499999999999709</v>
      </c>
      <c r="M43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33" s="114" t="str">
        <f>Data!$B$5</f>
        <v>TCVN 4453:1995 – Kết cấu bê tông và bê tông cốt thép – Quy phạm thi công và nghiệm thu.</v>
      </c>
      <c r="O433" s="116" t="s">
        <v>258</v>
      </c>
      <c r="P433" s="118" t="s">
        <v>238</v>
      </c>
      <c r="Q433" s="116"/>
      <c r="R433" s="116" t="s">
        <v>251</v>
      </c>
      <c r="S433" s="116">
        <v>4</v>
      </c>
    </row>
    <row r="434" spans="1:23" ht="40.5" hidden="1">
      <c r="A434" s="146"/>
      <c r="B434" s="147"/>
      <c r="C434" s="148">
        <f>MAX($C$5:C433)+1</f>
        <v>410</v>
      </c>
      <c r="D434" s="116" t="str">
        <f>COUNT($C$343:C434)&amp;"/BBNT/KM442+620;KM442+660"</f>
        <v>88/BBNT/KM442+620;KM442+660</v>
      </c>
      <c r="E434" s="149">
        <f>+E432+1</f>
        <v>46084</v>
      </c>
      <c r="F434" s="114" t="str">
        <f>Data!$A$35</f>
        <v>Rọ thép nhồi đá hộc</v>
      </c>
      <c r="G434" s="114" t="s">
        <v>527</v>
      </c>
      <c r="H434" s="187">
        <v>442635.8</v>
      </c>
      <c r="I434" s="187">
        <v>442691.16</v>
      </c>
      <c r="J434" s="116" t="s">
        <v>61</v>
      </c>
      <c r="K434" s="151" t="s">
        <v>313</v>
      </c>
      <c r="L434" s="116">
        <v>12</v>
      </c>
      <c r="M434"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434" s="114" t="str">
        <f>Data!$B$35</f>
        <v>TCVN 10335:2014, TCCS13:2016/TCĐBVN và các tiêu chuẩn, quy chuẩn hiện hành của nhà nước</v>
      </c>
      <c r="O434" s="116" t="s">
        <v>258</v>
      </c>
      <c r="P434" s="118" t="s">
        <v>238</v>
      </c>
      <c r="Q434" s="116" t="s">
        <v>251</v>
      </c>
      <c r="R434" s="116" t="s">
        <v>251</v>
      </c>
      <c r="S434" s="116">
        <v>4</v>
      </c>
    </row>
    <row r="435" spans="1:23" ht="40.5" hidden="1">
      <c r="A435" s="146"/>
      <c r="B435" s="147"/>
      <c r="C435" s="148">
        <f>MAX($C$5:C434)+1</f>
        <v>411</v>
      </c>
      <c r="D435" s="116" t="str">
        <f>COUNT($C$343:C435)&amp;"/BBNT/KM442+620;KM442+660"</f>
        <v>89/BBNT/KM442+620;KM442+660</v>
      </c>
      <c r="E435" s="149">
        <f>+E434+1</f>
        <v>46085</v>
      </c>
      <c r="F435" s="114" t="str">
        <f>Data!$A$35</f>
        <v>Rọ thép nhồi đá hộc</v>
      </c>
      <c r="G435" s="114" t="s">
        <v>527</v>
      </c>
      <c r="H435" s="187">
        <v>442635.8</v>
      </c>
      <c r="I435" s="187">
        <v>442691.16</v>
      </c>
      <c r="J435" s="116" t="s">
        <v>61</v>
      </c>
      <c r="K435" s="151" t="s">
        <v>313</v>
      </c>
      <c r="L435" s="116">
        <v>13</v>
      </c>
      <c r="M435"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435" s="114" t="str">
        <f>Data!$B$35</f>
        <v>TCVN 10335:2014, TCCS13:2016/TCĐBVN và các tiêu chuẩn, quy chuẩn hiện hành của nhà nước</v>
      </c>
      <c r="O435" s="116" t="s">
        <v>258</v>
      </c>
      <c r="P435" s="118" t="s">
        <v>238</v>
      </c>
      <c r="Q435" s="116" t="s">
        <v>251</v>
      </c>
      <c r="R435" s="116" t="s">
        <v>251</v>
      </c>
      <c r="S435" s="116">
        <v>4</v>
      </c>
    </row>
    <row r="436" spans="1:23" ht="33.75" hidden="1">
      <c r="A436" s="146"/>
      <c r="B436" s="147"/>
      <c r="C436" s="148">
        <f>MAX($C$5:C435)+1</f>
        <v>412</v>
      </c>
      <c r="D436" s="116" t="str">
        <f>COUNT($C$343:C436)&amp;"/BBNT/KM442+620;KM442+660"</f>
        <v>90/BBNT/KM442+620;KM442+660</v>
      </c>
      <c r="E436" s="149">
        <f>+E434+1</f>
        <v>46085</v>
      </c>
      <c r="F436" s="114" t="str">
        <f>Data!$A$7</f>
        <v>Đắp móng</v>
      </c>
      <c r="G436" s="114" t="s">
        <v>1504</v>
      </c>
      <c r="H436" s="187">
        <v>442635.8</v>
      </c>
      <c r="I436" s="187">
        <v>442691.16</v>
      </c>
      <c r="J436" s="116" t="s">
        <v>61</v>
      </c>
      <c r="K436" s="151" t="s">
        <v>254</v>
      </c>
      <c r="L436" s="116">
        <v>71.69</v>
      </c>
      <c r="M436" s="115" t="str">
        <f>Data!$I$7</f>
        <v>- Bình đồ tuyến: Đúng HSTK;
- Độ chặt từng lớp: Đạt;
- Trắc ngang nền: đủ;
- Cao độ: đạt; Dốc ngang: đạt;
- Đánh giá: Phù hợp với thiết kế và tiêu chuẩn kỹ thuật, quy trình thi công và nghiệm thu;</v>
      </c>
      <c r="N436" s="114" t="str">
        <f>Data!$B$7</f>
        <v>TCVN 4447 -2012 Công tác đất - Thi công và nghiệm thu;</v>
      </c>
      <c r="O436" s="116" t="s">
        <v>258</v>
      </c>
      <c r="P436" s="118" t="s">
        <v>238</v>
      </c>
      <c r="Q436" s="116" t="s">
        <v>251</v>
      </c>
      <c r="R436" s="116" t="s">
        <v>251</v>
      </c>
      <c r="S436" s="116">
        <v>4</v>
      </c>
    </row>
    <row r="437" spans="1:23" ht="33.75" hidden="1">
      <c r="A437" s="146"/>
      <c r="B437" s="147"/>
      <c r="C437" s="148">
        <f>MAX($C$5:C436)+1</f>
        <v>413</v>
      </c>
      <c r="D437" s="116" t="str">
        <f>COUNT($C$343:C437)&amp;"/BBNT/KM442+620;KM442+660"</f>
        <v>91/BBNT/KM442+620;KM442+660</v>
      </c>
      <c r="E437" s="149">
        <f>+E435+1</f>
        <v>46086</v>
      </c>
      <c r="F437" s="114" t="str">
        <f>Data!$A$7</f>
        <v>Đắp móng</v>
      </c>
      <c r="G437" s="114" t="s">
        <v>1505</v>
      </c>
      <c r="H437" s="187">
        <v>442635.8</v>
      </c>
      <c r="I437" s="187">
        <v>442691.16</v>
      </c>
      <c r="J437" s="116" t="s">
        <v>61</v>
      </c>
      <c r="K437" s="151" t="s">
        <v>254</v>
      </c>
      <c r="L437" s="116">
        <f>245.1-L436</f>
        <v>173.41</v>
      </c>
      <c r="M437" s="115" t="str">
        <f>Data!$I$7</f>
        <v>- Bình đồ tuyến: Đúng HSTK;
- Độ chặt từng lớp: Đạt;
- Trắc ngang nền: đủ;
- Cao độ: đạt; Dốc ngang: đạt;
- Đánh giá: Phù hợp với thiết kế và tiêu chuẩn kỹ thuật, quy trình thi công và nghiệm thu;</v>
      </c>
      <c r="N437" s="114" t="str">
        <f>Data!$B$7</f>
        <v>TCVN 4447 -2012 Công tác đất - Thi công và nghiệm thu;</v>
      </c>
      <c r="O437" s="116" t="s">
        <v>258</v>
      </c>
      <c r="P437" s="118" t="s">
        <v>238</v>
      </c>
      <c r="Q437" s="116" t="s">
        <v>251</v>
      </c>
      <c r="R437" s="116" t="s">
        <v>251</v>
      </c>
      <c r="S437" s="116">
        <v>4</v>
      </c>
    </row>
    <row r="438" spans="1:23" ht="40.5" hidden="1">
      <c r="A438" s="146"/>
      <c r="B438" s="147"/>
      <c r="C438" s="148">
        <f>MAX($C$5:C437)+1</f>
        <v>414</v>
      </c>
      <c r="D438" s="116" t="str">
        <f>COUNT($C$343:C438)&amp;"/BBNT/KM442+620;KM442+660"</f>
        <v>92/BBNT/KM442+620;KM442+660</v>
      </c>
      <c r="E438" s="149">
        <f>+E437+1</f>
        <v>46087</v>
      </c>
      <c r="F438" s="114" t="str">
        <f>Data!$A$4</f>
        <v>Đổ bê tông</v>
      </c>
      <c r="G438" s="114" t="s">
        <v>301</v>
      </c>
      <c r="H438" s="187">
        <v>442635.8</v>
      </c>
      <c r="I438" s="187">
        <v>442691.16</v>
      </c>
      <c r="J438" s="116" t="s">
        <v>61</v>
      </c>
      <c r="K438" s="151" t="s">
        <v>254</v>
      </c>
      <c r="L438" s="116">
        <v>8.3000000000000007</v>
      </c>
      <c r="M438"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38" s="114" t="str">
        <f>Data!$B$4</f>
        <v xml:space="preserve"> TCVN 4453 : 1995 và các tiêu chuẩn, quy chuẩn hiện hành của nhà nước.</v>
      </c>
      <c r="O438" s="116" t="s">
        <v>257</v>
      </c>
      <c r="P438" s="118" t="s">
        <v>238</v>
      </c>
      <c r="Q438" s="116" t="s">
        <v>251</v>
      </c>
      <c r="R438" s="116" t="s">
        <v>251</v>
      </c>
      <c r="S438" s="116">
        <v>4</v>
      </c>
    </row>
    <row r="439" spans="1:23" ht="33.75" hidden="1">
      <c r="A439" s="146"/>
      <c r="B439" s="147"/>
      <c r="C439" s="148">
        <f>MAX($C$5:C438)+1</f>
        <v>415</v>
      </c>
      <c r="D439" s="116" t="str">
        <f>COUNT($C$343:C439)&amp;"/BBNT/KM442+620;KM442+660"</f>
        <v>93/BBNT/KM442+620;KM442+660</v>
      </c>
      <c r="E439" s="149">
        <f>+E438+7</f>
        <v>46094</v>
      </c>
      <c r="F439" s="114" t="str">
        <f>Data!$A$5</f>
        <v>NT bê tông</v>
      </c>
      <c r="G439" s="114" t="s">
        <v>302</v>
      </c>
      <c r="H439" s="187">
        <v>442635.8</v>
      </c>
      <c r="I439" s="187">
        <v>442691.16</v>
      </c>
      <c r="J439" s="116" t="s">
        <v>61</v>
      </c>
      <c r="K439" s="151" t="s">
        <v>254</v>
      </c>
      <c r="L439" s="116">
        <f>+L438</f>
        <v>8.3000000000000007</v>
      </c>
      <c r="M439"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39" s="114" t="str">
        <f>Data!$B$5</f>
        <v>TCVN 4453:1995 – Kết cấu bê tông và bê tông cốt thép – Quy phạm thi công và nghiệm thu.</v>
      </c>
      <c r="O439" s="116" t="s">
        <v>258</v>
      </c>
      <c r="P439" s="118" t="s">
        <v>238</v>
      </c>
      <c r="Q439" s="116"/>
      <c r="R439" s="116" t="s">
        <v>251</v>
      </c>
      <c r="S439" s="116">
        <v>4</v>
      </c>
      <c r="W439" s="152">
        <v>655.33000000000004</v>
      </c>
    </row>
    <row r="440" spans="1:23" ht="40.5" hidden="1">
      <c r="A440" s="146"/>
      <c r="B440" s="147"/>
      <c r="C440" s="148">
        <f>MAX($C$5:C439)+1</f>
        <v>416</v>
      </c>
      <c r="D440" s="116" t="str">
        <f>COUNT($C$343:C440)&amp;"/BBNT/KM442+620;KM442+660"</f>
        <v>94/BBNT/KM442+620;KM442+660</v>
      </c>
      <c r="E440" s="149">
        <f>+E439</f>
        <v>46094</v>
      </c>
      <c r="F440" s="114" t="str">
        <f>Data!$A$27</f>
        <v>Đắp đá 1x2 thoát nước sau tường</v>
      </c>
      <c r="G440" s="114" t="s">
        <v>433</v>
      </c>
      <c r="H440" s="187">
        <v>442635.8</v>
      </c>
      <c r="I440" s="187">
        <v>442691.16</v>
      </c>
      <c r="J440" s="116" t="s">
        <v>61</v>
      </c>
      <c r="K440" s="151" t="s">
        <v>254</v>
      </c>
      <c r="L440" s="116">
        <v>54.25</v>
      </c>
      <c r="M440" s="115" t="str">
        <f>Data!$I$27</f>
        <v>- Vật liệu đúng chủng loại, sạch, không tạp chất, đảm bảo kỹ thuật;
- Đắp đá sau tường đúng phạm vi, chiều dày, cao độ; bố trí lớp lọc và thoát nước đảm bảo;
- Đá đổ, san gạt đều, không phân tầng, không hốc rỗng, đảm bảo thoát nước;
- Cao độ: đạt; Dốc ngang: đạt;
- Về khối lượng: Đạt yêu cầu theo HSTK;
- Đánh giá: Phù hợp với thiết kế và tiêu chuẩn kỹ thuật, quy trình thi công và nghiệm thu.</v>
      </c>
      <c r="N440" s="114" t="str">
        <f>Data!$B$27</f>
        <v>TCVN 4453:1995 – Kết cấu bê tông và bê tông cốt thép – Quy phạm thi công và nghiệm thu.</v>
      </c>
      <c r="O440" s="116" t="s">
        <v>258</v>
      </c>
      <c r="P440" s="118" t="s">
        <v>238</v>
      </c>
      <c r="Q440" s="116" t="s">
        <v>251</v>
      </c>
      <c r="R440" s="116" t="s">
        <v>251</v>
      </c>
      <c r="S440" s="116">
        <v>4</v>
      </c>
      <c r="U440" s="152">
        <f>7.9/0.15</f>
        <v>52.666666666666671</v>
      </c>
    </row>
    <row r="441" spans="1:23" ht="33.75" hidden="1">
      <c r="A441" s="146"/>
      <c r="B441" s="147"/>
      <c r="C441" s="148">
        <f>MAX($C$5:C440)+1</f>
        <v>417</v>
      </c>
      <c r="D441" s="116" t="str">
        <f>COUNT($C$343:C441)&amp;"/BBNT/KM442+620;KM442+660"</f>
        <v>95/BBNT/KM442+620;KM442+660</v>
      </c>
      <c r="E441" s="149">
        <f t="shared" ref="E441:E447" si="30">+E440+1</f>
        <v>46095</v>
      </c>
      <c r="F441" s="114" t="str">
        <f>Data!$A$7</f>
        <v>Đắp móng</v>
      </c>
      <c r="G441" s="114" t="s">
        <v>1506</v>
      </c>
      <c r="H441" s="187">
        <v>442635.8</v>
      </c>
      <c r="I441" s="187">
        <v>442691.16</v>
      </c>
      <c r="J441" s="116" t="s">
        <v>61</v>
      </c>
      <c r="K441" s="151" t="s">
        <v>254</v>
      </c>
      <c r="L441" s="116">
        <v>126.56</v>
      </c>
      <c r="M441" s="115" t="str">
        <f>Data!$I$7</f>
        <v>- Bình đồ tuyến: Đúng HSTK;
- Độ chặt từng lớp: Đạt;
- Trắc ngang nền: đủ;
- Cao độ: đạt; Dốc ngang: đạt;
- Đánh giá: Phù hợp với thiết kế và tiêu chuẩn kỹ thuật, quy trình thi công và nghiệm thu;</v>
      </c>
      <c r="N441" s="114" t="str">
        <f>Data!$B$7</f>
        <v>TCVN 4447 -2012 Công tác đất - Thi công và nghiệm thu;</v>
      </c>
      <c r="O441" s="116" t="s">
        <v>258</v>
      </c>
      <c r="P441" s="118" t="s">
        <v>238</v>
      </c>
      <c r="Q441" s="116" t="s">
        <v>251</v>
      </c>
      <c r="R441" s="116" t="s">
        <v>251</v>
      </c>
      <c r="S441" s="116">
        <v>4</v>
      </c>
    </row>
    <row r="442" spans="1:23" ht="33.75" hidden="1">
      <c r="A442" s="146"/>
      <c r="B442" s="147"/>
      <c r="C442" s="148">
        <f>MAX($C$5:C441)+1</f>
        <v>418</v>
      </c>
      <c r="D442" s="116" t="str">
        <f>COUNT($C$343:C442)&amp;"/BBNT/KM442+620;KM442+660"</f>
        <v>96/BBNT/KM442+620;KM442+660</v>
      </c>
      <c r="E442" s="149">
        <f t="shared" si="30"/>
        <v>46096</v>
      </c>
      <c r="F442" s="114" t="str">
        <f>Data!$A$7</f>
        <v>Đắp móng</v>
      </c>
      <c r="G442" s="114" t="s">
        <v>1507</v>
      </c>
      <c r="H442" s="187">
        <v>442635.8</v>
      </c>
      <c r="I442" s="187">
        <v>442691.16</v>
      </c>
      <c r="J442" s="116" t="s">
        <v>61</v>
      </c>
      <c r="K442" s="151" t="s">
        <v>254</v>
      </c>
      <c r="L442" s="116">
        <v>135.28</v>
      </c>
      <c r="M442" s="115" t="str">
        <f>Data!$I$7</f>
        <v>- Bình đồ tuyến: Đúng HSTK;
- Độ chặt từng lớp: Đạt;
- Trắc ngang nền: đủ;
- Cao độ: đạt; Dốc ngang: đạt;
- Đánh giá: Phù hợp với thiết kế và tiêu chuẩn kỹ thuật, quy trình thi công và nghiệm thu;</v>
      </c>
      <c r="N442" s="114" t="str">
        <f>Data!$B$7</f>
        <v>TCVN 4447 -2012 Công tác đất - Thi công và nghiệm thu;</v>
      </c>
      <c r="O442" s="116" t="s">
        <v>258</v>
      </c>
      <c r="P442" s="118" t="s">
        <v>238</v>
      </c>
      <c r="Q442" s="116" t="s">
        <v>251</v>
      </c>
      <c r="R442" s="116" t="s">
        <v>251</v>
      </c>
      <c r="S442" s="116">
        <v>4</v>
      </c>
    </row>
    <row r="443" spans="1:23" ht="33.75" hidden="1">
      <c r="A443" s="146"/>
      <c r="B443" s="147"/>
      <c r="C443" s="148">
        <f>MAX($C$5:C442)+1</f>
        <v>419</v>
      </c>
      <c r="D443" s="116" t="str">
        <f>COUNT($C$343:C443)&amp;"/BBNT/KM442+620;KM442+660"</f>
        <v>97/BBNT/KM442+620;KM442+660</v>
      </c>
      <c r="E443" s="149">
        <f t="shared" si="30"/>
        <v>46097</v>
      </c>
      <c r="F443" s="114" t="str">
        <f>Data!$A$7</f>
        <v>Đắp móng</v>
      </c>
      <c r="G443" s="114" t="s">
        <v>1508</v>
      </c>
      <c r="H443" s="187">
        <v>442635.8</v>
      </c>
      <c r="I443" s="187">
        <v>442691.16</v>
      </c>
      <c r="J443" s="116" t="s">
        <v>61</v>
      </c>
      <c r="K443" s="151" t="s">
        <v>254</v>
      </c>
      <c r="L443" s="116">
        <v>146.57</v>
      </c>
      <c r="M443" s="115" t="str">
        <f>Data!$I$7</f>
        <v>- Bình đồ tuyến: Đúng HSTK;
- Độ chặt từng lớp: Đạt;
- Trắc ngang nền: đủ;
- Cao độ: đạt; Dốc ngang: đạt;
- Đánh giá: Phù hợp với thiết kế và tiêu chuẩn kỹ thuật, quy trình thi công và nghiệm thu;</v>
      </c>
      <c r="N443" s="114" t="str">
        <f>Data!$B$7</f>
        <v>TCVN 4447 -2012 Công tác đất - Thi công và nghiệm thu;</v>
      </c>
      <c r="O443" s="116" t="s">
        <v>258</v>
      </c>
      <c r="P443" s="118" t="s">
        <v>238</v>
      </c>
      <c r="Q443" s="116" t="s">
        <v>251</v>
      </c>
      <c r="R443" s="116" t="s">
        <v>251</v>
      </c>
      <c r="S443" s="116">
        <v>4</v>
      </c>
    </row>
    <row r="444" spans="1:23" ht="33.75" hidden="1">
      <c r="A444" s="146"/>
      <c r="B444" s="147"/>
      <c r="C444" s="148">
        <f>MAX($C$5:C443)+1</f>
        <v>420</v>
      </c>
      <c r="D444" s="116" t="str">
        <f>COUNT($C$343:C444)&amp;"/BBNT/KM442+620;KM442+660"</f>
        <v>98/BBNT/KM442+620;KM442+660</v>
      </c>
      <c r="E444" s="149">
        <f t="shared" si="30"/>
        <v>46098</v>
      </c>
      <c r="F444" s="114" t="str">
        <f>Data!$A$7</f>
        <v>Đắp móng</v>
      </c>
      <c r="G444" s="114" t="s">
        <v>1509</v>
      </c>
      <c r="H444" s="187">
        <v>442635.8</v>
      </c>
      <c r="I444" s="187">
        <v>442691.16</v>
      </c>
      <c r="J444" s="116" t="s">
        <v>61</v>
      </c>
      <c r="K444" s="151" t="s">
        <v>254</v>
      </c>
      <c r="L444" s="116">
        <v>139.52000000000001</v>
      </c>
      <c r="M444" s="115" t="str">
        <f>Data!$I$7</f>
        <v>- Bình đồ tuyến: Đúng HSTK;
- Độ chặt từng lớp: Đạt;
- Trắc ngang nền: đủ;
- Cao độ: đạt; Dốc ngang: đạt;
- Đánh giá: Phù hợp với thiết kế và tiêu chuẩn kỹ thuật, quy trình thi công và nghiệm thu;</v>
      </c>
      <c r="N444" s="114" t="str">
        <f>Data!$B$7</f>
        <v>TCVN 4447 -2012 Công tác đất - Thi công và nghiệm thu;</v>
      </c>
      <c r="O444" s="116" t="s">
        <v>258</v>
      </c>
      <c r="P444" s="118" t="s">
        <v>238</v>
      </c>
      <c r="Q444" s="116" t="s">
        <v>251</v>
      </c>
      <c r="R444" s="116" t="s">
        <v>251</v>
      </c>
      <c r="S444" s="116">
        <v>4</v>
      </c>
    </row>
    <row r="445" spans="1:23" ht="33.75" hidden="1">
      <c r="A445" s="146"/>
      <c r="B445" s="147"/>
      <c r="C445" s="148">
        <f>MAX($C$5:C444)+1</f>
        <v>421</v>
      </c>
      <c r="D445" s="116" t="str">
        <f>COUNT($C$343:C445)&amp;"/BBNT/KM442+620;KM442+660"</f>
        <v>99/BBNT/KM442+620;KM442+660</v>
      </c>
      <c r="E445" s="149">
        <f t="shared" si="30"/>
        <v>46099</v>
      </c>
      <c r="F445" s="114" t="str">
        <f>Data!$A$7</f>
        <v>Đắp móng</v>
      </c>
      <c r="G445" s="114" t="s">
        <v>1510</v>
      </c>
      <c r="H445" s="187">
        <v>442635.8</v>
      </c>
      <c r="I445" s="187">
        <v>442691.16</v>
      </c>
      <c r="J445" s="116" t="s">
        <v>61</v>
      </c>
      <c r="K445" s="151" t="s">
        <v>254</v>
      </c>
      <c r="L445" s="116">
        <f>655.33-L444-L443-L442-L441</f>
        <v>107.40000000000006</v>
      </c>
      <c r="M445" s="115" t="str">
        <f>Data!$I$7</f>
        <v>- Bình đồ tuyến: Đúng HSTK;
- Độ chặt từng lớp: Đạt;
- Trắc ngang nền: đủ;
- Cao độ: đạt; Dốc ngang: đạt;
- Đánh giá: Phù hợp với thiết kế và tiêu chuẩn kỹ thuật, quy trình thi công và nghiệm thu;</v>
      </c>
      <c r="N445" s="114" t="str">
        <f>Data!$B$7</f>
        <v>TCVN 4447 -2012 Công tác đất - Thi công và nghiệm thu;</v>
      </c>
      <c r="O445" s="116" t="s">
        <v>258</v>
      </c>
      <c r="P445" s="118" t="s">
        <v>238</v>
      </c>
      <c r="Q445" s="116" t="s">
        <v>251</v>
      </c>
      <c r="R445" s="116" t="s">
        <v>251</v>
      </c>
      <c r="S445" s="116">
        <v>4</v>
      </c>
    </row>
    <row r="446" spans="1:23" ht="33.75" hidden="1">
      <c r="A446" s="146"/>
      <c r="B446" s="147"/>
      <c r="C446" s="148">
        <f>MAX($C$5:C445)+1</f>
        <v>422</v>
      </c>
      <c r="D446" s="116" t="str">
        <f>COUNT($C$343:C446)&amp;"/BBNT/KM442+620;KM442+660"</f>
        <v>100/BBNT/KM442+620;KM442+660</v>
      </c>
      <c r="E446" s="149">
        <f t="shared" si="30"/>
        <v>46100</v>
      </c>
      <c r="F446" s="114" t="str">
        <f>Data!$A$7</f>
        <v>Đắp móng</v>
      </c>
      <c r="G446" s="114" t="s">
        <v>529</v>
      </c>
      <c r="H446" s="187">
        <v>442635.8</v>
      </c>
      <c r="I446" s="187">
        <v>442691.16</v>
      </c>
      <c r="J446" s="116" t="s">
        <v>61</v>
      </c>
      <c r="K446" s="151" t="s">
        <v>254</v>
      </c>
      <c r="L446" s="116">
        <v>231.71</v>
      </c>
      <c r="M446" s="115" t="str">
        <f>Data!$I$7</f>
        <v>- Bình đồ tuyến: Đúng HSTK;
- Độ chặt từng lớp: Đạt;
- Trắc ngang nền: đủ;
- Cao độ: đạt; Dốc ngang: đạt;
- Đánh giá: Phù hợp với thiết kế và tiêu chuẩn kỹ thuật, quy trình thi công và nghiệm thu;</v>
      </c>
      <c r="N446" s="114" t="str">
        <f>Data!$B$7</f>
        <v>TCVN 4447 -2012 Công tác đất - Thi công và nghiệm thu;</v>
      </c>
      <c r="O446" s="116" t="s">
        <v>258</v>
      </c>
      <c r="P446" s="118" t="s">
        <v>238</v>
      </c>
      <c r="Q446" s="116" t="s">
        <v>251</v>
      </c>
      <c r="R446" s="116" t="s">
        <v>251</v>
      </c>
      <c r="S446" s="116">
        <v>4</v>
      </c>
    </row>
    <row r="447" spans="1:23" ht="33.75" hidden="1">
      <c r="A447" s="146"/>
      <c r="B447" s="147"/>
      <c r="C447" s="148">
        <f>MAX($C$5:C446)+1</f>
        <v>423</v>
      </c>
      <c r="D447" s="116" t="str">
        <f>COUNT($C$343:C447)&amp;"/BBNT/KM442+620;KM442+660"</f>
        <v>101/BBNT/KM442+620;KM442+660</v>
      </c>
      <c r="E447" s="149">
        <f t="shared" si="30"/>
        <v>46101</v>
      </c>
      <c r="F447" s="114" t="str">
        <f>Data!$A$6</f>
        <v xml:space="preserve">Hố móng </v>
      </c>
      <c r="G447" s="114" t="s">
        <v>451</v>
      </c>
      <c r="H447" s="187">
        <v>442635.8</v>
      </c>
      <c r="I447" s="187"/>
      <c r="J447" s="116" t="s">
        <v>61</v>
      </c>
      <c r="K447" s="151" t="s">
        <v>66</v>
      </c>
      <c r="L447" s="116">
        <v>4.67</v>
      </c>
      <c r="M447"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47" s="114" t="str">
        <f>Data!$B$6</f>
        <v xml:space="preserve"> TCVN 9436-2012, TCVN 4447-2012 và các tiêu chuẩn, quy chuẩn hiện hành của nhà nước.</v>
      </c>
      <c r="O447" s="116" t="s">
        <v>258</v>
      </c>
      <c r="P447" s="118" t="s">
        <v>238</v>
      </c>
      <c r="Q447" s="116" t="s">
        <v>251</v>
      </c>
      <c r="R447" s="116" t="s">
        <v>251</v>
      </c>
      <c r="S447" s="116">
        <v>4</v>
      </c>
    </row>
    <row r="448" spans="1:23" ht="40.5" hidden="1">
      <c r="A448" s="146"/>
      <c r="B448" s="147"/>
      <c r="C448" s="148">
        <f>MAX($C$5:C447)+1</f>
        <v>424</v>
      </c>
      <c r="D448" s="116" t="str">
        <f>COUNT($C$343:C448)&amp;"/BBNT/KM442+620;KM442+660"</f>
        <v>102/BBNT/KM442+620;KM442+660</v>
      </c>
      <c r="E448" s="149">
        <f>+E447</f>
        <v>46101</v>
      </c>
      <c r="F448" s="114" t="str">
        <f>Data!$A$2</f>
        <v>Lắp đặt ván khuôn</v>
      </c>
      <c r="G448" s="114" t="s">
        <v>452</v>
      </c>
      <c r="H448" s="187">
        <v>442635.8</v>
      </c>
      <c r="I448" s="187"/>
      <c r="J448" s="116" t="s">
        <v>61</v>
      </c>
      <c r="K448" s="151" t="s">
        <v>252</v>
      </c>
      <c r="L448" s="116">
        <f>34.05*4.67/(9.33+4.67)</f>
        <v>11.358107142857142</v>
      </c>
      <c r="M448"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48" s="114" t="str">
        <f>Data!$B$2</f>
        <v>TCVN 4453:1995 – Kết cấu bê tông và bê tông cốt thép – Quy phạm thi công và nghiệm thu.</v>
      </c>
      <c r="O448" s="116" t="s">
        <v>258</v>
      </c>
      <c r="P448" s="118" t="s">
        <v>238</v>
      </c>
      <c r="Q448" s="116" t="s">
        <v>251</v>
      </c>
      <c r="R448" s="116" t="s">
        <v>251</v>
      </c>
      <c r="S448" s="116">
        <v>4</v>
      </c>
    </row>
    <row r="449" spans="1:19" ht="40.5" hidden="1">
      <c r="A449" s="146"/>
      <c r="B449" s="147"/>
      <c r="C449" s="148">
        <f>MAX($C$5:C448)+1</f>
        <v>425</v>
      </c>
      <c r="D449" s="116" t="str">
        <f>COUNT($C$343:C449)&amp;"/BBNT/KM442+620;KM442+660"</f>
        <v>103/BBNT/KM442+620;KM442+660</v>
      </c>
      <c r="E449" s="149">
        <f>+E448</f>
        <v>46101</v>
      </c>
      <c r="F449" s="114" t="str">
        <f>Data!$A$4</f>
        <v>Đổ bê tông</v>
      </c>
      <c r="G449" s="114" t="s">
        <v>453</v>
      </c>
      <c r="H449" s="187">
        <v>442635.8</v>
      </c>
      <c r="I449" s="187"/>
      <c r="J449" s="116" t="s">
        <v>61</v>
      </c>
      <c r="K449" s="151" t="s">
        <v>254</v>
      </c>
      <c r="L449" s="116">
        <f>8.51*4.67/(9.33+4.67)</f>
        <v>2.8386928571428571</v>
      </c>
      <c r="M44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49" s="114" t="str">
        <f>Data!$B$4</f>
        <v xml:space="preserve"> TCVN 4453 : 1995 và các tiêu chuẩn, quy chuẩn hiện hành của nhà nước.</v>
      </c>
      <c r="O449" s="116" t="s">
        <v>257</v>
      </c>
      <c r="P449" s="118" t="s">
        <v>238</v>
      </c>
      <c r="Q449" s="116" t="s">
        <v>251</v>
      </c>
      <c r="R449" s="116" t="s">
        <v>251</v>
      </c>
      <c r="S449" s="116">
        <v>4</v>
      </c>
    </row>
    <row r="450" spans="1:19" ht="33.75" hidden="1">
      <c r="A450" s="146"/>
      <c r="B450" s="147"/>
      <c r="C450" s="148">
        <f>MAX($C$5:C449)+1</f>
        <v>426</v>
      </c>
      <c r="D450" s="116" t="str">
        <f>COUNT($C$343:C450)&amp;"/BBNT/KM442+620;KM442+660"</f>
        <v>104/BBNT/KM442+620;KM442+660</v>
      </c>
      <c r="E450" s="149">
        <f>+E449+7</f>
        <v>46108</v>
      </c>
      <c r="F450" s="114" t="str">
        <f>Data!$A$5</f>
        <v>NT bê tông</v>
      </c>
      <c r="G450" s="114" t="s">
        <v>454</v>
      </c>
      <c r="H450" s="187">
        <v>442635.8</v>
      </c>
      <c r="I450" s="187"/>
      <c r="J450" s="116" t="s">
        <v>61</v>
      </c>
      <c r="K450" s="151" t="s">
        <v>254</v>
      </c>
      <c r="L450" s="116">
        <f>+L449</f>
        <v>2.8386928571428571</v>
      </c>
      <c r="M45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50" s="114" t="str">
        <f>Data!$B$5</f>
        <v>TCVN 4453:1995 – Kết cấu bê tông và bê tông cốt thép – Quy phạm thi công và nghiệm thu.</v>
      </c>
      <c r="O450" s="116" t="s">
        <v>258</v>
      </c>
      <c r="P450" s="118" t="s">
        <v>238</v>
      </c>
      <c r="Q450" s="116"/>
      <c r="R450" s="116" t="s">
        <v>251</v>
      </c>
      <c r="S450" s="116">
        <v>4</v>
      </c>
    </row>
    <row r="451" spans="1:19" ht="33.75" hidden="1">
      <c r="A451" s="146"/>
      <c r="B451" s="147"/>
      <c r="C451" s="148">
        <f>MAX($C$5:C450)+1</f>
        <v>427</v>
      </c>
      <c r="D451" s="116" t="str">
        <f>COUNT($C$343:C451)&amp;"/BBNT/KM442+620;KM442+660"</f>
        <v>105/BBNT/KM442+620;KM442+660</v>
      </c>
      <c r="E451" s="149">
        <f>+E450+1</f>
        <v>46109</v>
      </c>
      <c r="F451" s="114" t="str">
        <f>Data!$A$6</f>
        <v xml:space="preserve">Hố móng </v>
      </c>
      <c r="G451" s="114" t="s">
        <v>451</v>
      </c>
      <c r="H451" s="187">
        <v>442691.16</v>
      </c>
      <c r="I451" s="187"/>
      <c r="J451" s="116" t="s">
        <v>61</v>
      </c>
      <c r="K451" s="151" t="s">
        <v>66</v>
      </c>
      <c r="L451" s="116">
        <v>9.33</v>
      </c>
      <c r="M451"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51" s="114" t="str">
        <f>Data!$B$6</f>
        <v xml:space="preserve"> TCVN 9436-2012, TCVN 4447-2012 và các tiêu chuẩn, quy chuẩn hiện hành của nhà nước.</v>
      </c>
      <c r="O451" s="116" t="s">
        <v>258</v>
      </c>
      <c r="P451" s="118" t="s">
        <v>238</v>
      </c>
      <c r="Q451" s="116" t="s">
        <v>251</v>
      </c>
      <c r="R451" s="116" t="s">
        <v>251</v>
      </c>
      <c r="S451" s="116">
        <v>4</v>
      </c>
    </row>
    <row r="452" spans="1:19" ht="40.5" hidden="1">
      <c r="A452" s="146"/>
      <c r="B452" s="147"/>
      <c r="C452" s="148">
        <f>MAX($C$5:C451)+1</f>
        <v>428</v>
      </c>
      <c r="D452" s="116" t="str">
        <f>COUNT($C$343:C452)&amp;"/BBNT/KM442+620;KM442+660"</f>
        <v>106/BBNT/KM442+620;KM442+660</v>
      </c>
      <c r="E452" s="149">
        <f>+E451</f>
        <v>46109</v>
      </c>
      <c r="F452" s="114" t="str">
        <f>Data!$A$2</f>
        <v>Lắp đặt ván khuôn</v>
      </c>
      <c r="G452" s="114" t="s">
        <v>452</v>
      </c>
      <c r="H452" s="187">
        <v>442691.16</v>
      </c>
      <c r="I452" s="187"/>
      <c r="J452" s="116" t="s">
        <v>61</v>
      </c>
      <c r="K452" s="151" t="s">
        <v>252</v>
      </c>
      <c r="L452" s="116">
        <f>34.05*9.33/(9.33+4.67)</f>
        <v>22.691892857142854</v>
      </c>
      <c r="M452"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52" s="114" t="str">
        <f>Data!$B$2</f>
        <v>TCVN 4453:1995 – Kết cấu bê tông và bê tông cốt thép – Quy phạm thi công và nghiệm thu.</v>
      </c>
      <c r="O452" s="116" t="s">
        <v>258</v>
      </c>
      <c r="P452" s="118" t="s">
        <v>238</v>
      </c>
      <c r="Q452" s="116" t="s">
        <v>251</v>
      </c>
      <c r="R452" s="116" t="s">
        <v>251</v>
      </c>
      <c r="S452" s="116">
        <v>4</v>
      </c>
    </row>
    <row r="453" spans="1:19" ht="40.5" hidden="1">
      <c r="A453" s="146"/>
      <c r="B453" s="147"/>
      <c r="C453" s="148">
        <f>MAX($C$5:C452)+1</f>
        <v>429</v>
      </c>
      <c r="D453" s="116" t="str">
        <f>COUNT($C$343:C453)&amp;"/BBNT/KM442+620;KM442+660"</f>
        <v>107/BBNT/KM442+620;KM442+660</v>
      </c>
      <c r="E453" s="149">
        <f>+E452</f>
        <v>46109</v>
      </c>
      <c r="F453" s="114" t="str">
        <f>Data!$A$4</f>
        <v>Đổ bê tông</v>
      </c>
      <c r="G453" s="114" t="s">
        <v>453</v>
      </c>
      <c r="H453" s="187">
        <v>442691.16</v>
      </c>
      <c r="I453" s="187"/>
      <c r="J453" s="116" t="s">
        <v>61</v>
      </c>
      <c r="K453" s="151" t="s">
        <v>254</v>
      </c>
      <c r="L453" s="116">
        <f>8.51*9.33/(9.33+4.67)</f>
        <v>5.6713071428571427</v>
      </c>
      <c r="M453"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53" s="114" t="str">
        <f>Data!$B$4</f>
        <v xml:space="preserve"> TCVN 4453 : 1995 và các tiêu chuẩn, quy chuẩn hiện hành của nhà nước.</v>
      </c>
      <c r="O453" s="116" t="s">
        <v>257</v>
      </c>
      <c r="P453" s="118" t="s">
        <v>238</v>
      </c>
      <c r="Q453" s="116" t="s">
        <v>251</v>
      </c>
      <c r="R453" s="116" t="s">
        <v>251</v>
      </c>
      <c r="S453" s="116">
        <v>4</v>
      </c>
    </row>
    <row r="454" spans="1:19" ht="33.75" hidden="1">
      <c r="A454" s="146"/>
      <c r="B454" s="147"/>
      <c r="C454" s="148">
        <f>MAX($C$5:C453)+1</f>
        <v>430</v>
      </c>
      <c r="D454" s="116" t="str">
        <f>COUNT($C$343:C454)&amp;"/BBNT/KM442+620;KM442+660"</f>
        <v>108/BBNT/KM442+620;KM442+660</v>
      </c>
      <c r="E454" s="149">
        <f>+E453+7</f>
        <v>46116</v>
      </c>
      <c r="F454" s="114" t="str">
        <f>Data!$A$5</f>
        <v>NT bê tông</v>
      </c>
      <c r="G454" s="114" t="s">
        <v>454</v>
      </c>
      <c r="H454" s="187">
        <v>442691.16</v>
      </c>
      <c r="I454" s="187"/>
      <c r="J454" s="116" t="s">
        <v>61</v>
      </c>
      <c r="K454" s="151" t="s">
        <v>254</v>
      </c>
      <c r="L454" s="116">
        <f>+L453</f>
        <v>5.6713071428571427</v>
      </c>
      <c r="M454"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54" s="114" t="str">
        <f>Data!$B$5</f>
        <v>TCVN 4453:1995 – Kết cấu bê tông và bê tông cốt thép – Quy phạm thi công và nghiệm thu.</v>
      </c>
      <c r="O454" s="116" t="s">
        <v>258</v>
      </c>
      <c r="P454" s="118" t="s">
        <v>238</v>
      </c>
      <c r="Q454" s="116"/>
      <c r="R454" s="116" t="s">
        <v>251</v>
      </c>
      <c r="S454" s="116">
        <v>4</v>
      </c>
    </row>
    <row r="455" spans="1:19" ht="33.75" hidden="1">
      <c r="A455" s="146"/>
      <c r="B455" s="147"/>
      <c r="C455" s="538"/>
      <c r="D455" s="116"/>
      <c r="E455" s="149">
        <f>+E454+1</f>
        <v>46117</v>
      </c>
      <c r="F455" s="114" t="str">
        <f>Data!$A$45</f>
        <v>Đệm mái ta luy vữa XM-M100, dày 5cm</v>
      </c>
      <c r="G455" s="114" t="s">
        <v>458</v>
      </c>
      <c r="H455" s="187">
        <v>442635.8</v>
      </c>
      <c r="I455" s="187">
        <v>442691.16</v>
      </c>
      <c r="J455" s="116" t="s">
        <v>61</v>
      </c>
      <c r="K455" s="151" t="s">
        <v>254</v>
      </c>
      <c r="L455" s="151">
        <v>10.7</v>
      </c>
      <c r="M455" s="115"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455" s="114" t="str">
        <f>Data!$B$45</f>
        <v>TCVN 4453:1995 – Kết cấu bê tông và bê tông cốt thép – Quy phạm thi công và nghiệm thu.</v>
      </c>
      <c r="O455" s="116" t="s">
        <v>257</v>
      </c>
      <c r="P455" s="118" t="s">
        <v>238</v>
      </c>
      <c r="Q455" s="116" t="s">
        <v>251</v>
      </c>
      <c r="R455" s="116"/>
      <c r="S455" s="116">
        <v>4</v>
      </c>
    </row>
    <row r="456" spans="1:19" ht="33.75" hidden="1">
      <c r="A456" s="146"/>
      <c r="B456" s="147"/>
      <c r="C456" s="148">
        <f>MAX($C$5:C455)+1</f>
        <v>431</v>
      </c>
      <c r="D456" s="116" t="str">
        <f>COUNT($C$343:C456)&amp;"/BBNT/KM442+620;KM442+660"</f>
        <v>109/BBNT/KM442+620;KM442+660</v>
      </c>
      <c r="E456" s="149">
        <f>+E455+7</f>
        <v>46124</v>
      </c>
      <c r="F456" s="114" t="str">
        <f>Data!$A$45</f>
        <v>Đệm mái ta luy vữa XM-M100, dày 5cm</v>
      </c>
      <c r="G456" s="114" t="s">
        <v>458</v>
      </c>
      <c r="H456" s="187">
        <v>442635.8</v>
      </c>
      <c r="I456" s="187">
        <v>442691.16</v>
      </c>
      <c r="J456" s="116" t="s">
        <v>61</v>
      </c>
      <c r="K456" s="151" t="s">
        <v>254</v>
      </c>
      <c r="L456" s="151">
        <v>10.7</v>
      </c>
      <c r="M456" s="115"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456" s="114" t="str">
        <f>Data!$B$45</f>
        <v>TCVN 4453:1995 – Kết cấu bê tông và bê tông cốt thép – Quy phạm thi công và nghiệm thu.</v>
      </c>
      <c r="O456" s="116" t="s">
        <v>258</v>
      </c>
      <c r="P456" s="118" t="s">
        <v>238</v>
      </c>
      <c r="Q456" s="116"/>
      <c r="R456" s="116" t="s">
        <v>251</v>
      </c>
      <c r="S456" s="116">
        <v>4</v>
      </c>
    </row>
    <row r="457" spans="1:19" ht="33.75" hidden="1">
      <c r="A457" s="146"/>
      <c r="B457" s="147"/>
      <c r="C457" s="148">
        <f>MAX($C$5:C456)+1</f>
        <v>432</v>
      </c>
      <c r="D457" s="116" t="str">
        <f>COUNT($C$343:C457)&amp;"/BBNT/KM442+620;KM442+660"</f>
        <v>110/BBNT/KM442+620;KM442+660</v>
      </c>
      <c r="E457" s="149">
        <f>+E456+7</f>
        <v>46131</v>
      </c>
      <c r="F457" s="114" t="s">
        <v>531</v>
      </c>
      <c r="G457" s="114" t="s">
        <v>531</v>
      </c>
      <c r="H457" s="187">
        <v>442635.8</v>
      </c>
      <c r="I457" s="187">
        <v>442691.16</v>
      </c>
      <c r="J457" s="116" t="s">
        <v>61</v>
      </c>
      <c r="K457" s="151" t="s">
        <v>532</v>
      </c>
      <c r="L457" s="151">
        <v>1108.3</v>
      </c>
      <c r="M457" s="115" t="str">
        <f>Data!$I$46</f>
        <v>- Lưới thép B40 đúng chủng loại, kích thước; không han gỉ, đứt gãy;
- Trải, lắp đặt đúng phạm vi, bám sát mái taluy, không chùng võng, xô lệch;
- Lưới được cố định chắc chắn bằng neo/thanh giữ, khoảng cách đảm bảo;
- Đánh giá: phù hợp thiết kế và tiêu chuẩn kỹ thuật.
- Đánh giá: Phù hợp với thiết kế và tiêu chuẩn kỹ thuật, quy trình thi công và nghiệm thu.</v>
      </c>
      <c r="N457" s="114" t="str">
        <f>Data!$B$46</f>
        <v>TCVN 4453:1995 – Kết cấu bê tông và bê tông cốt thép – Quy phạm thi công và nghiệm thu.</v>
      </c>
      <c r="O457" s="118" t="s">
        <v>258</v>
      </c>
      <c r="P457" s="118" t="s">
        <v>238</v>
      </c>
      <c r="Q457" s="116" t="s">
        <v>251</v>
      </c>
      <c r="R457" s="116" t="s">
        <v>251</v>
      </c>
      <c r="S457" s="116">
        <v>4</v>
      </c>
    </row>
    <row r="458" spans="1:19" ht="40.5" hidden="1">
      <c r="A458" s="146"/>
      <c r="B458" s="147"/>
      <c r="C458" s="148">
        <f>MAX($C$5:C457)+1</f>
        <v>433</v>
      </c>
      <c r="D458" s="116" t="str">
        <f>COUNT($C$343:C458)&amp;"/BBNT/KM442+620;KM442+660"</f>
        <v>111/BBNT/KM442+620;KM442+660</v>
      </c>
      <c r="E458" s="149">
        <f>+E457</f>
        <v>46131</v>
      </c>
      <c r="F458" s="114" t="str">
        <f>Data!$A$4</f>
        <v>Đổ bê tông</v>
      </c>
      <c r="G458" s="114" t="s">
        <v>533</v>
      </c>
      <c r="H458" s="187">
        <v>442635.8</v>
      </c>
      <c r="I458" s="187">
        <v>442691.16</v>
      </c>
      <c r="J458" s="116" t="s">
        <v>61</v>
      </c>
      <c r="K458" s="151" t="s">
        <v>254</v>
      </c>
      <c r="L458" s="116">
        <v>35.67</v>
      </c>
      <c r="M458"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58" s="114" t="str">
        <f>Data!$B$4</f>
        <v xml:space="preserve"> TCVN 4453 : 1995 và các tiêu chuẩn, quy chuẩn hiện hành của nhà nước.</v>
      </c>
      <c r="O458" s="116" t="s">
        <v>257</v>
      </c>
      <c r="P458" s="118" t="s">
        <v>238</v>
      </c>
      <c r="Q458" s="116" t="s">
        <v>251</v>
      </c>
      <c r="R458" s="116" t="s">
        <v>251</v>
      </c>
      <c r="S458" s="116">
        <v>4</v>
      </c>
    </row>
    <row r="459" spans="1:19" ht="33.75" hidden="1">
      <c r="A459" s="146"/>
      <c r="B459" s="147"/>
      <c r="C459" s="148">
        <f>MAX($C$5:C458)+1</f>
        <v>434</v>
      </c>
      <c r="D459" s="116" t="str">
        <f>COUNT($C$343:C459)&amp;"/BBNT/KM442+620;KM442+660"</f>
        <v>112/BBNT/KM442+620;KM442+660</v>
      </c>
      <c r="E459" s="149">
        <f>+E458+7</f>
        <v>46138</v>
      </c>
      <c r="F459" s="114" t="str">
        <f>Data!$A$5</f>
        <v>NT bê tông</v>
      </c>
      <c r="G459" s="114" t="s">
        <v>534</v>
      </c>
      <c r="H459" s="187">
        <v>442635.8</v>
      </c>
      <c r="I459" s="187">
        <v>442691.16</v>
      </c>
      <c r="J459" s="116" t="s">
        <v>61</v>
      </c>
      <c r="K459" s="151" t="s">
        <v>254</v>
      </c>
      <c r="L459" s="116">
        <f>+L458</f>
        <v>35.67</v>
      </c>
      <c r="M459"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59" s="114" t="str">
        <f>Data!$B$5</f>
        <v>TCVN 4453:1995 – Kết cấu bê tông và bê tông cốt thép – Quy phạm thi công và nghiệm thu.</v>
      </c>
      <c r="O459" s="116" t="s">
        <v>258</v>
      </c>
      <c r="P459" s="118" t="s">
        <v>238</v>
      </c>
      <c r="Q459" s="116"/>
      <c r="R459" s="116" t="s">
        <v>251</v>
      </c>
      <c r="S459" s="116">
        <v>4</v>
      </c>
    </row>
    <row r="460" spans="1:19" ht="33.75" hidden="1">
      <c r="A460" s="146"/>
      <c r="B460" s="147"/>
      <c r="C460" s="148">
        <f>MAX($C$5:C459)+1</f>
        <v>435</v>
      </c>
      <c r="D460" s="116" t="str">
        <f>COUNT($C$343:C460)&amp;"/BBNT/KM442+620;KM442+660"</f>
        <v>113/BBNT/KM442+620;KM442+660</v>
      </c>
      <c r="E460" s="149">
        <f>+E458+1</f>
        <v>46132</v>
      </c>
      <c r="F460" s="114" t="str">
        <f>Data!$A$6</f>
        <v xml:space="preserve">Hố móng </v>
      </c>
      <c r="G460" s="114" t="s">
        <v>355</v>
      </c>
      <c r="H460" s="150">
        <v>442585</v>
      </c>
      <c r="I460" s="150"/>
      <c r="J460" s="116" t="s">
        <v>61</v>
      </c>
      <c r="K460" s="151" t="s">
        <v>353</v>
      </c>
      <c r="L460" s="116">
        <v>1</v>
      </c>
      <c r="M460"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60" s="114" t="str">
        <f>Data!$B$6</f>
        <v xml:space="preserve"> TCVN 9436-2012, TCVN 4447-2012 và các tiêu chuẩn, quy chuẩn hiện hành của nhà nước.</v>
      </c>
      <c r="O460" s="116" t="s">
        <v>258</v>
      </c>
      <c r="P460" s="118" t="s">
        <v>238</v>
      </c>
      <c r="Q460" s="116" t="s">
        <v>251</v>
      </c>
      <c r="R460" s="116" t="s">
        <v>251</v>
      </c>
      <c r="S460" s="116">
        <v>4</v>
      </c>
    </row>
    <row r="461" spans="1:19" ht="33.75" hidden="1">
      <c r="A461" s="146"/>
      <c r="B461" s="147"/>
      <c r="C461" s="148">
        <f>MAX($C$5:C460)+1</f>
        <v>436</v>
      </c>
      <c r="D461" s="116" t="str">
        <f>COUNT($C$343:C461)&amp;"/BBNT/KM442+620;KM442+660"</f>
        <v>114/BBNT/KM442+620;KM442+660</v>
      </c>
      <c r="E461" s="149">
        <f t="shared" ref="E461:E462" si="31">+E460</f>
        <v>46132</v>
      </c>
      <c r="F461" s="114" t="str">
        <f>Data!$A$41</f>
        <v>Lắp đặt cột + biển báo tám giác</v>
      </c>
      <c r="G461" s="114" t="s">
        <v>354</v>
      </c>
      <c r="H461" s="150">
        <v>442585</v>
      </c>
      <c r="I461" s="150"/>
      <c r="J461" s="116" t="s">
        <v>61</v>
      </c>
      <c r="K461" s="151" t="s">
        <v>63</v>
      </c>
      <c r="L461" s="116">
        <v>1</v>
      </c>
      <c r="M461"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461" s="114" t="str">
        <f>Data!$B$41</f>
        <v>QCVN 41:2019/BGTVT – Quy chuẩn báo hiệu đường bộ.</v>
      </c>
      <c r="O461" s="116" t="s">
        <v>258</v>
      </c>
      <c r="P461" s="118" t="s">
        <v>238</v>
      </c>
      <c r="Q461" s="116" t="s">
        <v>251</v>
      </c>
      <c r="R461" s="116" t="s">
        <v>251</v>
      </c>
      <c r="S461" s="116">
        <v>4</v>
      </c>
    </row>
    <row r="462" spans="1:19" ht="40.5" hidden="1">
      <c r="A462" s="146"/>
      <c r="B462" s="147"/>
      <c r="C462" s="148">
        <f>MAX($C$5:C461)+1</f>
        <v>437</v>
      </c>
      <c r="D462" s="116" t="str">
        <f>COUNT($C$343:C462)&amp;"/BBNT/KM442+620;KM442+660"</f>
        <v>115/BBNT/KM442+620;KM442+660</v>
      </c>
      <c r="E462" s="149">
        <f t="shared" si="31"/>
        <v>46132</v>
      </c>
      <c r="F462" s="114" t="str">
        <f>Data!$A$4</f>
        <v>Đổ bê tông</v>
      </c>
      <c r="G462" s="114" t="s">
        <v>356</v>
      </c>
      <c r="H462" s="150">
        <v>442585</v>
      </c>
      <c r="I462" s="150"/>
      <c r="J462" s="116" t="s">
        <v>61</v>
      </c>
      <c r="K462" s="151" t="s">
        <v>254</v>
      </c>
      <c r="L462" s="116">
        <v>0.14499999999999999</v>
      </c>
      <c r="M46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62" s="114" t="str">
        <f>Data!$B$4</f>
        <v xml:space="preserve"> TCVN 4453 : 1995 và các tiêu chuẩn, quy chuẩn hiện hành của nhà nước.</v>
      </c>
      <c r="O462" s="116" t="s">
        <v>257</v>
      </c>
      <c r="P462" s="118" t="s">
        <v>238</v>
      </c>
      <c r="Q462" s="116" t="s">
        <v>251</v>
      </c>
      <c r="R462" s="116" t="s">
        <v>251</v>
      </c>
      <c r="S462" s="116">
        <v>4</v>
      </c>
    </row>
    <row r="463" spans="1:19" ht="33.75" hidden="1">
      <c r="A463" s="146"/>
      <c r="B463" s="147"/>
      <c r="C463" s="148">
        <f>MAX($C$5:C462)+1</f>
        <v>438</v>
      </c>
      <c r="D463" s="116" t="str">
        <f>COUNT($C$343:C463)&amp;"/BBNT/KM442+620;KM442+660"</f>
        <v>116/BBNT/KM442+620;KM442+660</v>
      </c>
      <c r="E463" s="149">
        <f>+E462+7</f>
        <v>46139</v>
      </c>
      <c r="F463" s="114" t="str">
        <f>Data!$A$5</f>
        <v>NT bê tông</v>
      </c>
      <c r="G463" s="114" t="s">
        <v>357</v>
      </c>
      <c r="H463" s="150">
        <v>442585</v>
      </c>
      <c r="I463" s="150"/>
      <c r="J463" s="116" t="s">
        <v>61</v>
      </c>
      <c r="K463" s="151" t="s">
        <v>254</v>
      </c>
      <c r="L463" s="116">
        <v>0.14499999999999999</v>
      </c>
      <c r="M46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63" s="114" t="str">
        <f>Data!$B$5</f>
        <v>TCVN 4453:1995 – Kết cấu bê tông và bê tông cốt thép – Quy phạm thi công và nghiệm thu.</v>
      </c>
      <c r="O463" s="116" t="s">
        <v>258</v>
      </c>
      <c r="P463" s="118" t="s">
        <v>238</v>
      </c>
      <c r="Q463" s="116"/>
      <c r="R463" s="116" t="s">
        <v>251</v>
      </c>
      <c r="S463" s="116">
        <v>4</v>
      </c>
    </row>
    <row r="464" spans="1:19" ht="33.75" hidden="1">
      <c r="A464" s="146"/>
      <c r="B464" s="147"/>
      <c r="C464" s="148">
        <f>MAX($C$5:C463)+1</f>
        <v>439</v>
      </c>
      <c r="D464" s="116" t="str">
        <f>COUNT($C$343:C464)&amp;"/BBNT/KM442+620;KM442+660"</f>
        <v>117/BBNT/KM442+620;KM442+660</v>
      </c>
      <c r="E464" s="149">
        <f>+E460</f>
        <v>46132</v>
      </c>
      <c r="F464" s="114" t="str">
        <f>Data!$A$6</f>
        <v xml:space="preserve">Hố móng </v>
      </c>
      <c r="G464" s="114" t="s">
        <v>440</v>
      </c>
      <c r="H464" s="150">
        <v>442750</v>
      </c>
      <c r="I464" s="150"/>
      <c r="J464" s="116" t="s">
        <v>62</v>
      </c>
      <c r="K464" s="151" t="s">
        <v>353</v>
      </c>
      <c r="L464" s="116">
        <v>1</v>
      </c>
      <c r="M464"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64" s="114" t="str">
        <f>Data!$B$6</f>
        <v xml:space="preserve"> TCVN 9436-2012, TCVN 4447-2012 và các tiêu chuẩn, quy chuẩn hiện hành của nhà nước.</v>
      </c>
      <c r="O464" s="116" t="s">
        <v>258</v>
      </c>
      <c r="P464" s="118" t="s">
        <v>238</v>
      </c>
      <c r="Q464" s="116" t="s">
        <v>251</v>
      </c>
      <c r="R464" s="116" t="s">
        <v>251</v>
      </c>
      <c r="S464" s="116">
        <v>4</v>
      </c>
    </row>
    <row r="465" spans="1:19" ht="33.75" hidden="1">
      <c r="A465" s="146"/>
      <c r="B465" s="147"/>
      <c r="C465" s="148">
        <f>MAX($C$5:C464)+1</f>
        <v>440</v>
      </c>
      <c r="D465" s="116" t="str">
        <f>COUNT($C$343:C465)&amp;"/BBNT/KM442+620;KM442+660"</f>
        <v>118/BBNT/KM442+620;KM442+660</v>
      </c>
      <c r="E465" s="149">
        <f>+E464</f>
        <v>46132</v>
      </c>
      <c r="F465" s="114" t="str">
        <f>Data!$A$41</f>
        <v>Lắp đặt cột + biển báo tám giác</v>
      </c>
      <c r="G465" s="114" t="s">
        <v>441</v>
      </c>
      <c r="H465" s="150">
        <v>442750</v>
      </c>
      <c r="I465" s="150"/>
      <c r="J465" s="116" t="s">
        <v>62</v>
      </c>
      <c r="K465" s="151" t="s">
        <v>63</v>
      </c>
      <c r="L465" s="116">
        <v>1</v>
      </c>
      <c r="M465"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465" s="114" t="str">
        <f>Data!$B$41</f>
        <v>QCVN 41:2019/BGTVT – Quy chuẩn báo hiệu đường bộ.</v>
      </c>
      <c r="O465" s="116" t="s">
        <v>258</v>
      </c>
      <c r="P465" s="118" t="s">
        <v>238</v>
      </c>
      <c r="Q465" s="116" t="s">
        <v>251</v>
      </c>
      <c r="R465" s="116" t="s">
        <v>251</v>
      </c>
      <c r="S465" s="116">
        <v>4</v>
      </c>
    </row>
    <row r="466" spans="1:19" ht="40.5" hidden="1">
      <c r="A466" s="146"/>
      <c r="B466" s="147"/>
      <c r="C466" s="148">
        <f>MAX($C$5:C465)+1</f>
        <v>441</v>
      </c>
      <c r="D466" s="116" t="str">
        <f>COUNT($C$343:C466)&amp;"/BBNT/KM442+620;KM442+660"</f>
        <v>119/BBNT/KM442+620;KM442+660</v>
      </c>
      <c r="E466" s="149">
        <f t="shared" ref="E466" si="32">+E465</f>
        <v>46132</v>
      </c>
      <c r="F466" s="114" t="str">
        <f>Data!$A$4</f>
        <v>Đổ bê tông</v>
      </c>
      <c r="G466" s="114" t="s">
        <v>442</v>
      </c>
      <c r="H466" s="150">
        <v>442750</v>
      </c>
      <c r="I466" s="150"/>
      <c r="J466" s="116" t="s">
        <v>62</v>
      </c>
      <c r="K466" s="151" t="s">
        <v>254</v>
      </c>
      <c r="L466" s="116">
        <v>0.14499999999999999</v>
      </c>
      <c r="M46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66" s="114" t="str">
        <f>Data!$B$4</f>
        <v xml:space="preserve"> TCVN 4453 : 1995 và các tiêu chuẩn, quy chuẩn hiện hành của nhà nước.</v>
      </c>
      <c r="O466" s="116" t="s">
        <v>257</v>
      </c>
      <c r="P466" s="118" t="s">
        <v>238</v>
      </c>
      <c r="Q466" s="116" t="s">
        <v>251</v>
      </c>
      <c r="R466" s="116" t="s">
        <v>251</v>
      </c>
      <c r="S466" s="116">
        <v>4</v>
      </c>
    </row>
    <row r="467" spans="1:19" ht="33.75" hidden="1">
      <c r="A467" s="146"/>
      <c r="B467" s="147"/>
      <c r="C467" s="148">
        <f>MAX($C$5:C466)+1</f>
        <v>442</v>
      </c>
      <c r="D467" s="116" t="str">
        <f>COUNT($C$343:C467)&amp;"/BBNT/KM442+620;KM442+660"</f>
        <v>120/BBNT/KM442+620;KM442+660</v>
      </c>
      <c r="E467" s="149">
        <f>+E466+7</f>
        <v>46139</v>
      </c>
      <c r="F467" s="114" t="str">
        <f>Data!$A$5</f>
        <v>NT bê tông</v>
      </c>
      <c r="G467" s="114" t="s">
        <v>443</v>
      </c>
      <c r="H467" s="150">
        <v>442750</v>
      </c>
      <c r="I467" s="150"/>
      <c r="J467" s="116" t="s">
        <v>62</v>
      </c>
      <c r="K467" s="151" t="s">
        <v>254</v>
      </c>
      <c r="L467" s="116">
        <v>0.14499999999999999</v>
      </c>
      <c r="M46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67" s="114" t="str">
        <f>Data!$B$5</f>
        <v>TCVN 4453:1995 – Kết cấu bê tông và bê tông cốt thép – Quy phạm thi công và nghiệm thu.</v>
      </c>
      <c r="O467" s="116" t="s">
        <v>258</v>
      </c>
      <c r="P467" s="118" t="s">
        <v>238</v>
      </c>
      <c r="Q467" s="116"/>
      <c r="R467" s="116" t="s">
        <v>251</v>
      </c>
      <c r="S467" s="116">
        <v>4</v>
      </c>
    </row>
    <row r="468" spans="1:19" ht="40.5" hidden="1">
      <c r="A468" s="146"/>
      <c r="B468" s="147"/>
      <c r="C468" s="148">
        <f>MAX($C$5:C467)+1</f>
        <v>443</v>
      </c>
      <c r="D468" s="116" t="str">
        <f>COUNT($C$343:C468)&amp;"/BBNT/KM442+620;KM442+660"</f>
        <v>121/BBNT/KM442+620;KM442+660</v>
      </c>
      <c r="E468" s="149">
        <f>+E466</f>
        <v>46132</v>
      </c>
      <c r="F468" s="114" t="str">
        <f>Data!$A$39</f>
        <v>Khuôn lề gia cố BTXM</v>
      </c>
      <c r="G468" s="114" t="str">
        <f>Data!$A$39</f>
        <v>Khuôn lề gia cố BTXM</v>
      </c>
      <c r="H468" s="187">
        <v>442635.8</v>
      </c>
      <c r="I468" s="187">
        <v>442691.16</v>
      </c>
      <c r="J468" s="116" t="s">
        <v>61</v>
      </c>
      <c r="K468" s="151" t="s">
        <v>252</v>
      </c>
      <c r="L468" s="116">
        <v>76.290000000000006</v>
      </c>
      <c r="M468" s="115"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468" s="114" t="str">
        <f>Data!$B$39</f>
        <v>TCVN 4453:1995 – Kết cấu bê tông và bê tông cốt thép – Quy phạm thi công và nghiệm thu.</v>
      </c>
      <c r="O468" s="116" t="s">
        <v>258</v>
      </c>
      <c r="P468" s="118" t="s">
        <v>238</v>
      </c>
      <c r="Q468" s="116" t="s">
        <v>251</v>
      </c>
      <c r="R468" s="116" t="s">
        <v>251</v>
      </c>
      <c r="S468" s="116">
        <v>4</v>
      </c>
    </row>
    <row r="469" spans="1:19" ht="40.5" hidden="1">
      <c r="A469" s="146"/>
      <c r="B469" s="147"/>
      <c r="C469" s="148">
        <f>MAX($C$5:C468)+1</f>
        <v>444</v>
      </c>
      <c r="D469" s="116" t="str">
        <f>COUNT($C$343:C469)&amp;"/BBNT/KM442+620;KM442+660"</f>
        <v>122/BBNT/KM442+620;KM442+660</v>
      </c>
      <c r="E469" s="149">
        <f>+E468</f>
        <v>46132</v>
      </c>
      <c r="F469" s="114" t="str">
        <f>Data!$A$31</f>
        <v>Lớp móng đá dăm nước</v>
      </c>
      <c r="G469" s="114" t="s">
        <v>344</v>
      </c>
      <c r="H469" s="187">
        <v>442635.8</v>
      </c>
      <c r="I469" s="187">
        <v>442691.16</v>
      </c>
      <c r="J469" s="116" t="s">
        <v>61</v>
      </c>
      <c r="K469" s="151" t="s">
        <v>252</v>
      </c>
      <c r="L469" s="116">
        <f>+L468</f>
        <v>76.290000000000006</v>
      </c>
      <c r="M469"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469" s="114" t="str">
        <f>Data!$B$31</f>
        <v>TCVN 9504:2012 - Lớp kết cấu áo đường đá dăm nước - thi công và nghiệm thu</v>
      </c>
      <c r="O469" s="116" t="s">
        <v>258</v>
      </c>
      <c r="P469" s="118" t="s">
        <v>238</v>
      </c>
      <c r="Q469" s="116" t="s">
        <v>251</v>
      </c>
      <c r="R469" s="116" t="s">
        <v>251</v>
      </c>
      <c r="S469" s="116">
        <v>4</v>
      </c>
    </row>
    <row r="470" spans="1:19" ht="33.75" hidden="1">
      <c r="A470" s="146"/>
      <c r="B470" s="147"/>
      <c r="C470" s="148">
        <f>MAX($C$5:C469)+1</f>
        <v>445</v>
      </c>
      <c r="D470" s="116" t="str">
        <f>COUNT($C$343:C470)&amp;"/BBNT/KM442+620;KM442+660"</f>
        <v>123/BBNT/KM442+620;KM442+660</v>
      </c>
      <c r="E470" s="149">
        <f t="shared" ref="E470:E471" si="33">+E469</f>
        <v>46132</v>
      </c>
      <c r="F470" s="114" t="str">
        <f>Data!$A$40</f>
        <v>Lót bạt dứa</v>
      </c>
      <c r="G470" s="114" t="s">
        <v>350</v>
      </c>
      <c r="H470" s="187">
        <v>442635.8</v>
      </c>
      <c r="I470" s="187">
        <v>442691.16</v>
      </c>
      <c r="J470" s="116" t="s">
        <v>61</v>
      </c>
      <c r="K470" s="151" t="s">
        <v>252</v>
      </c>
      <c r="L470" s="116">
        <f t="shared" ref="L470:L472" si="34">+L469</f>
        <v>76.290000000000006</v>
      </c>
      <c r="M470"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470" s="114" t="str">
        <f>Data!$B$40</f>
        <v>TCVN 4453:1995 – Kết cấu bê tông và bê tông cốt thép – Quy phạm thi công và nghiệm thu.</v>
      </c>
      <c r="O470" s="116" t="s">
        <v>258</v>
      </c>
      <c r="P470" s="118" t="s">
        <v>238</v>
      </c>
      <c r="Q470" s="116" t="s">
        <v>251</v>
      </c>
      <c r="R470" s="116" t="s">
        <v>251</v>
      </c>
      <c r="S470" s="116">
        <v>4</v>
      </c>
    </row>
    <row r="471" spans="1:19" ht="40.5" hidden="1">
      <c r="A471" s="146"/>
      <c r="B471" s="147"/>
      <c r="C471" s="148">
        <f>MAX($C$5:C470)+1</f>
        <v>446</v>
      </c>
      <c r="D471" s="116" t="str">
        <f>COUNT($C$343:C471)&amp;"/BBNT/KM442+620;KM442+660"</f>
        <v>124/BBNT/KM442+620;KM442+660</v>
      </c>
      <c r="E471" s="149">
        <f t="shared" si="33"/>
        <v>46132</v>
      </c>
      <c r="F471" s="114" t="str">
        <f>Data!$A$4</f>
        <v>Đổ bê tông</v>
      </c>
      <c r="G471" s="108" t="s">
        <v>463</v>
      </c>
      <c r="H471" s="187">
        <v>442635.8</v>
      </c>
      <c r="I471" s="187">
        <v>442691.16</v>
      </c>
      <c r="J471" s="116" t="s">
        <v>61</v>
      </c>
      <c r="K471" s="151" t="s">
        <v>252</v>
      </c>
      <c r="L471" s="116">
        <f t="shared" si="34"/>
        <v>76.290000000000006</v>
      </c>
      <c r="M47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71" s="114" t="str">
        <f>Data!$B$4</f>
        <v xml:space="preserve"> TCVN 4453 : 1995 và các tiêu chuẩn, quy chuẩn hiện hành của nhà nước.</v>
      </c>
      <c r="O471" s="116" t="s">
        <v>257</v>
      </c>
      <c r="P471" s="118" t="s">
        <v>238</v>
      </c>
      <c r="Q471" s="116" t="s">
        <v>251</v>
      </c>
      <c r="R471" s="116" t="s">
        <v>251</v>
      </c>
      <c r="S471" s="116">
        <v>4</v>
      </c>
    </row>
    <row r="472" spans="1:19" ht="34.5" hidden="1" customHeight="1">
      <c r="A472" s="146"/>
      <c r="B472" s="147"/>
      <c r="C472" s="148">
        <f>MAX($C$5:C471)+1</f>
        <v>447</v>
      </c>
      <c r="D472" s="116" t="str">
        <f>COUNT($C$343:C472)&amp;"/BBNT/KM442+620;KM442+660"</f>
        <v>125/BBNT/KM442+620;KM442+660</v>
      </c>
      <c r="E472" s="149">
        <f>+E471+7</f>
        <v>46139</v>
      </c>
      <c r="F472" s="114" t="str">
        <f>Data!$A$5</f>
        <v>NT bê tông</v>
      </c>
      <c r="G472" s="188" t="s">
        <v>464</v>
      </c>
      <c r="H472" s="187">
        <v>442635.8</v>
      </c>
      <c r="I472" s="187">
        <v>442691.16</v>
      </c>
      <c r="J472" s="116" t="s">
        <v>61</v>
      </c>
      <c r="K472" s="151" t="s">
        <v>252</v>
      </c>
      <c r="L472" s="116">
        <f t="shared" si="34"/>
        <v>76.290000000000006</v>
      </c>
      <c r="M47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72" s="114" t="str">
        <f>Data!$B$5</f>
        <v>TCVN 4453:1995 – Kết cấu bê tông và bê tông cốt thép – Quy phạm thi công và nghiệm thu.</v>
      </c>
      <c r="O472" s="116" t="s">
        <v>258</v>
      </c>
      <c r="P472" s="118" t="s">
        <v>238</v>
      </c>
      <c r="Q472" s="116"/>
      <c r="R472" s="116" t="s">
        <v>251</v>
      </c>
      <c r="S472" s="116">
        <v>4</v>
      </c>
    </row>
    <row r="473" spans="1:19" ht="30" hidden="1">
      <c r="A473" s="146"/>
      <c r="B473" s="147"/>
      <c r="C473" s="148">
        <f>MAX($C$5:C472)+1</f>
        <v>448</v>
      </c>
      <c r="D473" s="116" t="str">
        <f>COUNT($C$343:C473)&amp;"/BBNT/KM442+620;KM442+660"</f>
        <v>126/BBNT/KM442+620;KM442+660</v>
      </c>
      <c r="E473" s="149">
        <f>+E472</f>
        <v>46139</v>
      </c>
      <c r="F473" s="114"/>
      <c r="G473" s="114" t="s">
        <v>963</v>
      </c>
      <c r="H473" s="187">
        <v>442635.8</v>
      </c>
      <c r="I473" s="187">
        <v>442691.16</v>
      </c>
      <c r="J473" s="116" t="s">
        <v>61</v>
      </c>
      <c r="K473" s="151"/>
      <c r="L473" s="116"/>
      <c r="M473" s="115"/>
      <c r="N473" s="114"/>
      <c r="O473" s="116" t="s">
        <v>962</v>
      </c>
      <c r="P473" s="118" t="s">
        <v>238</v>
      </c>
      <c r="Q473" s="116"/>
      <c r="R473" s="116" t="s">
        <v>251</v>
      </c>
      <c r="S473" s="116">
        <v>4</v>
      </c>
    </row>
    <row r="474" spans="1:19" s="204" customFormat="1" ht="14.25" hidden="1">
      <c r="A474" s="203"/>
      <c r="B474" s="265"/>
      <c r="C474" s="190" t="s">
        <v>535</v>
      </c>
      <c r="D474" s="208" t="s">
        <v>536</v>
      </c>
      <c r="E474" s="205" t="s">
        <v>358</v>
      </c>
      <c r="F474" s="205"/>
      <c r="G474" s="205" t="str">
        <f>+D474</f>
        <v>Km443+047</v>
      </c>
      <c r="H474" s="205"/>
      <c r="I474" s="205"/>
      <c r="J474" s="205"/>
      <c r="K474" s="206"/>
      <c r="L474" s="205"/>
      <c r="M474" s="205"/>
      <c r="N474" s="205"/>
      <c r="O474" s="205"/>
      <c r="P474" s="207"/>
      <c r="Q474" s="205"/>
      <c r="R474" s="205"/>
      <c r="S474" s="205">
        <v>4</v>
      </c>
    </row>
    <row r="475" spans="1:19" ht="15" hidden="1">
      <c r="A475" s="146"/>
      <c r="B475" s="147"/>
      <c r="C475" s="148">
        <f>MAX($C$5:C474)+1</f>
        <v>449</v>
      </c>
      <c r="D475" s="116" t="str">
        <f>COUNT($C$475:C475)&amp;"/BBNT/KM443+047"</f>
        <v>1/BBNT/KM443+047</v>
      </c>
      <c r="E475" s="149">
        <v>46100</v>
      </c>
      <c r="F475" s="114"/>
      <c r="G475" s="114" t="s">
        <v>537</v>
      </c>
      <c r="H475" s="187">
        <v>443047</v>
      </c>
      <c r="I475" s="187"/>
      <c r="J475" s="116" t="s">
        <v>61</v>
      </c>
      <c r="K475" s="151"/>
      <c r="L475" s="191"/>
      <c r="M475" s="115"/>
      <c r="N475" s="114"/>
      <c r="O475" s="116" t="s">
        <v>146</v>
      </c>
      <c r="P475" s="118" t="s">
        <v>238</v>
      </c>
      <c r="Q475" s="116"/>
      <c r="R475" s="116" t="s">
        <v>251</v>
      </c>
      <c r="S475" s="116">
        <v>4</v>
      </c>
    </row>
    <row r="476" spans="1:19" ht="15" hidden="1">
      <c r="A476" s="146"/>
      <c r="B476" s="147"/>
      <c r="C476" s="148">
        <f>MAX($C$5:C475)+1</f>
        <v>450</v>
      </c>
      <c r="D476" s="116" t="str">
        <f>COUNT($C$475:C476)&amp;"/BBNT/KM443+047"</f>
        <v>2/BBNT/KM443+047</v>
      </c>
      <c r="E476" s="149">
        <f t="shared" ref="E476:E481" si="35">+E475</f>
        <v>46100</v>
      </c>
      <c r="F476" s="114"/>
      <c r="G476" s="114" t="s">
        <v>538</v>
      </c>
      <c r="H476" s="187">
        <v>443047</v>
      </c>
      <c r="I476" s="187"/>
      <c r="J476" s="116" t="s">
        <v>61</v>
      </c>
      <c r="K476" s="151"/>
      <c r="L476" s="116"/>
      <c r="M476" s="189"/>
      <c r="N476" s="114"/>
      <c r="O476" s="116" t="s">
        <v>145</v>
      </c>
      <c r="P476" s="118" t="s">
        <v>238</v>
      </c>
      <c r="Q476" s="116"/>
      <c r="R476" s="116" t="s">
        <v>251</v>
      </c>
      <c r="S476" s="116">
        <v>4</v>
      </c>
    </row>
    <row r="477" spans="1:19" ht="40.5" hidden="1">
      <c r="A477" s="146"/>
      <c r="B477" s="147"/>
      <c r="C477" s="148">
        <f>MAX($C$5:C476)+1</f>
        <v>451</v>
      </c>
      <c r="D477" s="116" t="str">
        <f>COUNT($C$475:C477)&amp;"/BBNT/KM443+047"</f>
        <v>3/BBNT/KM443+047</v>
      </c>
      <c r="E477" s="149">
        <f t="shared" si="35"/>
        <v>46100</v>
      </c>
      <c r="F477" s="114" t="s">
        <v>539</v>
      </c>
      <c r="G477" s="114" t="s">
        <v>539</v>
      </c>
      <c r="H477" s="187">
        <v>443047</v>
      </c>
      <c r="I477" s="150"/>
      <c r="J477" s="116" t="s">
        <v>61</v>
      </c>
      <c r="K477" s="151" t="s">
        <v>254</v>
      </c>
      <c r="L477" s="116">
        <v>2.82</v>
      </c>
      <c r="M477" s="115" t="str">
        <f>Data!$I$47</f>
        <v>- Phá bỏ bê tông chân khay, ốp mái, bậc lên xuống đúng phạm vi, vị trí theo thiết kế;
- Quá trình phá dỡ không ảnh hưởng nền, mái taluy và kết cấu lân cận;
- Vật liệu sau phá dỡ được thu gom, vận chuyển khỏi hiện trường;
- Mặt bằng được dọn sạch, đảm bảo thi công tiếp theo;
- Thi công đảm bảo an toàn lao động và giao thông;
- Đánh giá: phù hợp thiết kế và tiêu chuẩn kỹ thuật.</v>
      </c>
      <c r="N477" s="114" t="str">
        <f>Data!$B$47</f>
        <v xml:space="preserve"> TCVN 9436-2012, TCVN 4447-2012 và các tiêu chuẩn, quy chuẩn hiện hành của nhà nước.</v>
      </c>
      <c r="O477" s="116" t="s">
        <v>258</v>
      </c>
      <c r="P477" s="118" t="s">
        <v>238</v>
      </c>
      <c r="Q477" s="116" t="s">
        <v>251</v>
      </c>
      <c r="R477" s="116" t="s">
        <v>251</v>
      </c>
      <c r="S477" s="116">
        <v>4</v>
      </c>
    </row>
    <row r="478" spans="1:19" ht="33.75" hidden="1">
      <c r="A478" s="146"/>
      <c r="B478" s="147"/>
      <c r="C478" s="148">
        <f>MAX($C$5:C477)+1</f>
        <v>452</v>
      </c>
      <c r="D478" s="116" t="str">
        <f>COUNT($C$475:C478)&amp;"/BBNT/KM443+047"</f>
        <v>4/BBNT/KM443+047</v>
      </c>
      <c r="E478" s="149">
        <f t="shared" si="35"/>
        <v>46100</v>
      </c>
      <c r="F478" s="114" t="str">
        <f>Data!$A$6</f>
        <v xml:space="preserve">Hố móng </v>
      </c>
      <c r="G478" s="114" t="s">
        <v>540</v>
      </c>
      <c r="H478" s="187">
        <v>443047</v>
      </c>
      <c r="I478" s="150"/>
      <c r="J478" s="116" t="s">
        <v>61</v>
      </c>
      <c r="K478" s="151"/>
      <c r="L478" s="178" t="s">
        <v>541</v>
      </c>
      <c r="M478"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78" s="114" t="str">
        <f>Data!$B$6</f>
        <v xml:space="preserve"> TCVN 9436-2012, TCVN 4447-2012 và các tiêu chuẩn, quy chuẩn hiện hành của nhà nước.</v>
      </c>
      <c r="O478" s="116" t="s">
        <v>258</v>
      </c>
      <c r="P478" s="118" t="s">
        <v>238</v>
      </c>
      <c r="Q478" s="116" t="s">
        <v>251</v>
      </c>
      <c r="R478" s="116" t="s">
        <v>251</v>
      </c>
      <c r="S478" s="116">
        <v>4</v>
      </c>
    </row>
    <row r="479" spans="1:19" ht="40.5" hidden="1">
      <c r="A479" s="146"/>
      <c r="B479" s="147"/>
      <c r="C479" s="148">
        <f>MAX($C$5:C478)+1</f>
        <v>453</v>
      </c>
      <c r="D479" s="116" t="str">
        <f>COUNT($C$475:C479)&amp;"/BBNT/KM443+047"</f>
        <v>5/BBNT/KM443+047</v>
      </c>
      <c r="E479" s="149">
        <f t="shared" si="35"/>
        <v>46100</v>
      </c>
      <c r="F479" s="114" t="str">
        <f>Data!$A$2</f>
        <v>Lắp đặt ván khuôn</v>
      </c>
      <c r="G479" s="114" t="s">
        <v>542</v>
      </c>
      <c r="H479" s="187">
        <v>443047</v>
      </c>
      <c r="I479" s="187"/>
      <c r="J479" s="116" t="s">
        <v>61</v>
      </c>
      <c r="K479" s="151" t="s">
        <v>252</v>
      </c>
      <c r="L479" s="116">
        <v>50.58</v>
      </c>
      <c r="M479"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79" s="114" t="str">
        <f>Data!$B$2</f>
        <v>TCVN 4453:1995 – Kết cấu bê tông và bê tông cốt thép – Quy phạm thi công và nghiệm thu.</v>
      </c>
      <c r="O479" s="116" t="s">
        <v>258</v>
      </c>
      <c r="P479" s="118" t="s">
        <v>238</v>
      </c>
      <c r="Q479" s="116" t="s">
        <v>251</v>
      </c>
      <c r="R479" s="116" t="s">
        <v>251</v>
      </c>
      <c r="S479" s="116">
        <v>4</v>
      </c>
    </row>
    <row r="480" spans="1:19" ht="40.5" hidden="1">
      <c r="A480" s="146"/>
      <c r="B480" s="147"/>
      <c r="C480" s="148">
        <f>MAX($C$5:C479)+1</f>
        <v>454</v>
      </c>
      <c r="D480" s="116" t="str">
        <f>COUNT($C$475:C480)&amp;"/BBNT/KM443+047"</f>
        <v>6/BBNT/KM443+047</v>
      </c>
      <c r="E480" s="149">
        <f t="shared" si="35"/>
        <v>46100</v>
      </c>
      <c r="F480" s="114" t="str">
        <f>Data!$A$4</f>
        <v>Đổ bê tông</v>
      </c>
      <c r="G480" s="114" t="s">
        <v>544</v>
      </c>
      <c r="H480" s="187">
        <v>443047</v>
      </c>
      <c r="I480" s="187"/>
      <c r="J480" s="116" t="s">
        <v>61</v>
      </c>
      <c r="K480" s="151" t="s">
        <v>254</v>
      </c>
      <c r="L480" s="116">
        <v>19.79</v>
      </c>
      <c r="M480"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80" s="114" t="str">
        <f>Data!$B$4</f>
        <v xml:space="preserve"> TCVN 4453 : 1995 và các tiêu chuẩn, quy chuẩn hiện hành của nhà nước.</v>
      </c>
      <c r="O480" s="116" t="s">
        <v>257</v>
      </c>
      <c r="P480" s="118" t="s">
        <v>238</v>
      </c>
      <c r="Q480" s="116" t="s">
        <v>251</v>
      </c>
      <c r="R480" s="116" t="s">
        <v>251</v>
      </c>
      <c r="S480" s="116">
        <v>4</v>
      </c>
    </row>
    <row r="481" spans="1:19" ht="40.5" hidden="1">
      <c r="A481" s="146"/>
      <c r="B481" s="147"/>
      <c r="C481" s="148">
        <f>MAX($C$5:C480)+1</f>
        <v>455</v>
      </c>
      <c r="D481" s="116" t="str">
        <f>COUNT($C$475:C481)&amp;"/BBNT/KM443+047"</f>
        <v>7/BBNT/KM443+047</v>
      </c>
      <c r="E481" s="149">
        <f t="shared" si="35"/>
        <v>46100</v>
      </c>
      <c r="F481" s="114" t="str">
        <f>Data!$A$3</f>
        <v>Lắp đặt cốt thép</v>
      </c>
      <c r="G481" s="114" t="s">
        <v>547</v>
      </c>
      <c r="H481" s="187">
        <v>443047</v>
      </c>
      <c r="I481" s="187"/>
      <c r="J481" s="116" t="s">
        <v>61</v>
      </c>
      <c r="K481" s="151" t="s">
        <v>532</v>
      </c>
      <c r="L481" s="116">
        <f>(13.79/0.15)*0.395</f>
        <v>36.31366666666667</v>
      </c>
      <c r="M481" s="115" t="str">
        <f>Data!$I$3</f>
        <v>- Độ sạch: Đảm bảo;
- Liên kết giữa các thanh thép: Đảm bảo ổn định, chắc chắc;
- Chủng loại: Thép Hòa phát;
- Bước thép: Theo HSTK;
- Khối lượng: Đảm bảo theo HSTK;
- Đánh giá: Phù hợp với thiết kế và tiêu chuẩn kỹ thuật, quy trình thi công và nghiệm thu.</v>
      </c>
      <c r="N481" s="114" t="str">
        <f>Data!$B$3</f>
        <v>TCVN 4453:1995 – Kết cấu bê tông và bê tông cốt thép – Quy phạm thi công và nghiệm thu.</v>
      </c>
      <c r="O481" s="116" t="s">
        <v>258</v>
      </c>
      <c r="P481" s="118" t="s">
        <v>238</v>
      </c>
      <c r="Q481" s="116" t="s">
        <v>251</v>
      </c>
      <c r="R481" s="116" t="s">
        <v>251</v>
      </c>
      <c r="S481" s="116">
        <v>4</v>
      </c>
    </row>
    <row r="482" spans="1:19" ht="33.75" hidden="1">
      <c r="A482" s="146"/>
      <c r="B482" s="147"/>
      <c r="C482" s="148">
        <f>MAX($C$5:C481)+1</f>
        <v>456</v>
      </c>
      <c r="D482" s="116" t="str">
        <f>COUNT($C$475:C482)&amp;"/BBNT/KM443+047"</f>
        <v>8/BBNT/KM443+047</v>
      </c>
      <c r="E482" s="149">
        <f>+E481+7</f>
        <v>46107</v>
      </c>
      <c r="F482" s="114" t="str">
        <f>Data!$A$5</f>
        <v>NT bê tông</v>
      </c>
      <c r="G482" s="114" t="s">
        <v>454</v>
      </c>
      <c r="H482" s="187">
        <v>443047</v>
      </c>
      <c r="I482" s="187"/>
      <c r="J482" s="116" t="s">
        <v>61</v>
      </c>
      <c r="K482" s="151" t="s">
        <v>254</v>
      </c>
      <c r="L482" s="116">
        <f>+L480</f>
        <v>19.79</v>
      </c>
      <c r="M48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82" s="114" t="str">
        <f>Data!$B$5</f>
        <v>TCVN 4453:1995 – Kết cấu bê tông và bê tông cốt thép – Quy phạm thi công và nghiệm thu.</v>
      </c>
      <c r="O482" s="116" t="s">
        <v>258</v>
      </c>
      <c r="P482" s="118" t="s">
        <v>238</v>
      </c>
      <c r="Q482" s="116"/>
      <c r="R482" s="116" t="s">
        <v>251</v>
      </c>
      <c r="S482" s="116">
        <v>4</v>
      </c>
    </row>
    <row r="483" spans="1:19" ht="33.75" hidden="1">
      <c r="A483" s="146"/>
      <c r="B483" s="147"/>
      <c r="C483" s="148">
        <f>MAX($C$5:C482)+1</f>
        <v>457</v>
      </c>
      <c r="D483" s="116" t="str">
        <f>COUNT($C$475:C483)&amp;"/BBNT/KM443+047"</f>
        <v>9/BBNT/KM443+047</v>
      </c>
      <c r="E483" s="149">
        <f>+E482</f>
        <v>46107</v>
      </c>
      <c r="F483" s="114" t="str">
        <f>Data!$A$7</f>
        <v>Đắp móng</v>
      </c>
      <c r="G483" s="114" t="s">
        <v>1503</v>
      </c>
      <c r="H483" s="187">
        <v>443047</v>
      </c>
      <c r="I483" s="150"/>
      <c r="J483" s="116" t="s">
        <v>61</v>
      </c>
      <c r="K483" s="151" t="s">
        <v>254</v>
      </c>
      <c r="L483" s="116">
        <v>25.03</v>
      </c>
      <c r="M483" s="115" t="str">
        <f>Data!$I$7</f>
        <v>- Bình đồ tuyến: Đúng HSTK;
- Độ chặt từng lớp: Đạt;
- Trắc ngang nền: đủ;
- Cao độ: đạt; Dốc ngang: đạt;
- Đánh giá: Phù hợp với thiết kế và tiêu chuẩn kỹ thuật, quy trình thi công và nghiệm thu;</v>
      </c>
      <c r="N483" s="114" t="str">
        <f>Data!$B$7</f>
        <v>TCVN 4447 -2012 Công tác đất - Thi công và nghiệm thu;</v>
      </c>
      <c r="O483" s="116" t="s">
        <v>258</v>
      </c>
      <c r="P483" s="118" t="s">
        <v>238</v>
      </c>
      <c r="Q483" s="116" t="s">
        <v>251</v>
      </c>
      <c r="R483" s="116" t="s">
        <v>251</v>
      </c>
      <c r="S483" s="116">
        <v>4</v>
      </c>
    </row>
    <row r="484" spans="1:19" ht="30" hidden="1">
      <c r="A484" s="146"/>
      <c r="B484" s="147"/>
      <c r="C484" s="148">
        <f>MAX($C$5:C483)+1</f>
        <v>458</v>
      </c>
      <c r="D484" s="116" t="str">
        <f>COUNT($C$475:C484)&amp;"/BBNT/KM443+047"</f>
        <v>10/BBNT/KM443+047</v>
      </c>
      <c r="E484" s="149">
        <f>+E483</f>
        <v>46107</v>
      </c>
      <c r="F484" s="114" t="str">
        <f>Data!$A$48</f>
        <v>Lắp đặt lỗ thoát nước mái tứ nón</v>
      </c>
      <c r="G484" s="114" t="s">
        <v>550</v>
      </c>
      <c r="H484" s="187">
        <v>443047</v>
      </c>
      <c r="I484" s="187"/>
      <c r="J484" s="116" t="s">
        <v>61</v>
      </c>
      <c r="K484" s="151" t="s">
        <v>274</v>
      </c>
      <c r="L484" s="116">
        <v>13</v>
      </c>
      <c r="M484" s="115" t="str">
        <f>Data!$I$48</f>
        <v>- Lỗ thoát nước đúng vị trí, kích thước theo bản vẽ;
- Ống D48 lắp đúng cao độ, hướng thoát hợp lý; có lớp đá dăm/sỏi đệm chống bít tắc;
- Liên kết chắc chắn, không hư hỏng hay sai lệch;
- Đánh giá: Phù hợp với thiết kế và tiêu chuẩn kỹ thuật, quy trình thi công và nghiệm thu.</v>
      </c>
      <c r="N484" s="114" t="str">
        <f>Data!$B$48</f>
        <v>TCVN 4453:1995 – Kết cấu bê tông và bê tông cốt thép – Quy phạm thi công và nghiệm thu.</v>
      </c>
      <c r="O484" s="116" t="s">
        <v>258</v>
      </c>
      <c r="P484" s="118" t="s">
        <v>238</v>
      </c>
      <c r="Q484" s="116" t="s">
        <v>251</v>
      </c>
      <c r="R484" s="116" t="s">
        <v>251</v>
      </c>
      <c r="S484" s="116">
        <v>4</v>
      </c>
    </row>
    <row r="485" spans="1:19" ht="33.75" hidden="1">
      <c r="A485" s="146"/>
      <c r="B485" s="147"/>
      <c r="C485" s="538"/>
      <c r="D485" s="116"/>
      <c r="E485" s="149">
        <f>+E483</f>
        <v>46107</v>
      </c>
      <c r="F485" s="114" t="str">
        <f>Data!$A$45</f>
        <v>Đệm mái ta luy vữa XM-M100, dày 5cm</v>
      </c>
      <c r="G485" s="114" t="s">
        <v>545</v>
      </c>
      <c r="H485" s="187">
        <v>443047</v>
      </c>
      <c r="I485" s="187"/>
      <c r="J485" s="116" t="s">
        <v>61</v>
      </c>
      <c r="K485" s="151" t="s">
        <v>254</v>
      </c>
      <c r="L485" s="151">
        <v>4.8</v>
      </c>
      <c r="M485" s="115"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485" s="114" t="str">
        <f>Data!$B$45</f>
        <v>TCVN 4453:1995 – Kết cấu bê tông và bê tông cốt thép – Quy phạm thi công và nghiệm thu.</v>
      </c>
      <c r="O485" s="116" t="s">
        <v>257</v>
      </c>
      <c r="P485" s="118" t="s">
        <v>238</v>
      </c>
      <c r="Q485" s="116" t="s">
        <v>251</v>
      </c>
      <c r="R485" s="116"/>
      <c r="S485" s="116">
        <v>4</v>
      </c>
    </row>
    <row r="486" spans="1:19" ht="33.75" hidden="1">
      <c r="A486" s="146"/>
      <c r="B486" s="147"/>
      <c r="C486" s="148">
        <f>MAX($C$5:C485)+1</f>
        <v>459</v>
      </c>
      <c r="D486" s="116" t="str">
        <f>COUNT($C$475:C486)&amp;"/BBNT/KM443+047"</f>
        <v>11/BBNT/KM443+047</v>
      </c>
      <c r="E486" s="149">
        <f>+E485+7</f>
        <v>46114</v>
      </c>
      <c r="F486" s="114" t="str">
        <f>Data!$A$45</f>
        <v>Đệm mái ta luy vữa XM-M100, dày 5cm</v>
      </c>
      <c r="G486" s="114" t="s">
        <v>545</v>
      </c>
      <c r="H486" s="187">
        <v>443047</v>
      </c>
      <c r="I486" s="187"/>
      <c r="J486" s="116" t="s">
        <v>61</v>
      </c>
      <c r="K486" s="151" t="s">
        <v>254</v>
      </c>
      <c r="L486" s="151">
        <f>+L485</f>
        <v>4.8</v>
      </c>
      <c r="M486" s="115"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486" s="114" t="str">
        <f>Data!$B$45</f>
        <v>TCVN 4453:1995 – Kết cấu bê tông và bê tông cốt thép – Quy phạm thi công và nghiệm thu.</v>
      </c>
      <c r="O486" s="116" t="s">
        <v>258</v>
      </c>
      <c r="P486" s="118" t="s">
        <v>238</v>
      </c>
      <c r="Q486" s="116"/>
      <c r="R486" s="116" t="s">
        <v>251</v>
      </c>
      <c r="S486" s="116">
        <v>4</v>
      </c>
    </row>
    <row r="487" spans="1:19" ht="40.5" hidden="1">
      <c r="A487" s="146"/>
      <c r="B487" s="147"/>
      <c r="C487" s="148">
        <f>MAX($C$5:C486)+1</f>
        <v>460</v>
      </c>
      <c r="D487" s="116" t="str">
        <f>COUNT($C$475:C487)&amp;"/BBNT/KM443+047"</f>
        <v>12/BBNT/KM443+047</v>
      </c>
      <c r="E487" s="149">
        <f>+E486</f>
        <v>46114</v>
      </c>
      <c r="F487" s="114" t="str">
        <f>Data!$A$3</f>
        <v>Lắp đặt cốt thép</v>
      </c>
      <c r="G487" s="114" t="s">
        <v>546</v>
      </c>
      <c r="H487" s="187">
        <v>443047</v>
      </c>
      <c r="I487" s="187"/>
      <c r="J487" s="116" t="s">
        <v>61</v>
      </c>
      <c r="K487" s="151" t="s">
        <v>532</v>
      </c>
      <c r="L487" s="151">
        <f>265.66-L481</f>
        <v>229.34633333333335</v>
      </c>
      <c r="M487" s="115" t="str">
        <f>Data!$I$3</f>
        <v>- Độ sạch: Đảm bảo;
- Liên kết giữa các thanh thép: Đảm bảo ổn định, chắc chắc;
- Chủng loại: Thép Hòa phát;
- Bước thép: Theo HSTK;
- Khối lượng: Đảm bảo theo HSTK;
- Đánh giá: Phù hợp với thiết kế và tiêu chuẩn kỹ thuật, quy trình thi công và nghiệm thu.</v>
      </c>
      <c r="N487" s="114" t="str">
        <f>Data!$B$3</f>
        <v>TCVN 4453:1995 – Kết cấu bê tông và bê tông cốt thép – Quy phạm thi công và nghiệm thu.</v>
      </c>
      <c r="O487" s="118" t="s">
        <v>258</v>
      </c>
      <c r="P487" s="118" t="s">
        <v>238</v>
      </c>
      <c r="Q487" s="116" t="s">
        <v>251</v>
      </c>
      <c r="R487" s="116" t="s">
        <v>251</v>
      </c>
      <c r="S487" s="116">
        <v>4</v>
      </c>
    </row>
    <row r="488" spans="1:19" ht="40.5" hidden="1">
      <c r="A488" s="146"/>
      <c r="B488" s="147"/>
      <c r="C488" s="148">
        <f>MAX($C$5:C487)+1</f>
        <v>461</v>
      </c>
      <c r="D488" s="116" t="str">
        <f>COUNT($C$475:C488)&amp;"/BBNT/KM443+047"</f>
        <v>13/BBNT/KM443+047</v>
      </c>
      <c r="E488" s="149">
        <f>+E487</f>
        <v>46114</v>
      </c>
      <c r="F488" s="114" t="str">
        <f>Data!$A$4</f>
        <v>Đổ bê tông</v>
      </c>
      <c r="G488" s="114" t="s">
        <v>548</v>
      </c>
      <c r="H488" s="187">
        <v>443047</v>
      </c>
      <c r="I488" s="187"/>
      <c r="J488" s="116" t="s">
        <v>61</v>
      </c>
      <c r="K488" s="151" t="s">
        <v>254</v>
      </c>
      <c r="L488" s="116">
        <v>7.83</v>
      </c>
      <c r="M488"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88" s="114" t="str">
        <f>Data!$B$4</f>
        <v xml:space="preserve"> TCVN 4453 : 1995 và các tiêu chuẩn, quy chuẩn hiện hành của nhà nước.</v>
      </c>
      <c r="O488" s="116" t="s">
        <v>257</v>
      </c>
      <c r="P488" s="118" t="s">
        <v>238</v>
      </c>
      <c r="Q488" s="116" t="s">
        <v>251</v>
      </c>
      <c r="R488" s="116" t="s">
        <v>251</v>
      </c>
      <c r="S488" s="116">
        <v>4</v>
      </c>
    </row>
    <row r="489" spans="1:19" ht="33.75" hidden="1">
      <c r="A489" s="146"/>
      <c r="B489" s="147"/>
      <c r="C489" s="148">
        <f>MAX($C$5:C488)+1</f>
        <v>462</v>
      </c>
      <c r="D489" s="116" t="str">
        <f>COUNT($C$475:C489)&amp;"/BBNT/KM443+047"</f>
        <v>14/BBNT/KM443+047</v>
      </c>
      <c r="E489" s="149">
        <f>+E488+7</f>
        <v>46121</v>
      </c>
      <c r="F489" s="114" t="str">
        <f>Data!$A$5</f>
        <v>NT bê tông</v>
      </c>
      <c r="G489" s="114" t="s">
        <v>549</v>
      </c>
      <c r="H489" s="187">
        <v>443047</v>
      </c>
      <c r="I489" s="187"/>
      <c r="J489" s="116" t="s">
        <v>61</v>
      </c>
      <c r="K489" s="151" t="s">
        <v>254</v>
      </c>
      <c r="L489" s="116">
        <f>+L488</f>
        <v>7.83</v>
      </c>
      <c r="M489"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89" s="114" t="str">
        <f>Data!$B$5</f>
        <v>TCVN 4453:1995 – Kết cấu bê tông và bê tông cốt thép – Quy phạm thi công và nghiệm thu.</v>
      </c>
      <c r="O489" s="116" t="s">
        <v>258</v>
      </c>
      <c r="P489" s="118" t="s">
        <v>238</v>
      </c>
      <c r="Q489" s="116"/>
      <c r="R489" s="116" t="s">
        <v>251</v>
      </c>
      <c r="S489" s="116">
        <v>4</v>
      </c>
    </row>
    <row r="490" spans="1:19" ht="40.5" hidden="1">
      <c r="A490" s="146"/>
      <c r="B490" s="147"/>
      <c r="C490" s="148">
        <f>MAX($C$5:C489)+1</f>
        <v>463</v>
      </c>
      <c r="D490" s="116" t="str">
        <f>COUNT($C$475:C490)&amp;"/BBNT/KM443+047"</f>
        <v>15/BBNT/KM443+047</v>
      </c>
      <c r="E490" s="149">
        <f>+E489</f>
        <v>46121</v>
      </c>
      <c r="F490" s="114" t="str">
        <f>Data!$A$2</f>
        <v>Lắp đặt ván khuôn</v>
      </c>
      <c r="G490" s="114" t="s">
        <v>551</v>
      </c>
      <c r="H490" s="187">
        <v>443047</v>
      </c>
      <c r="I490" s="187"/>
      <c r="J490" s="116" t="s">
        <v>61</v>
      </c>
      <c r="K490" s="151" t="s">
        <v>252</v>
      </c>
      <c r="L490" s="116">
        <v>2.91</v>
      </c>
      <c r="M490"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90" s="114" t="str">
        <f>Data!$B$2</f>
        <v>TCVN 4453:1995 – Kết cấu bê tông và bê tông cốt thép – Quy phạm thi công và nghiệm thu.</v>
      </c>
      <c r="O490" s="116" t="s">
        <v>258</v>
      </c>
      <c r="P490" s="118" t="s">
        <v>238</v>
      </c>
      <c r="Q490" s="116" t="s">
        <v>251</v>
      </c>
      <c r="R490" s="116" t="s">
        <v>251</v>
      </c>
      <c r="S490" s="116">
        <v>4</v>
      </c>
    </row>
    <row r="491" spans="1:19" ht="40.5" hidden="1">
      <c r="A491" s="146"/>
      <c r="B491" s="147"/>
      <c r="C491" s="148">
        <f>MAX($C$5:C490)+1</f>
        <v>464</v>
      </c>
      <c r="D491" s="116" t="str">
        <f>COUNT($C$475:C491)&amp;"/BBNT/KM443+047"</f>
        <v>16/BBNT/KM443+047</v>
      </c>
      <c r="E491" s="149">
        <f>+E490</f>
        <v>46121</v>
      </c>
      <c r="F491" s="114" t="str">
        <f>Data!$A$4</f>
        <v>Đổ bê tông</v>
      </c>
      <c r="G491" s="114" t="s">
        <v>552</v>
      </c>
      <c r="H491" s="187">
        <v>443047</v>
      </c>
      <c r="I491" s="187"/>
      <c r="J491" s="116" t="s">
        <v>61</v>
      </c>
      <c r="K491" s="151" t="s">
        <v>254</v>
      </c>
      <c r="L491" s="116">
        <v>0.34</v>
      </c>
      <c r="M49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91" s="114" t="str">
        <f>Data!$B$4</f>
        <v xml:space="preserve"> TCVN 4453 : 1995 và các tiêu chuẩn, quy chuẩn hiện hành của nhà nước.</v>
      </c>
      <c r="O491" s="116" t="s">
        <v>257</v>
      </c>
      <c r="P491" s="118" t="s">
        <v>238</v>
      </c>
      <c r="Q491" s="116" t="s">
        <v>251</v>
      </c>
      <c r="R491" s="116" t="s">
        <v>251</v>
      </c>
      <c r="S491" s="116">
        <v>4</v>
      </c>
    </row>
    <row r="492" spans="1:19" ht="33.75" hidden="1">
      <c r="A492" s="146"/>
      <c r="B492" s="147"/>
      <c r="C492" s="148">
        <f>MAX($C$5:C491)+1</f>
        <v>465</v>
      </c>
      <c r="D492" s="116" t="str">
        <f>COUNT($C$475:C492)&amp;"/BBNT/KM443+047"</f>
        <v>17/BBNT/KM443+047</v>
      </c>
      <c r="E492" s="149">
        <f>+E491+7</f>
        <v>46128</v>
      </c>
      <c r="F492" s="114" t="str">
        <f>Data!$A$5</f>
        <v>NT bê tông</v>
      </c>
      <c r="G492" s="114" t="s">
        <v>553</v>
      </c>
      <c r="H492" s="187">
        <v>443047</v>
      </c>
      <c r="I492" s="187"/>
      <c r="J492" s="116" t="s">
        <v>61</v>
      </c>
      <c r="K492" s="151" t="s">
        <v>254</v>
      </c>
      <c r="L492" s="116">
        <f>+L491</f>
        <v>0.34</v>
      </c>
      <c r="M49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92" s="114" t="str">
        <f>Data!$B$5</f>
        <v>TCVN 4453:1995 – Kết cấu bê tông và bê tông cốt thép – Quy phạm thi công và nghiệm thu.</v>
      </c>
      <c r="O492" s="116" t="s">
        <v>258</v>
      </c>
      <c r="P492" s="118" t="s">
        <v>238</v>
      </c>
      <c r="Q492" s="116"/>
      <c r="R492" s="116" t="s">
        <v>251</v>
      </c>
      <c r="S492" s="116">
        <v>4</v>
      </c>
    </row>
    <row r="493" spans="1:19" ht="33.75" hidden="1">
      <c r="A493" s="146"/>
      <c r="B493" s="147"/>
      <c r="C493" s="148">
        <f>MAX($C$5:C492)+1</f>
        <v>466</v>
      </c>
      <c r="D493" s="116" t="str">
        <f>COUNT($C$475:C493)&amp;"/BBNT/KM443+047"</f>
        <v>18/BBNT/KM443+047</v>
      </c>
      <c r="E493" s="149">
        <f>+E492</f>
        <v>46128</v>
      </c>
      <c r="F493" s="114" t="str">
        <f>Data!$A$6</f>
        <v xml:space="preserve">Hố móng </v>
      </c>
      <c r="G493" s="114" t="s">
        <v>554</v>
      </c>
      <c r="H493" s="187">
        <v>443047</v>
      </c>
      <c r="I493" s="187"/>
      <c r="J493" s="116" t="s">
        <v>61</v>
      </c>
      <c r="K493" s="151" t="s">
        <v>66</v>
      </c>
      <c r="L493" s="116">
        <v>3.5</v>
      </c>
      <c r="M493"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93" s="114" t="str">
        <f>Data!$B$6</f>
        <v xml:space="preserve"> TCVN 9436-2012, TCVN 4447-2012 và các tiêu chuẩn, quy chuẩn hiện hành của nhà nước.</v>
      </c>
      <c r="O493" s="116" t="s">
        <v>258</v>
      </c>
      <c r="P493" s="118" t="s">
        <v>238</v>
      </c>
      <c r="Q493" s="116" t="s">
        <v>251</v>
      </c>
      <c r="R493" s="116" t="s">
        <v>251</v>
      </c>
      <c r="S493" s="116">
        <v>4</v>
      </c>
    </row>
    <row r="494" spans="1:19" ht="40.5" hidden="1">
      <c r="A494" s="146"/>
      <c r="B494" s="147"/>
      <c r="C494" s="148">
        <f>MAX($C$5:C493)+1</f>
        <v>467</v>
      </c>
      <c r="D494" s="116" t="str">
        <f>COUNT($C$475:C494)&amp;"/BBNT/KM443+047"</f>
        <v>19/BBNT/KM443+047</v>
      </c>
      <c r="E494" s="149">
        <f>+E493</f>
        <v>46128</v>
      </c>
      <c r="F494" s="114" t="str">
        <f>Data!$A$2</f>
        <v>Lắp đặt ván khuôn</v>
      </c>
      <c r="G494" s="114" t="s">
        <v>555</v>
      </c>
      <c r="H494" s="187">
        <v>443047</v>
      </c>
      <c r="I494" s="187"/>
      <c r="J494" s="116" t="s">
        <v>61</v>
      </c>
      <c r="K494" s="151" t="s">
        <v>252</v>
      </c>
      <c r="L494" s="116">
        <f>1.53*3.5</f>
        <v>5.3550000000000004</v>
      </c>
      <c r="M49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94" s="114" t="str">
        <f>Data!$B$2</f>
        <v>TCVN 4453:1995 – Kết cấu bê tông và bê tông cốt thép – Quy phạm thi công và nghiệm thu.</v>
      </c>
      <c r="O494" s="116" t="s">
        <v>258</v>
      </c>
      <c r="P494" s="118" t="s">
        <v>238</v>
      </c>
      <c r="Q494" s="116" t="s">
        <v>251</v>
      </c>
      <c r="R494" s="116" t="s">
        <v>251</v>
      </c>
      <c r="S494" s="116">
        <v>4</v>
      </c>
    </row>
    <row r="495" spans="1:19" ht="33.75" hidden="1">
      <c r="A495" s="146"/>
      <c r="B495" s="147"/>
      <c r="C495" s="148">
        <f>MAX($C$5:C494)+1</f>
        <v>468</v>
      </c>
      <c r="D495" s="116" t="str">
        <f>COUNT($C$475:C495)&amp;"/BBNT/KM443+047"</f>
        <v>20/BBNT/KM443+047</v>
      </c>
      <c r="E495" s="149">
        <f>+E493</f>
        <v>46128</v>
      </c>
      <c r="F495" s="114" t="str">
        <f>Data!$A$40</f>
        <v>Lót bạt dứa</v>
      </c>
      <c r="G495" s="114" t="s">
        <v>556</v>
      </c>
      <c r="H495" s="187">
        <v>443047</v>
      </c>
      <c r="I495" s="187"/>
      <c r="J495" s="116" t="s">
        <v>61</v>
      </c>
      <c r="K495" s="151" t="s">
        <v>252</v>
      </c>
      <c r="L495" s="116">
        <f>+L494</f>
        <v>5.3550000000000004</v>
      </c>
      <c r="M495"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495" s="114" t="str">
        <f>Data!$B$40</f>
        <v>TCVN 4453:1995 – Kết cấu bê tông và bê tông cốt thép – Quy phạm thi công và nghiệm thu.</v>
      </c>
      <c r="O495" s="116" t="s">
        <v>258</v>
      </c>
      <c r="P495" s="118" t="s">
        <v>238</v>
      </c>
      <c r="Q495" s="116" t="s">
        <v>251</v>
      </c>
      <c r="R495" s="116" t="s">
        <v>251</v>
      </c>
      <c r="S495" s="116">
        <v>4</v>
      </c>
    </row>
    <row r="496" spans="1:19" ht="40.5" hidden="1">
      <c r="A496" s="146"/>
      <c r="B496" s="147"/>
      <c r="C496" s="148">
        <f>MAX($C$5:C495)+1</f>
        <v>469</v>
      </c>
      <c r="D496" s="116" t="str">
        <f>COUNT($C$475:C496)&amp;"/BBNT/KM443+047"</f>
        <v>21/BBNT/KM443+047</v>
      </c>
      <c r="E496" s="149">
        <f t="shared" ref="E496" si="36">+E495</f>
        <v>46128</v>
      </c>
      <c r="F496" s="114" t="str">
        <f>Data!$A$4</f>
        <v>Đổ bê tông</v>
      </c>
      <c r="G496" s="114" t="s">
        <v>557</v>
      </c>
      <c r="H496" s="187">
        <v>443047</v>
      </c>
      <c r="I496" s="187"/>
      <c r="J496" s="116" t="s">
        <v>61</v>
      </c>
      <c r="K496" s="151" t="s">
        <v>254</v>
      </c>
      <c r="L496" s="116">
        <f>0.17*3.5</f>
        <v>0.59500000000000008</v>
      </c>
      <c r="M49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96" s="114" t="str">
        <f>Data!$B$4</f>
        <v xml:space="preserve"> TCVN 4453 : 1995 và các tiêu chuẩn, quy chuẩn hiện hành của nhà nước.</v>
      </c>
      <c r="O496" s="116" t="s">
        <v>257</v>
      </c>
      <c r="P496" s="118" t="s">
        <v>238</v>
      </c>
      <c r="Q496" s="116" t="s">
        <v>251</v>
      </c>
      <c r="R496" s="116" t="s">
        <v>251</v>
      </c>
      <c r="S496" s="116">
        <v>4</v>
      </c>
    </row>
    <row r="497" spans="1:19" ht="33.75" hidden="1">
      <c r="A497" s="146"/>
      <c r="B497" s="147"/>
      <c r="C497" s="148">
        <f>MAX($C$5:C496)+1</f>
        <v>470</v>
      </c>
      <c r="D497" s="116" t="str">
        <f>COUNT($C$475:C497)&amp;"/BBNT/KM443+047"</f>
        <v>22/BBNT/KM443+047</v>
      </c>
      <c r="E497" s="149">
        <f>+E496+7</f>
        <v>46135</v>
      </c>
      <c r="F497" s="114" t="str">
        <f>Data!$A$5</f>
        <v>NT bê tông</v>
      </c>
      <c r="G497" s="114" t="s">
        <v>558</v>
      </c>
      <c r="H497" s="187">
        <v>443047</v>
      </c>
      <c r="I497" s="187"/>
      <c r="J497" s="116" t="s">
        <v>61</v>
      </c>
      <c r="K497" s="151" t="s">
        <v>254</v>
      </c>
      <c r="L497" s="116">
        <f>+L496</f>
        <v>0.59500000000000008</v>
      </c>
      <c r="M49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97" s="114" t="str">
        <f>Data!$B$5</f>
        <v>TCVN 4453:1995 – Kết cấu bê tông và bê tông cốt thép – Quy phạm thi công và nghiệm thu.</v>
      </c>
      <c r="O497" s="116" t="s">
        <v>258</v>
      </c>
      <c r="P497" s="118" t="s">
        <v>238</v>
      </c>
      <c r="Q497" s="116"/>
      <c r="R497" s="116" t="s">
        <v>251</v>
      </c>
      <c r="S497" s="116">
        <v>4</v>
      </c>
    </row>
    <row r="498" spans="1:19" ht="33.75" hidden="1">
      <c r="A498" s="146"/>
      <c r="B498" s="147"/>
      <c r="C498" s="148">
        <f>MAX($C$5:C497)+1</f>
        <v>471</v>
      </c>
      <c r="D498" s="116" t="str">
        <f>COUNT($C$475:C498)&amp;"/BBNT/KM443+047"</f>
        <v>23/BBNT/KM443+047</v>
      </c>
      <c r="E498" s="149">
        <f>+E493</f>
        <v>46128</v>
      </c>
      <c r="F498" s="114" t="str">
        <f>Data!$A$6</f>
        <v xml:space="preserve">Hố móng </v>
      </c>
      <c r="G498" s="114" t="s">
        <v>559</v>
      </c>
      <c r="H498" s="187">
        <v>443047</v>
      </c>
      <c r="I498" s="187"/>
      <c r="J498" s="116" t="s">
        <v>61</v>
      </c>
      <c r="K498" s="151" t="s">
        <v>66</v>
      </c>
      <c r="L498" s="116">
        <v>8.6999999999999993</v>
      </c>
      <c r="M498"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98" s="114" t="str">
        <f>Data!$B$6</f>
        <v xml:space="preserve"> TCVN 9436-2012, TCVN 4447-2012 và các tiêu chuẩn, quy chuẩn hiện hành của nhà nước.</v>
      </c>
      <c r="O498" s="116" t="s">
        <v>258</v>
      </c>
      <c r="P498" s="118" t="s">
        <v>238</v>
      </c>
      <c r="Q498" s="116" t="s">
        <v>251</v>
      </c>
      <c r="R498" s="116" t="s">
        <v>251</v>
      </c>
      <c r="S498" s="116">
        <v>4</v>
      </c>
    </row>
    <row r="499" spans="1:19" ht="40.5" hidden="1">
      <c r="A499" s="146"/>
      <c r="B499" s="147"/>
      <c r="C499" s="148">
        <f>MAX($C$5:C498)+1</f>
        <v>472</v>
      </c>
      <c r="D499" s="116" t="str">
        <f>COUNT($C$475:C499)&amp;"/BBNT/KM443+047"</f>
        <v>24/BBNT/KM443+047</v>
      </c>
      <c r="E499" s="149">
        <f>+E498</f>
        <v>46128</v>
      </c>
      <c r="F499" s="114" t="str">
        <f>Data!$A$2</f>
        <v>Lắp đặt ván khuôn</v>
      </c>
      <c r="G499" s="114" t="s">
        <v>561</v>
      </c>
      <c r="H499" s="187">
        <v>443047</v>
      </c>
      <c r="I499" s="187"/>
      <c r="J499" s="116" t="s">
        <v>61</v>
      </c>
      <c r="K499" s="151" t="s">
        <v>252</v>
      </c>
      <c r="L499" s="116">
        <f>9.25-L494</f>
        <v>3.8949999999999996</v>
      </c>
      <c r="M499"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99" s="114" t="str">
        <f>Data!$B$2</f>
        <v>TCVN 4453:1995 – Kết cấu bê tông và bê tông cốt thép – Quy phạm thi công và nghiệm thu.</v>
      </c>
      <c r="O499" s="116" t="s">
        <v>258</v>
      </c>
      <c r="P499" s="118" t="s">
        <v>238</v>
      </c>
      <c r="Q499" s="116" t="s">
        <v>251</v>
      </c>
      <c r="R499" s="116" t="s">
        <v>251</v>
      </c>
      <c r="S499" s="116">
        <v>4</v>
      </c>
    </row>
    <row r="500" spans="1:19" ht="33.75" hidden="1">
      <c r="A500" s="146"/>
      <c r="B500" s="147"/>
      <c r="C500" s="148">
        <f>MAX($C$5:C499)+1</f>
        <v>473</v>
      </c>
      <c r="D500" s="116" t="str">
        <f>COUNT($C$475:C500)&amp;"/BBNT/KM443+047"</f>
        <v>25/BBNT/KM443+047</v>
      </c>
      <c r="E500" s="149">
        <f>+E498</f>
        <v>46128</v>
      </c>
      <c r="F500" s="114" t="str">
        <f>Data!$A$40</f>
        <v>Lót bạt dứa</v>
      </c>
      <c r="G500" s="114" t="s">
        <v>560</v>
      </c>
      <c r="H500" s="187">
        <v>443047</v>
      </c>
      <c r="I500" s="187"/>
      <c r="J500" s="116" t="s">
        <v>61</v>
      </c>
      <c r="K500" s="151" t="s">
        <v>252</v>
      </c>
      <c r="L500" s="116">
        <f>13.26-L495</f>
        <v>7.9049999999999994</v>
      </c>
      <c r="M500"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00" s="114" t="str">
        <f>Data!$B$40</f>
        <v>TCVN 4453:1995 – Kết cấu bê tông và bê tông cốt thép – Quy phạm thi công và nghiệm thu.</v>
      </c>
      <c r="O500" s="116" t="s">
        <v>258</v>
      </c>
      <c r="P500" s="118" t="s">
        <v>238</v>
      </c>
      <c r="Q500" s="116" t="s">
        <v>251</v>
      </c>
      <c r="R500" s="116" t="s">
        <v>251</v>
      </c>
      <c r="S500" s="116">
        <v>4</v>
      </c>
    </row>
    <row r="501" spans="1:19" ht="40.5" hidden="1">
      <c r="A501" s="146"/>
      <c r="B501" s="147"/>
      <c r="C501" s="148">
        <f>MAX($C$5:C500)+1</f>
        <v>474</v>
      </c>
      <c r="D501" s="116" t="str">
        <f>COUNT($C$475:C501)&amp;"/BBNT/KM443+047"</f>
        <v>26/BBNT/KM443+047</v>
      </c>
      <c r="E501" s="149">
        <f t="shared" ref="E501" si="37">+E500</f>
        <v>46128</v>
      </c>
      <c r="F501" s="114" t="str">
        <f>Data!$A$4</f>
        <v>Đổ bê tông</v>
      </c>
      <c r="G501" s="114" t="s">
        <v>562</v>
      </c>
      <c r="H501" s="187">
        <v>443047</v>
      </c>
      <c r="I501" s="187"/>
      <c r="J501" s="116" t="s">
        <v>61</v>
      </c>
      <c r="K501" s="151" t="s">
        <v>254</v>
      </c>
      <c r="L501" s="116">
        <f>0.07*8.7</f>
        <v>0.60899999999999999</v>
      </c>
      <c r="M50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01" s="114" t="str">
        <f>Data!$B$4</f>
        <v xml:space="preserve"> TCVN 4453 : 1995 và các tiêu chuẩn, quy chuẩn hiện hành của nhà nước.</v>
      </c>
      <c r="O501" s="116" t="s">
        <v>257</v>
      </c>
      <c r="P501" s="118" t="s">
        <v>238</v>
      </c>
      <c r="Q501" s="116" t="s">
        <v>251</v>
      </c>
      <c r="R501" s="116" t="s">
        <v>251</v>
      </c>
      <c r="S501" s="116">
        <v>4</v>
      </c>
    </row>
    <row r="502" spans="1:19" ht="33.75" hidden="1">
      <c r="A502" s="146"/>
      <c r="B502" s="147"/>
      <c r="C502" s="148">
        <f>MAX($C$5:C501)+1</f>
        <v>475</v>
      </c>
      <c r="D502" s="116" t="str">
        <f>COUNT($C$475:C502)&amp;"/BBNT/KM443+047"</f>
        <v>27/BBNT/KM443+047</v>
      </c>
      <c r="E502" s="149">
        <f>+E501+7</f>
        <v>46135</v>
      </c>
      <c r="F502" s="114" t="str">
        <f>Data!$A$5</f>
        <v>NT bê tông</v>
      </c>
      <c r="G502" s="114" t="s">
        <v>563</v>
      </c>
      <c r="H502" s="187">
        <v>443047</v>
      </c>
      <c r="I502" s="187"/>
      <c r="J502" s="116" t="s">
        <v>61</v>
      </c>
      <c r="K502" s="151" t="s">
        <v>254</v>
      </c>
      <c r="L502" s="116">
        <f>+L501</f>
        <v>0.60899999999999999</v>
      </c>
      <c r="M50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02" s="114" t="str">
        <f>Data!$B$5</f>
        <v>TCVN 4453:1995 – Kết cấu bê tông và bê tông cốt thép – Quy phạm thi công và nghiệm thu.</v>
      </c>
      <c r="O502" s="116" t="s">
        <v>258</v>
      </c>
      <c r="P502" s="118" t="s">
        <v>238</v>
      </c>
      <c r="Q502" s="116"/>
      <c r="R502" s="116" t="s">
        <v>251</v>
      </c>
      <c r="S502" s="116">
        <v>4</v>
      </c>
    </row>
    <row r="503" spans="1:19" s="216" customFormat="1" ht="40.5" hidden="1">
      <c r="A503" s="209"/>
      <c r="B503" s="210"/>
      <c r="C503" s="148">
        <f>MAX($C$5:C502)+1</f>
        <v>476</v>
      </c>
      <c r="D503" s="116" t="str">
        <f>COUNT($C$475:C503)&amp;"/BBNT/KM443+047"</f>
        <v>28/BBNT/KM443+047</v>
      </c>
      <c r="E503" s="211">
        <f>+E498</f>
        <v>46128</v>
      </c>
      <c r="F503" s="125" t="str">
        <f>Data!$A$39</f>
        <v>Khuôn lề gia cố BTXM</v>
      </c>
      <c r="G503" s="125" t="str">
        <f>Data!$A$39</f>
        <v>Khuôn lề gia cố BTXM</v>
      </c>
      <c r="H503" s="187">
        <v>443047</v>
      </c>
      <c r="I503" s="187"/>
      <c r="J503" s="116" t="s">
        <v>61</v>
      </c>
      <c r="K503" s="213" t="s">
        <v>254</v>
      </c>
      <c r="L503" s="212">
        <v>1.89</v>
      </c>
      <c r="M503" s="214"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503" s="125" t="str">
        <f>Data!$B$39</f>
        <v>TCVN 4453:1995 – Kết cấu bê tông và bê tông cốt thép – Quy phạm thi công và nghiệm thu.</v>
      </c>
      <c r="O503" s="212" t="s">
        <v>258</v>
      </c>
      <c r="P503" s="215" t="s">
        <v>238</v>
      </c>
      <c r="Q503" s="212" t="s">
        <v>251</v>
      </c>
      <c r="R503" s="212" t="s">
        <v>251</v>
      </c>
      <c r="S503" s="212">
        <v>4</v>
      </c>
    </row>
    <row r="504" spans="1:19" ht="40.5" hidden="1">
      <c r="A504" s="146"/>
      <c r="B504" s="147"/>
      <c r="C504" s="148">
        <f>MAX($C$5:C503)+1</f>
        <v>477</v>
      </c>
      <c r="D504" s="116" t="str">
        <f>COUNT($C$475:C504)&amp;"/BBNT/KM443+047"</f>
        <v>29/BBNT/KM443+047</v>
      </c>
      <c r="E504" s="149">
        <f>+E503</f>
        <v>46128</v>
      </c>
      <c r="F504" s="114" t="str">
        <f>Data!$A$31</f>
        <v>Lớp móng đá dăm nước</v>
      </c>
      <c r="G504" s="114" t="s">
        <v>344</v>
      </c>
      <c r="H504" s="187">
        <v>443047</v>
      </c>
      <c r="I504" s="187"/>
      <c r="J504" s="116" t="s">
        <v>61</v>
      </c>
      <c r="K504" s="151" t="s">
        <v>252</v>
      </c>
      <c r="L504" s="116">
        <v>5.9</v>
      </c>
      <c r="M504"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04" s="114" t="str">
        <f>Data!$B$31</f>
        <v>TCVN 9504:2012 - Lớp kết cấu áo đường đá dăm nước - thi công và nghiệm thu</v>
      </c>
      <c r="O504" s="116" t="s">
        <v>258</v>
      </c>
      <c r="P504" s="118" t="s">
        <v>238</v>
      </c>
      <c r="Q504" s="116" t="s">
        <v>251</v>
      </c>
      <c r="R504" s="116" t="s">
        <v>251</v>
      </c>
      <c r="S504" s="116">
        <v>4</v>
      </c>
    </row>
    <row r="505" spans="1:19" s="216" customFormat="1" ht="33.75" hidden="1">
      <c r="A505" s="209"/>
      <c r="B505" s="210"/>
      <c r="C505" s="148">
        <f>MAX($C$5:C504)+1</f>
        <v>478</v>
      </c>
      <c r="D505" s="116" t="str">
        <f>COUNT($C$475:C505)&amp;"/BBNT/KM443+047"</f>
        <v>30/BBNT/KM443+047</v>
      </c>
      <c r="E505" s="211">
        <f>+E503</f>
        <v>46128</v>
      </c>
      <c r="F505" s="125" t="str">
        <f>Data!$A$40</f>
        <v>Lót bạt dứa</v>
      </c>
      <c r="G505" s="125" t="s">
        <v>350</v>
      </c>
      <c r="H505" s="187">
        <v>443047</v>
      </c>
      <c r="I505" s="187"/>
      <c r="J505" s="116" t="s">
        <v>61</v>
      </c>
      <c r="K505" s="213" t="s">
        <v>252</v>
      </c>
      <c r="L505" s="212">
        <v>5.9</v>
      </c>
      <c r="M505" s="214"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05" s="125" t="str">
        <f>Data!$B$40</f>
        <v>TCVN 4453:1995 – Kết cấu bê tông và bê tông cốt thép – Quy phạm thi công và nghiệm thu.</v>
      </c>
      <c r="O505" s="212" t="s">
        <v>258</v>
      </c>
      <c r="P505" s="215" t="s">
        <v>238</v>
      </c>
      <c r="Q505" s="212" t="s">
        <v>251</v>
      </c>
      <c r="R505" s="212" t="s">
        <v>251</v>
      </c>
      <c r="S505" s="212">
        <v>4</v>
      </c>
    </row>
    <row r="506" spans="1:19" ht="40.5" hidden="1">
      <c r="A506" s="146"/>
      <c r="B506" s="147"/>
      <c r="C506" s="148">
        <f>MAX($C$5:C505)+1</f>
        <v>479</v>
      </c>
      <c r="D506" s="116" t="str">
        <f>COUNT($C$475:C506)&amp;"/BBNT/KM443+047"</f>
        <v>31/BBNT/KM443+047</v>
      </c>
      <c r="E506" s="149">
        <f t="shared" ref="E506" si="38">+E505</f>
        <v>46128</v>
      </c>
      <c r="F506" s="114" t="str">
        <f>Data!$A$4</f>
        <v>Đổ bê tông</v>
      </c>
      <c r="G506" s="539" t="s">
        <v>463</v>
      </c>
      <c r="H506" s="187">
        <v>443047</v>
      </c>
      <c r="I506" s="187"/>
      <c r="J506" s="116" t="s">
        <v>61</v>
      </c>
      <c r="K506" s="151" t="s">
        <v>254</v>
      </c>
      <c r="L506" s="116">
        <f>5.9*0.2</f>
        <v>1.1800000000000002</v>
      </c>
      <c r="M50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06" s="114" t="str">
        <f>Data!$B$4</f>
        <v xml:space="preserve"> TCVN 4453 : 1995 và các tiêu chuẩn, quy chuẩn hiện hành của nhà nước.</v>
      </c>
      <c r="O506" s="116" t="s">
        <v>257</v>
      </c>
      <c r="P506" s="118" t="s">
        <v>238</v>
      </c>
      <c r="Q506" s="116" t="s">
        <v>251</v>
      </c>
      <c r="R506" s="116" t="s">
        <v>251</v>
      </c>
      <c r="S506" s="116">
        <v>4</v>
      </c>
    </row>
    <row r="507" spans="1:19" ht="33.75" hidden="1">
      <c r="A507" s="146"/>
      <c r="B507" s="147"/>
      <c r="C507" s="148">
        <f>MAX($C$5:C506)+1</f>
        <v>480</v>
      </c>
      <c r="D507" s="116" t="str">
        <f>COUNT($C$475:C507)&amp;"/BBNT/KM443+047"</f>
        <v>32/BBNT/KM443+047</v>
      </c>
      <c r="E507" s="149">
        <f>+E506+7</f>
        <v>46135</v>
      </c>
      <c r="F507" s="114" t="str">
        <f>Data!$A$5</f>
        <v>NT bê tông</v>
      </c>
      <c r="G507" s="539" t="s">
        <v>464</v>
      </c>
      <c r="H507" s="187">
        <v>443047</v>
      </c>
      <c r="I507" s="187"/>
      <c r="J507" s="116" t="s">
        <v>61</v>
      </c>
      <c r="K507" s="151" t="s">
        <v>252</v>
      </c>
      <c r="L507" s="116">
        <f>+L506</f>
        <v>1.1800000000000002</v>
      </c>
      <c r="M50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07" s="114" t="str">
        <f>Data!$B$5</f>
        <v>TCVN 4453:1995 – Kết cấu bê tông và bê tông cốt thép – Quy phạm thi công và nghiệm thu.</v>
      </c>
      <c r="O507" s="116" t="s">
        <v>258</v>
      </c>
      <c r="P507" s="118" t="s">
        <v>238</v>
      </c>
      <c r="Q507" s="116"/>
      <c r="R507" s="116" t="s">
        <v>251</v>
      </c>
      <c r="S507" s="116">
        <v>4</v>
      </c>
    </row>
    <row r="508" spans="1:19" ht="15" hidden="1">
      <c r="A508" s="146"/>
      <c r="B508" s="147"/>
      <c r="C508" s="148">
        <f>MAX($C$5:C507)+1</f>
        <v>481</v>
      </c>
      <c r="D508" s="116" t="str">
        <f>COUNT($C$475:C508)&amp;"/BBNT/KM443+047"</f>
        <v>33/BBNT/KM443+047</v>
      </c>
      <c r="E508" s="149">
        <f>+E507</f>
        <v>46135</v>
      </c>
      <c r="F508" s="114"/>
      <c r="G508" s="114" t="s">
        <v>993</v>
      </c>
      <c r="H508" s="187">
        <v>443047</v>
      </c>
      <c r="I508" s="187"/>
      <c r="J508" s="116" t="s">
        <v>61</v>
      </c>
      <c r="K508" s="151"/>
      <c r="L508" s="116"/>
      <c r="M508" s="115"/>
      <c r="N508" s="114"/>
      <c r="O508" s="116" t="s">
        <v>962</v>
      </c>
      <c r="P508" s="118" t="s">
        <v>238</v>
      </c>
      <c r="Q508" s="116"/>
      <c r="R508" s="116" t="s">
        <v>251</v>
      </c>
      <c r="S508" s="116">
        <v>4</v>
      </c>
    </row>
    <row r="509" spans="1:19" s="204" customFormat="1" hidden="1">
      <c r="A509" s="146"/>
      <c r="B509" s="147"/>
      <c r="C509" s="190" t="s">
        <v>564</v>
      </c>
      <c r="D509" s="208" t="s">
        <v>565</v>
      </c>
      <c r="E509" s="79" t="s">
        <v>242</v>
      </c>
      <c r="F509" s="205"/>
      <c r="G509" s="79" t="str">
        <f>+D509</f>
        <v>Km410+530 -Km410+573</v>
      </c>
      <c r="H509" s="79"/>
      <c r="I509" s="79"/>
      <c r="J509" s="79"/>
      <c r="K509" s="206"/>
      <c r="L509" s="205"/>
      <c r="M509" s="205"/>
      <c r="N509" s="205"/>
      <c r="O509" s="205"/>
      <c r="P509" s="207"/>
      <c r="Q509" s="205"/>
      <c r="R509" s="205"/>
      <c r="S509" s="205">
        <v>5</v>
      </c>
    </row>
    <row r="510" spans="1:19" ht="30" hidden="1">
      <c r="A510" s="146"/>
      <c r="B510" s="147"/>
      <c r="C510" s="148">
        <f>MAX($C$5:C509)+1</f>
        <v>482</v>
      </c>
      <c r="D510" s="114" t="str">
        <f>COUNT($C$510:C510)&amp;"/BBNT/KM410+530 -KM410+573"</f>
        <v>1/BBNT/KM410+530 -KM410+573</v>
      </c>
      <c r="E510" s="627">
        <v>46096</v>
      </c>
      <c r="F510" s="114"/>
      <c r="G510" s="628" t="s">
        <v>858</v>
      </c>
      <c r="H510" s="629">
        <v>410530</v>
      </c>
      <c r="I510" s="629">
        <v>410573</v>
      </c>
      <c r="J510" s="626" t="s">
        <v>62</v>
      </c>
      <c r="K510" s="151"/>
      <c r="L510" s="116"/>
      <c r="M510" s="115"/>
      <c r="N510" s="114"/>
      <c r="O510" s="116" t="s">
        <v>146</v>
      </c>
      <c r="P510" s="118" t="s">
        <v>566</v>
      </c>
      <c r="Q510" s="116"/>
      <c r="R510" s="116" t="s">
        <v>251</v>
      </c>
      <c r="S510" s="116">
        <v>5</v>
      </c>
    </row>
    <row r="511" spans="1:19" ht="30" hidden="1">
      <c r="A511" s="146"/>
      <c r="B511" s="147"/>
      <c r="C511" s="148">
        <f>MAX($C$5:C510)+1</f>
        <v>483</v>
      </c>
      <c r="D511" s="114" t="str">
        <f>COUNT($C$510:C511)&amp;"/BBNT/KM410+530 -KM410+573"</f>
        <v>2/BBNT/KM410+530 -KM410+573</v>
      </c>
      <c r="E511" s="627">
        <v>46096</v>
      </c>
      <c r="F511" s="114"/>
      <c r="G511" s="628" t="s">
        <v>859</v>
      </c>
      <c r="H511" s="629">
        <v>410530</v>
      </c>
      <c r="I511" s="629">
        <v>410573</v>
      </c>
      <c r="J511" s="626" t="s">
        <v>62</v>
      </c>
      <c r="K511" s="151"/>
      <c r="L511" s="116"/>
      <c r="M511" s="115"/>
      <c r="N511" s="114"/>
      <c r="O511" s="116" t="s">
        <v>145</v>
      </c>
      <c r="P511" s="118" t="s">
        <v>566</v>
      </c>
      <c r="Q511" s="116"/>
      <c r="R511" s="116" t="s">
        <v>251</v>
      </c>
      <c r="S511" s="116">
        <v>5</v>
      </c>
    </row>
    <row r="512" spans="1:19" ht="33.75" hidden="1">
      <c r="A512" s="146"/>
      <c r="B512" s="147"/>
      <c r="C512" s="148">
        <f>MAX($C$5:C511)+1</f>
        <v>484</v>
      </c>
      <c r="D512" s="114" t="str">
        <f>COUNT($C$510:C512)&amp;"/BBNT/KM410+530 -KM410+573"</f>
        <v>3/BBNT/KM410+530 -KM410+573</v>
      </c>
      <c r="E512" s="627">
        <v>46097</v>
      </c>
      <c r="F512" s="114" t="str">
        <f>Data!$A$49</f>
        <v>Đường tránh</v>
      </c>
      <c r="G512" s="628" t="s">
        <v>571</v>
      </c>
      <c r="H512" s="629">
        <v>410530</v>
      </c>
      <c r="I512" s="629">
        <v>410573</v>
      </c>
      <c r="J512" s="626" t="s">
        <v>62</v>
      </c>
      <c r="K512" s="151" t="s">
        <v>254</v>
      </c>
      <c r="L512" s="116">
        <v>33</v>
      </c>
      <c r="M512" s="115" t="str">
        <f>Data!$I$49</f>
        <v>-Công tác đào khuôn đường tránh được thực hiện đúng phạm vi, kích thước và cao độ theo hồ sơ thiết kế;
- Nền sau đào được lu lèn đảm bảo độ chặt, bề mặt ổn định;
- Công tác đắp đá thải được triển khai đúng vị trí, vật liệu đảm bảo yêu cầu;
- Chiều dày lớp đá thải sau thi công đạt 10cm theo thiết kế;
- Đánh giá: Phù hợp với thiết kế và tiêu chuẩn kỹ thuật, quy trình thi công và nghiệm thu.</v>
      </c>
      <c r="N512" s="114" t="str">
        <f>Data!$B$49</f>
        <v xml:space="preserve"> TCVN 9436-2012, TCVN 4447-2012 và các tiêu chuẩn, quy chuẩn hiện hành của nhà nước.</v>
      </c>
      <c r="O512" s="116" t="s">
        <v>258</v>
      </c>
      <c r="P512" s="118" t="s">
        <v>566</v>
      </c>
      <c r="Q512" s="116"/>
      <c r="R512" s="116" t="s">
        <v>251</v>
      </c>
      <c r="S512" s="116">
        <v>5</v>
      </c>
    </row>
    <row r="513" spans="1:19" ht="40.5" hidden="1">
      <c r="A513" s="146"/>
      <c r="B513" s="147"/>
      <c r="C513" s="148">
        <f>MAX($C$5:C512)+1</f>
        <v>485</v>
      </c>
      <c r="D513" s="114" t="str">
        <f>COUNT($C$510:C513)&amp;"/BBNT/KM410+530 -KM410+573"</f>
        <v>4/BBNT/KM410+530 -KM410+573</v>
      </c>
      <c r="E513" s="627">
        <v>46098</v>
      </c>
      <c r="F513" s="114" t="str">
        <f>Data!$A$50</f>
        <v xml:space="preserve">Hàng rào bảo vệ an toàn thi công </v>
      </c>
      <c r="G513" s="628" t="s">
        <v>573</v>
      </c>
      <c r="H513" s="629">
        <v>410530</v>
      </c>
      <c r="I513" s="629">
        <v>410573</v>
      </c>
      <c r="J513" s="626" t="s">
        <v>62</v>
      </c>
      <c r="K513" s="151" t="s">
        <v>66</v>
      </c>
      <c r="L513" s="116">
        <v>64</v>
      </c>
      <c r="M513" s="115" t="str">
        <f>Data!$I$50</f>
        <v>- Lắp dựng hàng rào đúng vị trí, phạm vi theo phương án thi công;
- Cột thép L (65x65x6)mm dài 3m đóng chắc chắn, đảm bảo ổn định;
- Khung thép hộp, tôn sóng dày 0,45mm lắp chắc chắn, không cong vênh;
- Chiều cao khoảng 1,8m, đảm bảo ngăn cách, bảo vệ khu vực thi công;
- Có đèn nháy cảnh báo, liên kết (bulong, vít) đầy đủ, đảm bảo an toàn và nhận diện ban đêm.
- Đánh giá: Phù hợp với thiết kế và tiêu chuẩn kỹ thuật, quy trình thi công và nghiệm thu.</v>
      </c>
      <c r="N513" s="114" t="str">
        <f>Data!$B$50</f>
        <v xml:space="preserve"> TCVN 9436-2012, TCVN 4447-2012 và các tiêu chuẩn, quy chuẩn hiện hành của nhà nước.</v>
      </c>
      <c r="O513" s="116" t="s">
        <v>258</v>
      </c>
      <c r="P513" s="118" t="s">
        <v>566</v>
      </c>
      <c r="Q513" s="116"/>
      <c r="R513" s="116" t="s">
        <v>251</v>
      </c>
      <c r="S513" s="116">
        <v>5</v>
      </c>
    </row>
    <row r="514" spans="1:19" ht="33.75" hidden="1">
      <c r="A514" s="146"/>
      <c r="B514" s="147"/>
      <c r="C514" s="148">
        <f>MAX($C$5:C513)+1</f>
        <v>486</v>
      </c>
      <c r="D514" s="114" t="str">
        <f>COUNT($C$510:C514)&amp;"/BBNT/KM410+530 -KM410+573"</f>
        <v>5/BBNT/KM410+530 -KM410+573</v>
      </c>
      <c r="E514" s="627">
        <v>46098</v>
      </c>
      <c r="F514" s="114" t="str">
        <f>Data!$A$28</f>
        <v>Cắt mặt đường BT nhựa</v>
      </c>
      <c r="G514" s="628" t="s">
        <v>308</v>
      </c>
      <c r="H514" s="629">
        <v>410530</v>
      </c>
      <c r="I514" s="629">
        <v>410573</v>
      </c>
      <c r="J514" s="626" t="s">
        <v>62</v>
      </c>
      <c r="K514" s="151" t="s">
        <v>66</v>
      </c>
      <c r="L514" s="116">
        <v>20.02</v>
      </c>
      <c r="M514" s="115" t="str">
        <f>Data!$I$28</f>
        <v>- Cắt mặt đường bê tông nhựa đúng vị trí, kích thước, phạm vi theo thiết kế;
- Đường cắt thẳng, mép gọn, không xé rách, bong bật;
- Chiều sâu cắt đạt yêu cầu, không ảnh hưởng kết cấu xung quanh;
- Bề mặt sau cắt được vệ sinh sạch, đảm bảo thi công tiếp theo;
- Đánh giá: Phù hợp với thiết kế và tiêu chuẩn kỹ thuật, quy trình thi công và nghiệm thu.</v>
      </c>
      <c r="N514" s="114" t="str">
        <f>Data!$B$28</f>
        <v>TCVN 8819:2011 – Mặt đường bê tông nhựa nóng – Yêu cầu thi công và nghiệm thu</v>
      </c>
      <c r="O514" s="116" t="s">
        <v>258</v>
      </c>
      <c r="P514" s="118" t="s">
        <v>566</v>
      </c>
      <c r="Q514" s="116"/>
      <c r="R514" s="116" t="s">
        <v>251</v>
      </c>
      <c r="S514" s="116">
        <v>5</v>
      </c>
    </row>
    <row r="515" spans="1:19" ht="33.75" hidden="1">
      <c r="A515" s="146"/>
      <c r="B515" s="147"/>
      <c r="C515" s="148">
        <f>MAX($C$5:C514)+1</f>
        <v>487</v>
      </c>
      <c r="D515" s="114" t="str">
        <f>COUNT($C$510:C515)&amp;"/BBNT/KM410+530 -KM410+573"</f>
        <v>6/BBNT/KM410+530 -KM410+573</v>
      </c>
      <c r="E515" s="627">
        <v>46099</v>
      </c>
      <c r="F515" s="114" t="str">
        <f>Data!$A$59</f>
        <v>Tháo dỡ tấm lắp rãnh, và rãnh BTCT cũ KT(50x60)cm</v>
      </c>
      <c r="G515" s="628" t="s">
        <v>627</v>
      </c>
      <c r="H515" s="629">
        <v>410530</v>
      </c>
      <c r="I515" s="629">
        <v>410573</v>
      </c>
      <c r="J515" s="626" t="s">
        <v>62</v>
      </c>
      <c r="K515" s="151" t="s">
        <v>66</v>
      </c>
      <c r="L515" s="116">
        <v>188</v>
      </c>
      <c r="M515" s="115" t="str">
        <f>Data!$I$59</f>
        <v>- Tháo dỡ rãnh BTCT (50x60)cm và tấm đan đúng phạm vi, vị trí theo thiết kế;
- Sử dụng thiết bị phù hợp, đảm bảo an toàn lao động, giao thông, không ảnh hưởng công trình lân cận;
- Cấu kiện tháo dỡ cẩn thận, phân loại tận dụng và phế thải;
- Khu vực sau tháo dỡ được vệ sinh sạch, đảm bảo thi công tiếp theo;
- Đánh giá: phù hợp thiết kế và tiêu chuẩn kỹ thuật.</v>
      </c>
      <c r="N515" s="114" t="str">
        <f>Data!$B$59</f>
        <v xml:space="preserve"> TCVN 9113-2012, TCVN 9436-2012 và các tiêu chuẩn, quy chuẩn hiện hành của nhà nước.</v>
      </c>
      <c r="O515" s="116" t="s">
        <v>258</v>
      </c>
      <c r="P515" s="118" t="s">
        <v>566</v>
      </c>
      <c r="Q515" s="116"/>
      <c r="R515" s="116" t="s">
        <v>251</v>
      </c>
      <c r="S515" s="116">
        <v>5</v>
      </c>
    </row>
    <row r="516" spans="1:19" ht="33.75" hidden="1">
      <c r="A516" s="146"/>
      <c r="B516" s="147"/>
      <c r="C516" s="148"/>
      <c r="D516" s="114"/>
      <c r="E516" s="627">
        <v>46099</v>
      </c>
      <c r="F516" s="114" t="str">
        <f>Data!$A$6</f>
        <v xml:space="preserve">Hố móng </v>
      </c>
      <c r="G516" s="628" t="s">
        <v>574</v>
      </c>
      <c r="H516" s="629">
        <v>410530</v>
      </c>
      <c r="I516" s="629">
        <v>410573</v>
      </c>
      <c r="J516" s="626" t="s">
        <v>62</v>
      </c>
      <c r="K516" s="151"/>
      <c r="L516" s="276"/>
      <c r="M516"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16" s="114" t="str">
        <f>Data!$B$6</f>
        <v xml:space="preserve"> TCVN 9436-2012, TCVN 4447-2012 và các tiêu chuẩn, quy chuẩn hiện hành của nhà nước.</v>
      </c>
      <c r="O516" s="116" t="s">
        <v>258</v>
      </c>
      <c r="P516" s="118" t="s">
        <v>566</v>
      </c>
      <c r="Q516" s="116" t="s">
        <v>251</v>
      </c>
      <c r="R516" s="116"/>
      <c r="S516" s="116">
        <v>5</v>
      </c>
    </row>
    <row r="517" spans="1:19" ht="33.75" hidden="1">
      <c r="A517" s="146"/>
      <c r="B517" s="147"/>
      <c r="C517" s="148"/>
      <c r="D517" s="114"/>
      <c r="E517" s="627">
        <v>46100</v>
      </c>
      <c r="F517" s="114" t="str">
        <f>Data!$A$6</f>
        <v xml:space="preserve">Hố móng </v>
      </c>
      <c r="G517" s="628" t="s">
        <v>574</v>
      </c>
      <c r="H517" s="629">
        <v>410530</v>
      </c>
      <c r="I517" s="629">
        <v>410573</v>
      </c>
      <c r="J517" s="626" t="s">
        <v>62</v>
      </c>
      <c r="K517" s="151"/>
      <c r="L517" s="276"/>
      <c r="M517"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17" s="114" t="str">
        <f>Data!$B$6</f>
        <v xml:space="preserve"> TCVN 9436-2012, TCVN 4447-2012 và các tiêu chuẩn, quy chuẩn hiện hành của nhà nước.</v>
      </c>
      <c r="O517" s="116" t="s">
        <v>258</v>
      </c>
      <c r="P517" s="118" t="s">
        <v>566</v>
      </c>
      <c r="Q517" s="116" t="s">
        <v>251</v>
      </c>
      <c r="R517" s="116"/>
      <c r="S517" s="116">
        <v>5</v>
      </c>
    </row>
    <row r="518" spans="1:19" ht="33.75" hidden="1">
      <c r="A518" s="146"/>
      <c r="B518" s="147"/>
      <c r="C518" s="148"/>
      <c r="D518" s="114"/>
      <c r="E518" s="627">
        <v>46101</v>
      </c>
      <c r="F518" s="114" t="str">
        <f>Data!$A$6</f>
        <v xml:space="preserve">Hố móng </v>
      </c>
      <c r="G518" s="628" t="s">
        <v>574</v>
      </c>
      <c r="H518" s="629">
        <v>410530</v>
      </c>
      <c r="I518" s="629">
        <v>410573</v>
      </c>
      <c r="J518" s="626" t="s">
        <v>62</v>
      </c>
      <c r="K518" s="151"/>
      <c r="L518" s="276"/>
      <c r="M518"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18" s="114" t="str">
        <f>Data!$B$6</f>
        <v xml:space="preserve"> TCVN 9436-2012, TCVN 4447-2012 và các tiêu chuẩn, quy chuẩn hiện hành của nhà nước.</v>
      </c>
      <c r="O518" s="116" t="s">
        <v>258</v>
      </c>
      <c r="P518" s="118" t="s">
        <v>566</v>
      </c>
      <c r="Q518" s="116" t="s">
        <v>251</v>
      </c>
      <c r="R518" s="116"/>
      <c r="S518" s="116">
        <v>5</v>
      </c>
    </row>
    <row r="519" spans="1:19" ht="33.75" hidden="1">
      <c r="A519" s="146"/>
      <c r="B519" s="147"/>
      <c r="C519" s="148"/>
      <c r="D519" s="114"/>
      <c r="E519" s="627">
        <v>46102</v>
      </c>
      <c r="F519" s="114" t="str">
        <f>Data!$A$6</f>
        <v xml:space="preserve">Hố móng </v>
      </c>
      <c r="G519" s="628" t="s">
        <v>574</v>
      </c>
      <c r="H519" s="629">
        <v>410530</v>
      </c>
      <c r="I519" s="629">
        <v>410573</v>
      </c>
      <c r="J519" s="626" t="s">
        <v>62</v>
      </c>
      <c r="K519" s="151"/>
      <c r="L519" s="276"/>
      <c r="M519"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19" s="114" t="str">
        <f>Data!$B$6</f>
        <v xml:space="preserve"> TCVN 9436-2012, TCVN 4447-2012 và các tiêu chuẩn, quy chuẩn hiện hành của nhà nước.</v>
      </c>
      <c r="O519" s="116" t="s">
        <v>258</v>
      </c>
      <c r="P519" s="118" t="s">
        <v>566</v>
      </c>
      <c r="Q519" s="116" t="s">
        <v>251</v>
      </c>
      <c r="R519" s="116"/>
      <c r="S519" s="116">
        <v>5</v>
      </c>
    </row>
    <row r="520" spans="1:19" ht="60" hidden="1">
      <c r="A520" s="146"/>
      <c r="B520" s="147"/>
      <c r="C520" s="148">
        <f>MAX($C$5:C519)+1</f>
        <v>488</v>
      </c>
      <c r="D520" s="114" t="str">
        <f>COUNT($C$510:C520)&amp;"/BBNT/KM410+530 -KM410+573"</f>
        <v>7/BBNT/KM410+530 -KM410+573</v>
      </c>
      <c r="E520" s="627">
        <v>46103</v>
      </c>
      <c r="F520" s="114" t="str">
        <f>Data!$A$6</f>
        <v xml:space="preserve">Hố móng </v>
      </c>
      <c r="G520" s="628" t="s">
        <v>574</v>
      </c>
      <c r="H520" s="629">
        <v>410530</v>
      </c>
      <c r="I520" s="629">
        <v>410573</v>
      </c>
      <c r="J520" s="626" t="s">
        <v>62</v>
      </c>
      <c r="K520" s="151"/>
      <c r="L520" s="276" t="s">
        <v>572</v>
      </c>
      <c r="M520"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20" s="114" t="str">
        <f>Data!$B$6</f>
        <v xml:space="preserve"> TCVN 9436-2012, TCVN 4447-2012 và các tiêu chuẩn, quy chuẩn hiện hành của nhà nước.</v>
      </c>
      <c r="O520" s="116" t="s">
        <v>1214</v>
      </c>
      <c r="P520" s="118" t="s">
        <v>566</v>
      </c>
      <c r="Q520" s="116" t="s">
        <v>251</v>
      </c>
      <c r="R520" s="116" t="s">
        <v>251</v>
      </c>
      <c r="S520" s="116">
        <v>5</v>
      </c>
    </row>
    <row r="521" spans="1:19" ht="40.5" hidden="1">
      <c r="A521" s="146"/>
      <c r="B521" s="147"/>
      <c r="C521" s="148">
        <f>MAX($C$5:C520)+1</f>
        <v>489</v>
      </c>
      <c r="D521" s="114" t="str">
        <f>COUNT($C$510:C521)&amp;"/BBNT/KM410+530 -KM410+573"</f>
        <v>8/BBNT/KM410+530 -KM410+573</v>
      </c>
      <c r="E521" s="627">
        <v>46104</v>
      </c>
      <c r="F521" s="114" t="s">
        <v>715</v>
      </c>
      <c r="G521" s="628" t="s">
        <v>715</v>
      </c>
      <c r="H521" s="629">
        <v>410530</v>
      </c>
      <c r="I521" s="629">
        <v>410573</v>
      </c>
      <c r="J521" s="626" t="s">
        <v>62</v>
      </c>
      <c r="K521" s="151" t="s">
        <v>254</v>
      </c>
      <c r="L521" s="276">
        <v>472.8</v>
      </c>
      <c r="M521" s="115" t="str">
        <f>Data!$I$63</f>
        <v>- Vận chuyển đất đúng phạm vi, khối lượng theo thiết kế;
- Phương tiện phù hợp, đảm bảo an toàn lao động và giao thông;
- Đổ đất đúng vị trí quy định, không ảnh hưởng môi trường xung quanh;
- Có che chắn, hạn chế rơi vãi, đảm bảo vệ sinh công trường;
- Thi công ổn định, không phát sinh sự cố, đáp ứng yêu cầu kỹ thuật.
- Đánh giá: Phù hợp với thiết kế và tiêu chuẩn kỹ thuật, quy trình thi công và nghiệm thu.</v>
      </c>
      <c r="N521" s="114" t="str">
        <f>Data!$B$63</f>
        <v xml:space="preserve"> TCVN 9436-2012, TCVN 4447-2012 và các tiêu chuẩn, quy chuẩn hiện hành của nhà nước.</v>
      </c>
      <c r="O521" s="116" t="s">
        <v>258</v>
      </c>
      <c r="P521" s="118" t="s">
        <v>566</v>
      </c>
      <c r="Q521" s="116" t="s">
        <v>251</v>
      </c>
      <c r="R521" s="116" t="s">
        <v>251</v>
      </c>
      <c r="S521" s="116">
        <v>5</v>
      </c>
    </row>
    <row r="522" spans="1:19" ht="40.5" hidden="1">
      <c r="A522" s="146"/>
      <c r="B522" s="147"/>
      <c r="C522" s="148">
        <f>MAX($C$5:C521)+1</f>
        <v>490</v>
      </c>
      <c r="D522" s="114" t="str">
        <f>COUNT($C$510:C522)&amp;"/BBNT/KM410+530 -KM410+573"</f>
        <v>9/BBNT/KM410+530 -KM410+573</v>
      </c>
      <c r="E522" s="627">
        <v>46104</v>
      </c>
      <c r="F522" s="114" t="str">
        <f>Data!$A$52</f>
        <v>Rọ đá KT (2x1x1)m, đuôi neo 6m</v>
      </c>
      <c r="G522" s="628" t="s">
        <v>587</v>
      </c>
      <c r="H522" s="629">
        <v>410530</v>
      </c>
      <c r="I522" s="629">
        <v>410573</v>
      </c>
      <c r="J522" s="626" t="s">
        <v>62</v>
      </c>
      <c r="K522" s="151" t="s">
        <v>313</v>
      </c>
      <c r="L522" s="116">
        <v>12</v>
      </c>
      <c r="M522"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22" s="114" t="str">
        <f>Data!$B$52</f>
        <v>TCVN 10335:2014 – Rọ đá – Yêu cầu thiết kế, thi công và nghiệm thu.</v>
      </c>
      <c r="O522" s="116" t="s">
        <v>258</v>
      </c>
      <c r="P522" s="118" t="s">
        <v>566</v>
      </c>
      <c r="Q522" s="116" t="s">
        <v>251</v>
      </c>
      <c r="R522" s="116" t="s">
        <v>251</v>
      </c>
      <c r="S522" s="116">
        <v>5</v>
      </c>
    </row>
    <row r="523" spans="1:19" ht="40.5" hidden="1">
      <c r="A523" s="146"/>
      <c r="B523" s="147"/>
      <c r="C523" s="148">
        <f>MAX($C$5:C522)+1</f>
        <v>491</v>
      </c>
      <c r="D523" s="114" t="str">
        <f>COUNT($C$510:C523)&amp;"/BBNT/KM410+530 -KM410+573"</f>
        <v>10/BBNT/KM410+530 -KM410+573</v>
      </c>
      <c r="E523" s="627">
        <v>46105</v>
      </c>
      <c r="F523" s="114" t="str">
        <f>Data!$A$52</f>
        <v>Rọ đá KT (2x1x1)m, đuôi neo 6m</v>
      </c>
      <c r="G523" s="628" t="s">
        <v>587</v>
      </c>
      <c r="H523" s="629">
        <v>410530</v>
      </c>
      <c r="I523" s="629">
        <v>410573</v>
      </c>
      <c r="J523" s="626" t="s">
        <v>62</v>
      </c>
      <c r="K523" s="151" t="s">
        <v>313</v>
      </c>
      <c r="L523" s="116">
        <v>11</v>
      </c>
      <c r="M523"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23" s="114" t="str">
        <f>Data!$B$52</f>
        <v>TCVN 10335:2014 – Rọ đá – Yêu cầu thiết kế, thi công và nghiệm thu.</v>
      </c>
      <c r="O523" s="116" t="s">
        <v>258</v>
      </c>
      <c r="P523" s="118" t="s">
        <v>566</v>
      </c>
      <c r="Q523" s="116" t="s">
        <v>251</v>
      </c>
      <c r="R523" s="116" t="s">
        <v>251</v>
      </c>
      <c r="S523" s="116">
        <v>5</v>
      </c>
    </row>
    <row r="524" spans="1:19" ht="45" hidden="1">
      <c r="A524" s="146"/>
      <c r="B524" s="147"/>
      <c r="C524" s="148">
        <f>MAX($C$5:C523)+1</f>
        <v>492</v>
      </c>
      <c r="D524" s="114" t="str">
        <f>COUNT($C$510:C524)&amp;"/BBNT/KM410+530 -KM410+573"</f>
        <v>11/BBNT/KM410+530 -KM410+573</v>
      </c>
      <c r="E524" s="627">
        <v>46106</v>
      </c>
      <c r="F524" s="114" t="str">
        <f>Data!$A$51</f>
        <v>Đắp đá 2x4 KT(600x50)cm phía ngoài bọc vải địa kỹ thuật không dệt</v>
      </c>
      <c r="G524" s="628" t="s">
        <v>575</v>
      </c>
      <c r="H524" s="629">
        <v>410530</v>
      </c>
      <c r="I524" s="629">
        <v>410573</v>
      </c>
      <c r="J524" s="626" t="s">
        <v>62</v>
      </c>
      <c r="K524" s="151"/>
      <c r="L524" s="276" t="s">
        <v>588</v>
      </c>
      <c r="M524" s="115" t="str">
        <f>Data!$I$51</f>
        <v>- Đắp đá đúng vị trí, kích thước hình học theo thiết kế;
- Vật liệu đá đạt yêu cầu, sạch, không lẫn tạp chất;
- Vải địa kỹ thuật không dệt bọc kín 6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c r="N524" s="114" t="str">
        <f>Data!$B$51</f>
        <v xml:space="preserve"> TCVN 9436-2012, TCVN 4447-2012 và các tiêu chuẩn, quy chuẩn hiện hành của nhà nước.</v>
      </c>
      <c r="O524" s="116" t="s">
        <v>258</v>
      </c>
      <c r="P524" s="118" t="s">
        <v>566</v>
      </c>
      <c r="Q524" s="116" t="s">
        <v>251</v>
      </c>
      <c r="R524" s="116" t="s">
        <v>251</v>
      </c>
      <c r="S524" s="116">
        <v>5</v>
      </c>
    </row>
    <row r="525" spans="1:19" ht="33.75" hidden="1">
      <c r="A525" s="146"/>
      <c r="B525" s="147"/>
      <c r="C525" s="148">
        <f>MAX($C$5:C524)+1</f>
        <v>493</v>
      </c>
      <c r="D525" s="114" t="str">
        <f>COUNT($C$510:C525)&amp;"/BBNT/KM410+530 -KM410+573"</f>
        <v>12/BBNT/KM410+530 -KM410+573</v>
      </c>
      <c r="E525" s="627">
        <v>46107</v>
      </c>
      <c r="F525" s="114" t="str">
        <f>Data!$A$7</f>
        <v>Đắp móng</v>
      </c>
      <c r="G525" s="628" t="s">
        <v>589</v>
      </c>
      <c r="H525" s="629">
        <v>410530</v>
      </c>
      <c r="I525" s="629">
        <v>410573</v>
      </c>
      <c r="J525" s="626" t="s">
        <v>62</v>
      </c>
      <c r="K525" s="151" t="s">
        <v>254</v>
      </c>
      <c r="L525" s="116">
        <f>3.07*44</f>
        <v>135.07999999999998</v>
      </c>
      <c r="M525" s="115" t="str">
        <f>Data!$I$7</f>
        <v>- Bình đồ tuyến: Đúng HSTK;
- Độ chặt từng lớp: Đạt;
- Trắc ngang nền: đủ;
- Cao độ: đạt; Dốc ngang: đạt;
- Đánh giá: Phù hợp với thiết kế và tiêu chuẩn kỹ thuật, quy trình thi công và nghiệm thu;</v>
      </c>
      <c r="N525" s="114" t="str">
        <f>Data!$B$7</f>
        <v>TCVN 4447 -2012 Công tác đất - Thi công và nghiệm thu;</v>
      </c>
      <c r="O525" s="116" t="s">
        <v>258</v>
      </c>
      <c r="P525" s="118" t="s">
        <v>566</v>
      </c>
      <c r="Q525" s="116" t="s">
        <v>251</v>
      </c>
      <c r="R525" s="116" t="s">
        <v>251</v>
      </c>
      <c r="S525" s="116">
        <v>5</v>
      </c>
    </row>
    <row r="526" spans="1:19" ht="45" hidden="1">
      <c r="A526" s="146"/>
      <c r="B526" s="147"/>
      <c r="C526" s="148">
        <f>MAX($C$5:C525)+1</f>
        <v>494</v>
      </c>
      <c r="D526" s="114" t="str">
        <f>COUNT($C$510:C526)&amp;"/BBNT/KM410+530 -KM410+573"</f>
        <v>13/BBNT/KM410+530 -KM410+573</v>
      </c>
      <c r="E526" s="627">
        <v>46108</v>
      </c>
      <c r="F526" s="114" t="str">
        <f>Data!$A$51</f>
        <v>Đắp đá 2x4 KT(600x50)cm phía ngoài bọc vải địa kỹ thuật không dệt</v>
      </c>
      <c r="G526" s="628" t="s">
        <v>590</v>
      </c>
      <c r="H526" s="629">
        <v>410530</v>
      </c>
      <c r="I526" s="629">
        <v>410573</v>
      </c>
      <c r="J526" s="626" t="s">
        <v>62</v>
      </c>
      <c r="K526" s="151"/>
      <c r="L526" s="276" t="s">
        <v>599</v>
      </c>
      <c r="M526" s="115" t="str">
        <f>Data!$I$51</f>
        <v>- Đắp đá đúng vị trí, kích thước hình học theo thiết kế;
- Vật liệu đá đạt yêu cầu, sạch, không lẫn tạp chất;
- Vải địa kỹ thuật không dệt bọc kín 6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c r="N526" s="114" t="str">
        <f>Data!$B$51</f>
        <v xml:space="preserve"> TCVN 9436-2012, TCVN 4447-2012 và các tiêu chuẩn, quy chuẩn hiện hành của nhà nước.</v>
      </c>
      <c r="O526" s="116" t="s">
        <v>258</v>
      </c>
      <c r="P526" s="118" t="s">
        <v>566</v>
      </c>
      <c r="Q526" s="116" t="s">
        <v>251</v>
      </c>
      <c r="R526" s="116" t="s">
        <v>251</v>
      </c>
      <c r="S526" s="116">
        <v>5</v>
      </c>
    </row>
    <row r="527" spans="1:19" ht="60" hidden="1">
      <c r="A527" s="146"/>
      <c r="B527" s="147"/>
      <c r="C527" s="148">
        <f>MAX($C$5:C526)+1</f>
        <v>495</v>
      </c>
      <c r="D527" s="114" t="str">
        <f>COUNT($C$510:C527)&amp;"/BBNT/KM410+530 -KM410+573"</f>
        <v>14/BBNT/KM410+530 -KM410+573</v>
      </c>
      <c r="E527" s="627">
        <v>46108</v>
      </c>
      <c r="F527" s="114" t="str">
        <f>Data!$A$53</f>
        <v>Ống HDPE D76mm PN8, L=7,25m, đục lỗ 25%; a=4m/ống</v>
      </c>
      <c r="G527" s="628" t="s">
        <v>597</v>
      </c>
      <c r="H527" s="629">
        <v>410530</v>
      </c>
      <c r="I527" s="629">
        <v>410573</v>
      </c>
      <c r="J527" s="626" t="s">
        <v>62</v>
      </c>
      <c r="K527" s="151"/>
      <c r="L527" s="178" t="s">
        <v>598</v>
      </c>
      <c r="M527" s="115" t="str">
        <f>Data!$I$53</f>
        <v>- Hệ thống 12 ống HDPE D76 lắp đúng vị trí, khoảng cách 4m theo thiết kế;
- Ống đục lỗ 25% đúng quy cách, phân bố đều, không nứt vỡ;
- Đầu ống đặt trong lớp đá 1x2 (50x40cm) bọc vải địa kỹ thuật, đảm bảo thu và lọc nước;
- Vải địa kỹ thuật lắp đúng, không rách, không xô lệch;
- Đánh giá: Phù hợp với thiết kế và tiêu chuẩn kỹ thuật, quy trình thi công và nghiệm thu.</v>
      </c>
      <c r="N527" s="114" t="str">
        <f>Data!$B$53</f>
        <v xml:space="preserve"> TCVN 9436-2012, TCVN 4447-2012 và các tiêu chuẩn, quy chuẩn hiện hành của nhà nước.</v>
      </c>
      <c r="O527" s="116" t="s">
        <v>258</v>
      </c>
      <c r="P527" s="118" t="s">
        <v>566</v>
      </c>
      <c r="Q527" s="116" t="s">
        <v>251</v>
      </c>
      <c r="R527" s="116" t="s">
        <v>251</v>
      </c>
      <c r="S527" s="116">
        <v>5</v>
      </c>
    </row>
    <row r="528" spans="1:19" ht="40.5" hidden="1">
      <c r="A528" s="146"/>
      <c r="B528" s="147"/>
      <c r="C528" s="148">
        <f>MAX($C$5:C527)+1</f>
        <v>496</v>
      </c>
      <c r="D528" s="114" t="str">
        <f>COUNT($C$510:C528)&amp;"/BBNT/KM410+530 -KM410+573"</f>
        <v>15/BBNT/KM410+530 -KM410+573</v>
      </c>
      <c r="E528" s="627">
        <v>46109</v>
      </c>
      <c r="F528" s="114" t="str">
        <f>Data!$A$52</f>
        <v>Rọ đá KT (2x1x1)m, đuôi neo 6m</v>
      </c>
      <c r="G528" s="628" t="s">
        <v>591</v>
      </c>
      <c r="H528" s="629">
        <v>410530</v>
      </c>
      <c r="I528" s="629">
        <v>410573</v>
      </c>
      <c r="J528" s="626" t="s">
        <v>62</v>
      </c>
      <c r="K528" s="151" t="s">
        <v>313</v>
      </c>
      <c r="L528" s="116">
        <v>11</v>
      </c>
      <c r="M528"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28" s="114" t="str">
        <f>Data!$B$52</f>
        <v>TCVN 10335:2014 – Rọ đá – Yêu cầu thiết kế, thi công và nghiệm thu.</v>
      </c>
      <c r="O528" s="116" t="s">
        <v>258</v>
      </c>
      <c r="P528" s="118" t="s">
        <v>566</v>
      </c>
      <c r="Q528" s="116" t="s">
        <v>251</v>
      </c>
      <c r="R528" s="116" t="s">
        <v>251</v>
      </c>
      <c r="S528" s="116">
        <v>5</v>
      </c>
    </row>
    <row r="529" spans="1:19" ht="40.5" hidden="1">
      <c r="A529" s="146"/>
      <c r="B529" s="147"/>
      <c r="C529" s="148">
        <f>MAX($C$5:C528)+1</f>
        <v>497</v>
      </c>
      <c r="D529" s="114" t="str">
        <f>COUNT($C$510:C529)&amp;"/BBNT/KM410+530 -KM410+573"</f>
        <v>16/BBNT/KM410+530 -KM410+573</v>
      </c>
      <c r="E529" s="627">
        <v>46110</v>
      </c>
      <c r="F529" s="114" t="str">
        <f>Data!$A$52</f>
        <v>Rọ đá KT (2x1x1)m, đuôi neo 6m</v>
      </c>
      <c r="G529" s="628" t="s">
        <v>591</v>
      </c>
      <c r="H529" s="629">
        <v>410530</v>
      </c>
      <c r="I529" s="629">
        <v>410573</v>
      </c>
      <c r="J529" s="626" t="s">
        <v>62</v>
      </c>
      <c r="K529" s="151" t="s">
        <v>313</v>
      </c>
      <c r="L529" s="116">
        <v>11</v>
      </c>
      <c r="M529"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29" s="114" t="str">
        <f>Data!$B$52</f>
        <v>TCVN 10335:2014 – Rọ đá – Yêu cầu thiết kế, thi công và nghiệm thu.</v>
      </c>
      <c r="O529" s="116" t="s">
        <v>258</v>
      </c>
      <c r="P529" s="118" t="s">
        <v>566</v>
      </c>
      <c r="Q529" s="116" t="s">
        <v>251</v>
      </c>
      <c r="R529" s="116" t="s">
        <v>251</v>
      </c>
      <c r="S529" s="116">
        <v>5</v>
      </c>
    </row>
    <row r="530" spans="1:19" ht="33.75" hidden="1">
      <c r="A530" s="146"/>
      <c r="B530" s="147"/>
      <c r="C530" s="148">
        <f>MAX($C$5:C529)+1</f>
        <v>498</v>
      </c>
      <c r="D530" s="114" t="str">
        <f>COUNT($C$510:C530)&amp;"/BBNT/KM410+530 -KM410+573"</f>
        <v>17/BBNT/KM410+530 -KM410+573</v>
      </c>
      <c r="E530" s="627">
        <v>46111</v>
      </c>
      <c r="F530" s="114" t="str">
        <f>Data!$A$54</f>
        <v>Vải địa kỹ thuật ngăn cách PR200B, 200g/m2 không dệt sau rọ đá</v>
      </c>
      <c r="G530" s="628" t="s">
        <v>602</v>
      </c>
      <c r="H530" s="629">
        <v>410530</v>
      </c>
      <c r="I530" s="629">
        <v>410573</v>
      </c>
      <c r="J530" s="626" t="s">
        <v>62</v>
      </c>
      <c r="K530" s="151" t="s">
        <v>252</v>
      </c>
      <c r="L530" s="116">
        <f>2*44+34.7</f>
        <v>122.7</v>
      </c>
      <c r="M530" s="115" t="str">
        <f>Data!$I$54</f>
        <v>- Công tác lắp đặt vải địa kỹ thuật không dệt sau rọ đá được thực hiện đúng vị trí, phạm vi theo thiết kế;
- Vải được trải liên tục, đúng chiều, không rách, không thủng, không nhăn gấp;
- Các mép vải được chồng mí đảm bảo (≥30–50cm), liên kết chặt, không hở;
- Vải được bố trí sát mặt sau rọ đá, không bị xô lệch trong quá trình đắp đất K95 phía sau;
- Đánh giá: Phù hợp với thiết kế và tiêu chuẩn kỹ thuật, quy trình thi công và nghiệm thu.</v>
      </c>
      <c r="N530" s="114" t="str">
        <f>Data!$B$54</f>
        <v xml:space="preserve"> TCVN 9436-2012, TCVN 4447-2012 và các tiêu chuẩn, quy chuẩn hiện hành của nhà nước.</v>
      </c>
      <c r="O530" s="116" t="s">
        <v>258</v>
      </c>
      <c r="P530" s="118" t="s">
        <v>566</v>
      </c>
      <c r="Q530" s="116" t="s">
        <v>251</v>
      </c>
      <c r="R530" s="116" t="s">
        <v>251</v>
      </c>
      <c r="S530" s="116">
        <v>5</v>
      </c>
    </row>
    <row r="531" spans="1:19" ht="40.5" hidden="1">
      <c r="A531" s="146"/>
      <c r="B531" s="147"/>
      <c r="C531" s="148">
        <f>MAX($C$5:C530)+1</f>
        <v>499</v>
      </c>
      <c r="D531" s="114" t="str">
        <f>COUNT($C$510:C531)&amp;"/BBNT/KM410+530 -KM410+573"</f>
        <v>18/BBNT/KM410+530 -KM410+573</v>
      </c>
      <c r="E531" s="627">
        <v>46111</v>
      </c>
      <c r="F531" s="114" t="str">
        <f>Data!$A$55</f>
        <v>Lắp đặt bản thoát nước Geonet HK-GNC5</v>
      </c>
      <c r="G531" s="628" t="s">
        <v>601</v>
      </c>
      <c r="H531" s="629">
        <v>410530</v>
      </c>
      <c r="I531" s="629">
        <v>410573</v>
      </c>
      <c r="J531" s="626" t="s">
        <v>62</v>
      </c>
      <c r="K531" s="151" t="s">
        <v>252</v>
      </c>
      <c r="L531" s="116">
        <v>141.11000000000001</v>
      </c>
      <c r="M531" s="115" t="str">
        <f>Data!$I$55</f>
        <v>- Lắp đặt bản thoát nước Geonet HK-GNC5 đúng vị trí, phạm vi theo thiết kế;
- Lắp đúng chiều, vải không dệt tiếp xúc đất, lõi Geonet dẫn nước;
- Các tấm liên kết liên tục, chồng mí đúng quy định, không hở;
- Cố định chắc chắn, không xô lệch khi thi công;
- Không hư hỏng, đảm bảo thu – dẫn – thoát nước;
- Đánh giá: phù hợp thiết kế và tiêu chuẩn kỹ thuật.</v>
      </c>
      <c r="N531" s="114" t="str">
        <f>Data!$B$55</f>
        <v xml:space="preserve"> TCVN 9436-2012, TCVN 4447-2012 và các tiêu chuẩn, quy chuẩn hiện hành của nhà nước.</v>
      </c>
      <c r="O531" s="116" t="s">
        <v>258</v>
      </c>
      <c r="P531" s="118" t="s">
        <v>566</v>
      </c>
      <c r="Q531" s="116" t="s">
        <v>251</v>
      </c>
      <c r="R531" s="116" t="s">
        <v>251</v>
      </c>
      <c r="S531" s="116">
        <v>5</v>
      </c>
    </row>
    <row r="532" spans="1:19" ht="33.75" hidden="1">
      <c r="A532" s="146"/>
      <c r="B532" s="147"/>
      <c r="C532" s="148">
        <f>MAX($C$5:C531)+1</f>
        <v>500</v>
      </c>
      <c r="D532" s="114" t="str">
        <f>COUNT($C$510:C532)&amp;"/BBNT/KM410+530 -KM410+573"</f>
        <v>19/BBNT/KM410+530 -KM410+573</v>
      </c>
      <c r="E532" s="627">
        <v>46111</v>
      </c>
      <c r="F532" s="114" t="str">
        <f>Data!$A$7</f>
        <v>Đắp móng</v>
      </c>
      <c r="G532" s="628" t="s">
        <v>603</v>
      </c>
      <c r="H532" s="629">
        <v>410530</v>
      </c>
      <c r="I532" s="629">
        <v>410573</v>
      </c>
      <c r="J532" s="626" t="s">
        <v>62</v>
      </c>
      <c r="K532" s="151" t="s">
        <v>254</v>
      </c>
      <c r="L532" s="116">
        <f>6.05*44*1.13</f>
        <v>300.80599999999998</v>
      </c>
      <c r="M532" s="115" t="str">
        <f>Data!$I$7</f>
        <v>- Bình đồ tuyến: Đúng HSTK;
- Độ chặt từng lớp: Đạt;
- Trắc ngang nền: đủ;
- Cao độ: đạt; Dốc ngang: đạt;
- Đánh giá: Phù hợp với thiết kế và tiêu chuẩn kỹ thuật, quy trình thi công và nghiệm thu;</v>
      </c>
      <c r="N532" s="114" t="str">
        <f>Data!$B$7</f>
        <v>TCVN 4447 -2012 Công tác đất - Thi công và nghiệm thu;</v>
      </c>
      <c r="O532" s="116" t="s">
        <v>258</v>
      </c>
      <c r="P532" s="118" t="s">
        <v>566</v>
      </c>
      <c r="Q532" s="116" t="s">
        <v>251</v>
      </c>
      <c r="R532" s="116" t="s">
        <v>251</v>
      </c>
      <c r="S532" s="116">
        <v>5</v>
      </c>
    </row>
    <row r="533" spans="1:19" ht="40.5" hidden="1">
      <c r="A533" s="146"/>
      <c r="B533" s="147"/>
      <c r="C533" s="148">
        <f>MAX($C$5:C532)+1</f>
        <v>501</v>
      </c>
      <c r="D533" s="114" t="str">
        <f>COUNT($C$510:C533)&amp;"/BBNT/KM410+530 -KM410+573"</f>
        <v>20/BBNT/KM410+530 -KM410+573</v>
      </c>
      <c r="E533" s="627">
        <v>46112</v>
      </c>
      <c r="F533" s="114" t="str">
        <f>Data!$A$52</f>
        <v>Rọ đá KT (2x1x1)m, đuôi neo 6m</v>
      </c>
      <c r="G533" s="628" t="s">
        <v>604</v>
      </c>
      <c r="H533" s="629">
        <v>410530</v>
      </c>
      <c r="I533" s="629">
        <v>410573</v>
      </c>
      <c r="J533" s="626" t="s">
        <v>62</v>
      </c>
      <c r="K533" s="151" t="s">
        <v>313</v>
      </c>
      <c r="L533" s="116">
        <v>12</v>
      </c>
      <c r="M533"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33" s="114" t="str">
        <f>Data!$B$52</f>
        <v>TCVN 10335:2014 – Rọ đá – Yêu cầu thiết kế, thi công và nghiệm thu.</v>
      </c>
      <c r="O533" s="116" t="s">
        <v>258</v>
      </c>
      <c r="P533" s="118" t="s">
        <v>566</v>
      </c>
      <c r="Q533" s="116" t="s">
        <v>251</v>
      </c>
      <c r="R533" s="116" t="s">
        <v>251</v>
      </c>
      <c r="S533" s="116">
        <v>5</v>
      </c>
    </row>
    <row r="534" spans="1:19" ht="40.5" hidden="1">
      <c r="A534" s="146"/>
      <c r="B534" s="147"/>
      <c r="C534" s="148">
        <f>MAX($C$5:C533)+1</f>
        <v>502</v>
      </c>
      <c r="D534" s="114" t="str">
        <f>COUNT($C$510:C534)&amp;"/BBNT/KM410+530 -KM410+573"</f>
        <v>21/BBNT/KM410+530 -KM410+573</v>
      </c>
      <c r="E534" s="627">
        <v>46113</v>
      </c>
      <c r="F534" s="114" t="str">
        <f>Data!$A$52</f>
        <v>Rọ đá KT (2x1x1)m, đuôi neo 6m</v>
      </c>
      <c r="G534" s="628" t="s">
        <v>604</v>
      </c>
      <c r="H534" s="629">
        <v>410530</v>
      </c>
      <c r="I534" s="629">
        <v>410573</v>
      </c>
      <c r="J534" s="626" t="s">
        <v>62</v>
      </c>
      <c r="K534" s="151" t="s">
        <v>313</v>
      </c>
      <c r="L534" s="116">
        <v>11</v>
      </c>
      <c r="M534"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34" s="114" t="str">
        <f>Data!$B$52</f>
        <v>TCVN 10335:2014 – Rọ đá – Yêu cầu thiết kế, thi công và nghiệm thu.</v>
      </c>
      <c r="O534" s="116" t="s">
        <v>258</v>
      </c>
      <c r="P534" s="118" t="s">
        <v>566</v>
      </c>
      <c r="Q534" s="116" t="s">
        <v>251</v>
      </c>
      <c r="R534" s="116" t="s">
        <v>251</v>
      </c>
      <c r="S534" s="116">
        <v>5</v>
      </c>
    </row>
    <row r="535" spans="1:19" ht="33.75" hidden="1">
      <c r="A535" s="146"/>
      <c r="B535" s="147"/>
      <c r="C535" s="148">
        <f>MAX($C$5:C534)+1</f>
        <v>503</v>
      </c>
      <c r="D535" s="114" t="str">
        <f>COUNT($C$510:C535)&amp;"/BBNT/KM410+530 -KM410+573"</f>
        <v>22/BBNT/KM410+530 -KM410+573</v>
      </c>
      <c r="E535" s="627">
        <v>46114</v>
      </c>
      <c r="F535" s="114" t="str">
        <f>Data!$A$54</f>
        <v>Vải địa kỹ thuật ngăn cách PR200B, 200g/m2 không dệt sau rọ đá</v>
      </c>
      <c r="G535" s="628" t="s">
        <v>605</v>
      </c>
      <c r="H535" s="629">
        <v>410530</v>
      </c>
      <c r="I535" s="629">
        <v>410573</v>
      </c>
      <c r="J535" s="626" t="s">
        <v>62</v>
      </c>
      <c r="K535" s="151" t="s">
        <v>252</v>
      </c>
      <c r="L535" s="116">
        <f>2*46+34.7</f>
        <v>126.7</v>
      </c>
      <c r="M535" s="115" t="str">
        <f>Data!$I$54</f>
        <v>- Công tác lắp đặt vải địa kỹ thuật không dệt sau rọ đá được thực hiện đúng vị trí, phạm vi theo thiết kế;
- Vải được trải liên tục, đúng chiều, không rách, không thủng, không nhăn gấp;
- Các mép vải được chồng mí đảm bảo (≥30–50cm), liên kết chặt, không hở;
- Vải được bố trí sát mặt sau rọ đá, không bị xô lệch trong quá trình đắp đất K95 phía sau;
- Đánh giá: Phù hợp với thiết kế và tiêu chuẩn kỹ thuật, quy trình thi công và nghiệm thu.</v>
      </c>
      <c r="N535" s="114" t="str">
        <f>Data!$B$54</f>
        <v xml:space="preserve"> TCVN 9436-2012, TCVN 4447-2012 và các tiêu chuẩn, quy chuẩn hiện hành của nhà nước.</v>
      </c>
      <c r="O535" s="116" t="s">
        <v>258</v>
      </c>
      <c r="P535" s="118" t="s">
        <v>566</v>
      </c>
      <c r="Q535" s="116" t="s">
        <v>251</v>
      </c>
      <c r="R535" s="116" t="s">
        <v>251</v>
      </c>
      <c r="S535" s="116">
        <v>5</v>
      </c>
    </row>
    <row r="536" spans="1:19" ht="33.75" hidden="1">
      <c r="A536" s="146"/>
      <c r="B536" s="147"/>
      <c r="C536" s="148">
        <f>MAX($C$5:C535)+1</f>
        <v>504</v>
      </c>
      <c r="D536" s="114" t="str">
        <f>COUNT($C$510:C536)&amp;"/BBNT/KM410+530 -KM410+573"</f>
        <v>23/BBNT/KM410+530 -KM410+573</v>
      </c>
      <c r="E536" s="627">
        <v>46114</v>
      </c>
      <c r="F536" s="114" t="str">
        <f>Data!$A$7</f>
        <v>Đắp móng</v>
      </c>
      <c r="G536" s="628" t="s">
        <v>606</v>
      </c>
      <c r="H536" s="629">
        <v>410530</v>
      </c>
      <c r="I536" s="629">
        <v>410573</v>
      </c>
      <c r="J536" s="626" t="s">
        <v>62</v>
      </c>
      <c r="K536" s="151" t="s">
        <v>254</v>
      </c>
      <c r="L536" s="116">
        <f>6.3*46*1.13</f>
        <v>327.47399999999999</v>
      </c>
      <c r="M536" s="115" t="str">
        <f>Data!$I$7</f>
        <v>- Bình đồ tuyến: Đúng HSTK;
- Độ chặt từng lớp: Đạt;
- Trắc ngang nền: đủ;
- Cao độ: đạt; Dốc ngang: đạt;
- Đánh giá: Phù hợp với thiết kế và tiêu chuẩn kỹ thuật, quy trình thi công và nghiệm thu;</v>
      </c>
      <c r="N536" s="114" t="str">
        <f>Data!$B$7</f>
        <v>TCVN 4447 -2012 Công tác đất - Thi công và nghiệm thu;</v>
      </c>
      <c r="O536" s="116" t="s">
        <v>258</v>
      </c>
      <c r="P536" s="118" t="s">
        <v>566</v>
      </c>
      <c r="Q536" s="116" t="s">
        <v>251</v>
      </c>
      <c r="R536" s="116" t="s">
        <v>251</v>
      </c>
      <c r="S536" s="116">
        <v>5</v>
      </c>
    </row>
    <row r="537" spans="1:19" ht="40.5" hidden="1">
      <c r="A537" s="146"/>
      <c r="B537" s="147"/>
      <c r="C537" s="148">
        <f>MAX($C$5:C536)+1</f>
        <v>505</v>
      </c>
      <c r="D537" s="114" t="str">
        <f>COUNT($C$510:C537)&amp;"/BBNT/KM410+530 -KM410+573"</f>
        <v>24/BBNT/KM410+530 -KM410+573</v>
      </c>
      <c r="E537" s="627">
        <v>46115</v>
      </c>
      <c r="F537" s="114" t="str">
        <f>Data!$A$52</f>
        <v>Rọ đá KT (2x1x1)m, đuôi neo 6m</v>
      </c>
      <c r="G537" s="628" t="s">
        <v>607</v>
      </c>
      <c r="H537" s="629">
        <v>410530</v>
      </c>
      <c r="I537" s="629">
        <v>410573</v>
      </c>
      <c r="J537" s="626" t="s">
        <v>62</v>
      </c>
      <c r="K537" s="151" t="s">
        <v>313</v>
      </c>
      <c r="L537" s="116">
        <v>12</v>
      </c>
      <c r="M537"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37" s="114" t="str">
        <f>Data!$B$52</f>
        <v>TCVN 10335:2014 – Rọ đá – Yêu cầu thiết kế, thi công và nghiệm thu.</v>
      </c>
      <c r="O537" s="116" t="s">
        <v>258</v>
      </c>
      <c r="P537" s="118" t="s">
        <v>566</v>
      </c>
      <c r="Q537" s="116" t="s">
        <v>251</v>
      </c>
      <c r="R537" s="116" t="s">
        <v>251</v>
      </c>
      <c r="S537" s="116">
        <v>5</v>
      </c>
    </row>
    <row r="538" spans="1:19" ht="40.5" hidden="1">
      <c r="A538" s="146"/>
      <c r="B538" s="147"/>
      <c r="C538" s="148">
        <f>MAX($C$5:C537)+1</f>
        <v>506</v>
      </c>
      <c r="D538" s="114" t="str">
        <f>COUNT($C$510:C538)&amp;"/BBNT/KM410+530 -KM410+573"</f>
        <v>25/BBNT/KM410+530 -KM410+573</v>
      </c>
      <c r="E538" s="627">
        <v>46116</v>
      </c>
      <c r="F538" s="114" t="str">
        <f>Data!$A$52</f>
        <v>Rọ đá KT (2x1x1)m, đuôi neo 6m</v>
      </c>
      <c r="G538" s="628" t="s">
        <v>607</v>
      </c>
      <c r="H538" s="629">
        <v>410530</v>
      </c>
      <c r="I538" s="629">
        <v>410573</v>
      </c>
      <c r="J538" s="626" t="s">
        <v>62</v>
      </c>
      <c r="K538" s="151" t="s">
        <v>313</v>
      </c>
      <c r="L538" s="116">
        <v>12</v>
      </c>
      <c r="M538"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38" s="114" t="str">
        <f>Data!$B$52</f>
        <v>TCVN 10335:2014 – Rọ đá – Yêu cầu thiết kế, thi công và nghiệm thu.</v>
      </c>
      <c r="O538" s="116" t="s">
        <v>258</v>
      </c>
      <c r="P538" s="118" t="s">
        <v>566</v>
      </c>
      <c r="Q538" s="116" t="s">
        <v>251</v>
      </c>
      <c r="R538" s="116" t="s">
        <v>251</v>
      </c>
      <c r="S538" s="116">
        <v>5</v>
      </c>
    </row>
    <row r="539" spans="1:19" ht="33.75" hidden="1">
      <c r="A539" s="146"/>
      <c r="B539" s="147"/>
      <c r="C539" s="148">
        <f>MAX($C$5:C538)+1</f>
        <v>507</v>
      </c>
      <c r="D539" s="114" t="str">
        <f>COUNT($C$510:C539)&amp;"/BBNT/KM410+530 -KM410+573"</f>
        <v>26/BBNT/KM410+530 -KM410+573</v>
      </c>
      <c r="E539" s="627">
        <v>46117</v>
      </c>
      <c r="F539" s="114" t="str">
        <f>Data!$A$54</f>
        <v>Vải địa kỹ thuật ngăn cách PR200B, 200g/m2 không dệt sau rọ đá</v>
      </c>
      <c r="G539" s="628" t="s">
        <v>610</v>
      </c>
      <c r="H539" s="629">
        <v>410530</v>
      </c>
      <c r="I539" s="629">
        <v>410573</v>
      </c>
      <c r="J539" s="626" t="s">
        <v>62</v>
      </c>
      <c r="K539" s="151" t="s">
        <v>252</v>
      </c>
      <c r="L539" s="116">
        <f>2*48+34.7</f>
        <v>130.69999999999999</v>
      </c>
      <c r="M539" s="115" t="str">
        <f>Data!$I$54</f>
        <v>- Công tác lắp đặt vải địa kỹ thuật không dệt sau rọ đá được thực hiện đúng vị trí, phạm vi theo thiết kế;
- Vải được trải liên tục, đúng chiều, không rách, không thủng, không nhăn gấp;
- Các mép vải được chồng mí đảm bảo (≥30–50cm), liên kết chặt, không hở;
- Vải được bố trí sát mặt sau rọ đá, không bị xô lệch trong quá trình đắp đất K95 phía sau;
- Đánh giá: Phù hợp với thiết kế và tiêu chuẩn kỹ thuật, quy trình thi công và nghiệm thu.</v>
      </c>
      <c r="N539" s="114" t="str">
        <f>Data!$B$54</f>
        <v xml:space="preserve"> TCVN 9436-2012, TCVN 4447-2012 và các tiêu chuẩn, quy chuẩn hiện hành của nhà nước.</v>
      </c>
      <c r="O539" s="116" t="s">
        <v>258</v>
      </c>
      <c r="P539" s="118" t="s">
        <v>566</v>
      </c>
      <c r="Q539" s="116" t="s">
        <v>251</v>
      </c>
      <c r="R539" s="116" t="s">
        <v>251</v>
      </c>
      <c r="S539" s="116">
        <v>5</v>
      </c>
    </row>
    <row r="540" spans="1:19" ht="33.75" hidden="1">
      <c r="A540" s="146"/>
      <c r="B540" s="147"/>
      <c r="C540" s="148">
        <f>MAX($C$5:C539)+1</f>
        <v>508</v>
      </c>
      <c r="D540" s="114" t="str">
        <f>COUNT($C$510:C540)&amp;"/BBNT/KM410+530 -KM410+573"</f>
        <v>27/BBNT/KM410+530 -KM410+573</v>
      </c>
      <c r="E540" s="627">
        <v>46117</v>
      </c>
      <c r="F540" s="114" t="str">
        <f>Data!$A$7</f>
        <v>Đắp móng</v>
      </c>
      <c r="G540" s="628" t="s">
        <v>608</v>
      </c>
      <c r="H540" s="629">
        <v>410530</v>
      </c>
      <c r="I540" s="629">
        <v>410573</v>
      </c>
      <c r="J540" s="626" t="s">
        <v>62</v>
      </c>
      <c r="K540" s="151" t="s">
        <v>254</v>
      </c>
      <c r="L540" s="116">
        <f>6.3*48*1.13</f>
        <v>341.71199999999993</v>
      </c>
      <c r="M540" s="115" t="str">
        <f>Data!$I$7</f>
        <v>- Bình đồ tuyến: Đúng HSTK;
- Độ chặt từng lớp: Đạt;
- Trắc ngang nền: đủ;
- Cao độ: đạt; Dốc ngang: đạt;
- Đánh giá: Phù hợp với thiết kế và tiêu chuẩn kỹ thuật, quy trình thi công và nghiệm thu;</v>
      </c>
      <c r="N540" s="114" t="str">
        <f>Data!$B$7</f>
        <v>TCVN 4447 -2012 Công tác đất - Thi công và nghiệm thu;</v>
      </c>
      <c r="O540" s="116" t="s">
        <v>258</v>
      </c>
      <c r="P540" s="118" t="s">
        <v>566</v>
      </c>
      <c r="Q540" s="116" t="s">
        <v>251</v>
      </c>
      <c r="R540" s="116" t="s">
        <v>251</v>
      </c>
      <c r="S540" s="116">
        <v>5</v>
      </c>
    </row>
    <row r="541" spans="1:19" ht="40.5" hidden="1">
      <c r="A541" s="146"/>
      <c r="B541" s="147"/>
      <c r="C541" s="148">
        <f>MAX($C$5:C540)+1</f>
        <v>509</v>
      </c>
      <c r="D541" s="114" t="str">
        <f>COUNT($C$510:C541)&amp;"/BBNT/KM410+530 -KM410+573"</f>
        <v>28/BBNT/KM410+530 -KM410+573</v>
      </c>
      <c r="E541" s="627">
        <v>46118</v>
      </c>
      <c r="F541" s="114" t="str">
        <f>Data!$A$52</f>
        <v>Rọ đá KT (2x1x1)m, đuôi neo 6m</v>
      </c>
      <c r="G541" s="628" t="s">
        <v>609</v>
      </c>
      <c r="H541" s="629">
        <v>410530</v>
      </c>
      <c r="I541" s="629">
        <v>410573</v>
      </c>
      <c r="J541" s="626" t="s">
        <v>62</v>
      </c>
      <c r="K541" s="151" t="s">
        <v>313</v>
      </c>
      <c r="L541" s="116">
        <v>13</v>
      </c>
      <c r="M541"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41" s="114" t="str">
        <f>Data!$B$52</f>
        <v>TCVN 10335:2014 – Rọ đá – Yêu cầu thiết kế, thi công và nghiệm thu.</v>
      </c>
      <c r="O541" s="116" t="s">
        <v>258</v>
      </c>
      <c r="P541" s="118" t="s">
        <v>566</v>
      </c>
      <c r="Q541" s="116" t="s">
        <v>251</v>
      </c>
      <c r="R541" s="116" t="s">
        <v>251</v>
      </c>
      <c r="S541" s="116">
        <v>5</v>
      </c>
    </row>
    <row r="542" spans="1:19" ht="40.5" hidden="1">
      <c r="A542" s="146"/>
      <c r="B542" s="147"/>
      <c r="C542" s="148">
        <f>MAX($C$5:C541)+1</f>
        <v>510</v>
      </c>
      <c r="D542" s="114" t="str">
        <f>COUNT($C$510:C542)&amp;"/BBNT/KM410+530 -KM410+573"</f>
        <v>29/BBNT/KM410+530 -KM410+573</v>
      </c>
      <c r="E542" s="627">
        <v>46119</v>
      </c>
      <c r="F542" s="114" t="str">
        <f>Data!$A$52</f>
        <v>Rọ đá KT (2x1x1)m, đuôi neo 6m</v>
      </c>
      <c r="G542" s="628" t="s">
        <v>609</v>
      </c>
      <c r="H542" s="629">
        <v>410530</v>
      </c>
      <c r="I542" s="629">
        <v>410573</v>
      </c>
      <c r="J542" s="626" t="s">
        <v>62</v>
      </c>
      <c r="K542" s="151" t="s">
        <v>313</v>
      </c>
      <c r="L542" s="116">
        <v>12</v>
      </c>
      <c r="M542"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42" s="114" t="str">
        <f>Data!$B$52</f>
        <v>TCVN 10335:2014 – Rọ đá – Yêu cầu thiết kế, thi công và nghiệm thu.</v>
      </c>
      <c r="O542" s="116" t="s">
        <v>258</v>
      </c>
      <c r="P542" s="118" t="s">
        <v>566</v>
      </c>
      <c r="Q542" s="116" t="s">
        <v>251</v>
      </c>
      <c r="R542" s="116" t="s">
        <v>251</v>
      </c>
      <c r="S542" s="116">
        <v>5</v>
      </c>
    </row>
    <row r="543" spans="1:19" ht="40.5" hidden="1">
      <c r="A543" s="146"/>
      <c r="B543" s="147"/>
      <c r="C543" s="148">
        <f>MAX($C$5:C542)+1</f>
        <v>511</v>
      </c>
      <c r="D543" s="114" t="str">
        <f>COUNT($C$510:C543)&amp;"/BBNT/KM410+530 -KM410+573"</f>
        <v>30/BBNT/KM410+530 -KM410+573</v>
      </c>
      <c r="E543" s="627">
        <v>46119</v>
      </c>
      <c r="F543" s="114" t="str">
        <f>Data!$A$2</f>
        <v>Lắp đặt ván khuôn</v>
      </c>
      <c r="G543" s="628" t="s">
        <v>632</v>
      </c>
      <c r="H543" s="629">
        <v>410530</v>
      </c>
      <c r="I543" s="629">
        <v>410573</v>
      </c>
      <c r="J543" s="626" t="s">
        <v>62</v>
      </c>
      <c r="K543" s="151" t="s">
        <v>252</v>
      </c>
      <c r="L543" s="116">
        <v>10</v>
      </c>
      <c r="M543"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43" s="114" t="str">
        <f>Data!$B$2</f>
        <v>TCVN 4453:1995 – Kết cấu bê tông và bê tông cốt thép – Quy phạm thi công và nghiệm thu.</v>
      </c>
      <c r="O543" s="116" t="s">
        <v>258</v>
      </c>
      <c r="P543" s="118" t="s">
        <v>566</v>
      </c>
      <c r="Q543" s="116" t="s">
        <v>251</v>
      </c>
      <c r="R543" s="116" t="s">
        <v>251</v>
      </c>
      <c r="S543" s="116">
        <v>5</v>
      </c>
    </row>
    <row r="544" spans="1:19" ht="40.5" hidden="1">
      <c r="A544" s="146"/>
      <c r="B544" s="147"/>
      <c r="C544" s="148">
        <f>MAX($C$5:C543)+1</f>
        <v>512</v>
      </c>
      <c r="D544" s="114" t="str">
        <f>COUNT($C$510:C544)&amp;"/BBNT/KM410+530 -KM410+573"</f>
        <v>31/BBNT/KM410+530 -KM410+573</v>
      </c>
      <c r="E544" s="627">
        <v>46119</v>
      </c>
      <c r="F544" s="114" t="str">
        <f>Data!$A$4</f>
        <v>Đổ bê tông</v>
      </c>
      <c r="G544" s="628" t="s">
        <v>1009</v>
      </c>
      <c r="H544" s="629">
        <v>410530</v>
      </c>
      <c r="I544" s="629">
        <v>410573</v>
      </c>
      <c r="J544" s="626" t="s">
        <v>62</v>
      </c>
      <c r="K544" s="151" t="s">
        <v>254</v>
      </c>
      <c r="L544" s="116">
        <v>5</v>
      </c>
      <c r="M54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44" s="114" t="str">
        <f>Data!$B$4</f>
        <v xml:space="preserve"> TCVN 4453 : 1995 và các tiêu chuẩn, quy chuẩn hiện hành của nhà nước.</v>
      </c>
      <c r="O544" s="116" t="s">
        <v>258</v>
      </c>
      <c r="P544" s="118" t="s">
        <v>566</v>
      </c>
      <c r="Q544" s="116" t="s">
        <v>251</v>
      </c>
      <c r="R544" s="116" t="s">
        <v>251</v>
      </c>
      <c r="S544" s="116">
        <v>5</v>
      </c>
    </row>
    <row r="545" spans="1:19" ht="33.75" hidden="1">
      <c r="A545" s="146"/>
      <c r="B545" s="147"/>
      <c r="C545" s="148">
        <f>MAX($C$5:C544)+1</f>
        <v>513</v>
      </c>
      <c r="D545" s="114" t="str">
        <f>COUNT($C$510:C545)&amp;"/BBNT/KM410+530 -KM410+573"</f>
        <v>32/BBNT/KM410+530 -KM410+573</v>
      </c>
      <c r="E545" s="627">
        <v>46120</v>
      </c>
      <c r="F545" s="114" t="str">
        <f>Data!$A$54</f>
        <v>Vải địa kỹ thuật ngăn cách PR200B, 200g/m2 không dệt sau rọ đá</v>
      </c>
      <c r="G545" s="628" t="s">
        <v>611</v>
      </c>
      <c r="H545" s="629">
        <v>410530</v>
      </c>
      <c r="I545" s="629">
        <v>410573</v>
      </c>
      <c r="J545" s="626" t="s">
        <v>62</v>
      </c>
      <c r="K545" s="151" t="s">
        <v>252</v>
      </c>
      <c r="L545" s="116">
        <f>2*50+34.7</f>
        <v>134.69999999999999</v>
      </c>
      <c r="M545" s="115" t="str">
        <f>Data!$I$54</f>
        <v>- Công tác lắp đặt vải địa kỹ thuật không dệt sau rọ đá được thực hiện đúng vị trí, phạm vi theo thiết kế;
- Vải được trải liên tục, đúng chiều, không rách, không thủng, không nhăn gấp;
- Các mép vải được chồng mí đảm bảo (≥30–50cm), liên kết chặt, không hở;
- Vải được bố trí sát mặt sau rọ đá, không bị xô lệch trong quá trình đắp đất K95 phía sau;
- Đánh giá: Phù hợp với thiết kế và tiêu chuẩn kỹ thuật, quy trình thi công và nghiệm thu.</v>
      </c>
      <c r="N545" s="114" t="str">
        <f>Data!$B$54</f>
        <v xml:space="preserve"> TCVN 9436-2012, TCVN 4447-2012 và các tiêu chuẩn, quy chuẩn hiện hành của nhà nước.</v>
      </c>
      <c r="O545" s="116" t="s">
        <v>258</v>
      </c>
      <c r="P545" s="118" t="s">
        <v>566</v>
      </c>
      <c r="Q545" s="116" t="s">
        <v>251</v>
      </c>
      <c r="R545" s="116" t="s">
        <v>251</v>
      </c>
      <c r="S545" s="116">
        <v>5</v>
      </c>
    </row>
    <row r="546" spans="1:19" ht="33.75" hidden="1">
      <c r="A546" s="146"/>
      <c r="B546" s="147"/>
      <c r="C546" s="148">
        <f>MAX($C$5:C545)+1</f>
        <v>514</v>
      </c>
      <c r="D546" s="114" t="str">
        <f>COUNT($C$510:C546)&amp;"/BBNT/KM410+530 -KM410+573"</f>
        <v>33/BBNT/KM410+530 -KM410+573</v>
      </c>
      <c r="E546" s="627">
        <v>46120</v>
      </c>
      <c r="F546" s="114" t="str">
        <f>Data!$A$7</f>
        <v>Đắp móng</v>
      </c>
      <c r="G546" s="628" t="s">
        <v>612</v>
      </c>
      <c r="H546" s="629">
        <v>410530</v>
      </c>
      <c r="I546" s="629">
        <v>410573</v>
      </c>
      <c r="J546" s="626" t="s">
        <v>62</v>
      </c>
      <c r="K546" s="151" t="s">
        <v>254</v>
      </c>
      <c r="L546" s="116">
        <f>1056.63-L540-L536-L532</f>
        <v>86.638000000000147</v>
      </c>
      <c r="M546" s="115" t="str">
        <f>Data!$I$7</f>
        <v>- Bình đồ tuyến: Đúng HSTK;
- Độ chặt từng lớp: Đạt;
- Trắc ngang nền: đủ;
- Cao độ: đạt; Dốc ngang: đạt;
- Đánh giá: Phù hợp với thiết kế và tiêu chuẩn kỹ thuật, quy trình thi công và nghiệm thu;</v>
      </c>
      <c r="N546" s="114" t="str">
        <f>Data!$B$7</f>
        <v>TCVN 4447 -2012 Công tác đất - Thi công và nghiệm thu;</v>
      </c>
      <c r="O546" s="116" t="s">
        <v>258</v>
      </c>
      <c r="P546" s="118" t="s">
        <v>566</v>
      </c>
      <c r="Q546" s="116" t="s">
        <v>251</v>
      </c>
      <c r="R546" s="116" t="s">
        <v>251</v>
      </c>
      <c r="S546" s="116">
        <v>5</v>
      </c>
    </row>
    <row r="547" spans="1:19" ht="33.75" hidden="1">
      <c r="A547" s="146"/>
      <c r="B547" s="147"/>
      <c r="C547" s="148">
        <f>MAX($C$5:C546)+1</f>
        <v>515</v>
      </c>
      <c r="D547" s="114" t="str">
        <f>COUNT($C$510:C547)&amp;"/BBNT/KM410+530 -KM410+573"</f>
        <v>34/BBNT/KM410+530 -KM410+573</v>
      </c>
      <c r="E547" s="627">
        <v>46120</v>
      </c>
      <c r="F547" s="114" t="str">
        <f>Data!$A$7</f>
        <v>Đắp móng</v>
      </c>
      <c r="G547" s="628" t="s">
        <v>614</v>
      </c>
      <c r="H547" s="629">
        <v>410530</v>
      </c>
      <c r="I547" s="629">
        <v>410573</v>
      </c>
      <c r="J547" s="626" t="s">
        <v>62</v>
      </c>
      <c r="K547" s="151" t="s">
        <v>254</v>
      </c>
      <c r="L547" s="116">
        <f>0.59*44</f>
        <v>25.959999999999997</v>
      </c>
      <c r="M547" s="115" t="str">
        <f>Data!$I$7</f>
        <v>- Bình đồ tuyến: Đúng HSTK;
- Độ chặt từng lớp: Đạt;
- Trắc ngang nền: đủ;
- Cao độ: đạt; Dốc ngang: đạt;
- Đánh giá: Phù hợp với thiết kế và tiêu chuẩn kỹ thuật, quy trình thi công và nghiệm thu;</v>
      </c>
      <c r="N547" s="114" t="str">
        <f>Data!$B$7</f>
        <v>TCVN 4447 -2012 Công tác đất - Thi công và nghiệm thu;</v>
      </c>
      <c r="O547" s="116" t="s">
        <v>258</v>
      </c>
      <c r="P547" s="118" t="s">
        <v>566</v>
      </c>
      <c r="Q547" s="116" t="s">
        <v>251</v>
      </c>
      <c r="R547" s="116" t="s">
        <v>251</v>
      </c>
      <c r="S547" s="116">
        <v>5</v>
      </c>
    </row>
    <row r="548" spans="1:19" ht="60" hidden="1">
      <c r="A548" s="146"/>
      <c r="B548" s="147"/>
      <c r="C548" s="148">
        <f>MAX($C$5:C547)+1</f>
        <v>516</v>
      </c>
      <c r="D548" s="114" t="str">
        <f>COUNT($C$510:C548)&amp;"/BBNT/KM410+530 -KM410+573"</f>
        <v>35/BBNT/KM410+530 -KM410+573</v>
      </c>
      <c r="E548" s="627">
        <v>46120</v>
      </c>
      <c r="F548" s="114" t="str">
        <f>Data!$A$53</f>
        <v>Ống HDPE D76mm PN8, L=7,25m, đục lỗ 25%; a=4m/ống</v>
      </c>
      <c r="G548" s="628" t="s">
        <v>615</v>
      </c>
      <c r="H548" s="629">
        <v>410530</v>
      </c>
      <c r="I548" s="629">
        <v>410573</v>
      </c>
      <c r="J548" s="626" t="s">
        <v>62</v>
      </c>
      <c r="K548" s="151"/>
      <c r="L548" s="178" t="s">
        <v>618</v>
      </c>
      <c r="M548" s="115" t="str">
        <f>Data!$I$53</f>
        <v>- Hệ thống 12 ống HDPE D76 lắp đúng vị trí, khoảng cách 4m theo thiết kế;
- Ống đục lỗ 25% đúng quy cách, phân bố đều, không nứt vỡ;
- Đầu ống đặt trong lớp đá 1x2 (50x40cm) bọc vải địa kỹ thuật, đảm bảo thu và lọc nước;
- Vải địa kỹ thuật lắp đúng, không rách, không xô lệch;
- Đánh giá: Phù hợp với thiết kế và tiêu chuẩn kỹ thuật, quy trình thi công và nghiệm thu.</v>
      </c>
      <c r="N548" s="114" t="str">
        <f>Data!$B$53</f>
        <v xml:space="preserve"> TCVN 9436-2012, TCVN 4447-2012 và các tiêu chuẩn, quy chuẩn hiện hành của nhà nước.</v>
      </c>
      <c r="O548" s="116" t="s">
        <v>258</v>
      </c>
      <c r="P548" s="118" t="s">
        <v>566</v>
      </c>
      <c r="Q548" s="116" t="s">
        <v>251</v>
      </c>
      <c r="R548" s="116" t="s">
        <v>251</v>
      </c>
      <c r="S548" s="116">
        <v>5</v>
      </c>
    </row>
    <row r="549" spans="1:19" ht="45" hidden="1">
      <c r="A549" s="146"/>
      <c r="B549" s="147"/>
      <c r="C549" s="148">
        <f>MAX($C$5:C548)+1</f>
        <v>517</v>
      </c>
      <c r="D549" s="114" t="str">
        <f>COUNT($C$510:C549)&amp;"/BBNT/KM410+530 -KM410+573"</f>
        <v>36/BBNT/KM410+530 -KM410+573</v>
      </c>
      <c r="E549" s="627">
        <v>46121</v>
      </c>
      <c r="F549" s="114" t="str">
        <f>Data!$A$56</f>
        <v>Rãnh thấm KT(50x100)cm</v>
      </c>
      <c r="G549" s="628" t="s">
        <v>616</v>
      </c>
      <c r="H549" s="629">
        <v>410530</v>
      </c>
      <c r="I549" s="629">
        <v>410573</v>
      </c>
      <c r="J549" s="626" t="s">
        <v>62</v>
      </c>
      <c r="K549" s="151"/>
      <c r="L549" s="276" t="s">
        <v>619</v>
      </c>
      <c r="M549" s="115" t="str">
        <f>Data!$I$56</f>
        <v>- Đắp đá đúng vị trí, kích thước hình học theo thiết kế;
- Vật liệu đá đạt yêu cầu, sạch, không lẫn tạp chất;
- Vải địa kỹ thuật không dệt bọc kín 4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c r="N549" s="114" t="str">
        <f>Data!$B$56</f>
        <v xml:space="preserve"> TCVN 9436-2012, TCVN 4447-2012 và các tiêu chuẩn, quy chuẩn hiện hành của nhà nước.</v>
      </c>
      <c r="O549" s="116" t="s">
        <v>258</v>
      </c>
      <c r="P549" s="118" t="s">
        <v>566</v>
      </c>
      <c r="Q549" s="116" t="s">
        <v>251</v>
      </c>
      <c r="R549" s="116" t="s">
        <v>251</v>
      </c>
      <c r="S549" s="116">
        <v>5</v>
      </c>
    </row>
    <row r="550" spans="1:19" ht="33.75" hidden="1">
      <c r="A550" s="146"/>
      <c r="B550" s="147"/>
      <c r="C550" s="148">
        <f>MAX($C$5:C549)+1</f>
        <v>518</v>
      </c>
      <c r="D550" s="114" t="str">
        <f>COUNT($C$510:C550)&amp;"/BBNT/KM410+530 -KM410+573"</f>
        <v>37/BBNT/KM410+530 -KM410+573</v>
      </c>
      <c r="E550" s="627">
        <v>46122</v>
      </c>
      <c r="F550" s="114" t="str">
        <f>Data!$A$7</f>
        <v>Đắp móng</v>
      </c>
      <c r="G550" s="628" t="s">
        <v>620</v>
      </c>
      <c r="H550" s="629">
        <v>410530</v>
      </c>
      <c r="I550" s="629">
        <v>410573</v>
      </c>
      <c r="J550" s="626" t="s">
        <v>62</v>
      </c>
      <c r="K550" s="151" t="s">
        <v>254</v>
      </c>
      <c r="L550" s="116">
        <f>60.39-0.59*44</f>
        <v>34.430000000000007</v>
      </c>
      <c r="M550" s="115" t="str">
        <f>Data!$I$7</f>
        <v>- Bình đồ tuyến: Đúng HSTK;
- Độ chặt từng lớp: Đạt;
- Trắc ngang nền: đủ;
- Cao độ: đạt; Dốc ngang: đạt;
- Đánh giá: Phù hợp với thiết kế và tiêu chuẩn kỹ thuật, quy trình thi công và nghiệm thu;</v>
      </c>
      <c r="N550" s="114" t="str">
        <f>Data!$B$7</f>
        <v>TCVN 4447 -2012 Công tác đất - Thi công và nghiệm thu;</v>
      </c>
      <c r="O550" s="116" t="s">
        <v>258</v>
      </c>
      <c r="P550" s="118" t="s">
        <v>566</v>
      </c>
      <c r="Q550" s="116" t="s">
        <v>251</v>
      </c>
      <c r="R550" s="116" t="s">
        <v>251</v>
      </c>
      <c r="S550" s="116">
        <v>5</v>
      </c>
    </row>
    <row r="551" spans="1:19" ht="33.75" hidden="1">
      <c r="A551" s="146"/>
      <c r="B551" s="147"/>
      <c r="C551" s="148">
        <f>MAX($C$5:C550)+1</f>
        <v>519</v>
      </c>
      <c r="D551" s="114" t="str">
        <f>COUNT($C$510:C551)&amp;"/BBNT/KM410+530 -KM410+573"</f>
        <v>38/BBNT/KM410+530 -KM410+573</v>
      </c>
      <c r="E551" s="627">
        <v>46122</v>
      </c>
      <c r="F551" s="114" t="str">
        <f>Data!$A$7</f>
        <v>Đắp móng</v>
      </c>
      <c r="G551" s="628" t="s">
        <v>621</v>
      </c>
      <c r="H551" s="629">
        <v>410530</v>
      </c>
      <c r="I551" s="629">
        <v>410573</v>
      </c>
      <c r="J551" s="626" t="s">
        <v>62</v>
      </c>
      <c r="K551" s="151" t="s">
        <v>254</v>
      </c>
      <c r="L551" s="116">
        <f>9.57*50</f>
        <v>478.5</v>
      </c>
      <c r="M551" s="115" t="str">
        <f>Data!$I$7</f>
        <v>- Bình đồ tuyến: Đúng HSTK;
- Độ chặt từng lớp: Đạt;
- Trắc ngang nền: đủ;
- Cao độ: đạt; Dốc ngang: đạt;
- Đánh giá: Phù hợp với thiết kế và tiêu chuẩn kỹ thuật, quy trình thi công và nghiệm thu;</v>
      </c>
      <c r="N551" s="114" t="str">
        <f>Data!$B$7</f>
        <v>TCVN 4447 -2012 Công tác đất - Thi công và nghiệm thu;</v>
      </c>
      <c r="O551" s="116" t="s">
        <v>258</v>
      </c>
      <c r="P551" s="118" t="s">
        <v>566</v>
      </c>
      <c r="Q551" s="116" t="s">
        <v>251</v>
      </c>
      <c r="R551" s="116" t="s">
        <v>251</v>
      </c>
      <c r="S551" s="116">
        <v>5</v>
      </c>
    </row>
    <row r="552" spans="1:19" ht="40.5" hidden="1">
      <c r="A552" s="146"/>
      <c r="B552" s="147"/>
      <c r="C552" s="148">
        <f>MAX($C$5:C551)+1</f>
        <v>520</v>
      </c>
      <c r="D552" s="114" t="str">
        <f>COUNT($C$510:C552)&amp;"/BBNT/KM410+530 -KM410+573"</f>
        <v>39/BBNT/KM410+530 -KM410+573</v>
      </c>
      <c r="E552" s="627">
        <v>46123</v>
      </c>
      <c r="F552" s="114" t="str">
        <f>Data!$A$57</f>
        <v>Lắp đặt rãnh BTCT cũ KT(50x60)cm</v>
      </c>
      <c r="G552" s="628" t="s">
        <v>625</v>
      </c>
      <c r="H552" s="629">
        <v>410530</v>
      </c>
      <c r="I552" s="629">
        <v>410573</v>
      </c>
      <c r="J552" s="626" t="s">
        <v>62</v>
      </c>
      <c r="K552" s="151" t="s">
        <v>628</v>
      </c>
      <c r="L552" s="116">
        <v>66</v>
      </c>
      <c r="M552" s="115" t="str">
        <f>Data!$I$57</f>
        <v>- Lắp đặt rãnh BTCT (50x60)cm đúng vị trí, tim tuyến, cao độ theo thiết kế;
- Cấu kiện kiểm tra đạt yêu cầu, không nứt vỡ;
- Đặt rãnh ổn định, đúng hướng tuyến, liên kết kín khít;
- Đáy rãnh kê đệm đảm bảo cao độ, độ dốc thoát nước;
- Sau lắp đặt thoát nước tốt, không đọng nước, không xô lệch;
- Đánh giá: phù hợp thiết kế và tiêu chuẩn kỹ thuật.</v>
      </c>
      <c r="N552" s="114" t="str">
        <f>Data!$B$57</f>
        <v xml:space="preserve"> TCVN 9113-2012, TCVN 9436-2012 và các tiêu chuẩn, quy chuẩn hiện hành của nhà nước.</v>
      </c>
      <c r="O552" s="116" t="s">
        <v>258</v>
      </c>
      <c r="P552" s="118" t="s">
        <v>566</v>
      </c>
      <c r="Q552" s="116" t="s">
        <v>251</v>
      </c>
      <c r="R552" s="116" t="s">
        <v>251</v>
      </c>
      <c r="S552" s="116">
        <v>5</v>
      </c>
    </row>
    <row r="553" spans="1:19" ht="33.75" hidden="1">
      <c r="A553" s="146"/>
      <c r="B553" s="147"/>
      <c r="C553" s="148">
        <f>MAX($C$5:C552)+1</f>
        <v>521</v>
      </c>
      <c r="D553" s="114" t="str">
        <f>COUNT($C$510:C553)&amp;"/BBNT/KM410+530 -KM410+573"</f>
        <v>40/BBNT/KM410+530 -KM410+573</v>
      </c>
      <c r="E553" s="627">
        <v>46123</v>
      </c>
      <c r="F553" s="114" t="str">
        <f>Data!$A$58</f>
        <v>Vữa chèn XM mác 100# chít mạch rãnh U</v>
      </c>
      <c r="G553" s="628" t="s">
        <v>629</v>
      </c>
      <c r="H553" s="629">
        <v>410530</v>
      </c>
      <c r="I553" s="629">
        <v>410573</v>
      </c>
      <c r="J553" s="626" t="s">
        <v>62</v>
      </c>
      <c r="K553" s="151" t="s">
        <v>254</v>
      </c>
      <c r="L553" s="116">
        <v>0.26</v>
      </c>
      <c r="M553" s="115" t="str">
        <f>Data!$I$58</f>
        <v>- Chèn khe đốt rãnh bằng vữa xi măng M100 đúng vị trí, phạm vi;
- Vữa trộn đúng cấp phối, thi công khi còn dẻo, không phân tầng;
- Khe nối được làm sạch, tưới ẩm, đảm bảo bám dính;
- Vữa chèn kín khít, không rỗ, nứt, bề mặt gọn;
- Đánh giá: phù hợp thiết kế và tiêu chuẩn kỹ thuật.</v>
      </c>
      <c r="N553" s="114" t="str">
        <f>Data!$B$58</f>
        <v>TCVN 4453:1995 – Kết cấu bê tông và bê tông cốt thép – Quy phạm thi công và nghiệm thu.</v>
      </c>
      <c r="O553" s="116" t="s">
        <v>258</v>
      </c>
      <c r="P553" s="118" t="s">
        <v>566</v>
      </c>
      <c r="Q553" s="116" t="s">
        <v>251</v>
      </c>
      <c r="R553" s="116" t="s">
        <v>251</v>
      </c>
      <c r="S553" s="116">
        <v>5</v>
      </c>
    </row>
    <row r="554" spans="1:19" ht="40.5" hidden="1">
      <c r="A554" s="146"/>
      <c r="B554" s="147"/>
      <c r="C554" s="148">
        <f>MAX($C$5:C553)+1</f>
        <v>522</v>
      </c>
      <c r="D554" s="114" t="str">
        <f>COUNT($C$510:C554)&amp;"/BBNT/KM410+530 -KM410+573"</f>
        <v>41/BBNT/KM410+530 -KM410+573</v>
      </c>
      <c r="E554" s="627">
        <v>46126</v>
      </c>
      <c r="F554" s="114" t="str">
        <f>Data!$A$60</f>
        <v>Lắp đặt tấm đan rãnh</v>
      </c>
      <c r="G554" s="628" t="s">
        <v>626</v>
      </c>
      <c r="H554" s="629">
        <v>410530</v>
      </c>
      <c r="I554" s="629">
        <v>410573</v>
      </c>
      <c r="J554" s="626" t="s">
        <v>62</v>
      </c>
      <c r="K554" s="151" t="s">
        <v>630</v>
      </c>
      <c r="L554" s="116">
        <v>66</v>
      </c>
      <c r="M554" s="115" t="str">
        <f>Data!$I$60</f>
        <v>- Lắp đặt tấm đan rãnh đúng vị trí, phạm vi theo thiết kế;
- Tấm đan được kiểm tra, không nứt vỡ, đảm bảo chịu lực;
- Lắp đúng cao độ, khớp rãnh, bề mặt bằng phẳng, không kênh lệch;
- Khe tiếp giáp kín khít, không xô lệch;
- Hệ thống rãnh đảm bảo an toàn, thoát nước tốt;
- Đánh giá: phù hợp thiết kế và tiêu chuẩn kỹ thuật.</v>
      </c>
      <c r="N554" s="114" t="str">
        <f>Data!$B$60</f>
        <v xml:space="preserve"> TCVN 9113-2012, TCVN 9436-2012 và các tiêu chuẩn, quy chuẩn hiện hành của nhà nước.</v>
      </c>
      <c r="O554" s="116" t="s">
        <v>258</v>
      </c>
      <c r="P554" s="118" t="s">
        <v>566</v>
      </c>
      <c r="Q554" s="116" t="s">
        <v>251</v>
      </c>
      <c r="R554" s="116" t="s">
        <v>251</v>
      </c>
      <c r="S554" s="116">
        <v>5</v>
      </c>
    </row>
    <row r="555" spans="1:19" ht="33.75" hidden="1">
      <c r="A555" s="146"/>
      <c r="B555" s="147"/>
      <c r="C555" s="148">
        <f>MAX($C$5:C554)+1</f>
        <v>523</v>
      </c>
      <c r="D555" s="114" t="str">
        <f>COUNT($C$510:C555)&amp;"/BBNT/KM410+530 -KM410+573"</f>
        <v>42/BBNT/KM410+530 -KM410+573</v>
      </c>
      <c r="E555" s="627">
        <v>46126</v>
      </c>
      <c r="F555" s="114" t="str">
        <f>Data!$A$7</f>
        <v>Đắp móng</v>
      </c>
      <c r="G555" s="628" t="s">
        <v>631</v>
      </c>
      <c r="H555" s="629">
        <v>410530</v>
      </c>
      <c r="I555" s="629">
        <v>410573</v>
      </c>
      <c r="J555" s="626" t="s">
        <v>62</v>
      </c>
      <c r="K555" s="151" t="s">
        <v>254</v>
      </c>
      <c r="L555" s="116">
        <f>571.23-9.57*50</f>
        <v>92.730000000000018</v>
      </c>
      <c r="M555" s="115" t="str">
        <f>Data!$I$7</f>
        <v>- Bình đồ tuyến: Đúng HSTK;
- Độ chặt từng lớp: Đạt;
- Trắc ngang nền: đủ;
- Cao độ: đạt; Dốc ngang: đạt;
- Đánh giá: Phù hợp với thiết kế và tiêu chuẩn kỹ thuật, quy trình thi công và nghiệm thu;</v>
      </c>
      <c r="N555" s="114" t="str">
        <f>Data!$B$7</f>
        <v>TCVN 4447 -2012 Công tác đất - Thi công và nghiệm thu;</v>
      </c>
      <c r="O555" s="116" t="s">
        <v>258</v>
      </c>
      <c r="P555" s="118" t="s">
        <v>566</v>
      </c>
      <c r="Q555" s="116" t="s">
        <v>251</v>
      </c>
      <c r="R555" s="116" t="s">
        <v>251</v>
      </c>
      <c r="S555" s="116">
        <v>5</v>
      </c>
    </row>
    <row r="556" spans="1:19" ht="33.75" hidden="1">
      <c r="A556" s="146"/>
      <c r="B556" s="147"/>
      <c r="C556" s="148">
        <f>MAX($C$5:C555)+1</f>
        <v>524</v>
      </c>
      <c r="D556" s="114" t="str">
        <f>COUNT($C$510:C556)&amp;"/BBNT/KM410+530 -KM410+573"</f>
        <v>43/BBNT/KM410+530 -KM410+573</v>
      </c>
      <c r="E556" s="627">
        <v>46126</v>
      </c>
      <c r="F556" s="114" t="str">
        <f>Data!$A$7</f>
        <v>Đắp móng</v>
      </c>
      <c r="G556" s="628" t="s">
        <v>613</v>
      </c>
      <c r="H556" s="629">
        <v>410530</v>
      </c>
      <c r="I556" s="629">
        <v>410573</v>
      </c>
      <c r="J556" s="626" t="s">
        <v>62</v>
      </c>
      <c r="K556" s="151" t="s">
        <v>254</v>
      </c>
      <c r="L556" s="116">
        <v>157.77000000000001</v>
      </c>
      <c r="M556" s="115" t="str">
        <f>Data!$I$7</f>
        <v>- Bình đồ tuyến: Đúng HSTK;
- Độ chặt từng lớp: Đạt;
- Trắc ngang nền: đủ;
- Cao độ: đạt; Dốc ngang: đạt;
- Đánh giá: Phù hợp với thiết kế và tiêu chuẩn kỹ thuật, quy trình thi công và nghiệm thu;</v>
      </c>
      <c r="N556" s="114" t="str">
        <f>Data!$B$7</f>
        <v>TCVN 4447 -2012 Công tác đất - Thi công và nghiệm thu;</v>
      </c>
      <c r="O556" s="116" t="s">
        <v>258</v>
      </c>
      <c r="P556" s="118" t="s">
        <v>566</v>
      </c>
      <c r="Q556" s="116" t="s">
        <v>251</v>
      </c>
      <c r="R556" s="116" t="s">
        <v>251</v>
      </c>
      <c r="S556" s="116">
        <v>5</v>
      </c>
    </row>
    <row r="557" spans="1:19" ht="60" hidden="1">
      <c r="A557" s="146"/>
      <c r="B557" s="147"/>
      <c r="C557" s="148">
        <f>MAX($C$5:C556)+1</f>
        <v>525</v>
      </c>
      <c r="D557" s="114" t="str">
        <f>COUNT($C$510:C557)&amp;"/BBNT/KM410+530 -KM410+573"</f>
        <v>44/BBNT/KM410+530 -KM410+573</v>
      </c>
      <c r="E557" s="627">
        <v>46127</v>
      </c>
      <c r="F557" s="114" t="str">
        <f>Data!$A$6</f>
        <v xml:space="preserve">Hố móng </v>
      </c>
      <c r="G557" s="628" t="s">
        <v>633</v>
      </c>
      <c r="H557" s="629">
        <v>410530</v>
      </c>
      <c r="I557" s="629">
        <v>410573</v>
      </c>
      <c r="J557" s="629" t="s">
        <v>61</v>
      </c>
      <c r="K557" s="151"/>
      <c r="L557" s="276" t="s">
        <v>635</v>
      </c>
      <c r="M557"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57" s="114" t="str">
        <f>Data!$B$6</f>
        <v xml:space="preserve"> TCVN 9436-2012, TCVN 4447-2012 và các tiêu chuẩn, quy chuẩn hiện hành của nhà nước.</v>
      </c>
      <c r="O557" s="116" t="s">
        <v>258</v>
      </c>
      <c r="P557" s="118" t="s">
        <v>566</v>
      </c>
      <c r="Q557" s="116" t="s">
        <v>251</v>
      </c>
      <c r="R557" s="116" t="s">
        <v>251</v>
      </c>
      <c r="S557" s="116">
        <v>5</v>
      </c>
    </row>
    <row r="558" spans="1:19" ht="60" hidden="1">
      <c r="A558" s="146"/>
      <c r="B558" s="147"/>
      <c r="C558" s="148">
        <f>MAX($C$5:C557)+1</f>
        <v>526</v>
      </c>
      <c r="D558" s="114" t="str">
        <f>COUNT($C$510:C558)&amp;"/BBNT/KM410+530 -KM410+573"</f>
        <v>45/BBNT/KM410+530 -KM410+573</v>
      </c>
      <c r="E558" s="627">
        <v>46127</v>
      </c>
      <c r="F558" s="114" t="str">
        <f>Data!$A$53</f>
        <v>Ống HDPE D76mm PN8, L=7,25m, đục lỗ 25%; a=4m/ống</v>
      </c>
      <c r="G558" s="628" t="s">
        <v>636</v>
      </c>
      <c r="H558" s="629">
        <v>410530</v>
      </c>
      <c r="I558" s="629">
        <v>410573</v>
      </c>
      <c r="J558" s="629" t="s">
        <v>61</v>
      </c>
      <c r="K558" s="151"/>
      <c r="L558" s="276" t="s">
        <v>637</v>
      </c>
      <c r="M558" s="115" t="str">
        <f>Data!$I$53</f>
        <v>- Hệ thống 12 ống HDPE D76 lắp đúng vị trí, khoảng cách 4m theo thiết kế;
- Ống đục lỗ 25% đúng quy cách, phân bố đều, không nứt vỡ;
- Đầu ống đặt trong lớp đá 1x2 (50x40cm) bọc vải địa kỹ thuật, đảm bảo thu và lọc nước;
- Vải địa kỹ thuật lắp đúng, không rách, không xô lệch;
- Đánh giá: Phù hợp với thiết kế và tiêu chuẩn kỹ thuật, quy trình thi công và nghiệm thu.</v>
      </c>
      <c r="N558" s="114" t="str">
        <f>Data!$B$53</f>
        <v xml:space="preserve"> TCVN 9436-2012, TCVN 4447-2012 và các tiêu chuẩn, quy chuẩn hiện hành của nhà nước.</v>
      </c>
      <c r="O558" s="116" t="s">
        <v>258</v>
      </c>
      <c r="P558" s="118" t="s">
        <v>566</v>
      </c>
      <c r="Q558" s="116" t="s">
        <v>251</v>
      </c>
      <c r="R558" s="116" t="s">
        <v>251</v>
      </c>
      <c r="S558" s="116">
        <v>5</v>
      </c>
    </row>
    <row r="559" spans="1:19" ht="45" hidden="1">
      <c r="A559" s="146"/>
      <c r="B559" s="147"/>
      <c r="C559" s="148">
        <f>MAX($C$5:C558)+1</f>
        <v>527</v>
      </c>
      <c r="D559" s="114" t="str">
        <f>COUNT($C$510:C559)&amp;"/BBNT/KM410+530 -KM410+573"</f>
        <v>46/BBNT/KM410+530 -KM410+573</v>
      </c>
      <c r="E559" s="627">
        <v>46127</v>
      </c>
      <c r="F559" s="114" t="str">
        <f>Data!$A$56</f>
        <v>Rãnh thấm KT(50x100)cm</v>
      </c>
      <c r="G559" s="628" t="s">
        <v>616</v>
      </c>
      <c r="H559" s="629">
        <v>410530</v>
      </c>
      <c r="I559" s="629">
        <v>410573</v>
      </c>
      <c r="J559" s="629" t="s">
        <v>61</v>
      </c>
      <c r="K559" s="151"/>
      <c r="L559" s="276" t="s">
        <v>638</v>
      </c>
      <c r="M559" s="115" t="str">
        <f>Data!$I$56</f>
        <v>- Đắp đá đúng vị trí, kích thước hình học theo thiết kế;
- Vật liệu đá đạt yêu cầu, sạch, không lẫn tạp chất;
- Vải địa kỹ thuật không dệt bọc kín 4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c r="N559" s="114" t="str">
        <f>Data!$B$56</f>
        <v xml:space="preserve"> TCVN 9436-2012, TCVN 4447-2012 và các tiêu chuẩn, quy chuẩn hiện hành của nhà nước.</v>
      </c>
      <c r="O559" s="116" t="s">
        <v>258</v>
      </c>
      <c r="P559" s="118" t="s">
        <v>566</v>
      </c>
      <c r="Q559" s="116" t="s">
        <v>251</v>
      </c>
      <c r="R559" s="116" t="s">
        <v>251</v>
      </c>
      <c r="S559" s="116">
        <v>5</v>
      </c>
    </row>
    <row r="560" spans="1:19" ht="40.5" hidden="1">
      <c r="A560" s="146"/>
      <c r="B560" s="147"/>
      <c r="C560" s="148">
        <f>MAX($C$5:C559)+1</f>
        <v>528</v>
      </c>
      <c r="D560" s="114" t="str">
        <f>COUNT($C$510:C560)&amp;"/BBNT/KM410+530 -KM410+573"</f>
        <v>47/BBNT/KM410+530 -KM410+573</v>
      </c>
      <c r="E560" s="627">
        <v>46128</v>
      </c>
      <c r="F560" s="114" t="str">
        <f>Data!$A$2</f>
        <v>Lắp đặt ván khuôn</v>
      </c>
      <c r="G560" s="628" t="s">
        <v>639</v>
      </c>
      <c r="H560" s="629">
        <v>410530</v>
      </c>
      <c r="I560" s="629">
        <v>410573</v>
      </c>
      <c r="J560" s="626" t="s">
        <v>61</v>
      </c>
      <c r="K560" s="151" t="s">
        <v>252</v>
      </c>
      <c r="L560" s="116">
        <v>167.4</v>
      </c>
      <c r="M560"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60" s="114" t="str">
        <f>Data!$B$2</f>
        <v>TCVN 4453:1995 – Kết cấu bê tông và bê tông cốt thép – Quy phạm thi công và nghiệm thu.</v>
      </c>
      <c r="O560" s="116" t="s">
        <v>258</v>
      </c>
      <c r="P560" s="118" t="s">
        <v>566</v>
      </c>
      <c r="Q560" s="116" t="s">
        <v>251</v>
      </c>
      <c r="R560" s="116" t="s">
        <v>251</v>
      </c>
      <c r="S560" s="116">
        <v>5</v>
      </c>
    </row>
    <row r="561" spans="1:19" ht="33.75" hidden="1">
      <c r="A561" s="146"/>
      <c r="B561" s="147"/>
      <c r="C561" s="148">
        <f>MAX($C$5:C560)+1</f>
        <v>529</v>
      </c>
      <c r="D561" s="114" t="str">
        <f>COUNT($C$510:C561)&amp;"/BBNT/KM410+530 -KM410+573"</f>
        <v>48/BBNT/KM410+530 -KM410+573</v>
      </c>
      <c r="E561" s="627">
        <v>46128</v>
      </c>
      <c r="F561" s="114" t="str">
        <f>Data!$A$40</f>
        <v>Lót bạt dứa</v>
      </c>
      <c r="G561" s="628" t="s">
        <v>640</v>
      </c>
      <c r="H561" s="629">
        <v>410530</v>
      </c>
      <c r="I561" s="629">
        <v>410573</v>
      </c>
      <c r="J561" s="626" t="s">
        <v>61</v>
      </c>
      <c r="K561" s="151" t="s">
        <v>252</v>
      </c>
      <c r="L561" s="116">
        <v>215.71</v>
      </c>
      <c r="M561"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61" s="114" t="str">
        <f>Data!$B$40</f>
        <v>TCVN 4453:1995 – Kết cấu bê tông và bê tông cốt thép – Quy phạm thi công và nghiệm thu.</v>
      </c>
      <c r="O561" s="116" t="s">
        <v>258</v>
      </c>
      <c r="P561" s="118" t="s">
        <v>566</v>
      </c>
      <c r="Q561" s="116" t="s">
        <v>251</v>
      </c>
      <c r="R561" s="116" t="s">
        <v>251</v>
      </c>
      <c r="S561" s="116">
        <v>5</v>
      </c>
    </row>
    <row r="562" spans="1:19" ht="40.5" hidden="1">
      <c r="A562" s="146"/>
      <c r="B562" s="147"/>
      <c r="C562" s="148">
        <f>MAX($C$5:C561)+1</f>
        <v>530</v>
      </c>
      <c r="D562" s="114" t="str">
        <f>COUNT($C$510:C562)&amp;"/BBNT/KM410+530 -KM410+573"</f>
        <v>49/BBNT/KM410+530 -KM410+573</v>
      </c>
      <c r="E562" s="627">
        <v>46129</v>
      </c>
      <c r="F562" s="114" t="str">
        <f>Data!$A$4</f>
        <v>Đổ bê tông</v>
      </c>
      <c r="G562" s="628" t="s">
        <v>641</v>
      </c>
      <c r="H562" s="629">
        <v>410530</v>
      </c>
      <c r="I562" s="629">
        <v>410573</v>
      </c>
      <c r="J562" s="626" t="s">
        <v>61</v>
      </c>
      <c r="K562" s="151" t="s">
        <v>254</v>
      </c>
      <c r="L562" s="116">
        <v>23.03</v>
      </c>
      <c r="M56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62" s="114" t="str">
        <f>Data!$B$4</f>
        <v xml:space="preserve"> TCVN 4453 : 1995 và các tiêu chuẩn, quy chuẩn hiện hành của nhà nước.</v>
      </c>
      <c r="O562" s="116" t="s">
        <v>257</v>
      </c>
      <c r="P562" s="118" t="s">
        <v>566</v>
      </c>
      <c r="Q562" s="116" t="s">
        <v>251</v>
      </c>
      <c r="R562" s="116" t="s">
        <v>251</v>
      </c>
      <c r="S562" s="116">
        <v>5</v>
      </c>
    </row>
    <row r="563" spans="1:19" ht="33.75" hidden="1">
      <c r="A563" s="146"/>
      <c r="B563" s="147"/>
      <c r="C563" s="148">
        <f>MAX($C$5:C562)+1</f>
        <v>531</v>
      </c>
      <c r="D563" s="114" t="str">
        <f>COUNT($C$510:C563)&amp;"/BBNT/KM410+530 -KM410+573"</f>
        <v>50/BBNT/KM410+530 -KM410+573</v>
      </c>
      <c r="E563" s="627">
        <v>46136</v>
      </c>
      <c r="F563" s="114" t="str">
        <f>Data!$A$5</f>
        <v>NT bê tông</v>
      </c>
      <c r="G563" s="628" t="s">
        <v>1014</v>
      </c>
      <c r="H563" s="629">
        <v>410530</v>
      </c>
      <c r="I563" s="629">
        <v>410573</v>
      </c>
      <c r="J563" s="626" t="s">
        <v>61</v>
      </c>
      <c r="K563" s="151" t="s">
        <v>254</v>
      </c>
      <c r="L563" s="116">
        <f>+L562</f>
        <v>23.03</v>
      </c>
      <c r="M56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63" s="114" t="str">
        <f>Data!$B$5</f>
        <v>TCVN 4453:1995 – Kết cấu bê tông và bê tông cốt thép – Quy phạm thi công và nghiệm thu.</v>
      </c>
      <c r="O563" s="116" t="s">
        <v>258</v>
      </c>
      <c r="P563" s="118" t="s">
        <v>566</v>
      </c>
      <c r="Q563" s="116"/>
      <c r="R563" s="116" t="s">
        <v>251</v>
      </c>
      <c r="S563" s="116">
        <v>5</v>
      </c>
    </row>
    <row r="564" spans="1:19" ht="40.5" hidden="1">
      <c r="A564" s="146"/>
      <c r="B564" s="147"/>
      <c r="C564" s="148">
        <f>MAX($C$5:C563)+1</f>
        <v>532</v>
      </c>
      <c r="D564" s="114" t="str">
        <f>COUNT($C$510:C564)&amp;"/BBNT/KM410+530 -KM410+573"</f>
        <v>51/BBNT/KM410+530 -KM410+573</v>
      </c>
      <c r="E564" s="627">
        <v>46128</v>
      </c>
      <c r="F564" s="114" t="str">
        <f>Data!$A$2</f>
        <v>Lắp đặt ván khuôn</v>
      </c>
      <c r="G564" s="628" t="s">
        <v>642</v>
      </c>
      <c r="H564" s="629">
        <v>410530</v>
      </c>
      <c r="I564" s="629">
        <v>410573</v>
      </c>
      <c r="J564" s="626" t="s">
        <v>61</v>
      </c>
      <c r="K564" s="151" t="s">
        <v>252</v>
      </c>
      <c r="L564" s="116">
        <v>0.55000000000000004</v>
      </c>
      <c r="M56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64" s="114" t="str">
        <f>Data!$B$2</f>
        <v>TCVN 4453:1995 – Kết cấu bê tông và bê tông cốt thép – Quy phạm thi công và nghiệm thu.</v>
      </c>
      <c r="O564" s="116" t="s">
        <v>258</v>
      </c>
      <c r="P564" s="118" t="s">
        <v>566</v>
      </c>
      <c r="Q564" s="116" t="s">
        <v>251</v>
      </c>
      <c r="R564" s="116" t="s">
        <v>251</v>
      </c>
      <c r="S564" s="116">
        <v>5</v>
      </c>
    </row>
    <row r="565" spans="1:19" ht="40.5" hidden="1">
      <c r="A565" s="146"/>
      <c r="B565" s="147"/>
      <c r="C565" s="148">
        <f>MAX($C$5:C564)+1</f>
        <v>533</v>
      </c>
      <c r="D565" s="114" t="str">
        <f>COUNT($C$510:C565)&amp;"/BBNT/KM410+530 -KM410+573"</f>
        <v>52/BBNT/KM410+530 -KM410+573</v>
      </c>
      <c r="E565" s="627">
        <v>46129</v>
      </c>
      <c r="F565" s="114" t="str">
        <f>Data!$A$4</f>
        <v>Đổ bê tông</v>
      </c>
      <c r="G565" s="628" t="s">
        <v>643</v>
      </c>
      <c r="H565" s="629">
        <v>410530</v>
      </c>
      <c r="I565" s="629">
        <v>410573</v>
      </c>
      <c r="J565" s="626" t="s">
        <v>61</v>
      </c>
      <c r="K565" s="151" t="s">
        <v>254</v>
      </c>
      <c r="L565" s="116">
        <v>0.11</v>
      </c>
      <c r="M565"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65" s="114" t="str">
        <f>Data!$B$4</f>
        <v xml:space="preserve"> TCVN 4453 : 1995 và các tiêu chuẩn, quy chuẩn hiện hành của nhà nước.</v>
      </c>
      <c r="O565" s="116" t="s">
        <v>257</v>
      </c>
      <c r="P565" s="118" t="s">
        <v>566</v>
      </c>
      <c r="Q565" s="116" t="s">
        <v>251</v>
      </c>
      <c r="R565" s="116" t="s">
        <v>251</v>
      </c>
      <c r="S565" s="116">
        <v>5</v>
      </c>
    </row>
    <row r="566" spans="1:19" ht="33.75" hidden="1">
      <c r="A566" s="146"/>
      <c r="B566" s="147"/>
      <c r="C566" s="148">
        <f>MAX($C$5:C565)+1</f>
        <v>534</v>
      </c>
      <c r="D566" s="114" t="str">
        <f>COUNT($C$510:C566)&amp;"/BBNT/KM410+530 -KM410+573"</f>
        <v>53/BBNT/KM410+530 -KM410+573</v>
      </c>
      <c r="E566" s="627">
        <v>46136</v>
      </c>
      <c r="F566" s="114" t="str">
        <f>Data!$A$5</f>
        <v>NT bê tông</v>
      </c>
      <c r="G566" s="628" t="s">
        <v>644</v>
      </c>
      <c r="H566" s="629">
        <v>410530</v>
      </c>
      <c r="I566" s="629">
        <v>410573</v>
      </c>
      <c r="J566" s="626" t="s">
        <v>61</v>
      </c>
      <c r="K566" s="151" t="s">
        <v>254</v>
      </c>
      <c r="L566" s="116">
        <f>+L565</f>
        <v>0.11</v>
      </c>
      <c r="M566"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66" s="114" t="str">
        <f>Data!$B$5</f>
        <v>TCVN 4453:1995 – Kết cấu bê tông và bê tông cốt thép – Quy phạm thi công và nghiệm thu.</v>
      </c>
      <c r="O566" s="116" t="s">
        <v>258</v>
      </c>
      <c r="P566" s="118" t="s">
        <v>566</v>
      </c>
      <c r="Q566" s="116"/>
      <c r="R566" s="116" t="s">
        <v>251</v>
      </c>
      <c r="S566" s="116">
        <v>5</v>
      </c>
    </row>
    <row r="567" spans="1:19" ht="40.5" hidden="1">
      <c r="A567" s="146"/>
      <c r="B567" s="147"/>
      <c r="C567" s="148">
        <f>MAX($C$5:C566)+1</f>
        <v>535</v>
      </c>
      <c r="D567" s="114" t="str">
        <f>COUNT($C$510:C567)&amp;"/BBNT/KM410+530 -KM410+573"</f>
        <v>54/BBNT/KM410+530 -KM410+573</v>
      </c>
      <c r="E567" s="627">
        <v>46128</v>
      </c>
      <c r="F567" s="114" t="str">
        <f>Data!$A$2</f>
        <v>Lắp đặt ván khuôn</v>
      </c>
      <c r="G567" s="628" t="s">
        <v>645</v>
      </c>
      <c r="H567" s="629">
        <v>410530</v>
      </c>
      <c r="I567" s="629">
        <v>410573</v>
      </c>
      <c r="J567" s="626" t="s">
        <v>61</v>
      </c>
      <c r="K567" s="151" t="s">
        <v>252</v>
      </c>
      <c r="L567" s="116">
        <v>19.440000000000001</v>
      </c>
      <c r="M567"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67" s="114" t="str">
        <f>Data!$B$2</f>
        <v>TCVN 4453:1995 – Kết cấu bê tông và bê tông cốt thép – Quy phạm thi công và nghiệm thu.</v>
      </c>
      <c r="O567" s="116" t="s">
        <v>258</v>
      </c>
      <c r="P567" s="118" t="s">
        <v>566</v>
      </c>
      <c r="Q567" s="116" t="s">
        <v>251</v>
      </c>
      <c r="R567" s="116" t="s">
        <v>251</v>
      </c>
      <c r="S567" s="116">
        <v>5</v>
      </c>
    </row>
    <row r="568" spans="1:19" ht="33.75" hidden="1">
      <c r="A568" s="146"/>
      <c r="B568" s="147"/>
      <c r="C568" s="148">
        <f>MAX($C$5:C567)+1</f>
        <v>536</v>
      </c>
      <c r="D568" s="114" t="str">
        <f>COUNT($C$510:C568)&amp;"/BBNT/KM410+530 -KM410+573"</f>
        <v>55/BBNT/KM410+530 -KM410+573</v>
      </c>
      <c r="E568" s="627">
        <v>46128</v>
      </c>
      <c r="F568" s="114" t="str">
        <f>Data!$A$40</f>
        <v>Lót bạt dứa</v>
      </c>
      <c r="G568" s="628" t="s">
        <v>646</v>
      </c>
      <c r="H568" s="629">
        <v>410530</v>
      </c>
      <c r="I568" s="629">
        <v>410573</v>
      </c>
      <c r="J568" s="626" t="s">
        <v>61</v>
      </c>
      <c r="K568" s="151" t="s">
        <v>252</v>
      </c>
      <c r="L568" s="116">
        <v>25.59</v>
      </c>
      <c r="M568"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68" s="114" t="str">
        <f>Data!$B$40</f>
        <v>TCVN 4453:1995 – Kết cấu bê tông và bê tông cốt thép – Quy phạm thi công và nghiệm thu.</v>
      </c>
      <c r="O568" s="116" t="s">
        <v>258</v>
      </c>
      <c r="P568" s="118" t="s">
        <v>566</v>
      </c>
      <c r="Q568" s="116" t="s">
        <v>251</v>
      </c>
      <c r="R568" s="116" t="s">
        <v>251</v>
      </c>
      <c r="S568" s="116">
        <v>5</v>
      </c>
    </row>
    <row r="569" spans="1:19" ht="40.5" hidden="1">
      <c r="A569" s="146"/>
      <c r="B569" s="147"/>
      <c r="C569" s="148">
        <f>MAX($C$5:C568)+1</f>
        <v>537</v>
      </c>
      <c r="D569" s="114" t="str">
        <f>COUNT($C$510:C569)&amp;"/BBNT/KM410+530 -KM410+573"</f>
        <v>56/BBNT/KM410+530 -KM410+573</v>
      </c>
      <c r="E569" s="627">
        <v>46129</v>
      </c>
      <c r="F569" s="114" t="str">
        <f>Data!$A$4</f>
        <v>Đổ bê tông</v>
      </c>
      <c r="G569" s="628" t="s">
        <v>647</v>
      </c>
      <c r="H569" s="629">
        <v>410530</v>
      </c>
      <c r="I569" s="629">
        <v>410573</v>
      </c>
      <c r="J569" s="626" t="s">
        <v>61</v>
      </c>
      <c r="K569" s="151" t="s">
        <v>254</v>
      </c>
      <c r="L569" s="116">
        <v>3.7</v>
      </c>
      <c r="M56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69" s="114" t="str">
        <f>Data!$B$4</f>
        <v xml:space="preserve"> TCVN 4453 : 1995 và các tiêu chuẩn, quy chuẩn hiện hành của nhà nước.</v>
      </c>
      <c r="O569" s="116" t="s">
        <v>257</v>
      </c>
      <c r="P569" s="118" t="s">
        <v>566</v>
      </c>
      <c r="Q569" s="116" t="s">
        <v>251</v>
      </c>
      <c r="R569" s="116" t="s">
        <v>251</v>
      </c>
      <c r="S569" s="116">
        <v>5</v>
      </c>
    </row>
    <row r="570" spans="1:19" ht="33.75" hidden="1">
      <c r="A570" s="146"/>
      <c r="B570" s="147"/>
      <c r="C570" s="148">
        <f>MAX($C$5:C569)+1</f>
        <v>538</v>
      </c>
      <c r="D570" s="114" t="str">
        <f>COUNT($C$510:C570)&amp;"/BBNT/KM410+530 -KM410+573"</f>
        <v>57/BBNT/KM410+530 -KM410+573</v>
      </c>
      <c r="E570" s="627">
        <v>46136</v>
      </c>
      <c r="F570" s="114" t="str">
        <f>Data!$A$5</f>
        <v>NT bê tông</v>
      </c>
      <c r="G570" s="628" t="s">
        <v>648</v>
      </c>
      <c r="H570" s="629">
        <v>410530</v>
      </c>
      <c r="I570" s="629">
        <v>410573</v>
      </c>
      <c r="J570" s="626" t="s">
        <v>61</v>
      </c>
      <c r="K570" s="151" t="s">
        <v>254</v>
      </c>
      <c r="L570" s="116">
        <f>+L569</f>
        <v>3.7</v>
      </c>
      <c r="M57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70" s="114" t="str">
        <f>Data!$B$5</f>
        <v>TCVN 4453:1995 – Kết cấu bê tông và bê tông cốt thép – Quy phạm thi công và nghiệm thu.</v>
      </c>
      <c r="O570" s="116" t="s">
        <v>258</v>
      </c>
      <c r="P570" s="118" t="s">
        <v>566</v>
      </c>
      <c r="Q570" s="116"/>
      <c r="R570" s="116" t="s">
        <v>251</v>
      </c>
      <c r="S570" s="116">
        <v>5</v>
      </c>
    </row>
    <row r="571" spans="1:19" ht="40.5" hidden="1">
      <c r="A571" s="146"/>
      <c r="B571" s="147"/>
      <c r="C571" s="148">
        <f>MAX($C$5:C570)+1</f>
        <v>539</v>
      </c>
      <c r="D571" s="114" t="str">
        <f>COUNT($C$510:C571)&amp;"/BBNT/KM410+530 -KM410+573"</f>
        <v>58/BBNT/KM410+530 -KM410+573</v>
      </c>
      <c r="E571" s="627">
        <v>46129</v>
      </c>
      <c r="F571" s="114" t="str">
        <f>Data!$A$3</f>
        <v>Lắp đặt cốt thép</v>
      </c>
      <c r="G571" s="633" t="s">
        <v>650</v>
      </c>
      <c r="H571" s="629">
        <v>410533</v>
      </c>
      <c r="I571" s="629">
        <v>410538</v>
      </c>
      <c r="J571" s="626" t="s">
        <v>61</v>
      </c>
      <c r="K571" s="151" t="s">
        <v>649</v>
      </c>
      <c r="L571" s="116">
        <v>5</v>
      </c>
      <c r="M571" s="115" t="str">
        <f>Data!$I$3</f>
        <v>- Độ sạch: Đảm bảo;
- Liên kết giữa các thanh thép: Đảm bảo ổn định, chắc chắc;
- Chủng loại: Thép Hòa phát;
- Bước thép: Theo HSTK;
- Khối lượng: Đảm bảo theo HSTK;
- Đánh giá: Phù hợp với thiết kế và tiêu chuẩn kỹ thuật, quy trình thi công và nghiệm thu.</v>
      </c>
      <c r="N571" s="114" t="str">
        <f>Data!$B$3</f>
        <v>TCVN 4453:1995 – Kết cấu bê tông và bê tông cốt thép – Quy phạm thi công và nghiệm thu.</v>
      </c>
      <c r="O571" s="116" t="s">
        <v>258</v>
      </c>
      <c r="P571" s="118" t="s">
        <v>566</v>
      </c>
      <c r="Q571" s="116" t="s">
        <v>251</v>
      </c>
      <c r="R571" s="116" t="s">
        <v>251</v>
      </c>
      <c r="S571" s="116">
        <v>5</v>
      </c>
    </row>
    <row r="572" spans="1:19" ht="40.5" hidden="1">
      <c r="A572" s="146"/>
      <c r="B572" s="147"/>
      <c r="C572" s="148">
        <f>MAX($C$5:C571)+1</f>
        <v>540</v>
      </c>
      <c r="D572" s="114" t="str">
        <f>COUNT($C$510:C572)&amp;"/BBNT/KM410+530 -KM410+573"</f>
        <v>59/BBNT/KM410+530 -KM410+573</v>
      </c>
      <c r="E572" s="627">
        <v>46129</v>
      </c>
      <c r="F572" s="114" t="str">
        <f>Data!$A$2</f>
        <v>Lắp đặt ván khuôn</v>
      </c>
      <c r="G572" s="628" t="s">
        <v>651</v>
      </c>
      <c r="H572" s="629">
        <v>410533</v>
      </c>
      <c r="I572" s="629">
        <v>410538</v>
      </c>
      <c r="J572" s="626" t="s">
        <v>61</v>
      </c>
      <c r="K572" s="151" t="s">
        <v>649</v>
      </c>
      <c r="L572" s="116">
        <v>5</v>
      </c>
      <c r="M572"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72" s="114" t="str">
        <f>Data!$B$2</f>
        <v>TCVN 4453:1995 – Kết cấu bê tông và bê tông cốt thép – Quy phạm thi công và nghiệm thu.</v>
      </c>
      <c r="O572" s="116" t="s">
        <v>258</v>
      </c>
      <c r="P572" s="118" t="s">
        <v>566</v>
      </c>
      <c r="Q572" s="116" t="s">
        <v>251</v>
      </c>
      <c r="R572" s="116" t="s">
        <v>251</v>
      </c>
      <c r="S572" s="116">
        <v>5</v>
      </c>
    </row>
    <row r="573" spans="1:19" ht="40.5" hidden="1">
      <c r="A573" s="146"/>
      <c r="B573" s="147"/>
      <c r="C573" s="148">
        <f>MAX($C$5:C572)+1</f>
        <v>541</v>
      </c>
      <c r="D573" s="114" t="str">
        <f>COUNT($C$510:C573)&amp;"/BBNT/KM410+530 -KM410+573"</f>
        <v>60/BBNT/KM410+530 -KM410+573</v>
      </c>
      <c r="E573" s="627">
        <v>46129</v>
      </c>
      <c r="F573" s="114" t="str">
        <f>Data!$A$4</f>
        <v>Đổ bê tông</v>
      </c>
      <c r="G573" s="628" t="s">
        <v>652</v>
      </c>
      <c r="H573" s="629">
        <v>410533</v>
      </c>
      <c r="I573" s="629">
        <v>410538</v>
      </c>
      <c r="J573" s="626" t="s">
        <v>61</v>
      </c>
      <c r="K573" s="151" t="s">
        <v>254</v>
      </c>
      <c r="L573" s="116">
        <v>0.57499999999999996</v>
      </c>
      <c r="M573"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73" s="114" t="str">
        <f>Data!$B$4</f>
        <v xml:space="preserve"> TCVN 4453 : 1995 và các tiêu chuẩn, quy chuẩn hiện hành của nhà nước.</v>
      </c>
      <c r="O573" s="116" t="s">
        <v>257</v>
      </c>
      <c r="P573" s="118" t="s">
        <v>566</v>
      </c>
      <c r="Q573" s="116" t="s">
        <v>251</v>
      </c>
      <c r="R573" s="116" t="s">
        <v>251</v>
      </c>
      <c r="S573" s="116">
        <v>5</v>
      </c>
    </row>
    <row r="574" spans="1:19" ht="33.75" hidden="1">
      <c r="A574" s="146"/>
      <c r="B574" s="147"/>
      <c r="C574" s="148">
        <f>MAX($C$5:C573)+1</f>
        <v>542</v>
      </c>
      <c r="D574" s="114" t="str">
        <f>COUNT($C$510:C574)&amp;"/BBNT/KM410+530 -KM410+573"</f>
        <v>61/BBNT/KM410+530 -KM410+573</v>
      </c>
      <c r="E574" s="627">
        <v>46136</v>
      </c>
      <c r="F574" s="114" t="str">
        <f>Data!$A$5</f>
        <v>NT bê tông</v>
      </c>
      <c r="G574" s="628" t="s">
        <v>653</v>
      </c>
      <c r="H574" s="629">
        <v>410533</v>
      </c>
      <c r="I574" s="629">
        <v>410538</v>
      </c>
      <c r="J574" s="626" t="s">
        <v>61</v>
      </c>
      <c r="K574" s="151" t="s">
        <v>254</v>
      </c>
      <c r="L574" s="116">
        <f>+L573</f>
        <v>0.57499999999999996</v>
      </c>
      <c r="M574"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74" s="114" t="str">
        <f>Data!$B$5</f>
        <v>TCVN 4453:1995 – Kết cấu bê tông và bê tông cốt thép – Quy phạm thi công và nghiệm thu.</v>
      </c>
      <c r="O574" s="116" t="s">
        <v>258</v>
      </c>
      <c r="P574" s="118" t="s">
        <v>566</v>
      </c>
      <c r="Q574" s="116"/>
      <c r="R574" s="116" t="s">
        <v>251</v>
      </c>
      <c r="S574" s="116">
        <v>5</v>
      </c>
    </row>
    <row r="575" spans="1:19" ht="40.5" hidden="1">
      <c r="A575" s="146"/>
      <c r="B575" s="147"/>
      <c r="C575" s="148">
        <f>MAX($C$5:C574)+1</f>
        <v>543</v>
      </c>
      <c r="D575" s="114" t="str">
        <f>COUNT($C$510:C575)&amp;"/BBNT/KM410+530 -KM410+573"</f>
        <v>62/BBNT/KM410+530 -KM410+573</v>
      </c>
      <c r="E575" s="627">
        <v>46136</v>
      </c>
      <c r="F575" s="114" t="str">
        <f>Data!$A$60</f>
        <v>Lắp đặt tấm đan rãnh</v>
      </c>
      <c r="G575" s="628" t="s">
        <v>626</v>
      </c>
      <c r="H575" s="629">
        <v>410533</v>
      </c>
      <c r="I575" s="629">
        <v>410538</v>
      </c>
      <c r="J575" s="626" t="s">
        <v>61</v>
      </c>
      <c r="K575" s="151" t="s">
        <v>630</v>
      </c>
      <c r="L575" s="116">
        <v>5</v>
      </c>
      <c r="M575" s="115" t="str">
        <f>Data!$I$60</f>
        <v>- Lắp đặt tấm đan rãnh đúng vị trí, phạm vi theo thiết kế;
- Tấm đan được kiểm tra, không nứt vỡ, đảm bảo chịu lực;
- Lắp đúng cao độ, khớp rãnh, bề mặt bằng phẳng, không kênh lệch;
- Khe tiếp giáp kín khít, không xô lệch;
- Hệ thống rãnh đảm bảo an toàn, thoát nước tốt;
- Đánh giá: phù hợp thiết kế và tiêu chuẩn kỹ thuật.</v>
      </c>
      <c r="N575" s="114" t="str">
        <f>Data!$B$60</f>
        <v xml:space="preserve"> TCVN 9113-2012, TCVN 9436-2012 và các tiêu chuẩn, quy chuẩn hiện hành của nhà nước.</v>
      </c>
      <c r="O575" s="116" t="s">
        <v>258</v>
      </c>
      <c r="P575" s="118" t="s">
        <v>566</v>
      </c>
      <c r="Q575" s="116"/>
      <c r="R575" s="116" t="s">
        <v>251</v>
      </c>
      <c r="S575" s="116">
        <v>5</v>
      </c>
    </row>
    <row r="576" spans="1:19" ht="60" hidden="1">
      <c r="A576" s="146"/>
      <c r="B576" s="147"/>
      <c r="C576" s="148">
        <f>MAX($C$5:C575)+1</f>
        <v>544</v>
      </c>
      <c r="D576" s="114" t="str">
        <f>COUNT($C$510:C576)&amp;"/BBNT/KM410+530 -KM410+573"</f>
        <v>63/BBNT/KM410+530 -KM410+573</v>
      </c>
      <c r="E576" s="627">
        <v>46136</v>
      </c>
      <c r="F576" s="114" t="s">
        <v>654</v>
      </c>
      <c r="G576" s="633" t="s">
        <v>654</v>
      </c>
      <c r="H576" s="629">
        <v>410533</v>
      </c>
      <c r="I576" s="629">
        <v>410538</v>
      </c>
      <c r="J576" s="629" t="s">
        <v>634</v>
      </c>
      <c r="K576" s="151"/>
      <c r="L576" s="276" t="s">
        <v>655</v>
      </c>
      <c r="M576" s="115" t="str">
        <f>Data!$I$61</f>
        <v>- Đào khuôn đường đúng vị trí, phạm vi, kích thước, cao độ; nền được làm sạch, loại bỏ đất yếu;
- Nền khuôn được san gạt, xử lý, lu lèn đúng quy trình, đảm bảo ổn định;
- Lu lèn đạt độ chặt K≥0,98 theo thiết kế;
- Bề mặt khuôn bằng phẳng, đúng cao độ, không lún, không bùn yếu;
- Đánh giá: Phù hợp với thiết kế và tiêu chuẩn kỹ thuật, quy trình thi công và nghiệm thu;</v>
      </c>
      <c r="N576" s="114" t="str">
        <f>Data!$B$61</f>
        <v xml:space="preserve"> TCVN 9436-2012, TCVN 4447-2012 và các tiêu chuẩn, quy chuẩn hiện hành của nhà nước.</v>
      </c>
      <c r="O576" s="116" t="s">
        <v>258</v>
      </c>
      <c r="P576" s="118" t="s">
        <v>566</v>
      </c>
      <c r="Q576" s="116" t="s">
        <v>251</v>
      </c>
      <c r="R576" s="116" t="s">
        <v>251</v>
      </c>
      <c r="S576" s="116">
        <v>5</v>
      </c>
    </row>
    <row r="577" spans="1:19" ht="40.5" hidden="1">
      <c r="A577" s="146"/>
      <c r="B577" s="147"/>
      <c r="C577" s="148">
        <f>MAX($C$5:C576)+1</f>
        <v>545</v>
      </c>
      <c r="D577" s="114" t="str">
        <f>COUNT($C$510:C577)&amp;"/BBNT/KM410+530 -KM410+573"</f>
        <v>64/BBNT/KM410+530 -KM410+573</v>
      </c>
      <c r="E577" s="627">
        <v>46137</v>
      </c>
      <c r="F577" s="114" t="str">
        <f>Data!$A$31</f>
        <v>Lớp móng đá dăm nước</v>
      </c>
      <c r="G577" s="628" t="s">
        <v>316</v>
      </c>
      <c r="H577" s="630">
        <v>410500</v>
      </c>
      <c r="I577" s="630">
        <v>410564.36</v>
      </c>
      <c r="J577" s="629" t="s">
        <v>634</v>
      </c>
      <c r="K577" s="151" t="s">
        <v>252</v>
      </c>
      <c r="L577" s="116">
        <v>243.37</v>
      </c>
      <c r="M577"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77" s="114" t="str">
        <f>Data!$B$31</f>
        <v>TCVN 9504:2012 - Lớp kết cấu áo đường đá dăm nước - thi công và nghiệm thu</v>
      </c>
      <c r="O577" s="116" t="s">
        <v>258</v>
      </c>
      <c r="P577" s="118" t="s">
        <v>566</v>
      </c>
      <c r="Q577" s="116" t="s">
        <v>251</v>
      </c>
      <c r="R577" s="116"/>
      <c r="S577" s="116">
        <v>5</v>
      </c>
    </row>
    <row r="578" spans="1:19" ht="40.5" hidden="1">
      <c r="A578" s="146"/>
      <c r="B578" s="147"/>
      <c r="C578" s="148">
        <f>MAX($C$5:C577)+1</f>
        <v>546</v>
      </c>
      <c r="D578" s="114" t="str">
        <f>COUNT($C$510:C578)&amp;"/BBNT/KM410+530 -KM410+573"</f>
        <v>65/BBNT/KM410+530 -KM410+573</v>
      </c>
      <c r="E578" s="627">
        <v>46138</v>
      </c>
      <c r="F578" s="114" t="str">
        <f>Data!$A$31</f>
        <v>Lớp móng đá dăm nước</v>
      </c>
      <c r="G578" s="628" t="s">
        <v>316</v>
      </c>
      <c r="H578" s="630">
        <v>410564.36</v>
      </c>
      <c r="I578" s="630">
        <v>410624.37</v>
      </c>
      <c r="J578" s="629" t="s">
        <v>634</v>
      </c>
      <c r="K578" s="151" t="s">
        <v>252</v>
      </c>
      <c r="L578" s="116">
        <v>247.87</v>
      </c>
      <c r="M578"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78" s="114" t="str">
        <f>Data!$B$31</f>
        <v>TCVN 9504:2012 - Lớp kết cấu áo đường đá dăm nước - thi công và nghiệm thu</v>
      </c>
      <c r="O578" s="116" t="s">
        <v>258</v>
      </c>
      <c r="P578" s="118" t="s">
        <v>566</v>
      </c>
      <c r="Q578" s="116" t="s">
        <v>251</v>
      </c>
      <c r="R578" s="116" t="s">
        <v>251</v>
      </c>
      <c r="S578" s="116">
        <v>5</v>
      </c>
    </row>
    <row r="579" spans="1:19" ht="40.5" hidden="1">
      <c r="A579" s="146"/>
      <c r="B579" s="147"/>
      <c r="C579" s="148">
        <f>MAX($C$5:C578)+1</f>
        <v>547</v>
      </c>
      <c r="D579" s="114" t="str">
        <f>COUNT($C$510:C579)&amp;"/BBNT/KM410+530 -KM410+573"</f>
        <v>66/BBNT/KM410+530 -KM410+573</v>
      </c>
      <c r="E579" s="627">
        <v>46139</v>
      </c>
      <c r="F579" s="114" t="str">
        <f>Data!$A$31</f>
        <v>Lớp móng đá dăm nước</v>
      </c>
      <c r="G579" s="628" t="s">
        <v>317</v>
      </c>
      <c r="H579" s="630">
        <v>410500</v>
      </c>
      <c r="I579" s="630">
        <v>410564.36</v>
      </c>
      <c r="J579" s="629" t="s">
        <v>634</v>
      </c>
      <c r="K579" s="151" t="s">
        <v>252</v>
      </c>
      <c r="L579" s="116">
        <v>243.37</v>
      </c>
      <c r="M579"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79" s="114" t="str">
        <f>Data!$B$31</f>
        <v>TCVN 9504:2012 - Lớp kết cấu áo đường đá dăm nước - thi công và nghiệm thu</v>
      </c>
      <c r="O579" s="116" t="s">
        <v>258</v>
      </c>
      <c r="P579" s="118" t="s">
        <v>566</v>
      </c>
      <c r="Q579" s="116" t="s">
        <v>251</v>
      </c>
      <c r="R579" s="116" t="s">
        <v>251</v>
      </c>
      <c r="S579" s="116">
        <v>5</v>
      </c>
    </row>
    <row r="580" spans="1:19" ht="40.5" hidden="1">
      <c r="A580" s="146"/>
      <c r="B580" s="147"/>
      <c r="C580" s="148">
        <f>MAX($C$5:C579)+1</f>
        <v>548</v>
      </c>
      <c r="D580" s="114" t="str">
        <f>COUNT($C$510:C580)&amp;"/BBNT/KM410+530 -KM410+573"</f>
        <v>67/BBNT/KM410+530 -KM410+573</v>
      </c>
      <c r="E580" s="627">
        <v>46140</v>
      </c>
      <c r="F580" s="114" t="str">
        <f>Data!$A$31</f>
        <v>Lớp móng đá dăm nước</v>
      </c>
      <c r="G580" s="628" t="s">
        <v>317</v>
      </c>
      <c r="H580" s="630">
        <v>410564.36</v>
      </c>
      <c r="I580" s="630">
        <v>410624.37</v>
      </c>
      <c r="J580" s="629" t="s">
        <v>634</v>
      </c>
      <c r="K580" s="151" t="s">
        <v>252</v>
      </c>
      <c r="L580" s="116">
        <v>247.87</v>
      </c>
      <c r="M580"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80" s="114" t="str">
        <f>Data!$B$31</f>
        <v>TCVN 9504:2012 - Lớp kết cấu áo đường đá dăm nước - thi công và nghiệm thu</v>
      </c>
      <c r="O580" s="116" t="s">
        <v>258</v>
      </c>
      <c r="P580" s="118" t="s">
        <v>566</v>
      </c>
      <c r="Q580" s="116" t="s">
        <v>251</v>
      </c>
      <c r="R580" s="116" t="s">
        <v>251</v>
      </c>
      <c r="S580" s="116">
        <v>5</v>
      </c>
    </row>
    <row r="581" spans="1:19" ht="40.5" hidden="1">
      <c r="A581" s="146"/>
      <c r="B581" s="147"/>
      <c r="C581" s="148">
        <f>MAX($C$5:C580)+1</f>
        <v>549</v>
      </c>
      <c r="D581" s="114" t="str">
        <f>COUNT($C$510:C581)&amp;"/BBNT/KM410+530 -KM410+573"</f>
        <v>68/BBNT/KM410+530 -KM410+573</v>
      </c>
      <c r="E581" s="627">
        <v>46141</v>
      </c>
      <c r="F581" s="114" t="str">
        <f>Data!$A$31</f>
        <v>Lớp móng đá dăm nước</v>
      </c>
      <c r="G581" s="628" t="s">
        <v>319</v>
      </c>
      <c r="H581" s="630">
        <v>410500</v>
      </c>
      <c r="I581" s="630">
        <v>410564.36</v>
      </c>
      <c r="J581" s="629" t="s">
        <v>634</v>
      </c>
      <c r="K581" s="151" t="s">
        <v>252</v>
      </c>
      <c r="L581" s="116">
        <v>243.37</v>
      </c>
      <c r="M581"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81" s="114" t="str">
        <f>Data!$B$31</f>
        <v>TCVN 9504:2012 - Lớp kết cấu áo đường đá dăm nước - thi công và nghiệm thu</v>
      </c>
      <c r="O581" s="116" t="s">
        <v>258</v>
      </c>
      <c r="P581" s="118" t="s">
        <v>566</v>
      </c>
      <c r="Q581" s="116" t="s">
        <v>251</v>
      </c>
      <c r="R581" s="116" t="s">
        <v>251</v>
      </c>
      <c r="S581" s="116">
        <v>5</v>
      </c>
    </row>
    <row r="582" spans="1:19" ht="40.5" hidden="1">
      <c r="A582" s="146"/>
      <c r="B582" s="147"/>
      <c r="C582" s="148">
        <f>MAX($C$5:C581)+1</f>
        <v>550</v>
      </c>
      <c r="D582" s="114" t="str">
        <f>COUNT($C$510:C582)&amp;"/BBNT/KM410+530 -KM410+573"</f>
        <v>69/BBNT/KM410+530 -KM410+573</v>
      </c>
      <c r="E582" s="627">
        <v>46142</v>
      </c>
      <c r="F582" s="114" t="str">
        <f>Data!$A$31</f>
        <v>Lớp móng đá dăm nước</v>
      </c>
      <c r="G582" s="628" t="s">
        <v>319</v>
      </c>
      <c r="H582" s="630">
        <v>410564.36</v>
      </c>
      <c r="I582" s="630">
        <v>410624.37</v>
      </c>
      <c r="J582" s="629" t="s">
        <v>634</v>
      </c>
      <c r="K582" s="151" t="s">
        <v>252</v>
      </c>
      <c r="L582" s="116">
        <v>247.87</v>
      </c>
      <c r="M582"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82" s="114" t="str">
        <f>Data!$B$31</f>
        <v>TCVN 9504:2012 - Lớp kết cấu áo đường đá dăm nước - thi công và nghiệm thu</v>
      </c>
      <c r="O582" s="116" t="s">
        <v>258</v>
      </c>
      <c r="P582" s="118" t="s">
        <v>566</v>
      </c>
      <c r="Q582" s="116" t="s">
        <v>251</v>
      </c>
      <c r="R582" s="116" t="s">
        <v>251</v>
      </c>
      <c r="S582" s="116">
        <v>5</v>
      </c>
    </row>
    <row r="583" spans="1:19" ht="40.5" hidden="1">
      <c r="A583" s="146"/>
      <c r="B583" s="147"/>
      <c r="C583" s="148">
        <f>MAX($C$5:C582)+1</f>
        <v>551</v>
      </c>
      <c r="D583" s="114" t="str">
        <f>COUNT($C$510:C583)&amp;"/BBNT/KM410+530 -KM410+573"</f>
        <v>70/BBNT/KM410+530 -KM410+573</v>
      </c>
      <c r="E583" s="627">
        <v>46143</v>
      </c>
      <c r="F583" s="114" t="str">
        <f>Data!$A$32</f>
        <v>Lớp mặt ĐDLN dày TB 1,5 cm, TCN 1,8 kg/m2</v>
      </c>
      <c r="G583" s="541" t="s">
        <v>1215</v>
      </c>
      <c r="H583" s="630">
        <v>410500</v>
      </c>
      <c r="I583" s="630">
        <v>410624.37</v>
      </c>
      <c r="J583" s="629" t="s">
        <v>634</v>
      </c>
      <c r="K583" s="151" t="s">
        <v>252</v>
      </c>
      <c r="L583" s="116">
        <v>491.24</v>
      </c>
      <c r="M583" s="115" t="str">
        <f>Data!$I$32</f>
        <v>- Vật liệu đá dăm, nhựa đường đúng chủng loại, đảm bảo kỹ thuật;
- Nhựa tưới đạt tiêu chuẩn (≈1,8 kg/m²), phân bố đều;
- Đá dăm rải đều, đúng cỡ hạt, phủ kín bề mặt;
- Lu lèn đạt độ chặt, lớp mặt ổn định, không bong bật;
- Bề mặt bằng phẳng, đảm bảo độ dốc và thoát nước;
- Đánh giá: Phù hợp thiết kế và tiêu chuẩn kỹ thuật.</v>
      </c>
      <c r="N583" s="114" t="str">
        <f>Data!$B$32</f>
        <v>TCVN 8863:2011 – Mặt đường láng nhựa – Thi công và nghiệm thu.</v>
      </c>
      <c r="O583" s="116" t="s">
        <v>258</v>
      </c>
      <c r="P583" s="118" t="s">
        <v>566</v>
      </c>
      <c r="Q583" s="116" t="s">
        <v>251</v>
      </c>
      <c r="R583" s="116" t="s">
        <v>251</v>
      </c>
      <c r="S583" s="116">
        <v>5</v>
      </c>
    </row>
    <row r="584" spans="1:19" ht="40.5" hidden="1">
      <c r="A584" s="146"/>
      <c r="B584" s="147"/>
      <c r="C584" s="148">
        <f>MAX($C$5:C583)+1</f>
        <v>552</v>
      </c>
      <c r="D584" s="114" t="str">
        <f>COUNT($C$510:C584)&amp;"/BBNT/KM410+530 -KM410+573"</f>
        <v>71/BBNT/KM410+530 -KM410+573</v>
      </c>
      <c r="E584" s="627">
        <v>46153</v>
      </c>
      <c r="F584" s="114" t="str">
        <f>Data!$A$32</f>
        <v>Lớp mặt ĐDLN dày TB 1,5 cm, TCN 1,8 kg/m2</v>
      </c>
      <c r="G584" s="541" t="s">
        <v>1204</v>
      </c>
      <c r="H584" s="630">
        <v>410500</v>
      </c>
      <c r="I584" s="630">
        <v>410624.37</v>
      </c>
      <c r="J584" s="629" t="s">
        <v>634</v>
      </c>
      <c r="K584" s="151" t="s">
        <v>252</v>
      </c>
      <c r="L584" s="116">
        <v>491.24</v>
      </c>
      <c r="M584" s="115" t="str">
        <f>Data!$I$32</f>
        <v>- Vật liệu đá dăm, nhựa đường đúng chủng loại, đảm bảo kỹ thuật;
- Nhựa tưới đạt tiêu chuẩn (≈1,8 kg/m²), phân bố đều;
- Đá dăm rải đều, đúng cỡ hạt, phủ kín bề mặt;
- Lu lèn đạt độ chặt, lớp mặt ổn định, không bong bật;
- Bề mặt bằng phẳng, đảm bảo độ dốc và thoát nước;
- Đánh giá: Phù hợp thiết kế và tiêu chuẩn kỹ thuật.</v>
      </c>
      <c r="N584" s="114" t="str">
        <f>Data!$B$32</f>
        <v>TCVN 8863:2011 – Mặt đường láng nhựa – Thi công và nghiệm thu.</v>
      </c>
      <c r="O584" s="116" t="s">
        <v>1203</v>
      </c>
      <c r="P584" s="118" t="s">
        <v>566</v>
      </c>
      <c r="Q584" s="116"/>
      <c r="R584" s="116" t="s">
        <v>251</v>
      </c>
      <c r="S584" s="116">
        <v>5</v>
      </c>
    </row>
    <row r="585" spans="1:19" ht="33.75" hidden="1">
      <c r="A585" s="146"/>
      <c r="B585" s="147"/>
      <c r="C585" s="148">
        <f>MAX($C$5:C584)+1</f>
        <v>553</v>
      </c>
      <c r="D585" s="114" t="str">
        <f>COUNT($C$510:C585)&amp;"/BBNT/KM410+530 -KM410+573"</f>
        <v>72/BBNT/KM410+530 -KM410+573</v>
      </c>
      <c r="E585" s="627">
        <v>46163</v>
      </c>
      <c r="F585" s="114" t="str">
        <f>Data!$A$64</f>
        <v>Vệ sinh mặt đường trước khi tưới nhựa dính bám</v>
      </c>
      <c r="G585" s="628" t="str">
        <f>Data!$A$64</f>
        <v>Vệ sinh mặt đường trước khi tưới nhựa dính bám</v>
      </c>
      <c r="H585" s="630">
        <v>410500</v>
      </c>
      <c r="I585" s="630">
        <v>410624.37</v>
      </c>
      <c r="J585" s="629" t="s">
        <v>634</v>
      </c>
      <c r="K585" s="151" t="s">
        <v>252</v>
      </c>
      <c r="L585" s="116">
        <v>491.24</v>
      </c>
      <c r="M585" s="115" t="str">
        <f>Data!$I$64</f>
        <v>- Bề mặt mặt đường đã được quét, thổi sạch bụi bẩn và vật liệu rời;
- Không còn bùn đất, dầu mỡ, nước đọng và các tạp chất trên bề mặt thi công;
- Bề mặt mặt đường khô ráo, bằng phẳng, đảm bảo điều kiện tưới nhựa dính bám;
- Công tác vệ sinh đáp ứng yêu cầu kỹ thuật và đủ điều kiện chuyển bước thi công tiếp theo;
- Đánh giá: Phù hợp với thiết kế và tiêu chuẩn kỹ thuật, quy trình thi công và nghiệm thu.</v>
      </c>
      <c r="N585" s="114" t="str">
        <f>Data!$B$64</f>
        <v>TCVN 8819:2011 – Mặt đường bê tông nhựa nóng – Thi công và nghiệm thu.</v>
      </c>
      <c r="O585" s="116" t="s">
        <v>258</v>
      </c>
      <c r="P585" s="118" t="s">
        <v>566</v>
      </c>
      <c r="Q585" s="116" t="s">
        <v>251</v>
      </c>
      <c r="R585" s="116" t="s">
        <v>251</v>
      </c>
      <c r="S585" s="116">
        <v>5</v>
      </c>
    </row>
    <row r="586" spans="1:19" ht="30" hidden="1">
      <c r="A586" s="146"/>
      <c r="B586" s="147"/>
      <c r="C586" s="148">
        <f>MAX($C$5:C585)+1</f>
        <v>554</v>
      </c>
      <c r="D586" s="114" t="str">
        <f>COUNT($C$510:C586)&amp;"/BBNT/KM410+530 -KM410+573"</f>
        <v>73/BBNT/KM410+530 -KM410+573</v>
      </c>
      <c r="E586" s="627">
        <f>+E585</f>
        <v>46163</v>
      </c>
      <c r="F586" s="114" t="str">
        <f>Data!$A$65</f>
        <v>Ván khuôn thép, sensor cao độ</v>
      </c>
      <c r="G586" s="628" t="str">
        <f>Data!$A$65</f>
        <v>Ván khuôn thép, sensor cao độ</v>
      </c>
      <c r="H586" s="630">
        <v>410500</v>
      </c>
      <c r="I586" s="630">
        <v>410624.37</v>
      </c>
      <c r="J586" s="629" t="s">
        <v>634</v>
      </c>
      <c r="K586" s="151" t="s">
        <v>252</v>
      </c>
      <c r="L586" s="116">
        <v>491.24</v>
      </c>
      <c r="M586" s="115" t="str">
        <f>Data!$I$65</f>
        <v>- Ván khuôn thép lắp đúng vị trí, kích thước thiết kế;
- Liên kết ván khuôn chắc chắn, ổn định khi thi công;
- Sensor cao độ bố trí đúng cao độ thiết kế;
- Đánh giá: Phù hợp với thiết kế và tiêu chuẩn kỹ thuật, quy trình thi công và nghiệm thu.</v>
      </c>
      <c r="N586" s="114" t="str">
        <f>Data!$B$65</f>
        <v>TCVN 8819:2011 – Mặt đường bê tông nhựa nóng – Thi công và nghiệm thu.</v>
      </c>
      <c r="O586" s="116" t="s">
        <v>258</v>
      </c>
      <c r="P586" s="118" t="s">
        <v>566</v>
      </c>
      <c r="Q586" s="116" t="s">
        <v>251</v>
      </c>
      <c r="R586" s="116" t="s">
        <v>251</v>
      </c>
      <c r="S586" s="116">
        <v>5</v>
      </c>
    </row>
    <row r="587" spans="1:19" ht="33.75" hidden="1">
      <c r="A587" s="146"/>
      <c r="B587" s="147"/>
      <c r="C587" s="148">
        <f>MAX($C$5:C586)+1</f>
        <v>555</v>
      </c>
      <c r="D587" s="114" t="str">
        <f>COUNT($C$510:C587)&amp;"/BBNT/KM410+530 -KM410+573"</f>
        <v>74/BBNT/KM410+530 -KM410+573</v>
      </c>
      <c r="E587" s="627">
        <f t="shared" ref="E587:E589" si="39">+E586</f>
        <v>46163</v>
      </c>
      <c r="F587" s="114" t="str">
        <f>Data!$A$33</f>
        <v>Tưới nhựa dính bám nhũ tương CRS-1, TCN 0,5 lít/m2</v>
      </c>
      <c r="G587" s="628" t="str">
        <f>Data!$A$33</f>
        <v>Tưới nhựa dính bám nhũ tương CRS-1, TCN 0,5 lít/m2</v>
      </c>
      <c r="H587" s="630">
        <v>410500</v>
      </c>
      <c r="I587" s="630">
        <v>410624.37</v>
      </c>
      <c r="J587" s="629" t="s">
        <v>634</v>
      </c>
      <c r="K587" s="151" t="s">
        <v>252</v>
      </c>
      <c r="L587" s="116">
        <v>491.24</v>
      </c>
      <c r="M587" s="115" t="str">
        <f>Data!$I$33</f>
        <v>- Nhũ tương nhựa đường (CRS-1) đúng chủng loại, có chứng chỉ chất lượng;
- Bề mặt lớp dưới được vệ sinh sạch, khô, đảm bảo bám dính;
- Lượng nhựa tưới theo thiết kế (≈0,5 lít/m²), phân bố đều;
- Nhựa thấm bám tốt, không đọng vũng, không chảy tràn;
- Đánh giá: Phù hợp với thiết kế và tiêu chuẩn kỹ thuật, quy trình thi công và nghiệm thu.</v>
      </c>
      <c r="N587" s="114" t="str">
        <f>Data!$B$33</f>
        <v>TCVN 8819:2011 – Mặt đường bê tông nhựa nóng – Thi công và nghiệm thu.</v>
      </c>
      <c r="O587" s="116" t="s">
        <v>258</v>
      </c>
      <c r="P587" s="118" t="s">
        <v>566</v>
      </c>
      <c r="Q587" s="116" t="s">
        <v>251</v>
      </c>
      <c r="R587" s="116" t="s">
        <v>251</v>
      </c>
      <c r="S587" s="116">
        <v>5</v>
      </c>
    </row>
    <row r="588" spans="1:19" ht="40.5" hidden="1">
      <c r="A588" s="146"/>
      <c r="B588" s="147"/>
      <c r="C588" s="148">
        <f>MAX($C$5:C587)+1</f>
        <v>556</v>
      </c>
      <c r="D588" s="114" t="str">
        <f>COUNT($C$510:C588)&amp;"/BBNT/KM410+530 -KM410+573"</f>
        <v>75/BBNT/KM410+530 -KM410+573</v>
      </c>
      <c r="E588" s="627">
        <f t="shared" si="39"/>
        <v>46163</v>
      </c>
      <c r="F588" s="114" t="str">
        <f>Data!$A$34</f>
        <v>Thảm lớp BTNC 16 dày 5cm</v>
      </c>
      <c r="G588" s="628" t="str">
        <f>Data!$A$34</f>
        <v>Thảm lớp BTNC 16 dày 5cm</v>
      </c>
      <c r="H588" s="630">
        <v>410500</v>
      </c>
      <c r="I588" s="630">
        <v>410624.37</v>
      </c>
      <c r="J588" s="629" t="s">
        <v>634</v>
      </c>
      <c r="K588" s="151" t="s">
        <v>252</v>
      </c>
      <c r="L588" s="116">
        <v>491.24</v>
      </c>
      <c r="M588" s="115" t="str">
        <f>Data!$I$34</f>
        <v>- Hỗn hợp BTNC16 đúng cấp phối, có chứng chỉ và kết quả thí nghiệm;
- Nhiệt độ rải, lu lèn đảm bảo theo quy định;
- Rải bằng máy đúng chiều dày 5cm, phân bố đều, không phân tầng;
- Lu lèn đúng quy trình, đảm bảo độ chặt và bằng phẳng;
- Bề mặt kín chặt, không rỗ, không bong bật, đảm bảo độ dốc;
- Đánh giá: phù hợp thiết kế và tiêu chuẩn kỹ thuật;</v>
      </c>
      <c r="N588" s="114" t="str">
        <f>Data!$B$34</f>
        <v>TCVN 8819:2011 – Mặt đường bê tông nhựa nóng – Thi công và nghiệm thu.</v>
      </c>
      <c r="O588" s="116" t="s">
        <v>258</v>
      </c>
      <c r="P588" s="118" t="s">
        <v>566</v>
      </c>
      <c r="Q588" s="116" t="s">
        <v>251</v>
      </c>
      <c r="R588" s="116" t="s">
        <v>251</v>
      </c>
      <c r="S588" s="116">
        <v>5</v>
      </c>
    </row>
    <row r="589" spans="1:19" ht="40.5" hidden="1">
      <c r="A589" s="146"/>
      <c r="B589" s="147"/>
      <c r="C589" s="148">
        <f>MAX($C$5:C588)+1</f>
        <v>557</v>
      </c>
      <c r="D589" s="114" t="str">
        <f>COUNT($C$510:C589)&amp;"/BBNT/KM410+530 -KM410+573"</f>
        <v>76/BBNT/KM410+530 -KM410+573</v>
      </c>
      <c r="E589" s="627">
        <f t="shared" si="39"/>
        <v>46163</v>
      </c>
      <c r="F589" s="114" t="str">
        <f>Data!$A$34</f>
        <v>Thảm lớp BTNC 16 dày 5cm</v>
      </c>
      <c r="G589" s="540" t="s">
        <v>1216</v>
      </c>
      <c r="H589" s="630">
        <v>410500</v>
      </c>
      <c r="I589" s="630">
        <v>410624.37</v>
      </c>
      <c r="J589" s="629" t="s">
        <v>634</v>
      </c>
      <c r="K589" s="151" t="s">
        <v>252</v>
      </c>
      <c r="L589" s="116">
        <v>491.24</v>
      </c>
      <c r="M589" s="115" t="str">
        <f>Data!$I$34</f>
        <v>- Hỗn hợp BTNC16 đúng cấp phối, có chứng chỉ và kết quả thí nghiệm;
- Nhiệt độ rải, lu lèn đảm bảo theo quy định;
- Rải bằng máy đúng chiều dày 5cm, phân bố đều, không phân tầng;
- Lu lèn đúng quy trình, đảm bảo độ chặt và bằng phẳng;
- Bề mặt kín chặt, không rỗ, không bong bật, đảm bảo độ dốc;
- Đánh giá: phù hợp thiết kế và tiêu chuẩn kỹ thuật;</v>
      </c>
      <c r="N589" s="114" t="str">
        <f>Data!$B$34</f>
        <v>TCVN 8819:2011 – Mặt đường bê tông nhựa nóng – Thi công và nghiệm thu.</v>
      </c>
      <c r="O589" s="116" t="s">
        <v>1203</v>
      </c>
      <c r="P589" s="118" t="s">
        <v>566</v>
      </c>
      <c r="Q589" s="116"/>
      <c r="R589" s="116" t="s">
        <v>251</v>
      </c>
      <c r="S589" s="116">
        <v>5</v>
      </c>
    </row>
    <row r="590" spans="1:19" ht="33.75" hidden="1">
      <c r="A590" s="146"/>
      <c r="B590" s="147"/>
      <c r="C590" s="148">
        <f>MAX($C$5:C589)+1</f>
        <v>558</v>
      </c>
      <c r="D590" s="114" t="str">
        <f>COUNT($C$510:C590)&amp;"/BBNT/KM410+530 -KM410+573"</f>
        <v>77/BBNT/KM410+530 -KM410+573</v>
      </c>
      <c r="E590" s="627">
        <v>46153</v>
      </c>
      <c r="F590" s="114" t="str">
        <f>Data!$A$62</f>
        <v>Đắp lề đường</v>
      </c>
      <c r="G590" s="628" t="s">
        <v>682</v>
      </c>
      <c r="H590" s="630">
        <v>410500</v>
      </c>
      <c r="I590" s="630">
        <v>410624.37</v>
      </c>
      <c r="J590" s="629" t="s">
        <v>634</v>
      </c>
      <c r="K590" s="151" t="s">
        <v>254</v>
      </c>
      <c r="L590" s="116">
        <v>4.99</v>
      </c>
      <c r="M590" s="115" t="str">
        <f>Data!$I$62</f>
        <v>- Đắp lề đường đúng vị trí, phạm vi, kích thước; vật liệu đạt yêu cầu, không lẫn tạp chất;
- San gạt, thi công theo lớp đúng quy trình, đảm bảo chiều dày;
- Lu lèn đạt độ chặt theo thiết kế (K≥0,95);
- Bề mặt lề bằng phẳng, đúng cao độ, đảm bảo thoát nước;
- Đánh giá: Phù hợp với thiết kế và tiêu chuẩn kỹ thuật, quy trình thi công và nghiệm thu.</v>
      </c>
      <c r="N590" s="114" t="str">
        <f>Data!$B$62</f>
        <v xml:space="preserve"> TCVN 9436-2012, TCVN 4447-2012 và các tiêu chuẩn, quy chuẩn hiện hành của nhà nước.</v>
      </c>
      <c r="O590" s="116" t="s">
        <v>258</v>
      </c>
      <c r="P590" s="118" t="s">
        <v>566</v>
      </c>
      <c r="Q590" s="116" t="s">
        <v>251</v>
      </c>
      <c r="R590" s="116" t="s">
        <v>251</v>
      </c>
      <c r="S590" s="116">
        <v>5</v>
      </c>
    </row>
    <row r="591" spans="1:19" ht="40.5" hidden="1">
      <c r="A591" s="146"/>
      <c r="B591" s="147"/>
      <c r="C591" s="148">
        <f>MAX($C$5:C590)+1</f>
        <v>559</v>
      </c>
      <c r="D591" s="114" t="str">
        <f>COUNT($C$510:C591)&amp;"/BBNT/KM410+530 -KM410+573"</f>
        <v>78/BBNT/KM410+530 -KM410+573</v>
      </c>
      <c r="E591" s="627">
        <v>46154</v>
      </c>
      <c r="F591" s="114" t="str">
        <f>Data!$A$39</f>
        <v>Khuôn lề gia cố BTXM</v>
      </c>
      <c r="G591" s="628" t="str">
        <f>Data!$A$39</f>
        <v>Khuôn lề gia cố BTXM</v>
      </c>
      <c r="H591" s="630">
        <v>410500</v>
      </c>
      <c r="I591" s="630">
        <v>410624.37</v>
      </c>
      <c r="J591" s="626" t="s">
        <v>61</v>
      </c>
      <c r="K591" s="151" t="s">
        <v>252</v>
      </c>
      <c r="L591" s="116">
        <v>36.36</v>
      </c>
      <c r="M591" s="115"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591" s="114" t="str">
        <f>Data!$B$39</f>
        <v>TCVN 4453:1995 – Kết cấu bê tông và bê tông cốt thép – Quy phạm thi công và nghiệm thu.</v>
      </c>
      <c r="O591" s="116" t="s">
        <v>258</v>
      </c>
      <c r="P591" s="118" t="s">
        <v>566</v>
      </c>
      <c r="Q591" s="116" t="s">
        <v>251</v>
      </c>
      <c r="R591" s="116" t="s">
        <v>251</v>
      </c>
      <c r="S591" s="116">
        <v>5</v>
      </c>
    </row>
    <row r="592" spans="1:19" ht="40.5" hidden="1">
      <c r="A592" s="146"/>
      <c r="B592" s="147"/>
      <c r="C592" s="148">
        <f>MAX($C$5:C591)+1</f>
        <v>560</v>
      </c>
      <c r="D592" s="114" t="str">
        <f>COUNT($C$510:C592)&amp;"/BBNT/KM410+530 -KM410+573"</f>
        <v>79/BBNT/KM410+530 -KM410+573</v>
      </c>
      <c r="E592" s="627">
        <v>46154</v>
      </c>
      <c r="F592" s="114" t="str">
        <f>Data!$A$31</f>
        <v>Lớp móng đá dăm nước</v>
      </c>
      <c r="G592" s="628" t="s">
        <v>344</v>
      </c>
      <c r="H592" s="630">
        <v>410500</v>
      </c>
      <c r="I592" s="630">
        <v>410624.37</v>
      </c>
      <c r="J592" s="626" t="s">
        <v>61</v>
      </c>
      <c r="K592" s="151" t="s">
        <v>252</v>
      </c>
      <c r="L592" s="116">
        <f>+L591</f>
        <v>36.36</v>
      </c>
      <c r="M592"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92" s="114" t="str">
        <f>Data!$B$31</f>
        <v>TCVN 9504:2012 - Lớp kết cấu áo đường đá dăm nước - thi công và nghiệm thu</v>
      </c>
      <c r="O592" s="116" t="s">
        <v>258</v>
      </c>
      <c r="P592" s="118" t="s">
        <v>566</v>
      </c>
      <c r="Q592" s="116" t="s">
        <v>251</v>
      </c>
      <c r="R592" s="116" t="s">
        <v>251</v>
      </c>
      <c r="S592" s="116">
        <v>5</v>
      </c>
    </row>
    <row r="593" spans="1:19" ht="33.75" hidden="1">
      <c r="A593" s="146"/>
      <c r="B593" s="147"/>
      <c r="C593" s="148">
        <f>MAX($C$5:C592)+1</f>
        <v>561</v>
      </c>
      <c r="D593" s="114" t="str">
        <f>COUNT($C$510:C593)&amp;"/BBNT/KM410+530 -KM410+573"</f>
        <v>80/BBNT/KM410+530 -KM410+573</v>
      </c>
      <c r="E593" s="627">
        <v>46154</v>
      </c>
      <c r="F593" s="114" t="str">
        <f>Data!$A$40</f>
        <v>Lót bạt dứa</v>
      </c>
      <c r="G593" s="628" t="s">
        <v>350</v>
      </c>
      <c r="H593" s="630">
        <v>410500</v>
      </c>
      <c r="I593" s="630">
        <v>410624.37</v>
      </c>
      <c r="J593" s="626" t="s">
        <v>61</v>
      </c>
      <c r="K593" s="151" t="s">
        <v>252</v>
      </c>
      <c r="L593" s="116">
        <f t="shared" ref="L593:L595" si="40">+L592</f>
        <v>36.36</v>
      </c>
      <c r="M593"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93" s="114" t="str">
        <f>Data!$B$40</f>
        <v>TCVN 4453:1995 – Kết cấu bê tông và bê tông cốt thép – Quy phạm thi công và nghiệm thu.</v>
      </c>
      <c r="O593" s="116" t="s">
        <v>258</v>
      </c>
      <c r="P593" s="118" t="s">
        <v>566</v>
      </c>
      <c r="Q593" s="116" t="s">
        <v>251</v>
      </c>
      <c r="R593" s="116" t="s">
        <v>251</v>
      </c>
      <c r="S593" s="116">
        <v>5</v>
      </c>
    </row>
    <row r="594" spans="1:19" ht="40.5" hidden="1">
      <c r="A594" s="146"/>
      <c r="B594" s="147"/>
      <c r="C594" s="148">
        <f>MAX($C$5:C593)+1</f>
        <v>562</v>
      </c>
      <c r="D594" s="114" t="str">
        <f>COUNT($C$510:C594)&amp;"/BBNT/KM410+530 -KM410+573"</f>
        <v>81/BBNT/KM410+530 -KM410+573</v>
      </c>
      <c r="E594" s="627">
        <v>46154</v>
      </c>
      <c r="F594" s="114" t="str">
        <f>Data!$A$4</f>
        <v>Đổ bê tông</v>
      </c>
      <c r="G594" s="631" t="s">
        <v>463</v>
      </c>
      <c r="H594" s="630">
        <v>410500</v>
      </c>
      <c r="I594" s="630">
        <v>410624.37</v>
      </c>
      <c r="J594" s="626" t="s">
        <v>61</v>
      </c>
      <c r="K594" s="151" t="s">
        <v>252</v>
      </c>
      <c r="L594" s="116">
        <f t="shared" si="40"/>
        <v>36.36</v>
      </c>
      <c r="M59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94" s="114" t="str">
        <f>Data!$B$4</f>
        <v xml:space="preserve"> TCVN 4453 : 1995 và các tiêu chuẩn, quy chuẩn hiện hành của nhà nước.</v>
      </c>
      <c r="O594" s="116" t="s">
        <v>257</v>
      </c>
      <c r="P594" s="118" t="s">
        <v>566</v>
      </c>
      <c r="Q594" s="116" t="s">
        <v>251</v>
      </c>
      <c r="R594" s="116" t="s">
        <v>251</v>
      </c>
      <c r="S594" s="116">
        <v>5</v>
      </c>
    </row>
    <row r="595" spans="1:19" ht="33.75" hidden="1">
      <c r="A595" s="146"/>
      <c r="B595" s="147"/>
      <c r="C595" s="148">
        <f>MAX($C$5:C594)+1</f>
        <v>563</v>
      </c>
      <c r="D595" s="114" t="str">
        <f>COUNT($C$510:C595)&amp;"/BBNT/KM410+530 -KM410+573"</f>
        <v>82/BBNT/KM410+530 -KM410+573</v>
      </c>
      <c r="E595" s="627">
        <v>46161</v>
      </c>
      <c r="F595" s="114" t="str">
        <f>Data!$A$5</f>
        <v>NT bê tông</v>
      </c>
      <c r="G595" s="632" t="s">
        <v>464</v>
      </c>
      <c r="H595" s="630">
        <v>410500</v>
      </c>
      <c r="I595" s="630">
        <v>410624.37</v>
      </c>
      <c r="J595" s="626" t="s">
        <v>61</v>
      </c>
      <c r="K595" s="151" t="s">
        <v>252</v>
      </c>
      <c r="L595" s="116">
        <f t="shared" si="40"/>
        <v>36.36</v>
      </c>
      <c r="M59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95" s="114" t="str">
        <f>Data!$B$5</f>
        <v>TCVN 4453:1995 – Kết cấu bê tông và bê tông cốt thép – Quy phạm thi công và nghiệm thu.</v>
      </c>
      <c r="O595" s="116" t="s">
        <v>258</v>
      </c>
      <c r="P595" s="118" t="s">
        <v>566</v>
      </c>
      <c r="Q595" s="116"/>
      <c r="R595" s="116" t="s">
        <v>251</v>
      </c>
      <c r="S595" s="116">
        <v>5</v>
      </c>
    </row>
    <row r="596" spans="1:19" ht="40.5" hidden="1">
      <c r="A596" s="146"/>
      <c r="B596" s="147"/>
      <c r="C596" s="148">
        <f>MAX($C$5:C595)+1</f>
        <v>564</v>
      </c>
      <c r="D596" s="114" t="str">
        <f>COUNT($C$510:C596)&amp;"/BBNT/KM410+530 -KM410+573"</f>
        <v>83/BBNT/KM410+530 -KM410+573</v>
      </c>
      <c r="E596" s="627">
        <v>46154</v>
      </c>
      <c r="F596" s="114" t="str">
        <f>Data!$A$39</f>
        <v>Khuôn lề gia cố BTXM</v>
      </c>
      <c r="G596" s="628" t="str">
        <f>Data!$A$39</f>
        <v>Khuôn lề gia cố BTXM</v>
      </c>
      <c r="H596" s="630">
        <v>410532</v>
      </c>
      <c r="I596" s="630">
        <f>+H596+9</f>
        <v>410541</v>
      </c>
      <c r="J596" s="626" t="s">
        <v>62</v>
      </c>
      <c r="K596" s="151" t="s">
        <v>252</v>
      </c>
      <c r="L596" s="116">
        <f>43.78-36.36</f>
        <v>7.4200000000000017</v>
      </c>
      <c r="M596" s="115"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596" s="114" t="str">
        <f>Data!$B$39</f>
        <v>TCVN 4453:1995 – Kết cấu bê tông và bê tông cốt thép – Quy phạm thi công và nghiệm thu.</v>
      </c>
      <c r="O596" s="116" t="s">
        <v>258</v>
      </c>
      <c r="P596" s="118" t="s">
        <v>566</v>
      </c>
      <c r="Q596" s="116" t="s">
        <v>251</v>
      </c>
      <c r="R596" s="116" t="s">
        <v>251</v>
      </c>
      <c r="S596" s="116">
        <v>5</v>
      </c>
    </row>
    <row r="597" spans="1:19" ht="40.5" hidden="1">
      <c r="A597" s="146"/>
      <c r="B597" s="147"/>
      <c r="C597" s="148">
        <f>MAX($C$5:C596)+1</f>
        <v>565</v>
      </c>
      <c r="D597" s="114" t="str">
        <f>COUNT($C$510:C597)&amp;"/BBNT/KM410+530 -KM410+573"</f>
        <v>84/BBNT/KM410+530 -KM410+573</v>
      </c>
      <c r="E597" s="627">
        <v>46154</v>
      </c>
      <c r="F597" s="114" t="str">
        <f>Data!$A$31</f>
        <v>Lớp móng đá dăm nước</v>
      </c>
      <c r="G597" s="628" t="s">
        <v>344</v>
      </c>
      <c r="H597" s="630">
        <v>410532</v>
      </c>
      <c r="I597" s="630">
        <f t="shared" ref="I597:I600" si="41">+H597+9</f>
        <v>410541</v>
      </c>
      <c r="J597" s="626" t="s">
        <v>62</v>
      </c>
      <c r="K597" s="151" t="s">
        <v>252</v>
      </c>
      <c r="L597" s="116">
        <f>+L596</f>
        <v>7.4200000000000017</v>
      </c>
      <c r="M597"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97" s="114" t="str">
        <f>Data!$B$31</f>
        <v>TCVN 9504:2012 - Lớp kết cấu áo đường đá dăm nước - thi công và nghiệm thu</v>
      </c>
      <c r="O597" s="116" t="s">
        <v>258</v>
      </c>
      <c r="P597" s="118" t="s">
        <v>566</v>
      </c>
      <c r="Q597" s="116" t="s">
        <v>251</v>
      </c>
      <c r="R597" s="116" t="s">
        <v>251</v>
      </c>
      <c r="S597" s="116">
        <v>5</v>
      </c>
    </row>
    <row r="598" spans="1:19" ht="33.75" hidden="1">
      <c r="A598" s="146"/>
      <c r="B598" s="147"/>
      <c r="C598" s="148">
        <f>MAX($C$5:C597)+1</f>
        <v>566</v>
      </c>
      <c r="D598" s="114" t="str">
        <f>COUNT($C$510:C598)&amp;"/BBNT/KM410+530 -KM410+573"</f>
        <v>85/BBNT/KM410+530 -KM410+573</v>
      </c>
      <c r="E598" s="627">
        <v>46154</v>
      </c>
      <c r="F598" s="114" t="str">
        <f>Data!$A$40</f>
        <v>Lót bạt dứa</v>
      </c>
      <c r="G598" s="628" t="s">
        <v>350</v>
      </c>
      <c r="H598" s="630">
        <v>410532</v>
      </c>
      <c r="I598" s="630">
        <f t="shared" si="41"/>
        <v>410541</v>
      </c>
      <c r="J598" s="626" t="s">
        <v>62</v>
      </c>
      <c r="K598" s="151" t="s">
        <v>252</v>
      </c>
      <c r="L598" s="116">
        <f t="shared" ref="L598:L600" si="42">+L597</f>
        <v>7.4200000000000017</v>
      </c>
      <c r="M598"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98" s="114" t="str">
        <f>Data!$B$40</f>
        <v>TCVN 4453:1995 – Kết cấu bê tông và bê tông cốt thép – Quy phạm thi công và nghiệm thu.</v>
      </c>
      <c r="O598" s="116" t="s">
        <v>258</v>
      </c>
      <c r="P598" s="118" t="s">
        <v>566</v>
      </c>
      <c r="Q598" s="116" t="s">
        <v>251</v>
      </c>
      <c r="R598" s="116" t="s">
        <v>251</v>
      </c>
      <c r="S598" s="116">
        <v>5</v>
      </c>
    </row>
    <row r="599" spans="1:19" ht="40.5" hidden="1">
      <c r="A599" s="146"/>
      <c r="B599" s="147"/>
      <c r="C599" s="148">
        <f>MAX($C$5:C598)+1</f>
        <v>567</v>
      </c>
      <c r="D599" s="114" t="str">
        <f>COUNT($C$510:C599)&amp;"/BBNT/KM410+530 -KM410+573"</f>
        <v>86/BBNT/KM410+530 -KM410+573</v>
      </c>
      <c r="E599" s="627">
        <v>46154</v>
      </c>
      <c r="F599" s="114" t="str">
        <f>Data!$A$4</f>
        <v>Đổ bê tông</v>
      </c>
      <c r="G599" s="631" t="s">
        <v>463</v>
      </c>
      <c r="H599" s="630">
        <v>410532</v>
      </c>
      <c r="I599" s="630">
        <f t="shared" si="41"/>
        <v>410541</v>
      </c>
      <c r="J599" s="626" t="s">
        <v>62</v>
      </c>
      <c r="K599" s="151" t="s">
        <v>252</v>
      </c>
      <c r="L599" s="116">
        <f t="shared" si="42"/>
        <v>7.4200000000000017</v>
      </c>
      <c r="M59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99" s="114" t="str">
        <f>Data!$B$4</f>
        <v xml:space="preserve"> TCVN 4453 : 1995 và các tiêu chuẩn, quy chuẩn hiện hành của nhà nước.</v>
      </c>
      <c r="O599" s="116" t="s">
        <v>257</v>
      </c>
      <c r="P599" s="118" t="s">
        <v>566</v>
      </c>
      <c r="Q599" s="116" t="s">
        <v>251</v>
      </c>
      <c r="R599" s="116" t="s">
        <v>251</v>
      </c>
      <c r="S599" s="116">
        <v>5</v>
      </c>
    </row>
    <row r="600" spans="1:19" ht="33.75" hidden="1">
      <c r="A600" s="146"/>
      <c r="B600" s="147"/>
      <c r="C600" s="148">
        <f>MAX($C$5:C599)+1</f>
        <v>568</v>
      </c>
      <c r="D600" s="114" t="str">
        <f>COUNT($C$510:C600)&amp;"/BBNT/KM410+530 -KM410+573"</f>
        <v>87/BBNT/KM410+530 -KM410+573</v>
      </c>
      <c r="E600" s="627">
        <v>46161</v>
      </c>
      <c r="F600" s="114" t="str">
        <f>Data!$A$5</f>
        <v>NT bê tông</v>
      </c>
      <c r="G600" s="632" t="s">
        <v>464</v>
      </c>
      <c r="H600" s="630">
        <v>410532</v>
      </c>
      <c r="I600" s="630">
        <f t="shared" si="41"/>
        <v>410541</v>
      </c>
      <c r="J600" s="626" t="s">
        <v>62</v>
      </c>
      <c r="K600" s="151" t="s">
        <v>252</v>
      </c>
      <c r="L600" s="116">
        <f t="shared" si="42"/>
        <v>7.4200000000000017</v>
      </c>
      <c r="M60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00" s="114" t="str">
        <f>Data!$B$5</f>
        <v>TCVN 4453:1995 – Kết cấu bê tông và bê tông cốt thép – Quy phạm thi công và nghiệm thu.</v>
      </c>
      <c r="O600" s="116" t="s">
        <v>258</v>
      </c>
      <c r="P600" s="118" t="s">
        <v>566</v>
      </c>
      <c r="Q600" s="116"/>
      <c r="R600" s="116" t="s">
        <v>251</v>
      </c>
      <c r="S600" s="116">
        <v>5</v>
      </c>
    </row>
    <row r="601" spans="1:19" ht="33.75" hidden="1">
      <c r="A601" s="146"/>
      <c r="B601" s="147"/>
      <c r="C601" s="148">
        <f>MAX($C$5:C600)+1</f>
        <v>569</v>
      </c>
      <c r="D601" s="114" t="str">
        <f>COUNT($C$510:C601)&amp;"/BBNT/KM410+530 -KM410+573"</f>
        <v>88/BBNT/KM410+530 -KM410+573</v>
      </c>
      <c r="E601" s="627">
        <v>46155</v>
      </c>
      <c r="F601" s="114" t="str">
        <f>Data!$A$6</f>
        <v xml:space="preserve">Hố móng </v>
      </c>
      <c r="G601" s="628" t="s">
        <v>683</v>
      </c>
      <c r="H601" s="629">
        <v>410500</v>
      </c>
      <c r="I601" s="629"/>
      <c r="J601" s="626" t="s">
        <v>61</v>
      </c>
      <c r="K601" s="151" t="s">
        <v>353</v>
      </c>
      <c r="L601" s="116">
        <v>1</v>
      </c>
      <c r="M601"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601" s="114" t="str">
        <f>Data!$B$6</f>
        <v xml:space="preserve"> TCVN 9436-2012, TCVN 4447-2012 và các tiêu chuẩn, quy chuẩn hiện hành của nhà nước.</v>
      </c>
      <c r="O601" s="116" t="s">
        <v>258</v>
      </c>
      <c r="P601" s="118" t="s">
        <v>566</v>
      </c>
      <c r="Q601" s="116" t="s">
        <v>251</v>
      </c>
      <c r="R601" s="116" t="s">
        <v>251</v>
      </c>
      <c r="S601" s="116">
        <v>5</v>
      </c>
    </row>
    <row r="602" spans="1:19" ht="33.75" hidden="1">
      <c r="A602" s="146"/>
      <c r="B602" s="147"/>
      <c r="C602" s="148">
        <f>MAX($C$5:C601)+1</f>
        <v>570</v>
      </c>
      <c r="D602" s="114" t="str">
        <f>COUNT($C$510:C602)&amp;"/BBNT/KM410+530 -KM410+573"</f>
        <v>89/BBNT/KM410+530 -KM410+573</v>
      </c>
      <c r="E602" s="627">
        <v>46155</v>
      </c>
      <c r="F602" s="114" t="str">
        <f>Data!$A$41</f>
        <v>Lắp đặt cột + biển báo tám giác</v>
      </c>
      <c r="G602" s="628" t="s">
        <v>684</v>
      </c>
      <c r="H602" s="629">
        <v>410500</v>
      </c>
      <c r="I602" s="629"/>
      <c r="J602" s="626" t="s">
        <v>61</v>
      </c>
      <c r="K602" s="151" t="s">
        <v>63</v>
      </c>
      <c r="L602" s="116">
        <v>1</v>
      </c>
      <c r="M602"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602" s="114" t="str">
        <f>Data!$B$41</f>
        <v>QCVN 41:2019/BGTVT – Quy chuẩn báo hiệu đường bộ.</v>
      </c>
      <c r="O602" s="116" t="s">
        <v>258</v>
      </c>
      <c r="P602" s="118" t="s">
        <v>566</v>
      </c>
      <c r="Q602" s="116" t="s">
        <v>251</v>
      </c>
      <c r="R602" s="116" t="s">
        <v>251</v>
      </c>
      <c r="S602" s="116">
        <v>5</v>
      </c>
    </row>
    <row r="603" spans="1:19" ht="40.5" hidden="1">
      <c r="A603" s="146"/>
      <c r="B603" s="147"/>
      <c r="C603" s="148">
        <f>MAX($C$5:C602)+1</f>
        <v>571</v>
      </c>
      <c r="D603" s="114" t="str">
        <f>COUNT($C$510:C603)&amp;"/BBNT/KM410+530 -KM410+573"</f>
        <v>90/BBNT/KM410+530 -KM410+573</v>
      </c>
      <c r="E603" s="627">
        <v>46155</v>
      </c>
      <c r="F603" s="114" t="str">
        <f>Data!$A$4</f>
        <v>Đổ bê tông</v>
      </c>
      <c r="G603" s="628" t="s">
        <v>685</v>
      </c>
      <c r="H603" s="629">
        <v>410500</v>
      </c>
      <c r="I603" s="629"/>
      <c r="J603" s="626" t="s">
        <v>61</v>
      </c>
      <c r="K603" s="151" t="s">
        <v>254</v>
      </c>
      <c r="L603" s="116">
        <v>0.14499999999999999</v>
      </c>
      <c r="M603"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03" s="114" t="str">
        <f>Data!$B$4</f>
        <v xml:space="preserve"> TCVN 4453 : 1995 và các tiêu chuẩn, quy chuẩn hiện hành của nhà nước.</v>
      </c>
      <c r="O603" s="116" t="s">
        <v>257</v>
      </c>
      <c r="P603" s="118" t="s">
        <v>566</v>
      </c>
      <c r="Q603" s="116" t="s">
        <v>251</v>
      </c>
      <c r="R603" s="116" t="s">
        <v>251</v>
      </c>
      <c r="S603" s="116">
        <v>5</v>
      </c>
    </row>
    <row r="604" spans="1:19" ht="33.75" hidden="1">
      <c r="A604" s="146"/>
      <c r="B604" s="147"/>
      <c r="C604" s="148">
        <f>MAX($C$5:C603)+1</f>
        <v>572</v>
      </c>
      <c r="D604" s="114" t="str">
        <f>COUNT($C$510:C604)&amp;"/BBNT/KM410+530 -KM410+573"</f>
        <v>91/BBNT/KM410+530 -KM410+573</v>
      </c>
      <c r="E604" s="627">
        <v>46162</v>
      </c>
      <c r="F604" s="114" t="str">
        <f>Data!$A$5</f>
        <v>NT bê tông</v>
      </c>
      <c r="G604" s="628" t="s">
        <v>686</v>
      </c>
      <c r="H604" s="629">
        <v>410500</v>
      </c>
      <c r="I604" s="629"/>
      <c r="J604" s="626" t="s">
        <v>61</v>
      </c>
      <c r="K604" s="151" t="s">
        <v>254</v>
      </c>
      <c r="L604" s="116">
        <v>0.14499999999999999</v>
      </c>
      <c r="M604"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04" s="114" t="str">
        <f>Data!$B$5</f>
        <v>TCVN 4453:1995 – Kết cấu bê tông và bê tông cốt thép – Quy phạm thi công và nghiệm thu.</v>
      </c>
      <c r="O604" s="116" t="s">
        <v>258</v>
      </c>
      <c r="P604" s="118" t="s">
        <v>566</v>
      </c>
      <c r="Q604" s="116"/>
      <c r="R604" s="116" t="s">
        <v>251</v>
      </c>
      <c r="S604" s="116">
        <v>5</v>
      </c>
    </row>
    <row r="605" spans="1:19" ht="33.75" hidden="1">
      <c r="A605" s="146"/>
      <c r="B605" s="147"/>
      <c r="C605" s="148">
        <f>MAX($C$5:C604)+1</f>
        <v>573</v>
      </c>
      <c r="D605" s="114" t="str">
        <f>COUNT($C$510:C605)&amp;"/BBNT/KM410+530 -KM410+573"</f>
        <v>92/BBNT/KM410+530 -KM410+573</v>
      </c>
      <c r="E605" s="627">
        <v>46155</v>
      </c>
      <c r="F605" s="114" t="str">
        <f>Data!$A$6</f>
        <v xml:space="preserve">Hố móng </v>
      </c>
      <c r="G605" s="628" t="s">
        <v>687</v>
      </c>
      <c r="H605" s="629">
        <v>410630</v>
      </c>
      <c r="I605" s="629"/>
      <c r="J605" s="626" t="s">
        <v>62</v>
      </c>
      <c r="K605" s="151" t="s">
        <v>353</v>
      </c>
      <c r="L605" s="116">
        <v>1</v>
      </c>
      <c r="M605"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605" s="114" t="str">
        <f>Data!$B$6</f>
        <v xml:space="preserve"> TCVN 9436-2012, TCVN 4447-2012 và các tiêu chuẩn, quy chuẩn hiện hành của nhà nước.</v>
      </c>
      <c r="O605" s="116" t="s">
        <v>258</v>
      </c>
      <c r="P605" s="118" t="s">
        <v>566</v>
      </c>
      <c r="Q605" s="116" t="s">
        <v>251</v>
      </c>
      <c r="R605" s="116" t="s">
        <v>251</v>
      </c>
      <c r="S605" s="116">
        <v>5</v>
      </c>
    </row>
    <row r="606" spans="1:19" ht="33.75" hidden="1">
      <c r="A606" s="146"/>
      <c r="B606" s="147"/>
      <c r="C606" s="148">
        <f>MAX($C$5:C605)+1</f>
        <v>574</v>
      </c>
      <c r="D606" s="114" t="str">
        <f>COUNT($C$510:C606)&amp;"/BBNT/KM410+530 -KM410+573"</f>
        <v>93/BBNT/KM410+530 -KM410+573</v>
      </c>
      <c r="E606" s="627">
        <v>46155</v>
      </c>
      <c r="F606" s="114" t="str">
        <f>Data!$A$41</f>
        <v>Lắp đặt cột + biển báo tám giác</v>
      </c>
      <c r="G606" s="628" t="s">
        <v>688</v>
      </c>
      <c r="H606" s="629">
        <v>410630</v>
      </c>
      <c r="I606" s="629"/>
      <c r="J606" s="626" t="s">
        <v>62</v>
      </c>
      <c r="K606" s="151" t="s">
        <v>63</v>
      </c>
      <c r="L606" s="116">
        <v>1</v>
      </c>
      <c r="M606"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606" s="114" t="str">
        <f>Data!$B$41</f>
        <v>QCVN 41:2019/BGTVT – Quy chuẩn báo hiệu đường bộ.</v>
      </c>
      <c r="O606" s="116" t="s">
        <v>258</v>
      </c>
      <c r="P606" s="118" t="s">
        <v>566</v>
      </c>
      <c r="Q606" s="116" t="s">
        <v>251</v>
      </c>
      <c r="R606" s="116" t="s">
        <v>251</v>
      </c>
      <c r="S606" s="116">
        <v>5</v>
      </c>
    </row>
    <row r="607" spans="1:19" ht="40.5" hidden="1">
      <c r="A607" s="146"/>
      <c r="B607" s="147"/>
      <c r="C607" s="148">
        <f>MAX($C$5:C606)+1</f>
        <v>575</v>
      </c>
      <c r="D607" s="114" t="str">
        <f>COUNT($C$510:C607)&amp;"/BBNT/KM410+530 -KM410+573"</f>
        <v>94/BBNT/KM410+530 -KM410+573</v>
      </c>
      <c r="E607" s="627">
        <v>46155</v>
      </c>
      <c r="F607" s="114" t="str">
        <f>Data!$A$4</f>
        <v>Đổ bê tông</v>
      </c>
      <c r="G607" s="628" t="s">
        <v>689</v>
      </c>
      <c r="H607" s="629">
        <v>410630</v>
      </c>
      <c r="I607" s="629"/>
      <c r="J607" s="626" t="s">
        <v>62</v>
      </c>
      <c r="K607" s="151" t="s">
        <v>254</v>
      </c>
      <c r="L607" s="116">
        <v>0.14499999999999999</v>
      </c>
      <c r="M60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07" s="114" t="str">
        <f>Data!$B$4</f>
        <v xml:space="preserve"> TCVN 4453 : 1995 và các tiêu chuẩn, quy chuẩn hiện hành của nhà nước.</v>
      </c>
      <c r="O607" s="116" t="s">
        <v>257</v>
      </c>
      <c r="P607" s="118" t="s">
        <v>566</v>
      </c>
      <c r="Q607" s="116" t="s">
        <v>251</v>
      </c>
      <c r="R607" s="116" t="s">
        <v>251</v>
      </c>
      <c r="S607" s="116">
        <v>5</v>
      </c>
    </row>
    <row r="608" spans="1:19" ht="33.75" hidden="1">
      <c r="A608" s="146"/>
      <c r="B608" s="147"/>
      <c r="C608" s="148">
        <f>MAX($C$5:C607)+1</f>
        <v>576</v>
      </c>
      <c r="D608" s="114" t="str">
        <f>COUNT($C$510:C608)&amp;"/BBNT/KM410+530 -KM410+573"</f>
        <v>95/BBNT/KM410+530 -KM410+573</v>
      </c>
      <c r="E608" s="627">
        <v>46162</v>
      </c>
      <c r="F608" s="114" t="str">
        <f>Data!$A$5</f>
        <v>NT bê tông</v>
      </c>
      <c r="G608" s="628" t="s">
        <v>690</v>
      </c>
      <c r="H608" s="629">
        <v>410630</v>
      </c>
      <c r="I608" s="629"/>
      <c r="J608" s="626" t="s">
        <v>62</v>
      </c>
      <c r="K608" s="151" t="s">
        <v>254</v>
      </c>
      <c r="L608" s="116">
        <v>0.14499999999999999</v>
      </c>
      <c r="M60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08" s="114" t="str">
        <f>Data!$B$5</f>
        <v>TCVN 4453:1995 – Kết cấu bê tông và bê tông cốt thép – Quy phạm thi công và nghiệm thu.</v>
      </c>
      <c r="O608" s="116" t="s">
        <v>258</v>
      </c>
      <c r="P608" s="118" t="s">
        <v>566</v>
      </c>
      <c r="Q608" s="116"/>
      <c r="R608" s="116" t="s">
        <v>251</v>
      </c>
      <c r="S608" s="116">
        <v>5</v>
      </c>
    </row>
    <row r="609" spans="1:19" ht="40.5" hidden="1">
      <c r="A609" s="146"/>
      <c r="B609" s="147"/>
      <c r="C609" s="148">
        <f>MAX($C$5:C608)+1</f>
        <v>577</v>
      </c>
      <c r="D609" s="114" t="str">
        <f>COUNT($C$510:C609)&amp;"/BBNT/KM410+530 -KM410+573"</f>
        <v>96/BBNT/KM410+530 -KM410+573</v>
      </c>
      <c r="E609" s="627">
        <v>46106</v>
      </c>
      <c r="F609" s="114" t="str">
        <f>Data!$A$2</f>
        <v>Lắp đặt ván khuôn</v>
      </c>
      <c r="G609" s="633" t="s">
        <v>691</v>
      </c>
      <c r="H609" s="629">
        <v>410538</v>
      </c>
      <c r="I609" s="629">
        <f>+H609+50</f>
        <v>410588</v>
      </c>
      <c r="J609" s="626" t="s">
        <v>62</v>
      </c>
      <c r="K609" s="151" t="s">
        <v>649</v>
      </c>
      <c r="L609" s="116">
        <v>26</v>
      </c>
      <c r="M609"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609" s="114" t="str">
        <f>Data!$B$2</f>
        <v>TCVN 4453:1995 – Kết cấu bê tông và bê tông cốt thép – Quy phạm thi công và nghiệm thu.</v>
      </c>
      <c r="O609" s="116" t="s">
        <v>258</v>
      </c>
      <c r="P609" s="118" t="s">
        <v>566</v>
      </c>
      <c r="Q609" s="116" t="s">
        <v>251</v>
      </c>
      <c r="R609" s="116" t="s">
        <v>251</v>
      </c>
      <c r="S609" s="116">
        <v>5</v>
      </c>
    </row>
    <row r="610" spans="1:19" ht="40.5" hidden="1">
      <c r="A610" s="146"/>
      <c r="B610" s="147"/>
      <c r="C610" s="148">
        <f>MAX($C$5:C609)+1</f>
        <v>578</v>
      </c>
      <c r="D610" s="114" t="str">
        <f>COUNT($C$510:C610)&amp;"/BBNT/KM410+530 -KM410+573"</f>
        <v>97/BBNT/KM410+530 -KM410+573</v>
      </c>
      <c r="E610" s="627">
        <v>46106</v>
      </c>
      <c r="F610" s="114" t="str">
        <f>Data!$A$3</f>
        <v>Lắp đặt cốt thép</v>
      </c>
      <c r="G610" s="633" t="s">
        <v>692</v>
      </c>
      <c r="H610" s="629">
        <v>410538</v>
      </c>
      <c r="I610" s="629">
        <f t="shared" ref="I610:I618" si="43">+H610+50</f>
        <v>410588</v>
      </c>
      <c r="J610" s="626" t="s">
        <v>62</v>
      </c>
      <c r="K610" s="151" t="s">
        <v>649</v>
      </c>
      <c r="L610" s="116">
        <v>26</v>
      </c>
      <c r="M610" s="115" t="str">
        <f>Data!$I$3</f>
        <v>- Độ sạch: Đảm bảo;
- Liên kết giữa các thanh thép: Đảm bảo ổn định, chắc chắc;
- Chủng loại: Thép Hòa phát;
- Bước thép: Theo HSTK;
- Khối lượng: Đảm bảo theo HSTK;
- Đánh giá: Phù hợp với thiết kế và tiêu chuẩn kỹ thuật, quy trình thi công và nghiệm thu.</v>
      </c>
      <c r="N610" s="114" t="str">
        <f>Data!$B$3</f>
        <v>TCVN 4453:1995 – Kết cấu bê tông và bê tông cốt thép – Quy phạm thi công và nghiệm thu.</v>
      </c>
      <c r="O610" s="116" t="s">
        <v>258</v>
      </c>
      <c r="P610" s="118" t="s">
        <v>566</v>
      </c>
      <c r="Q610" s="116" t="s">
        <v>251</v>
      </c>
      <c r="R610" s="116" t="s">
        <v>251</v>
      </c>
      <c r="S610" s="116">
        <v>5</v>
      </c>
    </row>
    <row r="611" spans="1:19" ht="40.5" hidden="1">
      <c r="A611" s="146"/>
      <c r="B611" s="147"/>
      <c r="C611" s="148">
        <f>MAX($C$5:C610)+1</f>
        <v>579</v>
      </c>
      <c r="D611" s="114" t="str">
        <f>COUNT($C$510:C611)&amp;"/BBNT/KM410+530 -KM410+573"</f>
        <v>98/BBNT/KM410+530 -KM410+573</v>
      </c>
      <c r="E611" s="627">
        <v>46106</v>
      </c>
      <c r="F611" s="114" t="str">
        <f>Data!$A$4</f>
        <v>Đổ bê tông</v>
      </c>
      <c r="G611" s="628" t="s">
        <v>693</v>
      </c>
      <c r="H611" s="629">
        <v>410538</v>
      </c>
      <c r="I611" s="629">
        <f t="shared" si="43"/>
        <v>410588</v>
      </c>
      <c r="J611" s="626" t="s">
        <v>62</v>
      </c>
      <c r="K611" s="151" t="s">
        <v>254</v>
      </c>
      <c r="L611" s="116">
        <v>0.7</v>
      </c>
      <c r="M61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11" s="114" t="str">
        <f>Data!$B$4</f>
        <v xml:space="preserve"> TCVN 4453 : 1995 và các tiêu chuẩn, quy chuẩn hiện hành của nhà nước.</v>
      </c>
      <c r="O611" s="116" t="s">
        <v>257</v>
      </c>
      <c r="P611" s="118" t="s">
        <v>566</v>
      </c>
      <c r="Q611" s="116" t="s">
        <v>251</v>
      </c>
      <c r="R611" s="116" t="s">
        <v>251</v>
      </c>
      <c r="S611" s="116">
        <v>5</v>
      </c>
    </row>
    <row r="612" spans="1:19" ht="33.75" hidden="1">
      <c r="A612" s="146"/>
      <c r="B612" s="147"/>
      <c r="C612" s="148">
        <f>MAX($C$5:C611)+1</f>
        <v>580</v>
      </c>
      <c r="D612" s="114" t="str">
        <f>COUNT($C$510:C612)&amp;"/BBNT/KM410+530 -KM410+573"</f>
        <v>99/BBNT/KM410+530 -KM410+573</v>
      </c>
      <c r="E612" s="627">
        <v>46113</v>
      </c>
      <c r="F612" s="114" t="str">
        <f>Data!$A$5</f>
        <v>NT bê tông</v>
      </c>
      <c r="G612" s="628" t="s">
        <v>694</v>
      </c>
      <c r="H612" s="629">
        <v>410538</v>
      </c>
      <c r="I612" s="629">
        <f t="shared" si="43"/>
        <v>410588</v>
      </c>
      <c r="J612" s="626" t="s">
        <v>62</v>
      </c>
      <c r="K612" s="151" t="s">
        <v>254</v>
      </c>
      <c r="L612" s="116">
        <v>0.7</v>
      </c>
      <c r="M61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12" s="114" t="str">
        <f>Data!$B$5</f>
        <v>TCVN 4453:1995 – Kết cấu bê tông và bê tông cốt thép – Quy phạm thi công và nghiệm thu.</v>
      </c>
      <c r="O612" s="116" t="s">
        <v>258</v>
      </c>
      <c r="P612" s="118" t="s">
        <v>566</v>
      </c>
      <c r="Q612" s="116"/>
      <c r="R612" s="116" t="s">
        <v>251</v>
      </c>
      <c r="S612" s="116">
        <v>5</v>
      </c>
    </row>
    <row r="613" spans="1:19" ht="33.75" hidden="1">
      <c r="A613" s="146"/>
      <c r="B613" s="147"/>
      <c r="C613" s="148">
        <f>MAX($C$5:C612)+1</f>
        <v>581</v>
      </c>
      <c r="D613" s="114" t="str">
        <f>COUNT($C$510:C613)&amp;"/BBNT/KM410+530 -KM410+573"</f>
        <v>100/BBNT/KM410+530 -KM410+573</v>
      </c>
      <c r="E613" s="627">
        <v>46155</v>
      </c>
      <c r="F613" s="114" t="str">
        <f>Data!$A$6</f>
        <v xml:space="preserve">Hố móng </v>
      </c>
      <c r="G613" s="628" t="s">
        <v>695</v>
      </c>
      <c r="H613" s="629">
        <v>410538</v>
      </c>
      <c r="I613" s="629">
        <f t="shared" si="43"/>
        <v>410588</v>
      </c>
      <c r="J613" s="626" t="s">
        <v>62</v>
      </c>
      <c r="K613" s="151" t="s">
        <v>353</v>
      </c>
      <c r="L613" s="116">
        <v>26</v>
      </c>
      <c r="M613"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613" s="114" t="str">
        <f>Data!$B$6</f>
        <v xml:space="preserve"> TCVN 9436-2012, TCVN 4447-2012 và các tiêu chuẩn, quy chuẩn hiện hành của nhà nước.</v>
      </c>
      <c r="O613" s="116" t="s">
        <v>258</v>
      </c>
      <c r="P613" s="118" t="s">
        <v>566</v>
      </c>
      <c r="Q613" s="116" t="s">
        <v>251</v>
      </c>
      <c r="R613" s="116" t="s">
        <v>251</v>
      </c>
      <c r="S613" s="116">
        <v>5</v>
      </c>
    </row>
    <row r="614" spans="1:19" ht="33.75" hidden="1">
      <c r="A614" s="146"/>
      <c r="B614" s="147"/>
      <c r="C614" s="148">
        <f>MAX($C$5:C613)+1</f>
        <v>582</v>
      </c>
      <c r="D614" s="114" t="str">
        <f>COUNT($C$510:C614)&amp;"/BBNT/KM410+530 -KM410+573"</f>
        <v>101/BBNT/KM410+530 -KM410+573</v>
      </c>
      <c r="E614" s="627">
        <v>46155</v>
      </c>
      <c r="F614" s="114" t="str">
        <f>Data!$A$8</f>
        <v>Lắp đặt cọc H, KM, tiêu BS mới</v>
      </c>
      <c r="G614" s="633" t="s">
        <v>697</v>
      </c>
      <c r="H614" s="629">
        <v>410538</v>
      </c>
      <c r="I614" s="629">
        <f t="shared" si="43"/>
        <v>410588</v>
      </c>
      <c r="J614" s="626" t="s">
        <v>62</v>
      </c>
      <c r="K614" s="151" t="s">
        <v>63</v>
      </c>
      <c r="L614" s="116">
        <v>26</v>
      </c>
      <c r="M614" s="115" t="str">
        <f>Data!$I$8</f>
        <v>- Kích thước hình học: Đủ;
- Cao độ: Đạt;
- Mỹ quan: Đảm bảo;
- Chất lượng: Đạt yêu cầu;
- Đánh giá: Phù hợp với thiết kế và tiêu chuẩn kỹ thuật, quy trình thi công và nghiệm thu;</v>
      </c>
      <c r="N614" s="114" t="str">
        <f>Data!$B$8</f>
        <v>QCVN41:2024/BGTVT - Quy chuẩn kỹ thuật quốc gia về biển báo hiệu đường bộ.</v>
      </c>
      <c r="O614" s="116" t="s">
        <v>258</v>
      </c>
      <c r="P614" s="118" t="s">
        <v>566</v>
      </c>
      <c r="Q614" s="116" t="s">
        <v>251</v>
      </c>
      <c r="R614" s="116" t="s">
        <v>251</v>
      </c>
      <c r="S614" s="116">
        <v>5</v>
      </c>
    </row>
    <row r="615" spans="1:19" ht="40.5" hidden="1">
      <c r="A615" s="146"/>
      <c r="B615" s="147"/>
      <c r="C615" s="148">
        <f>MAX($C$5:C614)+1</f>
        <v>583</v>
      </c>
      <c r="D615" s="114" t="str">
        <f>COUNT($C$510:C615)&amp;"/BBNT/KM410+530 -KM410+573"</f>
        <v>102/BBNT/KM410+530 -KM410+573</v>
      </c>
      <c r="E615" s="627">
        <v>46155</v>
      </c>
      <c r="F615" s="114" t="str">
        <f>Data!$A$4</f>
        <v>Đổ bê tông</v>
      </c>
      <c r="G615" s="628" t="s">
        <v>698</v>
      </c>
      <c r="H615" s="629">
        <v>410538</v>
      </c>
      <c r="I615" s="629">
        <f t="shared" si="43"/>
        <v>410588</v>
      </c>
      <c r="J615" s="626" t="s">
        <v>62</v>
      </c>
      <c r="K615" s="151" t="s">
        <v>254</v>
      </c>
      <c r="L615" s="116">
        <v>1.04</v>
      </c>
      <c r="M615"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15" s="114" t="str">
        <f>Data!$B$4</f>
        <v xml:space="preserve"> TCVN 4453 : 1995 và các tiêu chuẩn, quy chuẩn hiện hành của nhà nước.</v>
      </c>
      <c r="O615" s="116" t="s">
        <v>257</v>
      </c>
      <c r="P615" s="118" t="s">
        <v>566</v>
      </c>
      <c r="Q615" s="116" t="s">
        <v>251</v>
      </c>
      <c r="R615" s="116" t="s">
        <v>251</v>
      </c>
      <c r="S615" s="116">
        <v>5</v>
      </c>
    </row>
    <row r="616" spans="1:19" ht="33.75" hidden="1">
      <c r="A616" s="146"/>
      <c r="B616" s="147"/>
      <c r="C616" s="148">
        <f>MAX($C$5:C615)+1</f>
        <v>584</v>
      </c>
      <c r="D616" s="114" t="str">
        <f>COUNT($C$510:C616)&amp;"/BBNT/KM410+530 -KM410+573"</f>
        <v>103/BBNT/KM410+530 -KM410+573</v>
      </c>
      <c r="E616" s="627">
        <v>46162</v>
      </c>
      <c r="F616" s="114" t="str">
        <f>Data!$A$5</f>
        <v>NT bê tông</v>
      </c>
      <c r="G616" s="628" t="s">
        <v>699</v>
      </c>
      <c r="H616" s="629">
        <v>410538</v>
      </c>
      <c r="I616" s="629">
        <f t="shared" si="43"/>
        <v>410588</v>
      </c>
      <c r="J616" s="626" t="s">
        <v>62</v>
      </c>
      <c r="K616" s="151" t="s">
        <v>254</v>
      </c>
      <c r="L616" s="116">
        <v>1.04</v>
      </c>
      <c r="M616"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16" s="114" t="str">
        <f>Data!$B$5</f>
        <v>TCVN 4453:1995 – Kết cấu bê tông và bê tông cốt thép – Quy phạm thi công và nghiệm thu.</v>
      </c>
      <c r="O616" s="116" t="s">
        <v>258</v>
      </c>
      <c r="P616" s="118" t="s">
        <v>566</v>
      </c>
      <c r="Q616" s="116"/>
      <c r="R616" s="116" t="s">
        <v>251</v>
      </c>
      <c r="S616" s="116">
        <v>5</v>
      </c>
    </row>
    <row r="617" spans="1:19" ht="45" hidden="1">
      <c r="A617" s="146"/>
      <c r="B617" s="147"/>
      <c r="C617" s="148">
        <f>MAX($C$5:C616)+1</f>
        <v>585</v>
      </c>
      <c r="D617" s="114" t="str">
        <f>COUNT($C$510:C617)&amp;"/BBNT/KM410+530 -KM410+573"</f>
        <v>104/BBNT/KM410+530 -KM410+573</v>
      </c>
      <c r="E617" s="627">
        <v>46162</v>
      </c>
      <c r="F617" s="114" t="str">
        <f>Data!$A$17</f>
        <v>Sơn trắng đỏ cọc tiêu</v>
      </c>
      <c r="G617" s="628" t="s">
        <v>700</v>
      </c>
      <c r="H617" s="629">
        <v>410538</v>
      </c>
      <c r="I617" s="629">
        <f t="shared" si="43"/>
        <v>410588</v>
      </c>
      <c r="J617" s="626" t="s">
        <v>62</v>
      </c>
      <c r="K617" s="151" t="s">
        <v>252</v>
      </c>
      <c r="L617" s="116">
        <v>13.08</v>
      </c>
      <c r="M617" s="115" t="str">
        <f>Data!$I$17</f>
        <v>- Bề mặt cột được làm sạch trước khi sơn, đảm bảo độ bám dính;
- Sơn trắng đỏ đúng quy cách, vị trí;
- Màu sắc rõ, không bong tróc;
- Mỹ quan đảm bảo; 
- Đánh giá: Phù hợp với thiết kế và tiêu chuẩn kỹ thuật, quy trình thi công và nghiệm thu.</v>
      </c>
      <c r="N617" s="114" t="str">
        <f>Data!$B$17</f>
        <v>QCVN41:2024/BGTVT - Quy chuẩn kỹ thuật quốc gia về biển báo hiệu đường bộ; TCVN8791:2018 Sơn tín hiệu giao thông.</v>
      </c>
      <c r="O617" s="116" t="s">
        <v>258</v>
      </c>
      <c r="P617" s="118" t="s">
        <v>566</v>
      </c>
      <c r="Q617" s="116" t="s">
        <v>251</v>
      </c>
      <c r="R617" s="116" t="s">
        <v>251</v>
      </c>
      <c r="S617" s="116">
        <v>5</v>
      </c>
    </row>
    <row r="618" spans="1:19" ht="40.5" hidden="1">
      <c r="A618" s="146"/>
      <c r="B618" s="147"/>
      <c r="C618" s="148">
        <f>MAX($C$5:C617)+1</f>
        <v>586</v>
      </c>
      <c r="D618" s="114" t="str">
        <f>COUNT($C$510:C618)&amp;"/BBNT/KM410+530 -KM410+573"</f>
        <v>105/BBNT/KM410+530 -KM410+573</v>
      </c>
      <c r="E618" s="627">
        <v>46163</v>
      </c>
      <c r="F618" s="114" t="str">
        <f>Data!$A$9</f>
        <v>Lắp đặt miếng phản quang</v>
      </c>
      <c r="G618" s="628" t="s">
        <v>701</v>
      </c>
      <c r="H618" s="629">
        <v>410538</v>
      </c>
      <c r="I618" s="629">
        <f t="shared" si="43"/>
        <v>410588</v>
      </c>
      <c r="J618" s="626" t="s">
        <v>62</v>
      </c>
      <c r="K618" s="151" t="s">
        <v>702</v>
      </c>
      <c r="L618" s="116">
        <f>26*2</f>
        <v>52</v>
      </c>
      <c r="M618" s="115" t="str">
        <f>Data!$I$9</f>
        <v>- Lắp đặt miếng phản quang đúng vị trí, số lượng theo thiết kế;
- Miếng phản quang đúng chiều quan sát, đảm bảo hiệu quả phản xạ;
- Liên kết bằng bắn đinh hạt nổ đúng kỹ thuật, vị trí chính xác;
- Liên kết chắc chắn, bám chặt vào cột tiêu, không rung lắc, bong bật;
- Sau lắp đặt đảm bảo khả năng phản quang phục vụ an toàn giao thông ban đêm;
- Đánh giá: Phù hợp với thiết kế và tiêu chuẩn kỹ thuật, quy trình thi công và nghiệm thu;</v>
      </c>
      <c r="N618" s="114" t="str">
        <f>Data!$B$9</f>
        <v>QCVN41:2024/BGTVT - Quy chuẩn kỹ thuật quốc gia về biển báo hiệu đường bộ</v>
      </c>
      <c r="O618" s="116" t="s">
        <v>258</v>
      </c>
      <c r="P618" s="118" t="s">
        <v>566</v>
      </c>
      <c r="Q618" s="116" t="s">
        <v>251</v>
      </c>
      <c r="R618" s="116" t="s">
        <v>251</v>
      </c>
      <c r="S618" s="116">
        <v>5</v>
      </c>
    </row>
    <row r="619" spans="1:19" ht="45" hidden="1">
      <c r="A619" s="146"/>
      <c r="B619" s="147"/>
      <c r="C619" s="148">
        <f>MAX($C$5:C618)+1</f>
        <v>587</v>
      </c>
      <c r="D619" s="114" t="str">
        <f>COUNT($C$510:C619)&amp;"/BBNT/KM410+530 -KM410+573"</f>
        <v>106/BBNT/KM410+530 -KM410+573</v>
      </c>
      <c r="E619" s="627">
        <v>46155</v>
      </c>
      <c r="F619" s="114" t="str">
        <f>Data!$A$14</f>
        <v>Vệ sinh, lên ga các vị trí sơn đường</v>
      </c>
      <c r="G619" s="628" t="s">
        <v>708</v>
      </c>
      <c r="H619" s="630">
        <v>410495.28</v>
      </c>
      <c r="I619" s="630">
        <v>410627.18</v>
      </c>
      <c r="J619" s="629" t="s">
        <v>706</v>
      </c>
      <c r="K619" s="151" t="s">
        <v>252</v>
      </c>
      <c r="L619" s="116">
        <v>6.6</v>
      </c>
      <c r="M619" s="115" t="str">
        <f>Data!$I$14</f>
        <v>- Mặt đường sạch, đạt yêu cầu kỹ thuật;
- Vị trí sơn được định vị đúng theo thiết kế;
- Mỹ quan đảm bảo; 
- Đánh giá: Phù hợp với thiết kế và tiêu chuẩn kỹ thuật, quy trình thi công và nghiệm thu;
- Về khối lượng: Đạt yêu cầu theo HSTK</v>
      </c>
      <c r="N619" s="114" t="str">
        <f>Data!$B$14</f>
        <v>QCVN41:2024/BGTVT - Quy chuẩn kỹ thuật quốc gia về biển báo hiệu đường bộ; TCVN8791:2018 Sơn tín hiệu giao thông.</v>
      </c>
      <c r="O619" s="116" t="s">
        <v>258</v>
      </c>
      <c r="P619" s="118" t="s">
        <v>566</v>
      </c>
      <c r="Q619" s="116" t="s">
        <v>251</v>
      </c>
      <c r="R619" s="116" t="s">
        <v>251</v>
      </c>
      <c r="S619" s="116">
        <v>5</v>
      </c>
    </row>
    <row r="620" spans="1:19" ht="45" hidden="1">
      <c r="A620" s="146"/>
      <c r="B620" s="147"/>
      <c r="C620" s="148">
        <f>MAX($C$5:C619)+1</f>
        <v>588</v>
      </c>
      <c r="D620" s="114" t="str">
        <f>COUNT($C$510:C620)&amp;"/BBNT/KM410+530 -KM410+573"</f>
        <v>107/BBNT/KM410+530 -KM410+573</v>
      </c>
      <c r="E620" s="627">
        <v>46155</v>
      </c>
      <c r="F620" s="114" t="str">
        <f>Data!$A$15</f>
        <v>Sơn lót tim đường</v>
      </c>
      <c r="G620" s="628" t="s">
        <v>709</v>
      </c>
      <c r="H620" s="630">
        <v>410500</v>
      </c>
      <c r="I620" s="630">
        <v>410624.37</v>
      </c>
      <c r="J620" s="629" t="s">
        <v>706</v>
      </c>
      <c r="K620" s="151" t="s">
        <v>252</v>
      </c>
      <c r="L620" s="116">
        <v>6.6</v>
      </c>
      <c r="M620" s="115" t="str">
        <f>Data!$I$15</f>
        <v>- Sơn lót được quét kín, liên tục;
- Kích thước hình học đúng theo HSTK;
- Về khối lượng: Đạt yêu cầu theo HSTK
- Đánh giá: Phù hợp với thiết kế và tiêu chuẩn kỹ thuật, quy trình thi công và nghiệm thu;</v>
      </c>
      <c r="N620" s="114" t="str">
        <f>Data!$B$15</f>
        <v>QCVN41:2024/BGTVT - Quy chuẩn kỹ thuật quốc gia về biển báo hiệu đường bộ; TCVN8791:2018 Sơn tín hiệu giao thông.</v>
      </c>
      <c r="O620" s="116" t="s">
        <v>258</v>
      </c>
      <c r="P620" s="118" t="s">
        <v>566</v>
      </c>
      <c r="Q620" s="116" t="s">
        <v>251</v>
      </c>
      <c r="R620" s="116" t="s">
        <v>251</v>
      </c>
      <c r="S620" s="116">
        <v>5</v>
      </c>
    </row>
    <row r="621" spans="1:19" ht="45" hidden="1">
      <c r="A621" s="146"/>
      <c r="B621" s="147"/>
      <c r="C621" s="148">
        <f>MAX($C$5:C620)+1</f>
        <v>589</v>
      </c>
      <c r="D621" s="114" t="str">
        <f>COUNT($C$510:C621)&amp;"/BBNT/KM410+530 -KM410+573"</f>
        <v>108/BBNT/KM410+530 -KM410+573</v>
      </c>
      <c r="E621" s="627">
        <v>46155</v>
      </c>
      <c r="F621" s="114" t="str">
        <f>Data!$A$16</f>
        <v>Sơn dẻo nhiệt màu vàng dày 2mm</v>
      </c>
      <c r="G621" s="628" t="s">
        <v>710</v>
      </c>
      <c r="H621" s="630">
        <v>410500</v>
      </c>
      <c r="I621" s="630">
        <v>410624.37</v>
      </c>
      <c r="J621" s="629" t="s">
        <v>706</v>
      </c>
      <c r="K621" s="151" t="s">
        <v>252</v>
      </c>
      <c r="L621" s="116">
        <v>6.6</v>
      </c>
      <c r="M621" s="115" t="str">
        <f>Data!$I$16</f>
        <v>- Sơn dẻo nhiệt tim đường đúng vị trí, tim tuyến, kích thước theo thiết kế;
- Bề mặt đường sạch, khô, đảm bảo độ bám dính;
- Vật liệu gia nhiệt đúng nhiệt độ, thi công đúng quy trình;
- Lớp sơn đủ chiều dày, bề mặt đều, không bong tróc, đứt đoạn;
- Hạt phản quang rải đều, đảm bảo phản quang ban đêm;
- Đánh giá: Phù hợp với thiết kế và tiêu chuẩn kỹ thuật, quy trình thi công và nghiệm thu;</v>
      </c>
      <c r="N621" s="114" t="str">
        <f>Data!$B$16</f>
        <v>QCVN41:2024/BGTVT - Quy chuẩn kỹ thuật quốc gia về biển báo hiệu đường bộ; TCVN8791:2018 Sơn tín hiệu giao thông.</v>
      </c>
      <c r="O621" s="116" t="s">
        <v>258</v>
      </c>
      <c r="P621" s="118" t="s">
        <v>566</v>
      </c>
      <c r="Q621" s="116" t="s">
        <v>251</v>
      </c>
      <c r="R621" s="116" t="s">
        <v>251</v>
      </c>
      <c r="S621" s="116">
        <v>5</v>
      </c>
    </row>
    <row r="622" spans="1:19" ht="45" hidden="1">
      <c r="A622" s="146"/>
      <c r="B622" s="147"/>
      <c r="C622" s="148">
        <f>MAX($C$5:C621)+1</f>
        <v>590</v>
      </c>
      <c r="D622" s="114" t="str">
        <f>COUNT($C$510:C622)&amp;"/BBNT/KM410+530 -KM410+573"</f>
        <v>109/BBNT/KM410+530 -KM410+573</v>
      </c>
      <c r="E622" s="627">
        <v>46155</v>
      </c>
      <c r="F622" s="114" t="str">
        <f>Data!$A$14</f>
        <v>Vệ sinh, lên ga các vị trí sơn đường</v>
      </c>
      <c r="G622" s="628" t="s">
        <v>712</v>
      </c>
      <c r="H622" s="630">
        <v>410495.28</v>
      </c>
      <c r="I622" s="630">
        <v>410627.18</v>
      </c>
      <c r="J622" s="629" t="s">
        <v>711</v>
      </c>
      <c r="K622" s="151" t="s">
        <v>252</v>
      </c>
      <c r="L622" s="116">
        <v>27.6</v>
      </c>
      <c r="M622" s="115" t="str">
        <f>Data!$I$14</f>
        <v>- Mặt đường sạch, đạt yêu cầu kỹ thuật;
- Vị trí sơn được định vị đúng theo thiết kế;
- Mỹ quan đảm bảo; 
- Đánh giá: Phù hợp với thiết kế và tiêu chuẩn kỹ thuật, quy trình thi công và nghiệm thu;
- Về khối lượng: Đạt yêu cầu theo HSTK</v>
      </c>
      <c r="N622" s="114" t="str">
        <f>Data!$B$14</f>
        <v>QCVN41:2024/BGTVT - Quy chuẩn kỹ thuật quốc gia về biển báo hiệu đường bộ; TCVN8791:2018 Sơn tín hiệu giao thông.</v>
      </c>
      <c r="O622" s="116" t="s">
        <v>258</v>
      </c>
      <c r="P622" s="118" t="s">
        <v>566</v>
      </c>
      <c r="Q622" s="116" t="s">
        <v>251</v>
      </c>
      <c r="R622" s="116" t="s">
        <v>251</v>
      </c>
      <c r="S622" s="116">
        <v>5</v>
      </c>
    </row>
    <row r="623" spans="1:19" ht="45" hidden="1">
      <c r="A623" s="146"/>
      <c r="B623" s="147"/>
      <c r="C623" s="148">
        <f>MAX($C$5:C622)+1</f>
        <v>591</v>
      </c>
      <c r="D623" s="114" t="str">
        <f>COUNT($C$510:C623)&amp;"/BBNT/KM410+530 -KM410+573"</f>
        <v>110/BBNT/KM410+530 -KM410+573</v>
      </c>
      <c r="E623" s="627">
        <v>46155</v>
      </c>
      <c r="F623" s="114" t="str">
        <f>Data!$A$15</f>
        <v>Sơn lót tim đường</v>
      </c>
      <c r="G623" s="628" t="s">
        <v>713</v>
      </c>
      <c r="H623" s="630">
        <v>410495.28</v>
      </c>
      <c r="I623" s="630">
        <v>410627.18</v>
      </c>
      <c r="J623" s="629" t="s">
        <v>711</v>
      </c>
      <c r="K623" s="151" t="s">
        <v>252</v>
      </c>
      <c r="L623" s="116">
        <v>27.6</v>
      </c>
      <c r="M623" s="115" t="str">
        <f>Data!$I$15</f>
        <v>- Sơn lót được quét kín, liên tục;
- Kích thước hình học đúng theo HSTK;
- Về khối lượng: Đạt yêu cầu theo HSTK
- Đánh giá: Phù hợp với thiết kế và tiêu chuẩn kỹ thuật, quy trình thi công và nghiệm thu;</v>
      </c>
      <c r="N623" s="114" t="str">
        <f>Data!$B$15</f>
        <v>QCVN41:2024/BGTVT - Quy chuẩn kỹ thuật quốc gia về biển báo hiệu đường bộ; TCVN8791:2018 Sơn tín hiệu giao thông.</v>
      </c>
      <c r="O623" s="116" t="s">
        <v>258</v>
      </c>
      <c r="P623" s="118" t="s">
        <v>566</v>
      </c>
      <c r="Q623" s="116" t="s">
        <v>251</v>
      </c>
      <c r="R623" s="116" t="s">
        <v>251</v>
      </c>
      <c r="S623" s="116">
        <v>5</v>
      </c>
    </row>
    <row r="624" spans="1:19" ht="45" hidden="1">
      <c r="A624" s="146"/>
      <c r="B624" s="147"/>
      <c r="C624" s="148">
        <f>MAX($C$5:C623)+1</f>
        <v>592</v>
      </c>
      <c r="D624" s="114" t="str">
        <f>COUNT($C$510:C624)&amp;"/BBNT/KM410+530 -KM410+573"</f>
        <v>111/BBNT/KM410+530 -KM410+573</v>
      </c>
      <c r="E624" s="627">
        <v>46155</v>
      </c>
      <c r="F624" s="114" t="str">
        <f>Data!$A$16</f>
        <v>Sơn dẻo nhiệt màu vàng dày 2mm</v>
      </c>
      <c r="G624" s="628" t="s">
        <v>714</v>
      </c>
      <c r="H624" s="630">
        <v>410495.28</v>
      </c>
      <c r="I624" s="630">
        <v>410627.18</v>
      </c>
      <c r="J624" s="629" t="s">
        <v>711</v>
      </c>
      <c r="K624" s="151" t="s">
        <v>252</v>
      </c>
      <c r="L624" s="116">
        <v>27.6</v>
      </c>
      <c r="M624" s="115" t="str">
        <f>Data!$I$16</f>
        <v>- Sơn dẻo nhiệt tim đường đúng vị trí, tim tuyến, kích thước theo thiết kế;
- Bề mặt đường sạch, khô, đảm bảo độ bám dính;
- Vật liệu gia nhiệt đúng nhiệt độ, thi công đúng quy trình;
- Lớp sơn đủ chiều dày, bề mặt đều, không bong tróc, đứt đoạn;
- Hạt phản quang rải đều, đảm bảo phản quang ban đêm;
- Đánh giá: Phù hợp với thiết kế và tiêu chuẩn kỹ thuật, quy trình thi công và nghiệm thu;</v>
      </c>
      <c r="N624" s="114" t="str">
        <f>Data!$B$16</f>
        <v>QCVN41:2024/BGTVT - Quy chuẩn kỹ thuật quốc gia về biển báo hiệu đường bộ; TCVN8791:2018 Sơn tín hiệu giao thông.</v>
      </c>
      <c r="O624" s="116" t="s">
        <v>258</v>
      </c>
      <c r="P624" s="118" t="s">
        <v>566</v>
      </c>
      <c r="Q624" s="116" t="s">
        <v>251</v>
      </c>
      <c r="R624" s="116" t="s">
        <v>251</v>
      </c>
      <c r="S624" s="116">
        <v>5</v>
      </c>
    </row>
    <row r="625" spans="1:19" ht="30" hidden="1">
      <c r="A625" s="146"/>
      <c r="B625" s="147"/>
      <c r="C625" s="148">
        <f>MAX($C$5:C624)+1</f>
        <v>593</v>
      </c>
      <c r="D625" s="114" t="str">
        <f>COUNT($C$510:C625)&amp;"/BBNT/KM410+530 -KM410+573"</f>
        <v>112/BBNT/KM410+530 -KM410+573</v>
      </c>
      <c r="E625" s="627">
        <v>46163</v>
      </c>
      <c r="F625" s="114"/>
      <c r="G625" s="628" t="s">
        <v>963</v>
      </c>
      <c r="H625" s="629">
        <v>410530</v>
      </c>
      <c r="I625" s="629">
        <v>410573</v>
      </c>
      <c r="J625" s="626" t="s">
        <v>62</v>
      </c>
      <c r="K625" s="151"/>
      <c r="L625" s="116"/>
      <c r="M625" s="115"/>
      <c r="N625" s="114"/>
      <c r="O625" s="116" t="s">
        <v>962</v>
      </c>
      <c r="P625" s="118" t="s">
        <v>566</v>
      </c>
      <c r="Q625" s="116"/>
      <c r="R625" s="116" t="s">
        <v>251</v>
      </c>
      <c r="S625" s="116">
        <v>5</v>
      </c>
    </row>
    <row r="626" spans="1:19" ht="15" hidden="1">
      <c r="A626" s="146"/>
      <c r="B626" s="147"/>
      <c r="C626" s="148"/>
      <c r="D626" s="116"/>
      <c r="E626" s="149"/>
      <c r="F626" s="114"/>
      <c r="G626" s="117"/>
      <c r="H626" s="150"/>
      <c r="I626" s="150"/>
      <c r="J626" s="150"/>
      <c r="K626" s="151"/>
      <c r="L626" s="116"/>
      <c r="M626" s="115"/>
      <c r="N626" s="114"/>
      <c r="O626" s="116"/>
      <c r="P626" s="118"/>
      <c r="Q626" s="116"/>
      <c r="R626" s="116"/>
      <c r="S626" s="116"/>
    </row>
    <row r="627" spans="1:19" ht="15" hidden="1">
      <c r="A627" s="146"/>
      <c r="B627" s="147"/>
      <c r="C627" s="148"/>
      <c r="D627" s="116"/>
      <c r="E627" s="149"/>
      <c r="F627" s="114"/>
      <c r="G627" s="114"/>
      <c r="H627" s="150"/>
      <c r="I627" s="150"/>
      <c r="J627" s="116"/>
      <c r="K627" s="151"/>
      <c r="L627" s="116"/>
      <c r="M627" s="115"/>
      <c r="N627" s="114"/>
      <c r="O627" s="116"/>
      <c r="P627" s="118"/>
      <c r="Q627" s="116"/>
      <c r="R627" s="116"/>
      <c r="S627" s="116"/>
    </row>
    <row r="628" spans="1:19" ht="15" hidden="1">
      <c r="A628" s="146"/>
      <c r="B628" s="147"/>
      <c r="C628" s="148"/>
      <c r="D628" s="116"/>
      <c r="E628" s="149"/>
      <c r="F628" s="114"/>
      <c r="G628" s="114"/>
      <c r="H628" s="150"/>
      <c r="I628" s="150"/>
      <c r="J628" s="116"/>
      <c r="K628" s="151"/>
      <c r="L628" s="116"/>
      <c r="M628" s="115"/>
      <c r="N628" s="114"/>
      <c r="O628" s="116"/>
      <c r="P628" s="118"/>
      <c r="Q628" s="116"/>
      <c r="R628" s="116"/>
      <c r="S628" s="116"/>
    </row>
    <row r="629" spans="1:19" ht="15" hidden="1">
      <c r="A629" s="146"/>
      <c r="B629" s="147"/>
      <c r="C629" s="148"/>
      <c r="D629" s="116"/>
      <c r="E629" s="149"/>
      <c r="F629" s="114"/>
      <c r="G629" s="114"/>
      <c r="H629" s="153"/>
      <c r="I629" s="153"/>
      <c r="J629" s="150"/>
      <c r="K629" s="151"/>
      <c r="L629" s="116"/>
      <c r="M629" s="115"/>
      <c r="N629" s="114"/>
      <c r="O629" s="116"/>
      <c r="P629" s="118"/>
      <c r="Q629" s="116"/>
      <c r="R629" s="116"/>
      <c r="S629" s="116"/>
    </row>
    <row r="630" spans="1:19" ht="15" hidden="1">
      <c r="A630" s="146"/>
      <c r="B630" s="147"/>
      <c r="C630" s="148"/>
      <c r="D630" s="116"/>
      <c r="E630" s="149"/>
      <c r="F630" s="114"/>
      <c r="G630" s="114"/>
      <c r="H630" s="153"/>
      <c r="I630" s="153"/>
      <c r="J630" s="150"/>
      <c r="K630" s="151"/>
      <c r="L630" s="116"/>
      <c r="M630" s="115"/>
      <c r="N630" s="114"/>
      <c r="O630" s="116"/>
      <c r="P630" s="118"/>
      <c r="Q630" s="116"/>
      <c r="R630" s="116"/>
      <c r="S630" s="116"/>
    </row>
    <row r="631" spans="1:19" ht="15" hidden="1">
      <c r="A631" s="146"/>
      <c r="B631" s="147"/>
      <c r="C631" s="148"/>
      <c r="D631" s="116"/>
      <c r="E631" s="149"/>
      <c r="F631" s="114"/>
      <c r="G631" s="114"/>
      <c r="H631" s="153"/>
      <c r="I631" s="153"/>
      <c r="J631" s="150"/>
      <c r="K631" s="151"/>
      <c r="L631" s="116"/>
      <c r="M631" s="115"/>
      <c r="N631" s="114"/>
      <c r="O631" s="116"/>
      <c r="P631" s="118"/>
      <c r="Q631" s="116"/>
      <c r="R631" s="116"/>
      <c r="S631" s="116"/>
    </row>
    <row r="632" spans="1:19" ht="15" hidden="1">
      <c r="A632" s="146"/>
      <c r="B632" s="147"/>
      <c r="C632" s="148"/>
      <c r="D632" s="116"/>
      <c r="E632" s="149"/>
      <c r="F632" s="114"/>
      <c r="G632" s="114"/>
      <c r="H632" s="153"/>
      <c r="I632" s="153"/>
      <c r="J632" s="150"/>
      <c r="K632" s="151"/>
      <c r="L632" s="116"/>
      <c r="M632" s="115"/>
      <c r="N632" s="114"/>
      <c r="O632" s="116"/>
      <c r="P632" s="118"/>
      <c r="Q632" s="116"/>
      <c r="R632" s="116"/>
      <c r="S632" s="116"/>
    </row>
    <row r="633" spans="1:19" ht="15" hidden="1">
      <c r="A633" s="146"/>
      <c r="B633" s="147"/>
      <c r="C633" s="148"/>
      <c r="D633" s="116"/>
      <c r="E633" s="149"/>
      <c r="F633" s="114"/>
      <c r="G633" s="114"/>
      <c r="H633" s="153"/>
      <c r="I633" s="153"/>
      <c r="J633" s="150"/>
      <c r="K633" s="151"/>
      <c r="L633" s="116"/>
      <c r="M633" s="115"/>
      <c r="N633" s="114"/>
      <c r="O633" s="116"/>
      <c r="P633" s="118"/>
      <c r="Q633" s="116"/>
      <c r="R633" s="116"/>
      <c r="S633" s="116"/>
    </row>
    <row r="634" spans="1:19" ht="15" hidden="1">
      <c r="A634" s="146"/>
      <c r="B634" s="147"/>
      <c r="C634" s="148"/>
      <c r="D634" s="116"/>
      <c r="E634" s="149"/>
      <c r="F634" s="114"/>
      <c r="G634" s="117"/>
      <c r="H634" s="153"/>
      <c r="I634" s="153"/>
      <c r="J634" s="150"/>
      <c r="K634" s="151"/>
      <c r="L634" s="116"/>
      <c r="M634" s="115"/>
      <c r="N634" s="114"/>
      <c r="O634" s="116"/>
      <c r="P634" s="118"/>
      <c r="Q634" s="116"/>
      <c r="R634" s="116"/>
      <c r="S634" s="116"/>
    </row>
    <row r="635" spans="1:19" ht="15" hidden="1">
      <c r="A635" s="146"/>
      <c r="B635" s="147"/>
      <c r="C635" s="148"/>
      <c r="D635" s="116"/>
      <c r="E635" s="149"/>
      <c r="F635" s="114"/>
      <c r="G635" s="114"/>
      <c r="H635" s="150"/>
      <c r="I635" s="150"/>
      <c r="J635" s="116"/>
      <c r="K635" s="151"/>
      <c r="L635" s="116"/>
      <c r="M635" s="115"/>
      <c r="N635" s="114"/>
      <c r="O635" s="116"/>
      <c r="P635" s="118"/>
      <c r="Q635" s="116"/>
      <c r="R635" s="116"/>
      <c r="S635" s="116"/>
    </row>
    <row r="636" spans="1:19" ht="15" hidden="1">
      <c r="A636" s="146"/>
      <c r="B636" s="147"/>
      <c r="C636" s="148"/>
      <c r="D636" s="116"/>
      <c r="E636" s="149"/>
      <c r="F636" s="114"/>
      <c r="G636" s="114"/>
      <c r="H636" s="150"/>
      <c r="I636" s="150"/>
      <c r="J636" s="146"/>
      <c r="K636" s="151"/>
      <c r="L636" s="116"/>
      <c r="M636" s="115"/>
      <c r="N636" s="114"/>
      <c r="O636" s="116"/>
      <c r="P636" s="118"/>
      <c r="Q636" s="116"/>
      <c r="R636" s="116"/>
      <c r="S636" s="116"/>
    </row>
    <row r="637" spans="1:19" ht="15" hidden="1">
      <c r="A637" s="146"/>
      <c r="B637" s="147"/>
      <c r="C637" s="148"/>
      <c r="D637" s="116"/>
      <c r="E637" s="149"/>
      <c r="F637" s="114"/>
      <c r="G637" s="114"/>
      <c r="H637" s="150"/>
      <c r="I637" s="150"/>
      <c r="J637" s="150"/>
      <c r="K637" s="151"/>
      <c r="L637" s="116"/>
      <c r="M637" s="115"/>
      <c r="N637" s="114"/>
      <c r="O637" s="116"/>
      <c r="P637" s="118"/>
      <c r="Q637" s="116"/>
      <c r="R637" s="116"/>
      <c r="S637" s="116"/>
    </row>
    <row r="638" spans="1:19" ht="15" hidden="1">
      <c r="A638" s="146"/>
      <c r="B638" s="147"/>
      <c r="C638" s="148"/>
      <c r="D638" s="116"/>
      <c r="E638" s="149"/>
      <c r="F638" s="114"/>
      <c r="G638" s="114"/>
      <c r="H638" s="150"/>
      <c r="I638" s="150"/>
      <c r="J638" s="150"/>
      <c r="K638" s="151"/>
      <c r="L638" s="116"/>
      <c r="M638" s="115"/>
      <c r="N638" s="114"/>
      <c r="O638" s="116"/>
      <c r="P638" s="118"/>
      <c r="Q638" s="116"/>
      <c r="R638" s="116"/>
      <c r="S638" s="116"/>
    </row>
    <row r="639" spans="1:19" ht="15" hidden="1">
      <c r="A639" s="146"/>
      <c r="B639" s="147"/>
      <c r="C639" s="148"/>
      <c r="D639" s="116"/>
      <c r="E639" s="149"/>
      <c r="F639" s="114"/>
      <c r="G639" s="114"/>
      <c r="H639" s="150"/>
      <c r="I639" s="150"/>
      <c r="J639" s="150"/>
      <c r="K639" s="151"/>
      <c r="L639" s="116"/>
      <c r="M639" s="115"/>
      <c r="N639" s="114"/>
      <c r="O639" s="116"/>
      <c r="P639" s="118"/>
      <c r="Q639" s="116"/>
      <c r="R639" s="116"/>
      <c r="S639" s="116"/>
    </row>
    <row r="640" spans="1:19" ht="15" hidden="1">
      <c r="A640" s="146"/>
      <c r="B640" s="147"/>
      <c r="C640" s="148"/>
      <c r="D640" s="116"/>
      <c r="E640" s="149"/>
      <c r="F640" s="114"/>
      <c r="G640" s="114"/>
      <c r="H640" s="150"/>
      <c r="I640" s="150"/>
      <c r="J640" s="150"/>
      <c r="K640" s="151"/>
      <c r="L640" s="116"/>
      <c r="M640" s="115"/>
      <c r="N640" s="114"/>
      <c r="O640" s="116"/>
      <c r="P640" s="118"/>
      <c r="Q640" s="116"/>
      <c r="R640" s="116"/>
      <c r="S640" s="116"/>
    </row>
    <row r="641" spans="1:19" ht="15" hidden="1">
      <c r="A641" s="146"/>
      <c r="B641" s="147"/>
      <c r="C641" s="148"/>
      <c r="D641" s="116"/>
      <c r="E641" s="149"/>
      <c r="F641" s="114"/>
      <c r="G641" s="117"/>
      <c r="H641" s="150"/>
      <c r="I641" s="150"/>
      <c r="J641" s="150"/>
      <c r="K641" s="151"/>
      <c r="L641" s="116"/>
      <c r="M641" s="115"/>
      <c r="N641" s="114"/>
      <c r="O641" s="116"/>
      <c r="P641" s="118"/>
      <c r="Q641" s="116"/>
      <c r="R641" s="116"/>
      <c r="S641" s="116"/>
    </row>
    <row r="642" spans="1:19" ht="15" hidden="1">
      <c r="A642" s="146"/>
      <c r="B642" s="147"/>
      <c r="C642" s="148"/>
      <c r="D642" s="116"/>
      <c r="E642" s="149"/>
      <c r="F642" s="114"/>
      <c r="G642" s="114"/>
      <c r="H642" s="150"/>
      <c r="I642" s="150"/>
      <c r="J642" s="151"/>
      <c r="K642" s="151"/>
      <c r="L642" s="116"/>
      <c r="M642" s="115"/>
      <c r="N642" s="114"/>
      <c r="O642" s="116"/>
      <c r="P642" s="118"/>
      <c r="Q642" s="116"/>
      <c r="R642" s="116"/>
      <c r="S642" s="116"/>
    </row>
    <row r="643" spans="1:19" ht="15" hidden="1">
      <c r="A643" s="146"/>
      <c r="B643" s="147"/>
      <c r="C643" s="148"/>
      <c r="D643" s="116"/>
      <c r="E643" s="149"/>
      <c r="F643" s="114"/>
      <c r="G643" s="114"/>
      <c r="H643" s="150"/>
      <c r="I643" s="150"/>
      <c r="J643" s="150"/>
      <c r="K643" s="151"/>
      <c r="L643" s="116"/>
      <c r="M643" s="115"/>
      <c r="N643" s="114"/>
      <c r="O643" s="116"/>
      <c r="P643" s="118"/>
      <c r="Q643" s="116"/>
      <c r="R643" s="116"/>
      <c r="S643" s="116"/>
    </row>
    <row r="644" spans="1:19" ht="15" hidden="1">
      <c r="A644" s="146"/>
      <c r="B644" s="147"/>
      <c r="C644" s="148"/>
      <c r="D644" s="116"/>
      <c r="E644" s="149"/>
      <c r="F644" s="114"/>
      <c r="G644" s="114"/>
      <c r="H644" s="150"/>
      <c r="I644" s="150"/>
      <c r="J644" s="150"/>
      <c r="K644" s="151"/>
      <c r="L644" s="116"/>
      <c r="M644" s="115"/>
      <c r="N644" s="114"/>
      <c r="O644" s="116"/>
      <c r="P644" s="118"/>
      <c r="Q644" s="116"/>
      <c r="R644" s="116"/>
      <c r="S644" s="116"/>
    </row>
    <row r="645" spans="1:19" ht="15" hidden="1">
      <c r="A645" s="146"/>
      <c r="B645" s="147"/>
      <c r="C645" s="148"/>
      <c r="D645" s="116"/>
      <c r="E645" s="149"/>
      <c r="F645" s="114"/>
      <c r="G645" s="114"/>
      <c r="H645" s="150"/>
      <c r="I645" s="150"/>
      <c r="J645" s="150"/>
      <c r="K645" s="151"/>
      <c r="L645" s="116"/>
      <c r="M645" s="115"/>
      <c r="N645" s="114"/>
      <c r="O645" s="116"/>
      <c r="P645" s="118"/>
      <c r="Q645" s="116"/>
      <c r="R645" s="116"/>
      <c r="S645" s="116"/>
    </row>
    <row r="646" spans="1:19" ht="15" hidden="1">
      <c r="A646" s="146"/>
      <c r="B646" s="147"/>
      <c r="C646" s="148"/>
      <c r="D646" s="116"/>
      <c r="E646" s="149"/>
      <c r="F646" s="114"/>
      <c r="G646" s="114"/>
      <c r="H646" s="150"/>
      <c r="I646" s="150"/>
      <c r="J646" s="150"/>
      <c r="K646" s="151"/>
      <c r="L646" s="116"/>
      <c r="M646" s="115"/>
      <c r="N646" s="114"/>
      <c r="O646" s="116"/>
      <c r="P646" s="118"/>
      <c r="Q646" s="116"/>
      <c r="R646" s="116"/>
      <c r="S646" s="116"/>
    </row>
    <row r="647" spans="1:19" ht="15" hidden="1">
      <c r="A647" s="146"/>
      <c r="B647" s="147"/>
      <c r="C647" s="148"/>
      <c r="D647" s="116"/>
      <c r="E647" s="149"/>
      <c r="F647" s="114"/>
      <c r="G647" s="114"/>
      <c r="H647" s="150"/>
      <c r="I647" s="150"/>
      <c r="J647" s="150"/>
      <c r="K647" s="151"/>
      <c r="L647" s="116"/>
      <c r="M647" s="115"/>
      <c r="N647" s="114"/>
      <c r="O647" s="116"/>
      <c r="P647" s="118"/>
      <c r="Q647" s="116"/>
      <c r="R647" s="116"/>
      <c r="S647" s="116"/>
    </row>
    <row r="648" spans="1:19" ht="15" hidden="1">
      <c r="A648" s="146"/>
      <c r="B648" s="147"/>
      <c r="C648" s="148"/>
      <c r="D648" s="116"/>
      <c r="E648" s="149"/>
      <c r="F648" s="114"/>
      <c r="G648" s="117"/>
      <c r="H648" s="150"/>
      <c r="I648" s="150"/>
      <c r="J648" s="150"/>
      <c r="K648" s="151"/>
      <c r="L648" s="116"/>
      <c r="M648" s="115"/>
      <c r="N648" s="114"/>
      <c r="O648" s="116"/>
      <c r="P648" s="118"/>
      <c r="Q648" s="116"/>
      <c r="R648" s="116"/>
      <c r="S648" s="116"/>
    </row>
    <row r="649" spans="1:19" ht="15" hidden="1">
      <c r="A649" s="146"/>
      <c r="B649" s="147"/>
      <c r="C649" s="148"/>
      <c r="D649" s="116"/>
      <c r="E649" s="149"/>
      <c r="F649" s="114"/>
      <c r="G649" s="114"/>
      <c r="H649" s="150"/>
      <c r="I649" s="150"/>
      <c r="J649" s="150"/>
      <c r="K649" s="151"/>
      <c r="L649" s="116"/>
      <c r="M649" s="115"/>
      <c r="N649" s="114"/>
      <c r="O649" s="116"/>
      <c r="P649" s="118"/>
      <c r="Q649" s="116"/>
      <c r="R649" s="116"/>
      <c r="S649" s="116"/>
    </row>
    <row r="650" spans="1:19" ht="15" hidden="1">
      <c r="A650" s="146"/>
      <c r="B650" s="147"/>
      <c r="C650" s="148"/>
      <c r="D650" s="116"/>
      <c r="E650" s="149"/>
      <c r="F650" s="114"/>
      <c r="G650" s="114"/>
      <c r="H650" s="150"/>
      <c r="I650" s="150"/>
      <c r="J650" s="150"/>
      <c r="K650" s="151"/>
      <c r="L650" s="116"/>
      <c r="M650" s="115"/>
      <c r="N650" s="114"/>
      <c r="O650" s="116"/>
      <c r="P650" s="118"/>
      <c r="Q650" s="116"/>
      <c r="R650" s="116"/>
      <c r="S650" s="116"/>
    </row>
    <row r="651" spans="1:19" ht="15" hidden="1">
      <c r="A651" s="146"/>
      <c r="B651" s="147"/>
      <c r="C651" s="148"/>
      <c r="D651" s="116"/>
      <c r="E651" s="149"/>
      <c r="F651" s="114"/>
      <c r="G651" s="114"/>
      <c r="H651" s="150"/>
      <c r="I651" s="150"/>
      <c r="J651" s="150"/>
      <c r="K651" s="151"/>
      <c r="L651" s="116"/>
      <c r="M651" s="115"/>
      <c r="N651" s="114"/>
      <c r="O651" s="116"/>
      <c r="P651" s="118"/>
      <c r="Q651" s="116"/>
      <c r="R651" s="116"/>
      <c r="S651" s="116"/>
    </row>
    <row r="652" spans="1:19" ht="15" hidden="1">
      <c r="A652" s="146"/>
      <c r="B652" s="147"/>
      <c r="C652" s="148"/>
      <c r="D652" s="116"/>
      <c r="E652" s="149"/>
      <c r="F652" s="114"/>
      <c r="G652" s="114"/>
      <c r="H652" s="150"/>
      <c r="I652" s="150"/>
      <c r="J652" s="150"/>
      <c r="K652" s="151"/>
      <c r="L652" s="116"/>
      <c r="M652" s="115"/>
      <c r="N652" s="114"/>
      <c r="O652" s="116"/>
      <c r="P652" s="118"/>
      <c r="Q652" s="116"/>
      <c r="R652" s="116"/>
      <c r="S652" s="116"/>
    </row>
    <row r="653" spans="1:19" ht="15" hidden="1">
      <c r="A653" s="146"/>
      <c r="B653" s="147"/>
      <c r="C653" s="148"/>
      <c r="D653" s="116"/>
      <c r="E653" s="149"/>
      <c r="F653" s="114"/>
      <c r="G653" s="114"/>
      <c r="H653" s="150"/>
      <c r="I653" s="150"/>
      <c r="J653" s="150"/>
      <c r="K653" s="151"/>
      <c r="L653" s="116"/>
      <c r="M653" s="115"/>
      <c r="N653" s="114"/>
      <c r="O653" s="116"/>
      <c r="P653" s="118"/>
      <c r="Q653" s="116"/>
      <c r="R653" s="116"/>
      <c r="S653" s="116"/>
    </row>
    <row r="654" spans="1:19" ht="15" hidden="1">
      <c r="A654" s="146"/>
      <c r="B654" s="147"/>
      <c r="C654" s="148"/>
      <c r="D654" s="116"/>
      <c r="E654" s="149"/>
      <c r="F654" s="114"/>
      <c r="G654" s="117"/>
      <c r="H654" s="150"/>
      <c r="I654" s="150"/>
      <c r="J654" s="150"/>
      <c r="K654" s="151"/>
      <c r="L654" s="116"/>
      <c r="M654" s="115"/>
      <c r="N654" s="114"/>
      <c r="O654" s="116"/>
      <c r="P654" s="118"/>
      <c r="Q654" s="116"/>
      <c r="R654" s="116"/>
      <c r="S654" s="116"/>
    </row>
    <row r="655" spans="1:19" ht="15" hidden="1">
      <c r="A655" s="146"/>
      <c r="B655" s="147"/>
      <c r="C655" s="148"/>
      <c r="D655" s="116"/>
      <c r="E655" s="149"/>
      <c r="F655" s="114"/>
      <c r="G655" s="114"/>
      <c r="H655" s="150"/>
      <c r="I655" s="150"/>
      <c r="J655" s="150"/>
      <c r="K655" s="151"/>
      <c r="L655" s="116"/>
      <c r="M655" s="115"/>
      <c r="N655" s="114"/>
      <c r="O655" s="116"/>
      <c r="P655" s="118"/>
      <c r="Q655" s="116"/>
      <c r="R655" s="116"/>
      <c r="S655" s="116"/>
    </row>
    <row r="656" spans="1:19" ht="15" hidden="1">
      <c r="A656" s="146"/>
      <c r="B656" s="147"/>
      <c r="C656" s="148"/>
      <c r="D656" s="116"/>
      <c r="E656" s="149"/>
      <c r="F656" s="114"/>
      <c r="G656" s="114"/>
      <c r="H656" s="150"/>
      <c r="I656" s="150"/>
      <c r="J656" s="150"/>
      <c r="K656" s="151"/>
      <c r="L656" s="116"/>
      <c r="M656" s="115"/>
      <c r="N656" s="114"/>
      <c r="O656" s="116"/>
      <c r="P656" s="118"/>
      <c r="Q656" s="116"/>
      <c r="R656" s="116"/>
      <c r="S656" s="116"/>
    </row>
    <row r="657" spans="1:19" ht="15" hidden="1">
      <c r="A657" s="146"/>
      <c r="B657" s="147"/>
      <c r="C657" s="148"/>
      <c r="D657" s="116"/>
      <c r="E657" s="149"/>
      <c r="F657" s="114"/>
      <c r="G657" s="114"/>
      <c r="H657" s="150"/>
      <c r="I657" s="150"/>
      <c r="J657" s="150"/>
      <c r="K657" s="151"/>
      <c r="L657" s="116"/>
      <c r="M657" s="115"/>
      <c r="N657" s="114"/>
      <c r="O657" s="116"/>
      <c r="P657" s="118"/>
      <c r="Q657" s="116"/>
      <c r="R657" s="116"/>
      <c r="S657" s="116"/>
    </row>
    <row r="658" spans="1:19" ht="15" hidden="1">
      <c r="A658" s="146"/>
      <c r="B658" s="147"/>
      <c r="C658" s="148"/>
      <c r="D658" s="116"/>
      <c r="E658" s="149"/>
      <c r="F658" s="114"/>
      <c r="G658" s="114"/>
      <c r="H658" s="150"/>
      <c r="I658" s="150"/>
      <c r="J658" s="150"/>
      <c r="K658" s="151"/>
      <c r="L658" s="116"/>
      <c r="M658" s="115"/>
      <c r="N658" s="114"/>
      <c r="O658" s="116"/>
      <c r="P658" s="118"/>
      <c r="Q658" s="116"/>
      <c r="R658" s="116"/>
      <c r="S658" s="116"/>
    </row>
    <row r="659" spans="1:19" ht="15" hidden="1">
      <c r="A659" s="146"/>
      <c r="B659" s="147"/>
      <c r="C659" s="148"/>
      <c r="D659" s="116"/>
      <c r="E659" s="149"/>
      <c r="F659" s="114"/>
      <c r="G659" s="114"/>
      <c r="H659" s="150"/>
      <c r="I659" s="150"/>
      <c r="J659" s="150"/>
      <c r="K659" s="151"/>
      <c r="L659" s="116"/>
      <c r="M659" s="115"/>
      <c r="N659" s="114"/>
      <c r="O659" s="116"/>
      <c r="P659" s="118"/>
      <c r="Q659" s="116"/>
      <c r="R659" s="116"/>
      <c r="S659" s="116"/>
    </row>
    <row r="660" spans="1:19" ht="15" hidden="1">
      <c r="A660" s="146"/>
      <c r="B660" s="147"/>
      <c r="C660" s="148"/>
      <c r="D660" s="116"/>
      <c r="E660" s="149"/>
      <c r="F660" s="114"/>
      <c r="G660" s="117"/>
      <c r="H660" s="150"/>
      <c r="I660" s="150"/>
      <c r="J660" s="150"/>
      <c r="K660" s="151"/>
      <c r="L660" s="116"/>
      <c r="M660" s="115"/>
      <c r="N660" s="114"/>
      <c r="O660" s="116"/>
      <c r="P660" s="118"/>
      <c r="Q660" s="116"/>
      <c r="R660" s="116"/>
      <c r="S660" s="116"/>
    </row>
    <row r="661" spans="1:19" ht="15" hidden="1">
      <c r="A661" s="146"/>
      <c r="B661" s="147"/>
      <c r="C661" s="148"/>
      <c r="D661" s="116"/>
      <c r="E661" s="149"/>
      <c r="F661" s="114"/>
      <c r="G661" s="114"/>
      <c r="H661" s="150"/>
      <c r="I661" s="150"/>
      <c r="J661" s="151"/>
      <c r="K661" s="151"/>
      <c r="L661" s="116"/>
      <c r="M661" s="115"/>
      <c r="N661" s="114"/>
      <c r="O661" s="116"/>
      <c r="P661" s="118"/>
      <c r="Q661" s="116"/>
      <c r="R661" s="116"/>
      <c r="S661" s="116"/>
    </row>
    <row r="662" spans="1:19" ht="15" hidden="1">
      <c r="A662" s="146"/>
      <c r="B662" s="147"/>
      <c r="C662" s="148"/>
      <c r="D662" s="116"/>
      <c r="E662" s="149"/>
      <c r="F662" s="114"/>
      <c r="G662" s="114"/>
      <c r="H662" s="150"/>
      <c r="I662" s="150"/>
      <c r="J662" s="150"/>
      <c r="K662" s="151"/>
      <c r="L662" s="116"/>
      <c r="M662" s="115"/>
      <c r="N662" s="114"/>
      <c r="O662" s="116"/>
      <c r="P662" s="118"/>
      <c r="Q662" s="116"/>
      <c r="R662" s="116"/>
      <c r="S662" s="116"/>
    </row>
    <row r="663" spans="1:19" ht="15" hidden="1">
      <c r="A663" s="146"/>
      <c r="B663" s="147"/>
      <c r="C663" s="148"/>
      <c r="D663" s="116"/>
      <c r="E663" s="149"/>
      <c r="F663" s="114"/>
      <c r="G663" s="114"/>
      <c r="H663" s="150"/>
      <c r="I663" s="150"/>
      <c r="J663" s="150"/>
      <c r="K663" s="151"/>
      <c r="L663" s="116"/>
      <c r="M663" s="115"/>
      <c r="N663" s="114"/>
      <c r="O663" s="116"/>
      <c r="P663" s="118"/>
      <c r="Q663" s="116"/>
      <c r="R663" s="116"/>
      <c r="S663" s="116"/>
    </row>
    <row r="664" spans="1:19" ht="15" hidden="1">
      <c r="A664" s="146"/>
      <c r="B664" s="147"/>
      <c r="C664" s="148"/>
      <c r="D664" s="116"/>
      <c r="E664" s="149"/>
      <c r="F664" s="114"/>
      <c r="G664" s="114"/>
      <c r="H664" s="150"/>
      <c r="I664" s="150"/>
      <c r="J664" s="150"/>
      <c r="K664" s="151"/>
      <c r="L664" s="116"/>
      <c r="M664" s="115"/>
      <c r="N664" s="114"/>
      <c r="O664" s="116"/>
      <c r="P664" s="118"/>
      <c r="Q664" s="116"/>
      <c r="R664" s="116"/>
      <c r="S664" s="116"/>
    </row>
    <row r="665" spans="1:19" ht="15" hidden="1">
      <c r="A665" s="146"/>
      <c r="B665" s="147"/>
      <c r="C665" s="148"/>
      <c r="D665" s="116"/>
      <c r="E665" s="149"/>
      <c r="F665" s="114"/>
      <c r="G665" s="114"/>
      <c r="H665" s="150"/>
      <c r="I665" s="150"/>
      <c r="J665" s="150"/>
      <c r="K665" s="151"/>
      <c r="L665" s="116"/>
      <c r="M665" s="115"/>
      <c r="N665" s="114"/>
      <c r="O665" s="116"/>
      <c r="P665" s="118"/>
      <c r="Q665" s="116"/>
      <c r="R665" s="116"/>
      <c r="S665" s="116"/>
    </row>
    <row r="666" spans="1:19" ht="15" hidden="1">
      <c r="A666" s="146"/>
      <c r="B666" s="147"/>
      <c r="C666" s="148"/>
      <c r="D666" s="116"/>
      <c r="E666" s="149"/>
      <c r="F666" s="114"/>
      <c r="G666" s="114"/>
      <c r="H666" s="150"/>
      <c r="I666" s="150"/>
      <c r="J666" s="150"/>
      <c r="K666" s="151"/>
      <c r="L666" s="116"/>
      <c r="M666" s="115"/>
      <c r="N666" s="114"/>
      <c r="O666" s="116"/>
      <c r="P666" s="118"/>
      <c r="Q666" s="116"/>
      <c r="R666" s="116"/>
      <c r="S666" s="116"/>
    </row>
    <row r="667" spans="1:19" ht="15" hidden="1">
      <c r="A667" s="146"/>
      <c r="B667" s="147"/>
      <c r="C667" s="148"/>
      <c r="D667" s="116"/>
      <c r="E667" s="149"/>
      <c r="F667" s="114"/>
      <c r="G667" s="117"/>
      <c r="H667" s="150"/>
      <c r="I667" s="150"/>
      <c r="J667" s="150"/>
      <c r="K667" s="151"/>
      <c r="L667" s="116"/>
      <c r="M667" s="115"/>
      <c r="N667" s="114"/>
      <c r="O667" s="116"/>
      <c r="P667" s="118"/>
      <c r="Q667" s="116"/>
      <c r="R667" s="116"/>
      <c r="S667" s="116"/>
    </row>
    <row r="668" spans="1:19" ht="15" hidden="1">
      <c r="A668" s="146"/>
      <c r="B668" s="147"/>
      <c r="C668" s="148"/>
      <c r="D668" s="116"/>
      <c r="E668" s="149"/>
      <c r="F668" s="114"/>
      <c r="G668" s="114"/>
      <c r="H668" s="150"/>
      <c r="I668" s="150"/>
      <c r="J668" s="150"/>
      <c r="K668" s="151"/>
      <c r="L668" s="116"/>
      <c r="M668" s="115"/>
      <c r="N668" s="114"/>
      <c r="O668" s="116"/>
      <c r="P668" s="118"/>
      <c r="Q668" s="116"/>
      <c r="R668" s="116"/>
      <c r="S668" s="116"/>
    </row>
    <row r="669" spans="1:19" ht="15" hidden="1">
      <c r="A669" s="146"/>
      <c r="B669" s="147"/>
      <c r="C669" s="148"/>
      <c r="D669" s="116"/>
      <c r="E669" s="149"/>
      <c r="F669" s="114"/>
      <c r="G669" s="114"/>
      <c r="H669" s="150"/>
      <c r="I669" s="150"/>
      <c r="J669" s="150"/>
      <c r="K669" s="151"/>
      <c r="L669" s="116"/>
      <c r="M669" s="115"/>
      <c r="N669" s="114"/>
      <c r="O669" s="116"/>
      <c r="P669" s="118"/>
      <c r="Q669" s="116"/>
      <c r="R669" s="116"/>
      <c r="S669" s="116"/>
    </row>
    <row r="670" spans="1:19" ht="15" hidden="1">
      <c r="A670" s="146"/>
      <c r="B670" s="147"/>
      <c r="C670" s="148"/>
      <c r="D670" s="116"/>
      <c r="E670" s="149"/>
      <c r="F670" s="114"/>
      <c r="G670" s="114"/>
      <c r="H670" s="150"/>
      <c r="I670" s="150"/>
      <c r="J670" s="150"/>
      <c r="K670" s="151"/>
      <c r="L670" s="116"/>
      <c r="M670" s="115"/>
      <c r="N670" s="114"/>
      <c r="O670" s="116"/>
      <c r="P670" s="118"/>
      <c r="Q670" s="116"/>
      <c r="R670" s="116"/>
      <c r="S670" s="116"/>
    </row>
    <row r="671" spans="1:19" ht="15" hidden="1">
      <c r="A671" s="146"/>
      <c r="B671" s="147"/>
      <c r="C671" s="148"/>
      <c r="D671" s="116"/>
      <c r="E671" s="149"/>
      <c r="F671" s="114"/>
      <c r="G671" s="114"/>
      <c r="H671" s="150"/>
      <c r="I671" s="150"/>
      <c r="J671" s="150"/>
      <c r="K671" s="151"/>
      <c r="L671" s="116"/>
      <c r="M671" s="115"/>
      <c r="N671" s="114"/>
      <c r="O671" s="116"/>
      <c r="P671" s="118"/>
      <c r="Q671" s="116"/>
      <c r="R671" s="116"/>
      <c r="S671" s="116"/>
    </row>
    <row r="672" spans="1:19" ht="15" hidden="1">
      <c r="A672" s="146"/>
      <c r="B672" s="147"/>
      <c r="C672" s="148"/>
      <c r="D672" s="116"/>
      <c r="E672" s="149"/>
      <c r="F672" s="114"/>
      <c r="G672" s="114"/>
      <c r="H672" s="150"/>
      <c r="I672" s="150"/>
      <c r="J672" s="150"/>
      <c r="K672" s="151"/>
      <c r="L672" s="116"/>
      <c r="M672" s="115"/>
      <c r="N672" s="114"/>
      <c r="O672" s="116"/>
      <c r="P672" s="118"/>
      <c r="Q672" s="116"/>
      <c r="R672" s="116"/>
      <c r="S672" s="116"/>
    </row>
    <row r="673" spans="1:19" ht="15" hidden="1">
      <c r="A673" s="146"/>
      <c r="B673" s="147"/>
      <c r="C673" s="148"/>
      <c r="D673" s="116"/>
      <c r="E673" s="149"/>
      <c r="F673" s="114"/>
      <c r="G673" s="117"/>
      <c r="H673" s="150"/>
      <c r="I673" s="150"/>
      <c r="J673" s="150"/>
      <c r="K673" s="151"/>
      <c r="L673" s="116"/>
      <c r="M673" s="115"/>
      <c r="N673" s="114"/>
      <c r="O673" s="116"/>
      <c r="P673" s="118"/>
      <c r="Q673" s="116"/>
      <c r="R673" s="116"/>
      <c r="S673" s="116"/>
    </row>
    <row r="674" spans="1:19" ht="15" hidden="1">
      <c r="A674" s="146"/>
      <c r="B674" s="147"/>
      <c r="C674" s="148"/>
      <c r="D674" s="116"/>
      <c r="E674" s="149"/>
      <c r="F674" s="114"/>
      <c r="G674" s="114"/>
      <c r="H674" s="150"/>
      <c r="I674" s="150"/>
      <c r="J674" s="151"/>
      <c r="K674" s="151"/>
      <c r="L674" s="116"/>
      <c r="M674" s="115"/>
      <c r="N674" s="114"/>
      <c r="O674" s="116"/>
      <c r="P674" s="118"/>
      <c r="Q674" s="116"/>
      <c r="R674" s="116"/>
      <c r="S674" s="116"/>
    </row>
    <row r="675" spans="1:19" ht="15" hidden="1">
      <c r="A675" s="146"/>
      <c r="B675" s="147"/>
      <c r="C675" s="148"/>
      <c r="D675" s="116"/>
      <c r="E675" s="149"/>
      <c r="F675" s="114"/>
      <c r="G675" s="114"/>
      <c r="H675" s="150"/>
      <c r="I675" s="150"/>
      <c r="J675" s="150"/>
      <c r="K675" s="151"/>
      <c r="L675" s="116"/>
      <c r="M675" s="115"/>
      <c r="N675" s="114"/>
      <c r="O675" s="116"/>
      <c r="P675" s="118"/>
      <c r="Q675" s="116"/>
      <c r="R675" s="116"/>
      <c r="S675" s="116"/>
    </row>
    <row r="676" spans="1:19" ht="15" hidden="1">
      <c r="A676" s="146"/>
      <c r="B676" s="147"/>
      <c r="C676" s="148"/>
      <c r="D676" s="116"/>
      <c r="E676" s="149"/>
      <c r="F676" s="114"/>
      <c r="G676" s="114"/>
      <c r="H676" s="150"/>
      <c r="I676" s="150"/>
      <c r="J676" s="150"/>
      <c r="K676" s="151"/>
      <c r="L676" s="116"/>
      <c r="M676" s="115"/>
      <c r="N676" s="114"/>
      <c r="O676" s="116"/>
      <c r="P676" s="118"/>
      <c r="Q676" s="116"/>
      <c r="R676" s="116"/>
      <c r="S676" s="116"/>
    </row>
    <row r="677" spans="1:19" ht="15" hidden="1">
      <c r="A677" s="146"/>
      <c r="B677" s="147"/>
      <c r="C677" s="148"/>
      <c r="D677" s="116"/>
      <c r="E677" s="149"/>
      <c r="F677" s="114"/>
      <c r="G677" s="114"/>
      <c r="H677" s="150"/>
      <c r="I677" s="150"/>
      <c r="J677" s="150"/>
      <c r="K677" s="151"/>
      <c r="L677" s="116"/>
      <c r="M677" s="115"/>
      <c r="N677" s="114"/>
      <c r="O677" s="116"/>
      <c r="P677" s="118"/>
      <c r="Q677" s="116"/>
      <c r="R677" s="116"/>
      <c r="S677" s="116"/>
    </row>
    <row r="678" spans="1:19" ht="15" hidden="1">
      <c r="A678" s="146"/>
      <c r="B678" s="147"/>
      <c r="C678" s="148"/>
      <c r="D678" s="116"/>
      <c r="E678" s="149"/>
      <c r="F678" s="114"/>
      <c r="G678" s="114"/>
      <c r="H678" s="150"/>
      <c r="I678" s="150"/>
      <c r="J678" s="150"/>
      <c r="K678" s="151"/>
      <c r="L678" s="116"/>
      <c r="M678" s="115"/>
      <c r="N678" s="114"/>
      <c r="O678" s="116"/>
      <c r="P678" s="118"/>
      <c r="Q678" s="116"/>
      <c r="R678" s="116"/>
      <c r="S678" s="116"/>
    </row>
    <row r="679" spans="1:19" ht="15" hidden="1">
      <c r="A679" s="146"/>
      <c r="B679" s="147"/>
      <c r="C679" s="148"/>
      <c r="D679" s="116"/>
      <c r="E679" s="149"/>
      <c r="F679" s="114"/>
      <c r="G679" s="114"/>
      <c r="H679" s="150"/>
      <c r="I679" s="150"/>
      <c r="J679" s="150"/>
      <c r="K679" s="151"/>
      <c r="L679" s="116"/>
      <c r="M679" s="115"/>
      <c r="N679" s="114"/>
      <c r="O679" s="116"/>
      <c r="P679" s="118"/>
      <c r="Q679" s="116"/>
      <c r="R679" s="116"/>
      <c r="S679" s="116"/>
    </row>
    <row r="680" spans="1:19" ht="15" hidden="1">
      <c r="A680" s="146"/>
      <c r="B680" s="147"/>
      <c r="C680" s="148"/>
      <c r="D680" s="116"/>
      <c r="E680" s="149"/>
      <c r="F680" s="114"/>
      <c r="G680" s="117"/>
      <c r="H680" s="150"/>
      <c r="I680" s="150"/>
      <c r="J680" s="150"/>
      <c r="K680" s="151"/>
      <c r="L680" s="116"/>
      <c r="M680" s="115"/>
      <c r="N680" s="114"/>
      <c r="O680" s="116"/>
      <c r="P680" s="118"/>
      <c r="Q680" s="116"/>
      <c r="R680" s="116"/>
      <c r="S680" s="116"/>
    </row>
    <row r="681" spans="1:19" ht="15" hidden="1">
      <c r="A681" s="146"/>
      <c r="B681" s="147"/>
      <c r="C681" s="148"/>
      <c r="D681" s="116"/>
      <c r="E681" s="149"/>
      <c r="F681" s="114"/>
      <c r="G681" s="114"/>
      <c r="H681" s="150"/>
      <c r="I681" s="150"/>
      <c r="J681" s="150"/>
      <c r="K681" s="151"/>
      <c r="L681" s="116"/>
      <c r="M681" s="115"/>
      <c r="N681" s="114"/>
      <c r="O681" s="116"/>
      <c r="P681" s="118"/>
      <c r="Q681" s="116"/>
      <c r="R681" s="116"/>
      <c r="S681" s="116"/>
    </row>
    <row r="682" spans="1:19" ht="15" hidden="1">
      <c r="A682" s="146"/>
      <c r="B682" s="147"/>
      <c r="C682" s="148"/>
      <c r="D682" s="116"/>
      <c r="E682" s="149"/>
      <c r="F682" s="114"/>
      <c r="G682" s="114"/>
      <c r="H682" s="150"/>
      <c r="I682" s="150"/>
      <c r="J682" s="150"/>
      <c r="K682" s="151"/>
      <c r="L682" s="116"/>
      <c r="M682" s="115"/>
      <c r="N682" s="114"/>
      <c r="O682" s="116"/>
      <c r="P682" s="118"/>
      <c r="Q682" s="116"/>
      <c r="R682" s="116"/>
      <c r="S682" s="116"/>
    </row>
    <row r="683" spans="1:19" ht="15" hidden="1">
      <c r="A683" s="146"/>
      <c r="B683" s="147"/>
      <c r="C683" s="148"/>
      <c r="D683" s="116"/>
      <c r="E683" s="149"/>
      <c r="F683" s="114"/>
      <c r="G683" s="114"/>
      <c r="H683" s="150"/>
      <c r="I683" s="150"/>
      <c r="J683" s="150"/>
      <c r="K683" s="151"/>
      <c r="L683" s="116"/>
      <c r="M683" s="115"/>
      <c r="N683" s="114"/>
      <c r="O683" s="116"/>
      <c r="P683" s="118"/>
      <c r="Q683" s="116"/>
      <c r="R683" s="116"/>
      <c r="S683" s="116"/>
    </row>
    <row r="684" spans="1:19" ht="15" hidden="1">
      <c r="A684" s="146"/>
      <c r="B684" s="147"/>
      <c r="C684" s="148"/>
      <c r="D684" s="116"/>
      <c r="E684" s="149"/>
      <c r="F684" s="114"/>
      <c r="G684" s="114"/>
      <c r="H684" s="150"/>
      <c r="I684" s="150"/>
      <c r="J684" s="150"/>
      <c r="K684" s="151"/>
      <c r="L684" s="116"/>
      <c r="M684" s="115"/>
      <c r="N684" s="114"/>
      <c r="O684" s="116"/>
      <c r="P684" s="118"/>
      <c r="Q684" s="116"/>
      <c r="R684" s="116"/>
      <c r="S684" s="116"/>
    </row>
    <row r="685" spans="1:19" ht="15" hidden="1">
      <c r="A685" s="146"/>
      <c r="B685" s="147"/>
      <c r="C685" s="148"/>
      <c r="D685" s="116"/>
      <c r="E685" s="149"/>
      <c r="F685" s="114"/>
      <c r="G685" s="114"/>
      <c r="H685" s="150"/>
      <c r="I685" s="150"/>
      <c r="J685" s="150"/>
      <c r="K685" s="151"/>
      <c r="L685" s="116"/>
      <c r="M685" s="115"/>
      <c r="N685" s="114"/>
      <c r="O685" s="116"/>
      <c r="P685" s="118"/>
      <c r="Q685" s="116"/>
      <c r="R685" s="116"/>
      <c r="S685" s="116"/>
    </row>
    <row r="686" spans="1:19" ht="15" hidden="1">
      <c r="A686" s="146"/>
      <c r="B686" s="147"/>
      <c r="C686" s="148"/>
      <c r="D686" s="116"/>
      <c r="E686" s="149"/>
      <c r="F686" s="114"/>
      <c r="G686" s="117"/>
      <c r="H686" s="150"/>
      <c r="I686" s="150"/>
      <c r="J686" s="150"/>
      <c r="K686" s="151"/>
      <c r="L686" s="116"/>
      <c r="M686" s="115"/>
      <c r="N686" s="114"/>
      <c r="O686" s="116"/>
      <c r="P686" s="118"/>
      <c r="Q686" s="116"/>
      <c r="R686" s="116"/>
      <c r="S686" s="116"/>
    </row>
    <row r="687" spans="1:19" ht="15" hidden="1">
      <c r="A687" s="146"/>
      <c r="B687" s="147"/>
      <c r="C687" s="148"/>
      <c r="D687" s="116"/>
      <c r="E687" s="149"/>
      <c r="F687" s="114"/>
      <c r="G687" s="114"/>
      <c r="H687" s="150"/>
      <c r="I687" s="150"/>
      <c r="J687" s="150"/>
      <c r="K687" s="151"/>
      <c r="L687" s="116"/>
      <c r="M687" s="115"/>
      <c r="N687" s="114"/>
      <c r="O687" s="116"/>
      <c r="P687" s="118"/>
      <c r="Q687" s="116"/>
      <c r="R687" s="116"/>
      <c r="S687" s="116"/>
    </row>
    <row r="688" spans="1:19" ht="15" hidden="1">
      <c r="A688" s="146"/>
      <c r="B688" s="147"/>
      <c r="C688" s="148"/>
      <c r="D688" s="116"/>
      <c r="E688" s="149"/>
      <c r="F688" s="114"/>
      <c r="G688" s="114"/>
      <c r="H688" s="150"/>
      <c r="I688" s="150"/>
      <c r="J688" s="150"/>
      <c r="K688" s="151"/>
      <c r="L688" s="116"/>
      <c r="M688" s="115"/>
      <c r="N688" s="114"/>
      <c r="O688" s="116"/>
      <c r="P688" s="118"/>
      <c r="Q688" s="116"/>
      <c r="R688" s="116"/>
      <c r="S688" s="116"/>
    </row>
    <row r="689" spans="1:19" ht="15" hidden="1">
      <c r="A689" s="146"/>
      <c r="B689" s="147"/>
      <c r="C689" s="148"/>
      <c r="D689" s="116"/>
      <c r="E689" s="149"/>
      <c r="F689" s="114"/>
      <c r="G689" s="114"/>
      <c r="H689" s="150"/>
      <c r="I689" s="150"/>
      <c r="J689" s="150"/>
      <c r="K689" s="151"/>
      <c r="L689" s="116"/>
      <c r="M689" s="115"/>
      <c r="N689" s="114"/>
      <c r="O689" s="116"/>
      <c r="P689" s="118"/>
      <c r="Q689" s="116"/>
      <c r="R689" s="116"/>
      <c r="S689" s="116"/>
    </row>
    <row r="690" spans="1:19" ht="15" hidden="1">
      <c r="A690" s="146"/>
      <c r="B690" s="147"/>
      <c r="C690" s="148"/>
      <c r="D690" s="116"/>
      <c r="E690" s="149"/>
      <c r="F690" s="114"/>
      <c r="G690" s="114"/>
      <c r="H690" s="150"/>
      <c r="I690" s="150"/>
      <c r="J690" s="150"/>
      <c r="K690" s="151"/>
      <c r="L690" s="116"/>
      <c r="M690" s="115"/>
      <c r="N690" s="114"/>
      <c r="O690" s="116"/>
      <c r="P690" s="118"/>
      <c r="Q690" s="116"/>
      <c r="R690" s="116"/>
      <c r="S690" s="116"/>
    </row>
    <row r="691" spans="1:19" ht="15" hidden="1">
      <c r="A691" s="146"/>
      <c r="B691" s="147"/>
      <c r="C691" s="148"/>
      <c r="D691" s="116"/>
      <c r="E691" s="149"/>
      <c r="F691" s="114"/>
      <c r="G691" s="114"/>
      <c r="H691" s="150"/>
      <c r="I691" s="150"/>
      <c r="J691" s="150"/>
      <c r="K691" s="151"/>
      <c r="L691" s="116"/>
      <c r="M691" s="115"/>
      <c r="N691" s="114"/>
      <c r="O691" s="116"/>
      <c r="P691" s="118"/>
      <c r="Q691" s="116"/>
      <c r="R691" s="116"/>
      <c r="S691" s="116"/>
    </row>
    <row r="692" spans="1:19" ht="15" hidden="1">
      <c r="A692" s="146"/>
      <c r="B692" s="147"/>
      <c r="C692" s="148"/>
      <c r="D692" s="116"/>
      <c r="E692" s="149"/>
      <c r="F692" s="114"/>
      <c r="G692" s="117"/>
      <c r="H692" s="150"/>
      <c r="I692" s="150"/>
      <c r="J692" s="150"/>
      <c r="K692" s="151"/>
      <c r="L692" s="116"/>
      <c r="M692" s="115"/>
      <c r="N692" s="114"/>
      <c r="O692" s="116"/>
      <c r="P692" s="118"/>
      <c r="Q692" s="116"/>
      <c r="R692" s="116"/>
      <c r="S692" s="116"/>
    </row>
    <row r="693" spans="1:19" ht="15" hidden="1">
      <c r="A693" s="146"/>
      <c r="B693" s="147"/>
      <c r="C693" s="148"/>
      <c r="D693" s="116"/>
      <c r="E693" s="149"/>
      <c r="F693" s="114"/>
      <c r="G693" s="114"/>
      <c r="H693" s="150"/>
      <c r="I693" s="150"/>
      <c r="J693" s="150"/>
      <c r="K693" s="151"/>
      <c r="L693" s="116"/>
      <c r="M693" s="115"/>
      <c r="N693" s="114"/>
      <c r="O693" s="116"/>
      <c r="P693" s="118"/>
      <c r="Q693" s="116"/>
      <c r="R693" s="116"/>
      <c r="S693" s="116"/>
    </row>
    <row r="694" spans="1:19" ht="15" hidden="1">
      <c r="A694" s="146"/>
      <c r="B694" s="147"/>
      <c r="C694" s="148"/>
      <c r="D694" s="116"/>
      <c r="E694" s="149"/>
      <c r="F694" s="114"/>
      <c r="G694" s="114"/>
      <c r="H694" s="150"/>
      <c r="I694" s="150"/>
      <c r="J694" s="150"/>
      <c r="K694" s="151"/>
      <c r="L694" s="116"/>
      <c r="M694" s="115"/>
      <c r="N694" s="114"/>
      <c r="O694" s="116"/>
      <c r="P694" s="118"/>
      <c r="Q694" s="116"/>
      <c r="R694" s="116"/>
      <c r="S694" s="116"/>
    </row>
    <row r="695" spans="1:19" ht="15" hidden="1">
      <c r="A695" s="146"/>
      <c r="B695" s="147"/>
      <c r="C695" s="148"/>
      <c r="D695" s="116"/>
      <c r="E695" s="149"/>
      <c r="F695" s="114"/>
      <c r="G695" s="114"/>
      <c r="H695" s="150"/>
      <c r="I695" s="150"/>
      <c r="J695" s="150"/>
      <c r="K695" s="151"/>
      <c r="L695" s="116"/>
      <c r="M695" s="115"/>
      <c r="N695" s="114"/>
      <c r="O695" s="116"/>
      <c r="P695" s="118"/>
      <c r="Q695" s="116"/>
      <c r="R695" s="116"/>
      <c r="S695" s="116"/>
    </row>
    <row r="696" spans="1:19" ht="15" hidden="1">
      <c r="A696" s="146"/>
      <c r="B696" s="147"/>
      <c r="C696" s="148"/>
      <c r="D696" s="116"/>
      <c r="E696" s="149"/>
      <c r="F696" s="114"/>
      <c r="G696" s="114"/>
      <c r="H696" s="150"/>
      <c r="I696" s="150"/>
      <c r="J696" s="150"/>
      <c r="K696" s="151"/>
      <c r="L696" s="116"/>
      <c r="M696" s="115"/>
      <c r="N696" s="114"/>
      <c r="O696" s="116"/>
      <c r="P696" s="118"/>
      <c r="Q696" s="116"/>
      <c r="R696" s="116"/>
      <c r="S696" s="116"/>
    </row>
    <row r="697" spans="1:19" ht="15" hidden="1">
      <c r="A697" s="146"/>
      <c r="B697" s="147"/>
      <c r="C697" s="148"/>
      <c r="D697" s="116"/>
      <c r="E697" s="149"/>
      <c r="F697" s="114"/>
      <c r="G697" s="114"/>
      <c r="H697" s="150"/>
      <c r="I697" s="150"/>
      <c r="J697" s="150"/>
      <c r="K697" s="151"/>
      <c r="L697" s="116"/>
      <c r="M697" s="115"/>
      <c r="N697" s="114"/>
      <c r="O697" s="116"/>
      <c r="P697" s="118"/>
      <c r="Q697" s="116"/>
      <c r="R697" s="116"/>
      <c r="S697" s="116"/>
    </row>
    <row r="698" spans="1:19" ht="15" hidden="1">
      <c r="A698" s="146"/>
      <c r="B698" s="147"/>
      <c r="C698" s="148"/>
      <c r="D698" s="116"/>
      <c r="E698" s="149"/>
      <c r="F698" s="114"/>
      <c r="G698" s="117"/>
      <c r="H698" s="150"/>
      <c r="I698" s="150"/>
      <c r="J698" s="150"/>
      <c r="K698" s="151"/>
      <c r="L698" s="116"/>
      <c r="M698" s="115"/>
      <c r="N698" s="114"/>
      <c r="O698" s="116"/>
      <c r="P698" s="118"/>
      <c r="Q698" s="116"/>
      <c r="R698" s="116"/>
      <c r="S698" s="116"/>
    </row>
    <row r="699" spans="1:19" ht="15" hidden="1">
      <c r="A699" s="146"/>
      <c r="B699" s="147"/>
      <c r="C699" s="148"/>
      <c r="D699" s="116"/>
      <c r="E699" s="149"/>
      <c r="F699" s="114"/>
      <c r="G699" s="114"/>
      <c r="H699" s="150"/>
      <c r="I699" s="150"/>
      <c r="J699" s="150"/>
      <c r="K699" s="151"/>
      <c r="L699" s="116"/>
      <c r="M699" s="115"/>
      <c r="N699" s="114"/>
      <c r="O699" s="116"/>
      <c r="P699" s="118"/>
      <c r="Q699" s="116"/>
      <c r="R699" s="116"/>
      <c r="S699" s="116"/>
    </row>
    <row r="700" spans="1:19" ht="15" hidden="1">
      <c r="A700" s="146"/>
      <c r="B700" s="147"/>
      <c r="C700" s="148"/>
      <c r="D700" s="116"/>
      <c r="E700" s="149"/>
      <c r="F700" s="114"/>
      <c r="G700" s="114"/>
      <c r="H700" s="150"/>
      <c r="I700" s="150"/>
      <c r="J700" s="150"/>
      <c r="K700" s="151"/>
      <c r="L700" s="116"/>
      <c r="M700" s="115"/>
      <c r="N700" s="114"/>
      <c r="O700" s="116"/>
      <c r="P700" s="118"/>
      <c r="Q700" s="116"/>
      <c r="R700" s="116"/>
      <c r="S700" s="116"/>
    </row>
    <row r="701" spans="1:19" ht="15" hidden="1">
      <c r="A701" s="146"/>
      <c r="B701" s="147"/>
      <c r="C701" s="148"/>
      <c r="D701" s="116"/>
      <c r="E701" s="149"/>
      <c r="F701" s="114"/>
      <c r="G701" s="114"/>
      <c r="H701" s="150"/>
      <c r="I701" s="150"/>
      <c r="J701" s="150"/>
      <c r="K701" s="151"/>
      <c r="L701" s="116"/>
      <c r="M701" s="115"/>
      <c r="N701" s="114"/>
      <c r="O701" s="116"/>
      <c r="P701" s="118"/>
      <c r="Q701" s="116"/>
      <c r="R701" s="116"/>
      <c r="S701" s="116"/>
    </row>
    <row r="702" spans="1:19" ht="15" hidden="1">
      <c r="A702" s="146"/>
      <c r="B702" s="147"/>
      <c r="C702" s="148"/>
      <c r="D702" s="116"/>
      <c r="E702" s="149"/>
      <c r="F702" s="114"/>
      <c r="G702" s="114"/>
      <c r="H702" s="150"/>
      <c r="I702" s="150"/>
      <c r="J702" s="150"/>
      <c r="K702" s="151"/>
      <c r="L702" s="116"/>
      <c r="M702" s="115"/>
      <c r="N702" s="114"/>
      <c r="O702" s="116"/>
      <c r="P702" s="118"/>
      <c r="Q702" s="116"/>
      <c r="R702" s="116"/>
      <c r="S702" s="116"/>
    </row>
    <row r="703" spans="1:19" ht="15" hidden="1">
      <c r="A703" s="146"/>
      <c r="B703" s="147"/>
      <c r="C703" s="148"/>
      <c r="D703" s="116"/>
      <c r="E703" s="149"/>
      <c r="F703" s="114"/>
      <c r="G703" s="114"/>
      <c r="H703" s="150"/>
      <c r="I703" s="150"/>
      <c r="J703" s="150"/>
      <c r="K703" s="151"/>
      <c r="L703" s="116"/>
      <c r="M703" s="115"/>
      <c r="N703" s="114"/>
      <c r="O703" s="116"/>
      <c r="P703" s="118"/>
      <c r="Q703" s="116"/>
      <c r="R703" s="116"/>
      <c r="S703" s="116"/>
    </row>
    <row r="704" spans="1:19" ht="15" hidden="1">
      <c r="A704" s="146"/>
      <c r="B704" s="147"/>
      <c r="C704" s="148"/>
      <c r="D704" s="116"/>
      <c r="E704" s="149"/>
      <c r="F704" s="114"/>
      <c r="G704" s="117"/>
      <c r="H704" s="150"/>
      <c r="I704" s="150"/>
      <c r="J704" s="150"/>
      <c r="K704" s="151"/>
      <c r="L704" s="116"/>
      <c r="M704" s="115"/>
      <c r="N704" s="114"/>
      <c r="O704" s="116"/>
      <c r="P704" s="118"/>
      <c r="Q704" s="116"/>
      <c r="R704" s="116"/>
      <c r="S704" s="116"/>
    </row>
    <row r="705" spans="1:19" ht="15" hidden="1">
      <c r="A705" s="146"/>
      <c r="B705" s="147"/>
      <c r="C705" s="148"/>
      <c r="D705" s="116"/>
      <c r="E705" s="149"/>
      <c r="F705" s="114"/>
      <c r="G705" s="114"/>
      <c r="H705" s="150"/>
      <c r="I705" s="150"/>
      <c r="J705" s="150"/>
      <c r="K705" s="151"/>
      <c r="L705" s="116"/>
      <c r="M705" s="115"/>
      <c r="N705" s="114"/>
      <c r="O705" s="116"/>
      <c r="P705" s="118"/>
      <c r="Q705" s="116"/>
      <c r="R705" s="116"/>
      <c r="S705" s="116"/>
    </row>
    <row r="706" spans="1:19" ht="15" hidden="1">
      <c r="A706" s="146"/>
      <c r="B706" s="147"/>
      <c r="C706" s="148"/>
      <c r="D706" s="116"/>
      <c r="E706" s="149"/>
      <c r="F706" s="114"/>
      <c r="G706" s="114"/>
      <c r="H706" s="150"/>
      <c r="I706" s="150"/>
      <c r="J706" s="150"/>
      <c r="K706" s="151"/>
      <c r="L706" s="116"/>
      <c r="M706" s="115"/>
      <c r="N706" s="114"/>
      <c r="O706" s="116"/>
      <c r="P706" s="118"/>
      <c r="Q706" s="116"/>
      <c r="R706" s="116"/>
      <c r="S706" s="116"/>
    </row>
    <row r="707" spans="1:19" ht="15" hidden="1">
      <c r="A707" s="146"/>
      <c r="B707" s="147"/>
      <c r="C707" s="148"/>
      <c r="D707" s="116"/>
      <c r="E707" s="149"/>
      <c r="F707" s="114"/>
      <c r="G707" s="114"/>
      <c r="H707" s="150"/>
      <c r="I707" s="150"/>
      <c r="J707" s="150"/>
      <c r="K707" s="151"/>
      <c r="L707" s="116"/>
      <c r="M707" s="115"/>
      <c r="N707" s="114"/>
      <c r="O707" s="116"/>
      <c r="P707" s="118"/>
      <c r="Q707" s="116"/>
      <c r="R707" s="116"/>
      <c r="S707" s="116"/>
    </row>
    <row r="708" spans="1:19" ht="15" hidden="1">
      <c r="A708" s="146"/>
      <c r="B708" s="147"/>
      <c r="C708" s="148"/>
      <c r="D708" s="116"/>
      <c r="E708" s="149"/>
      <c r="F708" s="114"/>
      <c r="G708" s="114"/>
      <c r="H708" s="150"/>
      <c r="I708" s="150"/>
      <c r="J708" s="150"/>
      <c r="K708" s="151"/>
      <c r="L708" s="116"/>
      <c r="M708" s="115"/>
      <c r="N708" s="114"/>
      <c r="O708" s="116"/>
      <c r="P708" s="118"/>
      <c r="Q708" s="116"/>
      <c r="R708" s="116"/>
      <c r="S708" s="116"/>
    </row>
    <row r="709" spans="1:19" ht="15" hidden="1">
      <c r="A709" s="146"/>
      <c r="B709" s="147"/>
      <c r="C709" s="148"/>
      <c r="D709" s="116"/>
      <c r="E709" s="149"/>
      <c r="F709" s="114"/>
      <c r="G709" s="114"/>
      <c r="H709" s="150"/>
      <c r="I709" s="150"/>
      <c r="J709" s="150"/>
      <c r="K709" s="151"/>
      <c r="L709" s="116"/>
      <c r="M709" s="115"/>
      <c r="N709" s="114"/>
      <c r="O709" s="116"/>
      <c r="P709" s="118"/>
      <c r="Q709" s="116"/>
      <c r="R709" s="116"/>
      <c r="S709" s="116"/>
    </row>
    <row r="710" spans="1:19" ht="15" hidden="1">
      <c r="A710" s="146"/>
      <c r="B710" s="147"/>
      <c r="C710" s="148"/>
      <c r="D710" s="116"/>
      <c r="E710" s="149"/>
      <c r="F710" s="114"/>
      <c r="G710" s="117"/>
      <c r="H710" s="150"/>
      <c r="I710" s="150"/>
      <c r="J710" s="150"/>
      <c r="K710" s="151"/>
      <c r="L710" s="116"/>
      <c r="M710" s="115"/>
      <c r="N710" s="114"/>
      <c r="O710" s="116"/>
      <c r="P710" s="118"/>
      <c r="Q710" s="116"/>
      <c r="R710" s="116"/>
      <c r="S710" s="116"/>
    </row>
    <row r="711" spans="1:19" ht="15" hidden="1">
      <c r="A711" s="146"/>
      <c r="B711" s="147"/>
      <c r="C711" s="148"/>
      <c r="D711" s="116"/>
      <c r="E711" s="149"/>
      <c r="F711" s="114"/>
      <c r="G711" s="114"/>
      <c r="H711" s="150"/>
      <c r="I711" s="150"/>
      <c r="J711" s="150"/>
      <c r="K711" s="151"/>
      <c r="L711" s="116"/>
      <c r="M711" s="115"/>
      <c r="N711" s="114"/>
      <c r="O711" s="116"/>
      <c r="P711" s="118"/>
      <c r="Q711" s="116"/>
      <c r="R711" s="116"/>
      <c r="S711" s="116"/>
    </row>
    <row r="712" spans="1:19" ht="15" hidden="1">
      <c r="A712" s="146"/>
      <c r="B712" s="147"/>
      <c r="C712" s="148"/>
      <c r="D712" s="116"/>
      <c r="E712" s="149"/>
      <c r="F712" s="114"/>
      <c r="G712" s="114"/>
      <c r="H712" s="150"/>
      <c r="I712" s="150"/>
      <c r="J712" s="150"/>
      <c r="K712" s="151"/>
      <c r="L712" s="116"/>
      <c r="M712" s="115"/>
      <c r="N712" s="114"/>
      <c r="O712" s="116"/>
      <c r="P712" s="118"/>
      <c r="Q712" s="116"/>
      <c r="R712" s="116"/>
      <c r="S712" s="116"/>
    </row>
    <row r="713" spans="1:19" ht="15" hidden="1">
      <c r="A713" s="146"/>
      <c r="B713" s="147"/>
      <c r="C713" s="148"/>
      <c r="D713" s="116"/>
      <c r="E713" s="149"/>
      <c r="F713" s="114"/>
      <c r="G713" s="114"/>
      <c r="H713" s="150"/>
      <c r="I713" s="150"/>
      <c r="J713" s="150"/>
      <c r="K713" s="151"/>
      <c r="L713" s="116"/>
      <c r="M713" s="115"/>
      <c r="N713" s="114"/>
      <c r="O713" s="116"/>
      <c r="P713" s="118"/>
      <c r="Q713" s="116"/>
      <c r="R713" s="116"/>
      <c r="S713" s="116"/>
    </row>
    <row r="714" spans="1:19" ht="15" hidden="1">
      <c r="A714" s="146"/>
      <c r="B714" s="147"/>
      <c r="C714" s="148"/>
      <c r="D714" s="116"/>
      <c r="E714" s="149"/>
      <c r="F714" s="114"/>
      <c r="G714" s="114"/>
      <c r="H714" s="150"/>
      <c r="I714" s="150"/>
      <c r="J714" s="150"/>
      <c r="K714" s="151"/>
      <c r="L714" s="116"/>
      <c r="M714" s="115"/>
      <c r="N714" s="114"/>
      <c r="O714" s="116"/>
      <c r="P714" s="118"/>
      <c r="Q714" s="116"/>
      <c r="R714" s="116"/>
      <c r="S714" s="116"/>
    </row>
    <row r="715" spans="1:19" ht="15" hidden="1">
      <c r="A715" s="146"/>
      <c r="B715" s="147"/>
      <c r="C715" s="148"/>
      <c r="D715" s="116"/>
      <c r="E715" s="149"/>
      <c r="F715" s="114"/>
      <c r="G715" s="114"/>
      <c r="H715" s="150"/>
      <c r="I715" s="150"/>
      <c r="J715" s="150"/>
      <c r="K715" s="151"/>
      <c r="L715" s="116"/>
      <c r="M715" s="115"/>
      <c r="N715" s="114"/>
      <c r="O715" s="116"/>
      <c r="P715" s="118"/>
      <c r="Q715" s="116"/>
      <c r="R715" s="116"/>
      <c r="S715" s="116"/>
    </row>
    <row r="716" spans="1:19" ht="15" hidden="1">
      <c r="A716" s="146"/>
      <c r="B716" s="147"/>
      <c r="C716" s="148"/>
      <c r="D716" s="116"/>
      <c r="E716" s="149"/>
      <c r="F716" s="114"/>
      <c r="G716" s="117"/>
      <c r="H716" s="150"/>
      <c r="I716" s="150"/>
      <c r="J716" s="150"/>
      <c r="K716" s="151"/>
      <c r="L716" s="116"/>
      <c r="M716" s="115"/>
      <c r="N716" s="114"/>
      <c r="O716" s="116"/>
      <c r="P716" s="118"/>
      <c r="Q716" s="116"/>
      <c r="R716" s="116"/>
      <c r="S716" s="116"/>
    </row>
    <row r="717" spans="1:19" ht="15" hidden="1">
      <c r="A717" s="146"/>
      <c r="B717" s="147"/>
      <c r="C717" s="148"/>
      <c r="D717" s="116"/>
      <c r="E717" s="149"/>
      <c r="F717" s="114"/>
      <c r="G717" s="114"/>
      <c r="H717" s="150"/>
      <c r="I717" s="150"/>
      <c r="J717" s="150"/>
      <c r="K717" s="151"/>
      <c r="L717" s="116"/>
      <c r="M717" s="115"/>
      <c r="N717" s="114"/>
      <c r="O717" s="116"/>
      <c r="P717" s="118"/>
      <c r="Q717" s="116"/>
      <c r="R717" s="116"/>
      <c r="S717" s="116"/>
    </row>
    <row r="718" spans="1:19" ht="15" hidden="1">
      <c r="A718" s="146"/>
      <c r="B718" s="147"/>
      <c r="C718" s="148"/>
      <c r="D718" s="116"/>
      <c r="E718" s="149"/>
      <c r="F718" s="114"/>
      <c r="G718" s="114"/>
      <c r="H718" s="150"/>
      <c r="I718" s="150"/>
      <c r="J718" s="150"/>
      <c r="K718" s="151"/>
      <c r="L718" s="116"/>
      <c r="M718" s="115"/>
      <c r="N718" s="114"/>
      <c r="O718" s="116"/>
      <c r="P718" s="118"/>
      <c r="Q718" s="116"/>
      <c r="R718" s="116"/>
      <c r="S718" s="116"/>
    </row>
    <row r="719" spans="1:19" ht="15" hidden="1">
      <c r="A719" s="146"/>
      <c r="B719" s="147"/>
      <c r="C719" s="148"/>
      <c r="D719" s="116"/>
      <c r="E719" s="149"/>
      <c r="F719" s="114"/>
      <c r="G719" s="114"/>
      <c r="H719" s="150"/>
      <c r="I719" s="150"/>
      <c r="J719" s="150"/>
      <c r="K719" s="151"/>
      <c r="L719" s="116"/>
      <c r="M719" s="115"/>
      <c r="N719" s="114"/>
      <c r="O719" s="116"/>
      <c r="P719" s="118"/>
      <c r="Q719" s="116"/>
      <c r="R719" s="116"/>
      <c r="S719" s="116"/>
    </row>
    <row r="720" spans="1:19" ht="15" hidden="1">
      <c r="A720" s="146"/>
      <c r="B720" s="147"/>
      <c r="C720" s="148"/>
      <c r="D720" s="116"/>
      <c r="E720" s="149"/>
      <c r="F720" s="114"/>
      <c r="G720" s="114"/>
      <c r="H720" s="150"/>
      <c r="I720" s="150"/>
      <c r="J720" s="150"/>
      <c r="K720" s="151"/>
      <c r="L720" s="116"/>
      <c r="M720" s="115"/>
      <c r="N720" s="114"/>
      <c r="O720" s="116"/>
      <c r="P720" s="118"/>
      <c r="Q720" s="116"/>
      <c r="R720" s="116"/>
      <c r="S720" s="116"/>
    </row>
    <row r="721" spans="1:19" ht="15" hidden="1">
      <c r="A721" s="146"/>
      <c r="B721" s="147"/>
      <c r="C721" s="148"/>
      <c r="D721" s="116"/>
      <c r="E721" s="149"/>
      <c r="F721" s="114"/>
      <c r="G721" s="114"/>
      <c r="H721" s="150"/>
      <c r="I721" s="150"/>
      <c r="J721" s="150"/>
      <c r="K721" s="151"/>
      <c r="L721" s="116"/>
      <c r="M721" s="115"/>
      <c r="N721" s="114"/>
      <c r="O721" s="116"/>
      <c r="P721" s="118"/>
      <c r="Q721" s="116"/>
      <c r="R721" s="116"/>
      <c r="S721" s="116"/>
    </row>
    <row r="722" spans="1:19" ht="15" hidden="1">
      <c r="A722" s="146"/>
      <c r="B722" s="147"/>
      <c r="C722" s="148"/>
      <c r="D722" s="116"/>
      <c r="E722" s="149"/>
      <c r="F722" s="114"/>
      <c r="G722" s="117"/>
      <c r="H722" s="150"/>
      <c r="I722" s="150"/>
      <c r="J722" s="150"/>
      <c r="K722" s="151"/>
      <c r="L722" s="116"/>
      <c r="M722" s="115"/>
      <c r="N722" s="114"/>
      <c r="O722" s="116"/>
      <c r="P722" s="118"/>
      <c r="Q722" s="116"/>
      <c r="R722" s="116"/>
      <c r="S722" s="116"/>
    </row>
    <row r="723" spans="1:19" ht="15" hidden="1">
      <c r="A723" s="146"/>
      <c r="B723" s="147"/>
      <c r="C723" s="148"/>
      <c r="D723" s="116"/>
      <c r="E723" s="149"/>
      <c r="F723" s="114"/>
      <c r="G723" s="117"/>
      <c r="H723" s="150"/>
      <c r="I723" s="150"/>
      <c r="J723" s="151"/>
      <c r="K723" s="151"/>
      <c r="L723" s="116"/>
      <c r="M723" s="115"/>
      <c r="N723" s="114"/>
      <c r="O723" s="116"/>
      <c r="P723" s="118"/>
      <c r="Q723" s="116"/>
      <c r="R723" s="116"/>
      <c r="S723" s="116"/>
    </row>
    <row r="724" spans="1:19" ht="15" hidden="1">
      <c r="A724" s="146"/>
      <c r="B724" s="147"/>
      <c r="C724" s="148"/>
      <c r="D724" s="116"/>
      <c r="E724" s="149"/>
      <c r="F724" s="114"/>
      <c r="G724" s="117"/>
      <c r="H724" s="150"/>
      <c r="I724" s="150"/>
      <c r="J724" s="154"/>
      <c r="K724" s="151"/>
      <c r="L724" s="116"/>
      <c r="M724" s="115"/>
      <c r="N724" s="114"/>
      <c r="O724" s="116"/>
      <c r="P724" s="118"/>
      <c r="Q724" s="116"/>
      <c r="R724" s="116"/>
      <c r="S724" s="116"/>
    </row>
    <row r="725" spans="1:19" ht="15" hidden="1">
      <c r="A725" s="146"/>
      <c r="B725" s="147"/>
      <c r="C725" s="148"/>
      <c r="D725" s="116"/>
      <c r="E725" s="149"/>
      <c r="F725" s="114"/>
      <c r="G725" s="117"/>
      <c r="H725" s="150"/>
      <c r="I725" s="150"/>
      <c r="J725" s="150"/>
      <c r="K725" s="151"/>
      <c r="L725" s="116"/>
      <c r="M725" s="115"/>
      <c r="N725" s="114"/>
      <c r="O725" s="116"/>
      <c r="P725" s="118"/>
      <c r="Q725" s="116"/>
      <c r="R725" s="116"/>
      <c r="S725" s="116"/>
    </row>
    <row r="726" spans="1:19" ht="15" hidden="1">
      <c r="A726" s="146"/>
      <c r="B726" s="147"/>
      <c r="C726" s="148"/>
      <c r="D726" s="116"/>
      <c r="E726" s="149"/>
      <c r="F726" s="114"/>
      <c r="G726" s="117"/>
      <c r="H726" s="150"/>
      <c r="I726" s="150"/>
      <c r="J726" s="150"/>
      <c r="K726" s="151"/>
      <c r="L726" s="116"/>
      <c r="M726" s="115"/>
      <c r="N726" s="114"/>
      <c r="O726" s="116"/>
      <c r="P726" s="118"/>
      <c r="Q726" s="116"/>
      <c r="R726" s="116"/>
      <c r="S726" s="116"/>
    </row>
    <row r="727" spans="1:19" ht="15" hidden="1">
      <c r="A727" s="146"/>
      <c r="B727" s="147"/>
      <c r="C727" s="148"/>
      <c r="D727" s="116"/>
      <c r="E727" s="149"/>
      <c r="F727" s="114"/>
      <c r="G727" s="117"/>
      <c r="H727" s="150"/>
      <c r="I727" s="150"/>
      <c r="J727" s="150"/>
      <c r="K727" s="151"/>
      <c r="L727" s="116"/>
      <c r="M727" s="115"/>
      <c r="N727" s="114"/>
      <c r="O727" s="116"/>
      <c r="P727" s="118"/>
      <c r="Q727" s="116"/>
      <c r="R727" s="116"/>
      <c r="S727" s="116"/>
    </row>
    <row r="728" spans="1:19" ht="15" hidden="1">
      <c r="A728" s="146"/>
      <c r="B728" s="147"/>
      <c r="C728" s="148"/>
      <c r="D728" s="116"/>
      <c r="E728" s="149"/>
      <c r="F728" s="114"/>
      <c r="G728" s="117"/>
      <c r="H728" s="150"/>
      <c r="I728" s="150"/>
      <c r="J728" s="150"/>
      <c r="K728" s="151"/>
      <c r="L728" s="116"/>
      <c r="M728" s="115"/>
      <c r="N728" s="114"/>
      <c r="O728" s="116"/>
      <c r="P728" s="118"/>
      <c r="Q728" s="116"/>
      <c r="R728" s="116"/>
      <c r="S728" s="116"/>
    </row>
    <row r="729" spans="1:19" ht="15" hidden="1">
      <c r="A729" s="146"/>
      <c r="B729" s="147"/>
      <c r="C729" s="148"/>
      <c r="D729" s="116"/>
      <c r="E729" s="149"/>
      <c r="F729" s="114"/>
      <c r="G729" s="117"/>
      <c r="H729" s="150"/>
      <c r="I729" s="150"/>
      <c r="J729" s="150"/>
      <c r="K729" s="151"/>
      <c r="L729" s="116"/>
      <c r="M729" s="115"/>
      <c r="N729" s="114"/>
      <c r="O729" s="116"/>
      <c r="P729" s="118"/>
      <c r="Q729" s="116"/>
      <c r="R729" s="116"/>
      <c r="S729" s="116"/>
    </row>
    <row r="730" spans="1:19" ht="15" hidden="1">
      <c r="A730" s="146"/>
      <c r="B730" s="147"/>
      <c r="C730" s="148"/>
      <c r="D730" s="116"/>
      <c r="E730" s="149"/>
      <c r="F730" s="114"/>
      <c r="G730" s="114"/>
      <c r="H730" s="150"/>
      <c r="I730" s="150"/>
      <c r="J730" s="151"/>
      <c r="K730" s="151"/>
      <c r="L730" s="116"/>
      <c r="M730" s="115"/>
      <c r="N730" s="114"/>
      <c r="O730" s="116"/>
      <c r="P730" s="118"/>
      <c r="Q730" s="116"/>
      <c r="R730" s="116"/>
      <c r="S730" s="116"/>
    </row>
    <row r="731" spans="1:19" ht="15" hidden="1">
      <c r="A731" s="146"/>
      <c r="B731" s="147"/>
      <c r="C731" s="148"/>
      <c r="D731" s="116"/>
      <c r="E731" s="149"/>
      <c r="F731" s="114"/>
      <c r="G731" s="114"/>
      <c r="H731" s="150"/>
      <c r="I731" s="150"/>
      <c r="J731" s="146"/>
      <c r="K731" s="151"/>
      <c r="L731" s="116"/>
      <c r="M731" s="115"/>
      <c r="N731" s="114"/>
      <c r="O731" s="116"/>
      <c r="P731" s="118"/>
      <c r="Q731" s="116"/>
      <c r="R731" s="116"/>
      <c r="S731" s="116"/>
    </row>
    <row r="732" spans="1:19" ht="15" hidden="1">
      <c r="A732" s="146"/>
      <c r="B732" s="147"/>
      <c r="C732" s="148"/>
      <c r="D732" s="116"/>
      <c r="E732" s="149"/>
      <c r="F732" s="114"/>
      <c r="G732" s="114"/>
      <c r="H732" s="150"/>
      <c r="I732" s="150"/>
      <c r="J732" s="150"/>
      <c r="K732" s="151"/>
      <c r="L732" s="116"/>
      <c r="M732" s="115"/>
      <c r="N732" s="114"/>
      <c r="O732" s="116"/>
      <c r="P732" s="118"/>
      <c r="Q732" s="116"/>
      <c r="R732" s="116"/>
      <c r="S732" s="116"/>
    </row>
    <row r="733" spans="1:19" ht="15" hidden="1">
      <c r="A733" s="146"/>
      <c r="B733" s="147"/>
      <c r="C733" s="148"/>
      <c r="D733" s="116"/>
      <c r="E733" s="149"/>
      <c r="F733" s="114"/>
      <c r="G733" s="114"/>
      <c r="H733" s="150"/>
      <c r="I733" s="150"/>
      <c r="J733" s="150"/>
      <c r="K733" s="151"/>
      <c r="L733" s="116"/>
      <c r="M733" s="115"/>
      <c r="N733" s="114"/>
      <c r="O733" s="116"/>
      <c r="P733" s="118"/>
      <c r="Q733" s="116"/>
      <c r="R733" s="116"/>
      <c r="S733" s="116"/>
    </row>
    <row r="734" spans="1:19" ht="15" hidden="1">
      <c r="A734" s="146"/>
      <c r="B734" s="147"/>
      <c r="C734" s="148"/>
      <c r="D734" s="116"/>
      <c r="E734" s="149"/>
      <c r="F734" s="114"/>
      <c r="G734" s="114"/>
      <c r="H734" s="150"/>
      <c r="I734" s="150"/>
      <c r="J734" s="150"/>
      <c r="K734" s="151"/>
      <c r="L734" s="116"/>
      <c r="M734" s="115"/>
      <c r="N734" s="114"/>
      <c r="O734" s="116"/>
      <c r="P734" s="118"/>
      <c r="Q734" s="116"/>
      <c r="R734" s="116"/>
      <c r="S734" s="116"/>
    </row>
    <row r="735" spans="1:19" ht="15" hidden="1">
      <c r="A735" s="146"/>
      <c r="B735" s="147"/>
      <c r="C735" s="148"/>
      <c r="D735" s="116"/>
      <c r="E735" s="149"/>
      <c r="F735" s="114"/>
      <c r="G735" s="114"/>
      <c r="H735" s="150"/>
      <c r="I735" s="150"/>
      <c r="J735" s="150"/>
      <c r="K735" s="151"/>
      <c r="L735" s="116"/>
      <c r="M735" s="115"/>
      <c r="N735" s="114"/>
      <c r="O735" s="116"/>
      <c r="P735" s="118"/>
      <c r="Q735" s="116"/>
      <c r="R735" s="116"/>
      <c r="S735" s="116"/>
    </row>
    <row r="736" spans="1:19" ht="15" hidden="1">
      <c r="A736" s="146"/>
      <c r="B736" s="147"/>
      <c r="C736" s="148"/>
      <c r="D736" s="116"/>
      <c r="E736" s="149"/>
      <c r="F736" s="114"/>
      <c r="G736" s="117"/>
      <c r="H736" s="150"/>
      <c r="I736" s="150"/>
      <c r="J736" s="150"/>
      <c r="K736" s="151"/>
      <c r="L736" s="116"/>
      <c r="M736" s="115"/>
      <c r="N736" s="114"/>
      <c r="O736" s="116"/>
      <c r="P736" s="118"/>
      <c r="Q736" s="116"/>
      <c r="R736" s="116"/>
      <c r="S736" s="116"/>
    </row>
    <row r="737" spans="1:19" ht="15" hidden="1">
      <c r="A737" s="146"/>
      <c r="B737" s="147"/>
      <c r="C737" s="148"/>
      <c r="D737" s="116"/>
      <c r="E737" s="149"/>
      <c r="F737" s="114"/>
      <c r="G737" s="114"/>
      <c r="H737" s="150"/>
      <c r="I737" s="150"/>
      <c r="J737" s="146"/>
      <c r="K737" s="151"/>
      <c r="L737" s="116"/>
      <c r="M737" s="115"/>
      <c r="N737" s="114"/>
      <c r="O737" s="116"/>
      <c r="P737" s="118"/>
      <c r="Q737" s="116"/>
      <c r="R737" s="116"/>
      <c r="S737" s="116"/>
    </row>
    <row r="738" spans="1:19" ht="15" hidden="1">
      <c r="A738" s="146"/>
      <c r="B738" s="147"/>
      <c r="C738" s="148"/>
      <c r="D738" s="116"/>
      <c r="E738" s="149"/>
      <c r="F738" s="114"/>
      <c r="G738" s="114"/>
      <c r="H738" s="150"/>
      <c r="I738" s="150"/>
      <c r="J738" s="150"/>
      <c r="K738" s="151"/>
      <c r="L738" s="116"/>
      <c r="M738" s="115"/>
      <c r="N738" s="114"/>
      <c r="O738" s="116"/>
      <c r="P738" s="118"/>
      <c r="Q738" s="116"/>
      <c r="R738" s="116"/>
      <c r="S738" s="116"/>
    </row>
    <row r="739" spans="1:19" ht="15" hidden="1">
      <c r="A739" s="146"/>
      <c r="B739" s="147"/>
      <c r="C739" s="148"/>
      <c r="D739" s="116"/>
      <c r="E739" s="149"/>
      <c r="F739" s="114"/>
      <c r="G739" s="114"/>
      <c r="H739" s="150"/>
      <c r="I739" s="150"/>
      <c r="J739" s="150"/>
      <c r="K739" s="151"/>
      <c r="L739" s="116"/>
      <c r="M739" s="115"/>
      <c r="N739" s="114"/>
      <c r="O739" s="116"/>
      <c r="P739" s="118"/>
      <c r="Q739" s="116"/>
      <c r="R739" s="116"/>
      <c r="S739" s="116"/>
    </row>
    <row r="740" spans="1:19" ht="15" hidden="1">
      <c r="A740" s="146"/>
      <c r="B740" s="147"/>
      <c r="C740" s="148"/>
      <c r="D740" s="116"/>
      <c r="E740" s="149"/>
      <c r="F740" s="114"/>
      <c r="G740" s="114"/>
      <c r="H740" s="150"/>
      <c r="I740" s="150"/>
      <c r="J740" s="150"/>
      <c r="K740" s="151"/>
      <c r="L740" s="116"/>
      <c r="M740" s="115"/>
      <c r="N740" s="114"/>
      <c r="O740" s="116"/>
      <c r="P740" s="118"/>
      <c r="Q740" s="116"/>
      <c r="R740" s="116"/>
      <c r="S740" s="116"/>
    </row>
    <row r="741" spans="1:19" ht="15" hidden="1">
      <c r="A741" s="146"/>
      <c r="B741" s="147"/>
      <c r="C741" s="148"/>
      <c r="D741" s="116"/>
      <c r="E741" s="149"/>
      <c r="F741" s="114"/>
      <c r="G741" s="114"/>
      <c r="H741" s="150"/>
      <c r="I741" s="150"/>
      <c r="J741" s="150"/>
      <c r="K741" s="151"/>
      <c r="L741" s="116"/>
      <c r="M741" s="115"/>
      <c r="N741" s="114"/>
      <c r="O741" s="116"/>
      <c r="P741" s="118"/>
      <c r="Q741" s="116"/>
      <c r="R741" s="116"/>
      <c r="S741" s="116"/>
    </row>
    <row r="742" spans="1:19" ht="15" hidden="1">
      <c r="A742" s="146"/>
      <c r="B742" s="147"/>
      <c r="C742" s="148"/>
      <c r="D742" s="116"/>
      <c r="E742" s="149"/>
      <c r="F742" s="114"/>
      <c r="G742" s="117"/>
      <c r="H742" s="150"/>
      <c r="I742" s="150"/>
      <c r="J742" s="150"/>
      <c r="K742" s="151"/>
      <c r="L742" s="116"/>
      <c r="M742" s="115"/>
      <c r="N742" s="114"/>
      <c r="O742" s="116"/>
      <c r="P742" s="118"/>
      <c r="Q742" s="116"/>
      <c r="R742" s="116"/>
      <c r="S742" s="116"/>
    </row>
    <row r="743" spans="1:19" ht="15" hidden="1">
      <c r="A743" s="146"/>
      <c r="B743" s="147"/>
      <c r="C743" s="148"/>
      <c r="D743" s="116"/>
      <c r="E743" s="149"/>
      <c r="F743" s="114"/>
      <c r="G743" s="114"/>
      <c r="H743" s="150"/>
      <c r="I743" s="150"/>
      <c r="J743" s="146"/>
      <c r="K743" s="151"/>
      <c r="L743" s="116"/>
      <c r="M743" s="115"/>
      <c r="N743" s="114"/>
      <c r="O743" s="116"/>
      <c r="P743" s="118"/>
      <c r="Q743" s="116"/>
      <c r="R743" s="116"/>
      <c r="S743" s="116"/>
    </row>
    <row r="744" spans="1:19" ht="15" hidden="1">
      <c r="A744" s="146"/>
      <c r="B744" s="147"/>
      <c r="C744" s="148"/>
      <c r="D744" s="116"/>
      <c r="E744" s="149"/>
      <c r="F744" s="114"/>
      <c r="G744" s="114"/>
      <c r="H744" s="150"/>
      <c r="I744" s="150"/>
      <c r="J744" s="150"/>
      <c r="K744" s="151"/>
      <c r="L744" s="116"/>
      <c r="M744" s="115"/>
      <c r="N744" s="114"/>
      <c r="O744" s="116"/>
      <c r="P744" s="118"/>
      <c r="Q744" s="116"/>
      <c r="R744" s="116"/>
      <c r="S744" s="116"/>
    </row>
    <row r="745" spans="1:19" ht="15" hidden="1">
      <c r="A745" s="146"/>
      <c r="B745" s="147"/>
      <c r="C745" s="148"/>
      <c r="D745" s="116"/>
      <c r="E745" s="149"/>
      <c r="F745" s="114"/>
      <c r="G745" s="114"/>
      <c r="H745" s="150"/>
      <c r="I745" s="150"/>
      <c r="J745" s="150"/>
      <c r="K745" s="151"/>
      <c r="L745" s="116"/>
      <c r="M745" s="115"/>
      <c r="N745" s="114"/>
      <c r="O745" s="116"/>
      <c r="P745" s="118"/>
      <c r="Q745" s="116"/>
      <c r="R745" s="116"/>
      <c r="S745" s="116"/>
    </row>
    <row r="746" spans="1:19" ht="15" hidden="1">
      <c r="A746" s="146"/>
      <c r="B746" s="147"/>
      <c r="C746" s="148"/>
      <c r="D746" s="116"/>
      <c r="E746" s="149"/>
      <c r="F746" s="114"/>
      <c r="G746" s="114"/>
      <c r="H746" s="150"/>
      <c r="I746" s="150"/>
      <c r="J746" s="150"/>
      <c r="K746" s="151"/>
      <c r="L746" s="116"/>
      <c r="M746" s="115"/>
      <c r="N746" s="114"/>
      <c r="O746" s="116"/>
      <c r="P746" s="118"/>
      <c r="Q746" s="116"/>
      <c r="R746" s="116"/>
      <c r="S746" s="116"/>
    </row>
    <row r="747" spans="1:19" ht="15" hidden="1">
      <c r="A747" s="146"/>
      <c r="B747" s="147"/>
      <c r="C747" s="148"/>
      <c r="D747" s="116"/>
      <c r="E747" s="149"/>
      <c r="F747" s="114"/>
      <c r="G747" s="114"/>
      <c r="H747" s="150"/>
      <c r="I747" s="150"/>
      <c r="J747" s="150"/>
      <c r="K747" s="151"/>
      <c r="L747" s="116"/>
      <c r="M747" s="115"/>
      <c r="N747" s="114"/>
      <c r="O747" s="116"/>
      <c r="P747" s="118"/>
      <c r="Q747" s="116"/>
      <c r="R747" s="116"/>
      <c r="S747" s="116"/>
    </row>
    <row r="748" spans="1:19" ht="15" hidden="1">
      <c r="A748" s="146"/>
      <c r="B748" s="147"/>
      <c r="C748" s="148"/>
      <c r="D748" s="116"/>
      <c r="E748" s="149"/>
      <c r="F748" s="114"/>
      <c r="G748" s="117"/>
      <c r="H748" s="150"/>
      <c r="I748" s="150"/>
      <c r="J748" s="150"/>
      <c r="K748" s="151"/>
      <c r="L748" s="116"/>
      <c r="M748" s="115"/>
      <c r="N748" s="114"/>
      <c r="O748" s="116"/>
      <c r="P748" s="118"/>
      <c r="Q748" s="116"/>
      <c r="R748" s="116"/>
      <c r="S748" s="116"/>
    </row>
    <row r="749" spans="1:19" ht="15" hidden="1">
      <c r="A749" s="146"/>
      <c r="B749" s="147"/>
      <c r="C749" s="148"/>
      <c r="D749" s="116"/>
      <c r="E749" s="149"/>
      <c r="F749" s="114"/>
      <c r="G749" s="114"/>
      <c r="H749" s="150"/>
      <c r="I749" s="150"/>
      <c r="J749" s="146"/>
      <c r="K749" s="151"/>
      <c r="L749" s="116"/>
      <c r="M749" s="115"/>
      <c r="N749" s="114"/>
      <c r="O749" s="116"/>
      <c r="P749" s="118"/>
      <c r="Q749" s="116"/>
      <c r="R749" s="116"/>
      <c r="S749" s="116"/>
    </row>
    <row r="750" spans="1:19" ht="15" hidden="1">
      <c r="A750" s="146"/>
      <c r="B750" s="147"/>
      <c r="C750" s="148"/>
      <c r="D750" s="116"/>
      <c r="E750" s="149"/>
      <c r="F750" s="114"/>
      <c r="G750" s="114"/>
      <c r="H750" s="150"/>
      <c r="I750" s="150"/>
      <c r="J750" s="150"/>
      <c r="K750" s="151"/>
      <c r="L750" s="150"/>
      <c r="M750" s="115"/>
      <c r="N750" s="114"/>
      <c r="O750" s="116"/>
      <c r="P750" s="118"/>
      <c r="Q750" s="116"/>
      <c r="R750" s="116"/>
      <c r="S750" s="116"/>
    </row>
    <row r="751" spans="1:19" ht="15" hidden="1">
      <c r="A751" s="146"/>
      <c r="B751" s="147"/>
      <c r="C751" s="148"/>
      <c r="D751" s="116"/>
      <c r="E751" s="149"/>
      <c r="F751" s="114"/>
      <c r="G751" s="114"/>
      <c r="H751" s="150"/>
      <c r="I751" s="150"/>
      <c r="J751" s="146"/>
      <c r="K751" s="151"/>
      <c r="L751" s="116"/>
      <c r="M751" s="115"/>
      <c r="N751" s="114"/>
      <c r="O751" s="116"/>
      <c r="P751" s="118"/>
      <c r="Q751" s="116"/>
      <c r="R751" s="116"/>
      <c r="S751" s="116"/>
    </row>
    <row r="752" spans="1:19" ht="15" hidden="1">
      <c r="A752" s="146"/>
      <c r="B752" s="147"/>
      <c r="C752" s="148"/>
      <c r="D752" s="116"/>
      <c r="E752" s="149"/>
      <c r="F752" s="114"/>
      <c r="G752" s="114"/>
      <c r="H752" s="150"/>
      <c r="I752" s="150"/>
      <c r="J752" s="150"/>
      <c r="K752" s="151"/>
      <c r="L752" s="150"/>
      <c r="M752" s="115"/>
      <c r="N752" s="114"/>
      <c r="O752" s="116"/>
      <c r="P752" s="118"/>
      <c r="Q752" s="116"/>
      <c r="R752" s="116"/>
      <c r="S752" s="116"/>
    </row>
    <row r="753" spans="1:19" ht="15" hidden="1">
      <c r="A753" s="146"/>
      <c r="B753" s="147"/>
      <c r="C753" s="148"/>
      <c r="D753" s="116"/>
      <c r="E753" s="149"/>
      <c r="F753" s="114"/>
      <c r="G753" s="114"/>
      <c r="H753" s="150"/>
      <c r="I753" s="150"/>
      <c r="J753" s="146"/>
      <c r="K753" s="151"/>
      <c r="L753" s="116"/>
      <c r="M753" s="115"/>
      <c r="N753" s="114"/>
      <c r="O753" s="116"/>
      <c r="P753" s="118"/>
      <c r="Q753" s="116"/>
      <c r="R753" s="116"/>
      <c r="S753" s="116"/>
    </row>
    <row r="754" spans="1:19" ht="15" hidden="1">
      <c r="A754" s="146"/>
      <c r="B754" s="147"/>
      <c r="C754" s="148"/>
      <c r="D754" s="116"/>
      <c r="E754" s="149"/>
      <c r="F754" s="114"/>
      <c r="G754" s="114"/>
      <c r="H754" s="150"/>
      <c r="I754" s="150"/>
      <c r="J754" s="150"/>
      <c r="K754" s="151"/>
      <c r="L754" s="150"/>
      <c r="M754" s="115"/>
      <c r="N754" s="114"/>
      <c r="O754" s="116"/>
      <c r="P754" s="118"/>
      <c r="Q754" s="116"/>
      <c r="R754" s="116"/>
      <c r="S754" s="116"/>
    </row>
    <row r="755" spans="1:19" ht="15" hidden="1">
      <c r="A755" s="146"/>
      <c r="B755" s="147"/>
      <c r="C755" s="148"/>
      <c r="D755" s="116"/>
      <c r="E755" s="149"/>
      <c r="F755" s="114"/>
      <c r="G755" s="114"/>
      <c r="H755" s="150"/>
      <c r="I755" s="150"/>
      <c r="J755" s="151"/>
      <c r="K755" s="151"/>
      <c r="L755" s="116"/>
      <c r="M755" s="115"/>
      <c r="N755" s="114"/>
      <c r="O755" s="116"/>
      <c r="P755" s="118"/>
      <c r="Q755" s="116"/>
      <c r="R755" s="116"/>
      <c r="S755" s="116"/>
    </row>
    <row r="756" spans="1:19" ht="15" hidden="1">
      <c r="A756" s="146"/>
      <c r="B756" s="147"/>
      <c r="C756" s="148"/>
      <c r="D756" s="116"/>
      <c r="E756" s="149"/>
      <c r="F756" s="114"/>
      <c r="G756" s="114"/>
      <c r="H756" s="150"/>
      <c r="I756" s="150"/>
      <c r="J756" s="150"/>
      <c r="K756" s="151"/>
      <c r="L756" s="116"/>
      <c r="M756" s="115"/>
      <c r="N756" s="114"/>
      <c r="O756" s="116"/>
      <c r="P756" s="118"/>
      <c r="Q756" s="116"/>
      <c r="R756" s="116"/>
      <c r="S756" s="116"/>
    </row>
    <row r="757" spans="1:19" ht="15" hidden="1">
      <c r="A757" s="146"/>
      <c r="B757" s="147"/>
      <c r="C757" s="148"/>
      <c r="D757" s="116"/>
      <c r="E757" s="149"/>
      <c r="F757" s="114"/>
      <c r="G757" s="114"/>
      <c r="H757" s="150"/>
      <c r="I757" s="150"/>
      <c r="J757" s="150"/>
      <c r="K757" s="151"/>
      <c r="L757" s="116"/>
      <c r="M757" s="115"/>
      <c r="N757" s="114"/>
      <c r="O757" s="116"/>
      <c r="P757" s="118"/>
      <c r="Q757" s="116"/>
      <c r="R757" s="116"/>
      <c r="S757" s="116"/>
    </row>
    <row r="758" spans="1:19" ht="15" hidden="1">
      <c r="A758" s="146"/>
      <c r="B758" s="147"/>
      <c r="C758" s="148"/>
      <c r="D758" s="116"/>
      <c r="E758" s="149"/>
      <c r="F758" s="114"/>
      <c r="G758" s="117"/>
      <c r="H758" s="150"/>
      <c r="I758" s="150"/>
      <c r="J758" s="150"/>
      <c r="K758" s="151"/>
      <c r="L758" s="116"/>
      <c r="M758" s="115"/>
      <c r="N758" s="114"/>
      <c r="O758" s="116"/>
      <c r="P758" s="118"/>
      <c r="Q758" s="116"/>
      <c r="R758" s="116"/>
      <c r="S758" s="116"/>
    </row>
    <row r="759" spans="1:19" ht="15" hidden="1">
      <c r="A759" s="146"/>
      <c r="B759" s="147"/>
      <c r="C759" s="148"/>
      <c r="D759" s="116"/>
      <c r="E759" s="149"/>
      <c r="F759" s="114"/>
      <c r="G759" s="114"/>
      <c r="H759" s="150"/>
      <c r="I759" s="150"/>
      <c r="J759" s="150"/>
      <c r="K759" s="151"/>
      <c r="L759" s="116"/>
      <c r="M759" s="115"/>
      <c r="N759" s="114"/>
      <c r="O759" s="116"/>
      <c r="P759" s="118"/>
      <c r="Q759" s="116"/>
      <c r="R759" s="116"/>
      <c r="S759" s="116"/>
    </row>
    <row r="760" spans="1:19" ht="15" hidden="1">
      <c r="A760" s="146"/>
      <c r="B760" s="147"/>
      <c r="C760" s="148"/>
      <c r="D760" s="116"/>
      <c r="E760" s="149"/>
      <c r="F760" s="114"/>
      <c r="G760" s="114"/>
      <c r="H760" s="150"/>
      <c r="I760" s="150"/>
      <c r="J760" s="150"/>
      <c r="K760" s="151"/>
      <c r="L760" s="116"/>
      <c r="M760" s="115"/>
      <c r="N760" s="114"/>
      <c r="O760" s="116"/>
      <c r="P760" s="118"/>
      <c r="Q760" s="116"/>
      <c r="R760" s="116"/>
      <c r="S760" s="116"/>
    </row>
    <row r="761" spans="1:19" ht="15" hidden="1">
      <c r="A761" s="146"/>
      <c r="B761" s="147"/>
      <c r="C761" s="148"/>
      <c r="D761" s="116"/>
      <c r="E761" s="149"/>
      <c r="F761" s="114"/>
      <c r="G761" s="117"/>
      <c r="H761" s="150"/>
      <c r="I761" s="150"/>
      <c r="J761" s="150"/>
      <c r="K761" s="151"/>
      <c r="L761" s="116"/>
      <c r="M761" s="115"/>
      <c r="N761" s="114"/>
      <c r="O761" s="116"/>
      <c r="P761" s="118"/>
      <c r="Q761" s="116"/>
      <c r="R761" s="116"/>
      <c r="S761" s="116"/>
    </row>
    <row r="762" spans="1:19" ht="15" hidden="1">
      <c r="A762" s="146"/>
      <c r="B762" s="147"/>
      <c r="C762" s="148"/>
      <c r="D762" s="116"/>
      <c r="E762" s="149"/>
      <c r="F762" s="114"/>
      <c r="G762" s="114"/>
      <c r="H762" s="150"/>
      <c r="I762" s="150"/>
      <c r="J762" s="146"/>
      <c r="K762" s="151"/>
      <c r="L762" s="116"/>
      <c r="M762" s="115"/>
      <c r="N762" s="114"/>
      <c r="O762" s="116"/>
      <c r="P762" s="118"/>
      <c r="Q762" s="116"/>
      <c r="R762" s="116"/>
      <c r="S762" s="116"/>
    </row>
    <row r="763" spans="1:19" ht="15" hidden="1">
      <c r="A763" s="146"/>
      <c r="B763" s="147"/>
      <c r="C763" s="148"/>
      <c r="D763" s="116"/>
      <c r="E763" s="149"/>
      <c r="F763" s="114"/>
      <c r="G763" s="114"/>
      <c r="H763" s="150"/>
      <c r="I763" s="150"/>
      <c r="J763" s="150"/>
      <c r="K763" s="151"/>
      <c r="L763" s="116"/>
      <c r="M763" s="115"/>
      <c r="N763" s="114"/>
      <c r="O763" s="116"/>
      <c r="P763" s="118"/>
      <c r="Q763" s="116"/>
      <c r="R763" s="116"/>
      <c r="S763" s="116"/>
    </row>
    <row r="764" spans="1:19" ht="15" hidden="1">
      <c r="A764" s="146"/>
      <c r="B764" s="147"/>
      <c r="C764" s="148"/>
      <c r="D764" s="116"/>
      <c r="E764" s="149"/>
      <c r="F764" s="114"/>
      <c r="G764" s="117"/>
      <c r="H764" s="150"/>
      <c r="I764" s="150"/>
      <c r="J764" s="150"/>
      <c r="K764" s="151"/>
      <c r="L764" s="116"/>
      <c r="M764" s="115"/>
      <c r="N764" s="114"/>
      <c r="O764" s="116"/>
      <c r="P764" s="118"/>
      <c r="Q764" s="116"/>
      <c r="R764" s="116"/>
      <c r="S764" s="116"/>
    </row>
    <row r="765" spans="1:19" ht="15" hidden="1">
      <c r="A765" s="146"/>
      <c r="B765" s="147"/>
      <c r="C765" s="148"/>
      <c r="D765" s="116"/>
      <c r="E765" s="149"/>
      <c r="F765" s="114"/>
      <c r="G765" s="114"/>
      <c r="H765" s="150"/>
      <c r="I765" s="150"/>
      <c r="J765" s="150"/>
      <c r="K765" s="151"/>
      <c r="L765" s="116"/>
      <c r="M765" s="115"/>
      <c r="N765" s="114"/>
      <c r="O765" s="116"/>
      <c r="P765" s="118"/>
      <c r="Q765" s="116"/>
      <c r="R765" s="116"/>
      <c r="S765" s="116"/>
    </row>
    <row r="766" spans="1:19" ht="15" hidden="1">
      <c r="A766" s="146"/>
      <c r="B766" s="147"/>
      <c r="C766" s="148"/>
      <c r="D766" s="116"/>
      <c r="E766" s="149"/>
      <c r="F766" s="114"/>
      <c r="G766" s="114"/>
      <c r="H766" s="150"/>
      <c r="I766" s="150"/>
      <c r="J766" s="150"/>
      <c r="K766" s="151"/>
      <c r="L766" s="116"/>
      <c r="M766" s="115"/>
      <c r="N766" s="114"/>
      <c r="O766" s="116"/>
      <c r="P766" s="118"/>
      <c r="Q766" s="116"/>
      <c r="R766" s="116"/>
      <c r="S766" s="116"/>
    </row>
    <row r="767" spans="1:19" ht="15" hidden="1">
      <c r="A767" s="146"/>
      <c r="B767" s="147"/>
      <c r="C767" s="148"/>
      <c r="D767" s="116"/>
      <c r="E767" s="149"/>
      <c r="F767" s="114"/>
      <c r="G767" s="117"/>
      <c r="H767" s="150"/>
      <c r="I767" s="150"/>
      <c r="J767" s="150"/>
      <c r="K767" s="151"/>
      <c r="L767" s="116"/>
      <c r="M767" s="115"/>
      <c r="N767" s="114"/>
      <c r="O767" s="116"/>
      <c r="P767" s="118"/>
      <c r="Q767" s="116"/>
      <c r="R767" s="116"/>
      <c r="S767" s="116"/>
    </row>
    <row r="768" spans="1:19" ht="15" hidden="1">
      <c r="A768" s="146"/>
      <c r="B768" s="147"/>
      <c r="C768" s="148"/>
      <c r="D768" s="116"/>
      <c r="E768" s="149"/>
      <c r="F768" s="114"/>
      <c r="G768" s="114"/>
      <c r="H768" s="150"/>
      <c r="I768" s="150"/>
      <c r="J768" s="146"/>
      <c r="K768" s="151"/>
      <c r="L768" s="116"/>
      <c r="M768" s="115"/>
      <c r="N768" s="114"/>
      <c r="O768" s="116"/>
      <c r="P768" s="118"/>
      <c r="Q768" s="116"/>
      <c r="R768" s="116"/>
      <c r="S768" s="116"/>
    </row>
    <row r="769" spans="1:19" ht="15" hidden="1">
      <c r="A769" s="146"/>
      <c r="B769" s="147"/>
      <c r="C769" s="148"/>
      <c r="D769" s="116"/>
      <c r="E769" s="149"/>
      <c r="F769" s="114"/>
      <c r="G769" s="114"/>
      <c r="H769" s="150"/>
      <c r="I769" s="150"/>
      <c r="J769" s="150"/>
      <c r="K769" s="151"/>
      <c r="L769" s="116"/>
      <c r="M769" s="115"/>
      <c r="N769" s="114"/>
      <c r="O769" s="116"/>
      <c r="P769" s="118"/>
      <c r="Q769" s="116"/>
      <c r="R769" s="116"/>
      <c r="S769" s="116"/>
    </row>
    <row r="770" spans="1:19" ht="15" hidden="1">
      <c r="A770" s="146"/>
      <c r="B770" s="147"/>
      <c r="C770" s="148"/>
      <c r="D770" s="116"/>
      <c r="E770" s="149"/>
      <c r="F770" s="114"/>
      <c r="G770" s="117"/>
      <c r="H770" s="150"/>
      <c r="I770" s="150"/>
      <c r="J770" s="150"/>
      <c r="K770" s="151"/>
      <c r="L770" s="116"/>
      <c r="M770" s="115"/>
      <c r="N770" s="114"/>
      <c r="O770" s="116"/>
      <c r="P770" s="118"/>
      <c r="Q770" s="116"/>
      <c r="R770" s="116"/>
      <c r="S770" s="116"/>
    </row>
    <row r="771" spans="1:19" ht="15" hidden="1">
      <c r="A771" s="146"/>
      <c r="B771" s="147"/>
      <c r="C771" s="148"/>
      <c r="D771" s="116"/>
      <c r="E771" s="149"/>
      <c r="F771" s="114"/>
      <c r="G771" s="114"/>
      <c r="H771" s="150"/>
      <c r="I771" s="150"/>
      <c r="J771" s="150"/>
      <c r="K771" s="151"/>
      <c r="L771" s="116"/>
      <c r="M771" s="115"/>
      <c r="N771" s="114"/>
      <c r="O771" s="116"/>
      <c r="P771" s="118"/>
      <c r="Q771" s="116"/>
      <c r="R771" s="116"/>
      <c r="S771" s="116"/>
    </row>
    <row r="772" spans="1:19" ht="15" hidden="1">
      <c r="A772" s="146"/>
      <c r="B772" s="147"/>
      <c r="C772" s="148"/>
      <c r="D772" s="116"/>
      <c r="E772" s="149"/>
      <c r="F772" s="114"/>
      <c r="G772" s="114"/>
      <c r="H772" s="150"/>
      <c r="I772" s="150"/>
      <c r="J772" s="150"/>
      <c r="K772" s="151"/>
      <c r="L772" s="116"/>
      <c r="M772" s="115"/>
      <c r="N772" s="114"/>
      <c r="O772" s="116"/>
      <c r="P772" s="118"/>
      <c r="Q772" s="116"/>
      <c r="R772" s="116"/>
      <c r="S772" s="116"/>
    </row>
    <row r="773" spans="1:19" ht="15" hidden="1">
      <c r="A773" s="146"/>
      <c r="B773" s="147"/>
      <c r="C773" s="148"/>
      <c r="D773" s="116"/>
      <c r="E773" s="149"/>
      <c r="F773" s="114"/>
      <c r="G773" s="117"/>
      <c r="H773" s="150"/>
      <c r="I773" s="150"/>
      <c r="J773" s="150"/>
      <c r="K773" s="151"/>
      <c r="L773" s="116"/>
      <c r="M773" s="115"/>
      <c r="N773" s="114"/>
      <c r="O773" s="116"/>
      <c r="P773" s="118"/>
      <c r="Q773" s="116"/>
      <c r="R773" s="116"/>
      <c r="S773" s="116"/>
    </row>
    <row r="774" spans="1:19" ht="15" hidden="1">
      <c r="A774" s="146"/>
      <c r="B774" s="147"/>
      <c r="C774" s="148"/>
      <c r="D774" s="116"/>
      <c r="E774" s="149"/>
      <c r="F774" s="114"/>
      <c r="G774" s="114"/>
      <c r="H774" s="150"/>
      <c r="I774" s="150"/>
      <c r="J774" s="146"/>
      <c r="K774" s="151"/>
      <c r="L774" s="116"/>
      <c r="M774" s="115"/>
      <c r="N774" s="114"/>
      <c r="O774" s="116"/>
      <c r="P774" s="118"/>
      <c r="Q774" s="116"/>
      <c r="R774" s="116"/>
      <c r="S774" s="116"/>
    </row>
    <row r="775" spans="1:19" ht="15" hidden="1">
      <c r="A775" s="146"/>
      <c r="B775" s="147"/>
      <c r="C775" s="148"/>
      <c r="D775" s="116"/>
      <c r="E775" s="149"/>
      <c r="F775" s="114"/>
      <c r="G775" s="114"/>
      <c r="H775" s="150"/>
      <c r="I775" s="150"/>
      <c r="J775" s="150"/>
      <c r="K775" s="151"/>
      <c r="L775" s="116"/>
      <c r="M775" s="115"/>
      <c r="N775" s="114"/>
      <c r="O775" s="116"/>
      <c r="P775" s="118"/>
      <c r="Q775" s="116"/>
      <c r="R775" s="116"/>
      <c r="S775" s="116"/>
    </row>
    <row r="776" spans="1:19" ht="15" hidden="1">
      <c r="A776" s="146"/>
      <c r="B776" s="147"/>
      <c r="C776" s="148"/>
      <c r="D776" s="116"/>
      <c r="E776" s="149"/>
      <c r="F776" s="114"/>
      <c r="G776" s="117"/>
      <c r="H776" s="150"/>
      <c r="I776" s="150"/>
      <c r="J776" s="150"/>
      <c r="K776" s="151"/>
      <c r="L776" s="116"/>
      <c r="M776" s="115"/>
      <c r="N776" s="114"/>
      <c r="O776" s="116"/>
      <c r="P776" s="118"/>
      <c r="Q776" s="116"/>
      <c r="R776" s="116"/>
      <c r="S776" s="116"/>
    </row>
    <row r="777" spans="1:19" ht="15" hidden="1">
      <c r="A777" s="146"/>
      <c r="B777" s="147"/>
      <c r="C777" s="148"/>
      <c r="D777" s="116"/>
      <c r="E777" s="149"/>
      <c r="F777" s="114"/>
      <c r="G777" s="114"/>
      <c r="H777" s="150"/>
      <c r="I777" s="150"/>
      <c r="J777" s="150"/>
      <c r="K777" s="151"/>
      <c r="L777" s="116"/>
      <c r="M777" s="115"/>
      <c r="N777" s="114"/>
      <c r="O777" s="116"/>
      <c r="P777" s="118"/>
      <c r="Q777" s="116"/>
      <c r="R777" s="116"/>
      <c r="S777" s="116"/>
    </row>
    <row r="778" spans="1:19" ht="15" hidden="1">
      <c r="A778" s="146"/>
      <c r="B778" s="147"/>
      <c r="C778" s="148"/>
      <c r="D778" s="116"/>
      <c r="E778" s="149"/>
      <c r="F778" s="114"/>
      <c r="G778" s="114"/>
      <c r="H778" s="150"/>
      <c r="I778" s="150"/>
      <c r="J778" s="150"/>
      <c r="K778" s="151"/>
      <c r="L778" s="116"/>
      <c r="M778" s="115"/>
      <c r="N778" s="114"/>
      <c r="O778" s="116"/>
      <c r="P778" s="118"/>
      <c r="Q778" s="116"/>
      <c r="R778" s="116"/>
      <c r="S778" s="116"/>
    </row>
    <row r="779" spans="1:19" ht="15" hidden="1">
      <c r="A779" s="146"/>
      <c r="B779" s="147"/>
      <c r="C779" s="148"/>
      <c r="D779" s="116"/>
      <c r="E779" s="149"/>
      <c r="F779" s="114"/>
      <c r="G779" s="117"/>
      <c r="H779" s="150"/>
      <c r="I779" s="150"/>
      <c r="J779" s="150"/>
      <c r="K779" s="151"/>
      <c r="L779" s="116"/>
      <c r="M779" s="115"/>
      <c r="N779" s="114"/>
      <c r="O779" s="116"/>
      <c r="P779" s="118"/>
      <c r="Q779" s="116"/>
      <c r="R779" s="116"/>
      <c r="S779" s="116"/>
    </row>
    <row r="780" spans="1:19" ht="15" hidden="1">
      <c r="A780" s="146"/>
      <c r="B780" s="147"/>
      <c r="C780" s="148"/>
      <c r="D780" s="116"/>
      <c r="E780" s="149"/>
      <c r="F780" s="114"/>
      <c r="G780" s="114"/>
      <c r="H780" s="150"/>
      <c r="I780" s="150"/>
      <c r="J780" s="151"/>
      <c r="K780" s="151"/>
      <c r="L780" s="116"/>
      <c r="M780" s="115"/>
      <c r="N780" s="114"/>
      <c r="O780" s="116"/>
      <c r="P780" s="118"/>
      <c r="Q780" s="116"/>
      <c r="R780" s="116"/>
      <c r="S780" s="116"/>
    </row>
    <row r="781" spans="1:19" ht="15" hidden="1">
      <c r="A781" s="146"/>
      <c r="B781" s="147"/>
      <c r="C781" s="148"/>
      <c r="D781" s="116"/>
      <c r="E781" s="149"/>
      <c r="F781" s="114"/>
      <c r="G781" s="114"/>
      <c r="H781" s="150"/>
      <c r="I781" s="150"/>
      <c r="J781" s="150"/>
      <c r="K781" s="151"/>
      <c r="L781" s="116"/>
      <c r="M781" s="115"/>
      <c r="N781" s="114"/>
      <c r="O781" s="116"/>
      <c r="P781" s="118"/>
      <c r="Q781" s="116"/>
      <c r="R781" s="116"/>
      <c r="S781" s="116"/>
    </row>
    <row r="782" spans="1:19" ht="15" hidden="1">
      <c r="A782" s="146"/>
      <c r="B782" s="147"/>
      <c r="C782" s="148"/>
      <c r="D782" s="116"/>
      <c r="E782" s="149"/>
      <c r="F782" s="114"/>
      <c r="G782" s="114"/>
      <c r="H782" s="150"/>
      <c r="I782" s="150"/>
      <c r="J782" s="150"/>
      <c r="K782" s="151"/>
      <c r="L782" s="150"/>
      <c r="M782" s="115"/>
      <c r="N782" s="114"/>
      <c r="O782" s="116"/>
      <c r="P782" s="118"/>
      <c r="Q782" s="116"/>
      <c r="R782" s="116"/>
      <c r="S782" s="116"/>
    </row>
    <row r="783" spans="1:19" ht="15" hidden="1">
      <c r="A783" s="146"/>
      <c r="B783" s="147"/>
      <c r="C783" s="148"/>
      <c r="D783" s="116"/>
      <c r="E783" s="149"/>
      <c r="F783" s="114"/>
      <c r="G783" s="114"/>
      <c r="H783" s="150"/>
      <c r="I783" s="150"/>
      <c r="J783" s="150"/>
      <c r="K783" s="151"/>
      <c r="L783" s="116"/>
      <c r="M783" s="115"/>
      <c r="N783" s="114"/>
      <c r="O783" s="116"/>
      <c r="P783" s="118"/>
      <c r="Q783" s="116"/>
      <c r="R783" s="116"/>
      <c r="S783" s="116"/>
    </row>
    <row r="784" spans="1:19" ht="15" hidden="1">
      <c r="A784" s="146"/>
      <c r="B784" s="147"/>
      <c r="C784" s="148"/>
      <c r="D784" s="116"/>
      <c r="E784" s="149"/>
      <c r="F784" s="114"/>
      <c r="G784" s="114"/>
      <c r="H784" s="150"/>
      <c r="I784" s="150"/>
      <c r="J784" s="150"/>
      <c r="K784" s="151"/>
      <c r="L784" s="150"/>
      <c r="M784" s="115"/>
      <c r="N784" s="114"/>
      <c r="O784" s="116"/>
      <c r="P784" s="118"/>
      <c r="Q784" s="116"/>
      <c r="R784" s="116"/>
      <c r="S784" s="116"/>
    </row>
    <row r="785" spans="1:19" ht="15" hidden="1">
      <c r="A785" s="146"/>
      <c r="B785" s="147"/>
      <c r="C785" s="148"/>
      <c r="D785" s="116"/>
      <c r="E785" s="149"/>
      <c r="F785" s="114"/>
      <c r="G785" s="114"/>
      <c r="H785" s="150"/>
      <c r="I785" s="150"/>
      <c r="J785" s="150"/>
      <c r="K785" s="151"/>
      <c r="L785" s="116"/>
      <c r="M785" s="115"/>
      <c r="N785" s="114"/>
      <c r="O785" s="116"/>
      <c r="P785" s="118"/>
      <c r="Q785" s="116"/>
      <c r="R785" s="116"/>
      <c r="S785" s="116"/>
    </row>
    <row r="786" spans="1:19" ht="15" hidden="1">
      <c r="A786" s="146"/>
      <c r="B786" s="147"/>
      <c r="C786" s="148"/>
      <c r="D786" s="116"/>
      <c r="E786" s="149"/>
      <c r="F786" s="114"/>
      <c r="G786" s="114"/>
      <c r="H786" s="150"/>
      <c r="I786" s="150"/>
      <c r="J786" s="150"/>
      <c r="K786" s="151"/>
      <c r="L786" s="150"/>
      <c r="M786" s="115"/>
      <c r="N786" s="114"/>
      <c r="O786" s="116"/>
      <c r="P786" s="118"/>
      <c r="Q786" s="116"/>
      <c r="R786" s="116"/>
      <c r="S786" s="116"/>
    </row>
    <row r="787" spans="1:19" ht="15" hidden="1">
      <c r="A787" s="146"/>
      <c r="B787" s="147"/>
      <c r="C787" s="148"/>
      <c r="D787" s="116"/>
      <c r="E787" s="149"/>
      <c r="F787" s="114"/>
      <c r="G787" s="114"/>
      <c r="H787" s="150"/>
      <c r="I787" s="150"/>
      <c r="J787" s="150"/>
      <c r="K787" s="151"/>
      <c r="L787" s="116"/>
      <c r="M787" s="115"/>
      <c r="N787" s="114"/>
      <c r="O787" s="116"/>
      <c r="P787" s="118"/>
      <c r="Q787" s="116"/>
      <c r="R787" s="116"/>
      <c r="S787" s="116"/>
    </row>
    <row r="788" spans="1:19" ht="15" hidden="1">
      <c r="A788" s="146"/>
      <c r="B788" s="147"/>
      <c r="C788" s="148"/>
      <c r="D788" s="116"/>
      <c r="E788" s="149"/>
      <c r="F788" s="114"/>
      <c r="G788" s="114"/>
      <c r="H788" s="150"/>
      <c r="I788" s="150"/>
      <c r="J788" s="150"/>
      <c r="K788" s="151"/>
      <c r="L788" s="150"/>
      <c r="M788" s="115"/>
      <c r="N788" s="114"/>
      <c r="O788" s="116"/>
      <c r="P788" s="118"/>
      <c r="Q788" s="116"/>
      <c r="R788" s="116"/>
      <c r="S788" s="116"/>
    </row>
    <row r="789" spans="1:19" ht="15" hidden="1">
      <c r="A789" s="146"/>
      <c r="B789" s="147"/>
      <c r="C789" s="148"/>
      <c r="D789" s="116"/>
      <c r="E789" s="149"/>
      <c r="F789" s="114"/>
      <c r="G789" s="114"/>
      <c r="H789" s="150"/>
      <c r="I789" s="150"/>
      <c r="J789" s="150"/>
      <c r="K789" s="151"/>
      <c r="L789" s="116"/>
      <c r="M789" s="115"/>
      <c r="N789" s="114"/>
      <c r="O789" s="116"/>
      <c r="P789" s="118"/>
      <c r="Q789" s="116"/>
      <c r="R789" s="116"/>
      <c r="S789" s="116"/>
    </row>
    <row r="790" spans="1:19" ht="15" hidden="1">
      <c r="A790" s="146"/>
      <c r="B790" s="147"/>
      <c r="C790" s="148"/>
      <c r="D790" s="116"/>
      <c r="E790" s="149"/>
      <c r="F790" s="114"/>
      <c r="G790" s="114"/>
      <c r="H790" s="150"/>
      <c r="I790" s="150"/>
      <c r="J790" s="150"/>
      <c r="K790" s="151"/>
      <c r="L790" s="150"/>
      <c r="M790" s="115"/>
      <c r="N790" s="114"/>
      <c r="O790" s="116"/>
      <c r="P790" s="118"/>
      <c r="Q790" s="116"/>
      <c r="R790" s="116"/>
      <c r="S790" s="116"/>
    </row>
    <row r="791" spans="1:19" ht="15" hidden="1">
      <c r="A791" s="146"/>
      <c r="B791" s="147"/>
      <c r="C791" s="148"/>
      <c r="D791" s="116"/>
      <c r="E791" s="149"/>
      <c r="F791" s="114"/>
      <c r="G791" s="114"/>
      <c r="H791" s="150"/>
      <c r="I791" s="150"/>
      <c r="J791" s="150"/>
      <c r="K791" s="151"/>
      <c r="L791" s="116"/>
      <c r="M791" s="115"/>
      <c r="N791" s="114"/>
      <c r="O791" s="116"/>
      <c r="P791" s="118"/>
      <c r="Q791" s="116"/>
      <c r="R791" s="116"/>
      <c r="S791" s="116"/>
    </row>
    <row r="792" spans="1:19" ht="15" hidden="1">
      <c r="A792" s="146"/>
      <c r="B792" s="147"/>
      <c r="C792" s="148"/>
      <c r="D792" s="116"/>
      <c r="E792" s="149"/>
      <c r="F792" s="114"/>
      <c r="G792" s="114"/>
      <c r="H792" s="150"/>
      <c r="I792" s="150"/>
      <c r="J792" s="150"/>
      <c r="K792" s="151"/>
      <c r="L792" s="150"/>
      <c r="M792" s="115"/>
      <c r="N792" s="114"/>
      <c r="O792" s="116"/>
      <c r="P792" s="118"/>
      <c r="Q792" s="116"/>
      <c r="R792" s="116"/>
      <c r="S792" s="116"/>
    </row>
    <row r="793" spans="1:19" ht="15" hidden="1">
      <c r="A793" s="146"/>
      <c r="B793" s="147"/>
      <c r="C793" s="148"/>
      <c r="D793" s="116"/>
      <c r="E793" s="149"/>
      <c r="F793" s="114"/>
      <c r="G793" s="114"/>
      <c r="H793" s="150"/>
      <c r="I793" s="150"/>
      <c r="J793" s="150"/>
      <c r="K793" s="151"/>
      <c r="L793" s="116"/>
      <c r="M793" s="115"/>
      <c r="N793" s="114"/>
      <c r="O793" s="116"/>
      <c r="P793" s="118"/>
      <c r="Q793" s="116"/>
      <c r="R793" s="116"/>
      <c r="S793" s="116"/>
    </row>
    <row r="794" spans="1:19" ht="15" hidden="1">
      <c r="A794" s="146"/>
      <c r="B794" s="147"/>
      <c r="C794" s="148"/>
      <c r="D794" s="116"/>
      <c r="E794" s="149"/>
      <c r="F794" s="114"/>
      <c r="G794" s="114"/>
      <c r="H794" s="150"/>
      <c r="I794" s="150"/>
      <c r="J794" s="150"/>
      <c r="K794" s="151"/>
      <c r="L794" s="150"/>
      <c r="M794" s="115"/>
      <c r="N794" s="114"/>
      <c r="O794" s="116"/>
      <c r="P794" s="118"/>
      <c r="Q794" s="116"/>
      <c r="R794" s="116"/>
      <c r="S794" s="116"/>
    </row>
    <row r="795" spans="1:19" ht="15" hidden="1">
      <c r="A795" s="146"/>
      <c r="B795" s="147"/>
      <c r="C795" s="148"/>
      <c r="D795" s="116"/>
      <c r="E795" s="149"/>
      <c r="F795" s="114"/>
      <c r="G795" s="117"/>
      <c r="H795" s="150"/>
      <c r="I795" s="150"/>
      <c r="J795" s="151"/>
      <c r="K795" s="151"/>
      <c r="L795" s="116"/>
      <c r="M795" s="115"/>
      <c r="N795" s="114"/>
      <c r="O795" s="116"/>
      <c r="P795" s="118"/>
      <c r="Q795" s="116"/>
      <c r="R795" s="116"/>
      <c r="S795" s="116"/>
    </row>
    <row r="796" spans="1:19" ht="15" hidden="1">
      <c r="A796" s="146"/>
      <c r="B796" s="147"/>
      <c r="C796" s="148"/>
      <c r="D796" s="116"/>
      <c r="E796" s="149"/>
      <c r="F796" s="114"/>
      <c r="G796" s="117"/>
      <c r="H796" s="150"/>
      <c r="I796" s="150"/>
      <c r="J796" s="116"/>
      <c r="K796" s="151"/>
      <c r="L796" s="150"/>
      <c r="M796" s="115"/>
      <c r="N796" s="114"/>
      <c r="O796" s="116"/>
      <c r="P796" s="118"/>
      <c r="Q796" s="116"/>
      <c r="R796" s="116"/>
      <c r="S796" s="116"/>
    </row>
    <row r="797" spans="1:19" ht="15" hidden="1">
      <c r="A797" s="146"/>
      <c r="B797" s="147"/>
      <c r="C797" s="148"/>
      <c r="D797" s="116"/>
      <c r="E797" s="149"/>
      <c r="F797" s="114"/>
      <c r="G797" s="117"/>
      <c r="H797" s="150"/>
      <c r="I797" s="150"/>
      <c r="J797" s="150"/>
      <c r="K797" s="151"/>
      <c r="L797" s="150"/>
      <c r="M797" s="115"/>
      <c r="N797" s="114"/>
      <c r="O797" s="116"/>
      <c r="P797" s="118"/>
      <c r="Q797" s="116"/>
      <c r="R797" s="116"/>
      <c r="S797" s="116"/>
    </row>
    <row r="798" spans="1:19" ht="15" hidden="1">
      <c r="A798" s="146"/>
      <c r="B798" s="147"/>
      <c r="C798" s="148"/>
      <c r="D798" s="116"/>
      <c r="E798" s="149"/>
      <c r="F798" s="114"/>
      <c r="G798" s="117"/>
      <c r="H798" s="150"/>
      <c r="I798" s="150"/>
      <c r="J798" s="150"/>
      <c r="K798" s="151"/>
      <c r="L798" s="150"/>
      <c r="M798" s="115"/>
      <c r="N798" s="114"/>
      <c r="O798" s="116"/>
      <c r="P798" s="118"/>
      <c r="Q798" s="116"/>
      <c r="R798" s="116"/>
      <c r="S798" s="116"/>
    </row>
    <row r="799" spans="1:19" ht="15" hidden="1">
      <c r="A799" s="146"/>
      <c r="B799" s="147"/>
      <c r="C799" s="148"/>
      <c r="D799" s="116"/>
      <c r="E799" s="149"/>
      <c r="F799" s="114"/>
      <c r="G799" s="117"/>
      <c r="H799" s="150"/>
      <c r="I799" s="150"/>
      <c r="J799" s="150"/>
      <c r="K799" s="151"/>
      <c r="L799" s="150"/>
      <c r="M799" s="115"/>
      <c r="N799" s="114"/>
      <c r="O799" s="116"/>
      <c r="P799" s="118"/>
      <c r="Q799" s="116"/>
      <c r="R799" s="116"/>
      <c r="S799" s="116"/>
    </row>
    <row r="800" spans="1:19" ht="15" hidden="1">
      <c r="A800" s="146"/>
      <c r="B800" s="147"/>
      <c r="C800" s="148"/>
      <c r="D800" s="116"/>
      <c r="E800" s="149"/>
      <c r="F800" s="114"/>
      <c r="G800" s="117"/>
      <c r="H800" s="150"/>
      <c r="I800" s="150"/>
      <c r="J800" s="150"/>
      <c r="K800" s="151"/>
      <c r="L800" s="150"/>
      <c r="M800" s="115"/>
      <c r="N800" s="114"/>
      <c r="O800" s="116"/>
      <c r="P800" s="118"/>
      <c r="Q800" s="116"/>
      <c r="R800" s="116"/>
      <c r="S800" s="116"/>
    </row>
    <row r="801" spans="1:19" ht="15" hidden="1">
      <c r="A801" s="146"/>
      <c r="B801" s="147"/>
      <c r="C801" s="148"/>
      <c r="D801" s="116"/>
      <c r="E801" s="149"/>
      <c r="F801" s="114"/>
      <c r="G801" s="117"/>
      <c r="H801" s="150"/>
      <c r="I801" s="150"/>
      <c r="J801" s="150"/>
      <c r="K801" s="151"/>
      <c r="L801" s="116"/>
      <c r="M801" s="115"/>
      <c r="N801" s="114"/>
      <c r="O801" s="116"/>
      <c r="P801" s="118"/>
      <c r="Q801" s="116"/>
      <c r="R801" s="116"/>
      <c r="S801" s="116"/>
    </row>
    <row r="802" spans="1:19" ht="15" hidden="1">
      <c r="A802" s="146"/>
      <c r="B802" s="147"/>
      <c r="C802" s="148"/>
      <c r="D802" s="116"/>
      <c r="E802" s="149"/>
      <c r="F802" s="114"/>
      <c r="G802" s="117"/>
      <c r="H802" s="150"/>
      <c r="I802" s="150"/>
      <c r="J802" s="116"/>
      <c r="K802" s="151"/>
      <c r="L802" s="150"/>
      <c r="M802" s="115"/>
      <c r="N802" s="114"/>
      <c r="O802" s="116"/>
      <c r="P802" s="118"/>
      <c r="Q802" s="116"/>
      <c r="R802" s="116"/>
      <c r="S802" s="116"/>
    </row>
    <row r="803" spans="1:19" ht="15" hidden="1">
      <c r="A803" s="146"/>
      <c r="B803" s="147"/>
      <c r="C803" s="148"/>
      <c r="D803" s="116"/>
      <c r="E803" s="149"/>
      <c r="F803" s="114"/>
      <c r="G803" s="117"/>
      <c r="H803" s="150"/>
      <c r="I803" s="150"/>
      <c r="J803" s="150"/>
      <c r="K803" s="151"/>
      <c r="L803" s="150"/>
      <c r="M803" s="115"/>
      <c r="N803" s="114"/>
      <c r="O803" s="116"/>
      <c r="P803" s="118"/>
      <c r="Q803" s="116"/>
      <c r="R803" s="116"/>
      <c r="S803" s="116"/>
    </row>
    <row r="804" spans="1:19" ht="15" hidden="1">
      <c r="A804" s="146"/>
      <c r="B804" s="147"/>
      <c r="C804" s="148"/>
      <c r="D804" s="116"/>
      <c r="E804" s="149"/>
      <c r="F804" s="114"/>
      <c r="G804" s="117"/>
      <c r="H804" s="150"/>
      <c r="I804" s="150"/>
      <c r="J804" s="150"/>
      <c r="K804" s="151"/>
      <c r="L804" s="150"/>
      <c r="M804" s="115"/>
      <c r="N804" s="114"/>
      <c r="O804" s="116"/>
      <c r="P804" s="118"/>
      <c r="Q804" s="116"/>
      <c r="R804" s="116"/>
      <c r="S804" s="116"/>
    </row>
    <row r="805" spans="1:19" ht="15" hidden="1">
      <c r="A805" s="146"/>
      <c r="B805" s="147"/>
      <c r="C805" s="148"/>
      <c r="D805" s="116"/>
      <c r="E805" s="149"/>
      <c r="F805" s="114"/>
      <c r="G805" s="117"/>
      <c r="H805" s="150"/>
      <c r="I805" s="150"/>
      <c r="J805" s="150"/>
      <c r="K805" s="151"/>
      <c r="L805" s="150"/>
      <c r="M805" s="115"/>
      <c r="N805" s="114"/>
      <c r="O805" s="116"/>
      <c r="P805" s="118"/>
      <c r="Q805" s="116"/>
      <c r="R805" s="116"/>
      <c r="S805" s="116"/>
    </row>
    <row r="806" spans="1:19" ht="15" hidden="1">
      <c r="A806" s="146"/>
      <c r="B806" s="147"/>
      <c r="C806" s="148"/>
      <c r="D806" s="116"/>
      <c r="E806" s="149"/>
      <c r="F806" s="114"/>
      <c r="G806" s="117"/>
      <c r="H806" s="150"/>
      <c r="I806" s="150"/>
      <c r="J806" s="150"/>
      <c r="K806" s="151"/>
      <c r="L806" s="150"/>
      <c r="M806" s="115"/>
      <c r="N806" s="114"/>
      <c r="O806" s="116"/>
      <c r="P806" s="118"/>
      <c r="Q806" s="116"/>
      <c r="R806" s="116"/>
      <c r="S806" s="116"/>
    </row>
    <row r="807" spans="1:19" ht="15" hidden="1">
      <c r="A807" s="146"/>
      <c r="B807" s="147"/>
      <c r="C807" s="148"/>
      <c r="D807" s="116"/>
      <c r="E807" s="149"/>
      <c r="F807" s="114"/>
      <c r="G807" s="117"/>
      <c r="H807" s="150"/>
      <c r="I807" s="150"/>
      <c r="J807" s="150"/>
      <c r="K807" s="151"/>
      <c r="L807" s="116"/>
      <c r="M807" s="115"/>
      <c r="N807" s="114"/>
      <c r="O807" s="116"/>
      <c r="P807" s="118"/>
      <c r="Q807" s="116"/>
      <c r="R807" s="116"/>
      <c r="S807" s="116"/>
    </row>
    <row r="808" spans="1:19" ht="15" hidden="1">
      <c r="A808" s="146"/>
      <c r="B808" s="147"/>
      <c r="C808" s="148"/>
      <c r="D808" s="116"/>
      <c r="E808" s="149"/>
      <c r="F808" s="114"/>
      <c r="G808" s="117"/>
      <c r="H808" s="150"/>
      <c r="I808" s="150"/>
      <c r="J808" s="116"/>
      <c r="K808" s="151"/>
      <c r="L808" s="150"/>
      <c r="M808" s="115"/>
      <c r="N808" s="114"/>
      <c r="O808" s="116"/>
      <c r="P808" s="118"/>
      <c r="Q808" s="116"/>
      <c r="R808" s="116"/>
      <c r="S808" s="116"/>
    </row>
    <row r="809" spans="1:19" ht="15" hidden="1">
      <c r="A809" s="146"/>
      <c r="B809" s="147"/>
      <c r="C809" s="148"/>
      <c r="D809" s="116"/>
      <c r="E809" s="149"/>
      <c r="F809" s="114"/>
      <c r="G809" s="117"/>
      <c r="H809" s="150"/>
      <c r="I809" s="150"/>
      <c r="J809" s="150"/>
      <c r="K809" s="151"/>
      <c r="L809" s="150"/>
      <c r="M809" s="115"/>
      <c r="N809" s="114"/>
      <c r="O809" s="116"/>
      <c r="P809" s="118"/>
      <c r="Q809" s="116"/>
      <c r="R809" s="116"/>
      <c r="S809" s="116"/>
    </row>
    <row r="810" spans="1:19" ht="15" hidden="1">
      <c r="A810" s="146"/>
      <c r="B810" s="147"/>
      <c r="C810" s="148"/>
      <c r="D810" s="116"/>
      <c r="E810" s="149"/>
      <c r="F810" s="114"/>
      <c r="G810" s="117"/>
      <c r="H810" s="150"/>
      <c r="I810" s="150"/>
      <c r="J810" s="150"/>
      <c r="K810" s="151"/>
      <c r="L810" s="150"/>
      <c r="M810" s="115"/>
      <c r="N810" s="114"/>
      <c r="O810" s="116"/>
      <c r="P810" s="118"/>
      <c r="Q810" s="116"/>
      <c r="R810" s="116"/>
      <c r="S810" s="116"/>
    </row>
    <row r="811" spans="1:19" ht="15" hidden="1">
      <c r="A811" s="146"/>
      <c r="B811" s="147"/>
      <c r="C811" s="148"/>
      <c r="D811" s="116"/>
      <c r="E811" s="149"/>
      <c r="F811" s="114"/>
      <c r="G811" s="117"/>
      <c r="H811" s="150"/>
      <c r="I811" s="150"/>
      <c r="J811" s="150"/>
      <c r="K811" s="151"/>
      <c r="L811" s="150"/>
      <c r="M811" s="115"/>
      <c r="N811" s="114"/>
      <c r="O811" s="116"/>
      <c r="P811" s="118"/>
      <c r="Q811" s="116"/>
      <c r="R811" s="116"/>
      <c r="S811" s="116"/>
    </row>
    <row r="812" spans="1:19" ht="15" hidden="1">
      <c r="A812" s="146"/>
      <c r="B812" s="147"/>
      <c r="C812" s="148"/>
      <c r="D812" s="116"/>
      <c r="E812" s="149"/>
      <c r="F812" s="114"/>
      <c r="G812" s="117"/>
      <c r="H812" s="150"/>
      <c r="I812" s="150"/>
      <c r="J812" s="150"/>
      <c r="K812" s="151"/>
      <c r="L812" s="150"/>
      <c r="M812" s="115"/>
      <c r="N812" s="114"/>
      <c r="O812" s="116"/>
      <c r="P812" s="118"/>
      <c r="Q812" s="116"/>
      <c r="R812" s="116"/>
      <c r="S812" s="116"/>
    </row>
    <row r="813" spans="1:19" ht="15" hidden="1">
      <c r="A813" s="146"/>
      <c r="B813" s="147"/>
      <c r="C813" s="148"/>
      <c r="D813" s="116"/>
      <c r="E813" s="149"/>
      <c r="F813" s="114"/>
      <c r="G813" s="117"/>
      <c r="H813" s="150"/>
      <c r="I813" s="150"/>
      <c r="J813" s="150"/>
      <c r="K813" s="151"/>
      <c r="L813" s="116"/>
      <c r="M813" s="115"/>
      <c r="N813" s="114"/>
      <c r="O813" s="116"/>
      <c r="P813" s="118"/>
      <c r="Q813" s="116"/>
      <c r="R813" s="116"/>
      <c r="S813" s="116"/>
    </row>
    <row r="814" spans="1:19" ht="15" hidden="1">
      <c r="A814" s="146"/>
      <c r="B814" s="147"/>
      <c r="C814" s="148"/>
      <c r="D814" s="116"/>
      <c r="E814" s="149"/>
      <c r="F814" s="114"/>
      <c r="G814" s="114"/>
      <c r="H814" s="150"/>
      <c r="I814" s="150"/>
      <c r="J814" s="151"/>
      <c r="K814" s="151"/>
      <c r="L814" s="116"/>
      <c r="M814" s="115"/>
      <c r="N814" s="114"/>
      <c r="O814" s="116"/>
      <c r="P814" s="118"/>
      <c r="Q814" s="116"/>
      <c r="R814" s="116"/>
      <c r="S814" s="116"/>
    </row>
    <row r="815" spans="1:19" ht="15" hidden="1">
      <c r="A815" s="146"/>
      <c r="B815" s="147"/>
      <c r="C815" s="148"/>
      <c r="D815" s="116"/>
      <c r="E815" s="149"/>
      <c r="F815" s="114"/>
      <c r="G815" s="120"/>
      <c r="H815" s="150"/>
      <c r="I815" s="150"/>
      <c r="J815" s="116"/>
      <c r="K815" s="151"/>
      <c r="L815" s="116"/>
      <c r="M815" s="115"/>
      <c r="N815" s="114"/>
      <c r="O815" s="116"/>
      <c r="P815" s="118"/>
      <c r="Q815" s="116"/>
      <c r="R815" s="116"/>
      <c r="S815" s="116"/>
    </row>
    <row r="816" spans="1:19" ht="15" hidden="1">
      <c r="A816" s="146"/>
      <c r="B816" s="147"/>
      <c r="C816" s="148"/>
      <c r="D816" s="116"/>
      <c r="E816" s="149"/>
      <c r="F816" s="114"/>
      <c r="G816" s="114"/>
      <c r="H816" s="150"/>
      <c r="I816" s="150"/>
      <c r="J816" s="150"/>
      <c r="K816" s="151"/>
      <c r="L816" s="150"/>
      <c r="M816" s="115"/>
      <c r="N816" s="114"/>
      <c r="O816" s="116"/>
      <c r="P816" s="118"/>
      <c r="Q816" s="116"/>
      <c r="R816" s="116"/>
      <c r="S816" s="116"/>
    </row>
    <row r="817" spans="1:19" ht="15" hidden="1">
      <c r="A817" s="146"/>
      <c r="B817" s="147"/>
      <c r="C817" s="148"/>
      <c r="D817" s="116"/>
      <c r="E817" s="149"/>
      <c r="F817" s="114"/>
      <c r="G817" s="114"/>
      <c r="H817" s="150"/>
      <c r="I817" s="150"/>
      <c r="J817" s="150"/>
      <c r="K817" s="151"/>
      <c r="L817" s="150"/>
      <c r="M817" s="115"/>
      <c r="N817" s="114"/>
      <c r="O817" s="116"/>
      <c r="P817" s="118"/>
      <c r="Q817" s="116"/>
      <c r="R817" s="116"/>
      <c r="S817" s="116"/>
    </row>
    <row r="818" spans="1:19" ht="15" hidden="1">
      <c r="A818" s="146"/>
      <c r="B818" s="147"/>
      <c r="C818" s="148"/>
      <c r="D818" s="116"/>
      <c r="E818" s="149"/>
      <c r="F818" s="114"/>
      <c r="G818" s="114"/>
      <c r="H818" s="150"/>
      <c r="I818" s="150"/>
      <c r="J818" s="150"/>
      <c r="K818" s="151"/>
      <c r="L818" s="150"/>
      <c r="M818" s="115"/>
      <c r="N818" s="114"/>
      <c r="O818" s="116"/>
      <c r="P818" s="118"/>
      <c r="Q818" s="116"/>
      <c r="R818" s="116"/>
      <c r="S818" s="116"/>
    </row>
    <row r="819" spans="1:19" ht="15" hidden="1">
      <c r="A819" s="146"/>
      <c r="B819" s="147"/>
      <c r="C819" s="148"/>
      <c r="D819" s="116"/>
      <c r="E819" s="149"/>
      <c r="F819" s="114"/>
      <c r="G819" s="114"/>
      <c r="H819" s="150"/>
      <c r="I819" s="150"/>
      <c r="J819" s="150"/>
      <c r="K819" s="151"/>
      <c r="L819" s="150"/>
      <c r="M819" s="115"/>
      <c r="N819" s="114"/>
      <c r="O819" s="116"/>
      <c r="P819" s="118"/>
      <c r="Q819" s="116"/>
      <c r="R819" s="116"/>
      <c r="S819" s="116"/>
    </row>
    <row r="820" spans="1:19" ht="15" hidden="1">
      <c r="A820" s="146"/>
      <c r="B820" s="147"/>
      <c r="C820" s="148"/>
      <c r="D820" s="116"/>
      <c r="E820" s="149"/>
      <c r="F820" s="114"/>
      <c r="G820" s="117"/>
      <c r="H820" s="150"/>
      <c r="I820" s="150"/>
      <c r="J820" s="150"/>
      <c r="K820" s="151"/>
      <c r="L820" s="116"/>
      <c r="M820" s="115"/>
      <c r="N820" s="114"/>
      <c r="O820" s="116"/>
      <c r="P820" s="118"/>
      <c r="Q820" s="116"/>
      <c r="R820" s="116"/>
      <c r="S820" s="116"/>
    </row>
    <row r="821" spans="1:19" ht="15" hidden="1">
      <c r="A821" s="146"/>
      <c r="B821" s="147"/>
      <c r="C821" s="148"/>
      <c r="D821" s="116"/>
      <c r="E821" s="149"/>
      <c r="F821" s="114"/>
      <c r="G821" s="114"/>
      <c r="H821" s="150"/>
      <c r="I821" s="150"/>
      <c r="J821" s="150"/>
      <c r="K821" s="151"/>
      <c r="L821" s="150"/>
      <c r="M821" s="115"/>
      <c r="N821" s="114"/>
      <c r="O821" s="116"/>
      <c r="P821" s="118"/>
      <c r="Q821" s="116"/>
      <c r="R821" s="116"/>
      <c r="S821" s="116"/>
    </row>
    <row r="822" spans="1:19" ht="15" hidden="1">
      <c r="A822" s="146"/>
      <c r="B822" s="147"/>
      <c r="C822" s="148"/>
      <c r="D822" s="116"/>
      <c r="E822" s="149"/>
      <c r="F822" s="114"/>
      <c r="G822" s="120"/>
      <c r="H822" s="150"/>
      <c r="I822" s="150"/>
      <c r="J822" s="116"/>
      <c r="K822" s="151"/>
      <c r="L822" s="116"/>
      <c r="M822" s="115"/>
      <c r="N822" s="114"/>
      <c r="O822" s="116"/>
      <c r="P822" s="118"/>
      <c r="Q822" s="116"/>
      <c r="R822" s="116"/>
      <c r="S822" s="116"/>
    </row>
    <row r="823" spans="1:19" ht="15" hidden="1">
      <c r="A823" s="146"/>
      <c r="B823" s="147"/>
      <c r="C823" s="148"/>
      <c r="D823" s="116"/>
      <c r="E823" s="149"/>
      <c r="F823" s="114"/>
      <c r="G823" s="114"/>
      <c r="H823" s="150"/>
      <c r="I823" s="150"/>
      <c r="J823" s="150"/>
      <c r="K823" s="151"/>
      <c r="L823" s="150"/>
      <c r="M823" s="115"/>
      <c r="N823" s="114"/>
      <c r="O823" s="116"/>
      <c r="P823" s="118"/>
      <c r="Q823" s="116"/>
      <c r="R823" s="116"/>
      <c r="S823" s="116"/>
    </row>
    <row r="824" spans="1:19" ht="15" hidden="1">
      <c r="A824" s="146"/>
      <c r="B824" s="147"/>
      <c r="C824" s="148"/>
      <c r="D824" s="116"/>
      <c r="E824" s="149"/>
      <c r="F824" s="114"/>
      <c r="G824" s="114"/>
      <c r="H824" s="150"/>
      <c r="I824" s="150"/>
      <c r="J824" s="150"/>
      <c r="K824" s="151"/>
      <c r="L824" s="150"/>
      <c r="M824" s="115"/>
      <c r="N824" s="114"/>
      <c r="O824" s="116"/>
      <c r="P824" s="118"/>
      <c r="Q824" s="116"/>
      <c r="R824" s="116"/>
      <c r="S824" s="116"/>
    </row>
    <row r="825" spans="1:19" ht="15" hidden="1">
      <c r="A825" s="146"/>
      <c r="B825" s="147"/>
      <c r="C825" s="148"/>
      <c r="D825" s="116"/>
      <c r="E825" s="149"/>
      <c r="F825" s="114"/>
      <c r="G825" s="114"/>
      <c r="H825" s="150"/>
      <c r="I825" s="150"/>
      <c r="J825" s="150"/>
      <c r="K825" s="151"/>
      <c r="L825" s="150"/>
      <c r="M825" s="115"/>
      <c r="N825" s="114"/>
      <c r="O825" s="116"/>
      <c r="P825" s="118"/>
      <c r="Q825" s="116"/>
      <c r="R825" s="116"/>
      <c r="S825" s="116"/>
    </row>
    <row r="826" spans="1:19" ht="15" hidden="1">
      <c r="A826" s="146"/>
      <c r="B826" s="147"/>
      <c r="C826" s="148"/>
      <c r="D826" s="116"/>
      <c r="E826" s="149"/>
      <c r="F826" s="114"/>
      <c r="G826" s="114"/>
      <c r="H826" s="150"/>
      <c r="I826" s="150"/>
      <c r="J826" s="150"/>
      <c r="K826" s="151"/>
      <c r="L826" s="150"/>
      <c r="M826" s="115"/>
      <c r="N826" s="114"/>
      <c r="O826" s="116"/>
      <c r="P826" s="118"/>
      <c r="Q826" s="116"/>
      <c r="R826" s="116"/>
      <c r="S826" s="116"/>
    </row>
    <row r="827" spans="1:19" ht="15" hidden="1">
      <c r="A827" s="146"/>
      <c r="B827" s="147"/>
      <c r="C827" s="148"/>
      <c r="D827" s="116"/>
      <c r="E827" s="149"/>
      <c r="F827" s="114"/>
      <c r="G827" s="117"/>
      <c r="H827" s="150"/>
      <c r="I827" s="150"/>
      <c r="J827" s="150"/>
      <c r="K827" s="151"/>
      <c r="L827" s="116"/>
      <c r="M827" s="115"/>
      <c r="N827" s="114"/>
      <c r="O827" s="116"/>
      <c r="P827" s="118"/>
      <c r="Q827" s="116"/>
      <c r="R827" s="116"/>
      <c r="S827" s="116"/>
    </row>
    <row r="828" spans="1:19" ht="15" hidden="1">
      <c r="A828" s="146"/>
      <c r="B828" s="147"/>
      <c r="C828" s="148"/>
      <c r="D828" s="116"/>
      <c r="E828" s="149"/>
      <c r="F828" s="114"/>
      <c r="G828" s="114"/>
      <c r="H828" s="150"/>
      <c r="I828" s="150"/>
      <c r="J828" s="150"/>
      <c r="K828" s="151"/>
      <c r="L828" s="150"/>
      <c r="M828" s="115"/>
      <c r="N828" s="114"/>
      <c r="O828" s="116"/>
      <c r="P828" s="118"/>
      <c r="Q828" s="116"/>
      <c r="R828" s="116"/>
      <c r="S828" s="116"/>
    </row>
    <row r="829" spans="1:19" ht="15" hidden="1">
      <c r="A829" s="146"/>
      <c r="B829" s="147"/>
      <c r="C829" s="148"/>
      <c r="D829" s="116"/>
      <c r="E829" s="149"/>
      <c r="F829" s="114"/>
      <c r="G829" s="120"/>
      <c r="H829" s="150"/>
      <c r="I829" s="150"/>
      <c r="J829" s="116"/>
      <c r="K829" s="151"/>
      <c r="L829" s="116"/>
      <c r="M829" s="115"/>
      <c r="N829" s="114"/>
      <c r="O829" s="116"/>
      <c r="P829" s="118"/>
      <c r="Q829" s="116"/>
      <c r="R829" s="116"/>
      <c r="S829" s="116"/>
    </row>
    <row r="830" spans="1:19" ht="15" hidden="1">
      <c r="A830" s="146"/>
      <c r="B830" s="147"/>
      <c r="C830" s="148"/>
      <c r="D830" s="116"/>
      <c r="E830" s="149"/>
      <c r="F830" s="114"/>
      <c r="G830" s="114"/>
      <c r="H830" s="150"/>
      <c r="I830" s="150"/>
      <c r="J830" s="150"/>
      <c r="K830" s="151"/>
      <c r="L830" s="150"/>
      <c r="M830" s="115"/>
      <c r="N830" s="114"/>
      <c r="O830" s="116"/>
      <c r="P830" s="118"/>
      <c r="Q830" s="116"/>
      <c r="R830" s="116"/>
      <c r="S830" s="116"/>
    </row>
    <row r="831" spans="1:19" ht="15" hidden="1">
      <c r="A831" s="146"/>
      <c r="B831" s="147"/>
      <c r="C831" s="148"/>
      <c r="D831" s="116"/>
      <c r="E831" s="149"/>
      <c r="F831" s="114"/>
      <c r="G831" s="114"/>
      <c r="H831" s="150"/>
      <c r="I831" s="150"/>
      <c r="J831" s="150"/>
      <c r="K831" s="151"/>
      <c r="L831" s="150"/>
      <c r="M831" s="115"/>
      <c r="N831" s="114"/>
      <c r="O831" s="116"/>
      <c r="P831" s="118"/>
      <c r="Q831" s="116"/>
      <c r="R831" s="116"/>
      <c r="S831" s="116"/>
    </row>
    <row r="832" spans="1:19" ht="15" hidden="1">
      <c r="A832" s="146"/>
      <c r="B832" s="147"/>
      <c r="C832" s="148"/>
      <c r="D832" s="116"/>
      <c r="E832" s="149"/>
      <c r="F832" s="114"/>
      <c r="G832" s="114"/>
      <c r="H832" s="150"/>
      <c r="I832" s="150"/>
      <c r="J832" s="150"/>
      <c r="K832" s="151"/>
      <c r="L832" s="150"/>
      <c r="M832" s="115"/>
      <c r="N832" s="114"/>
      <c r="O832" s="116"/>
      <c r="P832" s="118"/>
      <c r="Q832" s="116"/>
      <c r="R832" s="116"/>
      <c r="S832" s="116"/>
    </row>
    <row r="833" spans="1:19" ht="15" hidden="1">
      <c r="A833" s="146"/>
      <c r="B833" s="147"/>
      <c r="C833" s="148"/>
      <c r="D833" s="116"/>
      <c r="E833" s="149"/>
      <c r="F833" s="114"/>
      <c r="G833" s="114"/>
      <c r="H833" s="150"/>
      <c r="I833" s="150"/>
      <c r="J833" s="150"/>
      <c r="K833" s="151"/>
      <c r="L833" s="150"/>
      <c r="M833" s="115"/>
      <c r="N833" s="114"/>
      <c r="O833" s="116"/>
      <c r="P833" s="118"/>
      <c r="Q833" s="116"/>
      <c r="R833" s="116"/>
      <c r="S833" s="116"/>
    </row>
    <row r="834" spans="1:19" ht="15" hidden="1">
      <c r="A834" s="146"/>
      <c r="B834" s="147"/>
      <c r="C834" s="148"/>
      <c r="D834" s="116"/>
      <c r="E834" s="149"/>
      <c r="F834" s="114"/>
      <c r="G834" s="117"/>
      <c r="H834" s="150"/>
      <c r="I834" s="150"/>
      <c r="J834" s="150"/>
      <c r="K834" s="151"/>
      <c r="L834" s="116"/>
      <c r="M834" s="115"/>
      <c r="N834" s="114"/>
      <c r="O834" s="116"/>
      <c r="P834" s="118"/>
      <c r="Q834" s="116"/>
      <c r="R834" s="116"/>
      <c r="S834" s="116"/>
    </row>
    <row r="835" spans="1:19" ht="15" hidden="1">
      <c r="A835" s="146"/>
      <c r="B835" s="147"/>
      <c r="C835" s="148"/>
      <c r="D835" s="116"/>
      <c r="E835" s="149"/>
      <c r="F835" s="114"/>
      <c r="G835" s="114"/>
      <c r="H835" s="150"/>
      <c r="I835" s="150"/>
      <c r="J835" s="150"/>
      <c r="K835" s="151"/>
      <c r="L835" s="150"/>
      <c r="M835" s="115"/>
      <c r="N835" s="114"/>
      <c r="O835" s="116"/>
      <c r="P835" s="118"/>
      <c r="Q835" s="116"/>
      <c r="R835" s="116"/>
      <c r="S835" s="116"/>
    </row>
    <row r="836" spans="1:19" ht="15" hidden="1">
      <c r="A836" s="146"/>
      <c r="B836" s="147"/>
      <c r="C836" s="148"/>
      <c r="D836" s="116"/>
      <c r="E836" s="149"/>
      <c r="F836" s="114"/>
      <c r="G836" s="120"/>
      <c r="H836" s="150"/>
      <c r="I836" s="150"/>
      <c r="J836" s="116"/>
      <c r="K836" s="151"/>
      <c r="L836" s="116"/>
      <c r="M836" s="115"/>
      <c r="N836" s="114"/>
      <c r="O836" s="116"/>
      <c r="P836" s="118"/>
      <c r="Q836" s="116"/>
      <c r="R836" s="116"/>
      <c r="S836" s="116"/>
    </row>
    <row r="837" spans="1:19" ht="15" hidden="1">
      <c r="A837" s="146"/>
      <c r="B837" s="147"/>
      <c r="C837" s="148"/>
      <c r="D837" s="116"/>
      <c r="E837" s="149"/>
      <c r="F837" s="114"/>
      <c r="G837" s="114"/>
      <c r="H837" s="150"/>
      <c r="I837" s="150"/>
      <c r="J837" s="150"/>
      <c r="K837" s="151"/>
      <c r="L837" s="150"/>
      <c r="M837" s="115"/>
      <c r="N837" s="114"/>
      <c r="O837" s="116"/>
      <c r="P837" s="118"/>
      <c r="Q837" s="116"/>
      <c r="R837" s="116"/>
      <c r="S837" s="116"/>
    </row>
    <row r="838" spans="1:19" ht="15" hidden="1">
      <c r="A838" s="146"/>
      <c r="B838" s="147"/>
      <c r="C838" s="148"/>
      <c r="D838" s="116"/>
      <c r="E838" s="149"/>
      <c r="F838" s="114"/>
      <c r="G838" s="114"/>
      <c r="H838" s="150"/>
      <c r="I838" s="150"/>
      <c r="J838" s="150"/>
      <c r="K838" s="151"/>
      <c r="L838" s="150"/>
      <c r="M838" s="115"/>
      <c r="N838" s="114"/>
      <c r="O838" s="116"/>
      <c r="P838" s="118"/>
      <c r="Q838" s="116"/>
      <c r="R838" s="116"/>
      <c r="S838" s="116"/>
    </row>
    <row r="839" spans="1:19" ht="15" hidden="1">
      <c r="A839" s="146"/>
      <c r="B839" s="147"/>
      <c r="C839" s="148"/>
      <c r="D839" s="116"/>
      <c r="E839" s="149"/>
      <c r="F839" s="114"/>
      <c r="G839" s="114"/>
      <c r="H839" s="150"/>
      <c r="I839" s="150"/>
      <c r="J839" s="150"/>
      <c r="K839" s="151"/>
      <c r="L839" s="150"/>
      <c r="M839" s="115"/>
      <c r="N839" s="114"/>
      <c r="O839" s="116"/>
      <c r="P839" s="118"/>
      <c r="Q839" s="116"/>
      <c r="R839" s="116"/>
      <c r="S839" s="116"/>
    </row>
    <row r="840" spans="1:19" ht="15" hidden="1">
      <c r="A840" s="146"/>
      <c r="B840" s="147"/>
      <c r="C840" s="148"/>
      <c r="D840" s="116"/>
      <c r="E840" s="149"/>
      <c r="F840" s="114"/>
      <c r="G840" s="114"/>
      <c r="H840" s="150"/>
      <c r="I840" s="150"/>
      <c r="J840" s="150"/>
      <c r="K840" s="151"/>
      <c r="L840" s="150"/>
      <c r="M840" s="115"/>
      <c r="N840" s="114"/>
      <c r="O840" s="116"/>
      <c r="P840" s="118"/>
      <c r="Q840" s="116"/>
      <c r="R840" s="116"/>
      <c r="S840" s="116"/>
    </row>
    <row r="841" spans="1:19" ht="15" hidden="1">
      <c r="A841" s="146"/>
      <c r="B841" s="147"/>
      <c r="C841" s="148"/>
      <c r="D841" s="116"/>
      <c r="E841" s="149"/>
      <c r="F841" s="114"/>
      <c r="G841" s="117"/>
      <c r="H841" s="150"/>
      <c r="I841" s="150"/>
      <c r="J841" s="150"/>
      <c r="K841" s="151"/>
      <c r="L841" s="116"/>
      <c r="M841" s="115"/>
      <c r="N841" s="114"/>
      <c r="O841" s="116"/>
      <c r="P841" s="118"/>
      <c r="Q841" s="116"/>
      <c r="R841" s="116"/>
      <c r="S841" s="116"/>
    </row>
    <row r="842" spans="1:19" ht="15" hidden="1">
      <c r="A842" s="146"/>
      <c r="B842" s="147"/>
      <c r="C842" s="148"/>
      <c r="D842" s="116"/>
      <c r="E842" s="149"/>
      <c r="F842" s="114"/>
      <c r="G842" s="114"/>
      <c r="H842" s="150"/>
      <c r="I842" s="150"/>
      <c r="J842" s="150"/>
      <c r="K842" s="151"/>
      <c r="L842" s="150"/>
      <c r="M842" s="115"/>
      <c r="N842" s="114"/>
      <c r="O842" s="116"/>
      <c r="P842" s="118"/>
      <c r="Q842" s="116"/>
      <c r="R842" s="116"/>
      <c r="S842" s="116"/>
    </row>
    <row r="843" spans="1:19" ht="15" hidden="1">
      <c r="A843" s="146"/>
      <c r="B843" s="147"/>
      <c r="C843" s="148"/>
      <c r="D843" s="116"/>
      <c r="E843" s="149"/>
      <c r="F843" s="114"/>
      <c r="G843" s="120"/>
      <c r="H843" s="150"/>
      <c r="I843" s="150"/>
      <c r="J843" s="116"/>
      <c r="K843" s="151"/>
      <c r="L843" s="116"/>
      <c r="M843" s="115"/>
      <c r="N843" s="114"/>
      <c r="O843" s="116"/>
      <c r="P843" s="118"/>
      <c r="Q843" s="116"/>
      <c r="R843" s="116"/>
      <c r="S843" s="116"/>
    </row>
    <row r="844" spans="1:19" ht="15" hidden="1">
      <c r="A844" s="146"/>
      <c r="B844" s="147"/>
      <c r="C844" s="148"/>
      <c r="D844" s="116"/>
      <c r="E844" s="149"/>
      <c r="F844" s="114"/>
      <c r="G844" s="114"/>
      <c r="H844" s="150"/>
      <c r="I844" s="150"/>
      <c r="J844" s="150"/>
      <c r="K844" s="151"/>
      <c r="L844" s="150"/>
      <c r="M844" s="115"/>
      <c r="N844" s="114"/>
      <c r="O844" s="116"/>
      <c r="P844" s="118"/>
      <c r="Q844" s="116"/>
      <c r="R844" s="116"/>
      <c r="S844" s="116"/>
    </row>
    <row r="845" spans="1:19" ht="15" hidden="1">
      <c r="A845" s="146"/>
      <c r="B845" s="147"/>
      <c r="C845" s="148"/>
      <c r="D845" s="116"/>
      <c r="E845" s="149"/>
      <c r="F845" s="114"/>
      <c r="G845" s="114"/>
      <c r="H845" s="150"/>
      <c r="I845" s="150"/>
      <c r="J845" s="150"/>
      <c r="K845" s="151"/>
      <c r="L845" s="150"/>
      <c r="M845" s="115"/>
      <c r="N845" s="114"/>
      <c r="O845" s="116"/>
      <c r="P845" s="118"/>
      <c r="Q845" s="116"/>
      <c r="R845" s="116"/>
      <c r="S845" s="116"/>
    </row>
    <row r="846" spans="1:19" ht="15" hidden="1">
      <c r="A846" s="146"/>
      <c r="B846" s="147"/>
      <c r="C846" s="148"/>
      <c r="D846" s="116"/>
      <c r="E846" s="149"/>
      <c r="F846" s="114"/>
      <c r="G846" s="114"/>
      <c r="H846" s="150"/>
      <c r="I846" s="150"/>
      <c r="J846" s="150"/>
      <c r="K846" s="151"/>
      <c r="L846" s="150"/>
      <c r="M846" s="115"/>
      <c r="N846" s="114"/>
      <c r="O846" s="116"/>
      <c r="P846" s="118"/>
      <c r="Q846" s="116"/>
      <c r="R846" s="116"/>
      <c r="S846" s="116"/>
    </row>
    <row r="847" spans="1:19" ht="15" hidden="1">
      <c r="A847" s="146"/>
      <c r="B847" s="147"/>
      <c r="C847" s="148"/>
      <c r="D847" s="116"/>
      <c r="E847" s="149"/>
      <c r="F847" s="114"/>
      <c r="G847" s="114"/>
      <c r="H847" s="150"/>
      <c r="I847" s="150"/>
      <c r="J847" s="150"/>
      <c r="K847" s="151"/>
      <c r="L847" s="150"/>
      <c r="M847" s="115"/>
      <c r="N847" s="114"/>
      <c r="O847" s="116"/>
      <c r="P847" s="118"/>
      <c r="Q847" s="116"/>
      <c r="R847" s="116"/>
      <c r="S847" s="116"/>
    </row>
    <row r="848" spans="1:19" ht="15" hidden="1">
      <c r="A848" s="146"/>
      <c r="B848" s="147"/>
      <c r="C848" s="148"/>
      <c r="D848" s="116"/>
      <c r="E848" s="149"/>
      <c r="F848" s="114"/>
      <c r="G848" s="117"/>
      <c r="H848" s="150"/>
      <c r="I848" s="150"/>
      <c r="J848" s="150"/>
      <c r="K848" s="151"/>
      <c r="L848" s="116"/>
      <c r="M848" s="115"/>
      <c r="N848" s="114"/>
      <c r="O848" s="116"/>
      <c r="P848" s="118"/>
      <c r="Q848" s="116"/>
      <c r="R848" s="116"/>
      <c r="S848" s="116"/>
    </row>
    <row r="849" spans="1:19" ht="15" hidden="1">
      <c r="A849" s="146"/>
      <c r="B849" s="147"/>
      <c r="C849" s="148"/>
      <c r="D849" s="116"/>
      <c r="E849" s="149"/>
      <c r="F849" s="114"/>
      <c r="G849" s="114"/>
      <c r="H849" s="150"/>
      <c r="I849" s="150"/>
      <c r="J849" s="150"/>
      <c r="K849" s="151"/>
      <c r="L849" s="150"/>
      <c r="M849" s="115"/>
      <c r="N849" s="114"/>
      <c r="O849" s="116"/>
      <c r="P849" s="118"/>
      <c r="Q849" s="116"/>
      <c r="R849" s="116"/>
      <c r="S849" s="116"/>
    </row>
    <row r="850" spans="1:19" ht="15" hidden="1">
      <c r="A850" s="146"/>
      <c r="B850" s="147"/>
      <c r="C850" s="148"/>
      <c r="D850" s="116"/>
      <c r="E850" s="149"/>
      <c r="F850" s="114"/>
      <c r="G850" s="120"/>
      <c r="H850" s="150"/>
      <c r="I850" s="150"/>
      <c r="J850" s="116"/>
      <c r="K850" s="151"/>
      <c r="L850" s="116"/>
      <c r="M850" s="115"/>
      <c r="N850" s="114"/>
      <c r="O850" s="116"/>
      <c r="P850" s="118"/>
      <c r="Q850" s="116"/>
      <c r="R850" s="116"/>
      <c r="S850" s="116"/>
    </row>
    <row r="851" spans="1:19" ht="15" hidden="1">
      <c r="A851" s="146"/>
      <c r="B851" s="147"/>
      <c r="C851" s="148"/>
      <c r="D851" s="116"/>
      <c r="E851" s="149"/>
      <c r="F851" s="114"/>
      <c r="G851" s="114"/>
      <c r="H851" s="150"/>
      <c r="I851" s="150"/>
      <c r="J851" s="150"/>
      <c r="K851" s="151"/>
      <c r="L851" s="150"/>
      <c r="M851" s="115"/>
      <c r="N851" s="114"/>
      <c r="O851" s="116"/>
      <c r="P851" s="118"/>
      <c r="Q851" s="116"/>
      <c r="R851" s="116"/>
      <c r="S851" s="116"/>
    </row>
    <row r="852" spans="1:19" ht="15" hidden="1">
      <c r="A852" s="146"/>
      <c r="B852" s="147"/>
      <c r="C852" s="148"/>
      <c r="D852" s="116"/>
      <c r="E852" s="149"/>
      <c r="F852" s="114"/>
      <c r="G852" s="114"/>
      <c r="H852" s="150"/>
      <c r="I852" s="150"/>
      <c r="J852" s="150"/>
      <c r="K852" s="151"/>
      <c r="L852" s="150"/>
      <c r="M852" s="115"/>
      <c r="N852" s="114"/>
      <c r="O852" s="116"/>
      <c r="P852" s="118"/>
      <c r="Q852" s="116"/>
      <c r="R852" s="116"/>
      <c r="S852" s="116"/>
    </row>
    <row r="853" spans="1:19" ht="15" hidden="1">
      <c r="A853" s="146"/>
      <c r="B853" s="147"/>
      <c r="C853" s="148"/>
      <c r="D853" s="116"/>
      <c r="E853" s="149"/>
      <c r="F853" s="114"/>
      <c r="G853" s="114"/>
      <c r="H853" s="150"/>
      <c r="I853" s="150"/>
      <c r="J853" s="150"/>
      <c r="K853" s="151"/>
      <c r="L853" s="150"/>
      <c r="M853" s="115"/>
      <c r="N853" s="114"/>
      <c r="O853" s="116"/>
      <c r="P853" s="118"/>
      <c r="Q853" s="116"/>
      <c r="R853" s="116"/>
      <c r="S853" s="116"/>
    </row>
    <row r="854" spans="1:19" ht="15" hidden="1">
      <c r="A854" s="146"/>
      <c r="B854" s="147"/>
      <c r="C854" s="148"/>
      <c r="D854" s="116"/>
      <c r="E854" s="149"/>
      <c r="F854" s="114"/>
      <c r="G854" s="114"/>
      <c r="H854" s="150"/>
      <c r="I854" s="150"/>
      <c r="J854" s="150"/>
      <c r="K854" s="151"/>
      <c r="L854" s="150"/>
      <c r="M854" s="115"/>
      <c r="N854" s="114"/>
      <c r="O854" s="116"/>
      <c r="P854" s="118"/>
      <c r="Q854" s="116"/>
      <c r="R854" s="116"/>
      <c r="S854" s="116"/>
    </row>
    <row r="855" spans="1:19" ht="15" hidden="1">
      <c r="A855" s="146"/>
      <c r="B855" s="147"/>
      <c r="C855" s="148"/>
      <c r="D855" s="116"/>
      <c r="E855" s="149"/>
      <c r="F855" s="114"/>
      <c r="G855" s="117"/>
      <c r="H855" s="150"/>
      <c r="I855" s="150"/>
      <c r="J855" s="150"/>
      <c r="K855" s="151"/>
      <c r="L855" s="116"/>
      <c r="M855" s="115"/>
      <c r="N855" s="114"/>
      <c r="O855" s="116"/>
      <c r="P855" s="118"/>
      <c r="Q855" s="116"/>
      <c r="R855" s="116"/>
      <c r="S855" s="116"/>
    </row>
    <row r="856" spans="1:19" ht="15" hidden="1">
      <c r="A856" s="146"/>
      <c r="B856" s="147"/>
      <c r="C856" s="148"/>
      <c r="D856" s="116"/>
      <c r="E856" s="149"/>
      <c r="F856" s="114"/>
      <c r="G856" s="114"/>
      <c r="H856" s="150"/>
      <c r="I856" s="150"/>
      <c r="J856" s="150"/>
      <c r="K856" s="151"/>
      <c r="L856" s="150"/>
      <c r="M856" s="115"/>
      <c r="N856" s="114"/>
      <c r="O856" s="116"/>
      <c r="P856" s="118"/>
      <c r="Q856" s="116"/>
      <c r="R856" s="116"/>
      <c r="S856" s="116"/>
    </row>
    <row r="857" spans="1:19" ht="15" hidden="1">
      <c r="A857" s="146"/>
      <c r="B857" s="147"/>
      <c r="C857" s="148"/>
      <c r="D857" s="116"/>
      <c r="E857" s="149"/>
      <c r="F857" s="114"/>
      <c r="G857" s="120"/>
      <c r="H857" s="150"/>
      <c r="I857" s="150"/>
      <c r="J857" s="116"/>
      <c r="K857" s="151"/>
      <c r="L857" s="116"/>
      <c r="M857" s="115"/>
      <c r="N857" s="114"/>
      <c r="O857" s="116"/>
      <c r="P857" s="118"/>
      <c r="Q857" s="116"/>
      <c r="R857" s="116"/>
      <c r="S857" s="116"/>
    </row>
    <row r="858" spans="1:19" ht="15" hidden="1">
      <c r="A858" s="146"/>
      <c r="B858" s="147"/>
      <c r="C858" s="148"/>
      <c r="D858" s="116"/>
      <c r="E858" s="149"/>
      <c r="F858" s="114"/>
      <c r="G858" s="114"/>
      <c r="H858" s="150"/>
      <c r="I858" s="150"/>
      <c r="J858" s="150"/>
      <c r="K858" s="151"/>
      <c r="L858" s="150"/>
      <c r="M858" s="115"/>
      <c r="N858" s="114"/>
      <c r="O858" s="116"/>
      <c r="P858" s="118"/>
      <c r="Q858" s="116"/>
      <c r="R858" s="116"/>
      <c r="S858" s="116"/>
    </row>
    <row r="859" spans="1:19" ht="15" hidden="1">
      <c r="A859" s="146"/>
      <c r="B859" s="147"/>
      <c r="C859" s="148"/>
      <c r="D859" s="116"/>
      <c r="E859" s="149"/>
      <c r="F859" s="114"/>
      <c r="G859" s="114"/>
      <c r="H859" s="150"/>
      <c r="I859" s="150"/>
      <c r="J859" s="150"/>
      <c r="K859" s="151"/>
      <c r="L859" s="150"/>
      <c r="M859" s="115"/>
      <c r="N859" s="114"/>
      <c r="O859" s="116"/>
      <c r="P859" s="118"/>
      <c r="Q859" s="116"/>
      <c r="R859" s="116"/>
      <c r="S859" s="116"/>
    </row>
    <row r="860" spans="1:19" ht="15" hidden="1">
      <c r="A860" s="146"/>
      <c r="B860" s="147"/>
      <c r="C860" s="148"/>
      <c r="D860" s="116"/>
      <c r="E860" s="149"/>
      <c r="F860" s="114"/>
      <c r="G860" s="114"/>
      <c r="H860" s="150"/>
      <c r="I860" s="150"/>
      <c r="J860" s="150"/>
      <c r="K860" s="151"/>
      <c r="L860" s="150"/>
      <c r="M860" s="115"/>
      <c r="N860" s="114"/>
      <c r="O860" s="116"/>
      <c r="P860" s="118"/>
      <c r="Q860" s="116"/>
      <c r="R860" s="116"/>
      <c r="S860" s="116"/>
    </row>
    <row r="861" spans="1:19" ht="15" hidden="1">
      <c r="A861" s="146"/>
      <c r="B861" s="147"/>
      <c r="C861" s="148"/>
      <c r="D861" s="116"/>
      <c r="E861" s="149"/>
      <c r="F861" s="114"/>
      <c r="G861" s="114"/>
      <c r="H861" s="150"/>
      <c r="I861" s="150"/>
      <c r="J861" s="150"/>
      <c r="K861" s="151"/>
      <c r="L861" s="150"/>
      <c r="M861" s="115"/>
      <c r="N861" s="114"/>
      <c r="O861" s="116"/>
      <c r="P861" s="118"/>
      <c r="Q861" s="116"/>
      <c r="R861" s="116"/>
      <c r="S861" s="116"/>
    </row>
    <row r="862" spans="1:19" ht="15" hidden="1">
      <c r="A862" s="146"/>
      <c r="B862" s="147"/>
      <c r="C862" s="148"/>
      <c r="D862" s="116"/>
      <c r="E862" s="149"/>
      <c r="F862" s="114"/>
      <c r="G862" s="117"/>
      <c r="H862" s="150"/>
      <c r="I862" s="150"/>
      <c r="J862" s="150"/>
      <c r="K862" s="151"/>
      <c r="L862" s="116"/>
      <c r="M862" s="115"/>
      <c r="N862" s="114"/>
      <c r="O862" s="116"/>
      <c r="P862" s="118"/>
      <c r="Q862" s="116"/>
      <c r="R862" s="116"/>
      <c r="S862" s="116"/>
    </row>
    <row r="863" spans="1:19" ht="15" hidden="1">
      <c r="A863" s="146"/>
      <c r="B863" s="147"/>
      <c r="C863" s="148"/>
      <c r="D863" s="116"/>
      <c r="E863" s="149"/>
      <c r="F863" s="114"/>
      <c r="G863" s="114"/>
      <c r="H863" s="150"/>
      <c r="I863" s="150"/>
      <c r="J863" s="150"/>
      <c r="K863" s="151"/>
      <c r="L863" s="150"/>
      <c r="M863" s="115"/>
      <c r="N863" s="114"/>
      <c r="O863" s="116"/>
      <c r="P863" s="118"/>
      <c r="Q863" s="116"/>
      <c r="R863" s="116"/>
      <c r="S863" s="116"/>
    </row>
    <row r="864" spans="1:19" ht="15" hidden="1">
      <c r="A864" s="146"/>
      <c r="B864" s="147"/>
      <c r="C864" s="148"/>
      <c r="D864" s="116"/>
      <c r="E864" s="149"/>
      <c r="F864" s="114"/>
      <c r="G864" s="120"/>
      <c r="H864" s="150"/>
      <c r="I864" s="150"/>
      <c r="J864" s="116"/>
      <c r="K864" s="151"/>
      <c r="L864" s="116"/>
      <c r="M864" s="115"/>
      <c r="N864" s="114"/>
      <c r="O864" s="116"/>
      <c r="P864" s="118"/>
      <c r="Q864" s="116"/>
      <c r="R864" s="116"/>
      <c r="S864" s="116"/>
    </row>
    <row r="865" spans="1:19" ht="15" hidden="1">
      <c r="A865" s="146"/>
      <c r="B865" s="147"/>
      <c r="C865" s="148"/>
      <c r="D865" s="116"/>
      <c r="E865" s="149"/>
      <c r="F865" s="114"/>
      <c r="G865" s="114"/>
      <c r="H865" s="150"/>
      <c r="I865" s="150"/>
      <c r="J865" s="150"/>
      <c r="K865" s="151"/>
      <c r="L865" s="150"/>
      <c r="M865" s="115"/>
      <c r="N865" s="114"/>
      <c r="O865" s="116"/>
      <c r="P865" s="118"/>
      <c r="Q865" s="116"/>
      <c r="R865" s="116"/>
      <c r="S865" s="116"/>
    </row>
    <row r="866" spans="1:19" ht="15" hidden="1">
      <c r="A866" s="146"/>
      <c r="B866" s="147"/>
      <c r="C866" s="148"/>
      <c r="D866" s="116"/>
      <c r="E866" s="149"/>
      <c r="F866" s="114"/>
      <c r="G866" s="114"/>
      <c r="H866" s="150"/>
      <c r="I866" s="150"/>
      <c r="J866" s="150"/>
      <c r="K866" s="151"/>
      <c r="L866" s="150"/>
      <c r="M866" s="115"/>
      <c r="N866" s="114"/>
      <c r="O866" s="116"/>
      <c r="P866" s="118"/>
      <c r="Q866" s="116"/>
      <c r="R866" s="116"/>
      <c r="S866" s="116"/>
    </row>
    <row r="867" spans="1:19" ht="15" hidden="1">
      <c r="A867" s="146"/>
      <c r="B867" s="147"/>
      <c r="C867" s="148"/>
      <c r="D867" s="116"/>
      <c r="E867" s="149"/>
      <c r="F867" s="114"/>
      <c r="G867" s="114"/>
      <c r="H867" s="150"/>
      <c r="I867" s="150"/>
      <c r="J867" s="150"/>
      <c r="K867" s="151"/>
      <c r="L867" s="150"/>
      <c r="M867" s="115"/>
      <c r="N867" s="114"/>
      <c r="O867" s="116"/>
      <c r="P867" s="118"/>
      <c r="Q867" s="116"/>
      <c r="R867" s="116"/>
      <c r="S867" s="116"/>
    </row>
    <row r="868" spans="1:19" ht="15" hidden="1">
      <c r="A868" s="146"/>
      <c r="B868" s="147"/>
      <c r="C868" s="148"/>
      <c r="D868" s="116"/>
      <c r="E868" s="149"/>
      <c r="F868" s="114"/>
      <c r="G868" s="114"/>
      <c r="H868" s="150"/>
      <c r="I868" s="150"/>
      <c r="J868" s="150"/>
      <c r="K868" s="151"/>
      <c r="L868" s="150"/>
      <c r="M868" s="115"/>
      <c r="N868" s="114"/>
      <c r="O868" s="116"/>
      <c r="P868" s="118"/>
      <c r="Q868" s="116"/>
      <c r="R868" s="116"/>
      <c r="S868" s="116"/>
    </row>
    <row r="869" spans="1:19" ht="15" hidden="1">
      <c r="A869" s="146"/>
      <c r="B869" s="147"/>
      <c r="C869" s="148"/>
      <c r="D869" s="116"/>
      <c r="E869" s="149"/>
      <c r="F869" s="114"/>
      <c r="G869" s="117"/>
      <c r="H869" s="150"/>
      <c r="I869" s="150"/>
      <c r="J869" s="150"/>
      <c r="K869" s="151"/>
      <c r="L869" s="116"/>
      <c r="M869" s="115"/>
      <c r="N869" s="114"/>
      <c r="O869" s="116"/>
      <c r="P869" s="118"/>
      <c r="Q869" s="116"/>
      <c r="R869" s="116"/>
      <c r="S869" s="116"/>
    </row>
    <row r="870" spans="1:19" ht="15" hidden="1">
      <c r="A870" s="146"/>
      <c r="B870" s="147"/>
      <c r="C870" s="148"/>
      <c r="D870" s="116"/>
      <c r="E870" s="149"/>
      <c r="F870" s="114"/>
      <c r="G870" s="114"/>
      <c r="H870" s="150"/>
      <c r="I870" s="150"/>
      <c r="J870" s="150"/>
      <c r="K870" s="151"/>
      <c r="L870" s="150"/>
      <c r="M870" s="115"/>
      <c r="N870" s="114"/>
      <c r="O870" s="116"/>
      <c r="P870" s="118"/>
      <c r="Q870" s="116"/>
      <c r="R870" s="116"/>
      <c r="S870" s="116"/>
    </row>
    <row r="871" spans="1:19" ht="15" hidden="1">
      <c r="A871" s="146"/>
      <c r="B871" s="147"/>
      <c r="C871" s="148"/>
      <c r="D871" s="116"/>
      <c r="E871" s="149"/>
      <c r="F871" s="114"/>
      <c r="G871" s="120"/>
      <c r="H871" s="150"/>
      <c r="I871" s="150"/>
      <c r="J871" s="116"/>
      <c r="K871" s="151"/>
      <c r="L871" s="116"/>
      <c r="M871" s="115"/>
      <c r="N871" s="114"/>
      <c r="O871" s="116"/>
      <c r="P871" s="118"/>
      <c r="Q871" s="116"/>
      <c r="R871" s="116"/>
      <c r="S871" s="116"/>
    </row>
    <row r="872" spans="1:19" ht="15" hidden="1">
      <c r="A872" s="146"/>
      <c r="B872" s="147"/>
      <c r="C872" s="148"/>
      <c r="D872" s="116"/>
      <c r="E872" s="149"/>
      <c r="F872" s="114"/>
      <c r="G872" s="114"/>
      <c r="H872" s="150"/>
      <c r="I872" s="150"/>
      <c r="J872" s="150"/>
      <c r="K872" s="151"/>
      <c r="L872" s="150"/>
      <c r="M872" s="115"/>
      <c r="N872" s="114"/>
      <c r="O872" s="116"/>
      <c r="P872" s="118"/>
      <c r="Q872" s="116"/>
      <c r="R872" s="116"/>
      <c r="S872" s="116"/>
    </row>
    <row r="873" spans="1:19" ht="15" hidden="1">
      <c r="A873" s="146"/>
      <c r="B873" s="147"/>
      <c r="C873" s="148"/>
      <c r="D873" s="116"/>
      <c r="E873" s="149"/>
      <c r="F873" s="114"/>
      <c r="G873" s="114"/>
      <c r="H873" s="150"/>
      <c r="I873" s="150"/>
      <c r="J873" s="150"/>
      <c r="K873" s="151"/>
      <c r="L873" s="150"/>
      <c r="M873" s="115"/>
      <c r="N873" s="114"/>
      <c r="O873" s="116"/>
      <c r="P873" s="118"/>
      <c r="Q873" s="116"/>
      <c r="R873" s="116"/>
      <c r="S873" s="116"/>
    </row>
    <row r="874" spans="1:19" ht="15" hidden="1">
      <c r="A874" s="146"/>
      <c r="B874" s="147"/>
      <c r="C874" s="148"/>
      <c r="D874" s="116"/>
      <c r="E874" s="149"/>
      <c r="F874" s="114"/>
      <c r="G874" s="114"/>
      <c r="H874" s="150"/>
      <c r="I874" s="150"/>
      <c r="J874" s="150"/>
      <c r="K874" s="151"/>
      <c r="L874" s="150"/>
      <c r="M874" s="115"/>
      <c r="N874" s="114"/>
      <c r="O874" s="116"/>
      <c r="P874" s="118"/>
      <c r="Q874" s="116"/>
      <c r="R874" s="116"/>
      <c r="S874" s="116"/>
    </row>
    <row r="875" spans="1:19" ht="15" hidden="1">
      <c r="A875" s="146"/>
      <c r="B875" s="147"/>
      <c r="C875" s="148"/>
      <c r="D875" s="116"/>
      <c r="E875" s="149"/>
      <c r="F875" s="114"/>
      <c r="G875" s="114"/>
      <c r="H875" s="150"/>
      <c r="I875" s="150"/>
      <c r="J875" s="150"/>
      <c r="K875" s="151"/>
      <c r="L875" s="150"/>
      <c r="M875" s="115"/>
      <c r="N875" s="114"/>
      <c r="O875" s="116"/>
      <c r="P875" s="118"/>
      <c r="Q875" s="116"/>
      <c r="R875" s="116"/>
      <c r="S875" s="116"/>
    </row>
    <row r="876" spans="1:19" ht="15" hidden="1">
      <c r="A876" s="146"/>
      <c r="B876" s="147"/>
      <c r="C876" s="148"/>
      <c r="D876" s="116"/>
      <c r="E876" s="149"/>
      <c r="F876" s="114"/>
      <c r="G876" s="117"/>
      <c r="H876" s="150"/>
      <c r="I876" s="150"/>
      <c r="J876" s="150"/>
      <c r="K876" s="151"/>
      <c r="L876" s="116"/>
      <c r="M876" s="115"/>
      <c r="N876" s="114"/>
      <c r="O876" s="116"/>
      <c r="P876" s="118"/>
      <c r="Q876" s="116"/>
      <c r="R876" s="116"/>
      <c r="S876" s="116"/>
    </row>
    <row r="877" spans="1:19" ht="15" hidden="1">
      <c r="A877" s="146"/>
      <c r="B877" s="147"/>
      <c r="C877" s="148"/>
      <c r="D877" s="116"/>
      <c r="E877" s="149"/>
      <c r="F877" s="114"/>
      <c r="G877" s="114"/>
      <c r="H877" s="150"/>
      <c r="I877" s="150"/>
      <c r="J877" s="150"/>
      <c r="K877" s="151"/>
      <c r="L877" s="150"/>
      <c r="M877" s="115"/>
      <c r="N877" s="114"/>
      <c r="O877" s="116"/>
      <c r="P877" s="118"/>
      <c r="Q877" s="116"/>
      <c r="R877" s="116"/>
      <c r="S877" s="116"/>
    </row>
    <row r="878" spans="1:19" ht="15" hidden="1">
      <c r="A878" s="146"/>
      <c r="B878" s="147"/>
      <c r="C878" s="148"/>
      <c r="D878" s="116"/>
      <c r="E878" s="149"/>
      <c r="F878" s="114"/>
      <c r="G878" s="120"/>
      <c r="H878" s="150"/>
      <c r="I878" s="150"/>
      <c r="J878" s="146"/>
      <c r="K878" s="151"/>
      <c r="L878" s="116"/>
      <c r="M878" s="115"/>
      <c r="N878" s="114"/>
      <c r="O878" s="116"/>
      <c r="P878" s="118"/>
      <c r="Q878" s="116"/>
      <c r="R878" s="116"/>
      <c r="S878" s="116"/>
    </row>
    <row r="879" spans="1:19" ht="15" hidden="1">
      <c r="A879" s="146"/>
      <c r="B879" s="147"/>
      <c r="C879" s="148"/>
      <c r="D879" s="116"/>
      <c r="E879" s="149"/>
      <c r="F879" s="114"/>
      <c r="G879" s="114"/>
      <c r="H879" s="150"/>
      <c r="I879" s="150"/>
      <c r="J879" s="150"/>
      <c r="K879" s="151"/>
      <c r="L879" s="150"/>
      <c r="M879" s="115"/>
      <c r="N879" s="114"/>
      <c r="O879" s="116"/>
      <c r="P879" s="118"/>
      <c r="Q879" s="116"/>
      <c r="R879" s="116"/>
      <c r="S879" s="116"/>
    </row>
    <row r="880" spans="1:19" ht="15" hidden="1">
      <c r="A880" s="146"/>
      <c r="B880" s="147"/>
      <c r="C880" s="148"/>
      <c r="D880" s="116"/>
      <c r="E880" s="149"/>
      <c r="F880" s="114"/>
      <c r="G880" s="114"/>
      <c r="H880" s="150"/>
      <c r="I880" s="150"/>
      <c r="J880" s="150"/>
      <c r="K880" s="151"/>
      <c r="L880" s="150"/>
      <c r="M880" s="115"/>
      <c r="N880" s="114"/>
      <c r="O880" s="116"/>
      <c r="P880" s="118"/>
      <c r="Q880" s="116"/>
      <c r="R880" s="116"/>
      <c r="S880" s="116"/>
    </row>
    <row r="881" spans="1:19" ht="15" hidden="1">
      <c r="A881" s="146"/>
      <c r="B881" s="147"/>
      <c r="C881" s="148"/>
      <c r="D881" s="116"/>
      <c r="E881" s="149"/>
      <c r="F881" s="114"/>
      <c r="G881" s="114"/>
      <c r="H881" s="150"/>
      <c r="I881" s="150"/>
      <c r="J881" s="150"/>
      <c r="K881" s="151"/>
      <c r="L881" s="150"/>
      <c r="M881" s="115"/>
      <c r="N881" s="114"/>
      <c r="O881" s="116"/>
      <c r="P881" s="118"/>
      <c r="Q881" s="116"/>
      <c r="R881" s="116"/>
      <c r="S881" s="116"/>
    </row>
    <row r="882" spans="1:19" ht="15" hidden="1">
      <c r="A882" s="146"/>
      <c r="B882" s="147"/>
      <c r="C882" s="148"/>
      <c r="D882" s="116"/>
      <c r="E882" s="149"/>
      <c r="F882" s="114"/>
      <c r="G882" s="114"/>
      <c r="H882" s="150"/>
      <c r="I882" s="150"/>
      <c r="J882" s="150"/>
      <c r="K882" s="151"/>
      <c r="L882" s="150"/>
      <c r="M882" s="115"/>
      <c r="N882" s="114"/>
      <c r="O882" s="116"/>
      <c r="P882" s="118"/>
      <c r="Q882" s="116"/>
      <c r="R882" s="116"/>
      <c r="S882" s="116"/>
    </row>
    <row r="883" spans="1:19" ht="15" hidden="1">
      <c r="A883" s="146"/>
      <c r="B883" s="147"/>
      <c r="C883" s="148"/>
      <c r="D883" s="116"/>
      <c r="E883" s="149"/>
      <c r="F883" s="114"/>
      <c r="G883" s="117"/>
      <c r="H883" s="150"/>
      <c r="I883" s="150"/>
      <c r="J883" s="150"/>
      <c r="K883" s="151"/>
      <c r="L883" s="116"/>
      <c r="M883" s="115"/>
      <c r="N883" s="114"/>
      <c r="O883" s="116"/>
      <c r="P883" s="118"/>
      <c r="Q883" s="116"/>
      <c r="R883" s="116"/>
      <c r="S883" s="116"/>
    </row>
    <row r="884" spans="1:19" ht="15" hidden="1">
      <c r="A884" s="146"/>
      <c r="B884" s="147"/>
      <c r="C884" s="148"/>
      <c r="D884" s="116"/>
      <c r="E884" s="149"/>
      <c r="F884" s="114"/>
      <c r="G884" s="114"/>
      <c r="H884" s="150"/>
      <c r="I884" s="150"/>
      <c r="J884" s="150"/>
      <c r="K884" s="151"/>
      <c r="L884" s="150"/>
      <c r="M884" s="115"/>
      <c r="N884" s="114"/>
      <c r="O884" s="116"/>
      <c r="P884" s="118"/>
      <c r="Q884" s="116"/>
      <c r="R884" s="116"/>
      <c r="S884" s="116"/>
    </row>
    <row r="885" spans="1:19" ht="15" hidden="1">
      <c r="A885" s="146"/>
      <c r="B885" s="147"/>
      <c r="C885" s="148"/>
      <c r="D885" s="116"/>
      <c r="E885" s="149"/>
      <c r="F885" s="114"/>
      <c r="G885" s="120"/>
      <c r="H885" s="150"/>
      <c r="I885" s="150"/>
      <c r="J885" s="116"/>
      <c r="K885" s="151"/>
      <c r="L885" s="116"/>
      <c r="M885" s="115"/>
      <c r="N885" s="114"/>
      <c r="O885" s="116"/>
      <c r="P885" s="118"/>
      <c r="Q885" s="116"/>
      <c r="R885" s="116"/>
      <c r="S885" s="116"/>
    </row>
    <row r="886" spans="1:19" ht="15" hidden="1">
      <c r="A886" s="146"/>
      <c r="B886" s="147"/>
      <c r="C886" s="148"/>
      <c r="D886" s="116"/>
      <c r="E886" s="149"/>
      <c r="F886" s="114"/>
      <c r="G886" s="114"/>
      <c r="H886" s="150"/>
      <c r="I886" s="150"/>
      <c r="J886" s="150"/>
      <c r="K886" s="151"/>
      <c r="L886" s="150"/>
      <c r="M886" s="115"/>
      <c r="N886" s="114"/>
      <c r="O886" s="116"/>
      <c r="P886" s="118"/>
      <c r="Q886" s="116"/>
      <c r="R886" s="116"/>
      <c r="S886" s="116"/>
    </row>
    <row r="887" spans="1:19" ht="15" hidden="1">
      <c r="A887" s="146"/>
      <c r="B887" s="147"/>
      <c r="C887" s="148"/>
      <c r="D887" s="116"/>
      <c r="E887" s="149"/>
      <c r="F887" s="114"/>
      <c r="G887" s="114"/>
      <c r="H887" s="150"/>
      <c r="I887" s="150"/>
      <c r="J887" s="150"/>
      <c r="K887" s="151"/>
      <c r="L887" s="150"/>
      <c r="M887" s="115"/>
      <c r="N887" s="114"/>
      <c r="O887" s="116"/>
      <c r="P887" s="118"/>
      <c r="Q887" s="116"/>
      <c r="R887" s="116"/>
      <c r="S887" s="116"/>
    </row>
    <row r="888" spans="1:19" ht="15" hidden="1">
      <c r="A888" s="146"/>
      <c r="B888" s="147"/>
      <c r="C888" s="148"/>
      <c r="D888" s="116"/>
      <c r="E888" s="149"/>
      <c r="F888" s="114"/>
      <c r="G888" s="114"/>
      <c r="H888" s="150"/>
      <c r="I888" s="150"/>
      <c r="J888" s="150"/>
      <c r="K888" s="151"/>
      <c r="L888" s="150"/>
      <c r="M888" s="115"/>
      <c r="N888" s="114"/>
      <c r="O888" s="116"/>
      <c r="P888" s="118"/>
      <c r="Q888" s="116"/>
      <c r="R888" s="116"/>
      <c r="S888" s="116"/>
    </row>
    <row r="889" spans="1:19" ht="15" hidden="1">
      <c r="A889" s="146"/>
      <c r="B889" s="147"/>
      <c r="C889" s="148"/>
      <c r="D889" s="116"/>
      <c r="E889" s="149"/>
      <c r="F889" s="114"/>
      <c r="G889" s="114"/>
      <c r="H889" s="150"/>
      <c r="I889" s="150"/>
      <c r="J889" s="150"/>
      <c r="K889" s="151"/>
      <c r="L889" s="150"/>
      <c r="M889" s="115"/>
      <c r="N889" s="114"/>
      <c r="O889" s="116"/>
      <c r="P889" s="118"/>
      <c r="Q889" s="116"/>
      <c r="R889" s="116"/>
      <c r="S889" s="116"/>
    </row>
    <row r="890" spans="1:19" ht="15" hidden="1">
      <c r="A890" s="146"/>
      <c r="B890" s="147"/>
      <c r="C890" s="148"/>
      <c r="D890" s="116"/>
      <c r="E890" s="149"/>
      <c r="F890" s="114"/>
      <c r="G890" s="117"/>
      <c r="H890" s="150"/>
      <c r="I890" s="150"/>
      <c r="J890" s="150"/>
      <c r="K890" s="151"/>
      <c r="L890" s="116"/>
      <c r="M890" s="115"/>
      <c r="N890" s="114"/>
      <c r="O890" s="116"/>
      <c r="P890" s="118"/>
      <c r="Q890" s="116"/>
      <c r="R890" s="116"/>
      <c r="S890" s="116"/>
    </row>
    <row r="891" spans="1:19" ht="15" hidden="1">
      <c r="A891" s="146"/>
      <c r="B891" s="147"/>
      <c r="C891" s="148"/>
      <c r="D891" s="116"/>
      <c r="E891" s="149"/>
      <c r="F891" s="114"/>
      <c r="G891" s="114"/>
      <c r="H891" s="150"/>
      <c r="I891" s="150"/>
      <c r="J891" s="150"/>
      <c r="K891" s="151"/>
      <c r="L891" s="150"/>
      <c r="M891" s="115"/>
      <c r="N891" s="114"/>
      <c r="O891" s="116"/>
      <c r="P891" s="118"/>
      <c r="Q891" s="116"/>
      <c r="R891" s="116"/>
      <c r="S891" s="116"/>
    </row>
    <row r="892" spans="1:19" ht="15" hidden="1">
      <c r="A892" s="146"/>
      <c r="B892" s="147"/>
      <c r="C892" s="148"/>
      <c r="D892" s="116"/>
      <c r="E892" s="149"/>
      <c r="F892" s="114"/>
      <c r="G892" s="117"/>
      <c r="H892" s="150"/>
      <c r="I892" s="150"/>
      <c r="J892" s="151"/>
      <c r="K892" s="151"/>
      <c r="L892" s="150"/>
      <c r="M892" s="119"/>
      <c r="N892" s="114"/>
      <c r="O892" s="116"/>
      <c r="P892" s="118"/>
      <c r="Q892" s="116"/>
      <c r="R892" s="116"/>
      <c r="S892" s="116"/>
    </row>
    <row r="893" spans="1:19" ht="15" hidden="1">
      <c r="A893" s="146"/>
      <c r="B893" s="147"/>
      <c r="C893" s="148"/>
      <c r="D893" s="116"/>
      <c r="E893" s="149"/>
      <c r="F893" s="114"/>
      <c r="G893" s="114"/>
      <c r="H893" s="150"/>
      <c r="I893" s="150"/>
      <c r="J893" s="150"/>
      <c r="K893" s="151"/>
      <c r="L893" s="116"/>
      <c r="M893" s="115"/>
      <c r="N893" s="114"/>
      <c r="O893" s="116"/>
      <c r="P893" s="118"/>
      <c r="Q893" s="116"/>
      <c r="R893" s="116"/>
      <c r="S893" s="116"/>
    </row>
    <row r="894" spans="1:19" ht="15" hidden="1">
      <c r="A894" s="146"/>
      <c r="B894" s="147"/>
      <c r="C894" s="148"/>
      <c r="D894" s="116"/>
      <c r="E894" s="149"/>
      <c r="F894" s="114"/>
      <c r="G894" s="114"/>
      <c r="H894" s="150"/>
      <c r="I894" s="150"/>
      <c r="J894" s="150"/>
      <c r="K894" s="151"/>
      <c r="L894" s="116"/>
      <c r="M894" s="115"/>
      <c r="N894" s="114"/>
      <c r="O894" s="116"/>
      <c r="P894" s="118"/>
      <c r="Q894" s="116"/>
      <c r="R894" s="116"/>
      <c r="S894" s="116"/>
    </row>
    <row r="895" spans="1:19" ht="15" hidden="1">
      <c r="A895" s="146"/>
      <c r="B895" s="147"/>
      <c r="C895" s="148"/>
      <c r="D895" s="116"/>
      <c r="E895" s="149"/>
      <c r="F895" s="114"/>
      <c r="G895" s="114"/>
      <c r="H895" s="150"/>
      <c r="I895" s="150"/>
      <c r="J895" s="150"/>
      <c r="K895" s="151"/>
      <c r="L895" s="116"/>
      <c r="M895" s="115"/>
      <c r="N895" s="114"/>
      <c r="O895" s="116"/>
      <c r="P895" s="118"/>
      <c r="Q895" s="116"/>
      <c r="R895" s="116"/>
      <c r="S895" s="116"/>
    </row>
    <row r="896" spans="1:19" ht="15" hidden="1">
      <c r="A896" s="146"/>
      <c r="B896" s="147"/>
      <c r="C896" s="148"/>
      <c r="D896" s="116"/>
      <c r="E896" s="149"/>
      <c r="F896" s="114"/>
      <c r="G896" s="114"/>
      <c r="H896" s="150"/>
      <c r="I896" s="150"/>
      <c r="J896" s="150"/>
      <c r="K896" s="151"/>
      <c r="L896" s="116"/>
      <c r="M896" s="115"/>
      <c r="N896" s="114"/>
      <c r="O896" s="116"/>
      <c r="P896" s="118"/>
      <c r="Q896" s="116"/>
      <c r="R896" s="116"/>
      <c r="S896" s="116"/>
    </row>
    <row r="897" spans="1:19" ht="15" hidden="1">
      <c r="A897" s="146"/>
      <c r="B897" s="147"/>
      <c r="C897" s="148"/>
      <c r="D897" s="116"/>
      <c r="E897" s="149"/>
      <c r="F897" s="114"/>
      <c r="G897" s="114"/>
      <c r="H897" s="150"/>
      <c r="I897" s="150"/>
      <c r="J897" s="150"/>
      <c r="K897" s="151"/>
      <c r="L897" s="116"/>
      <c r="M897" s="115"/>
      <c r="N897" s="114"/>
      <c r="O897" s="116"/>
      <c r="P897" s="118"/>
      <c r="Q897" s="116"/>
      <c r="R897" s="116"/>
      <c r="S897" s="116"/>
    </row>
    <row r="898" spans="1:19" ht="15" hidden="1">
      <c r="A898" s="146"/>
      <c r="B898" s="147"/>
      <c r="C898" s="148"/>
      <c r="D898" s="116"/>
      <c r="E898" s="149"/>
      <c r="F898" s="114"/>
      <c r="G898" s="114"/>
      <c r="H898" s="150"/>
      <c r="I898" s="150"/>
      <c r="J898" s="150"/>
      <c r="K898" s="151"/>
      <c r="L898" s="116"/>
      <c r="M898" s="115"/>
      <c r="N898" s="114"/>
      <c r="O898" s="116"/>
      <c r="P898" s="118"/>
      <c r="Q898" s="116"/>
      <c r="R898" s="116"/>
      <c r="S898" s="116"/>
    </row>
    <row r="899" spans="1:19" ht="15" hidden="1">
      <c r="A899" s="146"/>
      <c r="B899" s="147"/>
      <c r="C899" s="148"/>
      <c r="D899" s="116"/>
      <c r="E899" s="149"/>
      <c r="F899" s="114"/>
      <c r="G899" s="117"/>
      <c r="H899" s="150"/>
      <c r="I899" s="150"/>
      <c r="J899" s="151"/>
      <c r="K899" s="151"/>
      <c r="L899" s="150"/>
      <c r="M899" s="119"/>
      <c r="N899" s="114"/>
      <c r="O899" s="116"/>
      <c r="P899" s="118"/>
      <c r="Q899" s="116"/>
      <c r="R899" s="116"/>
      <c r="S899" s="116"/>
    </row>
    <row r="900" spans="1:19" ht="15" hidden="1">
      <c r="A900" s="146"/>
      <c r="B900" s="147"/>
      <c r="C900" s="148"/>
      <c r="D900" s="116"/>
      <c r="E900" s="149"/>
      <c r="F900" s="114"/>
      <c r="G900" s="114"/>
      <c r="H900" s="150"/>
      <c r="I900" s="150"/>
      <c r="J900" s="150"/>
      <c r="K900" s="151"/>
      <c r="L900" s="116"/>
      <c r="M900" s="115"/>
      <c r="N900" s="114"/>
      <c r="O900" s="116"/>
      <c r="P900" s="118"/>
      <c r="Q900" s="116"/>
      <c r="R900" s="116"/>
      <c r="S900" s="116"/>
    </row>
    <row r="901" spans="1:19" ht="15" hidden="1">
      <c r="A901" s="146"/>
      <c r="B901" s="147"/>
      <c r="C901" s="148"/>
      <c r="D901" s="116"/>
      <c r="E901" s="149"/>
      <c r="F901" s="114"/>
      <c r="G901" s="114"/>
      <c r="H901" s="150"/>
      <c r="I901" s="150"/>
      <c r="J901" s="150"/>
      <c r="K901" s="151"/>
      <c r="L901" s="116"/>
      <c r="M901" s="115"/>
      <c r="N901" s="114"/>
      <c r="O901" s="116"/>
      <c r="P901" s="118"/>
      <c r="Q901" s="116"/>
      <c r="R901" s="116"/>
      <c r="S901" s="116"/>
    </row>
    <row r="902" spans="1:19" ht="15" hidden="1">
      <c r="A902" s="146"/>
      <c r="B902" s="147"/>
      <c r="C902" s="148"/>
      <c r="D902" s="116"/>
      <c r="E902" s="149"/>
      <c r="F902" s="114"/>
      <c r="G902" s="114"/>
      <c r="H902" s="150"/>
      <c r="I902" s="150"/>
      <c r="J902" s="150"/>
      <c r="K902" s="151"/>
      <c r="L902" s="116"/>
      <c r="M902" s="115"/>
      <c r="N902" s="114"/>
      <c r="O902" s="116"/>
      <c r="P902" s="118"/>
      <c r="Q902" s="116"/>
      <c r="R902" s="116"/>
      <c r="S902" s="116"/>
    </row>
    <row r="903" spans="1:19" ht="15" hidden="1">
      <c r="A903" s="146"/>
      <c r="B903" s="147"/>
      <c r="C903" s="148"/>
      <c r="D903" s="116"/>
      <c r="E903" s="149"/>
      <c r="F903" s="114"/>
      <c r="G903" s="114"/>
      <c r="H903" s="150"/>
      <c r="I903" s="150"/>
      <c r="J903" s="150"/>
      <c r="K903" s="151"/>
      <c r="L903" s="116"/>
      <c r="M903" s="115"/>
      <c r="N903" s="114"/>
      <c r="O903" s="116"/>
      <c r="P903" s="118"/>
      <c r="Q903" s="116"/>
      <c r="R903" s="116"/>
      <c r="S903" s="116"/>
    </row>
    <row r="904" spans="1:19" ht="15" hidden="1">
      <c r="A904" s="146"/>
      <c r="B904" s="147"/>
      <c r="C904" s="148"/>
      <c r="D904" s="116"/>
      <c r="E904" s="149"/>
      <c r="F904" s="114"/>
      <c r="G904" s="114"/>
      <c r="H904" s="150"/>
      <c r="I904" s="150"/>
      <c r="J904" s="150"/>
      <c r="K904" s="151"/>
      <c r="L904" s="116"/>
      <c r="M904" s="115"/>
      <c r="N904" s="114"/>
      <c r="O904" s="116"/>
      <c r="P904" s="118"/>
      <c r="Q904" s="116"/>
      <c r="R904" s="116"/>
      <c r="S904" s="116"/>
    </row>
    <row r="905" spans="1:19" ht="15" hidden="1">
      <c r="A905" s="146"/>
      <c r="B905" s="147"/>
      <c r="C905" s="148"/>
      <c r="D905" s="116"/>
      <c r="E905" s="149"/>
      <c r="F905" s="114"/>
      <c r="G905" s="114"/>
      <c r="H905" s="150"/>
      <c r="I905" s="150"/>
      <c r="J905" s="150"/>
      <c r="K905" s="151"/>
      <c r="L905" s="116"/>
      <c r="M905" s="115"/>
      <c r="N905" s="114"/>
      <c r="O905" s="116"/>
      <c r="P905" s="118"/>
      <c r="Q905" s="116"/>
      <c r="R905" s="116"/>
      <c r="S905" s="116"/>
    </row>
    <row r="906" spans="1:19" ht="15" hidden="1">
      <c r="A906" s="146"/>
      <c r="B906" s="147"/>
      <c r="C906" s="148"/>
      <c r="D906" s="116"/>
      <c r="E906" s="149"/>
      <c r="F906" s="114"/>
      <c r="G906" s="114"/>
      <c r="H906" s="150"/>
      <c r="I906" s="150"/>
      <c r="J906" s="151"/>
      <c r="K906" s="151"/>
      <c r="L906" s="116"/>
      <c r="M906" s="115"/>
      <c r="N906" s="114"/>
      <c r="O906" s="116"/>
      <c r="P906" s="118"/>
      <c r="Q906" s="116"/>
      <c r="R906" s="116"/>
      <c r="S906" s="116"/>
    </row>
    <row r="907" spans="1:19" ht="15" hidden="1">
      <c r="A907" s="146"/>
      <c r="B907" s="147"/>
      <c r="C907" s="148"/>
      <c r="D907" s="116"/>
      <c r="E907" s="149"/>
      <c r="F907" s="114"/>
      <c r="G907" s="114"/>
      <c r="H907" s="150"/>
      <c r="I907" s="150"/>
      <c r="J907" s="150"/>
      <c r="K907" s="151"/>
      <c r="L907" s="116"/>
      <c r="M907" s="115"/>
      <c r="N907" s="114"/>
      <c r="O907" s="116"/>
      <c r="P907" s="118"/>
      <c r="Q907" s="116"/>
      <c r="R907" s="116"/>
      <c r="S907" s="116"/>
    </row>
    <row r="908" spans="1:19" ht="15" hidden="1">
      <c r="A908" s="146"/>
      <c r="B908" s="147"/>
      <c r="C908" s="148"/>
      <c r="D908" s="116"/>
      <c r="E908" s="149"/>
      <c r="F908" s="114"/>
      <c r="G908" s="114"/>
      <c r="H908" s="150"/>
      <c r="I908" s="150"/>
      <c r="J908" s="150"/>
      <c r="K908" s="151"/>
      <c r="L908" s="116"/>
      <c r="M908" s="115"/>
      <c r="N908" s="114"/>
      <c r="O908" s="116"/>
      <c r="P908" s="118"/>
      <c r="Q908" s="116"/>
      <c r="R908" s="116"/>
      <c r="S908" s="116"/>
    </row>
    <row r="909" spans="1:19" ht="15" hidden="1">
      <c r="A909" s="146"/>
      <c r="B909" s="147"/>
      <c r="C909" s="148"/>
      <c r="D909" s="116"/>
      <c r="E909" s="149"/>
      <c r="F909" s="114"/>
      <c r="G909" s="114"/>
      <c r="H909" s="150"/>
      <c r="I909" s="150"/>
      <c r="J909" s="150"/>
      <c r="K909" s="151"/>
      <c r="L909" s="116"/>
      <c r="M909" s="115"/>
      <c r="N909" s="114"/>
      <c r="O909" s="116"/>
      <c r="P909" s="118"/>
      <c r="Q909" s="116"/>
      <c r="R909" s="116"/>
      <c r="S909" s="116"/>
    </row>
    <row r="910" spans="1:19" ht="15" hidden="1">
      <c r="A910" s="146"/>
      <c r="B910" s="147"/>
      <c r="C910" s="148"/>
      <c r="D910" s="116"/>
      <c r="E910" s="149"/>
      <c r="F910" s="114"/>
      <c r="G910" s="114"/>
      <c r="H910" s="150"/>
      <c r="I910" s="150"/>
      <c r="J910" s="150"/>
      <c r="K910" s="151"/>
      <c r="L910" s="116"/>
      <c r="M910" s="115"/>
      <c r="N910" s="114"/>
      <c r="O910" s="116"/>
      <c r="P910" s="118"/>
      <c r="Q910" s="116"/>
      <c r="R910" s="116"/>
      <c r="S910" s="116"/>
    </row>
    <row r="911" spans="1:19" ht="15" hidden="1">
      <c r="A911" s="146"/>
      <c r="B911" s="147"/>
      <c r="C911" s="148"/>
      <c r="D911" s="116"/>
      <c r="E911" s="149"/>
      <c r="F911" s="114"/>
      <c r="G911" s="114"/>
      <c r="H911" s="150"/>
      <c r="I911" s="150"/>
      <c r="J911" s="150"/>
      <c r="K911" s="151"/>
      <c r="L911" s="116"/>
      <c r="M911" s="115"/>
      <c r="N911" s="114"/>
      <c r="O911" s="116"/>
      <c r="P911" s="118"/>
      <c r="Q911" s="116"/>
      <c r="R911" s="116"/>
      <c r="S911" s="116"/>
    </row>
    <row r="912" spans="1:19" ht="15" hidden="1">
      <c r="A912" s="146"/>
      <c r="B912" s="147"/>
      <c r="C912" s="148"/>
      <c r="D912" s="116"/>
      <c r="E912" s="149"/>
      <c r="F912" s="114"/>
      <c r="G912" s="114"/>
      <c r="H912" s="150"/>
      <c r="I912" s="150"/>
      <c r="J912" s="150"/>
      <c r="K912" s="151"/>
      <c r="L912" s="116"/>
      <c r="M912" s="115"/>
      <c r="N912" s="114"/>
      <c r="O912" s="116"/>
      <c r="P912" s="118"/>
      <c r="Q912" s="116"/>
      <c r="R912" s="116"/>
      <c r="S912" s="116"/>
    </row>
    <row r="913" spans="1:19" ht="15" hidden="1">
      <c r="A913" s="146"/>
      <c r="B913" s="147"/>
      <c r="C913" s="148"/>
      <c r="D913" s="116"/>
      <c r="E913" s="149"/>
      <c r="F913" s="114"/>
      <c r="G913" s="114"/>
      <c r="H913" s="150"/>
      <c r="I913" s="150"/>
      <c r="J913" s="151"/>
      <c r="K913" s="151"/>
      <c r="L913" s="116"/>
      <c r="M913" s="115"/>
      <c r="N913" s="114"/>
      <c r="O913" s="116"/>
      <c r="P913" s="118"/>
      <c r="Q913" s="116"/>
      <c r="R913" s="116"/>
      <c r="S913" s="116"/>
    </row>
    <row r="914" spans="1:19" ht="15" hidden="1">
      <c r="A914" s="146"/>
      <c r="B914" s="147"/>
      <c r="C914" s="148"/>
      <c r="D914" s="116"/>
      <c r="E914" s="149"/>
      <c r="F914" s="114"/>
      <c r="G914" s="114"/>
      <c r="H914" s="150"/>
      <c r="I914" s="150"/>
      <c r="J914" s="150"/>
      <c r="K914" s="151"/>
      <c r="L914" s="116"/>
      <c r="M914" s="115"/>
      <c r="N914" s="114"/>
      <c r="O914" s="116"/>
      <c r="P914" s="118"/>
      <c r="Q914" s="116"/>
      <c r="R914" s="116"/>
      <c r="S914" s="116"/>
    </row>
    <row r="915" spans="1:19" ht="15" hidden="1">
      <c r="A915" s="146"/>
      <c r="B915" s="147"/>
      <c r="C915" s="148"/>
      <c r="D915" s="116"/>
      <c r="E915" s="149"/>
      <c r="F915" s="114"/>
      <c r="G915" s="114"/>
      <c r="H915" s="150"/>
      <c r="I915" s="150"/>
      <c r="J915" s="150"/>
      <c r="K915" s="151"/>
      <c r="L915" s="116"/>
      <c r="M915" s="115"/>
      <c r="N915" s="114"/>
      <c r="O915" s="116"/>
      <c r="P915" s="118"/>
      <c r="Q915" s="116"/>
      <c r="R915" s="116"/>
      <c r="S915" s="116"/>
    </row>
    <row r="916" spans="1:19" ht="15" hidden="1">
      <c r="A916" s="146"/>
      <c r="B916" s="147"/>
      <c r="C916" s="148"/>
      <c r="D916" s="116"/>
      <c r="E916" s="149"/>
      <c r="F916" s="114"/>
      <c r="G916" s="114"/>
      <c r="H916" s="150"/>
      <c r="I916" s="150"/>
      <c r="J916" s="150"/>
      <c r="K916" s="151"/>
      <c r="L916" s="116"/>
      <c r="M916" s="115"/>
      <c r="N916" s="114"/>
      <c r="O916" s="116"/>
      <c r="P916" s="118"/>
      <c r="Q916" s="116"/>
      <c r="R916" s="116"/>
      <c r="S916" s="116"/>
    </row>
    <row r="917" spans="1:19" ht="15" hidden="1">
      <c r="A917" s="146"/>
      <c r="B917" s="147"/>
      <c r="C917" s="148"/>
      <c r="D917" s="116"/>
      <c r="E917" s="149"/>
      <c r="F917" s="114"/>
      <c r="G917" s="114"/>
      <c r="H917" s="150"/>
      <c r="I917" s="150"/>
      <c r="J917" s="150"/>
      <c r="K917" s="151"/>
      <c r="L917" s="116"/>
      <c r="M917" s="115"/>
      <c r="N917" s="114"/>
      <c r="O917" s="116"/>
      <c r="P917" s="118"/>
      <c r="Q917" s="116"/>
      <c r="R917" s="116"/>
      <c r="S917" s="116"/>
    </row>
    <row r="918" spans="1:19" ht="15" hidden="1">
      <c r="A918" s="146"/>
      <c r="B918" s="147"/>
      <c r="C918" s="148"/>
      <c r="D918" s="116"/>
      <c r="E918" s="149"/>
      <c r="F918" s="114"/>
      <c r="G918" s="114"/>
      <c r="H918" s="150"/>
      <c r="I918" s="150"/>
      <c r="J918" s="150"/>
      <c r="K918" s="151"/>
      <c r="L918" s="116"/>
      <c r="M918" s="115"/>
      <c r="N918" s="114"/>
      <c r="O918" s="116"/>
      <c r="P918" s="118"/>
      <c r="Q918" s="116"/>
      <c r="R918" s="116"/>
      <c r="S918" s="116"/>
    </row>
    <row r="919" spans="1:19" ht="15" hidden="1">
      <c r="A919" s="146"/>
      <c r="B919" s="147"/>
      <c r="C919" s="148"/>
      <c r="D919" s="116"/>
      <c r="E919" s="149"/>
      <c r="F919" s="114"/>
      <c r="G919" s="114"/>
      <c r="H919" s="150"/>
      <c r="I919" s="150"/>
      <c r="J919" s="150"/>
      <c r="K919" s="151"/>
      <c r="L919" s="116"/>
      <c r="M919" s="115"/>
      <c r="N919" s="114"/>
      <c r="O919" s="116"/>
      <c r="P919" s="118"/>
      <c r="Q919" s="116"/>
      <c r="R919" s="116"/>
      <c r="S919" s="116"/>
    </row>
    <row r="920" spans="1:19" ht="15" hidden="1">
      <c r="A920" s="146"/>
      <c r="B920" s="147"/>
      <c r="C920" s="148"/>
      <c r="D920" s="116"/>
      <c r="E920" s="149"/>
      <c r="F920" s="114"/>
      <c r="G920" s="114"/>
      <c r="H920" s="150"/>
      <c r="I920" s="150"/>
      <c r="J920" s="151"/>
      <c r="K920" s="151"/>
      <c r="L920" s="116"/>
      <c r="M920" s="115"/>
      <c r="N920" s="114"/>
      <c r="O920" s="116"/>
      <c r="P920" s="118"/>
      <c r="Q920" s="116"/>
      <c r="R920" s="116"/>
      <c r="S920" s="116"/>
    </row>
    <row r="921" spans="1:19" ht="15" hidden="1">
      <c r="A921" s="146"/>
      <c r="B921" s="147"/>
      <c r="C921" s="148"/>
      <c r="D921" s="116"/>
      <c r="E921" s="149"/>
      <c r="F921" s="114"/>
      <c r="G921" s="114"/>
      <c r="H921" s="150"/>
      <c r="I921" s="150"/>
      <c r="J921" s="150"/>
      <c r="K921" s="151"/>
      <c r="L921" s="116"/>
      <c r="M921" s="115"/>
      <c r="N921" s="114"/>
      <c r="O921" s="116"/>
      <c r="P921" s="118"/>
      <c r="Q921" s="116"/>
      <c r="R921" s="116"/>
      <c r="S921" s="116"/>
    </row>
    <row r="922" spans="1:19" ht="15" hidden="1">
      <c r="A922" s="146"/>
      <c r="B922" s="147"/>
      <c r="C922" s="148"/>
      <c r="D922" s="116"/>
      <c r="E922" s="149"/>
      <c r="F922" s="114"/>
      <c r="G922" s="114"/>
      <c r="H922" s="150"/>
      <c r="I922" s="150"/>
      <c r="J922" s="150"/>
      <c r="K922" s="151"/>
      <c r="L922" s="116"/>
      <c r="M922" s="115"/>
      <c r="N922" s="114"/>
      <c r="O922" s="116"/>
      <c r="P922" s="118"/>
      <c r="Q922" s="116"/>
      <c r="R922" s="116"/>
      <c r="S922" s="116"/>
    </row>
    <row r="923" spans="1:19" ht="15" hidden="1">
      <c r="A923" s="146"/>
      <c r="B923" s="147"/>
      <c r="C923" s="148"/>
      <c r="D923" s="116"/>
      <c r="E923" s="149"/>
      <c r="F923" s="114"/>
      <c r="G923" s="114"/>
      <c r="H923" s="150"/>
      <c r="I923" s="150"/>
      <c r="J923" s="150"/>
      <c r="K923" s="151"/>
      <c r="L923" s="116"/>
      <c r="M923" s="115"/>
      <c r="N923" s="114"/>
      <c r="O923" s="116"/>
      <c r="P923" s="118"/>
      <c r="Q923" s="116"/>
      <c r="R923" s="116"/>
      <c r="S923" s="116"/>
    </row>
    <row r="924" spans="1:19" ht="15" hidden="1">
      <c r="A924" s="146"/>
      <c r="B924" s="147"/>
      <c r="C924" s="148"/>
      <c r="D924" s="116"/>
      <c r="E924" s="149"/>
      <c r="F924" s="114"/>
      <c r="G924" s="114"/>
      <c r="H924" s="150"/>
      <c r="I924" s="150"/>
      <c r="J924" s="150"/>
      <c r="K924" s="151"/>
      <c r="L924" s="116"/>
      <c r="M924" s="115"/>
      <c r="N924" s="114"/>
      <c r="O924" s="116"/>
      <c r="P924" s="118"/>
      <c r="Q924" s="116"/>
      <c r="R924" s="116"/>
      <c r="S924" s="116"/>
    </row>
    <row r="925" spans="1:19" ht="15" hidden="1">
      <c r="A925" s="146"/>
      <c r="B925" s="147"/>
      <c r="C925" s="148"/>
      <c r="D925" s="116"/>
      <c r="E925" s="149"/>
      <c r="F925" s="114"/>
      <c r="G925" s="114"/>
      <c r="H925" s="150"/>
      <c r="I925" s="150"/>
      <c r="J925" s="150"/>
      <c r="K925" s="151"/>
      <c r="L925" s="116"/>
      <c r="M925" s="115"/>
      <c r="N925" s="114"/>
      <c r="O925" s="116"/>
      <c r="P925" s="118"/>
      <c r="Q925" s="116"/>
      <c r="R925" s="116"/>
      <c r="S925" s="116"/>
    </row>
    <row r="926" spans="1:19" ht="15" hidden="1">
      <c r="A926" s="146"/>
      <c r="B926" s="147"/>
      <c r="C926" s="148"/>
      <c r="D926" s="116"/>
      <c r="E926" s="149"/>
      <c r="F926" s="114"/>
      <c r="G926" s="114"/>
      <c r="H926" s="150"/>
      <c r="I926" s="150"/>
      <c r="J926" s="150"/>
      <c r="K926" s="151"/>
      <c r="L926" s="116"/>
      <c r="M926" s="115"/>
      <c r="N926" s="114"/>
      <c r="O926" s="116"/>
      <c r="P926" s="118"/>
      <c r="Q926" s="116"/>
      <c r="R926" s="116"/>
      <c r="S926" s="116"/>
    </row>
    <row r="927" spans="1:19" ht="15" hidden="1">
      <c r="A927" s="146"/>
      <c r="B927" s="147"/>
      <c r="C927" s="148"/>
      <c r="D927" s="116"/>
      <c r="E927" s="149"/>
      <c r="F927" s="114"/>
      <c r="G927" s="114"/>
      <c r="H927" s="150"/>
      <c r="I927" s="150"/>
      <c r="J927" s="116"/>
      <c r="K927" s="151"/>
      <c r="L927" s="116"/>
      <c r="M927" s="115"/>
      <c r="N927" s="114"/>
      <c r="O927" s="116"/>
      <c r="P927" s="118"/>
      <c r="Q927" s="116"/>
      <c r="R927" s="116"/>
      <c r="S927" s="116"/>
    </row>
    <row r="928" spans="1:19" ht="15" hidden="1">
      <c r="A928" s="146"/>
      <c r="B928" s="147"/>
      <c r="C928" s="148"/>
      <c r="D928" s="116"/>
      <c r="E928" s="149"/>
      <c r="F928" s="114"/>
      <c r="G928" s="114"/>
      <c r="H928" s="150"/>
      <c r="I928" s="150"/>
      <c r="J928" s="150"/>
      <c r="K928" s="151"/>
      <c r="L928" s="116"/>
      <c r="M928" s="115"/>
      <c r="N928" s="114"/>
      <c r="O928" s="116"/>
      <c r="P928" s="118"/>
      <c r="Q928" s="116"/>
      <c r="R928" s="116"/>
      <c r="S928" s="116"/>
    </row>
    <row r="929" spans="1:19" ht="15" hidden="1">
      <c r="A929" s="146"/>
      <c r="B929" s="147"/>
      <c r="C929" s="148"/>
      <c r="D929" s="116"/>
      <c r="E929" s="149"/>
      <c r="F929" s="114"/>
      <c r="G929" s="114"/>
      <c r="H929" s="150"/>
      <c r="I929" s="150"/>
      <c r="J929" s="150"/>
      <c r="K929" s="151"/>
      <c r="L929" s="116"/>
      <c r="M929" s="115"/>
      <c r="N929" s="114"/>
      <c r="O929" s="116"/>
      <c r="P929" s="118"/>
      <c r="Q929" s="116"/>
      <c r="R929" s="116"/>
      <c r="S929" s="116"/>
    </row>
    <row r="930" spans="1:19" ht="15" hidden="1">
      <c r="A930" s="146"/>
      <c r="B930" s="147"/>
      <c r="C930" s="148"/>
      <c r="D930" s="116"/>
      <c r="E930" s="149"/>
      <c r="F930" s="114"/>
      <c r="G930" s="114"/>
      <c r="H930" s="150"/>
      <c r="I930" s="150"/>
      <c r="J930" s="150"/>
      <c r="K930" s="151"/>
      <c r="L930" s="116"/>
      <c r="M930" s="115"/>
      <c r="N930" s="114"/>
      <c r="O930" s="116"/>
      <c r="P930" s="118"/>
      <c r="Q930" s="116"/>
      <c r="R930" s="116"/>
      <c r="S930" s="116"/>
    </row>
    <row r="931" spans="1:19" ht="15" hidden="1">
      <c r="A931" s="146"/>
      <c r="B931" s="147"/>
      <c r="C931" s="148"/>
      <c r="D931" s="116"/>
      <c r="E931" s="149"/>
      <c r="F931" s="114"/>
      <c r="G931" s="114"/>
      <c r="H931" s="150"/>
      <c r="I931" s="150"/>
      <c r="J931" s="150"/>
      <c r="K931" s="151"/>
      <c r="L931" s="116"/>
      <c r="M931" s="115"/>
      <c r="N931" s="114"/>
      <c r="O931" s="116"/>
      <c r="P931" s="118"/>
      <c r="Q931" s="116"/>
      <c r="R931" s="116"/>
      <c r="S931" s="116"/>
    </row>
    <row r="932" spans="1:19" ht="15" hidden="1">
      <c r="A932" s="146"/>
      <c r="B932" s="147"/>
      <c r="C932" s="148"/>
      <c r="D932" s="116"/>
      <c r="E932" s="149"/>
      <c r="F932" s="114"/>
      <c r="G932" s="114"/>
      <c r="H932" s="150"/>
      <c r="I932" s="150"/>
      <c r="J932" s="150"/>
      <c r="K932" s="151"/>
      <c r="L932" s="116"/>
      <c r="M932" s="115"/>
      <c r="N932" s="114"/>
      <c r="O932" s="116"/>
      <c r="P932" s="118"/>
      <c r="Q932" s="116"/>
      <c r="R932" s="116"/>
      <c r="S932" s="116"/>
    </row>
    <row r="933" spans="1:19" ht="15" hidden="1">
      <c r="A933" s="146"/>
      <c r="B933" s="147"/>
      <c r="C933" s="148"/>
      <c r="D933" s="116"/>
      <c r="E933" s="149"/>
      <c r="F933" s="114"/>
      <c r="G933" s="114"/>
      <c r="H933" s="150"/>
      <c r="I933" s="150"/>
      <c r="J933" s="150"/>
      <c r="K933" s="151"/>
      <c r="L933" s="116"/>
      <c r="M933" s="115"/>
      <c r="N933" s="114"/>
      <c r="O933" s="116"/>
      <c r="P933" s="118"/>
      <c r="Q933" s="116"/>
      <c r="R933" s="116"/>
      <c r="S933" s="116"/>
    </row>
    <row r="934" spans="1:19" ht="15" hidden="1">
      <c r="A934" s="146"/>
      <c r="B934" s="147"/>
      <c r="C934" s="148"/>
      <c r="D934" s="116"/>
      <c r="E934" s="149"/>
      <c r="F934" s="114"/>
      <c r="G934" s="114"/>
      <c r="H934" s="150"/>
      <c r="I934" s="150"/>
      <c r="J934" s="116"/>
      <c r="K934" s="151"/>
      <c r="L934" s="116"/>
      <c r="M934" s="115"/>
      <c r="N934" s="114"/>
      <c r="O934" s="116"/>
      <c r="P934" s="118"/>
      <c r="Q934" s="116"/>
      <c r="R934" s="116"/>
      <c r="S934" s="116"/>
    </row>
    <row r="935" spans="1:19" ht="15" hidden="1">
      <c r="A935" s="146"/>
      <c r="B935" s="147"/>
      <c r="C935" s="148"/>
      <c r="D935" s="116"/>
      <c r="E935" s="149"/>
      <c r="F935" s="114"/>
      <c r="G935" s="114"/>
      <c r="H935" s="150"/>
      <c r="I935" s="150"/>
      <c r="J935" s="150"/>
      <c r="K935" s="151"/>
      <c r="L935" s="116"/>
      <c r="M935" s="115"/>
      <c r="N935" s="114"/>
      <c r="O935" s="116"/>
      <c r="P935" s="118"/>
      <c r="Q935" s="116"/>
      <c r="R935" s="116"/>
      <c r="S935" s="116"/>
    </row>
    <row r="936" spans="1:19" ht="15" hidden="1">
      <c r="A936" s="146"/>
      <c r="B936" s="147"/>
      <c r="C936" s="148"/>
      <c r="D936" s="116"/>
      <c r="E936" s="149"/>
      <c r="F936" s="114"/>
      <c r="G936" s="114"/>
      <c r="H936" s="150"/>
      <c r="I936" s="150"/>
      <c r="J936" s="150"/>
      <c r="K936" s="151"/>
      <c r="L936" s="116"/>
      <c r="M936" s="115"/>
      <c r="N936" s="114"/>
      <c r="O936" s="116"/>
      <c r="P936" s="118"/>
      <c r="Q936" s="116"/>
      <c r="R936" s="116"/>
      <c r="S936" s="116"/>
    </row>
    <row r="937" spans="1:19" ht="15" hidden="1">
      <c r="A937" s="146"/>
      <c r="B937" s="147"/>
      <c r="C937" s="148"/>
      <c r="D937" s="116"/>
      <c r="E937" s="149"/>
      <c r="F937" s="114"/>
      <c r="G937" s="114"/>
      <c r="H937" s="150"/>
      <c r="I937" s="150"/>
      <c r="J937" s="150"/>
      <c r="K937" s="151"/>
      <c r="L937" s="116"/>
      <c r="M937" s="115"/>
      <c r="N937" s="114"/>
      <c r="O937" s="116"/>
      <c r="P937" s="118"/>
      <c r="Q937" s="116"/>
      <c r="R937" s="116"/>
      <c r="S937" s="116"/>
    </row>
    <row r="938" spans="1:19" ht="15" hidden="1">
      <c r="A938" s="146"/>
      <c r="B938" s="147"/>
      <c r="C938" s="148"/>
      <c r="D938" s="116"/>
      <c r="E938" s="149"/>
      <c r="F938" s="114"/>
      <c r="G938" s="114"/>
      <c r="H938" s="150"/>
      <c r="I938" s="150"/>
      <c r="J938" s="150"/>
      <c r="K938" s="151"/>
      <c r="L938" s="116"/>
      <c r="M938" s="115"/>
      <c r="N938" s="114"/>
      <c r="O938" s="116"/>
      <c r="P938" s="118"/>
      <c r="Q938" s="116"/>
      <c r="R938" s="116"/>
      <c r="S938" s="116"/>
    </row>
    <row r="939" spans="1:19" ht="15" hidden="1">
      <c r="A939" s="146"/>
      <c r="B939" s="147"/>
      <c r="C939" s="148"/>
      <c r="D939" s="116"/>
      <c r="E939" s="149"/>
      <c r="F939" s="114"/>
      <c r="G939" s="114"/>
      <c r="H939" s="150"/>
      <c r="I939" s="150"/>
      <c r="J939" s="150"/>
      <c r="K939" s="151"/>
      <c r="L939" s="116"/>
      <c r="M939" s="115"/>
      <c r="N939" s="114"/>
      <c r="O939" s="116"/>
      <c r="P939" s="118"/>
      <c r="Q939" s="116"/>
      <c r="R939" s="116"/>
      <c r="S939" s="116"/>
    </row>
    <row r="940" spans="1:19" ht="15" hidden="1">
      <c r="A940" s="146"/>
      <c r="B940" s="147"/>
      <c r="C940" s="148"/>
      <c r="D940" s="116"/>
      <c r="E940" s="149"/>
      <c r="F940" s="114"/>
      <c r="G940" s="114"/>
      <c r="H940" s="150"/>
      <c r="I940" s="150"/>
      <c r="J940" s="150"/>
      <c r="K940" s="151"/>
      <c r="L940" s="116"/>
      <c r="M940" s="115"/>
      <c r="N940" s="114"/>
      <c r="O940" s="116"/>
      <c r="P940" s="118"/>
      <c r="Q940" s="116"/>
      <c r="R940" s="116"/>
      <c r="S940" s="116"/>
    </row>
    <row r="941" spans="1:19" ht="15" hidden="1">
      <c r="A941" s="146"/>
      <c r="B941" s="147"/>
      <c r="C941" s="148"/>
      <c r="D941" s="116"/>
      <c r="E941" s="149"/>
      <c r="F941" s="114"/>
      <c r="G941" s="114"/>
      <c r="H941" s="150"/>
      <c r="I941" s="150"/>
      <c r="J941" s="151"/>
      <c r="K941" s="151"/>
      <c r="L941" s="116"/>
      <c r="M941" s="115"/>
      <c r="N941" s="114"/>
      <c r="O941" s="116"/>
      <c r="P941" s="118"/>
      <c r="Q941" s="116"/>
      <c r="R941" s="116"/>
      <c r="S941" s="116"/>
    </row>
    <row r="942" spans="1:19" ht="15" hidden="1">
      <c r="A942" s="146"/>
      <c r="B942" s="147"/>
      <c r="C942" s="148"/>
      <c r="D942" s="116"/>
      <c r="E942" s="149"/>
      <c r="F942" s="114"/>
      <c r="G942" s="114"/>
      <c r="H942" s="150"/>
      <c r="I942" s="150"/>
      <c r="J942" s="150"/>
      <c r="K942" s="151"/>
      <c r="L942" s="116"/>
      <c r="M942" s="115"/>
      <c r="N942" s="114"/>
      <c r="O942" s="116"/>
      <c r="P942" s="118"/>
      <c r="Q942" s="116"/>
      <c r="R942" s="116"/>
      <c r="S942" s="116"/>
    </row>
    <row r="943" spans="1:19" ht="15" hidden="1">
      <c r="A943" s="146"/>
      <c r="B943" s="147"/>
      <c r="C943" s="148"/>
      <c r="D943" s="116"/>
      <c r="E943" s="149"/>
      <c r="F943" s="114"/>
      <c r="G943" s="114"/>
      <c r="H943" s="150"/>
      <c r="I943" s="150"/>
      <c r="J943" s="150"/>
      <c r="K943" s="151"/>
      <c r="L943" s="116"/>
      <c r="M943" s="115"/>
      <c r="N943" s="114"/>
      <c r="O943" s="116"/>
      <c r="P943" s="118"/>
      <c r="Q943" s="116"/>
      <c r="R943" s="116"/>
      <c r="S943" s="116"/>
    </row>
    <row r="944" spans="1:19" ht="15" hidden="1">
      <c r="A944" s="146"/>
      <c r="B944" s="147"/>
      <c r="C944" s="148"/>
      <c r="D944" s="116"/>
      <c r="E944" s="149"/>
      <c r="F944" s="114"/>
      <c r="G944" s="114"/>
      <c r="H944" s="150"/>
      <c r="I944" s="150"/>
      <c r="J944" s="150"/>
      <c r="K944" s="151"/>
      <c r="L944" s="116"/>
      <c r="M944" s="115"/>
      <c r="N944" s="114"/>
      <c r="O944" s="116"/>
      <c r="P944" s="118"/>
      <c r="Q944" s="116"/>
      <c r="R944" s="116"/>
      <c r="S944" s="116"/>
    </row>
    <row r="945" spans="1:19" ht="15" hidden="1">
      <c r="A945" s="146"/>
      <c r="B945" s="147"/>
      <c r="C945" s="148"/>
      <c r="D945" s="116"/>
      <c r="E945" s="149"/>
      <c r="F945" s="114"/>
      <c r="G945" s="114"/>
      <c r="H945" s="150"/>
      <c r="I945" s="150"/>
      <c r="J945" s="150"/>
      <c r="K945" s="151"/>
      <c r="L945" s="116"/>
      <c r="M945" s="115"/>
      <c r="N945" s="114"/>
      <c r="O945" s="116"/>
      <c r="P945" s="118"/>
      <c r="Q945" s="116"/>
      <c r="R945" s="116"/>
      <c r="S945" s="116"/>
    </row>
    <row r="946" spans="1:19" ht="15" hidden="1">
      <c r="A946" s="146"/>
      <c r="B946" s="147"/>
      <c r="C946" s="148"/>
      <c r="D946" s="116"/>
      <c r="E946" s="149"/>
      <c r="F946" s="114"/>
      <c r="G946" s="114"/>
      <c r="H946" s="150"/>
      <c r="I946" s="150"/>
      <c r="J946" s="150"/>
      <c r="K946" s="151"/>
      <c r="L946" s="116"/>
      <c r="M946" s="115"/>
      <c r="N946" s="114"/>
      <c r="O946" s="116"/>
      <c r="P946" s="118"/>
      <c r="Q946" s="116"/>
      <c r="R946" s="116"/>
      <c r="S946" s="116"/>
    </row>
    <row r="947" spans="1:19" ht="15" hidden="1">
      <c r="A947" s="146"/>
      <c r="B947" s="147"/>
      <c r="C947" s="148"/>
      <c r="D947" s="116"/>
      <c r="E947" s="149"/>
      <c r="F947" s="114"/>
      <c r="G947" s="114"/>
      <c r="H947" s="150"/>
      <c r="I947" s="150"/>
      <c r="J947" s="150"/>
      <c r="K947" s="151"/>
      <c r="L947" s="116"/>
      <c r="M947" s="115"/>
      <c r="N947" s="114"/>
      <c r="O947" s="116"/>
      <c r="P947" s="118"/>
      <c r="Q947" s="116"/>
      <c r="R947" s="116"/>
      <c r="S947" s="116"/>
    </row>
    <row r="948" spans="1:19" ht="15" hidden="1">
      <c r="A948" s="146"/>
      <c r="B948" s="147"/>
      <c r="C948" s="148"/>
      <c r="D948" s="116"/>
      <c r="E948" s="149"/>
      <c r="F948" s="114"/>
      <c r="G948" s="114"/>
      <c r="H948" s="150"/>
      <c r="I948" s="150"/>
      <c r="J948" s="150"/>
      <c r="K948" s="151"/>
      <c r="L948" s="116"/>
      <c r="M948" s="115"/>
      <c r="N948" s="114"/>
      <c r="O948" s="116"/>
      <c r="P948" s="118"/>
      <c r="Q948" s="116"/>
      <c r="R948" s="116"/>
      <c r="S948" s="116"/>
    </row>
    <row r="949" spans="1:19" ht="15" hidden="1">
      <c r="A949" s="146"/>
      <c r="B949" s="147"/>
      <c r="C949" s="148"/>
      <c r="D949" s="116"/>
      <c r="E949" s="149"/>
      <c r="F949" s="114"/>
      <c r="G949" s="114"/>
      <c r="H949" s="150"/>
      <c r="I949" s="150"/>
      <c r="J949" s="150"/>
      <c r="K949" s="151"/>
      <c r="L949" s="116"/>
      <c r="M949" s="115"/>
      <c r="N949" s="114"/>
      <c r="O949" s="116"/>
      <c r="P949" s="118"/>
      <c r="Q949" s="116"/>
      <c r="R949" s="116"/>
      <c r="S949" s="116"/>
    </row>
    <row r="950" spans="1:19" ht="15" hidden="1">
      <c r="A950" s="146"/>
      <c r="B950" s="147"/>
      <c r="C950" s="148"/>
      <c r="D950" s="116"/>
      <c r="E950" s="149"/>
      <c r="F950" s="114"/>
      <c r="G950" s="114"/>
      <c r="H950" s="150"/>
      <c r="I950" s="150"/>
      <c r="J950" s="150"/>
      <c r="K950" s="151"/>
      <c r="L950" s="116"/>
      <c r="M950" s="115"/>
      <c r="N950" s="114"/>
      <c r="O950" s="116"/>
      <c r="P950" s="118"/>
      <c r="Q950" s="116"/>
      <c r="R950" s="116"/>
      <c r="S950" s="116"/>
    </row>
    <row r="951" spans="1:19" ht="15" hidden="1">
      <c r="A951" s="146"/>
      <c r="B951" s="147"/>
      <c r="C951" s="148"/>
      <c r="D951" s="116"/>
      <c r="E951" s="149"/>
      <c r="F951" s="114"/>
      <c r="G951" s="114"/>
      <c r="H951" s="150"/>
      <c r="I951" s="150"/>
      <c r="J951" s="150"/>
      <c r="K951" s="151"/>
      <c r="L951" s="116"/>
      <c r="M951" s="115"/>
      <c r="N951" s="114"/>
      <c r="O951" s="116"/>
      <c r="P951" s="118"/>
      <c r="Q951" s="116"/>
      <c r="R951" s="116"/>
      <c r="S951" s="116"/>
    </row>
    <row r="952" spans="1:19" ht="15" hidden="1">
      <c r="A952" s="146"/>
      <c r="B952" s="147"/>
      <c r="C952" s="148"/>
      <c r="D952" s="116"/>
      <c r="E952" s="149"/>
      <c r="F952" s="114"/>
      <c r="G952" s="114"/>
      <c r="H952" s="150"/>
      <c r="I952" s="150"/>
      <c r="J952" s="150"/>
      <c r="K952" s="151"/>
      <c r="L952" s="116"/>
      <c r="M952" s="115"/>
      <c r="N952" s="114"/>
      <c r="O952" s="116"/>
      <c r="P952" s="118"/>
      <c r="Q952" s="116"/>
      <c r="R952" s="116"/>
      <c r="S952" s="116"/>
    </row>
    <row r="953" spans="1:19" ht="15" hidden="1">
      <c r="A953" s="146"/>
      <c r="B953" s="147"/>
      <c r="C953" s="148"/>
      <c r="D953" s="116"/>
      <c r="E953" s="149"/>
      <c r="F953" s="114"/>
      <c r="G953" s="114"/>
      <c r="H953" s="150"/>
      <c r="I953" s="150"/>
      <c r="J953" s="150"/>
      <c r="K953" s="151"/>
      <c r="L953" s="116"/>
      <c r="M953" s="115"/>
      <c r="N953" s="114"/>
      <c r="O953" s="116"/>
      <c r="P953" s="118"/>
      <c r="Q953" s="116"/>
      <c r="R953" s="116"/>
      <c r="S953" s="116"/>
    </row>
    <row r="954" spans="1:19" ht="15" hidden="1">
      <c r="A954" s="146"/>
      <c r="B954" s="147"/>
      <c r="C954" s="148"/>
      <c r="D954" s="116"/>
      <c r="E954" s="149"/>
      <c r="F954" s="114"/>
      <c r="G954" s="114"/>
      <c r="H954" s="150"/>
      <c r="I954" s="150"/>
      <c r="J954" s="150"/>
      <c r="K954" s="151"/>
      <c r="L954" s="116"/>
      <c r="M954" s="115"/>
      <c r="N954" s="114"/>
      <c r="O954" s="116"/>
      <c r="P954" s="118"/>
      <c r="Q954" s="116"/>
      <c r="R954" s="116"/>
      <c r="S954" s="116"/>
    </row>
    <row r="955" spans="1:19" ht="15" hidden="1">
      <c r="A955" s="146"/>
      <c r="B955" s="147"/>
      <c r="C955" s="148"/>
      <c r="D955" s="116"/>
      <c r="E955" s="149"/>
      <c r="F955" s="114"/>
      <c r="G955" s="114"/>
      <c r="H955" s="150"/>
      <c r="I955" s="150"/>
      <c r="J955" s="150"/>
      <c r="K955" s="151"/>
      <c r="L955" s="116"/>
      <c r="M955" s="115"/>
      <c r="N955" s="114"/>
      <c r="O955" s="116"/>
      <c r="P955" s="118"/>
      <c r="Q955" s="116"/>
      <c r="R955" s="116"/>
      <c r="S955" s="116"/>
    </row>
    <row r="956" spans="1:19" ht="15" hidden="1">
      <c r="A956" s="146"/>
      <c r="B956" s="147"/>
      <c r="C956" s="148"/>
      <c r="D956" s="116"/>
      <c r="E956" s="149"/>
      <c r="F956" s="114"/>
      <c r="G956" s="114"/>
      <c r="H956" s="150"/>
      <c r="I956" s="150"/>
      <c r="J956" s="150"/>
      <c r="K956" s="151"/>
      <c r="L956" s="116"/>
      <c r="M956" s="115"/>
      <c r="N956" s="114"/>
      <c r="O956" s="116"/>
      <c r="P956" s="118"/>
      <c r="Q956" s="116"/>
      <c r="R956" s="116"/>
      <c r="S956" s="116"/>
    </row>
    <row r="957" spans="1:19" ht="15" hidden="1">
      <c r="A957" s="146"/>
      <c r="B957" s="147"/>
      <c r="C957" s="148"/>
      <c r="D957" s="116"/>
      <c r="E957" s="149"/>
      <c r="F957" s="114"/>
      <c r="G957" s="114"/>
      <c r="H957" s="150"/>
      <c r="I957" s="150"/>
      <c r="J957" s="150"/>
      <c r="K957" s="151"/>
      <c r="L957" s="116"/>
      <c r="M957" s="115"/>
      <c r="N957" s="114"/>
      <c r="O957" s="116"/>
      <c r="P957" s="118"/>
      <c r="Q957" s="116"/>
      <c r="R957" s="116"/>
      <c r="S957" s="116"/>
    </row>
    <row r="958" spans="1:19" ht="15" hidden="1">
      <c r="A958" s="146"/>
      <c r="B958" s="147"/>
      <c r="C958" s="148"/>
      <c r="D958" s="116"/>
      <c r="E958" s="149"/>
      <c r="F958" s="114"/>
      <c r="G958" s="114"/>
      <c r="H958" s="150"/>
      <c r="I958" s="150"/>
      <c r="J958" s="150"/>
      <c r="K958" s="151"/>
      <c r="L958" s="116"/>
      <c r="M958" s="115"/>
      <c r="N958" s="114"/>
      <c r="O958" s="116"/>
      <c r="P958" s="118"/>
      <c r="Q958" s="116"/>
      <c r="R958" s="116"/>
      <c r="S958" s="116"/>
    </row>
    <row r="959" spans="1:19" ht="15" hidden="1">
      <c r="A959" s="146"/>
      <c r="B959" s="147"/>
      <c r="C959" s="148"/>
      <c r="D959" s="116"/>
      <c r="E959" s="149"/>
      <c r="F959" s="114"/>
      <c r="G959" s="114"/>
      <c r="H959" s="150"/>
      <c r="I959" s="150"/>
      <c r="J959" s="150"/>
      <c r="K959" s="151"/>
      <c r="L959" s="116"/>
      <c r="M959" s="115"/>
      <c r="N959" s="114"/>
      <c r="O959" s="116"/>
      <c r="P959" s="118"/>
      <c r="Q959" s="116"/>
      <c r="R959" s="116"/>
      <c r="S959" s="116"/>
    </row>
    <row r="960" spans="1:19" ht="15" hidden="1">
      <c r="A960" s="146"/>
      <c r="B960" s="147"/>
      <c r="C960" s="148"/>
      <c r="D960" s="116"/>
      <c r="E960" s="149"/>
      <c r="F960" s="114"/>
      <c r="G960" s="114"/>
      <c r="H960" s="150"/>
      <c r="I960" s="150"/>
      <c r="J960" s="150"/>
      <c r="K960" s="151"/>
      <c r="L960" s="116"/>
      <c r="M960" s="115"/>
      <c r="N960" s="114"/>
      <c r="O960" s="116"/>
      <c r="P960" s="118"/>
      <c r="Q960" s="116"/>
      <c r="R960" s="116"/>
      <c r="S960" s="116"/>
    </row>
    <row r="961" spans="1:19" ht="15" hidden="1">
      <c r="A961" s="146"/>
      <c r="B961" s="147"/>
      <c r="C961" s="148"/>
      <c r="D961" s="116"/>
      <c r="E961" s="149"/>
      <c r="F961" s="114"/>
      <c r="G961" s="114"/>
      <c r="H961" s="150"/>
      <c r="I961" s="150"/>
      <c r="J961" s="150"/>
      <c r="K961" s="151"/>
      <c r="L961" s="116"/>
      <c r="M961" s="115"/>
      <c r="N961" s="114"/>
      <c r="O961" s="116"/>
      <c r="P961" s="118"/>
      <c r="Q961" s="116"/>
      <c r="R961" s="116"/>
      <c r="S961" s="116"/>
    </row>
    <row r="962" spans="1:19" ht="15" hidden="1">
      <c r="A962" s="146"/>
      <c r="B962" s="147"/>
      <c r="C962" s="148"/>
      <c r="D962" s="116"/>
      <c r="E962" s="149"/>
      <c r="F962" s="114"/>
      <c r="G962" s="114"/>
      <c r="H962" s="150"/>
      <c r="I962" s="150"/>
      <c r="J962" s="150"/>
      <c r="K962" s="151"/>
      <c r="L962" s="116"/>
      <c r="M962" s="115"/>
      <c r="N962" s="114"/>
      <c r="O962" s="116"/>
      <c r="P962" s="118"/>
      <c r="Q962" s="116"/>
      <c r="R962" s="116"/>
      <c r="S962" s="116"/>
    </row>
    <row r="963" spans="1:19" ht="15" hidden="1">
      <c r="A963" s="146"/>
      <c r="B963" s="147"/>
      <c r="C963" s="148"/>
      <c r="D963" s="116"/>
      <c r="E963" s="149"/>
      <c r="F963" s="114"/>
      <c r="G963" s="114"/>
      <c r="H963" s="150"/>
      <c r="I963" s="150"/>
      <c r="J963" s="150"/>
      <c r="K963" s="151"/>
      <c r="L963" s="116"/>
      <c r="M963" s="115"/>
      <c r="N963" s="114"/>
      <c r="O963" s="116"/>
      <c r="P963" s="118"/>
      <c r="Q963" s="116"/>
      <c r="R963" s="116"/>
      <c r="S963" s="116"/>
    </row>
    <row r="964" spans="1:19" ht="15" hidden="1">
      <c r="A964" s="146"/>
      <c r="B964" s="147"/>
      <c r="C964" s="148"/>
      <c r="D964" s="116"/>
      <c r="E964" s="149"/>
      <c r="F964" s="114"/>
      <c r="G964" s="114"/>
      <c r="H964" s="150"/>
      <c r="I964" s="150"/>
      <c r="J964" s="150"/>
      <c r="K964" s="151"/>
      <c r="L964" s="116"/>
      <c r="M964" s="115"/>
      <c r="N964" s="114"/>
      <c r="O964" s="116"/>
      <c r="P964" s="118"/>
      <c r="Q964" s="116"/>
      <c r="R964" s="116"/>
      <c r="S964" s="116"/>
    </row>
    <row r="965" spans="1:19" ht="15" hidden="1">
      <c r="A965" s="146"/>
      <c r="B965" s="147"/>
      <c r="C965" s="148"/>
      <c r="D965" s="116"/>
      <c r="E965" s="149"/>
      <c r="F965" s="114"/>
      <c r="G965" s="114"/>
      <c r="H965" s="150"/>
      <c r="I965" s="150"/>
      <c r="J965" s="150"/>
      <c r="K965" s="151"/>
      <c r="L965" s="116"/>
      <c r="M965" s="115"/>
      <c r="N965" s="114"/>
      <c r="O965" s="116"/>
      <c r="P965" s="118"/>
      <c r="Q965" s="116"/>
      <c r="R965" s="116"/>
      <c r="S965" s="116"/>
    </row>
    <row r="966" spans="1:19" ht="15" hidden="1">
      <c r="A966" s="146"/>
      <c r="B966" s="147"/>
      <c r="C966" s="148"/>
      <c r="D966" s="116"/>
      <c r="E966" s="149"/>
      <c r="F966" s="114"/>
      <c r="G966" s="114"/>
      <c r="H966" s="150"/>
      <c r="I966" s="150"/>
      <c r="J966" s="150"/>
      <c r="K966" s="151"/>
      <c r="L966" s="116"/>
      <c r="M966" s="115"/>
      <c r="N966" s="114"/>
      <c r="O966" s="116"/>
      <c r="P966" s="118"/>
      <c r="Q966" s="116"/>
      <c r="R966" s="116"/>
      <c r="S966" s="116"/>
    </row>
    <row r="967" spans="1:19" ht="15" hidden="1">
      <c r="A967" s="146"/>
      <c r="B967" s="147"/>
      <c r="C967" s="148"/>
      <c r="D967" s="116"/>
      <c r="E967" s="149"/>
      <c r="F967" s="114"/>
      <c r="G967" s="114"/>
      <c r="H967" s="150"/>
      <c r="I967" s="150"/>
      <c r="J967" s="150"/>
      <c r="K967" s="151"/>
      <c r="L967" s="116"/>
      <c r="M967" s="115"/>
      <c r="N967" s="114"/>
      <c r="O967" s="116"/>
      <c r="P967" s="118"/>
      <c r="Q967" s="116"/>
      <c r="R967" s="116"/>
      <c r="S967" s="116"/>
    </row>
    <row r="968" spans="1:19" ht="15" hidden="1">
      <c r="A968" s="146"/>
      <c r="B968" s="147"/>
      <c r="C968" s="148"/>
      <c r="D968" s="116"/>
      <c r="E968" s="149"/>
      <c r="F968" s="114"/>
      <c r="G968" s="114"/>
      <c r="H968" s="150"/>
      <c r="I968" s="150"/>
      <c r="J968" s="150"/>
      <c r="K968" s="151"/>
      <c r="L968" s="116"/>
      <c r="M968" s="115"/>
      <c r="N968" s="114"/>
      <c r="O968" s="116"/>
      <c r="P968" s="118"/>
      <c r="Q968" s="116"/>
      <c r="R968" s="116"/>
      <c r="S968" s="116"/>
    </row>
    <row r="969" spans="1:19" ht="15" hidden="1">
      <c r="A969" s="146"/>
      <c r="B969" s="147"/>
      <c r="C969" s="148"/>
      <c r="D969" s="116"/>
      <c r="E969" s="149"/>
      <c r="F969" s="114"/>
      <c r="G969" s="114"/>
      <c r="H969" s="150"/>
      <c r="I969" s="150"/>
      <c r="J969" s="150"/>
      <c r="K969" s="151"/>
      <c r="L969" s="116"/>
      <c r="M969" s="115"/>
      <c r="N969" s="114"/>
      <c r="O969" s="116"/>
      <c r="P969" s="118"/>
      <c r="Q969" s="116"/>
      <c r="R969" s="116"/>
      <c r="S969" s="116"/>
    </row>
    <row r="970" spans="1:19" ht="15" hidden="1">
      <c r="A970" s="146"/>
      <c r="B970" s="147"/>
      <c r="C970" s="148"/>
      <c r="D970" s="116"/>
      <c r="E970" s="149"/>
      <c r="F970" s="114"/>
      <c r="G970" s="114"/>
      <c r="H970" s="150"/>
      <c r="I970" s="150"/>
      <c r="J970" s="150"/>
      <c r="K970" s="151"/>
      <c r="L970" s="116"/>
      <c r="M970" s="115"/>
      <c r="N970" s="114"/>
      <c r="O970" s="116"/>
      <c r="P970" s="118"/>
      <c r="Q970" s="116"/>
      <c r="R970" s="116"/>
      <c r="S970" s="116"/>
    </row>
    <row r="971" spans="1:19" ht="15" hidden="1">
      <c r="A971" s="146"/>
      <c r="B971" s="147"/>
      <c r="C971" s="148"/>
      <c r="D971" s="116"/>
      <c r="E971" s="149"/>
      <c r="F971" s="114"/>
      <c r="G971" s="114"/>
      <c r="H971" s="150"/>
      <c r="I971" s="150"/>
      <c r="J971" s="150"/>
      <c r="K971" s="151"/>
      <c r="L971" s="116"/>
      <c r="M971" s="115"/>
      <c r="N971" s="114"/>
      <c r="O971" s="116"/>
      <c r="P971" s="118"/>
      <c r="Q971" s="116"/>
      <c r="R971" s="116"/>
      <c r="S971" s="116"/>
    </row>
    <row r="972" spans="1:19" ht="15" hidden="1">
      <c r="A972" s="146"/>
      <c r="B972" s="147"/>
      <c r="C972" s="148"/>
      <c r="D972" s="116"/>
      <c r="E972" s="149"/>
      <c r="F972" s="114"/>
      <c r="G972" s="114"/>
      <c r="H972" s="150"/>
      <c r="I972" s="150"/>
      <c r="J972" s="150"/>
      <c r="K972" s="151"/>
      <c r="L972" s="116"/>
      <c r="M972" s="115"/>
      <c r="N972" s="114"/>
      <c r="O972" s="116"/>
      <c r="P972" s="118"/>
      <c r="Q972" s="116"/>
      <c r="R972" s="116"/>
      <c r="S972" s="116"/>
    </row>
    <row r="973" spans="1:19" ht="15" hidden="1">
      <c r="A973" s="146"/>
      <c r="B973" s="147"/>
      <c r="C973" s="148"/>
      <c r="D973" s="116"/>
      <c r="E973" s="149"/>
      <c r="F973" s="114"/>
      <c r="G973" s="114"/>
      <c r="H973" s="150"/>
      <c r="I973" s="150"/>
      <c r="J973" s="150"/>
      <c r="K973" s="151"/>
      <c r="L973" s="116"/>
      <c r="M973" s="115"/>
      <c r="N973" s="114"/>
      <c r="O973" s="116"/>
      <c r="P973" s="118"/>
      <c r="Q973" s="116"/>
      <c r="R973" s="116"/>
      <c r="S973" s="116"/>
    </row>
    <row r="974" spans="1:19" ht="15" hidden="1">
      <c r="A974" s="146"/>
      <c r="B974" s="147"/>
      <c r="C974" s="148"/>
      <c r="D974" s="116"/>
      <c r="E974" s="149"/>
      <c r="F974" s="114"/>
      <c r="G974" s="114"/>
      <c r="H974" s="150"/>
      <c r="I974" s="150"/>
      <c r="J974" s="150"/>
      <c r="K974" s="151"/>
      <c r="L974" s="116"/>
      <c r="M974" s="115"/>
      <c r="N974" s="114"/>
      <c r="O974" s="116"/>
      <c r="P974" s="118"/>
      <c r="Q974" s="116"/>
      <c r="R974" s="116"/>
      <c r="S974" s="116"/>
    </row>
    <row r="975" spans="1:19" ht="15" hidden="1">
      <c r="A975" s="146"/>
      <c r="B975" s="147"/>
      <c r="C975" s="148"/>
      <c r="D975" s="116"/>
      <c r="E975" s="149"/>
      <c r="F975" s="114"/>
      <c r="G975" s="114"/>
      <c r="H975" s="150"/>
      <c r="I975" s="150"/>
      <c r="J975" s="150"/>
      <c r="K975" s="151"/>
      <c r="L975" s="116"/>
      <c r="M975" s="115"/>
      <c r="N975" s="114"/>
      <c r="O975" s="116"/>
      <c r="P975" s="118"/>
      <c r="Q975" s="116"/>
      <c r="R975" s="116"/>
      <c r="S975" s="116"/>
    </row>
    <row r="976" spans="1:19" ht="15" hidden="1">
      <c r="A976" s="146"/>
      <c r="B976" s="147"/>
      <c r="C976" s="148"/>
      <c r="D976" s="116"/>
      <c r="E976" s="149"/>
      <c r="F976" s="114"/>
      <c r="G976" s="114"/>
      <c r="H976" s="150"/>
      <c r="I976" s="150"/>
      <c r="J976" s="150"/>
      <c r="K976" s="151"/>
      <c r="L976" s="116"/>
      <c r="M976" s="115"/>
      <c r="N976" s="114"/>
      <c r="O976" s="116"/>
      <c r="P976" s="118"/>
      <c r="Q976" s="116"/>
      <c r="R976" s="116"/>
      <c r="S976" s="116"/>
    </row>
    <row r="977" spans="1:19" ht="15" hidden="1">
      <c r="A977" s="146"/>
      <c r="B977" s="147"/>
      <c r="C977" s="148"/>
      <c r="D977" s="116"/>
      <c r="E977" s="149"/>
      <c r="F977" s="114"/>
      <c r="G977" s="114"/>
      <c r="H977" s="150"/>
      <c r="I977" s="150"/>
      <c r="J977" s="150"/>
      <c r="K977" s="151"/>
      <c r="L977" s="116"/>
      <c r="M977" s="115"/>
      <c r="N977" s="114"/>
      <c r="O977" s="116"/>
      <c r="P977" s="118"/>
      <c r="Q977" s="116"/>
      <c r="R977" s="116"/>
      <c r="S977" s="116"/>
    </row>
    <row r="978" spans="1:19" ht="15" hidden="1">
      <c r="A978" s="146"/>
      <c r="B978" s="147"/>
      <c r="C978" s="148"/>
      <c r="D978" s="116"/>
      <c r="E978" s="149"/>
      <c r="F978" s="114"/>
      <c r="G978" s="114"/>
      <c r="H978" s="150"/>
      <c r="I978" s="150"/>
      <c r="J978" s="150"/>
      <c r="K978" s="151"/>
      <c r="L978" s="116"/>
      <c r="M978" s="115"/>
      <c r="N978" s="114"/>
      <c r="O978" s="116"/>
      <c r="P978" s="118"/>
      <c r="Q978" s="116"/>
      <c r="R978" s="116"/>
      <c r="S978" s="116"/>
    </row>
    <row r="979" spans="1:19" ht="15" hidden="1">
      <c r="A979" s="146"/>
      <c r="B979" s="147"/>
      <c r="C979" s="148"/>
      <c r="D979" s="116"/>
      <c r="E979" s="149"/>
      <c r="F979" s="114"/>
      <c r="G979" s="114"/>
      <c r="H979" s="150"/>
      <c r="I979" s="150"/>
      <c r="J979" s="150"/>
      <c r="K979" s="151"/>
      <c r="L979" s="116"/>
      <c r="M979" s="115"/>
      <c r="N979" s="114"/>
      <c r="O979" s="116"/>
      <c r="P979" s="118"/>
      <c r="Q979" s="116"/>
      <c r="R979" s="116"/>
      <c r="S979" s="116"/>
    </row>
    <row r="980" spans="1:19" ht="15" hidden="1">
      <c r="A980" s="146"/>
      <c r="B980" s="147"/>
      <c r="C980" s="148"/>
      <c r="D980" s="116"/>
      <c r="E980" s="149"/>
      <c r="F980" s="114"/>
      <c r="G980" s="114"/>
      <c r="H980" s="150"/>
      <c r="I980" s="150"/>
      <c r="J980" s="150"/>
      <c r="K980" s="151"/>
      <c r="L980" s="116"/>
      <c r="M980" s="115"/>
      <c r="N980" s="114"/>
      <c r="O980" s="116"/>
      <c r="P980" s="118"/>
      <c r="Q980" s="116"/>
      <c r="R980" s="116"/>
      <c r="S980" s="116"/>
    </row>
    <row r="981" spans="1:19" ht="15" hidden="1">
      <c r="A981" s="146"/>
      <c r="B981" s="147"/>
      <c r="C981" s="148"/>
      <c r="D981" s="116"/>
      <c r="E981" s="149"/>
      <c r="F981" s="114"/>
      <c r="G981" s="114"/>
      <c r="H981" s="150"/>
      <c r="I981" s="150"/>
      <c r="J981" s="150"/>
      <c r="K981" s="151"/>
      <c r="L981" s="116"/>
      <c r="M981" s="115"/>
      <c r="N981" s="114"/>
      <c r="O981" s="116"/>
      <c r="P981" s="118"/>
      <c r="Q981" s="116"/>
      <c r="R981" s="116"/>
      <c r="S981" s="116"/>
    </row>
    <row r="982" spans="1:19" ht="15" hidden="1">
      <c r="A982" s="146"/>
      <c r="B982" s="147"/>
      <c r="C982" s="148"/>
      <c r="D982" s="116"/>
      <c r="E982" s="149"/>
      <c r="F982" s="114"/>
      <c r="G982" s="114"/>
      <c r="H982" s="150"/>
      <c r="I982" s="150"/>
      <c r="J982" s="150"/>
      <c r="K982" s="151"/>
      <c r="L982" s="116"/>
      <c r="M982" s="115"/>
      <c r="N982" s="114"/>
      <c r="O982" s="116"/>
      <c r="P982" s="118"/>
      <c r="Q982" s="116"/>
      <c r="R982" s="116"/>
      <c r="S982" s="116"/>
    </row>
    <row r="983" spans="1:19" ht="15" hidden="1">
      <c r="A983" s="146"/>
      <c r="B983" s="147"/>
      <c r="C983" s="148"/>
      <c r="D983" s="116"/>
      <c r="E983" s="149"/>
      <c r="F983" s="114"/>
      <c r="G983" s="114"/>
      <c r="H983" s="150"/>
      <c r="I983" s="150"/>
      <c r="J983" s="150"/>
      <c r="K983" s="151"/>
      <c r="L983" s="116"/>
      <c r="M983" s="115"/>
      <c r="N983" s="114"/>
      <c r="O983" s="116"/>
      <c r="P983" s="118"/>
      <c r="Q983" s="116"/>
      <c r="R983" s="116"/>
      <c r="S983" s="116"/>
    </row>
    <row r="984" spans="1:19" ht="15" hidden="1">
      <c r="A984" s="146"/>
      <c r="B984" s="147"/>
      <c r="C984" s="148"/>
      <c r="D984" s="116"/>
      <c r="E984" s="149"/>
      <c r="F984" s="114"/>
      <c r="G984" s="114"/>
      <c r="H984" s="150"/>
      <c r="I984" s="150"/>
      <c r="J984" s="150"/>
      <c r="K984" s="151"/>
      <c r="L984" s="116"/>
      <c r="M984" s="115"/>
      <c r="N984" s="114"/>
      <c r="O984" s="116"/>
      <c r="P984" s="118"/>
      <c r="Q984" s="116"/>
      <c r="R984" s="116"/>
      <c r="S984" s="116"/>
    </row>
    <row r="985" spans="1:19" ht="15" hidden="1">
      <c r="A985" s="146"/>
      <c r="B985" s="147"/>
      <c r="C985" s="148"/>
      <c r="D985" s="116"/>
      <c r="E985" s="149"/>
      <c r="F985" s="114"/>
      <c r="G985" s="114"/>
      <c r="H985" s="150"/>
      <c r="I985" s="150"/>
      <c r="J985" s="150"/>
      <c r="K985" s="151"/>
      <c r="L985" s="116"/>
      <c r="M985" s="115"/>
      <c r="N985" s="114"/>
      <c r="O985" s="116"/>
      <c r="P985" s="118"/>
      <c r="Q985" s="116"/>
      <c r="R985" s="116"/>
      <c r="S985" s="116"/>
    </row>
    <row r="986" spans="1:19" ht="15" hidden="1">
      <c r="A986" s="146"/>
      <c r="B986" s="147"/>
      <c r="C986" s="148"/>
      <c r="D986" s="116"/>
      <c r="E986" s="149"/>
      <c r="F986" s="114"/>
      <c r="G986" s="114"/>
      <c r="H986" s="150"/>
      <c r="I986" s="150"/>
      <c r="J986" s="150"/>
      <c r="K986" s="151"/>
      <c r="L986" s="116"/>
      <c r="M986" s="115"/>
      <c r="N986" s="114"/>
      <c r="O986" s="116"/>
      <c r="P986" s="118"/>
      <c r="Q986" s="116"/>
      <c r="R986" s="116"/>
      <c r="S986" s="116"/>
    </row>
    <row r="987" spans="1:19" ht="15" hidden="1">
      <c r="A987" s="146"/>
      <c r="B987" s="147"/>
      <c r="C987" s="148"/>
      <c r="D987" s="116"/>
      <c r="E987" s="149"/>
      <c r="F987" s="114"/>
      <c r="G987" s="114"/>
      <c r="H987" s="150"/>
      <c r="I987" s="150"/>
      <c r="J987" s="150"/>
      <c r="K987" s="151"/>
      <c r="L987" s="116"/>
      <c r="M987" s="115"/>
      <c r="N987" s="114"/>
      <c r="O987" s="116"/>
      <c r="P987" s="118"/>
      <c r="Q987" s="116"/>
      <c r="R987" s="116"/>
      <c r="S987" s="116"/>
    </row>
    <row r="988" spans="1:19" ht="15" hidden="1">
      <c r="A988" s="146"/>
      <c r="B988" s="147"/>
      <c r="C988" s="148"/>
      <c r="D988" s="116"/>
      <c r="E988" s="149"/>
      <c r="F988" s="114"/>
      <c r="G988" s="114"/>
      <c r="H988" s="150"/>
      <c r="I988" s="150"/>
      <c r="J988" s="150"/>
      <c r="K988" s="151"/>
      <c r="L988" s="116"/>
      <c r="M988" s="115"/>
      <c r="N988" s="114"/>
      <c r="O988" s="116"/>
      <c r="P988" s="118"/>
      <c r="Q988" s="116"/>
      <c r="R988" s="116"/>
      <c r="S988" s="116"/>
    </row>
    <row r="989" spans="1:19" ht="15" hidden="1">
      <c r="A989" s="146"/>
      <c r="B989" s="147"/>
      <c r="C989" s="148"/>
      <c r="D989" s="116"/>
      <c r="E989" s="149"/>
      <c r="F989" s="114"/>
      <c r="G989" s="114"/>
      <c r="H989" s="150"/>
      <c r="I989" s="150"/>
      <c r="J989" s="150"/>
      <c r="K989" s="151"/>
      <c r="L989" s="116"/>
      <c r="M989" s="115"/>
      <c r="N989" s="114"/>
      <c r="O989" s="116"/>
      <c r="P989" s="118"/>
      <c r="Q989" s="116"/>
      <c r="R989" s="116"/>
      <c r="S989" s="116"/>
    </row>
    <row r="990" spans="1:19" ht="15" hidden="1">
      <c r="A990" s="146"/>
      <c r="B990" s="147"/>
      <c r="C990" s="148"/>
      <c r="D990" s="116"/>
      <c r="E990" s="149"/>
      <c r="F990" s="114"/>
      <c r="G990" s="114"/>
      <c r="H990" s="150"/>
      <c r="I990" s="150"/>
      <c r="J990" s="150"/>
      <c r="K990" s="151"/>
      <c r="L990" s="116"/>
      <c r="M990" s="115"/>
      <c r="N990" s="114"/>
      <c r="O990" s="116"/>
      <c r="P990" s="118"/>
      <c r="Q990" s="116"/>
      <c r="R990" s="116"/>
      <c r="S990" s="116"/>
    </row>
    <row r="991" spans="1:19" ht="15" hidden="1">
      <c r="A991" s="146"/>
      <c r="B991" s="147"/>
      <c r="C991" s="148"/>
      <c r="D991" s="116"/>
      <c r="E991" s="149"/>
      <c r="F991" s="114"/>
      <c r="G991" s="114"/>
      <c r="H991" s="150"/>
      <c r="I991" s="150"/>
      <c r="J991" s="150"/>
      <c r="K991" s="151"/>
      <c r="L991" s="116"/>
      <c r="M991" s="115"/>
      <c r="N991" s="114"/>
      <c r="O991" s="116"/>
      <c r="P991" s="118"/>
      <c r="Q991" s="116"/>
      <c r="R991" s="116"/>
      <c r="S991" s="116"/>
    </row>
    <row r="992" spans="1:19" ht="15" hidden="1">
      <c r="A992" s="146"/>
      <c r="B992" s="147"/>
      <c r="C992" s="148"/>
      <c r="D992" s="116"/>
      <c r="E992" s="149"/>
      <c r="F992" s="114"/>
      <c r="G992" s="114"/>
      <c r="H992" s="150"/>
      <c r="I992" s="150"/>
      <c r="J992" s="150"/>
      <c r="K992" s="151"/>
      <c r="L992" s="116"/>
      <c r="M992" s="115"/>
      <c r="N992" s="114"/>
      <c r="O992" s="116"/>
      <c r="P992" s="118"/>
      <c r="Q992" s="116"/>
      <c r="R992" s="116"/>
      <c r="S992" s="116"/>
    </row>
    <row r="993" spans="1:19" ht="15" hidden="1">
      <c r="A993" s="146"/>
      <c r="B993" s="147"/>
      <c r="C993" s="148"/>
      <c r="D993" s="116"/>
      <c r="E993" s="149"/>
      <c r="F993" s="114"/>
      <c r="G993" s="114"/>
      <c r="H993" s="150"/>
      <c r="I993" s="150"/>
      <c r="J993" s="150"/>
      <c r="K993" s="151"/>
      <c r="L993" s="116"/>
      <c r="M993" s="115"/>
      <c r="N993" s="114"/>
      <c r="O993" s="116"/>
      <c r="P993" s="118"/>
      <c r="Q993" s="116"/>
      <c r="R993" s="116"/>
      <c r="S993" s="116"/>
    </row>
    <row r="994" spans="1:19" ht="15" hidden="1">
      <c r="A994" s="146"/>
      <c r="B994" s="147"/>
      <c r="C994" s="148"/>
      <c r="D994" s="116"/>
      <c r="E994" s="149"/>
      <c r="F994" s="114"/>
      <c r="G994" s="114"/>
      <c r="H994" s="150"/>
      <c r="I994" s="150"/>
      <c r="J994" s="150"/>
      <c r="K994" s="151"/>
      <c r="L994" s="116"/>
      <c r="M994" s="115"/>
      <c r="N994" s="114"/>
      <c r="O994" s="116"/>
      <c r="P994" s="118"/>
      <c r="Q994" s="116"/>
      <c r="R994" s="116"/>
      <c r="S994" s="116"/>
    </row>
    <row r="995" spans="1:19" ht="15" hidden="1">
      <c r="A995" s="146"/>
      <c r="B995" s="147"/>
      <c r="C995" s="148"/>
      <c r="D995" s="116"/>
      <c r="E995" s="149"/>
      <c r="F995" s="114"/>
      <c r="G995" s="114"/>
      <c r="H995" s="150"/>
      <c r="I995" s="150"/>
      <c r="J995" s="150"/>
      <c r="K995" s="151"/>
      <c r="L995" s="116"/>
      <c r="M995" s="115"/>
      <c r="N995" s="114"/>
      <c r="O995" s="116"/>
      <c r="P995" s="118"/>
      <c r="Q995" s="116"/>
      <c r="R995" s="116"/>
      <c r="S995" s="116"/>
    </row>
    <row r="996" spans="1:19" ht="15" hidden="1">
      <c r="A996" s="146"/>
      <c r="B996" s="147"/>
      <c r="C996" s="148"/>
      <c r="D996" s="116"/>
      <c r="E996" s="149"/>
      <c r="F996" s="114"/>
      <c r="G996" s="114"/>
      <c r="H996" s="150"/>
      <c r="I996" s="150"/>
      <c r="J996" s="150"/>
      <c r="K996" s="151"/>
      <c r="L996" s="116"/>
      <c r="M996" s="115"/>
      <c r="N996" s="114"/>
      <c r="O996" s="116"/>
      <c r="P996" s="118"/>
      <c r="Q996" s="116"/>
      <c r="R996" s="116"/>
      <c r="S996" s="116"/>
    </row>
    <row r="997" spans="1:19" ht="15" hidden="1">
      <c r="A997" s="146"/>
      <c r="B997" s="147"/>
      <c r="C997" s="148"/>
      <c r="D997" s="116"/>
      <c r="E997" s="149"/>
      <c r="F997" s="114"/>
      <c r="G997" s="114"/>
      <c r="H997" s="150"/>
      <c r="I997" s="150"/>
      <c r="J997" s="150"/>
      <c r="K997" s="151"/>
      <c r="L997" s="116"/>
      <c r="M997" s="115"/>
      <c r="N997" s="114"/>
      <c r="O997" s="116"/>
      <c r="P997" s="118"/>
      <c r="Q997" s="116"/>
      <c r="R997" s="116"/>
      <c r="S997" s="116"/>
    </row>
    <row r="998" spans="1:19" ht="15" hidden="1">
      <c r="A998" s="146"/>
      <c r="B998" s="147"/>
      <c r="C998" s="148"/>
      <c r="D998" s="116"/>
      <c r="E998" s="149"/>
      <c r="F998" s="114"/>
      <c r="G998" s="114"/>
      <c r="H998" s="150"/>
      <c r="I998" s="150"/>
      <c r="J998" s="150"/>
      <c r="K998" s="151"/>
      <c r="L998" s="116"/>
      <c r="M998" s="115"/>
      <c r="N998" s="114"/>
      <c r="O998" s="116"/>
      <c r="P998" s="118"/>
      <c r="Q998" s="116"/>
      <c r="R998" s="116"/>
      <c r="S998" s="116"/>
    </row>
    <row r="999" spans="1:19" ht="15" hidden="1">
      <c r="A999" s="146"/>
      <c r="B999" s="147"/>
      <c r="C999" s="148"/>
      <c r="D999" s="116"/>
      <c r="E999" s="149"/>
      <c r="F999" s="114"/>
      <c r="G999" s="114"/>
      <c r="H999" s="150"/>
      <c r="I999" s="150"/>
      <c r="J999" s="150"/>
      <c r="K999" s="151"/>
      <c r="L999" s="116"/>
      <c r="M999" s="115"/>
      <c r="N999" s="114"/>
      <c r="O999" s="116"/>
      <c r="P999" s="118"/>
      <c r="Q999" s="116"/>
      <c r="R999" s="116"/>
      <c r="S999" s="116"/>
    </row>
    <row r="1000" spans="1:19" ht="15" hidden="1">
      <c r="A1000" s="146"/>
      <c r="B1000" s="147"/>
      <c r="C1000" s="148"/>
      <c r="D1000" s="116"/>
      <c r="E1000" s="149"/>
      <c r="F1000" s="114"/>
      <c r="G1000" s="114"/>
      <c r="H1000" s="150"/>
      <c r="I1000" s="150"/>
      <c r="J1000" s="150"/>
      <c r="K1000" s="151"/>
      <c r="L1000" s="116"/>
      <c r="M1000" s="115"/>
      <c r="N1000" s="114"/>
      <c r="O1000" s="116"/>
      <c r="P1000" s="118"/>
      <c r="Q1000" s="116"/>
      <c r="R1000" s="116"/>
      <c r="S1000" s="116"/>
    </row>
    <row r="1001" spans="1:19" ht="15" hidden="1">
      <c r="A1001" s="146"/>
      <c r="B1001" s="147"/>
      <c r="C1001" s="148"/>
      <c r="D1001" s="116"/>
      <c r="E1001" s="149"/>
      <c r="F1001" s="114"/>
      <c r="G1001" s="114"/>
      <c r="H1001" s="150"/>
      <c r="I1001" s="150"/>
      <c r="J1001" s="150"/>
      <c r="K1001" s="151"/>
      <c r="L1001" s="116"/>
      <c r="M1001" s="115"/>
      <c r="N1001" s="114"/>
      <c r="O1001" s="116"/>
      <c r="P1001" s="118"/>
      <c r="Q1001" s="116"/>
      <c r="R1001" s="116"/>
      <c r="S1001" s="116"/>
    </row>
    <row r="1002" spans="1:19" ht="15" hidden="1">
      <c r="A1002" s="146"/>
      <c r="B1002" s="147"/>
      <c r="C1002" s="148"/>
      <c r="D1002" s="116"/>
      <c r="E1002" s="149"/>
      <c r="F1002" s="114"/>
      <c r="G1002" s="114"/>
      <c r="H1002" s="150"/>
      <c r="I1002" s="150"/>
      <c r="J1002" s="150"/>
      <c r="K1002" s="151"/>
      <c r="L1002" s="116"/>
      <c r="M1002" s="115"/>
      <c r="N1002" s="114"/>
      <c r="O1002" s="116"/>
      <c r="P1002" s="118"/>
      <c r="Q1002" s="116"/>
      <c r="R1002" s="116"/>
      <c r="S1002" s="116"/>
    </row>
    <row r="1003" spans="1:19" ht="15" hidden="1">
      <c r="A1003" s="146"/>
      <c r="B1003" s="147"/>
      <c r="C1003" s="148"/>
      <c r="D1003" s="116"/>
      <c r="E1003" s="149"/>
      <c r="F1003" s="114"/>
      <c r="G1003" s="114"/>
      <c r="H1003" s="150"/>
      <c r="I1003" s="150"/>
      <c r="J1003" s="150"/>
      <c r="K1003" s="151"/>
      <c r="L1003" s="116"/>
      <c r="M1003" s="115"/>
      <c r="N1003" s="114"/>
      <c r="O1003" s="116"/>
      <c r="P1003" s="118"/>
      <c r="Q1003" s="116"/>
      <c r="R1003" s="116"/>
      <c r="S1003" s="116"/>
    </row>
    <row r="1004" spans="1:19" ht="15" hidden="1">
      <c r="A1004" s="146"/>
      <c r="B1004" s="147"/>
      <c r="C1004" s="148"/>
      <c r="D1004" s="116"/>
      <c r="E1004" s="149"/>
      <c r="F1004" s="114"/>
      <c r="G1004" s="114"/>
      <c r="H1004" s="150"/>
      <c r="I1004" s="150"/>
      <c r="J1004" s="150"/>
      <c r="K1004" s="151"/>
      <c r="L1004" s="116"/>
      <c r="M1004" s="115"/>
      <c r="N1004" s="114"/>
      <c r="O1004" s="116"/>
      <c r="P1004" s="118"/>
      <c r="Q1004" s="116"/>
      <c r="R1004" s="116"/>
      <c r="S1004" s="116"/>
    </row>
    <row r="1005" spans="1:19" ht="15" hidden="1">
      <c r="A1005" s="146"/>
      <c r="B1005" s="147"/>
      <c r="C1005" s="148"/>
      <c r="D1005" s="116"/>
      <c r="E1005" s="149"/>
      <c r="F1005" s="114"/>
      <c r="G1005" s="114"/>
      <c r="H1005" s="150"/>
      <c r="I1005" s="150"/>
      <c r="J1005" s="150"/>
      <c r="K1005" s="151"/>
      <c r="L1005" s="116"/>
      <c r="M1005" s="115"/>
      <c r="N1005" s="114"/>
      <c r="O1005" s="116"/>
      <c r="P1005" s="118"/>
      <c r="Q1005" s="116"/>
      <c r="R1005" s="116"/>
      <c r="S1005" s="116"/>
    </row>
    <row r="1006" spans="1:19" ht="15" hidden="1">
      <c r="A1006" s="146"/>
      <c r="B1006" s="147"/>
      <c r="C1006" s="148"/>
      <c r="D1006" s="116"/>
      <c r="E1006" s="149"/>
      <c r="F1006" s="114"/>
      <c r="G1006" s="114"/>
      <c r="H1006" s="150"/>
      <c r="I1006" s="150"/>
      <c r="J1006" s="150"/>
      <c r="K1006" s="151"/>
      <c r="L1006" s="116"/>
      <c r="M1006" s="115"/>
      <c r="N1006" s="114"/>
      <c r="O1006" s="116"/>
      <c r="P1006" s="118"/>
      <c r="Q1006" s="116"/>
      <c r="R1006" s="116"/>
      <c r="S1006" s="116"/>
    </row>
    <row r="1007" spans="1:19" ht="15" hidden="1">
      <c r="A1007" s="146"/>
      <c r="B1007" s="147"/>
      <c r="C1007" s="148"/>
      <c r="D1007" s="116"/>
      <c r="E1007" s="149"/>
      <c r="F1007" s="114"/>
      <c r="G1007" s="114"/>
      <c r="H1007" s="150"/>
      <c r="I1007" s="150"/>
      <c r="J1007" s="150"/>
      <c r="K1007" s="151"/>
      <c r="L1007" s="116"/>
      <c r="M1007" s="115"/>
      <c r="N1007" s="114"/>
      <c r="O1007" s="116"/>
      <c r="P1007" s="118"/>
      <c r="Q1007" s="116"/>
      <c r="R1007" s="116"/>
      <c r="S1007" s="116"/>
    </row>
    <row r="1008" spans="1:19" ht="15" hidden="1">
      <c r="A1008" s="146"/>
      <c r="B1008" s="147"/>
      <c r="C1008" s="148"/>
      <c r="D1008" s="116"/>
      <c r="E1008" s="149"/>
      <c r="F1008" s="114"/>
      <c r="G1008" s="114"/>
      <c r="H1008" s="150"/>
      <c r="I1008" s="150"/>
      <c r="J1008" s="151"/>
      <c r="K1008" s="151"/>
      <c r="L1008" s="116"/>
      <c r="M1008" s="119"/>
      <c r="N1008" s="114"/>
      <c r="O1008" s="116"/>
      <c r="P1008" s="118"/>
      <c r="Q1008" s="116"/>
      <c r="R1008" s="116"/>
      <c r="S1008" s="116"/>
    </row>
    <row r="1009" spans="1:19" ht="15" hidden="1">
      <c r="A1009" s="146"/>
      <c r="B1009" s="147"/>
      <c r="C1009" s="148"/>
      <c r="D1009" s="116"/>
      <c r="E1009" s="149"/>
      <c r="F1009" s="114"/>
      <c r="G1009" s="114"/>
      <c r="H1009" s="150"/>
      <c r="I1009" s="150"/>
      <c r="J1009" s="150"/>
      <c r="K1009" s="151"/>
      <c r="L1009" s="116"/>
      <c r="M1009" s="115"/>
      <c r="N1009" s="114"/>
      <c r="O1009" s="116"/>
      <c r="P1009" s="118"/>
      <c r="Q1009" s="116"/>
      <c r="R1009" s="116"/>
      <c r="S1009" s="116"/>
    </row>
    <row r="1010" spans="1:19" ht="15" hidden="1">
      <c r="A1010" s="146"/>
      <c r="B1010" s="147"/>
      <c r="C1010" s="148"/>
      <c r="D1010" s="116"/>
      <c r="E1010" s="149"/>
      <c r="F1010" s="114"/>
      <c r="G1010" s="114"/>
      <c r="H1010" s="150"/>
      <c r="I1010" s="150"/>
      <c r="J1010" s="150"/>
      <c r="K1010" s="151"/>
      <c r="L1010" s="116"/>
      <c r="M1010" s="115"/>
      <c r="N1010" s="114"/>
      <c r="O1010" s="116"/>
      <c r="P1010" s="118"/>
      <c r="Q1010" s="116"/>
      <c r="R1010" s="116"/>
      <c r="S1010" s="116"/>
    </row>
    <row r="1011" spans="1:19" ht="15" hidden="1">
      <c r="A1011" s="146"/>
      <c r="B1011" s="147"/>
      <c r="C1011" s="148"/>
      <c r="D1011" s="116"/>
      <c r="E1011" s="149"/>
      <c r="F1011" s="114"/>
      <c r="G1011" s="114"/>
      <c r="H1011" s="150"/>
      <c r="I1011" s="150"/>
      <c r="J1011" s="150"/>
      <c r="K1011" s="151"/>
      <c r="L1011" s="116"/>
      <c r="M1011" s="115"/>
      <c r="N1011" s="114"/>
      <c r="O1011" s="116"/>
      <c r="P1011" s="118"/>
      <c r="Q1011" s="116"/>
      <c r="R1011" s="116"/>
      <c r="S1011" s="116"/>
    </row>
    <row r="1012" spans="1:19" ht="15" hidden="1">
      <c r="A1012" s="146"/>
      <c r="B1012" s="147"/>
      <c r="C1012" s="148"/>
      <c r="D1012" s="116"/>
      <c r="E1012" s="149"/>
      <c r="F1012" s="114"/>
      <c r="G1012" s="114"/>
      <c r="H1012" s="150"/>
      <c r="I1012" s="150"/>
      <c r="J1012" s="150"/>
      <c r="K1012" s="151"/>
      <c r="L1012" s="116"/>
      <c r="M1012" s="115"/>
      <c r="N1012" s="114"/>
      <c r="O1012" s="116"/>
      <c r="P1012" s="118"/>
      <c r="Q1012" s="116"/>
      <c r="R1012" s="116"/>
      <c r="S1012" s="116"/>
    </row>
    <row r="1013" spans="1:19" ht="15" hidden="1">
      <c r="A1013" s="146"/>
      <c r="B1013" s="147"/>
      <c r="C1013" s="148"/>
      <c r="D1013" s="116"/>
      <c r="E1013" s="149"/>
      <c r="F1013" s="114"/>
      <c r="G1013" s="114"/>
      <c r="H1013" s="150"/>
      <c r="I1013" s="150"/>
      <c r="J1013" s="150"/>
      <c r="K1013" s="151"/>
      <c r="L1013" s="116"/>
      <c r="M1013" s="115"/>
      <c r="N1013" s="114"/>
      <c r="O1013" s="116"/>
      <c r="P1013" s="118"/>
      <c r="Q1013" s="116"/>
      <c r="R1013" s="116"/>
      <c r="S1013" s="116"/>
    </row>
    <row r="1014" spans="1:19" ht="15" hidden="1">
      <c r="A1014" s="146"/>
      <c r="B1014" s="147"/>
      <c r="C1014" s="148"/>
      <c r="D1014" s="116"/>
      <c r="E1014" s="149"/>
      <c r="F1014" s="114"/>
      <c r="G1014" s="114"/>
      <c r="H1014" s="150"/>
      <c r="I1014" s="150"/>
      <c r="J1014" s="150"/>
      <c r="K1014" s="151"/>
      <c r="L1014" s="116"/>
      <c r="M1014" s="115"/>
      <c r="N1014" s="114"/>
      <c r="O1014" s="116"/>
      <c r="P1014" s="118"/>
      <c r="Q1014" s="116"/>
      <c r="R1014" s="116"/>
      <c r="S1014" s="116"/>
    </row>
    <row r="1015" spans="1:19" ht="15" hidden="1">
      <c r="A1015" s="146"/>
      <c r="B1015" s="147"/>
      <c r="C1015" s="148"/>
      <c r="D1015" s="116"/>
      <c r="E1015" s="149"/>
      <c r="F1015" s="114"/>
      <c r="G1015" s="114"/>
      <c r="H1015" s="150"/>
      <c r="I1015" s="150"/>
      <c r="J1015" s="150"/>
      <c r="K1015" s="151"/>
      <c r="L1015" s="116"/>
      <c r="M1015" s="115"/>
      <c r="N1015" s="114"/>
      <c r="O1015" s="116"/>
      <c r="P1015" s="118"/>
      <c r="Q1015" s="116"/>
      <c r="R1015" s="116"/>
      <c r="S1015" s="116"/>
    </row>
    <row r="1016" spans="1:19" ht="15" hidden="1">
      <c r="A1016" s="146"/>
      <c r="B1016" s="147"/>
      <c r="C1016" s="148"/>
      <c r="D1016" s="116"/>
      <c r="E1016" s="149"/>
      <c r="F1016" s="114"/>
      <c r="G1016" s="114"/>
      <c r="H1016" s="150"/>
      <c r="I1016" s="150"/>
      <c r="J1016" s="150"/>
      <c r="K1016" s="151"/>
      <c r="L1016" s="116"/>
      <c r="M1016" s="115"/>
      <c r="N1016" s="114"/>
      <c r="O1016" s="116"/>
      <c r="P1016" s="118"/>
      <c r="Q1016" s="116"/>
      <c r="R1016" s="116"/>
      <c r="S1016" s="116"/>
    </row>
    <row r="1017" spans="1:19" ht="15" hidden="1">
      <c r="A1017" s="146"/>
      <c r="B1017" s="147"/>
      <c r="C1017" s="148"/>
      <c r="D1017" s="116"/>
      <c r="E1017" s="149"/>
      <c r="F1017" s="114"/>
      <c r="G1017" s="114"/>
      <c r="H1017" s="150"/>
      <c r="I1017" s="150"/>
      <c r="J1017" s="150"/>
      <c r="K1017" s="151"/>
      <c r="L1017" s="116"/>
      <c r="M1017" s="115"/>
      <c r="N1017" s="114"/>
      <c r="O1017" s="116"/>
      <c r="P1017" s="118"/>
      <c r="Q1017" s="116"/>
      <c r="R1017" s="116"/>
      <c r="S1017" s="116"/>
    </row>
    <row r="1018" spans="1:19" ht="15" hidden="1">
      <c r="A1018" s="146"/>
      <c r="B1018" s="147"/>
      <c r="C1018" s="148"/>
      <c r="D1018" s="116"/>
      <c r="E1018" s="149"/>
      <c r="F1018" s="114"/>
      <c r="G1018" s="114"/>
      <c r="H1018" s="150"/>
      <c r="I1018" s="150"/>
      <c r="J1018" s="151"/>
      <c r="K1018" s="151"/>
      <c r="L1018" s="116"/>
      <c r="M1018" s="119"/>
      <c r="N1018" s="114"/>
      <c r="O1018" s="116"/>
      <c r="P1018" s="118"/>
      <c r="Q1018" s="116"/>
      <c r="R1018" s="116"/>
      <c r="S1018" s="116"/>
    </row>
    <row r="1019" spans="1:19" ht="15" hidden="1">
      <c r="A1019" s="146"/>
      <c r="B1019" s="147"/>
      <c r="C1019" s="148"/>
      <c r="D1019" s="116"/>
      <c r="E1019" s="149"/>
      <c r="F1019" s="114"/>
      <c r="G1019" s="114"/>
      <c r="H1019" s="150"/>
      <c r="I1019" s="150"/>
      <c r="J1019" s="150"/>
      <c r="K1019" s="151"/>
      <c r="L1019" s="116"/>
      <c r="M1019" s="115"/>
      <c r="N1019" s="114"/>
      <c r="O1019" s="116"/>
      <c r="P1019" s="118"/>
      <c r="Q1019" s="116"/>
      <c r="R1019" s="116"/>
      <c r="S1019" s="116"/>
    </row>
    <row r="1020" spans="1:19" ht="15" hidden="1">
      <c r="A1020" s="146"/>
      <c r="B1020" s="147"/>
      <c r="C1020" s="148"/>
      <c r="D1020" s="116"/>
      <c r="E1020" s="149"/>
      <c r="F1020" s="114"/>
      <c r="G1020" s="114"/>
      <c r="H1020" s="150"/>
      <c r="I1020" s="150"/>
      <c r="J1020" s="150"/>
      <c r="K1020" s="151"/>
      <c r="L1020" s="116"/>
      <c r="M1020" s="115"/>
      <c r="N1020" s="114"/>
      <c r="O1020" s="116"/>
      <c r="P1020" s="118"/>
      <c r="Q1020" s="116"/>
      <c r="R1020" s="116"/>
      <c r="S1020" s="116"/>
    </row>
    <row r="1021" spans="1:19" ht="15" hidden="1">
      <c r="A1021" s="146"/>
      <c r="B1021" s="147"/>
      <c r="C1021" s="148"/>
      <c r="D1021" s="116"/>
      <c r="E1021" s="149"/>
      <c r="F1021" s="114"/>
      <c r="G1021" s="114"/>
      <c r="H1021" s="150"/>
      <c r="I1021" s="150"/>
      <c r="J1021" s="150"/>
      <c r="K1021" s="151"/>
      <c r="L1021" s="116"/>
      <c r="M1021" s="115"/>
      <c r="N1021" s="114"/>
      <c r="O1021" s="116"/>
      <c r="P1021" s="118"/>
      <c r="Q1021" s="116"/>
      <c r="R1021" s="116"/>
      <c r="S1021" s="116"/>
    </row>
    <row r="1022" spans="1:19" ht="15" hidden="1">
      <c r="A1022" s="146"/>
      <c r="B1022" s="147"/>
      <c r="C1022" s="148"/>
      <c r="D1022" s="116"/>
      <c r="E1022" s="149"/>
      <c r="F1022" s="114"/>
      <c r="G1022" s="114"/>
      <c r="H1022" s="150"/>
      <c r="I1022" s="150"/>
      <c r="J1022" s="150"/>
      <c r="K1022" s="151"/>
      <c r="L1022" s="116"/>
      <c r="M1022" s="115"/>
      <c r="N1022" s="114"/>
      <c r="O1022" s="116"/>
      <c r="P1022" s="118"/>
      <c r="Q1022" s="116"/>
      <c r="R1022" s="116"/>
      <c r="S1022" s="116"/>
    </row>
    <row r="1023" spans="1:19" ht="15" hidden="1">
      <c r="A1023" s="146"/>
      <c r="B1023" s="147"/>
      <c r="C1023" s="148"/>
      <c r="D1023" s="116"/>
      <c r="E1023" s="149"/>
      <c r="F1023" s="114"/>
      <c r="G1023" s="114"/>
      <c r="H1023" s="150"/>
      <c r="I1023" s="150"/>
      <c r="J1023" s="150"/>
      <c r="K1023" s="151"/>
      <c r="L1023" s="116"/>
      <c r="M1023" s="115"/>
      <c r="N1023" s="114"/>
      <c r="O1023" s="116"/>
      <c r="P1023" s="118"/>
      <c r="Q1023" s="116"/>
      <c r="R1023" s="116"/>
      <c r="S1023" s="116"/>
    </row>
    <row r="1024" spans="1:19" ht="15" hidden="1">
      <c r="A1024" s="146"/>
      <c r="B1024" s="147"/>
      <c r="C1024" s="148"/>
      <c r="D1024" s="116"/>
      <c r="E1024" s="149"/>
      <c r="F1024" s="114"/>
      <c r="G1024" s="114"/>
      <c r="H1024" s="150"/>
      <c r="I1024" s="150"/>
      <c r="J1024" s="150"/>
      <c r="K1024" s="151"/>
      <c r="L1024" s="116"/>
      <c r="M1024" s="115"/>
      <c r="N1024" s="114"/>
      <c r="O1024" s="116"/>
      <c r="P1024" s="118"/>
      <c r="Q1024" s="116"/>
      <c r="R1024" s="116"/>
      <c r="S1024" s="116"/>
    </row>
    <row r="1025" spans="1:19" ht="15" hidden="1">
      <c r="A1025" s="146"/>
      <c r="B1025" s="147"/>
      <c r="C1025" s="148"/>
      <c r="D1025" s="116"/>
      <c r="E1025" s="149"/>
      <c r="F1025" s="114"/>
      <c r="G1025" s="114"/>
      <c r="H1025" s="150"/>
      <c r="I1025" s="150"/>
      <c r="J1025" s="150"/>
      <c r="K1025" s="151"/>
      <c r="L1025" s="116"/>
      <c r="M1025" s="115"/>
      <c r="N1025" s="114"/>
      <c r="O1025" s="116"/>
      <c r="P1025" s="118"/>
      <c r="Q1025" s="116"/>
      <c r="R1025" s="116"/>
      <c r="S1025" s="116"/>
    </row>
    <row r="1026" spans="1:19" ht="15" hidden="1">
      <c r="A1026" s="146"/>
      <c r="B1026" s="147"/>
      <c r="C1026" s="148"/>
      <c r="D1026" s="116"/>
      <c r="E1026" s="149"/>
      <c r="F1026" s="114"/>
      <c r="G1026" s="114"/>
      <c r="H1026" s="150"/>
      <c r="I1026" s="150"/>
      <c r="J1026" s="150"/>
      <c r="K1026" s="151"/>
      <c r="L1026" s="116"/>
      <c r="M1026" s="115"/>
      <c r="N1026" s="114"/>
      <c r="O1026" s="116"/>
      <c r="P1026" s="118"/>
      <c r="Q1026" s="116"/>
      <c r="R1026" s="116"/>
      <c r="S1026" s="116"/>
    </row>
    <row r="1027" spans="1:19" ht="15" hidden="1">
      <c r="A1027" s="146"/>
      <c r="B1027" s="147"/>
      <c r="C1027" s="148"/>
      <c r="D1027" s="116"/>
      <c r="E1027" s="149"/>
      <c r="F1027" s="114"/>
      <c r="G1027" s="114"/>
      <c r="H1027" s="150"/>
      <c r="I1027" s="150"/>
      <c r="J1027" s="150"/>
      <c r="K1027" s="151"/>
      <c r="L1027" s="116"/>
      <c r="M1027" s="115"/>
      <c r="N1027" s="114"/>
      <c r="O1027" s="116"/>
      <c r="P1027" s="118"/>
      <c r="Q1027" s="116"/>
      <c r="R1027" s="116"/>
      <c r="S1027" s="116"/>
    </row>
    <row r="1028" spans="1:19" ht="15" hidden="1">
      <c r="A1028" s="146"/>
      <c r="B1028" s="147"/>
      <c r="C1028" s="148"/>
      <c r="D1028" s="116"/>
      <c r="E1028" s="149"/>
      <c r="F1028" s="114"/>
      <c r="G1028" s="116"/>
      <c r="H1028" s="150"/>
      <c r="I1028" s="150"/>
      <c r="J1028" s="151"/>
      <c r="K1028" s="151"/>
      <c r="L1028" s="116"/>
      <c r="M1028" s="119"/>
      <c r="N1028" s="114"/>
      <c r="O1028" s="116"/>
      <c r="P1028" s="118"/>
      <c r="Q1028" s="116"/>
      <c r="R1028" s="116"/>
      <c r="S1028" s="116"/>
    </row>
    <row r="1029" spans="1:19" ht="15" hidden="1">
      <c r="A1029" s="146"/>
      <c r="B1029" s="147"/>
      <c r="C1029" s="148"/>
      <c r="D1029" s="116"/>
      <c r="E1029" s="149"/>
      <c r="F1029" s="114"/>
      <c r="G1029" s="114"/>
      <c r="H1029" s="150"/>
      <c r="I1029" s="150"/>
      <c r="J1029" s="150"/>
      <c r="K1029" s="151"/>
      <c r="L1029" s="116"/>
      <c r="M1029" s="115"/>
      <c r="N1029" s="114"/>
      <c r="O1029" s="116"/>
      <c r="P1029" s="118"/>
      <c r="Q1029" s="116"/>
      <c r="R1029" s="116"/>
      <c r="S1029" s="116"/>
    </row>
    <row r="1030" spans="1:19" ht="15" hidden="1">
      <c r="A1030" s="146"/>
      <c r="B1030" s="147"/>
      <c r="C1030" s="148"/>
      <c r="D1030" s="116"/>
      <c r="E1030" s="149"/>
      <c r="F1030" s="114"/>
      <c r="G1030" s="114"/>
      <c r="H1030" s="150"/>
      <c r="I1030" s="150"/>
      <c r="J1030" s="150"/>
      <c r="K1030" s="151"/>
      <c r="L1030" s="116"/>
      <c r="M1030" s="115"/>
      <c r="N1030" s="114"/>
      <c r="O1030" s="116"/>
      <c r="P1030" s="118"/>
      <c r="Q1030" s="116"/>
      <c r="R1030" s="116"/>
      <c r="S1030" s="116"/>
    </row>
    <row r="1031" spans="1:19" ht="15" hidden="1">
      <c r="A1031" s="146"/>
      <c r="B1031" s="147"/>
      <c r="C1031" s="148"/>
      <c r="D1031" s="116"/>
      <c r="E1031" s="149"/>
      <c r="F1031" s="114"/>
      <c r="G1031" s="114"/>
      <c r="H1031" s="150"/>
      <c r="I1031" s="150"/>
      <c r="J1031" s="150"/>
      <c r="K1031" s="151"/>
      <c r="L1031" s="116"/>
      <c r="M1031" s="115"/>
      <c r="N1031" s="114"/>
      <c r="O1031" s="116"/>
      <c r="P1031" s="118"/>
      <c r="Q1031" s="116"/>
      <c r="R1031" s="116"/>
      <c r="S1031" s="116"/>
    </row>
    <row r="1032" spans="1:19" ht="15" hidden="1">
      <c r="A1032" s="146"/>
      <c r="B1032" s="147"/>
      <c r="C1032" s="148"/>
      <c r="D1032" s="116"/>
      <c r="E1032" s="149"/>
      <c r="F1032" s="114"/>
      <c r="G1032" s="114"/>
      <c r="H1032" s="150"/>
      <c r="I1032" s="150"/>
      <c r="J1032" s="150"/>
      <c r="K1032" s="151"/>
      <c r="L1032" s="116"/>
      <c r="M1032" s="115"/>
      <c r="N1032" s="114"/>
      <c r="O1032" s="116"/>
      <c r="P1032" s="118"/>
      <c r="Q1032" s="116"/>
      <c r="R1032" s="116"/>
      <c r="S1032" s="116"/>
    </row>
    <row r="1033" spans="1:19" ht="15" hidden="1">
      <c r="A1033" s="146"/>
      <c r="B1033" s="147"/>
      <c r="C1033" s="148"/>
      <c r="D1033" s="116"/>
      <c r="E1033" s="149"/>
      <c r="F1033" s="114"/>
      <c r="G1033" s="114"/>
      <c r="H1033" s="150"/>
      <c r="I1033" s="150"/>
      <c r="J1033" s="150"/>
      <c r="K1033" s="151"/>
      <c r="L1033" s="116"/>
      <c r="M1033" s="115"/>
      <c r="N1033" s="114"/>
      <c r="O1033" s="116"/>
      <c r="P1033" s="118"/>
      <c r="Q1033" s="116"/>
      <c r="R1033" s="116"/>
      <c r="S1033" s="116"/>
    </row>
    <row r="1034" spans="1:19" ht="15" hidden="1">
      <c r="A1034" s="146"/>
      <c r="B1034" s="147"/>
      <c r="C1034" s="148"/>
      <c r="D1034" s="116"/>
      <c r="E1034" s="149"/>
      <c r="F1034" s="114"/>
      <c r="G1034" s="114"/>
      <c r="H1034" s="150"/>
      <c r="I1034" s="150"/>
      <c r="J1034" s="150"/>
      <c r="K1034" s="151"/>
      <c r="L1034" s="116"/>
      <c r="M1034" s="115"/>
      <c r="N1034" s="114"/>
      <c r="O1034" s="116"/>
      <c r="P1034" s="118"/>
      <c r="Q1034" s="116"/>
      <c r="R1034" s="116"/>
      <c r="S1034" s="116"/>
    </row>
    <row r="1035" spans="1:19" ht="15" hidden="1">
      <c r="A1035" s="146"/>
      <c r="B1035" s="147"/>
      <c r="C1035" s="148"/>
      <c r="D1035" s="116"/>
      <c r="E1035" s="149"/>
      <c r="F1035" s="114"/>
      <c r="G1035" s="114"/>
      <c r="H1035" s="150"/>
      <c r="I1035" s="150"/>
      <c r="J1035" s="150"/>
      <c r="K1035" s="151"/>
      <c r="L1035" s="116"/>
      <c r="M1035" s="115"/>
      <c r="N1035" s="114"/>
      <c r="O1035" s="116"/>
      <c r="P1035" s="118"/>
      <c r="Q1035" s="116"/>
      <c r="R1035" s="116"/>
      <c r="S1035" s="116"/>
    </row>
    <row r="1036" spans="1:19" ht="15" hidden="1">
      <c r="A1036" s="146"/>
      <c r="B1036" s="147"/>
      <c r="C1036" s="148"/>
      <c r="D1036" s="116"/>
      <c r="E1036" s="149"/>
      <c r="F1036" s="114"/>
      <c r="G1036" s="114"/>
      <c r="H1036" s="150"/>
      <c r="I1036" s="150"/>
      <c r="J1036" s="150"/>
      <c r="K1036" s="151"/>
      <c r="L1036" s="116"/>
      <c r="M1036" s="115"/>
      <c r="N1036" s="114"/>
      <c r="O1036" s="116"/>
      <c r="P1036" s="118"/>
      <c r="Q1036" s="116"/>
      <c r="R1036" s="116"/>
      <c r="S1036" s="116"/>
    </row>
    <row r="1037" spans="1:19" ht="15" hidden="1">
      <c r="A1037" s="146"/>
      <c r="B1037" s="147"/>
      <c r="C1037" s="148"/>
      <c r="D1037" s="116"/>
      <c r="E1037" s="149"/>
      <c r="F1037" s="114"/>
      <c r="G1037" s="114"/>
      <c r="H1037" s="150"/>
      <c r="I1037" s="150"/>
      <c r="J1037" s="150"/>
      <c r="K1037" s="151"/>
      <c r="L1037" s="116"/>
      <c r="M1037" s="115"/>
      <c r="N1037" s="114"/>
      <c r="O1037" s="116"/>
      <c r="P1037" s="118"/>
      <c r="Q1037" s="116"/>
      <c r="R1037" s="116"/>
      <c r="S1037" s="116"/>
    </row>
    <row r="1038" spans="1:19" ht="15" hidden="1">
      <c r="A1038" s="146"/>
      <c r="B1038" s="147"/>
      <c r="C1038" s="148"/>
      <c r="D1038" s="116"/>
      <c r="E1038" s="149"/>
      <c r="F1038" s="114"/>
      <c r="G1038" s="114"/>
      <c r="H1038" s="150"/>
      <c r="I1038" s="150"/>
      <c r="J1038" s="150"/>
      <c r="K1038" s="151"/>
      <c r="L1038" s="116"/>
      <c r="M1038" s="115"/>
      <c r="N1038" s="114"/>
      <c r="O1038" s="116"/>
      <c r="P1038" s="118"/>
      <c r="Q1038" s="116"/>
      <c r="R1038" s="116"/>
      <c r="S1038" s="116"/>
    </row>
    <row r="1039" spans="1:19" ht="15" hidden="1">
      <c r="A1039" s="146"/>
      <c r="B1039" s="147"/>
      <c r="C1039" s="148"/>
      <c r="D1039" s="116"/>
      <c r="E1039" s="149"/>
      <c r="F1039" s="114"/>
      <c r="G1039" s="114"/>
      <c r="H1039" s="150"/>
      <c r="I1039" s="150"/>
      <c r="J1039" s="150"/>
      <c r="K1039" s="151"/>
      <c r="L1039" s="116"/>
      <c r="M1039" s="115"/>
      <c r="N1039" s="114"/>
      <c r="O1039" s="116"/>
      <c r="P1039" s="118"/>
      <c r="Q1039" s="116"/>
      <c r="R1039" s="116"/>
      <c r="S1039" s="116"/>
    </row>
    <row r="1040" spans="1:19" ht="15" hidden="1">
      <c r="A1040" s="146"/>
      <c r="B1040" s="147"/>
      <c r="C1040" s="148"/>
      <c r="D1040" s="116"/>
      <c r="E1040" s="149"/>
      <c r="F1040" s="114"/>
      <c r="G1040" s="114"/>
      <c r="H1040" s="150"/>
      <c r="I1040" s="150"/>
      <c r="J1040" s="150"/>
      <c r="K1040" s="151"/>
      <c r="L1040" s="116"/>
      <c r="M1040" s="115"/>
      <c r="N1040" s="114"/>
      <c r="O1040" s="116"/>
      <c r="P1040" s="118"/>
      <c r="Q1040" s="116"/>
      <c r="R1040" s="116"/>
      <c r="S1040" s="116"/>
    </row>
    <row r="1041" spans="1:19" ht="15" hidden="1">
      <c r="A1041" s="146"/>
      <c r="B1041" s="147"/>
      <c r="C1041" s="148"/>
      <c r="D1041" s="116"/>
      <c r="E1041" s="149"/>
      <c r="F1041" s="114"/>
      <c r="G1041" s="114"/>
      <c r="H1041" s="150"/>
      <c r="I1041" s="150"/>
      <c r="J1041" s="150"/>
      <c r="K1041" s="151"/>
      <c r="L1041" s="116"/>
      <c r="M1041" s="115"/>
      <c r="N1041" s="114"/>
      <c r="O1041" s="116"/>
      <c r="P1041" s="118"/>
      <c r="Q1041" s="116"/>
      <c r="R1041" s="116"/>
      <c r="S1041" s="116"/>
    </row>
    <row r="1042" spans="1:19" ht="15" hidden="1">
      <c r="A1042" s="146"/>
      <c r="B1042" s="147"/>
      <c r="C1042" s="148"/>
      <c r="D1042" s="116"/>
      <c r="E1042" s="149"/>
      <c r="F1042" s="114"/>
      <c r="G1042" s="114"/>
      <c r="H1042" s="150"/>
      <c r="I1042" s="150"/>
      <c r="J1042" s="150"/>
      <c r="K1042" s="151"/>
      <c r="L1042" s="116"/>
      <c r="M1042" s="115"/>
      <c r="N1042" s="114"/>
      <c r="O1042" s="116"/>
      <c r="P1042" s="118"/>
      <c r="Q1042" s="116"/>
      <c r="R1042" s="116"/>
      <c r="S1042" s="116"/>
    </row>
    <row r="1043" spans="1:19" ht="15" hidden="1">
      <c r="A1043" s="146"/>
      <c r="B1043" s="147"/>
      <c r="C1043" s="148"/>
      <c r="D1043" s="116"/>
      <c r="E1043" s="149"/>
      <c r="F1043" s="114"/>
      <c r="G1043" s="114"/>
      <c r="H1043" s="150"/>
      <c r="I1043" s="150"/>
      <c r="J1043" s="150"/>
      <c r="K1043" s="151"/>
      <c r="L1043" s="116"/>
      <c r="M1043" s="115"/>
      <c r="N1043" s="114"/>
      <c r="O1043" s="116"/>
      <c r="P1043" s="118"/>
      <c r="Q1043" s="116"/>
      <c r="R1043" s="116"/>
      <c r="S1043" s="116"/>
    </row>
    <row r="1044" spans="1:19" ht="15" hidden="1">
      <c r="A1044" s="146"/>
      <c r="B1044" s="147"/>
      <c r="C1044" s="148"/>
      <c r="D1044" s="116"/>
      <c r="E1044" s="149"/>
      <c r="F1044" s="114"/>
      <c r="G1044" s="114"/>
      <c r="H1044" s="150"/>
      <c r="I1044" s="150"/>
      <c r="J1044" s="150"/>
      <c r="K1044" s="151"/>
      <c r="L1044" s="116"/>
      <c r="M1044" s="115"/>
      <c r="N1044" s="114"/>
      <c r="O1044" s="116"/>
      <c r="P1044" s="118"/>
      <c r="Q1044" s="116"/>
      <c r="R1044" s="116"/>
      <c r="S1044" s="116"/>
    </row>
    <row r="1045" spans="1:19" ht="15" hidden="1">
      <c r="A1045" s="146"/>
      <c r="B1045" s="147"/>
      <c r="C1045" s="148"/>
      <c r="D1045" s="116"/>
      <c r="E1045" s="149"/>
      <c r="F1045" s="114"/>
      <c r="G1045" s="114"/>
      <c r="H1045" s="150"/>
      <c r="I1045" s="150"/>
      <c r="J1045" s="150"/>
      <c r="K1045" s="151"/>
      <c r="L1045" s="116"/>
      <c r="M1045" s="115"/>
      <c r="N1045" s="114"/>
      <c r="O1045" s="116"/>
      <c r="P1045" s="118"/>
      <c r="Q1045" s="116"/>
      <c r="R1045" s="116"/>
      <c r="S1045" s="116"/>
    </row>
    <row r="1046" spans="1:19" ht="15" hidden="1">
      <c r="A1046" s="146"/>
      <c r="B1046" s="147"/>
      <c r="C1046" s="148"/>
      <c r="D1046" s="116"/>
      <c r="E1046" s="149"/>
      <c r="F1046" s="114"/>
      <c r="G1046" s="114"/>
      <c r="H1046" s="150"/>
      <c r="I1046" s="150"/>
      <c r="J1046" s="150"/>
      <c r="K1046" s="151"/>
      <c r="L1046" s="116"/>
      <c r="M1046" s="115"/>
      <c r="N1046" s="114"/>
      <c r="O1046" s="116"/>
      <c r="P1046" s="118"/>
      <c r="Q1046" s="116"/>
      <c r="R1046" s="116"/>
      <c r="S1046" s="116"/>
    </row>
    <row r="1047" spans="1:19" ht="15" hidden="1">
      <c r="A1047" s="146"/>
      <c r="B1047" s="147"/>
      <c r="C1047" s="148"/>
      <c r="D1047" s="116"/>
      <c r="E1047" s="149"/>
      <c r="F1047" s="114"/>
      <c r="G1047" s="114"/>
      <c r="H1047" s="150"/>
      <c r="I1047" s="150"/>
      <c r="J1047" s="150"/>
      <c r="K1047" s="151"/>
      <c r="L1047" s="116"/>
      <c r="M1047" s="115"/>
      <c r="N1047" s="114"/>
      <c r="O1047" s="116"/>
      <c r="P1047" s="118"/>
      <c r="Q1047" s="116"/>
      <c r="R1047" s="116"/>
      <c r="S1047" s="116"/>
    </row>
    <row r="1048" spans="1:19" ht="15" hidden="1">
      <c r="A1048" s="146"/>
      <c r="B1048" s="147"/>
      <c r="C1048" s="148"/>
      <c r="D1048" s="116"/>
      <c r="E1048" s="149"/>
      <c r="F1048" s="114"/>
      <c r="G1048" s="114"/>
      <c r="H1048" s="150"/>
      <c r="I1048" s="150"/>
      <c r="J1048" s="150"/>
      <c r="K1048" s="151"/>
      <c r="L1048" s="116"/>
      <c r="M1048" s="115"/>
      <c r="N1048" s="114"/>
      <c r="O1048" s="116"/>
      <c r="P1048" s="118"/>
      <c r="Q1048" s="116"/>
      <c r="R1048" s="116"/>
      <c r="S1048" s="116"/>
    </row>
    <row r="1049" spans="1:19" ht="15" hidden="1">
      <c r="A1049" s="146"/>
      <c r="B1049" s="147"/>
      <c r="C1049" s="148"/>
      <c r="D1049" s="116"/>
      <c r="E1049" s="149"/>
      <c r="F1049" s="114"/>
      <c r="G1049" s="114"/>
      <c r="H1049" s="150"/>
      <c r="I1049" s="150"/>
      <c r="J1049" s="150"/>
      <c r="K1049" s="151"/>
      <c r="L1049" s="116"/>
      <c r="M1049" s="115"/>
      <c r="N1049" s="114"/>
      <c r="O1049" s="116"/>
      <c r="P1049" s="118"/>
      <c r="Q1049" s="116"/>
      <c r="R1049" s="116"/>
      <c r="S1049" s="116"/>
    </row>
    <row r="1050" spans="1:19" ht="15" hidden="1">
      <c r="A1050" s="146"/>
      <c r="B1050" s="147"/>
      <c r="C1050" s="148"/>
      <c r="D1050" s="116"/>
      <c r="E1050" s="149"/>
      <c r="F1050" s="114"/>
      <c r="G1050" s="114"/>
      <c r="H1050" s="150"/>
      <c r="I1050" s="150"/>
      <c r="J1050" s="150"/>
      <c r="K1050" s="151"/>
      <c r="L1050" s="116"/>
      <c r="M1050" s="115"/>
      <c r="N1050" s="114"/>
      <c r="O1050" s="116"/>
      <c r="P1050" s="118"/>
      <c r="Q1050" s="116"/>
      <c r="R1050" s="116"/>
      <c r="S1050" s="116"/>
    </row>
    <row r="1051" spans="1:19" ht="15" hidden="1">
      <c r="A1051" s="146"/>
      <c r="B1051" s="147"/>
      <c r="C1051" s="148"/>
      <c r="D1051" s="116"/>
      <c r="E1051" s="149"/>
      <c r="F1051" s="114"/>
      <c r="G1051" s="114"/>
      <c r="H1051" s="150"/>
      <c r="I1051" s="150"/>
      <c r="J1051" s="150"/>
      <c r="K1051" s="151"/>
      <c r="L1051" s="116"/>
      <c r="M1051" s="115"/>
      <c r="N1051" s="114"/>
      <c r="O1051" s="116"/>
      <c r="P1051" s="118"/>
      <c r="Q1051" s="116"/>
      <c r="R1051" s="116"/>
      <c r="S1051" s="116"/>
    </row>
    <row r="1052" spans="1:19" ht="15" hidden="1">
      <c r="A1052" s="146"/>
      <c r="B1052" s="147"/>
      <c r="C1052" s="148"/>
      <c r="D1052" s="116"/>
      <c r="E1052" s="149"/>
      <c r="F1052" s="114"/>
      <c r="G1052" s="114"/>
      <c r="H1052" s="150"/>
      <c r="I1052" s="150"/>
      <c r="J1052" s="150"/>
      <c r="K1052" s="151"/>
      <c r="L1052" s="116"/>
      <c r="M1052" s="115"/>
      <c r="N1052" s="114"/>
      <c r="O1052" s="116"/>
      <c r="P1052" s="118"/>
      <c r="Q1052" s="116"/>
      <c r="R1052" s="116"/>
      <c r="S1052" s="116"/>
    </row>
    <row r="1053" spans="1:19" ht="15" hidden="1">
      <c r="A1053" s="146"/>
      <c r="B1053" s="147"/>
      <c r="C1053" s="148"/>
      <c r="D1053" s="116"/>
      <c r="E1053" s="149"/>
      <c r="F1053" s="114"/>
      <c r="G1053" s="114"/>
      <c r="H1053" s="150"/>
      <c r="I1053" s="150"/>
      <c r="J1053" s="150"/>
      <c r="K1053" s="151"/>
      <c r="L1053" s="116"/>
      <c r="M1053" s="115"/>
      <c r="N1053" s="114"/>
      <c r="O1053" s="116"/>
      <c r="P1053" s="118"/>
      <c r="Q1053" s="116"/>
      <c r="R1053" s="116"/>
      <c r="S1053" s="116"/>
    </row>
    <row r="1054" spans="1:19" ht="15" hidden="1">
      <c r="A1054" s="146"/>
      <c r="B1054" s="147"/>
      <c r="C1054" s="148"/>
      <c r="D1054" s="116"/>
      <c r="E1054" s="149"/>
      <c r="F1054" s="114"/>
      <c r="G1054" s="114"/>
      <c r="H1054" s="150"/>
      <c r="I1054" s="150"/>
      <c r="J1054" s="150"/>
      <c r="K1054" s="151"/>
      <c r="L1054" s="116"/>
      <c r="M1054" s="115"/>
      <c r="N1054" s="114"/>
      <c r="O1054" s="116"/>
      <c r="P1054" s="118"/>
      <c r="Q1054" s="116"/>
      <c r="R1054" s="116"/>
      <c r="S1054" s="116"/>
    </row>
    <row r="1055" spans="1:19" ht="15" hidden="1">
      <c r="A1055" s="146"/>
      <c r="B1055" s="147"/>
      <c r="C1055" s="148"/>
      <c r="D1055" s="116"/>
      <c r="E1055" s="149"/>
      <c r="F1055" s="114"/>
      <c r="G1055" s="114"/>
      <c r="H1055" s="150"/>
      <c r="I1055" s="150"/>
      <c r="J1055" s="150"/>
      <c r="K1055" s="151"/>
      <c r="L1055" s="116"/>
      <c r="M1055" s="115"/>
      <c r="N1055" s="114"/>
      <c r="O1055" s="116"/>
      <c r="P1055" s="118"/>
      <c r="Q1055" s="116"/>
      <c r="R1055" s="116"/>
      <c r="S1055" s="116"/>
    </row>
    <row r="1056" spans="1:19" ht="15" hidden="1">
      <c r="A1056" s="146"/>
      <c r="B1056" s="147"/>
      <c r="C1056" s="148"/>
      <c r="D1056" s="116"/>
      <c r="E1056" s="149"/>
      <c r="F1056" s="114"/>
      <c r="G1056" s="114"/>
      <c r="H1056" s="150"/>
      <c r="I1056" s="150"/>
      <c r="J1056" s="150"/>
      <c r="K1056" s="151"/>
      <c r="L1056" s="116"/>
      <c r="M1056" s="115"/>
      <c r="N1056" s="114"/>
      <c r="O1056" s="116"/>
      <c r="P1056" s="118"/>
      <c r="Q1056" s="116"/>
      <c r="R1056" s="116"/>
      <c r="S1056" s="116"/>
    </row>
    <row r="1057" spans="1:19" ht="15" hidden="1">
      <c r="A1057" s="146"/>
      <c r="B1057" s="147"/>
      <c r="C1057" s="148"/>
      <c r="D1057" s="116"/>
      <c r="E1057" s="149"/>
      <c r="F1057" s="114"/>
      <c r="G1057" s="114"/>
      <c r="H1057" s="150"/>
      <c r="I1057" s="150"/>
      <c r="J1057" s="150"/>
      <c r="K1057" s="151"/>
      <c r="L1057" s="116"/>
      <c r="M1057" s="115"/>
      <c r="N1057" s="114"/>
      <c r="O1057" s="116"/>
      <c r="P1057" s="118"/>
      <c r="Q1057" s="116"/>
      <c r="R1057" s="116"/>
      <c r="S1057" s="116"/>
    </row>
    <row r="1058" spans="1:19" ht="15" hidden="1">
      <c r="A1058" s="146"/>
      <c r="B1058" s="147"/>
      <c r="C1058" s="148"/>
      <c r="D1058" s="116"/>
      <c r="E1058" s="149"/>
      <c r="F1058" s="114"/>
      <c r="G1058" s="114"/>
      <c r="H1058" s="150"/>
      <c r="I1058" s="150"/>
      <c r="J1058" s="150"/>
      <c r="K1058" s="151"/>
      <c r="L1058" s="116"/>
      <c r="M1058" s="115"/>
      <c r="N1058" s="114"/>
      <c r="O1058" s="116"/>
      <c r="P1058" s="118"/>
      <c r="Q1058" s="116"/>
      <c r="R1058" s="116"/>
      <c r="S1058" s="116"/>
    </row>
    <row r="1059" spans="1:19" ht="15" hidden="1">
      <c r="A1059" s="146"/>
      <c r="B1059" s="147"/>
      <c r="C1059" s="148"/>
      <c r="D1059" s="116"/>
      <c r="E1059" s="149"/>
      <c r="F1059" s="114"/>
      <c r="G1059" s="114"/>
      <c r="H1059" s="150"/>
      <c r="I1059" s="150"/>
      <c r="J1059" s="150"/>
      <c r="K1059" s="151"/>
      <c r="L1059" s="116"/>
      <c r="M1059" s="115"/>
      <c r="N1059" s="114"/>
      <c r="O1059" s="116"/>
      <c r="P1059" s="118"/>
      <c r="Q1059" s="116"/>
      <c r="R1059" s="116"/>
      <c r="S1059" s="116"/>
    </row>
    <row r="1060" spans="1:19" ht="15" hidden="1">
      <c r="A1060" s="146"/>
      <c r="B1060" s="147"/>
      <c r="C1060" s="148"/>
      <c r="D1060" s="116"/>
      <c r="E1060" s="149"/>
      <c r="F1060" s="114"/>
      <c r="G1060" s="114"/>
      <c r="H1060" s="150"/>
      <c r="I1060" s="150"/>
      <c r="J1060" s="150"/>
      <c r="K1060" s="151"/>
      <c r="L1060" s="116"/>
      <c r="M1060" s="115"/>
      <c r="N1060" s="114"/>
      <c r="O1060" s="116"/>
      <c r="P1060" s="118"/>
      <c r="Q1060" s="116"/>
      <c r="R1060" s="116"/>
      <c r="S1060" s="116"/>
    </row>
    <row r="1061" spans="1:19" ht="15" hidden="1">
      <c r="A1061" s="146"/>
      <c r="B1061" s="147"/>
      <c r="C1061" s="148"/>
      <c r="D1061" s="116"/>
      <c r="E1061" s="149"/>
      <c r="F1061" s="114"/>
      <c r="G1061" s="114"/>
      <c r="H1061" s="150"/>
      <c r="I1061" s="150"/>
      <c r="J1061" s="150"/>
      <c r="K1061" s="151"/>
      <c r="L1061" s="116"/>
      <c r="M1061" s="115"/>
      <c r="N1061" s="114"/>
      <c r="O1061" s="116"/>
      <c r="P1061" s="118"/>
      <c r="Q1061" s="116"/>
      <c r="R1061" s="116"/>
      <c r="S1061" s="116"/>
    </row>
    <row r="1062" spans="1:19" ht="15" hidden="1">
      <c r="A1062" s="146"/>
      <c r="B1062" s="147"/>
      <c r="C1062" s="148"/>
      <c r="D1062" s="116"/>
      <c r="E1062" s="149"/>
      <c r="F1062" s="114"/>
      <c r="G1062" s="114"/>
      <c r="H1062" s="150"/>
      <c r="I1062" s="150"/>
      <c r="J1062" s="150"/>
      <c r="K1062" s="151"/>
      <c r="L1062" s="116"/>
      <c r="M1062" s="115"/>
      <c r="N1062" s="114"/>
      <c r="O1062" s="116"/>
      <c r="P1062" s="118"/>
      <c r="Q1062" s="116"/>
      <c r="R1062" s="116"/>
      <c r="S1062" s="116"/>
    </row>
    <row r="1063" spans="1:19" ht="15" hidden="1">
      <c r="A1063" s="146"/>
      <c r="B1063" s="147"/>
      <c r="C1063" s="148"/>
      <c r="D1063" s="116"/>
      <c r="E1063" s="149"/>
      <c r="F1063" s="114"/>
      <c r="G1063" s="114"/>
      <c r="H1063" s="150"/>
      <c r="I1063" s="150"/>
      <c r="J1063" s="150"/>
      <c r="K1063" s="151"/>
      <c r="L1063" s="116"/>
      <c r="M1063" s="115"/>
      <c r="N1063" s="114"/>
      <c r="O1063" s="116"/>
      <c r="P1063" s="118"/>
      <c r="Q1063" s="116"/>
      <c r="R1063" s="116"/>
      <c r="S1063" s="116"/>
    </row>
    <row r="1064" spans="1:19" ht="15" hidden="1">
      <c r="A1064" s="146"/>
      <c r="B1064" s="147"/>
      <c r="C1064" s="148"/>
      <c r="D1064" s="116"/>
      <c r="E1064" s="149"/>
      <c r="F1064" s="114"/>
      <c r="G1064" s="114"/>
      <c r="H1064" s="150"/>
      <c r="I1064" s="150"/>
      <c r="J1064" s="150"/>
      <c r="K1064" s="151"/>
      <c r="L1064" s="116"/>
      <c r="M1064" s="115"/>
      <c r="N1064" s="114"/>
      <c r="O1064" s="116"/>
      <c r="P1064" s="118"/>
      <c r="Q1064" s="116"/>
      <c r="R1064" s="116"/>
      <c r="S1064" s="116"/>
    </row>
    <row r="1065" spans="1:19" ht="15" hidden="1">
      <c r="A1065" s="146"/>
      <c r="B1065" s="147"/>
      <c r="C1065" s="148"/>
      <c r="D1065" s="116"/>
      <c r="E1065" s="149"/>
      <c r="F1065" s="114"/>
      <c r="G1065" s="114"/>
      <c r="H1065" s="150"/>
      <c r="I1065" s="150"/>
      <c r="J1065" s="150"/>
      <c r="K1065" s="151"/>
      <c r="L1065" s="116"/>
      <c r="M1065" s="115"/>
      <c r="N1065" s="114"/>
      <c r="O1065" s="116"/>
      <c r="P1065" s="118"/>
      <c r="Q1065" s="116"/>
      <c r="R1065" s="116"/>
      <c r="S1065" s="116"/>
    </row>
    <row r="1066" spans="1:19" ht="15" hidden="1">
      <c r="A1066" s="146"/>
      <c r="B1066" s="147"/>
      <c r="C1066" s="148"/>
      <c r="D1066" s="116"/>
      <c r="E1066" s="149"/>
      <c r="F1066" s="114"/>
      <c r="G1066" s="114"/>
      <c r="H1066" s="150"/>
      <c r="I1066" s="150"/>
      <c r="J1066" s="150"/>
      <c r="K1066" s="151"/>
      <c r="L1066" s="116"/>
      <c r="M1066" s="115"/>
      <c r="N1066" s="114"/>
      <c r="O1066" s="116"/>
      <c r="P1066" s="118"/>
      <c r="Q1066" s="116"/>
      <c r="R1066" s="116"/>
      <c r="S1066" s="116"/>
    </row>
    <row r="1067" spans="1:19" ht="15" hidden="1">
      <c r="A1067" s="146"/>
      <c r="B1067" s="147"/>
      <c r="C1067" s="148"/>
      <c r="D1067" s="116"/>
      <c r="E1067" s="149"/>
      <c r="F1067" s="114"/>
      <c r="G1067" s="114"/>
      <c r="H1067" s="150"/>
      <c r="I1067" s="150"/>
      <c r="J1067" s="150"/>
      <c r="K1067" s="151"/>
      <c r="L1067" s="116"/>
      <c r="M1067" s="115"/>
      <c r="N1067" s="114"/>
      <c r="O1067" s="116"/>
      <c r="P1067" s="118"/>
      <c r="Q1067" s="116"/>
      <c r="R1067" s="116"/>
      <c r="S1067" s="116"/>
    </row>
    <row r="1068" spans="1:19" ht="15" hidden="1">
      <c r="A1068" s="146"/>
      <c r="B1068" s="147"/>
      <c r="C1068" s="148"/>
      <c r="D1068" s="116"/>
      <c r="E1068" s="149"/>
      <c r="F1068" s="114"/>
      <c r="G1068" s="114"/>
      <c r="H1068" s="150"/>
      <c r="I1068" s="150"/>
      <c r="J1068" s="150"/>
      <c r="K1068" s="151"/>
      <c r="L1068" s="116"/>
      <c r="M1068" s="115"/>
      <c r="N1068" s="114"/>
      <c r="O1068" s="116"/>
      <c r="P1068" s="118"/>
      <c r="Q1068" s="116"/>
      <c r="R1068" s="116"/>
      <c r="S1068" s="116"/>
    </row>
    <row r="1069" spans="1:19" ht="15" hidden="1">
      <c r="A1069" s="146"/>
      <c r="B1069" s="147"/>
      <c r="C1069" s="148"/>
      <c r="D1069" s="116"/>
      <c r="E1069" s="149"/>
      <c r="F1069" s="114"/>
      <c r="G1069" s="114"/>
      <c r="H1069" s="150"/>
      <c r="I1069" s="150"/>
      <c r="J1069" s="150"/>
      <c r="K1069" s="151"/>
      <c r="L1069" s="116"/>
      <c r="M1069" s="115"/>
      <c r="N1069" s="114"/>
      <c r="O1069" s="116"/>
      <c r="P1069" s="118"/>
      <c r="Q1069" s="116"/>
      <c r="R1069" s="116"/>
      <c r="S1069" s="116"/>
    </row>
    <row r="1070" spans="1:19" ht="15" hidden="1">
      <c r="A1070" s="146"/>
      <c r="B1070" s="147"/>
      <c r="C1070" s="148"/>
      <c r="D1070" s="116"/>
      <c r="E1070" s="149"/>
      <c r="F1070" s="114"/>
      <c r="G1070" s="114"/>
      <c r="H1070" s="150"/>
      <c r="I1070" s="150"/>
      <c r="J1070" s="150"/>
      <c r="K1070" s="151"/>
      <c r="L1070" s="116"/>
      <c r="M1070" s="115"/>
      <c r="N1070" s="114"/>
      <c r="O1070" s="116"/>
      <c r="P1070" s="118"/>
      <c r="Q1070" s="116"/>
      <c r="R1070" s="116"/>
      <c r="S1070" s="116"/>
    </row>
    <row r="1071" spans="1:19" ht="15" hidden="1">
      <c r="A1071" s="146"/>
      <c r="B1071" s="147"/>
      <c r="C1071" s="148"/>
      <c r="D1071" s="116"/>
      <c r="E1071" s="149"/>
      <c r="F1071" s="114"/>
      <c r="G1071" s="114"/>
      <c r="H1071" s="150"/>
      <c r="I1071" s="150"/>
      <c r="J1071" s="150"/>
      <c r="K1071" s="151"/>
      <c r="L1071" s="116"/>
      <c r="M1071" s="115"/>
      <c r="N1071" s="114"/>
      <c r="O1071" s="116"/>
      <c r="P1071" s="118"/>
      <c r="Q1071" s="116"/>
      <c r="R1071" s="116"/>
      <c r="S1071" s="116"/>
    </row>
    <row r="1072" spans="1:19" ht="15" hidden="1">
      <c r="A1072" s="146"/>
      <c r="B1072" s="147"/>
      <c r="C1072" s="148"/>
      <c r="D1072" s="116"/>
      <c r="E1072" s="149"/>
      <c r="F1072" s="114"/>
      <c r="G1072" s="114"/>
      <c r="H1072" s="150"/>
      <c r="I1072" s="150"/>
      <c r="J1072" s="150"/>
      <c r="K1072" s="151"/>
      <c r="L1072" s="116"/>
      <c r="M1072" s="115"/>
      <c r="N1072" s="114"/>
      <c r="O1072" s="116"/>
      <c r="P1072" s="118"/>
      <c r="Q1072" s="116"/>
      <c r="R1072" s="116"/>
      <c r="S1072" s="116"/>
    </row>
    <row r="1073" spans="1:19" ht="15" hidden="1">
      <c r="A1073" s="146"/>
      <c r="B1073" s="147"/>
      <c r="C1073" s="148"/>
      <c r="D1073" s="116"/>
      <c r="E1073" s="149"/>
      <c r="F1073" s="114"/>
      <c r="G1073" s="114"/>
      <c r="H1073" s="150"/>
      <c r="I1073" s="150"/>
      <c r="J1073" s="150"/>
      <c r="K1073" s="151"/>
      <c r="L1073" s="116"/>
      <c r="M1073" s="115"/>
      <c r="N1073" s="114"/>
      <c r="O1073" s="116"/>
      <c r="P1073" s="118"/>
      <c r="Q1073" s="116"/>
      <c r="R1073" s="116"/>
      <c r="S1073" s="116"/>
    </row>
    <row r="1074" spans="1:19" ht="15" hidden="1">
      <c r="A1074" s="146"/>
      <c r="B1074" s="147"/>
      <c r="C1074" s="148"/>
      <c r="D1074" s="116"/>
      <c r="E1074" s="149"/>
      <c r="F1074" s="114"/>
      <c r="G1074" s="114"/>
      <c r="H1074" s="150"/>
      <c r="I1074" s="150"/>
      <c r="J1074" s="150"/>
      <c r="K1074" s="151"/>
      <c r="L1074" s="116"/>
      <c r="M1074" s="115"/>
      <c r="N1074" s="114"/>
      <c r="O1074" s="116"/>
      <c r="P1074" s="118"/>
      <c r="Q1074" s="116"/>
      <c r="R1074" s="116"/>
      <c r="S1074" s="116"/>
    </row>
    <row r="1075" spans="1:19" ht="15" hidden="1">
      <c r="A1075" s="146"/>
      <c r="B1075" s="147"/>
      <c r="C1075" s="148"/>
      <c r="D1075" s="116"/>
      <c r="E1075" s="149"/>
      <c r="F1075" s="114"/>
      <c r="G1075" s="114"/>
      <c r="H1075" s="150"/>
      <c r="I1075" s="150"/>
      <c r="J1075" s="150"/>
      <c r="K1075" s="151"/>
      <c r="L1075" s="116"/>
      <c r="M1075" s="115"/>
      <c r="N1075" s="114"/>
      <c r="O1075" s="116"/>
      <c r="P1075" s="118"/>
      <c r="Q1075" s="116"/>
      <c r="R1075" s="116"/>
      <c r="S1075" s="116"/>
    </row>
    <row r="1076" spans="1:19" ht="15" hidden="1">
      <c r="A1076" s="146"/>
      <c r="B1076" s="147"/>
      <c r="C1076" s="148"/>
      <c r="D1076" s="116"/>
      <c r="E1076" s="149"/>
      <c r="F1076" s="114"/>
      <c r="G1076" s="114"/>
      <c r="H1076" s="150"/>
      <c r="I1076" s="150"/>
      <c r="J1076" s="150"/>
      <c r="K1076" s="151"/>
      <c r="L1076" s="116"/>
      <c r="M1076" s="115"/>
      <c r="N1076" s="114"/>
      <c r="O1076" s="116"/>
      <c r="P1076" s="118"/>
      <c r="Q1076" s="116"/>
      <c r="R1076" s="116"/>
      <c r="S1076" s="116"/>
    </row>
    <row r="1077" spans="1:19" ht="15" hidden="1">
      <c r="A1077" s="146"/>
      <c r="B1077" s="147"/>
      <c r="C1077" s="148"/>
      <c r="D1077" s="116"/>
      <c r="E1077" s="149"/>
      <c r="F1077" s="114"/>
      <c r="G1077" s="114"/>
      <c r="H1077" s="150"/>
      <c r="I1077" s="150"/>
      <c r="J1077" s="150"/>
      <c r="K1077" s="151"/>
      <c r="L1077" s="116"/>
      <c r="M1077" s="115"/>
      <c r="N1077" s="114"/>
      <c r="O1077" s="116"/>
      <c r="P1077" s="118"/>
      <c r="Q1077" s="116"/>
      <c r="R1077" s="116"/>
      <c r="S1077" s="116"/>
    </row>
    <row r="1078" spans="1:19" ht="15" hidden="1">
      <c r="A1078" s="146"/>
      <c r="B1078" s="147"/>
      <c r="C1078" s="148"/>
      <c r="D1078" s="116"/>
      <c r="E1078" s="149"/>
      <c r="F1078" s="114"/>
      <c r="G1078" s="114"/>
      <c r="H1078" s="150"/>
      <c r="I1078" s="150"/>
      <c r="J1078" s="150"/>
      <c r="K1078" s="151"/>
      <c r="L1078" s="116"/>
      <c r="M1078" s="115"/>
      <c r="N1078" s="114"/>
      <c r="O1078" s="116"/>
      <c r="P1078" s="118"/>
      <c r="Q1078" s="116"/>
      <c r="R1078" s="116"/>
      <c r="S1078" s="116"/>
    </row>
    <row r="1079" spans="1:19" ht="15" hidden="1">
      <c r="A1079" s="146"/>
      <c r="B1079" s="147"/>
      <c r="C1079" s="148"/>
      <c r="D1079" s="116"/>
      <c r="E1079" s="149"/>
      <c r="F1079" s="114"/>
      <c r="G1079" s="114"/>
      <c r="H1079" s="150"/>
      <c r="I1079" s="150"/>
      <c r="J1079" s="150"/>
      <c r="K1079" s="151"/>
      <c r="L1079" s="116"/>
      <c r="M1079" s="115"/>
      <c r="N1079" s="114"/>
      <c r="O1079" s="116"/>
      <c r="P1079" s="118"/>
      <c r="Q1079" s="116"/>
      <c r="R1079" s="116"/>
      <c r="S1079" s="116"/>
    </row>
    <row r="1080" spans="1:19" ht="15" hidden="1">
      <c r="A1080" s="146"/>
      <c r="B1080" s="147"/>
      <c r="C1080" s="148"/>
      <c r="D1080" s="116"/>
      <c r="E1080" s="149"/>
      <c r="F1080" s="114"/>
      <c r="G1080" s="117"/>
      <c r="H1080" s="150"/>
      <c r="I1080" s="150"/>
      <c r="J1080" s="116"/>
      <c r="K1080" s="151"/>
      <c r="L1080" s="116"/>
      <c r="M1080" s="119"/>
      <c r="N1080" s="114"/>
      <c r="O1080" s="116"/>
      <c r="P1080" s="118"/>
      <c r="Q1080" s="116"/>
      <c r="R1080" s="116"/>
      <c r="S1080" s="116"/>
    </row>
    <row r="1081" spans="1:19" ht="15" hidden="1">
      <c r="A1081" s="146"/>
      <c r="B1081" s="147"/>
      <c r="C1081" s="148"/>
      <c r="D1081" s="116"/>
      <c r="E1081" s="149"/>
      <c r="F1081" s="114"/>
      <c r="G1081" s="117"/>
      <c r="H1081" s="150"/>
      <c r="I1081" s="150"/>
      <c r="J1081" s="121"/>
      <c r="K1081" s="151"/>
      <c r="L1081" s="116"/>
      <c r="M1081" s="115"/>
      <c r="N1081" s="114"/>
      <c r="O1081" s="116"/>
      <c r="P1081" s="118"/>
      <c r="Q1081" s="116"/>
      <c r="R1081" s="116"/>
      <c r="S1081" s="116"/>
    </row>
    <row r="1082" spans="1:19" ht="15" hidden="1">
      <c r="A1082" s="146"/>
      <c r="B1082" s="147"/>
      <c r="C1082" s="148"/>
      <c r="D1082" s="116"/>
      <c r="E1082" s="149"/>
      <c r="F1082" s="114"/>
      <c r="G1082" s="117"/>
      <c r="H1082" s="150"/>
      <c r="I1082" s="150"/>
      <c r="J1082" s="116"/>
      <c r="K1082" s="151"/>
      <c r="L1082" s="116"/>
      <c r="M1082" s="115"/>
      <c r="N1082" s="114"/>
      <c r="O1082" s="116"/>
      <c r="P1082" s="118"/>
      <c r="Q1082" s="116"/>
      <c r="R1082" s="116"/>
      <c r="S1082" s="116"/>
    </row>
    <row r="1083" spans="1:19" ht="15" hidden="1">
      <c r="A1083" s="146"/>
      <c r="B1083" s="147"/>
      <c r="C1083" s="148"/>
      <c r="D1083" s="116"/>
      <c r="E1083" s="149"/>
      <c r="F1083" s="114"/>
      <c r="G1083" s="117"/>
      <c r="H1083" s="150"/>
      <c r="I1083" s="150"/>
      <c r="J1083" s="116"/>
      <c r="K1083" s="151"/>
      <c r="L1083" s="116"/>
      <c r="M1083" s="115"/>
      <c r="N1083" s="114"/>
      <c r="O1083" s="116"/>
      <c r="P1083" s="118"/>
      <c r="Q1083" s="116"/>
      <c r="R1083" s="116"/>
      <c r="S1083" s="116"/>
    </row>
    <row r="1084" spans="1:19" ht="15" hidden="1">
      <c r="A1084" s="146"/>
      <c r="B1084" s="147"/>
      <c r="C1084" s="148"/>
      <c r="D1084" s="116"/>
      <c r="E1084" s="149"/>
      <c r="F1084" s="114"/>
      <c r="G1084" s="117"/>
      <c r="H1084" s="116"/>
      <c r="I1084" s="116"/>
      <c r="J1084" s="116"/>
      <c r="K1084" s="151"/>
      <c r="L1084" s="116"/>
      <c r="M1084" s="119"/>
      <c r="N1084" s="114"/>
      <c r="O1084" s="116"/>
      <c r="P1084" s="118"/>
      <c r="Q1084" s="116"/>
      <c r="R1084" s="116"/>
      <c r="S1084" s="116"/>
    </row>
    <row r="1085" spans="1:19" ht="15" hidden="1">
      <c r="A1085" s="146"/>
      <c r="B1085" s="147"/>
      <c r="C1085" s="148"/>
      <c r="D1085" s="116"/>
      <c r="E1085" s="149"/>
      <c r="F1085" s="114"/>
      <c r="G1085" s="117"/>
      <c r="H1085" s="150"/>
      <c r="I1085" s="150"/>
      <c r="J1085" s="121"/>
      <c r="K1085" s="151"/>
      <c r="L1085" s="116"/>
      <c r="M1085" s="115"/>
      <c r="N1085" s="114"/>
      <c r="O1085" s="116"/>
      <c r="P1085" s="118"/>
      <c r="Q1085" s="116"/>
      <c r="R1085" s="116"/>
      <c r="S1085" s="116"/>
    </row>
    <row r="1086" spans="1:19" ht="15" hidden="1">
      <c r="A1086" s="146"/>
      <c r="B1086" s="147"/>
      <c r="C1086" s="148"/>
      <c r="D1086" s="116"/>
      <c r="E1086" s="149"/>
      <c r="F1086" s="114"/>
      <c r="G1086" s="117"/>
      <c r="H1086" s="150"/>
      <c r="I1086" s="150"/>
      <c r="J1086" s="150"/>
      <c r="K1086" s="151"/>
      <c r="L1086" s="116"/>
      <c r="M1086" s="115"/>
      <c r="N1086" s="114"/>
      <c r="O1086" s="116"/>
      <c r="P1086" s="118"/>
      <c r="Q1086" s="116"/>
      <c r="R1086" s="116"/>
      <c r="S1086" s="116"/>
    </row>
    <row r="1087" spans="1:19" ht="15" hidden="1">
      <c r="A1087" s="146"/>
      <c r="B1087" s="147"/>
      <c r="C1087" s="148"/>
      <c r="D1087" s="116"/>
      <c r="E1087" s="149"/>
      <c r="F1087" s="114"/>
      <c r="G1087" s="117"/>
      <c r="H1087" s="150"/>
      <c r="I1087" s="150"/>
      <c r="J1087" s="150"/>
      <c r="K1087" s="151"/>
      <c r="L1087" s="116"/>
      <c r="M1087" s="115"/>
      <c r="N1087" s="114"/>
      <c r="O1087" s="116"/>
      <c r="P1087" s="118"/>
      <c r="Q1087" s="116"/>
      <c r="R1087" s="116"/>
      <c r="S1087" s="116"/>
    </row>
    <row r="1088" spans="1:19" ht="15" hidden="1">
      <c r="A1088" s="146"/>
      <c r="B1088" s="147"/>
      <c r="C1088" s="148"/>
      <c r="D1088" s="116"/>
      <c r="E1088" s="149"/>
      <c r="F1088" s="114"/>
      <c r="G1088" s="117"/>
      <c r="H1088" s="150"/>
      <c r="I1088" s="150"/>
      <c r="J1088" s="150"/>
      <c r="K1088" s="151"/>
      <c r="L1088" s="116"/>
      <c r="M1088" s="115"/>
      <c r="N1088" s="114"/>
      <c r="O1088" s="116"/>
      <c r="P1088" s="118"/>
      <c r="Q1088" s="116"/>
      <c r="R1088" s="116"/>
      <c r="S1088" s="116"/>
    </row>
    <row r="1089" spans="1:19" ht="15" hidden="1">
      <c r="A1089" s="146"/>
      <c r="B1089" s="147"/>
      <c r="C1089" s="148"/>
      <c r="D1089" s="116"/>
      <c r="E1089" s="149"/>
      <c r="F1089" s="114"/>
      <c r="G1089" s="117"/>
      <c r="H1089" s="150"/>
      <c r="I1089" s="150"/>
      <c r="J1089" s="150"/>
      <c r="K1089" s="151"/>
      <c r="L1089" s="116"/>
      <c r="M1089" s="115"/>
      <c r="N1089" s="114"/>
      <c r="O1089" s="116"/>
      <c r="P1089" s="118"/>
      <c r="Q1089" s="116"/>
      <c r="R1089" s="116"/>
      <c r="S1089" s="116"/>
    </row>
    <row r="1090" spans="1:19" ht="15" hidden="1">
      <c r="A1090" s="146"/>
      <c r="B1090" s="147"/>
      <c r="C1090" s="148"/>
      <c r="D1090" s="116"/>
      <c r="E1090" s="149"/>
      <c r="F1090" s="114"/>
      <c r="G1090" s="117"/>
      <c r="H1090" s="150"/>
      <c r="I1090" s="150"/>
      <c r="J1090" s="121"/>
      <c r="K1090" s="151"/>
      <c r="L1090" s="116"/>
      <c r="M1090" s="115"/>
      <c r="N1090" s="114"/>
      <c r="O1090" s="116"/>
      <c r="P1090" s="118"/>
      <c r="Q1090" s="116"/>
      <c r="R1090" s="116"/>
      <c r="S1090" s="116"/>
    </row>
    <row r="1091" spans="1:19" ht="15" hidden="1">
      <c r="A1091" s="146"/>
      <c r="B1091" s="147"/>
      <c r="C1091" s="148"/>
      <c r="D1091" s="116"/>
      <c r="E1091" s="149"/>
      <c r="F1091" s="114"/>
      <c r="G1091" s="117"/>
      <c r="H1091" s="150"/>
      <c r="I1091" s="150"/>
      <c r="J1091" s="150"/>
      <c r="K1091" s="151"/>
      <c r="L1091" s="116"/>
      <c r="M1091" s="115"/>
      <c r="N1091" s="114"/>
      <c r="O1091" s="116"/>
      <c r="P1091" s="118"/>
      <c r="Q1091" s="116"/>
      <c r="R1091" s="116"/>
      <c r="S1091" s="116"/>
    </row>
    <row r="1092" spans="1:19" ht="15" hidden="1">
      <c r="A1092" s="146"/>
      <c r="B1092" s="147"/>
      <c r="C1092" s="148"/>
      <c r="D1092" s="116"/>
      <c r="E1092" s="149"/>
      <c r="F1092" s="114"/>
      <c r="G1092" s="117"/>
      <c r="H1092" s="150"/>
      <c r="I1092" s="150"/>
      <c r="J1092" s="150"/>
      <c r="K1092" s="151"/>
      <c r="L1092" s="116"/>
      <c r="M1092" s="115"/>
      <c r="N1092" s="114"/>
      <c r="O1092" s="116"/>
      <c r="P1092" s="118"/>
      <c r="Q1092" s="116"/>
      <c r="R1092" s="116"/>
      <c r="S1092" s="116"/>
    </row>
    <row r="1093" spans="1:19" ht="15" hidden="1">
      <c r="A1093" s="146"/>
      <c r="B1093" s="147"/>
      <c r="C1093" s="148"/>
      <c r="D1093" s="116"/>
      <c r="E1093" s="149"/>
      <c r="F1093" s="114"/>
      <c r="G1093" s="117"/>
      <c r="H1093" s="150"/>
      <c r="I1093" s="150"/>
      <c r="J1093" s="150"/>
      <c r="K1093" s="151"/>
      <c r="L1093" s="116"/>
      <c r="M1093" s="115"/>
      <c r="N1093" s="114"/>
      <c r="O1093" s="116"/>
      <c r="P1093" s="118"/>
      <c r="Q1093" s="116"/>
      <c r="R1093" s="116"/>
      <c r="S1093" s="116"/>
    </row>
    <row r="1094" spans="1:19" ht="15" hidden="1">
      <c r="A1094" s="146"/>
      <c r="B1094" s="147"/>
      <c r="C1094" s="148"/>
      <c r="D1094" s="116"/>
      <c r="E1094" s="149"/>
      <c r="F1094" s="114"/>
      <c r="G1094" s="117"/>
      <c r="H1094" s="150"/>
      <c r="I1094" s="150"/>
      <c r="J1094" s="150"/>
      <c r="K1094" s="151"/>
      <c r="L1094" s="116"/>
      <c r="M1094" s="115"/>
      <c r="N1094" s="114"/>
      <c r="O1094" s="116"/>
      <c r="P1094" s="118"/>
      <c r="Q1094" s="116"/>
      <c r="R1094" s="116"/>
      <c r="S1094" s="116"/>
    </row>
    <row r="1095" spans="1:19" ht="15" hidden="1">
      <c r="A1095" s="146"/>
      <c r="B1095" s="147"/>
      <c r="C1095" s="148"/>
      <c r="D1095" s="116"/>
      <c r="E1095" s="149"/>
      <c r="F1095" s="114"/>
      <c r="G1095" s="117"/>
      <c r="H1095" s="150"/>
      <c r="I1095" s="150"/>
      <c r="J1095" s="121"/>
      <c r="K1095" s="151"/>
      <c r="L1095" s="116"/>
      <c r="M1095" s="115"/>
      <c r="N1095" s="114"/>
      <c r="O1095" s="116"/>
      <c r="P1095" s="118"/>
      <c r="Q1095" s="116"/>
      <c r="R1095" s="116"/>
      <c r="S1095" s="116"/>
    </row>
    <row r="1096" spans="1:19" ht="15" hidden="1">
      <c r="A1096" s="146"/>
      <c r="B1096" s="147"/>
      <c r="C1096" s="148"/>
      <c r="D1096" s="116"/>
      <c r="E1096" s="149"/>
      <c r="F1096" s="114"/>
      <c r="G1096" s="117"/>
      <c r="H1096" s="150"/>
      <c r="I1096" s="150"/>
      <c r="J1096" s="150"/>
      <c r="K1096" s="151"/>
      <c r="L1096" s="116"/>
      <c r="M1096" s="115"/>
      <c r="N1096" s="114"/>
      <c r="O1096" s="116"/>
      <c r="P1096" s="118"/>
      <c r="Q1096" s="116"/>
      <c r="R1096" s="116"/>
      <c r="S1096" s="116"/>
    </row>
    <row r="1097" spans="1:19" ht="15" hidden="1">
      <c r="A1097" s="146"/>
      <c r="B1097" s="147"/>
      <c r="C1097" s="148"/>
      <c r="D1097" s="116"/>
      <c r="E1097" s="149"/>
      <c r="F1097" s="114"/>
      <c r="G1097" s="117"/>
      <c r="H1097" s="150"/>
      <c r="I1097" s="150"/>
      <c r="J1097" s="150"/>
      <c r="K1097" s="151"/>
      <c r="L1097" s="116"/>
      <c r="M1097" s="115"/>
      <c r="N1097" s="114"/>
      <c r="O1097" s="116"/>
      <c r="P1097" s="118"/>
      <c r="Q1097" s="116"/>
      <c r="R1097" s="116"/>
      <c r="S1097" s="116"/>
    </row>
    <row r="1098" spans="1:19" ht="15" hidden="1">
      <c r="A1098" s="146"/>
      <c r="B1098" s="147"/>
      <c r="C1098" s="148"/>
      <c r="D1098" s="116"/>
      <c r="E1098" s="149"/>
      <c r="F1098" s="114"/>
      <c r="G1098" s="117"/>
      <c r="H1098" s="150"/>
      <c r="I1098" s="150"/>
      <c r="J1098" s="150"/>
      <c r="K1098" s="151"/>
      <c r="L1098" s="116"/>
      <c r="M1098" s="115"/>
      <c r="N1098" s="114"/>
      <c r="O1098" s="116"/>
      <c r="P1098" s="118"/>
      <c r="Q1098" s="116"/>
      <c r="R1098" s="116"/>
      <c r="S1098" s="116"/>
    </row>
    <row r="1099" spans="1:19" ht="15" hidden="1">
      <c r="A1099" s="146"/>
      <c r="B1099" s="147"/>
      <c r="C1099" s="148"/>
      <c r="D1099" s="116"/>
      <c r="E1099" s="149"/>
      <c r="F1099" s="114"/>
      <c r="G1099" s="117"/>
      <c r="H1099" s="150"/>
      <c r="I1099" s="150"/>
      <c r="J1099" s="150"/>
      <c r="K1099" s="151"/>
      <c r="L1099" s="116"/>
      <c r="M1099" s="115"/>
      <c r="N1099" s="114"/>
      <c r="O1099" s="116"/>
      <c r="P1099" s="118"/>
      <c r="Q1099" s="116"/>
      <c r="R1099" s="116"/>
      <c r="S1099" s="116"/>
    </row>
    <row r="1100" spans="1:19" ht="15" hidden="1">
      <c r="A1100" s="146"/>
      <c r="B1100" s="147"/>
      <c r="C1100" s="148"/>
      <c r="D1100" s="116"/>
      <c r="E1100" s="149"/>
      <c r="F1100" s="114"/>
      <c r="G1100" s="117"/>
      <c r="H1100" s="150"/>
      <c r="I1100" s="150"/>
      <c r="J1100" s="116"/>
      <c r="K1100" s="151"/>
      <c r="L1100" s="116"/>
      <c r="M1100" s="115"/>
      <c r="N1100" s="114"/>
      <c r="O1100" s="116"/>
      <c r="P1100" s="118"/>
      <c r="Q1100" s="116"/>
      <c r="R1100" s="116"/>
      <c r="S1100" s="116"/>
    </row>
    <row r="1101" spans="1:19" ht="15" hidden="1">
      <c r="A1101" s="146"/>
      <c r="B1101" s="147"/>
      <c r="C1101" s="148"/>
      <c r="D1101" s="116"/>
      <c r="E1101" s="149"/>
      <c r="F1101" s="114"/>
      <c r="G1101" s="117"/>
      <c r="H1101" s="150"/>
      <c r="I1101" s="150"/>
      <c r="J1101" s="150"/>
      <c r="K1101" s="151"/>
      <c r="L1101" s="116"/>
      <c r="M1101" s="115"/>
      <c r="N1101" s="114"/>
      <c r="O1101" s="116"/>
      <c r="P1101" s="118"/>
      <c r="Q1101" s="116"/>
      <c r="R1101" s="116"/>
      <c r="S1101" s="116"/>
    </row>
    <row r="1102" spans="1:19" ht="15" hidden="1">
      <c r="A1102" s="146"/>
      <c r="B1102" s="147"/>
      <c r="C1102" s="148"/>
      <c r="D1102" s="116"/>
      <c r="E1102" s="149"/>
      <c r="F1102" s="114"/>
      <c r="G1102" s="117"/>
      <c r="H1102" s="150"/>
      <c r="I1102" s="150"/>
      <c r="J1102" s="150"/>
      <c r="K1102" s="151"/>
      <c r="L1102" s="116"/>
      <c r="M1102" s="115"/>
      <c r="N1102" s="114"/>
      <c r="O1102" s="116"/>
      <c r="P1102" s="118"/>
      <c r="Q1102" s="116"/>
      <c r="R1102" s="116"/>
      <c r="S1102" s="116"/>
    </row>
    <row r="1103" spans="1:19" ht="15" hidden="1">
      <c r="A1103" s="146"/>
      <c r="B1103" s="147"/>
      <c r="C1103" s="148"/>
      <c r="D1103" s="116"/>
      <c r="E1103" s="149"/>
      <c r="F1103" s="114"/>
      <c r="G1103" s="117"/>
      <c r="H1103" s="150"/>
      <c r="I1103" s="150"/>
      <c r="J1103" s="150"/>
      <c r="K1103" s="151"/>
      <c r="L1103" s="116"/>
      <c r="M1103" s="115"/>
      <c r="N1103" s="114"/>
      <c r="O1103" s="116"/>
      <c r="P1103" s="118"/>
      <c r="Q1103" s="116"/>
      <c r="R1103" s="116"/>
      <c r="S1103" s="116"/>
    </row>
    <row r="1104" spans="1:19" ht="15" hidden="1">
      <c r="A1104" s="146"/>
      <c r="B1104" s="147"/>
      <c r="C1104" s="148"/>
      <c r="D1104" s="116"/>
      <c r="E1104" s="149"/>
      <c r="F1104" s="114"/>
      <c r="G1104" s="117"/>
      <c r="H1104" s="150"/>
      <c r="I1104" s="150"/>
      <c r="J1104" s="150"/>
      <c r="K1104" s="151"/>
      <c r="L1104" s="116"/>
      <c r="M1104" s="115"/>
      <c r="N1104" s="114"/>
      <c r="O1104" s="116"/>
      <c r="P1104" s="118"/>
      <c r="Q1104" s="116"/>
      <c r="R1104" s="116"/>
      <c r="S1104" s="116"/>
    </row>
    <row r="1105" spans="1:19" ht="15" hidden="1">
      <c r="A1105" s="146"/>
      <c r="B1105" s="147"/>
      <c r="C1105" s="148"/>
      <c r="D1105" s="116"/>
      <c r="E1105" s="149"/>
      <c r="F1105" s="114"/>
      <c r="G1105" s="117"/>
      <c r="H1105" s="150"/>
      <c r="I1105" s="150"/>
      <c r="J1105" s="121"/>
      <c r="K1105" s="151"/>
      <c r="L1105" s="116"/>
      <c r="M1105" s="115"/>
      <c r="N1105" s="114"/>
      <c r="O1105" s="116"/>
      <c r="P1105" s="118"/>
      <c r="Q1105" s="116"/>
      <c r="R1105" s="116"/>
      <c r="S1105" s="116"/>
    </row>
    <row r="1106" spans="1:19" ht="15" hidden="1">
      <c r="A1106" s="146"/>
      <c r="B1106" s="147"/>
      <c r="C1106" s="148"/>
      <c r="D1106" s="116"/>
      <c r="E1106" s="149"/>
      <c r="F1106" s="114"/>
      <c r="G1106" s="117"/>
      <c r="H1106" s="150"/>
      <c r="I1106" s="150"/>
      <c r="J1106" s="150"/>
      <c r="K1106" s="151"/>
      <c r="L1106" s="116"/>
      <c r="M1106" s="115"/>
      <c r="N1106" s="114"/>
      <c r="O1106" s="116"/>
      <c r="P1106" s="118"/>
      <c r="Q1106" s="116"/>
      <c r="R1106" s="116"/>
      <c r="S1106" s="116"/>
    </row>
    <row r="1107" spans="1:19" ht="15" hidden="1">
      <c r="A1107" s="146"/>
      <c r="B1107" s="147"/>
      <c r="C1107" s="148"/>
      <c r="D1107" s="116"/>
      <c r="E1107" s="149"/>
      <c r="F1107" s="114"/>
      <c r="G1107" s="117"/>
      <c r="H1107" s="150"/>
      <c r="I1107" s="150"/>
      <c r="J1107" s="150"/>
      <c r="K1107" s="151"/>
      <c r="L1107" s="116"/>
      <c r="M1107" s="115"/>
      <c r="N1107" s="114"/>
      <c r="O1107" s="116"/>
      <c r="P1107" s="118"/>
      <c r="Q1107" s="116"/>
      <c r="R1107" s="116"/>
      <c r="S1107" s="116"/>
    </row>
    <row r="1108" spans="1:19" ht="15" hidden="1">
      <c r="A1108" s="146"/>
      <c r="B1108" s="147"/>
      <c r="C1108" s="148"/>
      <c r="D1108" s="116"/>
      <c r="E1108" s="149"/>
      <c r="F1108" s="114"/>
      <c r="G1108" s="117"/>
      <c r="H1108" s="150"/>
      <c r="I1108" s="150"/>
      <c r="J1108" s="150"/>
      <c r="K1108" s="151"/>
      <c r="L1108" s="116"/>
      <c r="M1108" s="115"/>
      <c r="N1108" s="114"/>
      <c r="O1108" s="116"/>
      <c r="P1108" s="118"/>
      <c r="Q1108" s="116"/>
      <c r="R1108" s="116"/>
      <c r="S1108" s="116"/>
    </row>
    <row r="1109" spans="1:19" ht="15" hidden="1">
      <c r="A1109" s="146"/>
      <c r="B1109" s="147"/>
      <c r="C1109" s="148"/>
      <c r="D1109" s="116"/>
      <c r="E1109" s="149"/>
      <c r="F1109" s="114"/>
      <c r="G1109" s="117"/>
      <c r="H1109" s="150"/>
      <c r="I1109" s="150"/>
      <c r="J1109" s="150"/>
      <c r="K1109" s="151"/>
      <c r="L1109" s="116"/>
      <c r="M1109" s="115"/>
      <c r="N1109" s="114"/>
      <c r="O1109" s="116"/>
      <c r="P1109" s="118"/>
      <c r="Q1109" s="116"/>
      <c r="R1109" s="116"/>
      <c r="S1109" s="116"/>
    </row>
    <row r="1110" spans="1:19" ht="15" hidden="1">
      <c r="A1110" s="146"/>
      <c r="B1110" s="147"/>
      <c r="C1110" s="148"/>
      <c r="D1110" s="116"/>
      <c r="E1110" s="149"/>
      <c r="F1110" s="114"/>
      <c r="G1110" s="117"/>
      <c r="H1110" s="150"/>
      <c r="I1110" s="150"/>
      <c r="J1110" s="121"/>
      <c r="K1110" s="151"/>
      <c r="L1110" s="116"/>
      <c r="M1110" s="115"/>
      <c r="N1110" s="114"/>
      <c r="O1110" s="116"/>
      <c r="P1110" s="118"/>
      <c r="Q1110" s="116"/>
      <c r="R1110" s="116"/>
      <c r="S1110" s="116"/>
    </row>
    <row r="1111" spans="1:19" ht="15" hidden="1">
      <c r="A1111" s="146"/>
      <c r="B1111" s="147"/>
      <c r="C1111" s="148"/>
      <c r="D1111" s="116"/>
      <c r="E1111" s="149"/>
      <c r="F1111" s="114"/>
      <c r="G1111" s="117"/>
      <c r="H1111" s="150"/>
      <c r="I1111" s="150"/>
      <c r="J1111" s="150"/>
      <c r="K1111" s="151"/>
      <c r="L1111" s="116"/>
      <c r="M1111" s="115"/>
      <c r="N1111" s="114"/>
      <c r="O1111" s="116"/>
      <c r="P1111" s="118"/>
      <c r="Q1111" s="116"/>
      <c r="R1111" s="116"/>
      <c r="S1111" s="116"/>
    </row>
    <row r="1112" spans="1:19" ht="15" hidden="1">
      <c r="A1112" s="146"/>
      <c r="B1112" s="147"/>
      <c r="C1112" s="148"/>
      <c r="D1112" s="116"/>
      <c r="E1112" s="149"/>
      <c r="F1112" s="114"/>
      <c r="G1112" s="117"/>
      <c r="H1112" s="150"/>
      <c r="I1112" s="150"/>
      <c r="J1112" s="150"/>
      <c r="K1112" s="151"/>
      <c r="L1112" s="116"/>
      <c r="M1112" s="115"/>
      <c r="N1112" s="114"/>
      <c r="O1112" s="116"/>
      <c r="P1112" s="118"/>
      <c r="Q1112" s="116"/>
      <c r="R1112" s="116"/>
      <c r="S1112" s="116"/>
    </row>
    <row r="1113" spans="1:19" ht="15" hidden="1">
      <c r="A1113" s="146"/>
      <c r="B1113" s="147"/>
      <c r="C1113" s="148"/>
      <c r="D1113" s="116"/>
      <c r="E1113" s="149"/>
      <c r="F1113" s="114"/>
      <c r="G1113" s="117"/>
      <c r="H1113" s="150"/>
      <c r="I1113" s="150"/>
      <c r="J1113" s="150"/>
      <c r="K1113" s="151"/>
      <c r="L1113" s="116"/>
      <c r="M1113" s="115"/>
      <c r="N1113" s="114"/>
      <c r="O1113" s="116"/>
      <c r="P1113" s="118"/>
      <c r="Q1113" s="116"/>
      <c r="R1113" s="116"/>
      <c r="S1113" s="116"/>
    </row>
    <row r="1114" spans="1:19" ht="15" hidden="1">
      <c r="A1114" s="146"/>
      <c r="B1114" s="147"/>
      <c r="C1114" s="148"/>
      <c r="D1114" s="116"/>
      <c r="E1114" s="149"/>
      <c r="F1114" s="114"/>
      <c r="G1114" s="117"/>
      <c r="H1114" s="150"/>
      <c r="I1114" s="150"/>
      <c r="J1114" s="150"/>
      <c r="K1114" s="151"/>
      <c r="L1114" s="116"/>
      <c r="M1114" s="115"/>
      <c r="N1114" s="114"/>
      <c r="O1114" s="116"/>
      <c r="P1114" s="118"/>
      <c r="Q1114" s="116"/>
      <c r="R1114" s="116"/>
      <c r="S1114" s="116"/>
    </row>
    <row r="1115" spans="1:19" ht="15" hidden="1">
      <c r="A1115" s="146"/>
      <c r="B1115" s="147"/>
      <c r="C1115" s="148"/>
      <c r="D1115" s="116"/>
      <c r="E1115" s="149"/>
      <c r="F1115" s="114"/>
      <c r="G1115" s="117"/>
      <c r="H1115" s="150"/>
      <c r="I1115" s="150"/>
      <c r="J1115" s="121"/>
      <c r="K1115" s="151"/>
      <c r="L1115" s="116"/>
      <c r="M1115" s="115"/>
      <c r="N1115" s="114"/>
      <c r="O1115" s="116"/>
      <c r="P1115" s="118"/>
      <c r="Q1115" s="116"/>
      <c r="R1115" s="116"/>
      <c r="S1115" s="116"/>
    </row>
    <row r="1116" spans="1:19" ht="15" hidden="1">
      <c r="A1116" s="146"/>
      <c r="B1116" s="147"/>
      <c r="C1116" s="148"/>
      <c r="D1116" s="116"/>
      <c r="E1116" s="149"/>
      <c r="F1116" s="114"/>
      <c r="G1116" s="117"/>
      <c r="H1116" s="150"/>
      <c r="I1116" s="150"/>
      <c r="J1116" s="150"/>
      <c r="K1116" s="151"/>
      <c r="L1116" s="116"/>
      <c r="M1116" s="115"/>
      <c r="N1116" s="114"/>
      <c r="O1116" s="116"/>
      <c r="P1116" s="118"/>
      <c r="Q1116" s="116"/>
      <c r="R1116" s="116"/>
      <c r="S1116" s="116"/>
    </row>
    <row r="1117" spans="1:19" ht="15" hidden="1">
      <c r="A1117" s="146"/>
      <c r="B1117" s="147"/>
      <c r="C1117" s="148"/>
      <c r="D1117" s="116"/>
      <c r="E1117" s="149"/>
      <c r="F1117" s="114"/>
      <c r="G1117" s="117"/>
      <c r="H1117" s="150"/>
      <c r="I1117" s="150"/>
      <c r="J1117" s="150"/>
      <c r="K1117" s="151"/>
      <c r="L1117" s="116"/>
      <c r="M1117" s="115"/>
      <c r="N1117" s="114"/>
      <c r="O1117" s="116"/>
      <c r="P1117" s="118"/>
      <c r="Q1117" s="116"/>
      <c r="R1117" s="116"/>
      <c r="S1117" s="116"/>
    </row>
    <row r="1118" spans="1:19" ht="15" hidden="1">
      <c r="A1118" s="146"/>
      <c r="B1118" s="147"/>
      <c r="C1118" s="148"/>
      <c r="D1118" s="116"/>
      <c r="E1118" s="149"/>
      <c r="F1118" s="114"/>
      <c r="G1118" s="117"/>
      <c r="H1118" s="150"/>
      <c r="I1118" s="150"/>
      <c r="J1118" s="150"/>
      <c r="K1118" s="151"/>
      <c r="L1118" s="116"/>
      <c r="M1118" s="115"/>
      <c r="N1118" s="114"/>
      <c r="O1118" s="116"/>
      <c r="P1118" s="118"/>
      <c r="Q1118" s="116"/>
      <c r="R1118" s="116"/>
      <c r="S1118" s="116"/>
    </row>
    <row r="1119" spans="1:19" ht="15" hidden="1">
      <c r="A1119" s="146"/>
      <c r="B1119" s="147"/>
      <c r="C1119" s="148"/>
      <c r="D1119" s="116"/>
      <c r="E1119" s="149"/>
      <c r="F1119" s="114"/>
      <c r="G1119" s="117"/>
      <c r="H1119" s="150"/>
      <c r="I1119" s="150"/>
      <c r="J1119" s="150"/>
      <c r="K1119" s="151"/>
      <c r="L1119" s="116"/>
      <c r="M1119" s="115"/>
      <c r="N1119" s="114"/>
      <c r="O1119" s="116"/>
      <c r="P1119" s="118"/>
      <c r="Q1119" s="116"/>
      <c r="R1119" s="116"/>
      <c r="S1119" s="116"/>
    </row>
    <row r="1120" spans="1:19" ht="15" hidden="1">
      <c r="A1120" s="146"/>
      <c r="B1120" s="147"/>
      <c r="C1120" s="148"/>
      <c r="D1120" s="116"/>
      <c r="E1120" s="149"/>
      <c r="F1120" s="114"/>
      <c r="G1120" s="117"/>
      <c r="H1120" s="150"/>
      <c r="I1120" s="150"/>
      <c r="J1120" s="116"/>
      <c r="K1120" s="151"/>
      <c r="L1120" s="116"/>
      <c r="M1120" s="115"/>
      <c r="N1120" s="114"/>
      <c r="O1120" s="116"/>
      <c r="P1120" s="118"/>
      <c r="Q1120" s="116"/>
      <c r="R1120" s="116"/>
      <c r="S1120" s="116"/>
    </row>
    <row r="1121" spans="1:19" ht="15" hidden="1">
      <c r="A1121" s="146"/>
      <c r="B1121" s="147"/>
      <c r="C1121" s="148"/>
      <c r="D1121" s="116"/>
      <c r="E1121" s="149"/>
      <c r="F1121" s="114"/>
      <c r="G1121" s="117"/>
      <c r="H1121" s="150"/>
      <c r="I1121" s="150"/>
      <c r="J1121" s="150"/>
      <c r="K1121" s="151"/>
      <c r="L1121" s="116"/>
      <c r="M1121" s="115"/>
      <c r="N1121" s="114"/>
      <c r="O1121" s="116"/>
      <c r="P1121" s="118"/>
      <c r="Q1121" s="116"/>
      <c r="R1121" s="116"/>
      <c r="S1121" s="116"/>
    </row>
    <row r="1122" spans="1:19" ht="15" hidden="1">
      <c r="A1122" s="146"/>
      <c r="B1122" s="147"/>
      <c r="C1122" s="148"/>
      <c r="D1122" s="116"/>
      <c r="E1122" s="149"/>
      <c r="F1122" s="114"/>
      <c r="G1122" s="117"/>
      <c r="H1122" s="150"/>
      <c r="I1122" s="150"/>
      <c r="J1122" s="150"/>
      <c r="K1122" s="151"/>
      <c r="L1122" s="116"/>
      <c r="M1122" s="115"/>
      <c r="N1122" s="114"/>
      <c r="O1122" s="116"/>
      <c r="P1122" s="118"/>
      <c r="Q1122" s="116"/>
      <c r="R1122" s="116"/>
      <c r="S1122" s="116"/>
    </row>
    <row r="1123" spans="1:19" ht="15" hidden="1">
      <c r="A1123" s="146"/>
      <c r="B1123" s="147"/>
      <c r="C1123" s="148"/>
      <c r="D1123" s="116"/>
      <c r="E1123" s="149"/>
      <c r="F1123" s="114"/>
      <c r="G1123" s="117"/>
      <c r="H1123" s="150"/>
      <c r="I1123" s="150"/>
      <c r="J1123" s="150"/>
      <c r="K1123" s="151"/>
      <c r="L1123" s="116"/>
      <c r="M1123" s="115"/>
      <c r="N1123" s="114"/>
      <c r="O1123" s="116"/>
      <c r="P1123" s="118"/>
      <c r="Q1123" s="116"/>
      <c r="R1123" s="116"/>
      <c r="S1123" s="116"/>
    </row>
    <row r="1124" spans="1:19" ht="15" hidden="1">
      <c r="A1124" s="146"/>
      <c r="B1124" s="147"/>
      <c r="C1124" s="148"/>
      <c r="D1124" s="116"/>
      <c r="E1124" s="149"/>
      <c r="F1124" s="114"/>
      <c r="G1124" s="117"/>
      <c r="H1124" s="150"/>
      <c r="I1124" s="150"/>
      <c r="J1124" s="150"/>
      <c r="K1124" s="151"/>
      <c r="L1124" s="116"/>
      <c r="M1124" s="115"/>
      <c r="N1124" s="114"/>
      <c r="O1124" s="116"/>
      <c r="P1124" s="118"/>
      <c r="Q1124" s="116"/>
      <c r="R1124" s="116"/>
      <c r="S1124" s="116"/>
    </row>
    <row r="1125" spans="1:19" ht="15" hidden="1">
      <c r="A1125" s="146"/>
      <c r="B1125" s="147"/>
      <c r="C1125" s="148"/>
      <c r="D1125" s="116"/>
      <c r="E1125" s="149"/>
      <c r="F1125" s="114"/>
      <c r="G1125" s="117"/>
      <c r="H1125" s="150"/>
      <c r="I1125" s="150"/>
      <c r="J1125" s="116"/>
      <c r="K1125" s="151"/>
      <c r="L1125" s="116"/>
      <c r="M1125" s="115"/>
      <c r="N1125" s="114"/>
      <c r="O1125" s="116"/>
      <c r="P1125" s="118"/>
      <c r="Q1125" s="116"/>
      <c r="R1125" s="116"/>
      <c r="S1125" s="116"/>
    </row>
    <row r="1126" spans="1:19" ht="15" hidden="1">
      <c r="A1126" s="146"/>
      <c r="B1126" s="147"/>
      <c r="C1126" s="148"/>
      <c r="D1126" s="116"/>
      <c r="E1126" s="149"/>
      <c r="F1126" s="114"/>
      <c r="G1126" s="117"/>
      <c r="H1126" s="150"/>
      <c r="I1126" s="150"/>
      <c r="J1126" s="150"/>
      <c r="K1126" s="151"/>
      <c r="L1126" s="116"/>
      <c r="M1126" s="115"/>
      <c r="N1126" s="114"/>
      <c r="O1126" s="116"/>
      <c r="P1126" s="118"/>
      <c r="Q1126" s="116"/>
      <c r="R1126" s="116"/>
      <c r="S1126" s="116"/>
    </row>
    <row r="1127" spans="1:19" ht="15" hidden="1">
      <c r="A1127" s="146"/>
      <c r="B1127" s="147"/>
      <c r="C1127" s="148"/>
      <c r="D1127" s="116"/>
      <c r="E1127" s="149"/>
      <c r="F1127" s="114"/>
      <c r="G1127" s="117"/>
      <c r="H1127" s="150"/>
      <c r="I1127" s="150"/>
      <c r="J1127" s="150"/>
      <c r="K1127" s="151"/>
      <c r="L1127" s="116"/>
      <c r="M1127" s="115"/>
      <c r="N1127" s="114"/>
      <c r="O1127" s="116"/>
      <c r="P1127" s="118"/>
      <c r="Q1127" s="116"/>
      <c r="R1127" s="116"/>
      <c r="S1127" s="116"/>
    </row>
    <row r="1128" spans="1:19" ht="15" hidden="1">
      <c r="A1128" s="146"/>
      <c r="B1128" s="147"/>
      <c r="C1128" s="148"/>
      <c r="D1128" s="116"/>
      <c r="E1128" s="149"/>
      <c r="F1128" s="114"/>
      <c r="G1128" s="117"/>
      <c r="H1128" s="150"/>
      <c r="I1128" s="150"/>
      <c r="J1128" s="150"/>
      <c r="K1128" s="151"/>
      <c r="L1128" s="116"/>
      <c r="M1128" s="115"/>
      <c r="N1128" s="114"/>
      <c r="O1128" s="116"/>
      <c r="P1128" s="118"/>
      <c r="Q1128" s="116"/>
      <c r="R1128" s="116"/>
      <c r="S1128" s="116"/>
    </row>
    <row r="1129" spans="1:19" ht="15" hidden="1">
      <c r="A1129" s="146"/>
      <c r="B1129" s="147"/>
      <c r="C1129" s="148"/>
      <c r="D1129" s="116"/>
      <c r="E1129" s="149"/>
      <c r="F1129" s="114"/>
      <c r="G1129" s="117"/>
      <c r="H1129" s="150"/>
      <c r="I1129" s="150"/>
      <c r="J1129" s="150"/>
      <c r="K1129" s="151"/>
      <c r="L1129" s="116"/>
      <c r="M1129" s="115"/>
      <c r="N1129" s="114"/>
      <c r="O1129" s="116"/>
      <c r="P1129" s="118"/>
      <c r="Q1129" s="116"/>
      <c r="R1129" s="116"/>
      <c r="S1129" s="116"/>
    </row>
    <row r="1130" spans="1:19" ht="15" hidden="1">
      <c r="A1130" s="146"/>
      <c r="B1130" s="147"/>
      <c r="C1130" s="148"/>
      <c r="D1130" s="116"/>
      <c r="E1130" s="149"/>
      <c r="F1130" s="114"/>
      <c r="G1130" s="117"/>
      <c r="H1130" s="150"/>
      <c r="I1130" s="150"/>
      <c r="J1130" s="116"/>
      <c r="K1130" s="151"/>
      <c r="L1130" s="116"/>
      <c r="M1130" s="115"/>
      <c r="N1130" s="114"/>
      <c r="O1130" s="116"/>
      <c r="P1130" s="118"/>
      <c r="Q1130" s="116"/>
      <c r="R1130" s="116"/>
      <c r="S1130" s="116"/>
    </row>
    <row r="1131" spans="1:19" ht="15" hidden="1">
      <c r="A1131" s="146"/>
      <c r="B1131" s="147"/>
      <c r="C1131" s="148"/>
      <c r="D1131" s="116"/>
      <c r="E1131" s="149"/>
      <c r="F1131" s="114"/>
      <c r="G1131" s="117"/>
      <c r="H1131" s="150"/>
      <c r="I1131" s="150"/>
      <c r="J1131" s="150"/>
      <c r="K1131" s="151"/>
      <c r="L1131" s="116"/>
      <c r="M1131" s="115"/>
      <c r="N1131" s="114"/>
      <c r="O1131" s="116"/>
      <c r="P1131" s="118"/>
      <c r="Q1131" s="116"/>
      <c r="R1131" s="116"/>
      <c r="S1131" s="116"/>
    </row>
    <row r="1132" spans="1:19" ht="15" hidden="1">
      <c r="A1132" s="146"/>
      <c r="B1132" s="147"/>
      <c r="C1132" s="148"/>
      <c r="D1132" s="116"/>
      <c r="E1132" s="149"/>
      <c r="F1132" s="114"/>
      <c r="G1132" s="117"/>
      <c r="H1132" s="150"/>
      <c r="I1132" s="150"/>
      <c r="J1132" s="150"/>
      <c r="K1132" s="151"/>
      <c r="L1132" s="116"/>
      <c r="M1132" s="115"/>
      <c r="N1132" s="114"/>
      <c r="O1132" s="116"/>
      <c r="P1132" s="118"/>
      <c r="Q1132" s="116"/>
      <c r="R1132" s="116"/>
      <c r="S1132" s="116"/>
    </row>
    <row r="1133" spans="1:19" ht="15" hidden="1">
      <c r="A1133" s="146"/>
      <c r="B1133" s="147"/>
      <c r="C1133" s="148"/>
      <c r="D1133" s="116"/>
      <c r="E1133" s="149"/>
      <c r="F1133" s="114"/>
      <c r="G1133" s="117"/>
      <c r="H1133" s="150"/>
      <c r="I1133" s="150"/>
      <c r="J1133" s="150"/>
      <c r="K1133" s="151"/>
      <c r="L1133" s="116"/>
      <c r="M1133" s="115"/>
      <c r="N1133" s="114"/>
      <c r="O1133" s="116"/>
      <c r="P1133" s="118"/>
      <c r="Q1133" s="116"/>
      <c r="R1133" s="116"/>
      <c r="S1133" s="116"/>
    </row>
    <row r="1134" spans="1:19" ht="15" hidden="1">
      <c r="A1134" s="146"/>
      <c r="B1134" s="147"/>
      <c r="C1134" s="148"/>
      <c r="D1134" s="116"/>
      <c r="E1134" s="149"/>
      <c r="F1134" s="114"/>
      <c r="G1134" s="117"/>
      <c r="H1134" s="150"/>
      <c r="I1134" s="150"/>
      <c r="J1134" s="150"/>
      <c r="K1134" s="151"/>
      <c r="L1134" s="116"/>
      <c r="M1134" s="115"/>
      <c r="N1134" s="114"/>
      <c r="O1134" s="116"/>
      <c r="P1134" s="118"/>
      <c r="Q1134" s="116"/>
      <c r="R1134" s="116"/>
      <c r="S1134" s="116"/>
    </row>
    <row r="1135" spans="1:19" ht="15" hidden="1">
      <c r="A1135" s="146"/>
      <c r="B1135" s="147"/>
      <c r="C1135" s="148"/>
      <c r="D1135" s="116"/>
      <c r="E1135" s="149"/>
      <c r="F1135" s="114"/>
      <c r="G1135" s="117"/>
      <c r="H1135" s="150"/>
      <c r="I1135" s="150"/>
      <c r="J1135" s="116"/>
      <c r="K1135" s="151"/>
      <c r="L1135" s="116"/>
      <c r="M1135" s="115"/>
      <c r="N1135" s="114"/>
      <c r="O1135" s="116"/>
      <c r="P1135" s="118"/>
      <c r="Q1135" s="116"/>
      <c r="R1135" s="116"/>
      <c r="S1135" s="116"/>
    </row>
    <row r="1136" spans="1:19" ht="15" hidden="1">
      <c r="A1136" s="146"/>
      <c r="B1136" s="147"/>
      <c r="C1136" s="148"/>
      <c r="D1136" s="116"/>
      <c r="E1136" s="149"/>
      <c r="F1136" s="114"/>
      <c r="G1136" s="117"/>
      <c r="H1136" s="150"/>
      <c r="I1136" s="150"/>
      <c r="J1136" s="150"/>
      <c r="K1136" s="151"/>
      <c r="L1136" s="116"/>
      <c r="M1136" s="115"/>
      <c r="N1136" s="114"/>
      <c r="O1136" s="116"/>
      <c r="P1136" s="118"/>
      <c r="Q1136" s="116"/>
      <c r="R1136" s="116"/>
      <c r="S1136" s="116"/>
    </row>
    <row r="1137" spans="1:19" ht="15" hidden="1">
      <c r="A1137" s="146"/>
      <c r="B1137" s="147"/>
      <c r="C1137" s="148"/>
      <c r="D1137" s="116"/>
      <c r="E1137" s="149"/>
      <c r="F1137" s="114"/>
      <c r="G1137" s="117"/>
      <c r="H1137" s="150"/>
      <c r="I1137" s="150"/>
      <c r="J1137" s="150"/>
      <c r="K1137" s="151"/>
      <c r="L1137" s="116"/>
      <c r="M1137" s="115"/>
      <c r="N1137" s="114"/>
      <c r="O1137" s="116"/>
      <c r="P1137" s="118"/>
      <c r="Q1137" s="116"/>
      <c r="R1137" s="116"/>
      <c r="S1137" s="116"/>
    </row>
    <row r="1138" spans="1:19" ht="15" hidden="1">
      <c r="A1138" s="146"/>
      <c r="B1138" s="147"/>
      <c r="C1138" s="148"/>
      <c r="D1138" s="116"/>
      <c r="E1138" s="149"/>
      <c r="F1138" s="114"/>
      <c r="G1138" s="117"/>
      <c r="H1138" s="150"/>
      <c r="I1138" s="150"/>
      <c r="J1138" s="150"/>
      <c r="K1138" s="151"/>
      <c r="L1138" s="116"/>
      <c r="M1138" s="115"/>
      <c r="N1138" s="114"/>
      <c r="O1138" s="116"/>
      <c r="P1138" s="118"/>
      <c r="Q1138" s="116"/>
      <c r="R1138" s="116"/>
      <c r="S1138" s="116"/>
    </row>
    <row r="1139" spans="1:19" ht="15" hidden="1">
      <c r="A1139" s="146"/>
      <c r="B1139" s="147"/>
      <c r="C1139" s="148"/>
      <c r="D1139" s="116"/>
      <c r="E1139" s="149"/>
      <c r="F1139" s="114"/>
      <c r="G1139" s="117"/>
      <c r="H1139" s="150"/>
      <c r="I1139" s="150"/>
      <c r="J1139" s="150"/>
      <c r="K1139" s="151"/>
      <c r="L1139" s="116"/>
      <c r="M1139" s="115"/>
      <c r="N1139" s="114"/>
      <c r="O1139" s="116"/>
      <c r="P1139" s="118"/>
      <c r="Q1139" s="116"/>
      <c r="R1139" s="116"/>
      <c r="S1139" s="116"/>
    </row>
    <row r="1140" spans="1:19" ht="15" hidden="1">
      <c r="A1140" s="146"/>
      <c r="B1140" s="147"/>
      <c r="C1140" s="148"/>
      <c r="D1140" s="116"/>
      <c r="E1140" s="149"/>
      <c r="F1140" s="114"/>
      <c r="G1140" s="117"/>
      <c r="H1140" s="150"/>
      <c r="I1140" s="150"/>
      <c r="J1140" s="116"/>
      <c r="K1140" s="151"/>
      <c r="L1140" s="116"/>
      <c r="M1140" s="115"/>
      <c r="N1140" s="114"/>
      <c r="O1140" s="116"/>
      <c r="P1140" s="118"/>
      <c r="Q1140" s="116"/>
      <c r="R1140" s="116"/>
      <c r="S1140" s="116"/>
    </row>
    <row r="1141" spans="1:19" ht="15" hidden="1">
      <c r="A1141" s="146"/>
      <c r="B1141" s="147"/>
      <c r="C1141" s="148"/>
      <c r="D1141" s="116"/>
      <c r="E1141" s="149"/>
      <c r="F1141" s="114"/>
      <c r="G1141" s="117"/>
      <c r="H1141" s="150"/>
      <c r="I1141" s="150"/>
      <c r="J1141" s="116"/>
      <c r="K1141" s="151"/>
      <c r="L1141" s="116"/>
      <c r="M1141" s="115"/>
      <c r="N1141" s="114"/>
      <c r="O1141" s="116"/>
      <c r="P1141" s="118"/>
      <c r="Q1141" s="116"/>
      <c r="R1141" s="116"/>
      <c r="S1141" s="116"/>
    </row>
    <row r="1142" spans="1:19" ht="15" hidden="1">
      <c r="A1142" s="146"/>
      <c r="B1142" s="147"/>
      <c r="C1142" s="148"/>
      <c r="D1142" s="116"/>
      <c r="E1142" s="149"/>
      <c r="F1142" s="114"/>
      <c r="G1142" s="117"/>
      <c r="H1142" s="150"/>
      <c r="I1142" s="150"/>
      <c r="J1142" s="150"/>
      <c r="K1142" s="151"/>
      <c r="L1142" s="116"/>
      <c r="M1142" s="115"/>
      <c r="N1142" s="114"/>
      <c r="O1142" s="116"/>
      <c r="P1142" s="118"/>
      <c r="Q1142" s="116"/>
      <c r="R1142" s="116"/>
      <c r="S1142" s="116"/>
    </row>
    <row r="1143" spans="1:19" ht="15" hidden="1">
      <c r="A1143" s="146"/>
      <c r="B1143" s="147"/>
      <c r="C1143" s="148"/>
      <c r="D1143" s="116"/>
      <c r="E1143" s="149"/>
      <c r="F1143" s="114"/>
      <c r="G1143" s="117"/>
      <c r="H1143" s="150"/>
      <c r="I1143" s="150"/>
      <c r="J1143" s="150"/>
      <c r="K1143" s="151"/>
      <c r="L1143" s="116"/>
      <c r="M1143" s="115"/>
      <c r="N1143" s="114"/>
      <c r="O1143" s="116"/>
      <c r="P1143" s="118"/>
      <c r="Q1143" s="116"/>
      <c r="R1143" s="116"/>
      <c r="S1143" s="116"/>
    </row>
    <row r="1144" spans="1:19" ht="15" hidden="1">
      <c r="A1144" s="146"/>
      <c r="B1144" s="147"/>
      <c r="C1144" s="148"/>
      <c r="D1144" s="116"/>
      <c r="E1144" s="149"/>
      <c r="F1144" s="114"/>
      <c r="G1144" s="117"/>
      <c r="H1144" s="150"/>
      <c r="I1144" s="150"/>
      <c r="J1144" s="150"/>
      <c r="K1144" s="151"/>
      <c r="L1144" s="116"/>
      <c r="M1144" s="115"/>
      <c r="N1144" s="114"/>
      <c r="O1144" s="116"/>
      <c r="P1144" s="118"/>
      <c r="Q1144" s="116"/>
      <c r="R1144" s="116"/>
      <c r="S1144" s="116"/>
    </row>
    <row r="1145" spans="1:19" ht="15" hidden="1">
      <c r="A1145" s="146"/>
      <c r="B1145" s="147"/>
      <c r="C1145" s="148"/>
      <c r="D1145" s="116"/>
      <c r="E1145" s="149"/>
      <c r="F1145" s="114"/>
      <c r="G1145" s="117"/>
      <c r="H1145" s="150"/>
      <c r="I1145" s="150"/>
      <c r="J1145" s="150"/>
      <c r="K1145" s="151"/>
      <c r="L1145" s="116"/>
      <c r="M1145" s="115"/>
      <c r="N1145" s="114"/>
      <c r="O1145" s="116"/>
      <c r="P1145" s="118"/>
      <c r="Q1145" s="116"/>
      <c r="R1145" s="116"/>
      <c r="S1145" s="116"/>
    </row>
    <row r="1146" spans="1:19" ht="15" hidden="1">
      <c r="A1146" s="146"/>
      <c r="B1146" s="147"/>
      <c r="C1146" s="148"/>
      <c r="D1146" s="116"/>
      <c r="E1146" s="149"/>
      <c r="F1146" s="114"/>
      <c r="G1146" s="114"/>
      <c r="H1146" s="150"/>
      <c r="I1146" s="150"/>
      <c r="J1146" s="150"/>
      <c r="K1146" s="151"/>
      <c r="L1146" s="116"/>
      <c r="M1146" s="115"/>
      <c r="N1146" s="114"/>
      <c r="O1146" s="116"/>
      <c r="P1146" s="118"/>
      <c r="Q1146" s="116"/>
      <c r="R1146" s="116"/>
      <c r="S1146" s="116"/>
    </row>
    <row r="1147" spans="1:19" ht="15" hidden="1">
      <c r="A1147" s="146"/>
      <c r="B1147" s="147"/>
      <c r="C1147" s="148"/>
      <c r="D1147" s="116"/>
      <c r="E1147" s="149"/>
      <c r="F1147" s="114"/>
      <c r="G1147" s="117"/>
      <c r="H1147" s="150"/>
      <c r="I1147" s="150"/>
      <c r="J1147" s="116"/>
      <c r="K1147" s="151"/>
      <c r="L1147" s="116"/>
      <c r="M1147" s="115"/>
      <c r="N1147" s="114"/>
      <c r="O1147" s="116"/>
      <c r="P1147" s="118"/>
      <c r="Q1147" s="116"/>
      <c r="R1147" s="116"/>
      <c r="S1147" s="116"/>
    </row>
    <row r="1148" spans="1:19" ht="15" hidden="1">
      <c r="A1148" s="146"/>
      <c r="B1148" s="147"/>
      <c r="C1148" s="148"/>
      <c r="D1148" s="116"/>
      <c r="E1148" s="149"/>
      <c r="F1148" s="114"/>
      <c r="G1148" s="117"/>
      <c r="H1148" s="150"/>
      <c r="I1148" s="150"/>
      <c r="J1148" s="150"/>
      <c r="K1148" s="151"/>
      <c r="L1148" s="116"/>
      <c r="M1148" s="115"/>
      <c r="N1148" s="114"/>
      <c r="O1148" s="116"/>
      <c r="P1148" s="118"/>
      <c r="Q1148" s="116"/>
      <c r="R1148" s="116"/>
      <c r="S1148" s="116"/>
    </row>
    <row r="1149" spans="1:19" ht="15" hidden="1">
      <c r="A1149" s="146"/>
      <c r="B1149" s="147"/>
      <c r="C1149" s="148"/>
      <c r="D1149" s="116"/>
      <c r="E1149" s="149"/>
      <c r="F1149" s="114"/>
      <c r="G1149" s="117"/>
      <c r="H1149" s="150"/>
      <c r="I1149" s="150"/>
      <c r="J1149" s="150"/>
      <c r="K1149" s="151"/>
      <c r="L1149" s="116"/>
      <c r="M1149" s="115"/>
      <c r="N1149" s="114"/>
      <c r="O1149" s="116"/>
      <c r="P1149" s="118"/>
      <c r="Q1149" s="116"/>
      <c r="R1149" s="116"/>
      <c r="S1149" s="116"/>
    </row>
    <row r="1150" spans="1:19" ht="15" hidden="1">
      <c r="A1150" s="146"/>
      <c r="B1150" s="147"/>
      <c r="C1150" s="148"/>
      <c r="D1150" s="116"/>
      <c r="E1150" s="149"/>
      <c r="F1150" s="114"/>
      <c r="G1150" s="117"/>
      <c r="H1150" s="150"/>
      <c r="I1150" s="150"/>
      <c r="J1150" s="150"/>
      <c r="K1150" s="151"/>
      <c r="L1150" s="116"/>
      <c r="M1150" s="115"/>
      <c r="N1150" s="114"/>
      <c r="O1150" s="116"/>
      <c r="P1150" s="118"/>
      <c r="Q1150" s="116"/>
      <c r="R1150" s="116"/>
      <c r="S1150" s="116"/>
    </row>
    <row r="1151" spans="1:19" ht="15" hidden="1">
      <c r="A1151" s="146"/>
      <c r="B1151" s="147"/>
      <c r="C1151" s="148"/>
      <c r="D1151" s="116"/>
      <c r="E1151" s="149"/>
      <c r="F1151" s="114"/>
      <c r="G1151" s="117"/>
      <c r="H1151" s="150"/>
      <c r="I1151" s="150"/>
      <c r="J1151" s="150"/>
      <c r="K1151" s="151"/>
      <c r="L1151" s="116"/>
      <c r="M1151" s="115"/>
      <c r="N1151" s="114"/>
      <c r="O1151" s="116"/>
      <c r="P1151" s="118"/>
      <c r="Q1151" s="116"/>
      <c r="R1151" s="116"/>
      <c r="S1151" s="116"/>
    </row>
    <row r="1152" spans="1:19" ht="15" hidden="1">
      <c r="A1152" s="146"/>
      <c r="B1152" s="147"/>
      <c r="C1152" s="148"/>
      <c r="D1152" s="116"/>
      <c r="E1152" s="149"/>
      <c r="F1152" s="114"/>
      <c r="G1152" s="114"/>
      <c r="H1152" s="150"/>
      <c r="I1152" s="150"/>
      <c r="J1152" s="150"/>
      <c r="K1152" s="151"/>
      <c r="L1152" s="116"/>
      <c r="M1152" s="115"/>
      <c r="N1152" s="114"/>
      <c r="O1152" s="116"/>
      <c r="P1152" s="118"/>
      <c r="Q1152" s="116"/>
      <c r="R1152" s="116"/>
      <c r="S1152" s="116"/>
    </row>
    <row r="1153" spans="1:19" ht="15" hidden="1">
      <c r="A1153" s="146"/>
      <c r="B1153" s="147"/>
      <c r="C1153" s="148"/>
      <c r="D1153" s="116"/>
      <c r="E1153" s="149"/>
      <c r="F1153" s="114"/>
      <c r="G1153" s="117"/>
      <c r="H1153" s="150"/>
      <c r="I1153" s="150"/>
      <c r="J1153" s="116"/>
      <c r="K1153" s="151"/>
      <c r="L1153" s="116"/>
      <c r="M1153" s="115"/>
      <c r="N1153" s="114"/>
      <c r="O1153" s="116"/>
      <c r="P1153" s="118"/>
      <c r="Q1153" s="116"/>
      <c r="R1153" s="116"/>
      <c r="S1153" s="116"/>
    </row>
    <row r="1154" spans="1:19" ht="15" hidden="1">
      <c r="A1154" s="146"/>
      <c r="B1154" s="147"/>
      <c r="C1154" s="148"/>
      <c r="D1154" s="116"/>
      <c r="E1154" s="149"/>
      <c r="F1154" s="114"/>
      <c r="G1154" s="117"/>
      <c r="H1154" s="150"/>
      <c r="I1154" s="150"/>
      <c r="J1154" s="150"/>
      <c r="K1154" s="151"/>
      <c r="L1154" s="116"/>
      <c r="M1154" s="115"/>
      <c r="N1154" s="114"/>
      <c r="O1154" s="116"/>
      <c r="P1154" s="118"/>
      <c r="Q1154" s="116"/>
      <c r="R1154" s="116"/>
      <c r="S1154" s="116"/>
    </row>
    <row r="1155" spans="1:19" ht="15" hidden="1">
      <c r="A1155" s="146"/>
      <c r="B1155" s="147"/>
      <c r="C1155" s="148"/>
      <c r="D1155" s="116"/>
      <c r="E1155" s="149"/>
      <c r="F1155" s="114"/>
      <c r="G1155" s="117"/>
      <c r="H1155" s="150"/>
      <c r="I1155" s="150"/>
      <c r="J1155" s="150"/>
      <c r="K1155" s="151"/>
      <c r="L1155" s="116"/>
      <c r="M1155" s="115"/>
      <c r="N1155" s="114"/>
      <c r="O1155" s="116"/>
      <c r="P1155" s="118"/>
      <c r="Q1155" s="116"/>
      <c r="R1155" s="116"/>
      <c r="S1155" s="116"/>
    </row>
    <row r="1156" spans="1:19" ht="15" hidden="1">
      <c r="A1156" s="146"/>
      <c r="B1156" s="147"/>
      <c r="C1156" s="148"/>
      <c r="D1156" s="116"/>
      <c r="E1156" s="149"/>
      <c r="F1156" s="114"/>
      <c r="G1156" s="117"/>
      <c r="H1156" s="150"/>
      <c r="I1156" s="150"/>
      <c r="J1156" s="150"/>
      <c r="K1156" s="151"/>
      <c r="L1156" s="116"/>
      <c r="M1156" s="115"/>
      <c r="N1156" s="114"/>
      <c r="O1156" s="116"/>
      <c r="P1156" s="118"/>
      <c r="Q1156" s="116"/>
      <c r="R1156" s="116"/>
      <c r="S1156" s="116"/>
    </row>
    <row r="1157" spans="1:19" ht="15" hidden="1">
      <c r="A1157" s="146"/>
      <c r="B1157" s="147"/>
      <c r="C1157" s="148"/>
      <c r="D1157" s="116"/>
      <c r="E1157" s="149"/>
      <c r="F1157" s="114"/>
      <c r="G1157" s="117"/>
      <c r="H1157" s="150"/>
      <c r="I1157" s="150"/>
      <c r="J1157" s="150"/>
      <c r="K1157" s="151"/>
      <c r="L1157" s="116"/>
      <c r="M1157" s="115"/>
      <c r="N1157" s="114"/>
      <c r="O1157" s="116"/>
      <c r="P1157" s="118"/>
      <c r="Q1157" s="116"/>
      <c r="R1157" s="116"/>
      <c r="S1157" s="116"/>
    </row>
    <row r="1158" spans="1:19" ht="15" hidden="1">
      <c r="A1158" s="146"/>
      <c r="B1158" s="147"/>
      <c r="C1158" s="148"/>
      <c r="D1158" s="116"/>
      <c r="E1158" s="149"/>
      <c r="F1158" s="114"/>
      <c r="G1158" s="114"/>
      <c r="H1158" s="150"/>
      <c r="I1158" s="150"/>
      <c r="J1158" s="150"/>
      <c r="K1158" s="151"/>
      <c r="L1158" s="116"/>
      <c r="M1158" s="115"/>
      <c r="N1158" s="114"/>
      <c r="O1158" s="116"/>
      <c r="P1158" s="118"/>
      <c r="Q1158" s="116"/>
      <c r="R1158" s="116"/>
      <c r="S1158" s="116"/>
    </row>
    <row r="1159" spans="1:19" ht="15" hidden="1">
      <c r="A1159" s="146"/>
      <c r="B1159" s="147"/>
      <c r="C1159" s="148"/>
      <c r="D1159" s="116"/>
      <c r="E1159" s="149"/>
      <c r="F1159" s="114"/>
      <c r="G1159" s="117"/>
      <c r="H1159" s="150"/>
      <c r="I1159" s="150"/>
      <c r="J1159" s="116"/>
      <c r="K1159" s="151"/>
      <c r="L1159" s="116"/>
      <c r="M1159" s="115"/>
      <c r="N1159" s="114"/>
      <c r="O1159" s="116"/>
      <c r="P1159" s="118"/>
      <c r="Q1159" s="116"/>
      <c r="R1159" s="116"/>
      <c r="S1159" s="116"/>
    </row>
    <row r="1160" spans="1:19" ht="15" hidden="1">
      <c r="A1160" s="146"/>
      <c r="B1160" s="147"/>
      <c r="C1160" s="148"/>
      <c r="D1160" s="116"/>
      <c r="E1160" s="149"/>
      <c r="F1160" s="114"/>
      <c r="G1160" s="117"/>
      <c r="H1160" s="150"/>
      <c r="I1160" s="150"/>
      <c r="J1160" s="150"/>
      <c r="K1160" s="151"/>
      <c r="L1160" s="116"/>
      <c r="M1160" s="115"/>
      <c r="N1160" s="114"/>
      <c r="O1160" s="116"/>
      <c r="P1160" s="118"/>
      <c r="Q1160" s="116"/>
      <c r="R1160" s="116"/>
      <c r="S1160" s="116"/>
    </row>
    <row r="1161" spans="1:19" ht="15" hidden="1">
      <c r="A1161" s="146"/>
      <c r="B1161" s="147"/>
      <c r="C1161" s="148"/>
      <c r="D1161" s="116"/>
      <c r="E1161" s="149"/>
      <c r="F1161" s="114"/>
      <c r="G1161" s="117"/>
      <c r="H1161" s="150"/>
      <c r="I1161" s="150"/>
      <c r="J1161" s="150"/>
      <c r="K1161" s="151"/>
      <c r="L1161" s="116"/>
      <c r="M1161" s="115"/>
      <c r="N1161" s="114"/>
      <c r="O1161" s="116"/>
      <c r="P1161" s="118"/>
      <c r="Q1161" s="116"/>
      <c r="R1161" s="116"/>
      <c r="S1161" s="116"/>
    </row>
    <row r="1162" spans="1:19" ht="15" hidden="1">
      <c r="A1162" s="146"/>
      <c r="B1162" s="147"/>
      <c r="C1162" s="148"/>
      <c r="D1162" s="116"/>
      <c r="E1162" s="149"/>
      <c r="F1162" s="114"/>
      <c r="G1162" s="117"/>
      <c r="H1162" s="150"/>
      <c r="I1162" s="150"/>
      <c r="J1162" s="150"/>
      <c r="K1162" s="151"/>
      <c r="L1162" s="116"/>
      <c r="M1162" s="115"/>
      <c r="N1162" s="114"/>
      <c r="O1162" s="116"/>
      <c r="P1162" s="118"/>
      <c r="Q1162" s="116"/>
      <c r="R1162" s="116"/>
      <c r="S1162" s="116"/>
    </row>
    <row r="1163" spans="1:19" ht="15" hidden="1">
      <c r="A1163" s="146"/>
      <c r="B1163" s="147"/>
      <c r="C1163" s="148"/>
      <c r="D1163" s="116"/>
      <c r="E1163" s="149"/>
      <c r="F1163" s="114"/>
      <c r="G1163" s="117"/>
      <c r="H1163" s="150"/>
      <c r="I1163" s="150"/>
      <c r="J1163" s="150"/>
      <c r="K1163" s="151"/>
      <c r="L1163" s="116"/>
      <c r="M1163" s="115"/>
      <c r="N1163" s="114"/>
      <c r="O1163" s="116"/>
      <c r="P1163" s="118"/>
      <c r="Q1163" s="116"/>
      <c r="R1163" s="116"/>
      <c r="S1163" s="116"/>
    </row>
    <row r="1164" spans="1:19" ht="15" hidden="1">
      <c r="A1164" s="146"/>
      <c r="B1164" s="147"/>
      <c r="C1164" s="148"/>
      <c r="D1164" s="116"/>
      <c r="E1164" s="149"/>
      <c r="F1164" s="114"/>
      <c r="G1164" s="114"/>
      <c r="H1164" s="150"/>
      <c r="I1164" s="150"/>
      <c r="J1164" s="150"/>
      <c r="K1164" s="151"/>
      <c r="L1164" s="116"/>
      <c r="M1164" s="115"/>
      <c r="N1164" s="114"/>
      <c r="O1164" s="116"/>
      <c r="P1164" s="118"/>
      <c r="Q1164" s="116"/>
      <c r="R1164" s="116"/>
      <c r="S1164" s="116"/>
    </row>
    <row r="1165" spans="1:19" ht="15" hidden="1">
      <c r="A1165" s="146"/>
      <c r="B1165" s="147"/>
      <c r="C1165" s="148"/>
      <c r="D1165" s="116"/>
      <c r="E1165" s="149"/>
      <c r="F1165" s="114"/>
      <c r="G1165" s="117"/>
      <c r="H1165" s="150"/>
      <c r="I1165" s="150"/>
      <c r="J1165" s="116"/>
      <c r="K1165" s="151"/>
      <c r="L1165" s="116"/>
      <c r="M1165" s="115"/>
      <c r="N1165" s="114"/>
      <c r="O1165" s="116"/>
      <c r="P1165" s="118"/>
      <c r="Q1165" s="116"/>
      <c r="R1165" s="116"/>
      <c r="S1165" s="116"/>
    </row>
    <row r="1166" spans="1:19" ht="15" hidden="1">
      <c r="A1166" s="146"/>
      <c r="B1166" s="147"/>
      <c r="C1166" s="148"/>
      <c r="D1166" s="116"/>
      <c r="E1166" s="149"/>
      <c r="F1166" s="114"/>
      <c r="G1166" s="117"/>
      <c r="H1166" s="150"/>
      <c r="I1166" s="150"/>
      <c r="J1166" s="150"/>
      <c r="K1166" s="151"/>
      <c r="L1166" s="116"/>
      <c r="M1166" s="115"/>
      <c r="N1166" s="114"/>
      <c r="O1166" s="116"/>
      <c r="P1166" s="118"/>
      <c r="Q1166" s="116"/>
      <c r="R1166" s="116"/>
      <c r="S1166" s="116"/>
    </row>
    <row r="1167" spans="1:19" ht="15" hidden="1">
      <c r="A1167" s="146"/>
      <c r="B1167" s="147"/>
      <c r="C1167" s="148"/>
      <c r="D1167" s="116"/>
      <c r="E1167" s="149"/>
      <c r="F1167" s="114"/>
      <c r="G1167" s="117"/>
      <c r="H1167" s="150"/>
      <c r="I1167" s="150"/>
      <c r="J1167" s="150"/>
      <c r="K1167" s="151"/>
      <c r="L1167" s="116"/>
      <c r="M1167" s="115"/>
      <c r="N1167" s="114"/>
      <c r="O1167" s="116"/>
      <c r="P1167" s="118"/>
      <c r="Q1167" s="116"/>
      <c r="R1167" s="116"/>
      <c r="S1167" s="116"/>
    </row>
    <row r="1168" spans="1:19" ht="15" hidden="1">
      <c r="A1168" s="146"/>
      <c r="B1168" s="147"/>
      <c r="C1168" s="148"/>
      <c r="D1168" s="116"/>
      <c r="E1168" s="149"/>
      <c r="F1168" s="114"/>
      <c r="G1168" s="117"/>
      <c r="H1168" s="150"/>
      <c r="I1168" s="150"/>
      <c r="J1168" s="150"/>
      <c r="K1168" s="151"/>
      <c r="L1168" s="116"/>
      <c r="M1168" s="115"/>
      <c r="N1168" s="114"/>
      <c r="O1168" s="116"/>
      <c r="P1168" s="118"/>
      <c r="Q1168" s="116"/>
      <c r="R1168" s="116"/>
      <c r="S1168" s="116"/>
    </row>
    <row r="1169" spans="1:19" ht="15" hidden="1">
      <c r="A1169" s="146"/>
      <c r="B1169" s="147"/>
      <c r="C1169" s="148"/>
      <c r="D1169" s="116"/>
      <c r="E1169" s="149"/>
      <c r="F1169" s="114"/>
      <c r="G1169" s="117"/>
      <c r="H1169" s="150"/>
      <c r="I1169" s="150"/>
      <c r="J1169" s="150"/>
      <c r="K1169" s="151"/>
      <c r="L1169" s="116"/>
      <c r="M1169" s="115"/>
      <c r="N1169" s="114"/>
      <c r="O1169" s="116"/>
      <c r="P1169" s="118"/>
      <c r="Q1169" s="116"/>
      <c r="R1169" s="116"/>
      <c r="S1169" s="116"/>
    </row>
    <row r="1170" spans="1:19" ht="15" hidden="1">
      <c r="A1170" s="146"/>
      <c r="B1170" s="147"/>
      <c r="C1170" s="148"/>
      <c r="D1170" s="116"/>
      <c r="E1170" s="149"/>
      <c r="F1170" s="114"/>
      <c r="G1170" s="114"/>
      <c r="H1170" s="150"/>
      <c r="I1170" s="150"/>
      <c r="J1170" s="150"/>
      <c r="K1170" s="151"/>
      <c r="L1170" s="116"/>
      <c r="M1170" s="115"/>
      <c r="N1170" s="114"/>
      <c r="O1170" s="116"/>
      <c r="P1170" s="118"/>
      <c r="Q1170" s="116"/>
      <c r="R1170" s="116"/>
      <c r="S1170" s="116"/>
    </row>
    <row r="1171" spans="1:19" ht="15" hidden="1">
      <c r="A1171" s="146"/>
      <c r="B1171" s="147"/>
      <c r="C1171" s="148"/>
      <c r="D1171" s="116"/>
      <c r="E1171" s="149"/>
      <c r="F1171" s="114"/>
      <c r="G1171" s="117"/>
      <c r="H1171" s="150"/>
      <c r="I1171" s="150"/>
      <c r="J1171" s="116"/>
      <c r="K1171" s="151"/>
      <c r="L1171" s="116"/>
      <c r="M1171" s="115"/>
      <c r="N1171" s="114"/>
      <c r="O1171" s="116"/>
      <c r="P1171" s="118"/>
      <c r="Q1171" s="116"/>
      <c r="R1171" s="116"/>
      <c r="S1171" s="116"/>
    </row>
    <row r="1172" spans="1:19" ht="15" hidden="1">
      <c r="A1172" s="146"/>
      <c r="B1172" s="147"/>
      <c r="C1172" s="148"/>
      <c r="D1172" s="116"/>
      <c r="E1172" s="149"/>
      <c r="F1172" s="114"/>
      <c r="G1172" s="117"/>
      <c r="H1172" s="150"/>
      <c r="I1172" s="150"/>
      <c r="J1172" s="150"/>
      <c r="K1172" s="151"/>
      <c r="L1172" s="116"/>
      <c r="M1172" s="115"/>
      <c r="N1172" s="114"/>
      <c r="O1172" s="116"/>
      <c r="P1172" s="118"/>
      <c r="Q1172" s="116"/>
      <c r="R1172" s="116"/>
      <c r="S1172" s="116"/>
    </row>
    <row r="1173" spans="1:19" ht="15" hidden="1">
      <c r="A1173" s="146"/>
      <c r="B1173" s="147"/>
      <c r="C1173" s="148"/>
      <c r="D1173" s="116"/>
      <c r="E1173" s="149"/>
      <c r="F1173" s="114"/>
      <c r="G1173" s="117"/>
      <c r="H1173" s="150"/>
      <c r="I1173" s="150"/>
      <c r="J1173" s="150"/>
      <c r="K1173" s="151"/>
      <c r="L1173" s="116"/>
      <c r="M1173" s="115"/>
      <c r="N1173" s="114"/>
      <c r="O1173" s="116"/>
      <c r="P1173" s="118"/>
      <c r="Q1173" s="116"/>
      <c r="R1173" s="116"/>
      <c r="S1173" s="116"/>
    </row>
    <row r="1174" spans="1:19" ht="15" hidden="1">
      <c r="A1174" s="146"/>
      <c r="B1174" s="147"/>
      <c r="C1174" s="148"/>
      <c r="D1174" s="116"/>
      <c r="E1174" s="149"/>
      <c r="F1174" s="114"/>
      <c r="G1174" s="117"/>
      <c r="H1174" s="150"/>
      <c r="I1174" s="150"/>
      <c r="J1174" s="150"/>
      <c r="K1174" s="151"/>
      <c r="L1174" s="116"/>
      <c r="M1174" s="115"/>
      <c r="N1174" s="114"/>
      <c r="O1174" s="116"/>
      <c r="P1174" s="118"/>
      <c r="Q1174" s="116"/>
      <c r="R1174" s="116"/>
      <c r="S1174" s="116"/>
    </row>
    <row r="1175" spans="1:19" ht="15" hidden="1">
      <c r="A1175" s="146"/>
      <c r="B1175" s="147"/>
      <c r="C1175" s="148"/>
      <c r="D1175" s="116"/>
      <c r="E1175" s="149"/>
      <c r="F1175" s="114"/>
      <c r="G1175" s="117"/>
      <c r="H1175" s="150"/>
      <c r="I1175" s="150"/>
      <c r="J1175" s="150"/>
      <c r="K1175" s="151"/>
      <c r="L1175" s="116"/>
      <c r="M1175" s="115"/>
      <c r="N1175" s="114"/>
      <c r="O1175" s="116"/>
      <c r="P1175" s="118"/>
      <c r="Q1175" s="116"/>
      <c r="R1175" s="116"/>
      <c r="S1175" s="116"/>
    </row>
    <row r="1176" spans="1:19" ht="15" hidden="1">
      <c r="A1176" s="146"/>
      <c r="B1176" s="147"/>
      <c r="C1176" s="148"/>
      <c r="D1176" s="116"/>
      <c r="E1176" s="149"/>
      <c r="F1176" s="114"/>
      <c r="G1176" s="114"/>
      <c r="H1176" s="150"/>
      <c r="I1176" s="150"/>
      <c r="J1176" s="150"/>
      <c r="K1176" s="151"/>
      <c r="L1176" s="116"/>
      <c r="M1176" s="115"/>
      <c r="N1176" s="114"/>
      <c r="O1176" s="116"/>
      <c r="P1176" s="118"/>
      <c r="Q1176" s="116"/>
      <c r="R1176" s="116"/>
      <c r="S1176" s="116"/>
    </row>
    <row r="1177" spans="1:19" ht="15" hidden="1">
      <c r="A1177" s="146"/>
      <c r="B1177" s="147"/>
      <c r="C1177" s="148"/>
      <c r="D1177" s="116"/>
      <c r="E1177" s="149"/>
      <c r="F1177" s="114"/>
      <c r="G1177" s="117"/>
      <c r="H1177" s="150"/>
      <c r="I1177" s="150"/>
      <c r="J1177" s="116"/>
      <c r="K1177" s="151"/>
      <c r="L1177" s="116"/>
      <c r="M1177" s="115"/>
      <c r="N1177" s="114"/>
      <c r="O1177" s="116"/>
      <c r="P1177" s="118"/>
      <c r="Q1177" s="116"/>
      <c r="R1177" s="116"/>
      <c r="S1177" s="116"/>
    </row>
    <row r="1178" spans="1:19" ht="15" hidden="1">
      <c r="A1178" s="146"/>
      <c r="B1178" s="147"/>
      <c r="C1178" s="148"/>
      <c r="D1178" s="116"/>
      <c r="E1178" s="149"/>
      <c r="F1178" s="114"/>
      <c r="G1178" s="117"/>
      <c r="H1178" s="150"/>
      <c r="I1178" s="150"/>
      <c r="J1178" s="116"/>
      <c r="K1178" s="151"/>
      <c r="L1178" s="116"/>
      <c r="M1178" s="115"/>
      <c r="N1178" s="114"/>
      <c r="O1178" s="116"/>
      <c r="P1178" s="118"/>
      <c r="Q1178" s="116"/>
      <c r="R1178" s="116"/>
      <c r="S1178" s="116"/>
    </row>
    <row r="1179" spans="1:19" ht="15" hidden="1">
      <c r="A1179" s="146"/>
      <c r="B1179" s="147"/>
      <c r="C1179" s="148"/>
      <c r="D1179" s="116"/>
      <c r="E1179" s="149"/>
      <c r="F1179" s="114"/>
      <c r="G1179" s="117"/>
      <c r="H1179" s="150"/>
      <c r="I1179" s="150"/>
      <c r="J1179" s="116"/>
      <c r="K1179" s="151"/>
      <c r="L1179" s="116"/>
      <c r="M1179" s="115"/>
      <c r="N1179" s="114"/>
      <c r="O1179" s="116"/>
      <c r="P1179" s="118"/>
      <c r="Q1179" s="116"/>
      <c r="R1179" s="116"/>
      <c r="S1179" s="116"/>
    </row>
    <row r="1180" spans="1:19" ht="15" hidden="1">
      <c r="A1180" s="146"/>
      <c r="B1180" s="147"/>
      <c r="C1180" s="148"/>
      <c r="D1180" s="116"/>
      <c r="E1180" s="149"/>
      <c r="F1180" s="114"/>
      <c r="G1180" s="117"/>
      <c r="H1180" s="150"/>
      <c r="I1180" s="150"/>
      <c r="J1180" s="116"/>
      <c r="K1180" s="151"/>
      <c r="L1180" s="116"/>
      <c r="M1180" s="115"/>
      <c r="N1180" s="114"/>
      <c r="O1180" s="116"/>
      <c r="P1180" s="118"/>
      <c r="Q1180" s="116"/>
      <c r="R1180" s="116"/>
      <c r="S1180" s="116"/>
    </row>
    <row r="1181" spans="1:19" ht="15" hidden="1">
      <c r="A1181" s="146"/>
      <c r="B1181" s="147"/>
      <c r="C1181" s="148"/>
      <c r="D1181" s="116"/>
      <c r="E1181" s="149"/>
      <c r="F1181" s="114"/>
      <c r="G1181" s="114"/>
      <c r="H1181" s="150"/>
      <c r="I1181" s="150"/>
      <c r="J1181" s="116"/>
      <c r="K1181" s="151"/>
      <c r="L1181" s="116"/>
      <c r="M1181" s="115"/>
      <c r="N1181" s="114"/>
      <c r="O1181" s="116"/>
      <c r="P1181" s="118"/>
      <c r="Q1181" s="116"/>
      <c r="R1181" s="116"/>
      <c r="S1181" s="116"/>
    </row>
    <row r="1182" spans="1:19" ht="15" hidden="1">
      <c r="A1182" s="146"/>
      <c r="B1182" s="147"/>
      <c r="C1182" s="148"/>
      <c r="D1182" s="116"/>
      <c r="E1182" s="149"/>
      <c r="F1182" s="114"/>
      <c r="G1182" s="117"/>
      <c r="H1182" s="150"/>
      <c r="I1182" s="150"/>
      <c r="J1182" s="116"/>
      <c r="K1182" s="151"/>
      <c r="L1182" s="116"/>
      <c r="M1182" s="115"/>
      <c r="N1182" s="114"/>
      <c r="O1182" s="116"/>
      <c r="P1182" s="118"/>
      <c r="Q1182" s="116"/>
      <c r="R1182" s="116"/>
      <c r="S1182" s="116"/>
    </row>
    <row r="1183" spans="1:19" ht="15" hidden="1">
      <c r="A1183" s="146"/>
      <c r="B1183" s="147"/>
      <c r="C1183" s="148"/>
      <c r="D1183" s="116"/>
      <c r="E1183" s="149"/>
      <c r="F1183" s="114"/>
      <c r="G1183" s="117"/>
      <c r="H1183" s="150"/>
      <c r="I1183" s="150"/>
      <c r="J1183" s="150"/>
      <c r="K1183" s="151"/>
      <c r="L1183" s="116"/>
      <c r="M1183" s="115"/>
      <c r="N1183" s="114"/>
      <c r="O1183" s="116"/>
      <c r="P1183" s="118"/>
      <c r="Q1183" s="116"/>
      <c r="R1183" s="116"/>
      <c r="S1183" s="116"/>
    </row>
    <row r="1184" spans="1:19" ht="15" hidden="1">
      <c r="A1184" s="146"/>
      <c r="B1184" s="147"/>
      <c r="C1184" s="148"/>
      <c r="D1184" s="116"/>
      <c r="E1184" s="149"/>
      <c r="F1184" s="114"/>
      <c r="G1184" s="117"/>
      <c r="H1184" s="150"/>
      <c r="I1184" s="150"/>
      <c r="J1184" s="150"/>
      <c r="K1184" s="151"/>
      <c r="L1184" s="116"/>
      <c r="M1184" s="115"/>
      <c r="N1184" s="114"/>
      <c r="O1184" s="116"/>
      <c r="P1184" s="118"/>
      <c r="Q1184" s="116"/>
      <c r="R1184" s="116"/>
      <c r="S1184" s="116"/>
    </row>
    <row r="1185" spans="1:19" ht="15" hidden="1">
      <c r="A1185" s="146"/>
      <c r="B1185" s="147"/>
      <c r="C1185" s="148"/>
      <c r="D1185" s="116"/>
      <c r="E1185" s="149"/>
      <c r="F1185" s="114"/>
      <c r="G1185" s="117"/>
      <c r="H1185" s="150"/>
      <c r="I1185" s="150"/>
      <c r="J1185" s="150"/>
      <c r="K1185" s="151"/>
      <c r="L1185" s="116"/>
      <c r="M1185" s="115"/>
      <c r="N1185" s="114"/>
      <c r="O1185" s="116"/>
      <c r="P1185" s="118"/>
      <c r="Q1185" s="116"/>
      <c r="R1185" s="116"/>
      <c r="S1185" s="116"/>
    </row>
    <row r="1186" spans="1:19" ht="15" hidden="1">
      <c r="A1186" s="146"/>
      <c r="B1186" s="147"/>
      <c r="C1186" s="148"/>
      <c r="D1186" s="116"/>
      <c r="E1186" s="149"/>
      <c r="F1186" s="114"/>
      <c r="G1186" s="117"/>
      <c r="H1186" s="150"/>
      <c r="I1186" s="150"/>
      <c r="J1186" s="150"/>
      <c r="K1186" s="151"/>
      <c r="L1186" s="116"/>
      <c r="M1186" s="115"/>
      <c r="N1186" s="114"/>
      <c r="O1186" s="116"/>
      <c r="P1186" s="118"/>
      <c r="Q1186" s="116"/>
      <c r="R1186" s="116"/>
      <c r="S1186" s="116"/>
    </row>
    <row r="1187" spans="1:19" ht="15" hidden="1">
      <c r="A1187" s="146"/>
      <c r="B1187" s="147"/>
      <c r="C1187" s="148"/>
      <c r="D1187" s="116"/>
      <c r="E1187" s="149"/>
      <c r="F1187" s="114"/>
      <c r="G1187" s="114"/>
      <c r="H1187" s="150"/>
      <c r="I1187" s="150"/>
      <c r="J1187" s="150"/>
      <c r="K1187" s="151"/>
      <c r="L1187" s="116"/>
      <c r="M1187" s="115"/>
      <c r="N1187" s="114"/>
      <c r="O1187" s="116"/>
      <c r="P1187" s="118"/>
      <c r="Q1187" s="116"/>
      <c r="R1187" s="116"/>
      <c r="S1187" s="116"/>
    </row>
    <row r="1188" spans="1:19" ht="15" hidden="1">
      <c r="A1188" s="146"/>
      <c r="B1188" s="147"/>
      <c r="C1188" s="148"/>
      <c r="D1188" s="116"/>
      <c r="E1188" s="149"/>
      <c r="F1188" s="114"/>
      <c r="G1188" s="117"/>
      <c r="H1188" s="150"/>
      <c r="I1188" s="150"/>
      <c r="J1188" s="116"/>
      <c r="K1188" s="151"/>
      <c r="L1188" s="116"/>
      <c r="M1188" s="115"/>
      <c r="N1188" s="114"/>
      <c r="O1188" s="116"/>
      <c r="P1188" s="118"/>
      <c r="Q1188" s="116"/>
      <c r="R1188" s="116"/>
      <c r="S1188" s="116"/>
    </row>
    <row r="1189" spans="1:19" ht="15" hidden="1">
      <c r="A1189" s="146"/>
      <c r="B1189" s="147"/>
      <c r="C1189" s="148"/>
      <c r="D1189" s="116"/>
      <c r="E1189" s="149"/>
      <c r="F1189" s="114"/>
      <c r="G1189" s="117"/>
      <c r="H1189" s="150"/>
      <c r="I1189" s="150"/>
      <c r="J1189" s="150"/>
      <c r="K1189" s="151"/>
      <c r="L1189" s="116"/>
      <c r="M1189" s="115"/>
      <c r="N1189" s="114"/>
      <c r="O1189" s="116"/>
      <c r="P1189" s="118"/>
      <c r="Q1189" s="116"/>
      <c r="R1189" s="116"/>
      <c r="S1189" s="116"/>
    </row>
    <row r="1190" spans="1:19" ht="15" hidden="1">
      <c r="A1190" s="146"/>
      <c r="B1190" s="147"/>
      <c r="C1190" s="148"/>
      <c r="D1190" s="116"/>
      <c r="E1190" s="149"/>
      <c r="F1190" s="114"/>
      <c r="G1190" s="117"/>
      <c r="H1190" s="150"/>
      <c r="I1190" s="150"/>
      <c r="J1190" s="150"/>
      <c r="K1190" s="151"/>
      <c r="L1190" s="116"/>
      <c r="M1190" s="115"/>
      <c r="N1190" s="114"/>
      <c r="O1190" s="116"/>
      <c r="P1190" s="118"/>
      <c r="Q1190" s="116"/>
      <c r="R1190" s="116"/>
      <c r="S1190" s="116"/>
    </row>
    <row r="1191" spans="1:19" ht="15" hidden="1">
      <c r="A1191" s="146"/>
      <c r="B1191" s="147"/>
      <c r="C1191" s="148"/>
      <c r="D1191" s="116"/>
      <c r="E1191" s="149"/>
      <c r="F1191" s="114"/>
      <c r="G1191" s="117"/>
      <c r="H1191" s="150"/>
      <c r="I1191" s="150"/>
      <c r="J1191" s="150"/>
      <c r="K1191" s="151"/>
      <c r="L1191" s="116"/>
      <c r="M1191" s="115"/>
      <c r="N1191" s="114"/>
      <c r="O1191" s="116"/>
      <c r="P1191" s="118"/>
      <c r="Q1191" s="116"/>
      <c r="R1191" s="116"/>
      <c r="S1191" s="116"/>
    </row>
    <row r="1192" spans="1:19" ht="15" hidden="1">
      <c r="A1192" s="146"/>
      <c r="B1192" s="147"/>
      <c r="C1192" s="148"/>
      <c r="D1192" s="116"/>
      <c r="E1192" s="149"/>
      <c r="F1192" s="114"/>
      <c r="G1192" s="117"/>
      <c r="H1192" s="150"/>
      <c r="I1192" s="150"/>
      <c r="J1192" s="150"/>
      <c r="K1192" s="151"/>
      <c r="L1192" s="116"/>
      <c r="M1192" s="115"/>
      <c r="N1192" s="114"/>
      <c r="O1192" s="116"/>
      <c r="P1192" s="118"/>
      <c r="Q1192" s="116"/>
      <c r="R1192" s="116"/>
      <c r="S1192" s="116"/>
    </row>
    <row r="1193" spans="1:19" ht="15" hidden="1">
      <c r="A1193" s="146"/>
      <c r="B1193" s="147"/>
      <c r="C1193" s="148"/>
      <c r="D1193" s="116"/>
      <c r="E1193" s="149"/>
      <c r="F1193" s="114"/>
      <c r="G1193" s="114"/>
      <c r="H1193" s="150"/>
      <c r="I1193" s="150"/>
      <c r="J1193" s="150"/>
      <c r="K1193" s="151"/>
      <c r="L1193" s="116"/>
      <c r="M1193" s="115"/>
      <c r="N1193" s="114"/>
      <c r="O1193" s="116"/>
      <c r="P1193" s="118"/>
      <c r="Q1193" s="116"/>
      <c r="R1193" s="116"/>
      <c r="S1193" s="116"/>
    </row>
    <row r="1194" spans="1:19" ht="15" hidden="1">
      <c r="A1194" s="146"/>
      <c r="B1194" s="147"/>
      <c r="C1194" s="148"/>
      <c r="D1194" s="116"/>
      <c r="E1194" s="149"/>
      <c r="F1194" s="114"/>
      <c r="G1194" s="117"/>
      <c r="H1194" s="150"/>
      <c r="I1194" s="150"/>
      <c r="J1194" s="116"/>
      <c r="K1194" s="151"/>
      <c r="L1194" s="116"/>
      <c r="M1194" s="115"/>
      <c r="N1194" s="114"/>
      <c r="O1194" s="116"/>
      <c r="P1194" s="118"/>
      <c r="Q1194" s="116"/>
      <c r="R1194" s="116"/>
      <c r="S1194" s="116"/>
    </row>
    <row r="1195" spans="1:19" ht="15" hidden="1">
      <c r="A1195" s="146"/>
      <c r="B1195" s="147"/>
      <c r="C1195" s="148"/>
      <c r="D1195" s="116"/>
      <c r="E1195" s="149"/>
      <c r="F1195" s="114"/>
      <c r="G1195" s="117"/>
      <c r="H1195" s="150"/>
      <c r="I1195" s="150"/>
      <c r="J1195" s="150"/>
      <c r="K1195" s="151"/>
      <c r="L1195" s="116"/>
      <c r="M1195" s="115"/>
      <c r="N1195" s="114"/>
      <c r="O1195" s="116"/>
      <c r="P1195" s="118"/>
      <c r="Q1195" s="116"/>
      <c r="R1195" s="116"/>
      <c r="S1195" s="116"/>
    </row>
    <row r="1196" spans="1:19" ht="15" hidden="1">
      <c r="A1196" s="146"/>
      <c r="B1196" s="147"/>
      <c r="C1196" s="148"/>
      <c r="D1196" s="116"/>
      <c r="E1196" s="149"/>
      <c r="F1196" s="114"/>
      <c r="G1196" s="117"/>
      <c r="H1196" s="150"/>
      <c r="I1196" s="150"/>
      <c r="J1196" s="150"/>
      <c r="K1196" s="151"/>
      <c r="L1196" s="116"/>
      <c r="M1196" s="115"/>
      <c r="N1196" s="114"/>
      <c r="O1196" s="116"/>
      <c r="P1196" s="118"/>
      <c r="Q1196" s="116"/>
      <c r="R1196" s="116"/>
      <c r="S1196" s="116"/>
    </row>
    <row r="1197" spans="1:19" ht="15" hidden="1">
      <c r="A1197" s="146"/>
      <c r="B1197" s="147"/>
      <c r="C1197" s="148"/>
      <c r="D1197" s="116"/>
      <c r="E1197" s="149"/>
      <c r="F1197" s="114"/>
      <c r="G1197" s="117"/>
      <c r="H1197" s="150"/>
      <c r="I1197" s="150"/>
      <c r="J1197" s="150"/>
      <c r="K1197" s="151"/>
      <c r="L1197" s="116"/>
      <c r="M1197" s="115"/>
      <c r="N1197" s="114"/>
      <c r="O1197" s="116"/>
      <c r="P1197" s="118"/>
      <c r="Q1197" s="116"/>
      <c r="R1197" s="116"/>
      <c r="S1197" s="116"/>
    </row>
    <row r="1198" spans="1:19" ht="15" hidden="1">
      <c r="A1198" s="146"/>
      <c r="B1198" s="147"/>
      <c r="C1198" s="148"/>
      <c r="D1198" s="116"/>
      <c r="E1198" s="149"/>
      <c r="F1198" s="114"/>
      <c r="G1198" s="117"/>
      <c r="H1198" s="150"/>
      <c r="I1198" s="150"/>
      <c r="J1198" s="150"/>
      <c r="K1198" s="151"/>
      <c r="L1198" s="116"/>
      <c r="M1198" s="115"/>
      <c r="N1198" s="114"/>
      <c r="O1198" s="116"/>
      <c r="P1198" s="118"/>
      <c r="Q1198" s="116"/>
      <c r="R1198" s="116"/>
      <c r="S1198" s="116"/>
    </row>
    <row r="1199" spans="1:19" ht="15" hidden="1">
      <c r="A1199" s="146"/>
      <c r="B1199" s="147"/>
      <c r="C1199" s="148"/>
      <c r="D1199" s="116"/>
      <c r="E1199" s="149"/>
      <c r="F1199" s="114"/>
      <c r="G1199" s="114"/>
      <c r="H1199" s="150"/>
      <c r="I1199" s="150"/>
      <c r="J1199" s="150"/>
      <c r="K1199" s="151"/>
      <c r="L1199" s="116"/>
      <c r="M1199" s="115"/>
      <c r="N1199" s="114"/>
      <c r="O1199" s="116"/>
      <c r="P1199" s="118"/>
      <c r="Q1199" s="116"/>
      <c r="R1199" s="116"/>
      <c r="S1199" s="116"/>
    </row>
    <row r="1200" spans="1:19" ht="15" hidden="1">
      <c r="A1200" s="146"/>
      <c r="B1200" s="147"/>
      <c r="C1200" s="148"/>
      <c r="D1200" s="116"/>
      <c r="E1200" s="149"/>
      <c r="F1200" s="114"/>
      <c r="G1200" s="117"/>
      <c r="H1200" s="150"/>
      <c r="I1200" s="150"/>
      <c r="J1200" s="116"/>
      <c r="K1200" s="151"/>
      <c r="L1200" s="116"/>
      <c r="M1200" s="115"/>
      <c r="N1200" s="114"/>
      <c r="O1200" s="116"/>
      <c r="P1200" s="118"/>
      <c r="Q1200" s="116"/>
      <c r="R1200" s="116"/>
      <c r="S1200" s="116"/>
    </row>
    <row r="1201" spans="1:19" ht="15" hidden="1">
      <c r="A1201" s="146"/>
      <c r="B1201" s="147"/>
      <c r="C1201" s="148"/>
      <c r="D1201" s="116"/>
      <c r="E1201" s="149"/>
      <c r="F1201" s="114"/>
      <c r="G1201" s="117"/>
      <c r="H1201" s="150"/>
      <c r="I1201" s="150"/>
      <c r="J1201" s="150"/>
      <c r="K1201" s="151"/>
      <c r="L1201" s="116"/>
      <c r="M1201" s="115"/>
      <c r="N1201" s="114"/>
      <c r="O1201" s="116"/>
      <c r="P1201" s="118"/>
      <c r="Q1201" s="116"/>
      <c r="R1201" s="116"/>
      <c r="S1201" s="116"/>
    </row>
    <row r="1202" spans="1:19" ht="15" hidden="1">
      <c r="A1202" s="146"/>
      <c r="B1202" s="147"/>
      <c r="C1202" s="148"/>
      <c r="D1202" s="116"/>
      <c r="E1202" s="149"/>
      <c r="F1202" s="114"/>
      <c r="G1202" s="117"/>
      <c r="H1202" s="150"/>
      <c r="I1202" s="150"/>
      <c r="J1202" s="150"/>
      <c r="K1202" s="151"/>
      <c r="L1202" s="116"/>
      <c r="M1202" s="115"/>
      <c r="N1202" s="114"/>
      <c r="O1202" s="116"/>
      <c r="P1202" s="118"/>
      <c r="Q1202" s="116"/>
      <c r="R1202" s="116"/>
      <c r="S1202" s="116"/>
    </row>
    <row r="1203" spans="1:19" ht="15" hidden="1">
      <c r="A1203" s="146"/>
      <c r="B1203" s="147"/>
      <c r="C1203" s="148"/>
      <c r="D1203" s="116"/>
      <c r="E1203" s="149"/>
      <c r="F1203" s="114"/>
      <c r="G1203" s="117"/>
      <c r="H1203" s="150"/>
      <c r="I1203" s="150"/>
      <c r="J1203" s="150"/>
      <c r="K1203" s="151"/>
      <c r="L1203" s="116"/>
      <c r="M1203" s="115"/>
      <c r="N1203" s="114"/>
      <c r="O1203" s="116"/>
      <c r="P1203" s="118"/>
      <c r="Q1203" s="116"/>
      <c r="R1203" s="116"/>
      <c r="S1203" s="116"/>
    </row>
    <row r="1204" spans="1:19" ht="15" hidden="1">
      <c r="A1204" s="146"/>
      <c r="B1204" s="147"/>
      <c r="C1204" s="148"/>
      <c r="D1204" s="116"/>
      <c r="E1204" s="149"/>
      <c r="F1204" s="114"/>
      <c r="G1204" s="117"/>
      <c r="H1204" s="150"/>
      <c r="I1204" s="150"/>
      <c r="J1204" s="150"/>
      <c r="K1204" s="151"/>
      <c r="L1204" s="116"/>
      <c r="M1204" s="115"/>
      <c r="N1204" s="114"/>
      <c r="O1204" s="116"/>
      <c r="P1204" s="118"/>
      <c r="Q1204" s="116"/>
      <c r="R1204" s="116"/>
      <c r="S1204" s="116"/>
    </row>
    <row r="1205" spans="1:19" ht="15" hidden="1">
      <c r="A1205" s="146"/>
      <c r="B1205" s="147"/>
      <c r="C1205" s="148"/>
      <c r="D1205" s="116"/>
      <c r="E1205" s="149"/>
      <c r="F1205" s="114"/>
      <c r="G1205" s="114"/>
      <c r="H1205" s="150"/>
      <c r="I1205" s="150"/>
      <c r="J1205" s="150"/>
      <c r="K1205" s="151"/>
      <c r="L1205" s="116"/>
      <c r="M1205" s="115"/>
      <c r="N1205" s="114"/>
      <c r="O1205" s="116"/>
      <c r="P1205" s="118"/>
      <c r="Q1205" s="116"/>
      <c r="R1205" s="116"/>
      <c r="S1205" s="116"/>
    </row>
    <row r="1206" spans="1:19" ht="15" hidden="1">
      <c r="A1206" s="146"/>
      <c r="B1206" s="147"/>
      <c r="C1206" s="148"/>
      <c r="D1206" s="116"/>
      <c r="E1206" s="149"/>
      <c r="F1206" s="114"/>
      <c r="G1206" s="117"/>
      <c r="H1206" s="150"/>
      <c r="I1206" s="153"/>
      <c r="J1206" s="116"/>
      <c r="K1206" s="151"/>
      <c r="L1206" s="116"/>
      <c r="M1206" s="115"/>
      <c r="N1206" s="114"/>
      <c r="O1206" s="116"/>
      <c r="P1206" s="118"/>
      <c r="Q1206" s="116"/>
      <c r="R1206" s="116"/>
      <c r="S1206" s="116"/>
    </row>
    <row r="1207" spans="1:19" ht="15" hidden="1">
      <c r="A1207" s="146"/>
      <c r="B1207" s="147"/>
      <c r="C1207" s="148"/>
      <c r="D1207" s="116"/>
      <c r="E1207" s="149"/>
      <c r="F1207" s="114"/>
      <c r="G1207" s="117"/>
      <c r="H1207" s="150"/>
      <c r="I1207" s="150"/>
      <c r="J1207" s="150"/>
      <c r="K1207" s="151"/>
      <c r="L1207" s="116"/>
      <c r="M1207" s="115"/>
      <c r="N1207" s="114"/>
      <c r="O1207" s="116"/>
      <c r="P1207" s="118"/>
      <c r="Q1207" s="116"/>
      <c r="R1207" s="116"/>
      <c r="S1207" s="116"/>
    </row>
    <row r="1208" spans="1:19" ht="15" hidden="1">
      <c r="A1208" s="146"/>
      <c r="B1208" s="147"/>
      <c r="C1208" s="148"/>
      <c r="D1208" s="116"/>
      <c r="E1208" s="149"/>
      <c r="F1208" s="114"/>
      <c r="G1208" s="117"/>
      <c r="H1208" s="150"/>
      <c r="I1208" s="150"/>
      <c r="J1208" s="150"/>
      <c r="K1208" s="151"/>
      <c r="L1208" s="116"/>
      <c r="M1208" s="115"/>
      <c r="N1208" s="114"/>
      <c r="O1208" s="116"/>
      <c r="P1208" s="118"/>
      <c r="Q1208" s="116"/>
      <c r="R1208" s="116"/>
      <c r="S1208" s="116"/>
    </row>
    <row r="1209" spans="1:19" ht="15" hidden="1">
      <c r="A1209" s="146"/>
      <c r="B1209" s="147"/>
      <c r="C1209" s="148"/>
      <c r="D1209" s="116"/>
      <c r="E1209" s="149"/>
      <c r="F1209" s="114"/>
      <c r="G1209" s="117"/>
      <c r="H1209" s="150"/>
      <c r="I1209" s="150"/>
      <c r="J1209" s="150"/>
      <c r="K1209" s="151"/>
      <c r="L1209" s="116"/>
      <c r="M1209" s="115"/>
      <c r="N1209" s="114"/>
      <c r="O1209" s="116"/>
      <c r="P1209" s="118"/>
      <c r="Q1209" s="116"/>
      <c r="R1209" s="116"/>
      <c r="S1209" s="116"/>
    </row>
    <row r="1210" spans="1:19" ht="15" hidden="1">
      <c r="A1210" s="146"/>
      <c r="B1210" s="147"/>
      <c r="C1210" s="148"/>
      <c r="D1210" s="116"/>
      <c r="E1210" s="149"/>
      <c r="F1210" s="114"/>
      <c r="G1210" s="117"/>
      <c r="H1210" s="150"/>
      <c r="I1210" s="150"/>
      <c r="J1210" s="150"/>
      <c r="K1210" s="151"/>
      <c r="L1210" s="116"/>
      <c r="M1210" s="115"/>
      <c r="N1210" s="114"/>
      <c r="O1210" s="116"/>
      <c r="P1210" s="118"/>
      <c r="Q1210" s="116"/>
      <c r="R1210" s="116"/>
      <c r="S1210" s="116"/>
    </row>
    <row r="1211" spans="1:19" ht="15" hidden="1">
      <c r="A1211" s="146"/>
      <c r="B1211" s="147"/>
      <c r="C1211" s="148"/>
      <c r="D1211" s="116"/>
      <c r="E1211" s="149"/>
      <c r="F1211" s="114"/>
      <c r="G1211" s="114"/>
      <c r="H1211" s="150"/>
      <c r="I1211" s="150"/>
      <c r="J1211" s="150"/>
      <c r="K1211" s="151"/>
      <c r="L1211" s="116"/>
      <c r="M1211" s="115"/>
      <c r="N1211" s="114"/>
      <c r="O1211" s="116"/>
      <c r="P1211" s="118"/>
      <c r="Q1211" s="116"/>
      <c r="R1211" s="116"/>
      <c r="S1211" s="116"/>
    </row>
    <row r="1212" spans="1:19" ht="15" hidden="1">
      <c r="A1212" s="146"/>
      <c r="B1212" s="147"/>
      <c r="C1212" s="148"/>
      <c r="D1212" s="116"/>
      <c r="E1212" s="149"/>
      <c r="F1212" s="114"/>
      <c r="G1212" s="116"/>
      <c r="H1212" s="150"/>
      <c r="I1212" s="150"/>
      <c r="J1212" s="116"/>
      <c r="K1212" s="151"/>
      <c r="L1212" s="116"/>
      <c r="M1212" s="119"/>
      <c r="N1212" s="114"/>
      <c r="O1212" s="116"/>
      <c r="P1212" s="118"/>
      <c r="Q1212" s="116"/>
      <c r="R1212" s="116"/>
      <c r="S1212" s="116"/>
    </row>
    <row r="1213" spans="1:19" ht="15" hidden="1">
      <c r="A1213" s="146"/>
      <c r="B1213" s="147"/>
      <c r="C1213" s="148"/>
      <c r="D1213" s="116"/>
      <c r="E1213" s="149"/>
      <c r="F1213" s="114"/>
      <c r="G1213" s="114"/>
      <c r="H1213" s="150"/>
      <c r="I1213" s="150"/>
      <c r="J1213" s="150"/>
      <c r="K1213" s="151"/>
      <c r="L1213" s="116"/>
      <c r="M1213" s="115"/>
      <c r="N1213" s="114"/>
      <c r="O1213" s="116"/>
      <c r="P1213" s="118"/>
      <c r="Q1213" s="116"/>
      <c r="R1213" s="116"/>
      <c r="S1213" s="116"/>
    </row>
    <row r="1214" spans="1:19" ht="15" hidden="1">
      <c r="A1214" s="146"/>
      <c r="B1214" s="147"/>
      <c r="C1214" s="148"/>
      <c r="D1214" s="116"/>
      <c r="E1214" s="149"/>
      <c r="F1214" s="114"/>
      <c r="G1214" s="114"/>
      <c r="H1214" s="150"/>
      <c r="I1214" s="150"/>
      <c r="J1214" s="150"/>
      <c r="K1214" s="151"/>
      <c r="L1214" s="116"/>
      <c r="M1214" s="115"/>
      <c r="N1214" s="114"/>
      <c r="O1214" s="116"/>
      <c r="P1214" s="118"/>
      <c r="Q1214" s="116"/>
      <c r="R1214" s="116"/>
      <c r="S1214" s="116"/>
    </row>
    <row r="1215" spans="1:19" ht="15" hidden="1">
      <c r="A1215" s="146"/>
      <c r="B1215" s="147"/>
      <c r="C1215" s="148"/>
      <c r="D1215" s="116"/>
      <c r="E1215" s="149"/>
      <c r="F1215" s="114"/>
      <c r="G1215" s="116"/>
      <c r="H1215" s="150"/>
      <c r="I1215" s="150"/>
      <c r="J1215" s="150"/>
      <c r="K1215" s="151"/>
      <c r="L1215" s="116"/>
      <c r="M1215" s="119"/>
      <c r="N1215" s="114"/>
      <c r="O1215" s="116"/>
      <c r="P1215" s="118"/>
      <c r="Q1215" s="116"/>
      <c r="R1215" s="116"/>
      <c r="S1215" s="116"/>
    </row>
    <row r="1216" spans="1:19" ht="15" hidden="1">
      <c r="A1216" s="146"/>
      <c r="B1216" s="147"/>
      <c r="C1216" s="148"/>
      <c r="D1216" s="116"/>
      <c r="E1216" s="149"/>
      <c r="F1216" s="114"/>
      <c r="G1216" s="117"/>
      <c r="H1216" s="150"/>
      <c r="I1216" s="150"/>
      <c r="J1216" s="150"/>
      <c r="K1216" s="151"/>
      <c r="L1216" s="116"/>
      <c r="M1216" s="115"/>
      <c r="N1216" s="114"/>
      <c r="O1216" s="116"/>
      <c r="P1216" s="118"/>
      <c r="Q1216" s="116"/>
      <c r="R1216" s="116"/>
      <c r="S1216" s="116"/>
    </row>
    <row r="1217" spans="1:19" ht="15" hidden="1">
      <c r="A1217" s="146"/>
      <c r="B1217" s="147"/>
      <c r="C1217" s="148"/>
      <c r="D1217" s="116"/>
      <c r="E1217" s="149"/>
      <c r="F1217" s="114"/>
      <c r="G1217" s="114"/>
      <c r="H1217" s="150"/>
      <c r="I1217" s="150"/>
      <c r="J1217" s="150"/>
      <c r="K1217" s="151"/>
      <c r="L1217" s="151"/>
      <c r="M1217" s="119"/>
      <c r="N1217" s="114"/>
      <c r="O1217" s="116"/>
      <c r="P1217" s="118"/>
      <c r="Q1217" s="116"/>
      <c r="R1217" s="116"/>
      <c r="S1217" s="116"/>
    </row>
    <row r="1218" spans="1:19" ht="15" hidden="1">
      <c r="A1218" s="146"/>
      <c r="B1218" s="147"/>
      <c r="C1218" s="148"/>
      <c r="D1218" s="116"/>
      <c r="E1218" s="149"/>
      <c r="F1218" s="114"/>
      <c r="G1218" s="114"/>
      <c r="H1218" s="150"/>
      <c r="I1218" s="150"/>
      <c r="J1218" s="150"/>
      <c r="K1218" s="151"/>
      <c r="L1218" s="116"/>
      <c r="M1218" s="115"/>
      <c r="N1218" s="114"/>
      <c r="O1218" s="116"/>
      <c r="P1218" s="118"/>
      <c r="Q1218" s="116"/>
      <c r="R1218" s="116"/>
      <c r="S1218" s="116"/>
    </row>
    <row r="1219" spans="1:19" ht="15" hidden="1">
      <c r="A1219" s="146"/>
      <c r="B1219" s="147"/>
      <c r="C1219" s="148"/>
      <c r="D1219" s="116"/>
      <c r="E1219" s="149"/>
      <c r="F1219" s="114"/>
      <c r="G1219" s="114"/>
      <c r="H1219" s="150"/>
      <c r="I1219" s="150"/>
      <c r="J1219" s="150"/>
      <c r="K1219" s="151"/>
      <c r="L1219" s="116"/>
      <c r="M1219" s="115"/>
      <c r="N1219" s="114"/>
      <c r="O1219" s="116"/>
      <c r="P1219" s="118"/>
      <c r="Q1219" s="116"/>
      <c r="R1219" s="116"/>
      <c r="S1219" s="116"/>
    </row>
    <row r="1220" spans="1:19" ht="15" hidden="1">
      <c r="A1220" s="146"/>
      <c r="B1220" s="147"/>
      <c r="C1220" s="148"/>
      <c r="D1220" s="116"/>
      <c r="E1220" s="149"/>
      <c r="F1220" s="114"/>
      <c r="G1220" s="114"/>
      <c r="H1220" s="150"/>
      <c r="I1220" s="150"/>
      <c r="J1220" s="150"/>
      <c r="K1220" s="151"/>
      <c r="L1220" s="116"/>
      <c r="M1220" s="115"/>
      <c r="N1220" s="114"/>
      <c r="O1220" s="116"/>
      <c r="P1220" s="118"/>
      <c r="Q1220" s="116"/>
      <c r="R1220" s="116"/>
      <c r="S1220" s="116"/>
    </row>
    <row r="1221" spans="1:19" ht="15" hidden="1">
      <c r="A1221" s="146"/>
      <c r="B1221" s="147"/>
      <c r="C1221" s="148"/>
      <c r="D1221" s="116"/>
      <c r="E1221" s="149"/>
      <c r="F1221" s="114"/>
      <c r="G1221" s="114"/>
      <c r="H1221" s="150"/>
      <c r="I1221" s="150"/>
      <c r="J1221" s="150"/>
      <c r="K1221" s="151"/>
      <c r="L1221" s="116"/>
      <c r="M1221" s="115"/>
      <c r="N1221" s="114"/>
      <c r="O1221" s="116"/>
      <c r="P1221" s="118"/>
      <c r="Q1221" s="116"/>
      <c r="R1221" s="116"/>
      <c r="S1221" s="116"/>
    </row>
    <row r="1222" spans="1:19" ht="15" hidden="1">
      <c r="A1222" s="146"/>
      <c r="B1222" s="147"/>
      <c r="C1222" s="148"/>
      <c r="D1222" s="116"/>
      <c r="E1222" s="149"/>
      <c r="F1222" s="114"/>
      <c r="G1222" s="114"/>
      <c r="H1222" s="150"/>
      <c r="I1222" s="150"/>
      <c r="J1222" s="150"/>
      <c r="K1222" s="151"/>
      <c r="L1222" s="116"/>
      <c r="M1222" s="115"/>
      <c r="N1222" s="114"/>
      <c r="O1222" s="116"/>
      <c r="P1222" s="118"/>
      <c r="Q1222" s="116"/>
      <c r="R1222" s="116"/>
      <c r="S1222" s="116"/>
    </row>
    <row r="1223" spans="1:19" ht="15" hidden="1">
      <c r="A1223" s="146"/>
      <c r="B1223" s="147"/>
      <c r="C1223" s="148"/>
      <c r="D1223" s="116"/>
      <c r="E1223" s="149"/>
      <c r="F1223" s="114"/>
      <c r="G1223" s="114"/>
      <c r="H1223" s="150"/>
      <c r="I1223" s="150"/>
      <c r="J1223" s="150"/>
      <c r="K1223" s="151"/>
      <c r="L1223" s="116"/>
      <c r="M1223" s="115"/>
      <c r="N1223" s="114"/>
      <c r="O1223" s="116"/>
      <c r="P1223" s="118"/>
      <c r="Q1223" s="116"/>
      <c r="R1223" s="116"/>
      <c r="S1223" s="116"/>
    </row>
    <row r="1224" spans="1:19" ht="15" hidden="1">
      <c r="A1224" s="146"/>
      <c r="B1224" s="147"/>
      <c r="C1224" s="148"/>
      <c r="D1224" s="116"/>
      <c r="E1224" s="149"/>
      <c r="F1224" s="114"/>
      <c r="G1224" s="114"/>
      <c r="H1224" s="150"/>
      <c r="I1224" s="150"/>
      <c r="J1224" s="150"/>
      <c r="K1224" s="151"/>
      <c r="L1224" s="116"/>
      <c r="M1224" s="115"/>
      <c r="N1224" s="114"/>
      <c r="O1224" s="116"/>
      <c r="P1224" s="118"/>
      <c r="Q1224" s="116"/>
      <c r="R1224" s="116"/>
      <c r="S1224" s="116"/>
    </row>
    <row r="1225" spans="1:19" ht="15" hidden="1">
      <c r="A1225" s="146"/>
      <c r="B1225" s="147"/>
      <c r="C1225" s="148"/>
      <c r="D1225" s="116"/>
      <c r="E1225" s="149"/>
      <c r="F1225" s="114"/>
      <c r="G1225" s="114"/>
      <c r="H1225" s="150"/>
      <c r="I1225" s="150"/>
      <c r="J1225" s="150"/>
      <c r="K1225" s="151"/>
      <c r="L1225" s="116"/>
      <c r="M1225" s="115"/>
      <c r="N1225" s="114"/>
      <c r="O1225" s="116"/>
      <c r="P1225" s="118"/>
      <c r="Q1225" s="116"/>
      <c r="R1225" s="116"/>
      <c r="S1225" s="116"/>
    </row>
    <row r="1226" spans="1:19" ht="15" hidden="1">
      <c r="A1226" s="146"/>
      <c r="B1226" s="147"/>
      <c r="C1226" s="148"/>
      <c r="D1226" s="116"/>
      <c r="E1226" s="149"/>
      <c r="F1226" s="114"/>
      <c r="G1226" s="114"/>
      <c r="H1226" s="150"/>
      <c r="I1226" s="150"/>
      <c r="J1226" s="150"/>
      <c r="K1226" s="151"/>
      <c r="L1226" s="116"/>
      <c r="M1226" s="115"/>
      <c r="N1226" s="114"/>
      <c r="O1226" s="116"/>
      <c r="P1226" s="118"/>
      <c r="Q1226" s="116"/>
      <c r="R1226" s="116"/>
      <c r="S1226" s="116"/>
    </row>
    <row r="1227" spans="1:19" ht="15" hidden="1">
      <c r="A1227" s="146"/>
      <c r="B1227" s="147"/>
      <c r="C1227" s="148"/>
      <c r="D1227" s="116"/>
      <c r="E1227" s="149"/>
      <c r="F1227" s="114"/>
      <c r="G1227" s="114"/>
      <c r="H1227" s="150"/>
      <c r="I1227" s="150"/>
      <c r="J1227" s="150"/>
      <c r="K1227" s="151"/>
      <c r="L1227" s="116"/>
      <c r="M1227" s="115"/>
      <c r="N1227" s="114"/>
      <c r="O1227" s="116"/>
      <c r="P1227" s="118"/>
      <c r="Q1227" s="116"/>
      <c r="R1227" s="116"/>
      <c r="S1227" s="116"/>
    </row>
    <row r="1228" spans="1:19" ht="15" hidden="1">
      <c r="A1228" s="146"/>
      <c r="B1228" s="147"/>
      <c r="C1228" s="148"/>
      <c r="D1228" s="116"/>
      <c r="E1228" s="149"/>
      <c r="F1228" s="114"/>
      <c r="G1228" s="114"/>
      <c r="H1228" s="150"/>
      <c r="I1228" s="150"/>
      <c r="J1228" s="150"/>
      <c r="K1228" s="151"/>
      <c r="L1228" s="116"/>
      <c r="M1228" s="115"/>
      <c r="N1228" s="114"/>
      <c r="O1228" s="116"/>
      <c r="P1228" s="118"/>
      <c r="Q1228" s="116"/>
      <c r="R1228" s="116"/>
      <c r="S1228" s="116"/>
    </row>
    <row r="1229" spans="1:19" ht="15" hidden="1">
      <c r="A1229" s="146"/>
      <c r="B1229" s="147"/>
      <c r="C1229" s="148"/>
      <c r="D1229" s="116"/>
      <c r="E1229" s="149"/>
      <c r="F1229" s="114"/>
      <c r="G1229" s="114"/>
      <c r="H1229" s="150"/>
      <c r="I1229" s="150"/>
      <c r="J1229" s="150"/>
      <c r="K1229" s="151"/>
      <c r="L1229" s="116"/>
      <c r="M1229" s="115"/>
      <c r="N1229" s="114"/>
      <c r="O1229" s="116"/>
      <c r="P1229" s="118"/>
      <c r="Q1229" s="116"/>
      <c r="R1229" s="116"/>
      <c r="S1229" s="116"/>
    </row>
    <row r="1230" spans="1:19" ht="15" hidden="1">
      <c r="A1230" s="146"/>
      <c r="B1230" s="147"/>
      <c r="C1230" s="148"/>
      <c r="D1230" s="116"/>
      <c r="E1230" s="149"/>
      <c r="F1230" s="114"/>
      <c r="G1230" s="114"/>
      <c r="H1230" s="150"/>
      <c r="I1230" s="150"/>
      <c r="J1230" s="116"/>
      <c r="K1230" s="151"/>
      <c r="L1230" s="116"/>
      <c r="M1230" s="115"/>
      <c r="N1230" s="114"/>
      <c r="O1230" s="116"/>
      <c r="P1230" s="118"/>
      <c r="Q1230" s="116"/>
      <c r="R1230" s="116"/>
      <c r="S1230" s="116"/>
    </row>
    <row r="1231" spans="1:19" ht="15" hidden="1">
      <c r="A1231" s="146"/>
      <c r="B1231" s="147"/>
      <c r="C1231" s="148"/>
      <c r="D1231" s="116"/>
      <c r="E1231" s="149"/>
      <c r="F1231" s="114"/>
      <c r="G1231" s="114"/>
      <c r="H1231" s="150"/>
      <c r="I1231" s="150"/>
      <c r="J1231" s="150"/>
      <c r="K1231" s="151"/>
      <c r="L1231" s="116"/>
      <c r="M1231" s="115"/>
      <c r="N1231" s="114"/>
      <c r="O1231" s="116"/>
      <c r="P1231" s="118"/>
      <c r="Q1231" s="116"/>
      <c r="R1231" s="116"/>
      <c r="S1231" s="116"/>
    </row>
    <row r="1232" spans="1:19" ht="15" hidden="1">
      <c r="A1232" s="146"/>
      <c r="B1232" s="147"/>
      <c r="C1232" s="148"/>
      <c r="D1232" s="116"/>
      <c r="E1232" s="149"/>
      <c r="F1232" s="114"/>
      <c r="G1232" s="114"/>
      <c r="H1232" s="150"/>
      <c r="I1232" s="150"/>
      <c r="J1232" s="150"/>
      <c r="K1232" s="151"/>
      <c r="L1232" s="116"/>
      <c r="M1232" s="115"/>
      <c r="N1232" s="114"/>
      <c r="O1232" s="116"/>
      <c r="P1232" s="118"/>
      <c r="Q1232" s="116"/>
      <c r="R1232" s="116"/>
      <c r="S1232" s="116"/>
    </row>
    <row r="1233" spans="1:19" ht="15" hidden="1">
      <c r="A1233" s="146"/>
      <c r="B1233" s="147"/>
      <c r="C1233" s="148"/>
      <c r="D1233" s="116"/>
      <c r="E1233" s="149"/>
      <c r="F1233" s="114"/>
      <c r="G1233" s="114"/>
      <c r="H1233" s="150"/>
      <c r="I1233" s="150"/>
      <c r="J1233" s="150"/>
      <c r="K1233" s="151"/>
      <c r="L1233" s="116"/>
      <c r="M1233" s="115"/>
      <c r="N1233" s="114"/>
      <c r="O1233" s="116"/>
      <c r="P1233" s="118"/>
      <c r="Q1233" s="116"/>
      <c r="R1233" s="116"/>
      <c r="S1233" s="116"/>
    </row>
    <row r="1234" spans="1:19" ht="15" hidden="1">
      <c r="A1234" s="146"/>
      <c r="B1234" s="147"/>
      <c r="C1234" s="148"/>
      <c r="D1234" s="116"/>
      <c r="E1234" s="149"/>
      <c r="F1234" s="114"/>
      <c r="G1234" s="114"/>
      <c r="H1234" s="150"/>
      <c r="I1234" s="150"/>
      <c r="J1234" s="150"/>
      <c r="K1234" s="151"/>
      <c r="L1234" s="116"/>
      <c r="M1234" s="115"/>
      <c r="N1234" s="114"/>
      <c r="O1234" s="116"/>
      <c r="P1234" s="118"/>
      <c r="Q1234" s="116"/>
      <c r="R1234" s="116"/>
      <c r="S1234" s="116"/>
    </row>
    <row r="1235" spans="1:19" ht="15" hidden="1">
      <c r="A1235" s="146"/>
      <c r="B1235" s="147"/>
      <c r="C1235" s="148"/>
      <c r="D1235" s="116"/>
      <c r="E1235" s="149"/>
      <c r="F1235" s="114"/>
      <c r="G1235" s="114"/>
      <c r="H1235" s="150"/>
      <c r="I1235" s="150"/>
      <c r="J1235" s="150"/>
      <c r="K1235" s="151"/>
      <c r="L1235" s="116"/>
      <c r="M1235" s="115"/>
      <c r="N1235" s="114"/>
      <c r="O1235" s="116"/>
      <c r="P1235" s="118"/>
      <c r="Q1235" s="116"/>
      <c r="R1235" s="116"/>
      <c r="S1235" s="116"/>
    </row>
    <row r="1236" spans="1:19" ht="15" hidden="1">
      <c r="A1236" s="146"/>
      <c r="B1236" s="147"/>
      <c r="C1236" s="148"/>
      <c r="D1236" s="116"/>
      <c r="E1236" s="149"/>
      <c r="F1236" s="114"/>
      <c r="G1236" s="114"/>
      <c r="H1236" s="150"/>
      <c r="I1236" s="150"/>
      <c r="J1236" s="150"/>
      <c r="K1236" s="151"/>
      <c r="L1236" s="116"/>
      <c r="M1236" s="115"/>
      <c r="N1236" s="114"/>
      <c r="O1236" s="116"/>
      <c r="P1236" s="118"/>
      <c r="Q1236" s="116"/>
      <c r="R1236" s="116"/>
      <c r="S1236" s="116"/>
    </row>
    <row r="1237" spans="1:19" ht="15" hidden="1">
      <c r="A1237" s="146"/>
      <c r="B1237" s="147"/>
      <c r="C1237" s="148"/>
      <c r="D1237" s="116"/>
      <c r="E1237" s="149"/>
      <c r="F1237" s="114"/>
      <c r="G1237" s="114"/>
      <c r="H1237" s="150"/>
      <c r="I1237" s="150"/>
      <c r="J1237" s="150"/>
      <c r="K1237" s="151"/>
      <c r="L1237" s="116"/>
      <c r="M1237" s="115"/>
      <c r="N1237" s="114"/>
      <c r="O1237" s="116"/>
      <c r="P1237" s="118"/>
      <c r="Q1237" s="116"/>
      <c r="R1237" s="116"/>
      <c r="S1237" s="116"/>
    </row>
    <row r="1238" spans="1:19" ht="15" hidden="1">
      <c r="A1238" s="146"/>
      <c r="B1238" s="147"/>
      <c r="C1238" s="148"/>
      <c r="D1238" s="116"/>
      <c r="E1238" s="149"/>
      <c r="F1238" s="114"/>
      <c r="G1238" s="114"/>
      <c r="H1238" s="150"/>
      <c r="I1238" s="150"/>
      <c r="J1238" s="150"/>
      <c r="K1238" s="151"/>
      <c r="L1238" s="116"/>
      <c r="M1238" s="115"/>
      <c r="N1238" s="114"/>
      <c r="O1238" s="116"/>
      <c r="P1238" s="118"/>
      <c r="Q1238" s="116"/>
      <c r="R1238" s="116"/>
      <c r="S1238" s="116"/>
    </row>
    <row r="1239" spans="1:19" ht="15" hidden="1">
      <c r="A1239" s="146"/>
      <c r="B1239" s="147"/>
      <c r="C1239" s="148"/>
      <c r="D1239" s="116"/>
      <c r="E1239" s="149"/>
      <c r="F1239" s="114"/>
      <c r="G1239" s="114"/>
      <c r="H1239" s="150"/>
      <c r="I1239" s="150"/>
      <c r="J1239" s="150"/>
      <c r="K1239" s="151"/>
      <c r="L1239" s="116"/>
      <c r="M1239" s="115"/>
      <c r="N1239" s="114"/>
      <c r="O1239" s="116"/>
      <c r="P1239" s="118"/>
      <c r="Q1239" s="116"/>
      <c r="R1239" s="116"/>
      <c r="S1239" s="116"/>
    </row>
    <row r="1240" spans="1:19" ht="15" hidden="1">
      <c r="A1240" s="146"/>
      <c r="B1240" s="147"/>
      <c r="C1240" s="148"/>
      <c r="D1240" s="116"/>
      <c r="E1240" s="149"/>
      <c r="F1240" s="114"/>
      <c r="G1240" s="114"/>
      <c r="H1240" s="150"/>
      <c r="I1240" s="150"/>
      <c r="J1240" s="150"/>
      <c r="K1240" s="151"/>
      <c r="L1240" s="116"/>
      <c r="M1240" s="115"/>
      <c r="N1240" s="114"/>
      <c r="O1240" s="116"/>
      <c r="P1240" s="118"/>
      <c r="Q1240" s="116"/>
      <c r="R1240" s="116"/>
      <c r="S1240" s="116"/>
    </row>
    <row r="1241" spans="1:19" ht="15" hidden="1">
      <c r="A1241" s="146"/>
      <c r="B1241" s="147"/>
      <c r="C1241" s="148"/>
      <c r="D1241" s="116"/>
      <c r="E1241" s="149"/>
      <c r="F1241" s="114"/>
      <c r="G1241" s="114"/>
      <c r="H1241" s="150"/>
      <c r="I1241" s="150"/>
      <c r="J1241" s="150"/>
      <c r="K1241" s="151"/>
      <c r="L1241" s="116"/>
      <c r="M1241" s="115"/>
      <c r="N1241" s="114"/>
      <c r="O1241" s="116"/>
      <c r="P1241" s="118"/>
      <c r="Q1241" s="116"/>
      <c r="R1241" s="116"/>
      <c r="S1241" s="116"/>
    </row>
    <row r="1242" spans="1:19" ht="15" hidden="1">
      <c r="A1242" s="146"/>
      <c r="B1242" s="147"/>
      <c r="C1242" s="148"/>
      <c r="D1242" s="116"/>
      <c r="E1242" s="149"/>
      <c r="F1242" s="114"/>
      <c r="G1242" s="114"/>
      <c r="H1242" s="150"/>
      <c r="I1242" s="150"/>
      <c r="J1242" s="150"/>
      <c r="K1242" s="151"/>
      <c r="L1242" s="116"/>
      <c r="M1242" s="115"/>
      <c r="N1242" s="114"/>
      <c r="O1242" s="116"/>
      <c r="P1242" s="118"/>
      <c r="Q1242" s="116"/>
      <c r="R1242" s="116"/>
      <c r="S1242" s="116"/>
    </row>
    <row r="1243" spans="1:19" ht="15" hidden="1">
      <c r="A1243" s="146"/>
      <c r="B1243" s="147"/>
      <c r="C1243" s="148"/>
      <c r="D1243" s="116"/>
      <c r="E1243" s="149"/>
      <c r="F1243" s="114"/>
      <c r="G1243" s="114"/>
      <c r="H1243" s="150"/>
      <c r="I1243" s="150"/>
      <c r="J1243" s="116"/>
      <c r="K1243" s="151"/>
      <c r="L1243" s="116"/>
      <c r="M1243" s="119"/>
      <c r="N1243" s="114"/>
      <c r="O1243" s="116"/>
      <c r="P1243" s="118"/>
      <c r="Q1243" s="116"/>
      <c r="R1243" s="116"/>
      <c r="S1243" s="116"/>
    </row>
    <row r="1244" spans="1:19" ht="15" hidden="1">
      <c r="A1244" s="146"/>
      <c r="B1244" s="147"/>
      <c r="C1244" s="148"/>
      <c r="D1244" s="116"/>
      <c r="E1244" s="149"/>
      <c r="F1244" s="114"/>
      <c r="G1244" s="114"/>
      <c r="H1244" s="150"/>
      <c r="I1244" s="150"/>
      <c r="J1244" s="116"/>
      <c r="K1244" s="151"/>
      <c r="L1244" s="116"/>
      <c r="M1244" s="115"/>
      <c r="N1244" s="114"/>
      <c r="O1244" s="116"/>
      <c r="P1244" s="118"/>
      <c r="Q1244" s="116"/>
      <c r="R1244" s="116"/>
      <c r="S1244" s="116"/>
    </row>
    <row r="1245" spans="1:19" ht="15" hidden="1">
      <c r="A1245" s="146"/>
      <c r="B1245" s="147"/>
      <c r="C1245" s="148"/>
      <c r="D1245" s="116"/>
      <c r="E1245" s="149"/>
      <c r="F1245" s="114"/>
      <c r="G1245" s="114"/>
      <c r="H1245" s="150"/>
      <c r="I1245" s="150"/>
      <c r="J1245" s="150"/>
      <c r="K1245" s="151"/>
      <c r="L1245" s="116"/>
      <c r="M1245" s="115"/>
      <c r="N1245" s="114"/>
      <c r="O1245" s="116"/>
      <c r="P1245" s="118"/>
      <c r="Q1245" s="116"/>
      <c r="R1245" s="116"/>
      <c r="S1245" s="116"/>
    </row>
    <row r="1246" spans="1:19" ht="15" hidden="1">
      <c r="A1246" s="146"/>
      <c r="B1246" s="147"/>
      <c r="C1246" s="148"/>
      <c r="D1246" s="116"/>
      <c r="E1246" s="149"/>
      <c r="F1246" s="114"/>
      <c r="G1246" s="114"/>
      <c r="H1246" s="150"/>
      <c r="I1246" s="150"/>
      <c r="J1246" s="116"/>
      <c r="K1246" s="151"/>
      <c r="L1246" s="116"/>
      <c r="M1246" s="115"/>
      <c r="N1246" s="114"/>
      <c r="O1246" s="116"/>
      <c r="P1246" s="118"/>
      <c r="Q1246" s="116"/>
      <c r="R1246" s="116"/>
      <c r="S1246" s="116"/>
    </row>
    <row r="1247" spans="1:19" ht="15" hidden="1">
      <c r="A1247" s="146"/>
      <c r="B1247" s="147"/>
      <c r="C1247" s="148"/>
      <c r="D1247" s="116"/>
      <c r="E1247" s="149"/>
      <c r="F1247" s="114"/>
      <c r="G1247" s="114"/>
      <c r="H1247" s="150"/>
      <c r="I1247" s="150"/>
      <c r="J1247" s="116"/>
      <c r="K1247" s="151"/>
      <c r="L1247" s="116"/>
      <c r="M1247" s="115"/>
      <c r="N1247" s="114"/>
      <c r="O1247" s="116"/>
      <c r="P1247" s="118"/>
      <c r="Q1247" s="116"/>
      <c r="R1247" s="116"/>
      <c r="S1247" s="116"/>
    </row>
    <row r="1248" spans="1:19" ht="15" hidden="1">
      <c r="A1248" s="146"/>
      <c r="B1248" s="147"/>
      <c r="C1248" s="148"/>
      <c r="D1248" s="116"/>
      <c r="E1248" s="149"/>
      <c r="F1248" s="114"/>
      <c r="G1248" s="114"/>
      <c r="H1248" s="150"/>
      <c r="I1248" s="150"/>
      <c r="J1248" s="150"/>
      <c r="K1248" s="151"/>
      <c r="L1248" s="116"/>
      <c r="M1248" s="115"/>
      <c r="N1248" s="114"/>
      <c r="O1248" s="116"/>
      <c r="P1248" s="118"/>
      <c r="Q1248" s="116"/>
      <c r="R1248" s="116"/>
      <c r="S1248" s="116"/>
    </row>
    <row r="1249" spans="1:19" ht="15" hidden="1">
      <c r="A1249" s="146"/>
      <c r="B1249" s="147"/>
      <c r="C1249" s="148"/>
      <c r="D1249" s="116"/>
      <c r="E1249" s="149"/>
      <c r="F1249" s="114"/>
      <c r="G1249" s="114"/>
      <c r="H1249" s="150"/>
      <c r="I1249" s="150"/>
      <c r="J1249" s="150"/>
      <c r="K1249" s="151"/>
      <c r="L1249" s="116"/>
      <c r="M1249" s="115"/>
      <c r="N1249" s="114"/>
      <c r="O1249" s="116"/>
      <c r="P1249" s="118"/>
      <c r="Q1249" s="116"/>
      <c r="R1249" s="116"/>
      <c r="S1249" s="116"/>
    </row>
    <row r="1250" spans="1:19" ht="15" hidden="1">
      <c r="A1250" s="146"/>
      <c r="B1250" s="147"/>
      <c r="C1250" s="148"/>
      <c r="D1250" s="116"/>
      <c r="E1250" s="149"/>
      <c r="F1250" s="114"/>
      <c r="G1250" s="117"/>
      <c r="H1250" s="150"/>
      <c r="I1250" s="150"/>
      <c r="J1250" s="150"/>
      <c r="K1250" s="151"/>
      <c r="L1250" s="116"/>
      <c r="M1250" s="115"/>
      <c r="N1250" s="114"/>
      <c r="O1250" s="116"/>
      <c r="P1250" s="118"/>
      <c r="Q1250" s="116"/>
      <c r="R1250" s="116"/>
      <c r="S1250" s="116"/>
    </row>
    <row r="1251" spans="1:19" ht="15" hidden="1">
      <c r="A1251" s="146"/>
      <c r="B1251" s="147"/>
      <c r="C1251" s="148"/>
      <c r="D1251" s="116"/>
      <c r="E1251" s="149"/>
      <c r="F1251" s="114"/>
      <c r="G1251" s="114"/>
      <c r="H1251" s="150"/>
      <c r="I1251" s="150"/>
      <c r="J1251" s="150"/>
      <c r="K1251" s="151"/>
      <c r="L1251" s="116"/>
      <c r="M1251" s="115"/>
      <c r="N1251" s="114"/>
      <c r="O1251" s="116"/>
      <c r="P1251" s="118"/>
      <c r="Q1251" s="116"/>
      <c r="R1251" s="116"/>
      <c r="S1251" s="116"/>
    </row>
    <row r="1252" spans="1:19" ht="15" hidden="1">
      <c r="A1252" s="146"/>
      <c r="B1252" s="147"/>
      <c r="C1252" s="148"/>
      <c r="D1252" s="116"/>
      <c r="E1252" s="149"/>
      <c r="F1252" s="114"/>
      <c r="G1252" s="114"/>
      <c r="H1252" s="150"/>
      <c r="I1252" s="150"/>
      <c r="J1252" s="150"/>
      <c r="K1252" s="151"/>
      <c r="L1252" s="116"/>
      <c r="M1252" s="115"/>
      <c r="N1252" s="114"/>
      <c r="O1252" s="116"/>
      <c r="P1252" s="118"/>
      <c r="Q1252" s="116"/>
      <c r="R1252" s="116"/>
      <c r="S1252" s="116"/>
    </row>
    <row r="1253" spans="1:19" ht="15" hidden="1">
      <c r="A1253" s="146"/>
      <c r="B1253" s="147"/>
      <c r="C1253" s="148"/>
      <c r="D1253" s="116"/>
      <c r="E1253" s="149"/>
      <c r="F1253" s="114"/>
      <c r="G1253" s="114"/>
      <c r="H1253" s="150"/>
      <c r="I1253" s="150"/>
      <c r="J1253" s="150"/>
      <c r="K1253" s="151"/>
      <c r="L1253" s="116"/>
      <c r="M1253" s="115"/>
      <c r="N1253" s="114"/>
      <c r="O1253" s="116"/>
      <c r="P1253" s="118"/>
      <c r="Q1253" s="116"/>
      <c r="R1253" s="116"/>
      <c r="S1253" s="116"/>
    </row>
    <row r="1254" spans="1:19" ht="15" hidden="1">
      <c r="A1254" s="146"/>
      <c r="B1254" s="147"/>
      <c r="C1254" s="148"/>
      <c r="D1254" s="116"/>
      <c r="E1254" s="149"/>
      <c r="F1254" s="114"/>
      <c r="G1254" s="114"/>
      <c r="H1254" s="150"/>
      <c r="I1254" s="150"/>
      <c r="J1254" s="150"/>
      <c r="K1254" s="151"/>
      <c r="L1254" s="116"/>
      <c r="M1254" s="115"/>
      <c r="N1254" s="114"/>
      <c r="O1254" s="116"/>
      <c r="P1254" s="118"/>
      <c r="Q1254" s="116"/>
      <c r="R1254" s="116"/>
      <c r="S1254" s="116"/>
    </row>
    <row r="1255" spans="1:19" ht="15" hidden="1">
      <c r="A1255" s="146"/>
      <c r="B1255" s="147"/>
      <c r="C1255" s="148"/>
      <c r="D1255" s="116"/>
      <c r="E1255" s="149"/>
      <c r="F1255" s="114"/>
      <c r="G1255" s="114"/>
      <c r="H1255" s="150"/>
      <c r="I1255" s="150"/>
      <c r="J1255" s="150"/>
      <c r="K1255" s="151"/>
      <c r="L1255" s="116"/>
      <c r="M1255" s="115"/>
      <c r="N1255" s="114"/>
      <c r="O1255" s="116"/>
      <c r="P1255" s="118"/>
      <c r="Q1255" s="116"/>
      <c r="R1255" s="116"/>
      <c r="S1255" s="116"/>
    </row>
    <row r="1256" spans="1:19" ht="15" hidden="1">
      <c r="A1256" s="146"/>
      <c r="B1256" s="147"/>
      <c r="C1256" s="148"/>
      <c r="D1256" s="116"/>
      <c r="E1256" s="149"/>
      <c r="F1256" s="114"/>
      <c r="G1256" s="117"/>
      <c r="H1256" s="150"/>
      <c r="I1256" s="150"/>
      <c r="J1256" s="150"/>
      <c r="K1256" s="151"/>
      <c r="L1256" s="116"/>
      <c r="M1256" s="115"/>
      <c r="N1256" s="114"/>
      <c r="O1256" s="116"/>
      <c r="P1256" s="118"/>
      <c r="Q1256" s="116"/>
      <c r="R1256" s="116"/>
      <c r="S1256" s="116"/>
    </row>
    <row r="1257" spans="1:19" ht="15" hidden="1">
      <c r="A1257" s="146"/>
      <c r="B1257" s="147"/>
      <c r="C1257" s="148"/>
      <c r="D1257" s="116"/>
      <c r="E1257" s="149"/>
      <c r="F1257" s="114"/>
      <c r="G1257" s="114"/>
      <c r="H1257" s="150"/>
      <c r="I1257" s="150"/>
      <c r="J1257" s="150"/>
      <c r="K1257" s="151"/>
      <c r="L1257" s="116"/>
      <c r="M1257" s="115"/>
      <c r="N1257" s="114"/>
      <c r="O1257" s="116"/>
      <c r="P1257" s="118"/>
      <c r="Q1257" s="116"/>
      <c r="R1257" s="116"/>
      <c r="S1257" s="116"/>
    </row>
    <row r="1258" spans="1:19" ht="15" hidden="1">
      <c r="A1258" s="146"/>
      <c r="B1258" s="147"/>
      <c r="C1258" s="148"/>
      <c r="D1258" s="116"/>
      <c r="E1258" s="149"/>
      <c r="F1258" s="114"/>
      <c r="G1258" s="114"/>
      <c r="H1258" s="150"/>
      <c r="I1258" s="150"/>
      <c r="J1258" s="150"/>
      <c r="K1258" s="151"/>
      <c r="L1258" s="116"/>
      <c r="M1258" s="115"/>
      <c r="N1258" s="114"/>
      <c r="O1258" s="116"/>
      <c r="P1258" s="118"/>
      <c r="Q1258" s="116"/>
      <c r="R1258" s="116"/>
      <c r="S1258" s="116"/>
    </row>
    <row r="1259" spans="1:19" ht="15" hidden="1">
      <c r="A1259" s="146"/>
      <c r="B1259" s="147"/>
      <c r="C1259" s="148"/>
      <c r="D1259" s="116"/>
      <c r="E1259" s="149"/>
      <c r="F1259" s="114"/>
      <c r="G1259" s="114"/>
      <c r="H1259" s="150"/>
      <c r="I1259" s="150"/>
      <c r="J1259" s="150"/>
      <c r="K1259" s="151"/>
      <c r="L1259" s="116"/>
      <c r="M1259" s="115"/>
      <c r="N1259" s="114"/>
      <c r="O1259" s="116"/>
      <c r="P1259" s="118"/>
      <c r="Q1259" s="116"/>
      <c r="R1259" s="116"/>
      <c r="S1259" s="116"/>
    </row>
    <row r="1260" spans="1:19" ht="15" hidden="1">
      <c r="A1260" s="146"/>
      <c r="B1260" s="147"/>
      <c r="C1260" s="148"/>
      <c r="D1260" s="116"/>
      <c r="E1260" s="149"/>
      <c r="F1260" s="114"/>
      <c r="G1260" s="114"/>
      <c r="H1260" s="150"/>
      <c r="I1260" s="150"/>
      <c r="J1260" s="150"/>
      <c r="K1260" s="151"/>
      <c r="L1260" s="116"/>
      <c r="M1260" s="115"/>
      <c r="N1260" s="114"/>
      <c r="O1260" s="116"/>
      <c r="P1260" s="118"/>
      <c r="Q1260" s="116"/>
      <c r="R1260" s="116"/>
      <c r="S1260" s="116"/>
    </row>
    <row r="1261" spans="1:19" ht="15" hidden="1">
      <c r="A1261" s="146"/>
      <c r="B1261" s="147"/>
      <c r="C1261" s="148"/>
      <c r="D1261" s="116"/>
      <c r="E1261" s="149"/>
      <c r="F1261" s="114"/>
      <c r="G1261" s="114"/>
      <c r="H1261" s="150"/>
      <c r="I1261" s="150"/>
      <c r="J1261" s="150"/>
      <c r="K1261" s="151"/>
      <c r="L1261" s="116"/>
      <c r="M1261" s="115"/>
      <c r="N1261" s="114"/>
      <c r="O1261" s="116"/>
      <c r="P1261" s="118"/>
      <c r="Q1261" s="116"/>
      <c r="R1261" s="116"/>
      <c r="S1261" s="116"/>
    </row>
    <row r="1262" spans="1:19" ht="15" hidden="1">
      <c r="A1262" s="146"/>
      <c r="B1262" s="147"/>
      <c r="C1262" s="148"/>
      <c r="D1262" s="116"/>
      <c r="E1262" s="149"/>
      <c r="F1262" s="114"/>
      <c r="G1262" s="117"/>
      <c r="H1262" s="150"/>
      <c r="I1262" s="150"/>
      <c r="J1262" s="150"/>
      <c r="K1262" s="151"/>
      <c r="L1262" s="116"/>
      <c r="M1262" s="115"/>
      <c r="N1262" s="114"/>
      <c r="O1262" s="116"/>
      <c r="P1262" s="118"/>
      <c r="Q1262" s="116"/>
      <c r="R1262" s="116"/>
      <c r="S1262" s="116"/>
    </row>
    <row r="1263" spans="1:19" ht="15" hidden="1">
      <c r="A1263" s="146"/>
      <c r="B1263" s="147"/>
      <c r="C1263" s="148"/>
      <c r="D1263" s="116"/>
      <c r="E1263" s="149"/>
      <c r="F1263" s="114"/>
      <c r="G1263" s="114"/>
      <c r="H1263" s="150"/>
      <c r="I1263" s="150"/>
      <c r="J1263" s="150"/>
      <c r="K1263" s="151"/>
      <c r="L1263" s="116"/>
      <c r="M1263" s="115"/>
      <c r="N1263" s="114"/>
      <c r="O1263" s="116"/>
      <c r="P1263" s="118"/>
      <c r="Q1263" s="116"/>
      <c r="R1263" s="116"/>
      <c r="S1263" s="116"/>
    </row>
    <row r="1264" spans="1:19" ht="15" hidden="1">
      <c r="A1264" s="146"/>
      <c r="B1264" s="147"/>
      <c r="C1264" s="148"/>
      <c r="D1264" s="116"/>
      <c r="E1264" s="149"/>
      <c r="F1264" s="114"/>
      <c r="G1264" s="114"/>
      <c r="H1264" s="150"/>
      <c r="I1264" s="150"/>
      <c r="J1264" s="150"/>
      <c r="K1264" s="151"/>
      <c r="L1264" s="116"/>
      <c r="M1264" s="115"/>
      <c r="N1264" s="114"/>
      <c r="O1264" s="116"/>
      <c r="P1264" s="118"/>
      <c r="Q1264" s="116"/>
      <c r="R1264" s="116"/>
      <c r="S1264" s="116"/>
    </row>
    <row r="1265" spans="1:19" ht="15" hidden="1">
      <c r="A1265" s="146"/>
      <c r="B1265" s="147"/>
      <c r="C1265" s="148"/>
      <c r="D1265" s="116"/>
      <c r="E1265" s="149"/>
      <c r="F1265" s="114"/>
      <c r="G1265" s="114"/>
      <c r="H1265" s="150"/>
      <c r="I1265" s="150"/>
      <c r="J1265" s="150"/>
      <c r="K1265" s="151"/>
      <c r="L1265" s="116"/>
      <c r="M1265" s="115"/>
      <c r="N1265" s="114"/>
      <c r="O1265" s="116"/>
      <c r="P1265" s="118"/>
      <c r="Q1265" s="116"/>
      <c r="R1265" s="116"/>
      <c r="S1265" s="116"/>
    </row>
    <row r="1266" spans="1:19" ht="15" hidden="1">
      <c r="A1266" s="146"/>
      <c r="B1266" s="147"/>
      <c r="C1266" s="148"/>
      <c r="D1266" s="116"/>
      <c r="E1266" s="149"/>
      <c r="F1266" s="114"/>
      <c r="G1266" s="114"/>
      <c r="H1266" s="150"/>
      <c r="I1266" s="150"/>
      <c r="J1266" s="150"/>
      <c r="K1266" s="151"/>
      <c r="L1266" s="116"/>
      <c r="M1266" s="115"/>
      <c r="N1266" s="114"/>
      <c r="O1266" s="116"/>
      <c r="P1266" s="118"/>
      <c r="Q1266" s="116"/>
      <c r="R1266" s="116"/>
      <c r="S1266" s="116"/>
    </row>
    <row r="1267" spans="1:19" ht="15" hidden="1">
      <c r="A1267" s="146"/>
      <c r="B1267" s="147"/>
      <c r="C1267" s="148"/>
      <c r="D1267" s="116"/>
      <c r="E1267" s="149"/>
      <c r="F1267" s="114"/>
      <c r="G1267" s="114"/>
      <c r="H1267" s="150"/>
      <c r="I1267" s="150"/>
      <c r="J1267" s="150"/>
      <c r="K1267" s="151"/>
      <c r="L1267" s="116"/>
      <c r="M1267" s="115"/>
      <c r="N1267" s="114"/>
      <c r="O1267" s="116"/>
      <c r="P1267" s="118"/>
      <c r="Q1267" s="116"/>
      <c r="R1267" s="116"/>
      <c r="S1267" s="116"/>
    </row>
    <row r="1268" spans="1:19" ht="15" hidden="1">
      <c r="A1268" s="146"/>
      <c r="B1268" s="147"/>
      <c r="C1268" s="148"/>
      <c r="D1268" s="116"/>
      <c r="E1268" s="149"/>
      <c r="F1268" s="114"/>
      <c r="G1268" s="117"/>
      <c r="H1268" s="150"/>
      <c r="I1268" s="150"/>
      <c r="J1268" s="150"/>
      <c r="K1268" s="151"/>
      <c r="L1268" s="116"/>
      <c r="M1268" s="115"/>
      <c r="N1268" s="114"/>
      <c r="O1268" s="116"/>
      <c r="P1268" s="118"/>
      <c r="Q1268" s="116"/>
      <c r="R1268" s="116"/>
      <c r="S1268" s="116"/>
    </row>
    <row r="1269" spans="1:19" ht="15" hidden="1">
      <c r="A1269" s="146"/>
      <c r="B1269" s="147"/>
      <c r="C1269" s="148"/>
      <c r="D1269" s="116"/>
      <c r="E1269" s="149"/>
      <c r="F1269" s="114"/>
      <c r="G1269" s="114"/>
      <c r="H1269" s="150"/>
      <c r="I1269" s="150"/>
      <c r="J1269" s="150"/>
      <c r="K1269" s="151"/>
      <c r="L1269" s="116"/>
      <c r="M1269" s="115"/>
      <c r="N1269" s="114"/>
      <c r="O1269" s="116"/>
      <c r="P1269" s="118"/>
      <c r="Q1269" s="116"/>
      <c r="R1269" s="116"/>
      <c r="S1269" s="116"/>
    </row>
    <row r="1270" spans="1:19" ht="15" hidden="1">
      <c r="A1270" s="146"/>
      <c r="B1270" s="147"/>
      <c r="C1270" s="148"/>
      <c r="D1270" s="116"/>
      <c r="E1270" s="149"/>
      <c r="F1270" s="114"/>
      <c r="G1270" s="114"/>
      <c r="H1270" s="150"/>
      <c r="I1270" s="150"/>
      <c r="J1270" s="150"/>
      <c r="K1270" s="151"/>
      <c r="L1270" s="116"/>
      <c r="M1270" s="115"/>
      <c r="N1270" s="114"/>
      <c r="O1270" s="116"/>
      <c r="P1270" s="118"/>
      <c r="Q1270" s="116"/>
      <c r="R1270" s="116"/>
      <c r="S1270" s="116"/>
    </row>
    <row r="1271" spans="1:19" ht="15" hidden="1">
      <c r="A1271" s="146"/>
      <c r="B1271" s="147"/>
      <c r="C1271" s="148"/>
      <c r="D1271" s="116"/>
      <c r="E1271" s="149"/>
      <c r="F1271" s="114"/>
      <c r="G1271" s="114"/>
      <c r="H1271" s="150"/>
      <c r="I1271" s="150"/>
      <c r="J1271" s="150"/>
      <c r="K1271" s="151"/>
      <c r="L1271" s="116"/>
      <c r="M1271" s="115"/>
      <c r="N1271" s="114"/>
      <c r="O1271" s="116"/>
      <c r="P1271" s="118"/>
      <c r="Q1271" s="116"/>
      <c r="R1271" s="116"/>
      <c r="S1271" s="116"/>
    </row>
    <row r="1272" spans="1:19" ht="15" hidden="1">
      <c r="A1272" s="146"/>
      <c r="B1272" s="147"/>
      <c r="C1272" s="148"/>
      <c r="D1272" s="116"/>
      <c r="E1272" s="149"/>
      <c r="F1272" s="114"/>
      <c r="G1272" s="114"/>
      <c r="H1272" s="150"/>
      <c r="I1272" s="150"/>
      <c r="J1272" s="150"/>
      <c r="K1272" s="151"/>
      <c r="L1272" s="116"/>
      <c r="M1272" s="115"/>
      <c r="N1272" s="114"/>
      <c r="O1272" s="116"/>
      <c r="P1272" s="118"/>
      <c r="Q1272" s="116"/>
      <c r="R1272" s="116"/>
      <c r="S1272" s="116"/>
    </row>
    <row r="1273" spans="1:19" ht="15" hidden="1">
      <c r="A1273" s="146"/>
      <c r="B1273" s="147"/>
      <c r="C1273" s="148"/>
      <c r="D1273" s="116"/>
      <c r="E1273" s="149"/>
      <c r="F1273" s="114"/>
      <c r="G1273" s="114"/>
      <c r="H1273" s="150"/>
      <c r="I1273" s="150"/>
      <c r="J1273" s="150"/>
      <c r="K1273" s="151"/>
      <c r="L1273" s="116"/>
      <c r="M1273" s="115"/>
      <c r="N1273" s="114"/>
      <c r="O1273" s="116"/>
      <c r="P1273" s="118"/>
      <c r="Q1273" s="116"/>
      <c r="R1273" s="116"/>
      <c r="S1273" s="116"/>
    </row>
    <row r="1274" spans="1:19" ht="15" hidden="1">
      <c r="A1274" s="146"/>
      <c r="B1274" s="147"/>
      <c r="C1274" s="148"/>
      <c r="D1274" s="116"/>
      <c r="E1274" s="149"/>
      <c r="F1274" s="114"/>
      <c r="G1274" s="117"/>
      <c r="H1274" s="150"/>
      <c r="I1274" s="150"/>
      <c r="J1274" s="150"/>
      <c r="K1274" s="151"/>
      <c r="L1274" s="116"/>
      <c r="M1274" s="115"/>
      <c r="N1274" s="114"/>
      <c r="O1274" s="116"/>
      <c r="P1274" s="118"/>
      <c r="Q1274" s="116"/>
      <c r="R1274" s="116"/>
      <c r="S1274" s="116"/>
    </row>
    <row r="1275" spans="1:19" ht="15" hidden="1">
      <c r="A1275" s="146"/>
      <c r="B1275" s="147"/>
      <c r="C1275" s="148"/>
      <c r="D1275" s="116"/>
      <c r="E1275" s="149"/>
      <c r="F1275" s="114"/>
      <c r="G1275" s="114"/>
      <c r="H1275" s="150"/>
      <c r="I1275" s="150"/>
      <c r="J1275" s="150"/>
      <c r="K1275" s="151"/>
      <c r="L1275" s="116"/>
      <c r="M1275" s="115"/>
      <c r="N1275" s="114"/>
      <c r="O1275" s="116"/>
      <c r="P1275" s="118"/>
      <c r="Q1275" s="116"/>
      <c r="R1275" s="116"/>
      <c r="S1275" s="116"/>
    </row>
    <row r="1276" spans="1:19" ht="15" hidden="1">
      <c r="A1276" s="146"/>
      <c r="B1276" s="147"/>
      <c r="C1276" s="148"/>
      <c r="D1276" s="116"/>
      <c r="E1276" s="149"/>
      <c r="F1276" s="114"/>
      <c r="G1276" s="114"/>
      <c r="H1276" s="150"/>
      <c r="I1276" s="150"/>
      <c r="J1276" s="150"/>
      <c r="K1276" s="151"/>
      <c r="L1276" s="116"/>
      <c r="M1276" s="115"/>
      <c r="N1276" s="114"/>
      <c r="O1276" s="116"/>
      <c r="P1276" s="118"/>
      <c r="Q1276" s="116"/>
      <c r="R1276" s="116"/>
      <c r="S1276" s="116"/>
    </row>
    <row r="1277" spans="1:19" ht="15" hidden="1">
      <c r="A1277" s="146"/>
      <c r="B1277" s="147"/>
      <c r="C1277" s="148"/>
      <c r="D1277" s="116"/>
      <c r="E1277" s="149"/>
      <c r="F1277" s="114"/>
      <c r="G1277" s="114"/>
      <c r="H1277" s="150"/>
      <c r="I1277" s="150"/>
      <c r="J1277" s="150"/>
      <c r="K1277" s="151"/>
      <c r="L1277" s="116"/>
      <c r="M1277" s="115"/>
      <c r="N1277" s="114"/>
      <c r="O1277" s="116"/>
      <c r="P1277" s="118"/>
      <c r="Q1277" s="116"/>
      <c r="R1277" s="116"/>
      <c r="S1277" s="116"/>
    </row>
    <row r="1278" spans="1:19" ht="15" hidden="1">
      <c r="A1278" s="146"/>
      <c r="B1278" s="147"/>
      <c r="C1278" s="148"/>
      <c r="D1278" s="116"/>
      <c r="E1278" s="149"/>
      <c r="F1278" s="114"/>
      <c r="G1278" s="114"/>
      <c r="H1278" s="150"/>
      <c r="I1278" s="150"/>
      <c r="J1278" s="150"/>
      <c r="K1278" s="151"/>
      <c r="L1278" s="116"/>
      <c r="M1278" s="115"/>
      <c r="N1278" s="114"/>
      <c r="O1278" s="116"/>
      <c r="P1278" s="118"/>
      <c r="Q1278" s="116"/>
      <c r="R1278" s="116"/>
      <c r="S1278" s="116"/>
    </row>
    <row r="1279" spans="1:19" ht="15" hidden="1">
      <c r="A1279" s="146"/>
      <c r="B1279" s="147"/>
      <c r="C1279" s="148"/>
      <c r="D1279" s="116"/>
      <c r="E1279" s="149"/>
      <c r="F1279" s="114"/>
      <c r="G1279" s="114"/>
      <c r="H1279" s="150"/>
      <c r="I1279" s="150"/>
      <c r="J1279" s="150"/>
      <c r="K1279" s="151"/>
      <c r="L1279" s="116"/>
      <c r="M1279" s="115"/>
      <c r="N1279" s="114"/>
      <c r="O1279" s="116"/>
      <c r="P1279" s="118"/>
      <c r="Q1279" s="116"/>
      <c r="R1279" s="116"/>
      <c r="S1279" s="116"/>
    </row>
    <row r="1280" spans="1:19" ht="15" hidden="1">
      <c r="A1280" s="146"/>
      <c r="B1280" s="147"/>
      <c r="C1280" s="148"/>
      <c r="D1280" s="116"/>
      <c r="E1280" s="149"/>
      <c r="F1280" s="114"/>
      <c r="G1280" s="117"/>
      <c r="H1280" s="150"/>
      <c r="I1280" s="150"/>
      <c r="J1280" s="150"/>
      <c r="K1280" s="151"/>
      <c r="L1280" s="116"/>
      <c r="M1280" s="115"/>
      <c r="N1280" s="114"/>
      <c r="O1280" s="116"/>
      <c r="P1280" s="118"/>
      <c r="Q1280" s="116"/>
      <c r="R1280" s="116"/>
      <c r="S1280" s="116"/>
    </row>
    <row r="1281" spans="1:19" ht="15" hidden="1">
      <c r="A1281" s="146"/>
      <c r="B1281" s="147"/>
      <c r="C1281" s="148"/>
      <c r="D1281" s="116"/>
      <c r="E1281" s="149"/>
      <c r="F1281" s="114"/>
      <c r="G1281" s="114"/>
      <c r="H1281" s="150"/>
      <c r="I1281" s="150"/>
      <c r="J1281" s="150"/>
      <c r="K1281" s="151"/>
      <c r="L1281" s="116"/>
      <c r="M1281" s="115"/>
      <c r="N1281" s="114"/>
      <c r="O1281" s="116"/>
      <c r="P1281" s="118"/>
      <c r="Q1281" s="116"/>
      <c r="R1281" s="116"/>
      <c r="S1281" s="116"/>
    </row>
    <row r="1282" spans="1:19" ht="15" hidden="1">
      <c r="A1282" s="146"/>
      <c r="B1282" s="147"/>
      <c r="C1282" s="148"/>
      <c r="D1282" s="116"/>
      <c r="E1282" s="149"/>
      <c r="F1282" s="114"/>
      <c r="G1282" s="114"/>
      <c r="H1282" s="150"/>
      <c r="I1282" s="150"/>
      <c r="J1282" s="150"/>
      <c r="K1282" s="151"/>
      <c r="L1282" s="116"/>
      <c r="M1282" s="115"/>
      <c r="N1282" s="114"/>
      <c r="O1282" s="116"/>
      <c r="P1282" s="118"/>
      <c r="Q1282" s="116"/>
      <c r="R1282" s="116"/>
      <c r="S1282" s="116"/>
    </row>
    <row r="1283" spans="1:19" ht="15" hidden="1">
      <c r="A1283" s="146"/>
      <c r="B1283" s="147"/>
      <c r="C1283" s="148"/>
      <c r="D1283" s="116"/>
      <c r="E1283" s="149"/>
      <c r="F1283" s="114"/>
      <c r="G1283" s="114"/>
      <c r="H1283" s="150"/>
      <c r="I1283" s="150"/>
      <c r="J1283" s="150"/>
      <c r="K1283" s="151"/>
      <c r="L1283" s="116"/>
      <c r="M1283" s="115"/>
      <c r="N1283" s="114"/>
      <c r="O1283" s="116"/>
      <c r="P1283" s="118"/>
      <c r="Q1283" s="116"/>
      <c r="R1283" s="116"/>
      <c r="S1283" s="116"/>
    </row>
    <row r="1284" spans="1:19" ht="15" hidden="1">
      <c r="A1284" s="146"/>
      <c r="B1284" s="147"/>
      <c r="C1284" s="148"/>
      <c r="D1284" s="116"/>
      <c r="E1284" s="149"/>
      <c r="F1284" s="114"/>
      <c r="G1284" s="114"/>
      <c r="H1284" s="150"/>
      <c r="I1284" s="150"/>
      <c r="J1284" s="116"/>
      <c r="K1284" s="151"/>
      <c r="L1284" s="116"/>
      <c r="M1284" s="115"/>
      <c r="N1284" s="114"/>
      <c r="O1284" s="116"/>
      <c r="P1284" s="118"/>
      <c r="Q1284" s="116"/>
      <c r="R1284" s="116"/>
      <c r="S1284" s="116"/>
    </row>
    <row r="1285" spans="1:19" ht="15" hidden="1">
      <c r="A1285" s="146"/>
      <c r="B1285" s="147"/>
      <c r="C1285" s="148"/>
      <c r="D1285" s="116"/>
      <c r="E1285" s="149"/>
      <c r="F1285" s="114"/>
      <c r="G1285" s="114"/>
      <c r="H1285" s="150"/>
      <c r="I1285" s="150"/>
      <c r="J1285" s="150"/>
      <c r="K1285" s="151"/>
      <c r="L1285" s="116"/>
      <c r="M1285" s="115"/>
      <c r="N1285" s="114"/>
      <c r="O1285" s="116"/>
      <c r="P1285" s="118"/>
      <c r="Q1285" s="116"/>
      <c r="R1285" s="116"/>
      <c r="S1285" s="116"/>
    </row>
    <row r="1286" spans="1:19" ht="15" hidden="1">
      <c r="A1286" s="146"/>
      <c r="B1286" s="147"/>
      <c r="C1286" s="148"/>
      <c r="D1286" s="116"/>
      <c r="E1286" s="149"/>
      <c r="F1286" s="114"/>
      <c r="G1286" s="114"/>
      <c r="H1286" s="150"/>
      <c r="I1286" s="150"/>
      <c r="J1286" s="150"/>
      <c r="K1286" s="151"/>
      <c r="L1286" s="116"/>
      <c r="M1286" s="115"/>
      <c r="N1286" s="114"/>
      <c r="O1286" s="116"/>
      <c r="P1286" s="118"/>
      <c r="Q1286" s="116"/>
      <c r="R1286" s="116"/>
      <c r="S1286" s="116"/>
    </row>
    <row r="1287" spans="1:19" ht="15" hidden="1">
      <c r="A1287" s="146"/>
      <c r="B1287" s="147"/>
      <c r="C1287" s="148"/>
      <c r="D1287" s="116"/>
      <c r="E1287" s="149"/>
      <c r="F1287" s="114"/>
      <c r="G1287" s="114"/>
      <c r="H1287" s="150"/>
      <c r="I1287" s="150"/>
      <c r="J1287" s="150"/>
      <c r="K1287" s="151"/>
      <c r="L1287" s="116"/>
      <c r="M1287" s="115"/>
      <c r="N1287" s="114"/>
      <c r="O1287" s="116"/>
      <c r="P1287" s="118"/>
      <c r="Q1287" s="116"/>
      <c r="R1287" s="116"/>
      <c r="S1287" s="116"/>
    </row>
    <row r="1288" spans="1:19" ht="15" hidden="1">
      <c r="A1288" s="146"/>
      <c r="B1288" s="147"/>
      <c r="C1288" s="148"/>
      <c r="D1288" s="116"/>
      <c r="E1288" s="149"/>
      <c r="F1288" s="114"/>
      <c r="G1288" s="114"/>
      <c r="H1288" s="150"/>
      <c r="I1288" s="150"/>
      <c r="J1288" s="150"/>
      <c r="K1288" s="151"/>
      <c r="L1288" s="116"/>
      <c r="M1288" s="115"/>
      <c r="N1288" s="114"/>
      <c r="O1288" s="116"/>
      <c r="P1288" s="118"/>
      <c r="Q1288" s="116"/>
      <c r="R1288" s="116"/>
      <c r="S1288" s="116"/>
    </row>
    <row r="1289" spans="1:19" ht="15" hidden="1">
      <c r="A1289" s="146"/>
      <c r="B1289" s="147"/>
      <c r="C1289" s="148"/>
      <c r="D1289" s="116"/>
      <c r="E1289" s="149"/>
      <c r="F1289" s="114"/>
      <c r="G1289" s="114"/>
      <c r="H1289" s="150"/>
      <c r="I1289" s="150"/>
      <c r="J1289" s="150"/>
      <c r="K1289" s="151"/>
      <c r="L1289" s="116"/>
      <c r="M1289" s="115"/>
      <c r="N1289" s="114"/>
      <c r="O1289" s="116"/>
      <c r="P1289" s="118"/>
      <c r="Q1289" s="116"/>
      <c r="R1289" s="116"/>
      <c r="S1289" s="116"/>
    </row>
    <row r="1290" spans="1:19" ht="15" hidden="1">
      <c r="A1290" s="146"/>
      <c r="B1290" s="147"/>
      <c r="C1290" s="148"/>
      <c r="D1290" s="116"/>
      <c r="E1290" s="149"/>
      <c r="F1290" s="114"/>
      <c r="G1290" s="114"/>
      <c r="H1290" s="150"/>
      <c r="I1290" s="150"/>
      <c r="J1290" s="150"/>
      <c r="K1290" s="151"/>
      <c r="L1290" s="116"/>
      <c r="M1290" s="115"/>
      <c r="N1290" s="114"/>
      <c r="O1290" s="116"/>
      <c r="P1290" s="118"/>
      <c r="Q1290" s="116"/>
      <c r="R1290" s="116"/>
      <c r="S1290" s="116"/>
    </row>
    <row r="1291" spans="1:19" ht="15" hidden="1">
      <c r="A1291" s="146"/>
      <c r="B1291" s="147"/>
      <c r="C1291" s="148"/>
      <c r="D1291" s="116"/>
      <c r="E1291" s="149"/>
      <c r="F1291" s="114"/>
      <c r="G1291" s="114"/>
      <c r="H1291" s="150"/>
      <c r="I1291" s="150"/>
      <c r="J1291" s="150"/>
      <c r="K1291" s="151"/>
      <c r="L1291" s="116"/>
      <c r="M1291" s="115"/>
      <c r="N1291" s="114"/>
      <c r="O1291" s="116"/>
      <c r="P1291" s="118"/>
      <c r="Q1291" s="116"/>
      <c r="R1291" s="116"/>
      <c r="S1291" s="116"/>
    </row>
    <row r="1292" spans="1:19" ht="15" hidden="1">
      <c r="A1292" s="146"/>
      <c r="B1292" s="147"/>
      <c r="C1292" s="148"/>
      <c r="D1292" s="116"/>
      <c r="E1292" s="149"/>
      <c r="F1292" s="114"/>
      <c r="G1292" s="114"/>
      <c r="H1292" s="150"/>
      <c r="I1292" s="150"/>
      <c r="J1292" s="150"/>
      <c r="K1292" s="151"/>
      <c r="L1292" s="116"/>
      <c r="M1292" s="115"/>
      <c r="N1292" s="114"/>
      <c r="O1292" s="116"/>
      <c r="P1292" s="118"/>
      <c r="Q1292" s="116"/>
      <c r="R1292" s="116"/>
      <c r="S1292" s="116"/>
    </row>
    <row r="1293" spans="1:19" ht="15" hidden="1">
      <c r="A1293" s="146"/>
      <c r="B1293" s="147"/>
      <c r="C1293" s="148"/>
      <c r="D1293" s="116"/>
      <c r="E1293" s="149"/>
      <c r="F1293" s="114"/>
      <c r="G1293" s="114"/>
      <c r="H1293" s="150"/>
      <c r="I1293" s="150"/>
      <c r="J1293" s="116"/>
      <c r="K1293" s="151"/>
      <c r="L1293" s="116"/>
      <c r="M1293" s="115"/>
      <c r="N1293" s="114"/>
      <c r="O1293" s="116"/>
      <c r="P1293" s="118"/>
      <c r="Q1293" s="116"/>
      <c r="R1293" s="116"/>
      <c r="S1293" s="116"/>
    </row>
    <row r="1294" spans="1:19" ht="15" hidden="1">
      <c r="A1294" s="146"/>
      <c r="B1294" s="147"/>
      <c r="C1294" s="148"/>
      <c r="D1294" s="116"/>
      <c r="E1294" s="149"/>
      <c r="F1294" s="114"/>
      <c r="G1294" s="120"/>
      <c r="H1294" s="150"/>
      <c r="I1294" s="150"/>
      <c r="J1294" s="116"/>
      <c r="K1294" s="151"/>
      <c r="L1294" s="116"/>
      <c r="M1294" s="115"/>
      <c r="N1294" s="114"/>
      <c r="O1294" s="116"/>
      <c r="P1294" s="118"/>
      <c r="Q1294" s="116"/>
      <c r="R1294" s="116"/>
      <c r="S1294" s="116"/>
    </row>
    <row r="1295" spans="1:19" ht="15" hidden="1">
      <c r="A1295" s="146"/>
      <c r="B1295" s="147"/>
      <c r="C1295" s="148"/>
      <c r="D1295" s="116"/>
      <c r="E1295" s="149"/>
      <c r="F1295" s="114"/>
      <c r="G1295" s="114"/>
      <c r="H1295" s="150"/>
      <c r="I1295" s="150"/>
      <c r="J1295" s="150"/>
      <c r="K1295" s="151"/>
      <c r="L1295" s="150"/>
      <c r="M1295" s="115"/>
      <c r="N1295" s="114"/>
      <c r="O1295" s="116"/>
      <c r="P1295" s="118"/>
      <c r="Q1295" s="116"/>
      <c r="R1295" s="116"/>
      <c r="S1295" s="116"/>
    </row>
    <row r="1296" spans="1:19" ht="15" hidden="1">
      <c r="A1296" s="146"/>
      <c r="B1296" s="147"/>
      <c r="C1296" s="148"/>
      <c r="D1296" s="116"/>
      <c r="E1296" s="149"/>
      <c r="F1296" s="114"/>
      <c r="G1296" s="114"/>
      <c r="H1296" s="150"/>
      <c r="I1296" s="150"/>
      <c r="J1296" s="150"/>
      <c r="K1296" s="151"/>
      <c r="L1296" s="150"/>
      <c r="M1296" s="115"/>
      <c r="N1296" s="114"/>
      <c r="O1296" s="116"/>
      <c r="P1296" s="118"/>
      <c r="Q1296" s="116"/>
      <c r="R1296" s="116"/>
      <c r="S1296" s="116"/>
    </row>
    <row r="1297" spans="1:19" ht="15" hidden="1">
      <c r="A1297" s="146"/>
      <c r="B1297" s="147"/>
      <c r="C1297" s="148"/>
      <c r="D1297" s="116"/>
      <c r="E1297" s="149"/>
      <c r="F1297" s="114"/>
      <c r="G1297" s="114"/>
      <c r="H1297" s="150"/>
      <c r="I1297" s="150"/>
      <c r="J1297" s="150"/>
      <c r="K1297" s="151"/>
      <c r="L1297" s="150"/>
      <c r="M1297" s="115"/>
      <c r="N1297" s="114"/>
      <c r="O1297" s="116"/>
      <c r="P1297" s="118"/>
      <c r="Q1297" s="116"/>
      <c r="R1297" s="116"/>
      <c r="S1297" s="116"/>
    </row>
    <row r="1298" spans="1:19" ht="15" hidden="1">
      <c r="A1298" s="146"/>
      <c r="B1298" s="147"/>
      <c r="C1298" s="148"/>
      <c r="D1298" s="116"/>
      <c r="E1298" s="149"/>
      <c r="F1298" s="114"/>
      <c r="G1298" s="114"/>
      <c r="H1298" s="150"/>
      <c r="I1298" s="150"/>
      <c r="J1298" s="150"/>
      <c r="K1298" s="151"/>
      <c r="L1298" s="150"/>
      <c r="M1298" s="115"/>
      <c r="N1298" s="114"/>
      <c r="O1298" s="116"/>
      <c r="P1298" s="118"/>
      <c r="Q1298" s="116"/>
      <c r="R1298" s="116"/>
      <c r="S1298" s="116"/>
    </row>
    <row r="1299" spans="1:19" ht="15" hidden="1">
      <c r="A1299" s="146"/>
      <c r="B1299" s="147"/>
      <c r="C1299" s="148"/>
      <c r="D1299" s="116"/>
      <c r="E1299" s="149"/>
      <c r="F1299" s="114"/>
      <c r="G1299" s="114"/>
      <c r="H1299" s="150"/>
      <c r="I1299" s="150"/>
      <c r="J1299" s="150"/>
      <c r="K1299" s="151"/>
      <c r="L1299" s="150"/>
      <c r="M1299" s="115"/>
      <c r="N1299" s="114"/>
      <c r="O1299" s="116"/>
      <c r="P1299" s="118"/>
      <c r="Q1299" s="116"/>
      <c r="R1299" s="116"/>
      <c r="S1299" s="116"/>
    </row>
    <row r="1300" spans="1:19" ht="15" hidden="1">
      <c r="A1300" s="146"/>
      <c r="B1300" s="147"/>
      <c r="C1300" s="148"/>
      <c r="D1300" s="116"/>
      <c r="E1300" s="149"/>
      <c r="F1300" s="114"/>
      <c r="G1300" s="114"/>
      <c r="H1300" s="150"/>
      <c r="I1300" s="150"/>
      <c r="J1300" s="150"/>
      <c r="K1300" s="151"/>
      <c r="L1300" s="150"/>
      <c r="M1300" s="115"/>
      <c r="N1300" s="114"/>
      <c r="O1300" s="116"/>
      <c r="P1300" s="118"/>
      <c r="Q1300" s="116"/>
      <c r="R1300" s="116"/>
      <c r="S1300" s="116"/>
    </row>
    <row r="1301" spans="1:19" ht="15" hidden="1">
      <c r="A1301" s="146"/>
      <c r="B1301" s="147"/>
      <c r="C1301" s="148"/>
      <c r="D1301" s="116"/>
      <c r="E1301" s="149"/>
      <c r="F1301" s="114"/>
      <c r="G1301" s="120"/>
      <c r="H1301" s="150"/>
      <c r="I1301" s="150"/>
      <c r="J1301" s="116"/>
      <c r="K1301" s="151"/>
      <c r="L1301" s="116"/>
      <c r="M1301" s="115"/>
      <c r="N1301" s="114"/>
      <c r="O1301" s="116"/>
      <c r="P1301" s="118"/>
      <c r="Q1301" s="116"/>
      <c r="R1301" s="116"/>
      <c r="S1301" s="116"/>
    </row>
    <row r="1302" spans="1:19" ht="15" hidden="1">
      <c r="A1302" s="146"/>
      <c r="B1302" s="147"/>
      <c r="C1302" s="148"/>
      <c r="D1302" s="116"/>
      <c r="E1302" s="149"/>
      <c r="F1302" s="114"/>
      <c r="G1302" s="114"/>
      <c r="H1302" s="150"/>
      <c r="I1302" s="150"/>
      <c r="J1302" s="150"/>
      <c r="K1302" s="151"/>
      <c r="L1302" s="150"/>
      <c r="M1302" s="115"/>
      <c r="N1302" s="114"/>
      <c r="O1302" s="116"/>
      <c r="P1302" s="118"/>
      <c r="Q1302" s="116"/>
      <c r="R1302" s="116"/>
      <c r="S1302" s="116"/>
    </row>
    <row r="1303" spans="1:19" ht="15" hidden="1">
      <c r="A1303" s="146"/>
      <c r="B1303" s="147"/>
      <c r="C1303" s="148"/>
      <c r="D1303" s="116"/>
      <c r="E1303" s="149"/>
      <c r="F1303" s="114"/>
      <c r="G1303" s="114"/>
      <c r="H1303" s="150"/>
      <c r="I1303" s="150"/>
      <c r="J1303" s="150"/>
      <c r="K1303" s="151"/>
      <c r="L1303" s="150"/>
      <c r="M1303" s="115"/>
      <c r="N1303" s="114"/>
      <c r="O1303" s="116"/>
      <c r="P1303" s="118"/>
      <c r="Q1303" s="116"/>
      <c r="R1303" s="116"/>
      <c r="S1303" s="116"/>
    </row>
    <row r="1304" spans="1:19" ht="15" hidden="1">
      <c r="A1304" s="146"/>
      <c r="B1304" s="147"/>
      <c r="C1304" s="148"/>
      <c r="D1304" s="116"/>
      <c r="E1304" s="149"/>
      <c r="F1304" s="114"/>
      <c r="G1304" s="114"/>
      <c r="H1304" s="150"/>
      <c r="I1304" s="150"/>
      <c r="J1304" s="150"/>
      <c r="K1304" s="151"/>
      <c r="L1304" s="150"/>
      <c r="M1304" s="115"/>
      <c r="N1304" s="114"/>
      <c r="O1304" s="116"/>
      <c r="P1304" s="118"/>
      <c r="Q1304" s="116"/>
      <c r="R1304" s="116"/>
      <c r="S1304" s="116"/>
    </row>
    <row r="1305" spans="1:19" ht="15" hidden="1">
      <c r="A1305" s="146"/>
      <c r="B1305" s="147"/>
      <c r="C1305" s="148"/>
      <c r="D1305" s="116"/>
      <c r="E1305" s="149"/>
      <c r="F1305" s="114"/>
      <c r="G1305" s="114"/>
      <c r="H1305" s="150"/>
      <c r="I1305" s="150"/>
      <c r="J1305" s="150"/>
      <c r="K1305" s="151"/>
      <c r="L1305" s="150"/>
      <c r="M1305" s="115"/>
      <c r="N1305" s="114"/>
      <c r="O1305" s="116"/>
      <c r="P1305" s="118"/>
      <c r="Q1305" s="116"/>
      <c r="R1305" s="116"/>
      <c r="S1305" s="116"/>
    </row>
    <row r="1306" spans="1:19" ht="15" hidden="1">
      <c r="A1306" s="146"/>
      <c r="B1306" s="147"/>
      <c r="C1306" s="148"/>
      <c r="D1306" s="116"/>
      <c r="E1306" s="149"/>
      <c r="F1306" s="114"/>
      <c r="G1306" s="114"/>
      <c r="H1306" s="150"/>
      <c r="I1306" s="150"/>
      <c r="J1306" s="150"/>
      <c r="K1306" s="151"/>
      <c r="L1306" s="116"/>
      <c r="M1306" s="115"/>
      <c r="N1306" s="114"/>
      <c r="O1306" s="116"/>
      <c r="P1306" s="118"/>
      <c r="Q1306" s="116"/>
      <c r="R1306" s="116"/>
      <c r="S1306" s="116"/>
    </row>
    <row r="1307" spans="1:19" ht="15" hidden="1">
      <c r="A1307" s="146"/>
      <c r="B1307" s="147"/>
      <c r="C1307" s="148"/>
      <c r="D1307" s="116"/>
      <c r="E1307" s="149"/>
      <c r="F1307" s="114"/>
      <c r="G1307" s="114"/>
      <c r="H1307" s="150"/>
      <c r="I1307" s="150"/>
      <c r="J1307" s="150"/>
      <c r="K1307" s="151"/>
      <c r="L1307" s="150"/>
      <c r="M1307" s="115"/>
      <c r="N1307" s="114"/>
      <c r="O1307" s="116"/>
      <c r="P1307" s="118"/>
      <c r="Q1307" s="116"/>
      <c r="R1307" s="116"/>
      <c r="S1307" s="116"/>
    </row>
    <row r="1308" spans="1:19" ht="15" hidden="1">
      <c r="A1308" s="146"/>
      <c r="B1308" s="147"/>
      <c r="C1308" s="148"/>
      <c r="D1308" s="116"/>
      <c r="E1308" s="149"/>
      <c r="F1308" s="114"/>
      <c r="G1308" s="120"/>
      <c r="H1308" s="150"/>
      <c r="I1308" s="150"/>
      <c r="J1308" s="116"/>
      <c r="K1308" s="151"/>
      <c r="L1308" s="116"/>
      <c r="M1308" s="115"/>
      <c r="N1308" s="114"/>
      <c r="O1308" s="116"/>
      <c r="P1308" s="118"/>
      <c r="Q1308" s="116"/>
      <c r="R1308" s="116"/>
      <c r="S1308" s="116"/>
    </row>
    <row r="1309" spans="1:19" ht="15" hidden="1">
      <c r="A1309" s="146"/>
      <c r="B1309" s="147"/>
      <c r="C1309" s="148"/>
      <c r="D1309" s="116"/>
      <c r="E1309" s="149"/>
      <c r="F1309" s="114"/>
      <c r="G1309" s="114"/>
      <c r="H1309" s="150"/>
      <c r="I1309" s="150"/>
      <c r="J1309" s="150"/>
      <c r="K1309" s="151"/>
      <c r="L1309" s="150"/>
      <c r="M1309" s="115"/>
      <c r="N1309" s="114"/>
      <c r="O1309" s="116"/>
      <c r="P1309" s="118"/>
      <c r="Q1309" s="116"/>
      <c r="R1309" s="116"/>
      <c r="S1309" s="116"/>
    </row>
    <row r="1310" spans="1:19" ht="15" hidden="1">
      <c r="A1310" s="146"/>
      <c r="B1310" s="147"/>
      <c r="C1310" s="148"/>
      <c r="D1310" s="116"/>
      <c r="E1310" s="149"/>
      <c r="F1310" s="114"/>
      <c r="G1310" s="114"/>
      <c r="H1310" s="150"/>
      <c r="I1310" s="150"/>
      <c r="J1310" s="150"/>
      <c r="K1310" s="151"/>
      <c r="L1310" s="150"/>
      <c r="M1310" s="115"/>
      <c r="N1310" s="114"/>
      <c r="O1310" s="116"/>
      <c r="P1310" s="118"/>
      <c r="Q1310" s="116"/>
      <c r="R1310" s="116"/>
      <c r="S1310" s="116"/>
    </row>
    <row r="1311" spans="1:19" ht="15" hidden="1">
      <c r="A1311" s="146"/>
      <c r="B1311" s="147"/>
      <c r="C1311" s="148"/>
      <c r="D1311" s="116"/>
      <c r="E1311" s="149"/>
      <c r="F1311" s="114"/>
      <c r="G1311" s="114"/>
      <c r="H1311" s="150"/>
      <c r="I1311" s="150"/>
      <c r="J1311" s="150"/>
      <c r="K1311" s="151"/>
      <c r="L1311" s="150"/>
      <c r="M1311" s="115"/>
      <c r="N1311" s="114"/>
      <c r="O1311" s="116"/>
      <c r="P1311" s="118"/>
      <c r="Q1311" s="116"/>
      <c r="R1311" s="116"/>
      <c r="S1311" s="116"/>
    </row>
    <row r="1312" spans="1:19" ht="15" hidden="1">
      <c r="A1312" s="146"/>
      <c r="B1312" s="147"/>
      <c r="C1312" s="148"/>
      <c r="D1312" s="116"/>
      <c r="E1312" s="149"/>
      <c r="F1312" s="114"/>
      <c r="G1312" s="114"/>
      <c r="H1312" s="150"/>
      <c r="I1312" s="150"/>
      <c r="J1312" s="150"/>
      <c r="K1312" s="151"/>
      <c r="L1312" s="150"/>
      <c r="M1312" s="115"/>
      <c r="N1312" s="114"/>
      <c r="O1312" s="116"/>
      <c r="P1312" s="118"/>
      <c r="Q1312" s="116"/>
      <c r="R1312" s="116"/>
      <c r="S1312" s="116"/>
    </row>
    <row r="1313" spans="1:19" ht="15" hidden="1">
      <c r="A1313" s="146"/>
      <c r="B1313" s="147"/>
      <c r="C1313" s="148"/>
      <c r="D1313" s="116"/>
      <c r="E1313" s="149"/>
      <c r="F1313" s="114"/>
      <c r="G1313" s="114"/>
      <c r="H1313" s="150"/>
      <c r="I1313" s="150"/>
      <c r="J1313" s="150"/>
      <c r="K1313" s="151"/>
      <c r="L1313" s="116"/>
      <c r="M1313" s="115"/>
      <c r="N1313" s="114"/>
      <c r="O1313" s="116"/>
      <c r="P1313" s="118"/>
      <c r="Q1313" s="116"/>
      <c r="R1313" s="116"/>
      <c r="S1313" s="116"/>
    </row>
    <row r="1314" spans="1:19" ht="15" hidden="1">
      <c r="A1314" s="146"/>
      <c r="B1314" s="147"/>
      <c r="C1314" s="148"/>
      <c r="D1314" s="116"/>
      <c r="E1314" s="149"/>
      <c r="F1314" s="114"/>
      <c r="G1314" s="114"/>
      <c r="H1314" s="150"/>
      <c r="I1314" s="150"/>
      <c r="J1314" s="150"/>
      <c r="K1314" s="151"/>
      <c r="L1314" s="150"/>
      <c r="M1314" s="115"/>
      <c r="N1314" s="114"/>
      <c r="O1314" s="116"/>
      <c r="P1314" s="118"/>
      <c r="Q1314" s="116"/>
      <c r="R1314" s="116"/>
      <c r="S1314" s="116"/>
    </row>
    <row r="1315" spans="1:19" ht="15" hidden="1">
      <c r="A1315" s="146"/>
      <c r="B1315" s="147"/>
      <c r="C1315" s="148"/>
      <c r="D1315" s="116"/>
      <c r="E1315" s="149"/>
      <c r="F1315" s="114"/>
      <c r="G1315" s="120"/>
      <c r="H1315" s="150"/>
      <c r="I1315" s="150"/>
      <c r="J1315" s="116"/>
      <c r="K1315" s="151"/>
      <c r="L1315" s="116"/>
      <c r="M1315" s="115"/>
      <c r="N1315" s="114"/>
      <c r="O1315" s="116"/>
      <c r="P1315" s="118"/>
      <c r="Q1315" s="116"/>
      <c r="R1315" s="116"/>
      <c r="S1315" s="116"/>
    </row>
    <row r="1316" spans="1:19" ht="15" hidden="1">
      <c r="A1316" s="146"/>
      <c r="B1316" s="147"/>
      <c r="C1316" s="148"/>
      <c r="D1316" s="116"/>
      <c r="E1316" s="149"/>
      <c r="F1316" s="114"/>
      <c r="G1316" s="114"/>
      <c r="H1316" s="150"/>
      <c r="I1316" s="150"/>
      <c r="J1316" s="150"/>
      <c r="K1316" s="151"/>
      <c r="L1316" s="150"/>
      <c r="M1316" s="115"/>
      <c r="N1316" s="114"/>
      <c r="O1316" s="116"/>
      <c r="P1316" s="118"/>
      <c r="Q1316" s="116"/>
      <c r="R1316" s="116"/>
      <c r="S1316" s="116"/>
    </row>
    <row r="1317" spans="1:19" ht="15" hidden="1">
      <c r="A1317" s="146"/>
      <c r="B1317" s="147"/>
      <c r="C1317" s="148"/>
      <c r="D1317" s="116"/>
      <c r="E1317" s="149"/>
      <c r="F1317" s="114"/>
      <c r="G1317" s="114"/>
      <c r="H1317" s="150"/>
      <c r="I1317" s="150"/>
      <c r="J1317" s="150"/>
      <c r="K1317" s="151"/>
      <c r="L1317" s="150"/>
      <c r="M1317" s="115"/>
      <c r="N1317" s="114"/>
      <c r="O1317" s="116"/>
      <c r="P1317" s="118"/>
      <c r="Q1317" s="116"/>
      <c r="R1317" s="116"/>
      <c r="S1317" s="116"/>
    </row>
    <row r="1318" spans="1:19" ht="15" hidden="1">
      <c r="A1318" s="146"/>
      <c r="B1318" s="147"/>
      <c r="C1318" s="148"/>
      <c r="D1318" s="116"/>
      <c r="E1318" s="149"/>
      <c r="F1318" s="114"/>
      <c r="G1318" s="114"/>
      <c r="H1318" s="150"/>
      <c r="I1318" s="150"/>
      <c r="J1318" s="150"/>
      <c r="K1318" s="151"/>
      <c r="L1318" s="150"/>
      <c r="M1318" s="115"/>
      <c r="N1318" s="114"/>
      <c r="O1318" s="116"/>
      <c r="P1318" s="118"/>
      <c r="Q1318" s="116"/>
      <c r="R1318" s="116"/>
      <c r="S1318" s="116"/>
    </row>
    <row r="1319" spans="1:19" ht="15" hidden="1">
      <c r="A1319" s="146"/>
      <c r="B1319" s="147"/>
      <c r="C1319" s="148"/>
      <c r="D1319" s="116"/>
      <c r="E1319" s="149"/>
      <c r="F1319" s="114"/>
      <c r="G1319" s="114"/>
      <c r="H1319" s="150"/>
      <c r="I1319" s="150"/>
      <c r="J1319" s="150"/>
      <c r="K1319" s="151"/>
      <c r="L1319" s="150"/>
      <c r="M1319" s="115"/>
      <c r="N1319" s="114"/>
      <c r="O1319" s="116"/>
      <c r="P1319" s="118"/>
      <c r="Q1319" s="116"/>
      <c r="R1319" s="116"/>
      <c r="S1319" s="116"/>
    </row>
    <row r="1320" spans="1:19" ht="15" hidden="1">
      <c r="A1320" s="146"/>
      <c r="B1320" s="147"/>
      <c r="C1320" s="148"/>
      <c r="D1320" s="116"/>
      <c r="E1320" s="149"/>
      <c r="F1320" s="114"/>
      <c r="G1320" s="114"/>
      <c r="H1320" s="150"/>
      <c r="I1320" s="150"/>
      <c r="J1320" s="150"/>
      <c r="K1320" s="151"/>
      <c r="L1320" s="116"/>
      <c r="M1320" s="115"/>
      <c r="N1320" s="114"/>
      <c r="O1320" s="116"/>
      <c r="P1320" s="118"/>
      <c r="Q1320" s="116"/>
      <c r="R1320" s="116"/>
      <c r="S1320" s="116"/>
    </row>
    <row r="1321" spans="1:19" ht="15" hidden="1">
      <c r="A1321" s="146"/>
      <c r="B1321" s="147"/>
      <c r="C1321" s="148"/>
      <c r="D1321" s="116"/>
      <c r="E1321" s="149"/>
      <c r="F1321" s="114"/>
      <c r="G1321" s="114"/>
      <c r="H1321" s="150"/>
      <c r="I1321" s="150"/>
      <c r="J1321" s="150"/>
      <c r="K1321" s="151"/>
      <c r="L1321" s="150"/>
      <c r="M1321" s="115"/>
      <c r="N1321" s="114"/>
      <c r="O1321" s="116"/>
      <c r="P1321" s="118"/>
      <c r="Q1321" s="116"/>
      <c r="R1321" s="116"/>
      <c r="S1321" s="116"/>
    </row>
    <row r="1322" spans="1:19" ht="15" hidden="1">
      <c r="A1322" s="146"/>
      <c r="B1322" s="147"/>
      <c r="C1322" s="148"/>
      <c r="D1322" s="116"/>
      <c r="E1322" s="149"/>
      <c r="F1322" s="114"/>
      <c r="G1322" s="120"/>
      <c r="H1322" s="150"/>
      <c r="I1322" s="150"/>
      <c r="J1322" s="116"/>
      <c r="K1322" s="151"/>
      <c r="L1322" s="116"/>
      <c r="M1322" s="115"/>
      <c r="N1322" s="114"/>
      <c r="O1322" s="116"/>
      <c r="P1322" s="118"/>
      <c r="Q1322" s="116"/>
      <c r="R1322" s="116"/>
      <c r="S1322" s="116"/>
    </row>
    <row r="1323" spans="1:19" ht="15" hidden="1">
      <c r="A1323" s="146"/>
      <c r="B1323" s="147"/>
      <c r="C1323" s="148"/>
      <c r="D1323" s="116"/>
      <c r="E1323" s="149"/>
      <c r="F1323" s="114"/>
      <c r="G1323" s="114"/>
      <c r="H1323" s="150"/>
      <c r="I1323" s="150"/>
      <c r="J1323" s="150"/>
      <c r="K1323" s="151"/>
      <c r="L1323" s="150"/>
      <c r="M1323" s="115"/>
      <c r="N1323" s="114"/>
      <c r="O1323" s="116"/>
      <c r="P1323" s="118"/>
      <c r="Q1323" s="116"/>
      <c r="R1323" s="116"/>
      <c r="S1323" s="116"/>
    </row>
    <row r="1324" spans="1:19" ht="15" hidden="1">
      <c r="A1324" s="146"/>
      <c r="B1324" s="147"/>
      <c r="C1324" s="148"/>
      <c r="D1324" s="116"/>
      <c r="E1324" s="149"/>
      <c r="F1324" s="114"/>
      <c r="G1324" s="114"/>
      <c r="H1324" s="150"/>
      <c r="I1324" s="150"/>
      <c r="J1324" s="150"/>
      <c r="K1324" s="151"/>
      <c r="L1324" s="150"/>
      <c r="M1324" s="115"/>
      <c r="N1324" s="114"/>
      <c r="O1324" s="116"/>
      <c r="P1324" s="118"/>
      <c r="Q1324" s="116"/>
      <c r="R1324" s="116"/>
      <c r="S1324" s="116"/>
    </row>
    <row r="1325" spans="1:19" ht="15" hidden="1">
      <c r="A1325" s="146"/>
      <c r="B1325" s="147"/>
      <c r="C1325" s="148"/>
      <c r="D1325" s="116"/>
      <c r="E1325" s="149"/>
      <c r="F1325" s="114"/>
      <c r="G1325" s="114"/>
      <c r="H1325" s="150"/>
      <c r="I1325" s="150"/>
      <c r="J1325" s="150"/>
      <c r="K1325" s="151"/>
      <c r="L1325" s="150"/>
      <c r="M1325" s="115"/>
      <c r="N1325" s="114"/>
      <c r="O1325" s="116"/>
      <c r="P1325" s="118"/>
      <c r="Q1325" s="116"/>
      <c r="R1325" s="116"/>
      <c r="S1325" s="116"/>
    </row>
    <row r="1326" spans="1:19" ht="15" hidden="1">
      <c r="A1326" s="146"/>
      <c r="B1326" s="147"/>
      <c r="C1326" s="148"/>
      <c r="D1326" s="116"/>
      <c r="E1326" s="149"/>
      <c r="F1326" s="114"/>
      <c r="G1326" s="114"/>
      <c r="H1326" s="150"/>
      <c r="I1326" s="150"/>
      <c r="J1326" s="150"/>
      <c r="K1326" s="151"/>
      <c r="L1326" s="150"/>
      <c r="M1326" s="115"/>
      <c r="N1326" s="114"/>
      <c r="O1326" s="116"/>
      <c r="P1326" s="118"/>
      <c r="Q1326" s="116"/>
      <c r="R1326" s="116"/>
      <c r="S1326" s="116"/>
    </row>
    <row r="1327" spans="1:19" ht="15" hidden="1">
      <c r="A1327" s="146"/>
      <c r="B1327" s="147"/>
      <c r="C1327" s="148"/>
      <c r="D1327" s="116"/>
      <c r="E1327" s="149"/>
      <c r="F1327" s="114"/>
      <c r="G1327" s="114"/>
      <c r="H1327" s="150"/>
      <c r="I1327" s="150"/>
      <c r="J1327" s="150"/>
      <c r="K1327" s="151"/>
      <c r="L1327" s="116"/>
      <c r="M1327" s="115"/>
      <c r="N1327" s="114"/>
      <c r="O1327" s="116"/>
      <c r="P1327" s="118"/>
      <c r="Q1327" s="116"/>
      <c r="R1327" s="116"/>
      <c r="S1327" s="116"/>
    </row>
    <row r="1328" spans="1:19" ht="15" hidden="1">
      <c r="A1328" s="146"/>
      <c r="B1328" s="147"/>
      <c r="C1328" s="148"/>
      <c r="D1328" s="116"/>
      <c r="E1328" s="149"/>
      <c r="F1328" s="114"/>
      <c r="G1328" s="114"/>
      <c r="H1328" s="150"/>
      <c r="I1328" s="150"/>
      <c r="J1328" s="150"/>
      <c r="K1328" s="151"/>
      <c r="L1328" s="150"/>
      <c r="M1328" s="115"/>
      <c r="N1328" s="114"/>
      <c r="O1328" s="116"/>
      <c r="P1328" s="118"/>
      <c r="Q1328" s="116"/>
      <c r="R1328" s="116"/>
      <c r="S1328" s="116"/>
    </row>
    <row r="1329" spans="1:19" ht="15" hidden="1">
      <c r="A1329" s="146"/>
      <c r="B1329" s="147"/>
      <c r="C1329" s="148"/>
      <c r="D1329" s="116"/>
      <c r="E1329" s="149"/>
      <c r="F1329" s="114"/>
      <c r="G1329" s="120"/>
      <c r="H1329" s="150"/>
      <c r="I1329" s="150"/>
      <c r="J1329" s="116"/>
      <c r="K1329" s="151"/>
      <c r="L1329" s="116"/>
      <c r="M1329" s="115"/>
      <c r="N1329" s="114"/>
      <c r="O1329" s="116"/>
      <c r="P1329" s="118"/>
      <c r="Q1329" s="116"/>
      <c r="R1329" s="116"/>
      <c r="S1329" s="116"/>
    </row>
    <row r="1330" spans="1:19" ht="15" hidden="1">
      <c r="A1330" s="146"/>
      <c r="B1330" s="147"/>
      <c r="C1330" s="148"/>
      <c r="D1330" s="116"/>
      <c r="E1330" s="149"/>
      <c r="F1330" s="114"/>
      <c r="G1330" s="114"/>
      <c r="H1330" s="150"/>
      <c r="I1330" s="150"/>
      <c r="J1330" s="150"/>
      <c r="K1330" s="151"/>
      <c r="L1330" s="150"/>
      <c r="M1330" s="115"/>
      <c r="N1330" s="114"/>
      <c r="O1330" s="116"/>
      <c r="P1330" s="118"/>
      <c r="Q1330" s="116"/>
      <c r="R1330" s="116"/>
      <c r="S1330" s="116"/>
    </row>
    <row r="1331" spans="1:19" ht="15" hidden="1">
      <c r="A1331" s="146"/>
      <c r="B1331" s="147"/>
      <c r="C1331" s="148"/>
      <c r="D1331" s="116"/>
      <c r="E1331" s="149"/>
      <c r="F1331" s="114"/>
      <c r="G1331" s="114"/>
      <c r="H1331" s="150"/>
      <c r="I1331" s="150"/>
      <c r="J1331" s="150"/>
      <c r="K1331" s="151"/>
      <c r="L1331" s="150"/>
      <c r="M1331" s="115"/>
      <c r="N1331" s="114"/>
      <c r="O1331" s="116"/>
      <c r="P1331" s="118"/>
      <c r="Q1331" s="116"/>
      <c r="R1331" s="116"/>
      <c r="S1331" s="116"/>
    </row>
    <row r="1332" spans="1:19" ht="15" hidden="1">
      <c r="A1332" s="146"/>
      <c r="B1332" s="147"/>
      <c r="C1332" s="148"/>
      <c r="D1332" s="116"/>
      <c r="E1332" s="149"/>
      <c r="F1332" s="114"/>
      <c r="G1332" s="114"/>
      <c r="H1332" s="150"/>
      <c r="I1332" s="150"/>
      <c r="J1332" s="150"/>
      <c r="K1332" s="151"/>
      <c r="L1332" s="150"/>
      <c r="M1332" s="115"/>
      <c r="N1332" s="114"/>
      <c r="O1332" s="116"/>
      <c r="P1332" s="118"/>
      <c r="Q1332" s="116"/>
      <c r="R1332" s="116"/>
      <c r="S1332" s="116"/>
    </row>
    <row r="1333" spans="1:19" ht="15" hidden="1">
      <c r="A1333" s="146"/>
      <c r="B1333" s="147"/>
      <c r="C1333" s="148"/>
      <c r="D1333" s="116"/>
      <c r="E1333" s="149"/>
      <c r="F1333" s="114"/>
      <c r="G1333" s="114"/>
      <c r="H1333" s="150"/>
      <c r="I1333" s="150"/>
      <c r="J1333" s="150"/>
      <c r="K1333" s="151"/>
      <c r="L1333" s="150"/>
      <c r="M1333" s="115"/>
      <c r="N1333" s="114"/>
      <c r="O1333" s="116"/>
      <c r="P1333" s="118"/>
      <c r="Q1333" s="116"/>
      <c r="R1333" s="116"/>
      <c r="S1333" s="116"/>
    </row>
    <row r="1334" spans="1:19" ht="15" hidden="1">
      <c r="A1334" s="146"/>
      <c r="B1334" s="147"/>
      <c r="C1334" s="148"/>
      <c r="D1334" s="116"/>
      <c r="E1334" s="149"/>
      <c r="F1334" s="114"/>
      <c r="G1334" s="114"/>
      <c r="H1334" s="150"/>
      <c r="I1334" s="150"/>
      <c r="J1334" s="150"/>
      <c r="K1334" s="151"/>
      <c r="L1334" s="116"/>
      <c r="M1334" s="115"/>
      <c r="N1334" s="114"/>
      <c r="O1334" s="116"/>
      <c r="P1334" s="118"/>
      <c r="Q1334" s="116"/>
      <c r="R1334" s="116"/>
      <c r="S1334" s="116"/>
    </row>
    <row r="1335" spans="1:19" ht="15" hidden="1">
      <c r="A1335" s="146"/>
      <c r="B1335" s="147"/>
      <c r="C1335" s="148"/>
      <c r="D1335" s="116"/>
      <c r="E1335" s="149"/>
      <c r="F1335" s="114"/>
      <c r="G1335" s="114"/>
      <c r="H1335" s="150"/>
      <c r="I1335" s="150"/>
      <c r="J1335" s="150"/>
      <c r="K1335" s="151"/>
      <c r="L1335" s="150"/>
      <c r="M1335" s="115"/>
      <c r="N1335" s="114"/>
      <c r="O1335" s="116"/>
      <c r="P1335" s="118"/>
      <c r="Q1335" s="116"/>
      <c r="R1335" s="116"/>
      <c r="S1335" s="116"/>
    </row>
    <row r="1336" spans="1:19" ht="15" hidden="1">
      <c r="A1336" s="146"/>
      <c r="B1336" s="147"/>
      <c r="C1336" s="148"/>
      <c r="D1336" s="116"/>
      <c r="E1336" s="149"/>
      <c r="F1336" s="114"/>
      <c r="G1336" s="120"/>
      <c r="H1336" s="150"/>
      <c r="I1336" s="150"/>
      <c r="J1336" s="116"/>
      <c r="K1336" s="151"/>
      <c r="L1336" s="116"/>
      <c r="M1336" s="115"/>
      <c r="N1336" s="114"/>
      <c r="O1336" s="116"/>
      <c r="P1336" s="118"/>
      <c r="Q1336" s="116"/>
      <c r="R1336" s="116"/>
      <c r="S1336" s="116"/>
    </row>
    <row r="1337" spans="1:19" ht="15" hidden="1">
      <c r="A1337" s="146"/>
      <c r="B1337" s="147"/>
      <c r="C1337" s="148"/>
      <c r="D1337" s="116"/>
      <c r="E1337" s="149"/>
      <c r="F1337" s="114"/>
      <c r="G1337" s="114"/>
      <c r="H1337" s="150"/>
      <c r="I1337" s="150"/>
      <c r="J1337" s="150"/>
      <c r="K1337" s="151"/>
      <c r="L1337" s="150"/>
      <c r="M1337" s="115"/>
      <c r="N1337" s="114"/>
      <c r="O1337" s="116"/>
      <c r="P1337" s="118"/>
      <c r="Q1337" s="116"/>
      <c r="R1337" s="116"/>
      <c r="S1337" s="116"/>
    </row>
    <row r="1338" spans="1:19" ht="15" hidden="1">
      <c r="A1338" s="146"/>
      <c r="B1338" s="147"/>
      <c r="C1338" s="148"/>
      <c r="D1338" s="116"/>
      <c r="E1338" s="149"/>
      <c r="F1338" s="114"/>
      <c r="G1338" s="114"/>
      <c r="H1338" s="150"/>
      <c r="I1338" s="150"/>
      <c r="J1338" s="150"/>
      <c r="K1338" s="151"/>
      <c r="L1338" s="150"/>
      <c r="M1338" s="115"/>
      <c r="N1338" s="114"/>
      <c r="O1338" s="116"/>
      <c r="P1338" s="118"/>
      <c r="Q1338" s="116"/>
      <c r="R1338" s="116"/>
      <c r="S1338" s="116"/>
    </row>
    <row r="1339" spans="1:19" ht="15" hidden="1">
      <c r="A1339" s="146"/>
      <c r="B1339" s="147"/>
      <c r="C1339" s="148"/>
      <c r="D1339" s="116"/>
      <c r="E1339" s="149"/>
      <c r="F1339" s="114"/>
      <c r="G1339" s="114"/>
      <c r="H1339" s="150"/>
      <c r="I1339" s="150"/>
      <c r="J1339" s="150"/>
      <c r="K1339" s="151"/>
      <c r="L1339" s="150"/>
      <c r="M1339" s="115"/>
      <c r="N1339" s="114"/>
      <c r="O1339" s="116"/>
      <c r="P1339" s="118"/>
      <c r="Q1339" s="116"/>
      <c r="R1339" s="116"/>
      <c r="S1339" s="116"/>
    </row>
    <row r="1340" spans="1:19" ht="15" hidden="1">
      <c r="A1340" s="146"/>
      <c r="B1340" s="147"/>
      <c r="C1340" s="148"/>
      <c r="D1340" s="116"/>
      <c r="E1340" s="149"/>
      <c r="F1340" s="114"/>
      <c r="G1340" s="114"/>
      <c r="H1340" s="150"/>
      <c r="I1340" s="150"/>
      <c r="J1340" s="150"/>
      <c r="K1340" s="151"/>
      <c r="L1340" s="150"/>
      <c r="M1340" s="115"/>
      <c r="N1340" s="114"/>
      <c r="O1340" s="116"/>
      <c r="P1340" s="118"/>
      <c r="Q1340" s="116"/>
      <c r="R1340" s="116"/>
      <c r="S1340" s="116"/>
    </row>
    <row r="1341" spans="1:19" ht="15" hidden="1">
      <c r="A1341" s="146"/>
      <c r="B1341" s="147"/>
      <c r="C1341" s="148"/>
      <c r="D1341" s="116"/>
      <c r="E1341" s="149"/>
      <c r="F1341" s="114"/>
      <c r="G1341" s="114"/>
      <c r="H1341" s="150"/>
      <c r="I1341" s="150"/>
      <c r="J1341" s="150"/>
      <c r="K1341" s="151"/>
      <c r="L1341" s="116"/>
      <c r="M1341" s="115"/>
      <c r="N1341" s="114"/>
      <c r="O1341" s="116"/>
      <c r="P1341" s="118"/>
      <c r="Q1341" s="116"/>
      <c r="R1341" s="116"/>
      <c r="S1341" s="116"/>
    </row>
    <row r="1342" spans="1:19" ht="15" hidden="1">
      <c r="A1342" s="146"/>
      <c r="B1342" s="147"/>
      <c r="C1342" s="148"/>
      <c r="D1342" s="116"/>
      <c r="E1342" s="149"/>
      <c r="F1342" s="114"/>
      <c r="G1342" s="114"/>
      <c r="H1342" s="150"/>
      <c r="I1342" s="150"/>
      <c r="J1342" s="150"/>
      <c r="K1342" s="151"/>
      <c r="L1342" s="150"/>
      <c r="M1342" s="115"/>
      <c r="N1342" s="114"/>
      <c r="O1342" s="116"/>
      <c r="P1342" s="118"/>
      <c r="Q1342" s="116"/>
      <c r="R1342" s="116"/>
      <c r="S1342" s="116"/>
    </row>
    <row r="1343" spans="1:19" ht="15" hidden="1">
      <c r="A1343" s="146"/>
      <c r="B1343" s="147"/>
      <c r="C1343" s="148"/>
      <c r="D1343" s="116"/>
      <c r="E1343" s="149"/>
      <c r="F1343" s="114"/>
      <c r="G1343" s="120"/>
      <c r="H1343" s="150"/>
      <c r="I1343" s="150"/>
      <c r="J1343" s="116"/>
      <c r="K1343" s="151"/>
      <c r="L1343" s="116"/>
      <c r="M1343" s="115"/>
      <c r="N1343" s="114"/>
      <c r="O1343" s="116"/>
      <c r="P1343" s="118"/>
      <c r="Q1343" s="116"/>
      <c r="R1343" s="116"/>
      <c r="S1343" s="116"/>
    </row>
    <row r="1344" spans="1:19" ht="15" hidden="1">
      <c r="A1344" s="146"/>
      <c r="B1344" s="147"/>
      <c r="C1344" s="148"/>
      <c r="D1344" s="116"/>
      <c r="E1344" s="149"/>
      <c r="F1344" s="114"/>
      <c r="G1344" s="114"/>
      <c r="H1344" s="150"/>
      <c r="I1344" s="150"/>
      <c r="J1344" s="150"/>
      <c r="K1344" s="151"/>
      <c r="L1344" s="150"/>
      <c r="M1344" s="115"/>
      <c r="N1344" s="114"/>
      <c r="O1344" s="116"/>
      <c r="P1344" s="118"/>
      <c r="Q1344" s="116"/>
      <c r="R1344" s="116"/>
      <c r="S1344" s="116"/>
    </row>
    <row r="1345" spans="1:19" ht="15" hidden="1">
      <c r="A1345" s="146"/>
      <c r="B1345" s="147"/>
      <c r="C1345" s="148"/>
      <c r="D1345" s="116"/>
      <c r="E1345" s="149"/>
      <c r="F1345" s="114"/>
      <c r="G1345" s="114"/>
      <c r="H1345" s="150"/>
      <c r="I1345" s="150"/>
      <c r="J1345" s="150"/>
      <c r="K1345" s="151"/>
      <c r="L1345" s="150"/>
      <c r="M1345" s="115"/>
      <c r="N1345" s="114"/>
      <c r="O1345" s="116"/>
      <c r="P1345" s="118"/>
      <c r="Q1345" s="116"/>
      <c r="R1345" s="116"/>
      <c r="S1345" s="116"/>
    </row>
    <row r="1346" spans="1:19" ht="15" hidden="1">
      <c r="A1346" s="146"/>
      <c r="B1346" s="147"/>
      <c r="C1346" s="148"/>
      <c r="D1346" s="116"/>
      <c r="E1346" s="149"/>
      <c r="F1346" s="114"/>
      <c r="G1346" s="114"/>
      <c r="H1346" s="150"/>
      <c r="I1346" s="150"/>
      <c r="J1346" s="150"/>
      <c r="K1346" s="151"/>
      <c r="L1346" s="150"/>
      <c r="M1346" s="115"/>
      <c r="N1346" s="114"/>
      <c r="O1346" s="116"/>
      <c r="P1346" s="118"/>
      <c r="Q1346" s="116"/>
      <c r="R1346" s="116"/>
      <c r="S1346" s="116"/>
    </row>
    <row r="1347" spans="1:19" ht="15" hidden="1">
      <c r="A1347" s="146"/>
      <c r="B1347" s="147"/>
      <c r="C1347" s="148"/>
      <c r="D1347" s="116"/>
      <c r="E1347" s="149"/>
      <c r="F1347" s="114"/>
      <c r="G1347" s="114"/>
      <c r="H1347" s="150"/>
      <c r="I1347" s="150"/>
      <c r="J1347" s="150"/>
      <c r="K1347" s="151"/>
      <c r="L1347" s="150"/>
      <c r="M1347" s="115"/>
      <c r="N1347" s="114"/>
      <c r="O1347" s="116"/>
      <c r="P1347" s="118"/>
      <c r="Q1347" s="116"/>
      <c r="R1347" s="116"/>
      <c r="S1347" s="116"/>
    </row>
    <row r="1348" spans="1:19" ht="15" hidden="1">
      <c r="A1348" s="146"/>
      <c r="B1348" s="147"/>
      <c r="C1348" s="148"/>
      <c r="D1348" s="116"/>
      <c r="E1348" s="149"/>
      <c r="F1348" s="114"/>
      <c r="G1348" s="114"/>
      <c r="H1348" s="150"/>
      <c r="I1348" s="150"/>
      <c r="J1348" s="150"/>
      <c r="K1348" s="151"/>
      <c r="L1348" s="116"/>
      <c r="M1348" s="115"/>
      <c r="N1348" s="114"/>
      <c r="O1348" s="116"/>
      <c r="P1348" s="118"/>
      <c r="Q1348" s="116"/>
      <c r="R1348" s="116"/>
      <c r="S1348" s="116"/>
    </row>
    <row r="1349" spans="1:19" ht="15" hidden="1">
      <c r="A1349" s="146"/>
      <c r="B1349" s="147"/>
      <c r="C1349" s="148"/>
      <c r="D1349" s="116"/>
      <c r="E1349" s="149"/>
      <c r="F1349" s="114"/>
      <c r="G1349" s="114"/>
      <c r="H1349" s="150"/>
      <c r="I1349" s="150"/>
      <c r="J1349" s="150"/>
      <c r="K1349" s="151"/>
      <c r="L1349" s="150"/>
      <c r="M1349" s="115"/>
      <c r="N1349" s="114"/>
      <c r="O1349" s="116"/>
      <c r="P1349" s="118"/>
      <c r="Q1349" s="116"/>
      <c r="R1349" s="116"/>
      <c r="S1349" s="116"/>
    </row>
    <row r="1350" spans="1:19" ht="15" hidden="1">
      <c r="A1350" s="146"/>
      <c r="B1350" s="147"/>
      <c r="C1350" s="148"/>
      <c r="D1350" s="116"/>
      <c r="E1350" s="149"/>
      <c r="F1350" s="114"/>
      <c r="G1350" s="117"/>
      <c r="H1350" s="150"/>
      <c r="I1350" s="150"/>
      <c r="J1350" s="116"/>
      <c r="K1350" s="151"/>
      <c r="L1350" s="150"/>
      <c r="M1350" s="155"/>
      <c r="N1350" s="114"/>
      <c r="O1350" s="116"/>
      <c r="P1350" s="118"/>
      <c r="Q1350" s="116"/>
      <c r="R1350" s="116"/>
      <c r="S1350" s="116"/>
    </row>
    <row r="1351" spans="1:19" ht="15" hidden="1">
      <c r="A1351" s="146"/>
      <c r="B1351" s="147"/>
      <c r="C1351" s="148"/>
      <c r="D1351" s="116"/>
      <c r="E1351" s="149"/>
      <c r="F1351" s="114"/>
      <c r="G1351" s="117"/>
      <c r="H1351" s="150"/>
      <c r="I1351" s="150"/>
      <c r="J1351" s="116"/>
      <c r="K1351" s="151"/>
      <c r="L1351" s="150"/>
      <c r="M1351" s="115"/>
      <c r="N1351" s="114"/>
      <c r="O1351" s="116"/>
      <c r="P1351" s="118"/>
      <c r="Q1351" s="116"/>
      <c r="R1351" s="116"/>
      <c r="S1351" s="116"/>
    </row>
    <row r="1352" spans="1:19" ht="15" hidden="1">
      <c r="A1352" s="146"/>
      <c r="B1352" s="147"/>
      <c r="C1352" s="148"/>
      <c r="D1352" s="116"/>
      <c r="E1352" s="149"/>
      <c r="F1352" s="114"/>
      <c r="G1352" s="117"/>
      <c r="H1352" s="150"/>
      <c r="I1352" s="150"/>
      <c r="J1352" s="150"/>
      <c r="K1352" s="151"/>
      <c r="L1352" s="150"/>
      <c r="M1352" s="115"/>
      <c r="N1352" s="114"/>
      <c r="O1352" s="116"/>
      <c r="P1352" s="118"/>
      <c r="Q1352" s="116"/>
      <c r="R1352" s="116"/>
      <c r="S1352" s="116"/>
    </row>
    <row r="1353" spans="1:19" ht="15" hidden="1">
      <c r="A1353" s="146"/>
      <c r="B1353" s="147"/>
      <c r="C1353" s="148"/>
      <c r="D1353" s="116"/>
      <c r="E1353" s="149"/>
      <c r="F1353" s="114"/>
      <c r="G1353" s="117"/>
      <c r="H1353" s="150"/>
      <c r="I1353" s="150"/>
      <c r="J1353" s="116"/>
      <c r="K1353" s="151"/>
      <c r="L1353" s="150"/>
      <c r="M1353" s="115"/>
      <c r="N1353" s="114"/>
      <c r="O1353" s="116"/>
      <c r="P1353" s="118"/>
      <c r="Q1353" s="116"/>
      <c r="R1353" s="116"/>
      <c r="S1353" s="116"/>
    </row>
    <row r="1354" spans="1:19" ht="15" hidden="1">
      <c r="A1354" s="146"/>
      <c r="B1354" s="147"/>
      <c r="C1354" s="148"/>
      <c r="D1354" s="116"/>
      <c r="E1354" s="149"/>
      <c r="F1354" s="114"/>
      <c r="G1354" s="117"/>
      <c r="H1354" s="150"/>
      <c r="I1354" s="150"/>
      <c r="J1354" s="150"/>
      <c r="K1354" s="151"/>
      <c r="L1354" s="150"/>
      <c r="M1354" s="115"/>
      <c r="N1354" s="114"/>
      <c r="O1354" s="116"/>
      <c r="P1354" s="118"/>
      <c r="Q1354" s="116"/>
      <c r="R1354" s="116"/>
      <c r="S1354" s="116"/>
    </row>
    <row r="1355" spans="1:19" ht="15" hidden="1">
      <c r="A1355" s="146"/>
      <c r="B1355" s="147"/>
      <c r="C1355" s="148"/>
      <c r="D1355" s="116"/>
      <c r="E1355" s="149"/>
      <c r="F1355" s="114"/>
      <c r="G1355" s="117"/>
      <c r="H1355" s="150"/>
      <c r="I1355" s="150"/>
      <c r="J1355" s="116"/>
      <c r="K1355" s="151"/>
      <c r="L1355" s="150"/>
      <c r="M1355" s="115"/>
      <c r="N1355" s="114"/>
      <c r="O1355" s="116"/>
      <c r="P1355" s="118"/>
      <c r="Q1355" s="116"/>
      <c r="R1355" s="116"/>
      <c r="S1355" s="116"/>
    </row>
    <row r="1356" spans="1:19" ht="15" hidden="1">
      <c r="A1356" s="146"/>
      <c r="B1356" s="147"/>
      <c r="C1356" s="148"/>
      <c r="D1356" s="116"/>
      <c r="E1356" s="149"/>
      <c r="F1356" s="114"/>
      <c r="G1356" s="117"/>
      <c r="H1356" s="150"/>
      <c r="I1356" s="150"/>
      <c r="J1356" s="150"/>
      <c r="K1356" s="151"/>
      <c r="L1356" s="150"/>
      <c r="M1356" s="115"/>
      <c r="N1356" s="114"/>
      <c r="O1356" s="116"/>
      <c r="P1356" s="118"/>
      <c r="Q1356" s="116"/>
      <c r="R1356" s="116"/>
      <c r="S1356" s="116"/>
    </row>
    <row r="1357" spans="1:19" ht="15" hidden="1">
      <c r="A1357" s="146"/>
      <c r="B1357" s="147"/>
      <c r="C1357" s="148"/>
      <c r="D1357" s="116"/>
      <c r="E1357" s="149"/>
      <c r="F1357" s="114"/>
      <c r="G1357" s="117"/>
      <c r="H1357" s="150"/>
      <c r="I1357" s="150"/>
      <c r="J1357" s="116"/>
      <c r="K1357" s="151"/>
      <c r="L1357" s="150"/>
      <c r="M1357" s="115"/>
      <c r="N1357" s="114"/>
      <c r="O1357" s="116"/>
      <c r="P1357" s="118"/>
      <c r="Q1357" s="116"/>
      <c r="R1357" s="116"/>
      <c r="S1357" s="116"/>
    </row>
    <row r="1358" spans="1:19" ht="15" hidden="1">
      <c r="A1358" s="146"/>
      <c r="B1358" s="147"/>
      <c r="C1358" s="148"/>
      <c r="D1358" s="116"/>
      <c r="E1358" s="149"/>
      <c r="F1358" s="114"/>
      <c r="G1358" s="117"/>
      <c r="H1358" s="150"/>
      <c r="I1358" s="150"/>
      <c r="J1358" s="150"/>
      <c r="K1358" s="151"/>
      <c r="L1358" s="150"/>
      <c r="M1358" s="115"/>
      <c r="N1358" s="114"/>
      <c r="O1358" s="116"/>
      <c r="P1358" s="118"/>
      <c r="Q1358" s="116"/>
      <c r="R1358" s="116"/>
      <c r="S1358" s="116"/>
    </row>
    <row r="1359" spans="1:19" ht="15" hidden="1">
      <c r="A1359" s="146"/>
      <c r="B1359" s="147"/>
      <c r="C1359" s="148"/>
      <c r="D1359" s="116"/>
      <c r="E1359" s="149"/>
      <c r="F1359" s="114"/>
      <c r="G1359" s="117"/>
      <c r="H1359" s="150"/>
      <c r="I1359" s="150"/>
      <c r="J1359" s="116"/>
      <c r="K1359" s="151"/>
      <c r="L1359" s="150"/>
      <c r="M1359" s="115"/>
      <c r="N1359" s="114"/>
      <c r="O1359" s="116"/>
      <c r="P1359" s="118"/>
      <c r="Q1359" s="116"/>
      <c r="R1359" s="116"/>
      <c r="S1359" s="116"/>
    </row>
    <row r="1360" spans="1:19" ht="15" hidden="1">
      <c r="A1360" s="146"/>
      <c r="B1360" s="147"/>
      <c r="C1360" s="148"/>
      <c r="D1360" s="116"/>
      <c r="E1360" s="149"/>
      <c r="F1360" s="114"/>
      <c r="G1360" s="117"/>
      <c r="H1360" s="150"/>
      <c r="I1360" s="150"/>
      <c r="J1360" s="150"/>
      <c r="K1360" s="151"/>
      <c r="L1360" s="150"/>
      <c r="M1360" s="115"/>
      <c r="N1360" s="114"/>
      <c r="O1360" s="116"/>
      <c r="P1360" s="118"/>
      <c r="Q1360" s="116"/>
      <c r="R1360" s="116"/>
      <c r="S1360" s="116"/>
    </row>
    <row r="1361" spans="1:19" ht="15" hidden="1">
      <c r="A1361" s="146"/>
      <c r="B1361" s="147"/>
      <c r="C1361" s="148"/>
      <c r="D1361" s="116"/>
      <c r="E1361" s="149"/>
      <c r="F1361" s="114"/>
      <c r="G1361" s="117"/>
      <c r="H1361" s="150"/>
      <c r="I1361" s="150"/>
      <c r="J1361" s="116"/>
      <c r="K1361" s="151"/>
      <c r="L1361" s="150"/>
      <c r="M1361" s="115"/>
      <c r="N1361" s="114"/>
      <c r="O1361" s="116"/>
      <c r="P1361" s="118"/>
      <c r="Q1361" s="116"/>
      <c r="R1361" s="116"/>
      <c r="S1361" s="116"/>
    </row>
    <row r="1362" spans="1:19" ht="15" hidden="1">
      <c r="A1362" s="146"/>
      <c r="B1362" s="147"/>
      <c r="C1362" s="148"/>
      <c r="D1362" s="116"/>
      <c r="E1362" s="149"/>
      <c r="F1362" s="114"/>
      <c r="G1362" s="117"/>
      <c r="H1362" s="150"/>
      <c r="I1362" s="150"/>
      <c r="J1362" s="150"/>
      <c r="K1362" s="151"/>
      <c r="L1362" s="150"/>
      <c r="M1362" s="115"/>
      <c r="N1362" s="114"/>
      <c r="O1362" s="116"/>
      <c r="P1362" s="118"/>
      <c r="Q1362" s="116"/>
      <c r="R1362" s="116"/>
      <c r="S1362" s="116"/>
    </row>
    <row r="1363" spans="1:19" ht="15" hidden="1">
      <c r="A1363" s="146"/>
      <c r="B1363" s="147"/>
      <c r="C1363" s="148"/>
      <c r="D1363" s="116"/>
      <c r="E1363" s="149"/>
      <c r="F1363" s="114"/>
      <c r="G1363" s="117"/>
      <c r="H1363" s="150"/>
      <c r="I1363" s="150"/>
      <c r="J1363" s="116"/>
      <c r="K1363" s="151"/>
      <c r="L1363" s="150"/>
      <c r="M1363" s="115"/>
      <c r="N1363" s="114"/>
      <c r="O1363" s="116"/>
      <c r="P1363" s="118"/>
      <c r="Q1363" s="116"/>
      <c r="R1363" s="116"/>
      <c r="S1363" s="116"/>
    </row>
    <row r="1364" spans="1:19" ht="15" hidden="1">
      <c r="A1364" s="146"/>
      <c r="B1364" s="147"/>
      <c r="C1364" s="148"/>
      <c r="D1364" s="116"/>
      <c r="E1364" s="149"/>
      <c r="F1364" s="114"/>
      <c r="G1364" s="117"/>
      <c r="H1364" s="150"/>
      <c r="I1364" s="150"/>
      <c r="J1364" s="150"/>
      <c r="K1364" s="151"/>
      <c r="L1364" s="150"/>
      <c r="M1364" s="115"/>
      <c r="N1364" s="114"/>
      <c r="O1364" s="116"/>
      <c r="P1364" s="118"/>
      <c r="Q1364" s="116"/>
      <c r="R1364" s="116"/>
      <c r="S1364" s="116"/>
    </row>
    <row r="1365" spans="1:19" ht="15" hidden="1">
      <c r="A1365" s="146"/>
      <c r="B1365" s="147"/>
      <c r="C1365" s="148"/>
      <c r="D1365" s="116"/>
      <c r="E1365" s="149"/>
      <c r="F1365" s="114"/>
      <c r="G1365" s="117"/>
      <c r="H1365" s="150"/>
      <c r="I1365" s="150"/>
      <c r="J1365" s="116"/>
      <c r="K1365" s="151"/>
      <c r="L1365" s="150"/>
      <c r="M1365" s="115"/>
      <c r="N1365" s="114"/>
      <c r="O1365" s="116"/>
      <c r="P1365" s="118"/>
      <c r="Q1365" s="116"/>
      <c r="R1365" s="116"/>
      <c r="S1365" s="116"/>
    </row>
    <row r="1366" spans="1:19" ht="15" hidden="1">
      <c r="A1366" s="146"/>
      <c r="B1366" s="147"/>
      <c r="C1366" s="148"/>
      <c r="D1366" s="116"/>
      <c r="E1366" s="149"/>
      <c r="F1366" s="114"/>
      <c r="G1366" s="117"/>
      <c r="H1366" s="150"/>
      <c r="I1366" s="150"/>
      <c r="J1366" s="150"/>
      <c r="K1366" s="151"/>
      <c r="L1366" s="150"/>
      <c r="M1366" s="115"/>
      <c r="N1366" s="114"/>
      <c r="O1366" s="116"/>
      <c r="P1366" s="118"/>
      <c r="Q1366" s="116"/>
      <c r="R1366" s="116"/>
      <c r="S1366" s="116"/>
    </row>
    <row r="1367" spans="1:19" ht="15" hidden="1">
      <c r="A1367" s="146"/>
      <c r="B1367" s="147"/>
      <c r="C1367" s="148"/>
      <c r="D1367" s="116"/>
      <c r="E1367" s="149"/>
      <c r="F1367" s="114"/>
      <c r="G1367" s="117"/>
      <c r="H1367" s="150"/>
      <c r="I1367" s="150"/>
      <c r="J1367" s="116"/>
      <c r="K1367" s="151"/>
      <c r="L1367" s="150"/>
      <c r="M1367" s="115"/>
      <c r="N1367" s="114"/>
      <c r="O1367" s="116"/>
      <c r="P1367" s="118"/>
      <c r="Q1367" s="116"/>
      <c r="R1367" s="116"/>
      <c r="S1367" s="116"/>
    </row>
    <row r="1368" spans="1:19" ht="15" hidden="1">
      <c r="A1368" s="146"/>
      <c r="B1368" s="147"/>
      <c r="C1368" s="148"/>
      <c r="D1368" s="116"/>
      <c r="E1368" s="149"/>
      <c r="F1368" s="114"/>
      <c r="G1368" s="117"/>
      <c r="H1368" s="150"/>
      <c r="I1368" s="150"/>
      <c r="J1368" s="150"/>
      <c r="K1368" s="151"/>
      <c r="L1368" s="150"/>
      <c r="M1368" s="115"/>
      <c r="N1368" s="114"/>
      <c r="O1368" s="116"/>
      <c r="P1368" s="118"/>
      <c r="Q1368" s="116"/>
      <c r="R1368" s="116"/>
      <c r="S1368" s="116"/>
    </row>
    <row r="1369" spans="1:19" ht="15" hidden="1">
      <c r="A1369" s="146"/>
      <c r="B1369" s="147"/>
      <c r="C1369" s="148"/>
      <c r="D1369" s="116"/>
      <c r="E1369" s="149"/>
      <c r="F1369" s="114"/>
      <c r="G1369" s="117"/>
      <c r="H1369" s="150"/>
      <c r="I1369" s="150"/>
      <c r="J1369" s="116"/>
      <c r="K1369" s="151"/>
      <c r="L1369" s="150"/>
      <c r="M1369" s="115"/>
      <c r="N1369" s="114"/>
      <c r="O1369" s="116"/>
      <c r="P1369" s="118"/>
      <c r="Q1369" s="116"/>
      <c r="R1369" s="116"/>
      <c r="S1369" s="116"/>
    </row>
    <row r="1370" spans="1:19" ht="15" hidden="1">
      <c r="A1370" s="146"/>
      <c r="B1370" s="147"/>
      <c r="C1370" s="148"/>
      <c r="D1370" s="116"/>
      <c r="E1370" s="149"/>
      <c r="F1370" s="114"/>
      <c r="G1370" s="117"/>
      <c r="H1370" s="150"/>
      <c r="I1370" s="150"/>
      <c r="J1370" s="150"/>
      <c r="K1370" s="151"/>
      <c r="L1370" s="150"/>
      <c r="M1370" s="115"/>
      <c r="N1370" s="114"/>
      <c r="O1370" s="116"/>
      <c r="P1370" s="118"/>
      <c r="Q1370" s="116"/>
      <c r="R1370" s="116"/>
      <c r="S1370" s="116"/>
    </row>
    <row r="1371" spans="1:19" ht="15" hidden="1">
      <c r="A1371" s="146"/>
      <c r="B1371" s="147"/>
      <c r="C1371" s="148"/>
      <c r="D1371" s="116"/>
      <c r="E1371" s="149"/>
      <c r="F1371" s="114"/>
      <c r="G1371" s="117"/>
      <c r="H1371" s="150"/>
      <c r="I1371" s="150"/>
      <c r="J1371" s="116"/>
      <c r="K1371" s="151"/>
      <c r="L1371" s="150"/>
      <c r="M1371" s="155"/>
      <c r="N1371" s="114"/>
      <c r="O1371" s="116"/>
      <c r="P1371" s="118"/>
      <c r="Q1371" s="116"/>
      <c r="R1371" s="116"/>
      <c r="S1371" s="116"/>
    </row>
    <row r="1372" spans="1:19" ht="15" hidden="1">
      <c r="A1372" s="146"/>
      <c r="B1372" s="147"/>
      <c r="C1372" s="148"/>
      <c r="D1372" s="116"/>
      <c r="E1372" s="149"/>
      <c r="F1372" s="114"/>
      <c r="G1372" s="117"/>
      <c r="H1372" s="150"/>
      <c r="I1372" s="150"/>
      <c r="J1372" s="116"/>
      <c r="K1372" s="151"/>
      <c r="L1372" s="150"/>
      <c r="M1372" s="115"/>
      <c r="N1372" s="114"/>
      <c r="O1372" s="116"/>
      <c r="P1372" s="118"/>
      <c r="Q1372" s="116"/>
      <c r="R1372" s="116"/>
      <c r="S1372" s="116"/>
    </row>
    <row r="1373" spans="1:19" ht="15" hidden="1">
      <c r="A1373" s="146"/>
      <c r="B1373" s="147"/>
      <c r="C1373" s="148"/>
      <c r="D1373" s="116"/>
      <c r="E1373" s="149"/>
      <c r="F1373" s="114"/>
      <c r="G1373" s="117"/>
      <c r="H1373" s="150"/>
      <c r="I1373" s="150"/>
      <c r="J1373" s="150"/>
      <c r="K1373" s="151"/>
      <c r="L1373" s="150"/>
      <c r="M1373" s="115"/>
      <c r="N1373" s="114"/>
      <c r="O1373" s="116"/>
      <c r="P1373" s="118"/>
      <c r="Q1373" s="116"/>
      <c r="R1373" s="116"/>
      <c r="S1373" s="116"/>
    </row>
    <row r="1374" spans="1:19" ht="15" hidden="1">
      <c r="A1374" s="146"/>
      <c r="B1374" s="147"/>
      <c r="C1374" s="148"/>
      <c r="D1374" s="116"/>
      <c r="E1374" s="149"/>
      <c r="F1374" s="114"/>
      <c r="G1374" s="117"/>
      <c r="H1374" s="150"/>
      <c r="I1374" s="150"/>
      <c r="J1374" s="116"/>
      <c r="K1374" s="151"/>
      <c r="L1374" s="150"/>
      <c r="M1374" s="115"/>
      <c r="N1374" s="114"/>
      <c r="O1374" s="116"/>
      <c r="P1374" s="118"/>
      <c r="Q1374" s="116"/>
      <c r="R1374" s="116"/>
      <c r="S1374" s="116"/>
    </row>
    <row r="1375" spans="1:19" ht="15" hidden="1">
      <c r="A1375" s="146"/>
      <c r="B1375" s="147"/>
      <c r="C1375" s="148"/>
      <c r="D1375" s="116"/>
      <c r="E1375" s="149"/>
      <c r="F1375" s="114"/>
      <c r="G1375" s="117"/>
      <c r="H1375" s="150"/>
      <c r="I1375" s="150"/>
      <c r="J1375" s="150"/>
      <c r="K1375" s="151"/>
      <c r="L1375" s="150"/>
      <c r="M1375" s="115"/>
      <c r="N1375" s="114"/>
      <c r="O1375" s="116"/>
      <c r="P1375" s="118"/>
      <c r="Q1375" s="116"/>
      <c r="R1375" s="116"/>
      <c r="S1375" s="116"/>
    </row>
    <row r="1376" spans="1:19" ht="15" hidden="1">
      <c r="A1376" s="146"/>
      <c r="B1376" s="147"/>
      <c r="C1376" s="148"/>
      <c r="D1376" s="116"/>
      <c r="E1376" s="149"/>
      <c r="F1376" s="114"/>
      <c r="G1376" s="117"/>
      <c r="H1376" s="150"/>
      <c r="I1376" s="150"/>
      <c r="J1376" s="116"/>
      <c r="K1376" s="151"/>
      <c r="L1376" s="150"/>
      <c r="M1376" s="115"/>
      <c r="N1376" s="114"/>
      <c r="O1376" s="116"/>
      <c r="P1376" s="118"/>
      <c r="Q1376" s="116"/>
      <c r="R1376" s="116"/>
      <c r="S1376" s="116"/>
    </row>
    <row r="1377" spans="1:19" ht="15" hidden="1">
      <c r="A1377" s="146"/>
      <c r="B1377" s="147"/>
      <c r="C1377" s="148"/>
      <c r="D1377" s="116"/>
      <c r="E1377" s="149"/>
      <c r="F1377" s="114"/>
      <c r="G1377" s="117"/>
      <c r="H1377" s="150"/>
      <c r="I1377" s="150"/>
      <c r="J1377" s="150"/>
      <c r="K1377" s="151"/>
      <c r="L1377" s="150"/>
      <c r="M1377" s="115"/>
      <c r="N1377" s="114"/>
      <c r="O1377" s="116"/>
      <c r="P1377" s="118"/>
      <c r="Q1377" s="116"/>
      <c r="R1377" s="116"/>
      <c r="S1377" s="116"/>
    </row>
    <row r="1378" spans="1:19" ht="15" hidden="1">
      <c r="A1378" s="146"/>
      <c r="B1378" s="147"/>
      <c r="C1378" s="148"/>
      <c r="D1378" s="116"/>
      <c r="E1378" s="149"/>
      <c r="F1378" s="114"/>
      <c r="G1378" s="117"/>
      <c r="H1378" s="150"/>
      <c r="I1378" s="150"/>
      <c r="J1378" s="116"/>
      <c r="K1378" s="151"/>
      <c r="L1378" s="150"/>
      <c r="M1378" s="115"/>
      <c r="N1378" s="114"/>
      <c r="O1378" s="116"/>
      <c r="P1378" s="118"/>
      <c r="Q1378" s="116"/>
      <c r="R1378" s="116"/>
      <c r="S1378" s="116"/>
    </row>
    <row r="1379" spans="1:19" ht="15" hidden="1">
      <c r="A1379" s="146"/>
      <c r="B1379" s="147"/>
      <c r="C1379" s="148"/>
      <c r="D1379" s="116"/>
      <c r="E1379" s="149"/>
      <c r="F1379" s="114"/>
      <c r="G1379" s="117"/>
      <c r="H1379" s="150"/>
      <c r="I1379" s="150"/>
      <c r="J1379" s="150"/>
      <c r="K1379" s="151"/>
      <c r="L1379" s="150"/>
      <c r="M1379" s="115"/>
      <c r="N1379" s="114"/>
      <c r="O1379" s="116"/>
      <c r="P1379" s="118"/>
      <c r="Q1379" s="116"/>
      <c r="R1379" s="116"/>
      <c r="S1379" s="116"/>
    </row>
    <row r="1380" spans="1:19" ht="15" hidden="1">
      <c r="A1380" s="146"/>
      <c r="B1380" s="147"/>
      <c r="C1380" s="148"/>
      <c r="D1380" s="116"/>
      <c r="E1380" s="149"/>
      <c r="F1380" s="114"/>
      <c r="G1380" s="117"/>
      <c r="H1380" s="150"/>
      <c r="I1380" s="150"/>
      <c r="J1380" s="116"/>
      <c r="K1380" s="151"/>
      <c r="L1380" s="150"/>
      <c r="M1380" s="115"/>
      <c r="N1380" s="114"/>
      <c r="O1380" s="116"/>
      <c r="P1380" s="118"/>
      <c r="Q1380" s="116"/>
      <c r="R1380" s="116"/>
      <c r="S1380" s="116"/>
    </row>
    <row r="1381" spans="1:19" ht="15" hidden="1">
      <c r="A1381" s="146"/>
      <c r="B1381" s="147"/>
      <c r="C1381" s="148"/>
      <c r="D1381" s="116"/>
      <c r="E1381" s="149"/>
      <c r="F1381" s="114"/>
      <c r="G1381" s="117"/>
      <c r="H1381" s="150"/>
      <c r="I1381" s="150"/>
      <c r="J1381" s="150"/>
      <c r="K1381" s="151"/>
      <c r="L1381" s="150"/>
      <c r="M1381" s="115"/>
      <c r="N1381" s="114"/>
      <c r="O1381" s="116"/>
      <c r="P1381" s="118"/>
      <c r="Q1381" s="116"/>
      <c r="R1381" s="116"/>
      <c r="S1381" s="116"/>
    </row>
    <row r="1382" spans="1:19" ht="15" hidden="1">
      <c r="A1382" s="146"/>
      <c r="B1382" s="147"/>
      <c r="C1382" s="148"/>
      <c r="D1382" s="116"/>
      <c r="E1382" s="149"/>
      <c r="F1382" s="114"/>
      <c r="G1382" s="114"/>
      <c r="H1382" s="150"/>
      <c r="I1382" s="150"/>
      <c r="J1382" s="150"/>
      <c r="K1382" s="151"/>
      <c r="L1382" s="116"/>
      <c r="M1382" s="115"/>
      <c r="N1382" s="114"/>
      <c r="O1382" s="116"/>
      <c r="P1382" s="118"/>
      <c r="Q1382" s="116"/>
      <c r="R1382" s="116"/>
      <c r="S1382" s="116"/>
    </row>
    <row r="1383" spans="1:19" ht="15" hidden="1">
      <c r="A1383" s="146"/>
      <c r="B1383" s="147"/>
      <c r="C1383" s="148"/>
      <c r="D1383" s="116"/>
      <c r="E1383" s="149"/>
      <c r="F1383" s="114"/>
      <c r="G1383" s="114"/>
      <c r="H1383" s="150"/>
      <c r="I1383" s="150"/>
      <c r="J1383" s="116"/>
      <c r="K1383" s="151"/>
      <c r="L1383" s="116"/>
      <c r="M1383" s="115"/>
      <c r="N1383" s="114"/>
      <c r="O1383" s="116"/>
      <c r="P1383" s="118"/>
      <c r="Q1383" s="116"/>
      <c r="R1383" s="116"/>
      <c r="S1383" s="116"/>
    </row>
    <row r="1384" spans="1:19" ht="15" hidden="1">
      <c r="A1384" s="146"/>
      <c r="B1384" s="147"/>
      <c r="C1384" s="148"/>
      <c r="D1384" s="116"/>
      <c r="E1384" s="149"/>
      <c r="F1384" s="114"/>
      <c r="G1384" s="114"/>
      <c r="H1384" s="150"/>
      <c r="I1384" s="150"/>
      <c r="J1384" s="150"/>
      <c r="K1384" s="151"/>
      <c r="L1384" s="116"/>
      <c r="M1384" s="115"/>
      <c r="N1384" s="114"/>
      <c r="O1384" s="116"/>
      <c r="P1384" s="118"/>
      <c r="Q1384" s="116"/>
      <c r="R1384" s="116"/>
      <c r="S1384" s="116"/>
    </row>
    <row r="1385" spans="1:19" ht="15" hidden="1">
      <c r="A1385" s="146"/>
      <c r="B1385" s="147"/>
      <c r="C1385" s="148"/>
      <c r="D1385" s="116"/>
      <c r="E1385" s="149"/>
      <c r="F1385" s="114"/>
      <c r="G1385" s="114"/>
      <c r="H1385" s="150"/>
      <c r="I1385" s="150"/>
      <c r="J1385" s="116"/>
      <c r="K1385" s="151"/>
      <c r="L1385" s="116"/>
      <c r="M1385" s="115"/>
      <c r="N1385" s="114"/>
      <c r="O1385" s="116"/>
      <c r="P1385" s="118"/>
      <c r="Q1385" s="116"/>
      <c r="R1385" s="116"/>
      <c r="S1385" s="116"/>
    </row>
    <row r="1386" spans="1:19" ht="15" hidden="1">
      <c r="A1386" s="146"/>
      <c r="B1386" s="147"/>
      <c r="C1386" s="148"/>
      <c r="D1386" s="116"/>
      <c r="E1386" s="149"/>
      <c r="F1386" s="114"/>
      <c r="G1386" s="114"/>
      <c r="H1386" s="150"/>
      <c r="I1386" s="150"/>
      <c r="J1386" s="150"/>
      <c r="K1386" s="151"/>
      <c r="L1386" s="116"/>
      <c r="M1386" s="115"/>
      <c r="N1386" s="114"/>
      <c r="O1386" s="116"/>
      <c r="P1386" s="118"/>
      <c r="Q1386" s="116"/>
      <c r="R1386" s="116"/>
      <c r="S1386" s="116"/>
    </row>
    <row r="1387" spans="1:19" ht="15" hidden="1">
      <c r="A1387" s="146"/>
      <c r="B1387" s="147"/>
      <c r="C1387" s="148"/>
      <c r="D1387" s="116"/>
      <c r="E1387" s="149"/>
      <c r="F1387" s="114"/>
      <c r="G1387" s="114"/>
      <c r="H1387" s="150"/>
      <c r="I1387" s="150"/>
      <c r="J1387" s="116"/>
      <c r="K1387" s="151"/>
      <c r="L1387" s="116"/>
      <c r="M1387" s="115"/>
      <c r="N1387" s="114"/>
      <c r="O1387" s="116"/>
      <c r="P1387" s="118"/>
      <c r="Q1387" s="116"/>
      <c r="R1387" s="116"/>
      <c r="S1387" s="116"/>
    </row>
    <row r="1388" spans="1:19" ht="15" hidden="1">
      <c r="A1388" s="146"/>
      <c r="B1388" s="147"/>
      <c r="C1388" s="148"/>
      <c r="D1388" s="116"/>
      <c r="E1388" s="149"/>
      <c r="F1388" s="114"/>
      <c r="G1388" s="114"/>
      <c r="H1388" s="150"/>
      <c r="I1388" s="150"/>
      <c r="J1388" s="150"/>
      <c r="K1388" s="151"/>
      <c r="L1388" s="116"/>
      <c r="M1388" s="115"/>
      <c r="N1388" s="114"/>
      <c r="O1388" s="116"/>
      <c r="P1388" s="118"/>
      <c r="Q1388" s="116"/>
      <c r="R1388" s="116"/>
      <c r="S1388" s="116"/>
    </row>
    <row r="1389" spans="1:19" ht="15" hidden="1">
      <c r="A1389" s="146"/>
      <c r="B1389" s="147"/>
      <c r="C1389" s="148"/>
      <c r="D1389" s="116"/>
      <c r="E1389" s="149"/>
      <c r="F1389" s="114"/>
      <c r="G1389" s="114"/>
      <c r="H1389" s="150"/>
      <c r="I1389" s="150"/>
      <c r="J1389" s="116"/>
      <c r="K1389" s="151"/>
      <c r="L1389" s="116"/>
      <c r="M1389" s="115"/>
      <c r="N1389" s="114"/>
      <c r="O1389" s="116"/>
      <c r="P1389" s="118"/>
      <c r="Q1389" s="116"/>
      <c r="R1389" s="116"/>
      <c r="S1389" s="116"/>
    </row>
    <row r="1390" spans="1:19" ht="15" hidden="1">
      <c r="A1390" s="146"/>
      <c r="B1390" s="147"/>
      <c r="C1390" s="148"/>
      <c r="D1390" s="116"/>
      <c r="E1390" s="149"/>
      <c r="F1390" s="114"/>
      <c r="G1390" s="114"/>
      <c r="H1390" s="150"/>
      <c r="I1390" s="150"/>
      <c r="J1390" s="150"/>
      <c r="K1390" s="151"/>
      <c r="L1390" s="116"/>
      <c r="M1390" s="115"/>
      <c r="N1390" s="114"/>
      <c r="O1390" s="116"/>
      <c r="P1390" s="118"/>
      <c r="Q1390" s="116"/>
      <c r="R1390" s="116"/>
      <c r="S1390" s="116"/>
    </row>
    <row r="1391" spans="1:19" ht="15" hidden="1">
      <c r="A1391" s="146"/>
      <c r="B1391" s="147"/>
      <c r="C1391" s="148"/>
      <c r="D1391" s="116"/>
      <c r="E1391" s="149"/>
      <c r="F1391" s="114"/>
      <c r="G1391" s="114"/>
      <c r="H1391" s="150"/>
      <c r="I1391" s="150"/>
      <c r="J1391" s="116"/>
      <c r="K1391" s="151"/>
      <c r="L1391" s="116"/>
      <c r="M1391" s="115"/>
      <c r="N1391" s="114"/>
      <c r="O1391" s="116"/>
      <c r="P1391" s="118"/>
      <c r="Q1391" s="116"/>
      <c r="R1391" s="116"/>
      <c r="S1391" s="116"/>
    </row>
    <row r="1392" spans="1:19" ht="15" hidden="1">
      <c r="A1392" s="146"/>
      <c r="B1392" s="147"/>
      <c r="C1392" s="148"/>
      <c r="D1392" s="116"/>
      <c r="E1392" s="149"/>
      <c r="F1392" s="114"/>
      <c r="G1392" s="114"/>
      <c r="H1392" s="150"/>
      <c r="I1392" s="150"/>
      <c r="J1392" s="150"/>
      <c r="K1392" s="151"/>
      <c r="L1392" s="116"/>
      <c r="M1392" s="115"/>
      <c r="N1392" s="114"/>
      <c r="O1392" s="116"/>
      <c r="P1392" s="118"/>
      <c r="Q1392" s="116"/>
      <c r="R1392" s="116"/>
      <c r="S1392" s="116"/>
    </row>
    <row r="1393" spans="1:19" ht="15" hidden="1">
      <c r="A1393" s="146"/>
      <c r="B1393" s="147"/>
      <c r="C1393" s="148"/>
      <c r="D1393" s="116"/>
      <c r="E1393" s="149"/>
      <c r="F1393" s="114"/>
      <c r="G1393" s="114"/>
      <c r="H1393" s="150"/>
      <c r="I1393" s="150"/>
      <c r="J1393" s="116"/>
      <c r="K1393" s="151"/>
      <c r="L1393" s="116"/>
      <c r="M1393" s="115"/>
      <c r="N1393" s="114"/>
      <c r="O1393" s="116"/>
      <c r="P1393" s="118"/>
      <c r="Q1393" s="116"/>
      <c r="R1393" s="116"/>
      <c r="S1393" s="116"/>
    </row>
    <row r="1394" spans="1:19" ht="15" hidden="1">
      <c r="A1394" s="146"/>
      <c r="B1394" s="147"/>
      <c r="C1394" s="148"/>
      <c r="D1394" s="116"/>
      <c r="E1394" s="149"/>
      <c r="F1394" s="114"/>
      <c r="G1394" s="114"/>
      <c r="H1394" s="150"/>
      <c r="I1394" s="150"/>
      <c r="J1394" s="150"/>
      <c r="K1394" s="151"/>
      <c r="L1394" s="116"/>
      <c r="M1394" s="115"/>
      <c r="N1394" s="114"/>
      <c r="O1394" s="116"/>
      <c r="P1394" s="118"/>
      <c r="Q1394" s="116"/>
      <c r="R1394" s="116"/>
      <c r="S1394" s="116"/>
    </row>
    <row r="1395" spans="1:19" ht="15" hidden="1">
      <c r="A1395" s="146"/>
      <c r="B1395" s="147"/>
      <c r="C1395" s="148"/>
      <c r="D1395" s="116"/>
      <c r="E1395" s="149"/>
      <c r="F1395" s="114"/>
      <c r="G1395" s="114"/>
      <c r="H1395" s="150"/>
      <c r="I1395" s="150"/>
      <c r="J1395" s="116"/>
      <c r="K1395" s="151"/>
      <c r="L1395" s="116"/>
      <c r="M1395" s="115"/>
      <c r="N1395" s="114"/>
      <c r="O1395" s="116"/>
      <c r="P1395" s="118"/>
      <c r="Q1395" s="116"/>
      <c r="R1395" s="116"/>
      <c r="S1395" s="116"/>
    </row>
    <row r="1396" spans="1:19" ht="15" hidden="1">
      <c r="A1396" s="146"/>
      <c r="B1396" s="147"/>
      <c r="C1396" s="148"/>
      <c r="D1396" s="116"/>
      <c r="E1396" s="149"/>
      <c r="F1396" s="114"/>
      <c r="G1396" s="114"/>
      <c r="H1396" s="150"/>
      <c r="I1396" s="150"/>
      <c r="J1396" s="150"/>
      <c r="K1396" s="151"/>
      <c r="L1396" s="116"/>
      <c r="M1396" s="115"/>
      <c r="N1396" s="114"/>
      <c r="O1396" s="116"/>
      <c r="P1396" s="118"/>
      <c r="Q1396" s="116"/>
      <c r="R1396" s="116"/>
      <c r="S1396" s="116"/>
    </row>
    <row r="1397" spans="1:19" ht="15" hidden="1">
      <c r="A1397" s="146"/>
      <c r="B1397" s="147"/>
      <c r="C1397" s="148"/>
      <c r="D1397" s="116"/>
      <c r="E1397" s="149"/>
      <c r="F1397" s="114"/>
      <c r="G1397" s="114"/>
      <c r="H1397" s="150"/>
      <c r="I1397" s="150"/>
      <c r="J1397" s="116"/>
      <c r="K1397" s="151"/>
      <c r="L1397" s="116"/>
      <c r="M1397" s="115"/>
      <c r="N1397" s="114"/>
      <c r="O1397" s="116"/>
      <c r="P1397" s="118"/>
      <c r="Q1397" s="116"/>
      <c r="R1397" s="116"/>
      <c r="S1397" s="116"/>
    </row>
    <row r="1398" spans="1:19" ht="15" hidden="1">
      <c r="A1398" s="146"/>
      <c r="B1398" s="147"/>
      <c r="C1398" s="148"/>
      <c r="D1398" s="116"/>
      <c r="E1398" s="149"/>
      <c r="F1398" s="114"/>
      <c r="G1398" s="114"/>
      <c r="H1398" s="150"/>
      <c r="I1398" s="150"/>
      <c r="J1398" s="150"/>
      <c r="K1398" s="151"/>
      <c r="L1398" s="116"/>
      <c r="M1398" s="115"/>
      <c r="N1398" s="114"/>
      <c r="O1398" s="116"/>
      <c r="P1398" s="118"/>
      <c r="Q1398" s="116"/>
      <c r="R1398" s="116"/>
      <c r="S1398" s="116"/>
    </row>
    <row r="1399" spans="1:19" ht="15" hidden="1">
      <c r="A1399" s="146"/>
      <c r="B1399" s="147"/>
      <c r="C1399" s="148"/>
      <c r="D1399" s="116"/>
      <c r="E1399" s="149"/>
      <c r="F1399" s="114"/>
      <c r="G1399" s="114"/>
      <c r="H1399" s="150"/>
      <c r="I1399" s="150"/>
      <c r="J1399" s="116"/>
      <c r="K1399" s="151"/>
      <c r="L1399" s="116"/>
      <c r="M1399" s="115"/>
      <c r="N1399" s="114"/>
      <c r="O1399" s="116"/>
      <c r="P1399" s="118"/>
      <c r="Q1399" s="116"/>
      <c r="R1399" s="116"/>
      <c r="S1399" s="116"/>
    </row>
    <row r="1400" spans="1:19" ht="15" hidden="1">
      <c r="A1400" s="146"/>
      <c r="B1400" s="147"/>
      <c r="C1400" s="148"/>
      <c r="D1400" s="116"/>
      <c r="E1400" s="149"/>
      <c r="F1400" s="114"/>
      <c r="G1400" s="114"/>
      <c r="H1400" s="150"/>
      <c r="I1400" s="150"/>
      <c r="J1400" s="150"/>
      <c r="K1400" s="151"/>
      <c r="L1400" s="116"/>
      <c r="M1400" s="115"/>
      <c r="N1400" s="114"/>
      <c r="O1400" s="116"/>
      <c r="P1400" s="118"/>
      <c r="Q1400" s="116"/>
      <c r="R1400" s="116"/>
      <c r="S1400" s="116"/>
    </row>
    <row r="1401" spans="1:19" ht="15" hidden="1">
      <c r="A1401" s="146"/>
      <c r="B1401" s="147"/>
      <c r="C1401" s="148"/>
      <c r="D1401" s="116"/>
      <c r="E1401" s="149"/>
      <c r="F1401" s="114"/>
      <c r="G1401" s="114"/>
      <c r="H1401" s="150"/>
      <c r="I1401" s="150"/>
      <c r="J1401" s="116"/>
      <c r="K1401" s="151"/>
      <c r="L1401" s="116"/>
      <c r="M1401" s="115"/>
      <c r="N1401" s="114"/>
      <c r="O1401" s="116"/>
      <c r="P1401" s="118"/>
      <c r="Q1401" s="116"/>
      <c r="R1401" s="116"/>
      <c r="S1401" s="116"/>
    </row>
    <row r="1402" spans="1:19" ht="15" hidden="1">
      <c r="A1402" s="146"/>
      <c r="B1402" s="147"/>
      <c r="C1402" s="148"/>
      <c r="D1402" s="116"/>
      <c r="E1402" s="149"/>
      <c r="F1402" s="114"/>
      <c r="G1402" s="114"/>
      <c r="H1402" s="150"/>
      <c r="I1402" s="150"/>
      <c r="J1402" s="150"/>
      <c r="K1402" s="151"/>
      <c r="L1402" s="116"/>
      <c r="M1402" s="115"/>
      <c r="N1402" s="114"/>
      <c r="O1402" s="116"/>
      <c r="P1402" s="118"/>
      <c r="Q1402" s="116"/>
      <c r="R1402" s="116"/>
      <c r="S1402" s="116"/>
    </row>
    <row r="1403" spans="1:19" ht="15" hidden="1">
      <c r="A1403" s="146"/>
      <c r="B1403" s="147"/>
      <c r="C1403" s="148"/>
      <c r="D1403" s="116"/>
      <c r="E1403" s="149"/>
      <c r="F1403" s="114"/>
      <c r="G1403" s="114"/>
      <c r="H1403" s="150"/>
      <c r="I1403" s="150"/>
      <c r="J1403" s="116"/>
      <c r="K1403" s="151"/>
      <c r="L1403" s="116"/>
      <c r="M1403" s="115"/>
      <c r="N1403" s="114"/>
      <c r="O1403" s="116"/>
      <c r="P1403" s="118"/>
      <c r="Q1403" s="116"/>
      <c r="R1403" s="116"/>
      <c r="S1403" s="116"/>
    </row>
    <row r="1404" spans="1:19" ht="15" hidden="1">
      <c r="A1404" s="146"/>
      <c r="B1404" s="147"/>
      <c r="C1404" s="148"/>
      <c r="D1404" s="116"/>
      <c r="E1404" s="149"/>
      <c r="F1404" s="114"/>
      <c r="G1404" s="114"/>
      <c r="H1404" s="150"/>
      <c r="I1404" s="150"/>
      <c r="J1404" s="150"/>
      <c r="K1404" s="151"/>
      <c r="L1404" s="116"/>
      <c r="M1404" s="115"/>
      <c r="N1404" s="114"/>
      <c r="O1404" s="116"/>
      <c r="P1404" s="118"/>
      <c r="Q1404" s="116"/>
      <c r="R1404" s="116"/>
      <c r="S1404" s="116"/>
    </row>
    <row r="1405" spans="1:19" ht="15" hidden="1">
      <c r="A1405" s="146"/>
      <c r="B1405" s="147"/>
      <c r="C1405" s="148"/>
      <c r="D1405" s="116"/>
      <c r="E1405" s="149"/>
      <c r="F1405" s="114"/>
      <c r="G1405" s="114"/>
      <c r="H1405" s="150"/>
      <c r="I1405" s="150"/>
      <c r="J1405" s="116"/>
      <c r="K1405" s="151"/>
      <c r="L1405" s="116"/>
      <c r="M1405" s="115"/>
      <c r="N1405" s="114"/>
      <c r="O1405" s="116"/>
      <c r="P1405" s="118"/>
      <c r="Q1405" s="116"/>
      <c r="R1405" s="116"/>
      <c r="S1405" s="116"/>
    </row>
    <row r="1406" spans="1:19" ht="15" hidden="1">
      <c r="A1406" s="146"/>
      <c r="B1406" s="147"/>
      <c r="C1406" s="148"/>
      <c r="D1406" s="116"/>
      <c r="E1406" s="149"/>
      <c r="F1406" s="114"/>
      <c r="G1406" s="114"/>
      <c r="H1406" s="150"/>
      <c r="I1406" s="150"/>
      <c r="J1406" s="150"/>
      <c r="K1406" s="151"/>
      <c r="L1406" s="116"/>
      <c r="M1406" s="115"/>
      <c r="N1406" s="114"/>
      <c r="O1406" s="116"/>
      <c r="P1406" s="118"/>
      <c r="Q1406" s="116"/>
      <c r="R1406" s="116"/>
      <c r="S1406" s="116"/>
    </row>
    <row r="1407" spans="1:19" ht="15" hidden="1">
      <c r="A1407" s="146"/>
      <c r="B1407" s="147"/>
      <c r="C1407" s="148"/>
      <c r="D1407" s="116"/>
      <c r="E1407" s="149"/>
      <c r="F1407" s="114"/>
      <c r="G1407" s="114"/>
      <c r="H1407" s="150"/>
      <c r="I1407" s="150"/>
      <c r="J1407" s="116"/>
      <c r="K1407" s="151"/>
      <c r="L1407" s="116"/>
      <c r="M1407" s="115"/>
      <c r="N1407" s="114"/>
      <c r="O1407" s="116"/>
      <c r="P1407" s="118"/>
      <c r="Q1407" s="116"/>
      <c r="R1407" s="116"/>
      <c r="S1407" s="116"/>
    </row>
    <row r="1408" spans="1:19" ht="15" hidden="1">
      <c r="A1408" s="146"/>
      <c r="B1408" s="147"/>
      <c r="C1408" s="148"/>
      <c r="D1408" s="116"/>
      <c r="E1408" s="149"/>
      <c r="F1408" s="114"/>
      <c r="G1408" s="114"/>
      <c r="H1408" s="150"/>
      <c r="I1408" s="150"/>
      <c r="J1408" s="150"/>
      <c r="K1408" s="151"/>
      <c r="L1408" s="116"/>
      <c r="M1408" s="115"/>
      <c r="N1408" s="114"/>
      <c r="O1408" s="116"/>
      <c r="P1408" s="118"/>
      <c r="Q1408" s="116"/>
      <c r="R1408" s="116"/>
      <c r="S1408" s="116"/>
    </row>
    <row r="1409" spans="1:19" ht="15" hidden="1">
      <c r="A1409" s="146"/>
      <c r="B1409" s="147"/>
      <c r="C1409" s="148"/>
      <c r="D1409" s="116"/>
      <c r="E1409" s="149"/>
      <c r="F1409" s="114"/>
      <c r="G1409" s="114"/>
      <c r="H1409" s="150"/>
      <c r="I1409" s="150"/>
      <c r="J1409" s="116"/>
      <c r="K1409" s="151"/>
      <c r="L1409" s="116"/>
      <c r="M1409" s="115"/>
      <c r="N1409" s="114"/>
      <c r="O1409" s="116"/>
      <c r="P1409" s="118"/>
      <c r="Q1409" s="116"/>
      <c r="R1409" s="116"/>
      <c r="S1409" s="116"/>
    </row>
    <row r="1410" spans="1:19" ht="15" hidden="1">
      <c r="A1410" s="146"/>
      <c r="B1410" s="147"/>
      <c r="C1410" s="148"/>
      <c r="D1410" s="116"/>
      <c r="E1410" s="149"/>
      <c r="F1410" s="114"/>
      <c r="G1410" s="114"/>
      <c r="H1410" s="150"/>
      <c r="I1410" s="150"/>
      <c r="J1410" s="150"/>
      <c r="K1410" s="151"/>
      <c r="L1410" s="116"/>
      <c r="M1410" s="115"/>
      <c r="N1410" s="114"/>
      <c r="O1410" s="116"/>
      <c r="P1410" s="118"/>
      <c r="Q1410" s="116"/>
      <c r="R1410" s="116"/>
      <c r="S1410" s="116"/>
    </row>
    <row r="1411" spans="1:19" ht="15" hidden="1">
      <c r="A1411" s="146"/>
      <c r="B1411" s="147"/>
      <c r="C1411" s="148"/>
      <c r="D1411" s="116"/>
      <c r="E1411" s="149"/>
      <c r="F1411" s="114"/>
      <c r="G1411" s="114"/>
      <c r="H1411" s="150"/>
      <c r="I1411" s="150"/>
      <c r="J1411" s="116"/>
      <c r="K1411" s="151"/>
      <c r="L1411" s="116"/>
      <c r="M1411" s="115"/>
      <c r="N1411" s="114"/>
      <c r="O1411" s="116"/>
      <c r="P1411" s="118"/>
      <c r="Q1411" s="116"/>
      <c r="R1411" s="116"/>
      <c r="S1411" s="116"/>
    </row>
    <row r="1412" spans="1:19" ht="15" hidden="1">
      <c r="A1412" s="146"/>
      <c r="B1412" s="147"/>
      <c r="C1412" s="148"/>
      <c r="D1412" s="116"/>
      <c r="E1412" s="149"/>
      <c r="F1412" s="114"/>
      <c r="G1412" s="114"/>
      <c r="H1412" s="150"/>
      <c r="I1412" s="150"/>
      <c r="J1412" s="150"/>
      <c r="K1412" s="151"/>
      <c r="L1412" s="116"/>
      <c r="M1412" s="115"/>
      <c r="N1412" s="114"/>
      <c r="O1412" s="116"/>
      <c r="P1412" s="118"/>
      <c r="Q1412" s="116"/>
      <c r="R1412" s="116"/>
      <c r="S1412" s="116"/>
    </row>
    <row r="1413" spans="1:19" ht="15" hidden="1">
      <c r="A1413" s="146"/>
      <c r="B1413" s="147"/>
      <c r="C1413" s="148"/>
      <c r="D1413" s="116"/>
      <c r="E1413" s="149"/>
      <c r="F1413" s="114"/>
      <c r="G1413" s="114"/>
      <c r="H1413" s="150"/>
      <c r="I1413" s="150"/>
      <c r="J1413" s="116"/>
      <c r="K1413" s="151"/>
      <c r="L1413" s="116"/>
      <c r="M1413" s="115"/>
      <c r="N1413" s="114"/>
      <c r="O1413" s="116"/>
      <c r="P1413" s="118"/>
      <c r="Q1413" s="116"/>
      <c r="R1413" s="116"/>
      <c r="S1413" s="116"/>
    </row>
    <row r="1414" spans="1:19" ht="15" hidden="1">
      <c r="A1414" s="146"/>
      <c r="B1414" s="147"/>
      <c r="C1414" s="148"/>
      <c r="D1414" s="116"/>
      <c r="E1414" s="149"/>
      <c r="F1414" s="114"/>
      <c r="G1414" s="114"/>
      <c r="H1414" s="150"/>
      <c r="I1414" s="150"/>
      <c r="J1414" s="150"/>
      <c r="K1414" s="151"/>
      <c r="L1414" s="116"/>
      <c r="M1414" s="115"/>
      <c r="N1414" s="114"/>
      <c r="O1414" s="116"/>
      <c r="P1414" s="118"/>
      <c r="Q1414" s="116"/>
      <c r="R1414" s="116"/>
      <c r="S1414" s="116"/>
    </row>
    <row r="1415" spans="1:19" ht="15" hidden="1">
      <c r="A1415" s="146"/>
      <c r="B1415" s="147"/>
      <c r="C1415" s="148"/>
      <c r="D1415" s="116"/>
      <c r="E1415" s="149"/>
      <c r="F1415" s="114"/>
      <c r="G1415" s="114"/>
      <c r="H1415" s="150"/>
      <c r="I1415" s="150"/>
      <c r="J1415" s="116"/>
      <c r="K1415" s="151"/>
      <c r="L1415" s="116"/>
      <c r="M1415" s="115"/>
      <c r="N1415" s="114"/>
      <c r="O1415" s="116"/>
      <c r="P1415" s="118"/>
      <c r="Q1415" s="116"/>
      <c r="R1415" s="116"/>
      <c r="S1415" s="116"/>
    </row>
    <row r="1416" spans="1:19" ht="15" hidden="1">
      <c r="A1416" s="146"/>
      <c r="B1416" s="147"/>
      <c r="C1416" s="148"/>
      <c r="D1416" s="116"/>
      <c r="E1416" s="149"/>
      <c r="F1416" s="114"/>
      <c r="G1416" s="114"/>
      <c r="H1416" s="150"/>
      <c r="I1416" s="150"/>
      <c r="J1416" s="150"/>
      <c r="K1416" s="151"/>
      <c r="L1416" s="116"/>
      <c r="M1416" s="115"/>
      <c r="N1416" s="114"/>
      <c r="O1416" s="116"/>
      <c r="P1416" s="118"/>
      <c r="Q1416" s="116"/>
      <c r="R1416" s="116"/>
      <c r="S1416" s="116"/>
    </row>
    <row r="1417" spans="1:19" ht="15" hidden="1">
      <c r="A1417" s="146"/>
      <c r="B1417" s="147"/>
      <c r="C1417" s="148"/>
      <c r="D1417" s="116"/>
      <c r="E1417" s="149"/>
      <c r="F1417" s="114"/>
      <c r="G1417" s="114"/>
      <c r="H1417" s="150"/>
      <c r="I1417" s="150"/>
      <c r="J1417" s="116"/>
      <c r="K1417" s="151"/>
      <c r="L1417" s="116"/>
      <c r="M1417" s="115"/>
      <c r="N1417" s="114"/>
      <c r="O1417" s="116"/>
      <c r="P1417" s="118"/>
      <c r="Q1417" s="116"/>
      <c r="R1417" s="116"/>
      <c r="S1417" s="116"/>
    </row>
    <row r="1418" spans="1:19" ht="15" hidden="1">
      <c r="A1418" s="146"/>
      <c r="B1418" s="147"/>
      <c r="C1418" s="148"/>
      <c r="D1418" s="116"/>
      <c r="E1418" s="149"/>
      <c r="F1418" s="114"/>
      <c r="G1418" s="114"/>
      <c r="H1418" s="150"/>
      <c r="I1418" s="150"/>
      <c r="J1418" s="150"/>
      <c r="K1418" s="151"/>
      <c r="L1418" s="116"/>
      <c r="M1418" s="115"/>
      <c r="N1418" s="114"/>
      <c r="O1418" s="116"/>
      <c r="P1418" s="118"/>
      <c r="Q1418" s="116"/>
      <c r="R1418" s="116"/>
      <c r="S1418" s="116"/>
    </row>
    <row r="1419" spans="1:19" ht="15" hidden="1">
      <c r="A1419" s="146"/>
      <c r="B1419" s="147"/>
      <c r="C1419" s="148"/>
      <c r="D1419" s="116"/>
      <c r="E1419" s="149"/>
      <c r="F1419" s="114"/>
      <c r="G1419" s="114"/>
      <c r="H1419" s="150"/>
      <c r="I1419" s="150"/>
      <c r="J1419" s="116"/>
      <c r="K1419" s="151"/>
      <c r="L1419" s="116"/>
      <c r="M1419" s="115"/>
      <c r="N1419" s="114"/>
      <c r="O1419" s="116"/>
      <c r="P1419" s="118"/>
      <c r="Q1419" s="116"/>
      <c r="R1419" s="116"/>
      <c r="S1419" s="116"/>
    </row>
    <row r="1420" spans="1:19" ht="15" hidden="1">
      <c r="A1420" s="146"/>
      <c r="B1420" s="147"/>
      <c r="C1420" s="148"/>
      <c r="D1420" s="116"/>
      <c r="E1420" s="149"/>
      <c r="F1420" s="114"/>
      <c r="G1420" s="114"/>
      <c r="H1420" s="150"/>
      <c r="I1420" s="150"/>
      <c r="J1420" s="150"/>
      <c r="K1420" s="151"/>
      <c r="L1420" s="116"/>
      <c r="M1420" s="115"/>
      <c r="N1420" s="114"/>
      <c r="O1420" s="116"/>
      <c r="P1420" s="118"/>
      <c r="Q1420" s="116"/>
      <c r="R1420" s="116"/>
      <c r="S1420" s="116"/>
    </row>
    <row r="1421" spans="1:19" ht="15" hidden="1">
      <c r="A1421" s="146"/>
      <c r="B1421" s="147"/>
      <c r="C1421" s="148"/>
      <c r="D1421" s="116"/>
      <c r="E1421" s="149"/>
      <c r="F1421" s="114"/>
      <c r="G1421" s="114"/>
      <c r="H1421" s="150"/>
      <c r="I1421" s="150"/>
      <c r="J1421" s="116"/>
      <c r="K1421" s="151"/>
      <c r="L1421" s="116"/>
      <c r="M1421" s="115"/>
      <c r="N1421" s="114"/>
      <c r="O1421" s="116"/>
      <c r="P1421" s="118"/>
      <c r="Q1421" s="116"/>
      <c r="R1421" s="116"/>
      <c r="S1421" s="116"/>
    </row>
    <row r="1422" spans="1:19" ht="15" hidden="1">
      <c r="A1422" s="146"/>
      <c r="B1422" s="147"/>
      <c r="C1422" s="148"/>
      <c r="D1422" s="116"/>
      <c r="E1422" s="149"/>
      <c r="F1422" s="114"/>
      <c r="G1422" s="114"/>
      <c r="H1422" s="150"/>
      <c r="I1422" s="150"/>
      <c r="J1422" s="150"/>
      <c r="K1422" s="151"/>
      <c r="L1422" s="116"/>
      <c r="M1422" s="115"/>
      <c r="N1422" s="114"/>
      <c r="O1422" s="116"/>
      <c r="P1422" s="118"/>
      <c r="Q1422" s="116"/>
      <c r="R1422" s="116"/>
      <c r="S1422" s="116"/>
    </row>
    <row r="1423" spans="1:19" ht="15" hidden="1">
      <c r="A1423" s="146"/>
      <c r="B1423" s="147"/>
      <c r="C1423" s="148"/>
      <c r="D1423" s="116"/>
      <c r="E1423" s="149"/>
      <c r="F1423" s="114"/>
      <c r="G1423" s="114"/>
      <c r="H1423" s="150"/>
      <c r="I1423" s="150"/>
      <c r="J1423" s="116"/>
      <c r="K1423" s="151"/>
      <c r="L1423" s="116"/>
      <c r="M1423" s="115"/>
      <c r="N1423" s="114"/>
      <c r="O1423" s="116"/>
      <c r="P1423" s="118"/>
      <c r="Q1423" s="116"/>
      <c r="R1423" s="116"/>
      <c r="S1423" s="116"/>
    </row>
    <row r="1424" spans="1:19" ht="15" hidden="1">
      <c r="A1424" s="146"/>
      <c r="B1424" s="147"/>
      <c r="C1424" s="148"/>
      <c r="D1424" s="116"/>
      <c r="E1424" s="149"/>
      <c r="F1424" s="114"/>
      <c r="G1424" s="114"/>
      <c r="H1424" s="150"/>
      <c r="I1424" s="150"/>
      <c r="J1424" s="150"/>
      <c r="K1424" s="151"/>
      <c r="L1424" s="116"/>
      <c r="M1424" s="115"/>
      <c r="N1424" s="114"/>
      <c r="O1424" s="116"/>
      <c r="P1424" s="118"/>
      <c r="Q1424" s="116"/>
      <c r="R1424" s="116"/>
      <c r="S1424" s="116"/>
    </row>
    <row r="1425" spans="1:19" ht="15" hidden="1">
      <c r="A1425" s="146"/>
      <c r="B1425" s="147"/>
      <c r="C1425" s="148"/>
      <c r="D1425" s="116"/>
      <c r="E1425" s="149"/>
      <c r="F1425" s="114"/>
      <c r="G1425" s="114"/>
      <c r="H1425" s="150"/>
      <c r="I1425" s="150"/>
      <c r="J1425" s="116"/>
      <c r="K1425" s="151"/>
      <c r="L1425" s="116"/>
      <c r="M1425" s="115"/>
      <c r="N1425" s="114"/>
      <c r="O1425" s="116"/>
      <c r="P1425" s="118"/>
      <c r="Q1425" s="116"/>
      <c r="R1425" s="116"/>
      <c r="S1425" s="116"/>
    </row>
    <row r="1426" spans="1:19" ht="15" hidden="1">
      <c r="A1426" s="146"/>
      <c r="B1426" s="147"/>
      <c r="C1426" s="148"/>
      <c r="D1426" s="116"/>
      <c r="E1426" s="149"/>
      <c r="F1426" s="114"/>
      <c r="G1426" s="114"/>
      <c r="H1426" s="150"/>
      <c r="I1426" s="150"/>
      <c r="J1426" s="150"/>
      <c r="K1426" s="151"/>
      <c r="L1426" s="116"/>
      <c r="M1426" s="115"/>
      <c r="N1426" s="114"/>
      <c r="O1426" s="116"/>
      <c r="P1426" s="118"/>
      <c r="Q1426" s="116"/>
      <c r="R1426" s="116"/>
      <c r="S1426" s="116"/>
    </row>
    <row r="1427" spans="1:19" ht="15" hidden="1">
      <c r="A1427" s="146"/>
      <c r="B1427" s="147"/>
      <c r="C1427" s="148"/>
      <c r="D1427" s="116"/>
      <c r="E1427" s="149"/>
      <c r="F1427" s="114"/>
      <c r="G1427" s="114"/>
      <c r="H1427" s="150"/>
      <c r="I1427" s="150"/>
      <c r="J1427" s="116"/>
      <c r="K1427" s="151"/>
      <c r="L1427" s="116"/>
      <c r="M1427" s="115"/>
      <c r="N1427" s="114"/>
      <c r="O1427" s="116"/>
      <c r="P1427" s="118"/>
      <c r="Q1427" s="116"/>
      <c r="R1427" s="116"/>
      <c r="S1427" s="116"/>
    </row>
    <row r="1428" spans="1:19" ht="15" hidden="1">
      <c r="A1428" s="146"/>
      <c r="B1428" s="147"/>
      <c r="C1428" s="148"/>
      <c r="D1428" s="116"/>
      <c r="E1428" s="149"/>
      <c r="F1428" s="114"/>
      <c r="G1428" s="114"/>
      <c r="H1428" s="150"/>
      <c r="I1428" s="150"/>
      <c r="J1428" s="150"/>
      <c r="K1428" s="151"/>
      <c r="L1428" s="116"/>
      <c r="M1428" s="115"/>
      <c r="N1428" s="114"/>
      <c r="O1428" s="116"/>
      <c r="P1428" s="118"/>
      <c r="Q1428" s="116"/>
      <c r="R1428" s="116"/>
      <c r="S1428" s="116"/>
    </row>
    <row r="1429" spans="1:19" ht="15" hidden="1">
      <c r="A1429" s="146"/>
      <c r="B1429" s="147"/>
      <c r="C1429" s="148"/>
      <c r="D1429" s="116"/>
      <c r="E1429" s="149"/>
      <c r="F1429" s="114"/>
      <c r="G1429" s="114"/>
      <c r="H1429" s="150"/>
      <c r="I1429" s="150"/>
      <c r="J1429" s="116"/>
      <c r="K1429" s="151"/>
      <c r="L1429" s="116"/>
      <c r="M1429" s="115"/>
      <c r="N1429" s="114"/>
      <c r="O1429" s="116"/>
      <c r="P1429" s="118"/>
      <c r="Q1429" s="116"/>
      <c r="R1429" s="116"/>
      <c r="S1429" s="116"/>
    </row>
    <row r="1430" spans="1:19" ht="15" hidden="1">
      <c r="A1430" s="146"/>
      <c r="B1430" s="147"/>
      <c r="C1430" s="148"/>
      <c r="D1430" s="116"/>
      <c r="E1430" s="149"/>
      <c r="F1430" s="114"/>
      <c r="G1430" s="114"/>
      <c r="H1430" s="150"/>
      <c r="I1430" s="150"/>
      <c r="J1430" s="150"/>
      <c r="K1430" s="151"/>
      <c r="L1430" s="116"/>
      <c r="M1430" s="115"/>
      <c r="N1430" s="114"/>
      <c r="O1430" s="116"/>
      <c r="P1430" s="118"/>
      <c r="Q1430" s="116"/>
      <c r="R1430" s="116"/>
      <c r="S1430" s="116"/>
    </row>
    <row r="1431" spans="1:19" ht="15" hidden="1">
      <c r="A1431" s="146"/>
      <c r="B1431" s="147"/>
      <c r="C1431" s="148"/>
      <c r="D1431" s="116"/>
      <c r="E1431" s="149"/>
      <c r="F1431" s="114"/>
      <c r="G1431" s="114"/>
      <c r="H1431" s="150"/>
      <c r="I1431" s="150"/>
      <c r="J1431" s="116"/>
      <c r="K1431" s="151"/>
      <c r="L1431" s="116"/>
      <c r="M1431" s="115"/>
      <c r="N1431" s="114"/>
      <c r="O1431" s="116"/>
      <c r="P1431" s="118"/>
      <c r="Q1431" s="116"/>
      <c r="R1431" s="116"/>
      <c r="S1431" s="116"/>
    </row>
    <row r="1432" spans="1:19" ht="15" hidden="1">
      <c r="A1432" s="146"/>
      <c r="B1432" s="147"/>
      <c r="C1432" s="148"/>
      <c r="D1432" s="116"/>
      <c r="E1432" s="149"/>
      <c r="F1432" s="114"/>
      <c r="G1432" s="114"/>
      <c r="H1432" s="150"/>
      <c r="I1432" s="150"/>
      <c r="J1432" s="150"/>
      <c r="K1432" s="151"/>
      <c r="L1432" s="116"/>
      <c r="M1432" s="115"/>
      <c r="N1432" s="114"/>
      <c r="O1432" s="116"/>
      <c r="P1432" s="118"/>
      <c r="Q1432" s="116"/>
      <c r="R1432" s="116"/>
      <c r="S1432" s="116"/>
    </row>
    <row r="1433" spans="1:19" ht="15" hidden="1">
      <c r="A1433" s="146"/>
      <c r="B1433" s="147"/>
      <c r="C1433" s="148"/>
      <c r="D1433" s="116"/>
      <c r="E1433" s="149"/>
      <c r="F1433" s="114"/>
      <c r="G1433" s="114"/>
      <c r="H1433" s="150"/>
      <c r="I1433" s="150"/>
      <c r="J1433" s="116"/>
      <c r="K1433" s="151"/>
      <c r="L1433" s="116"/>
      <c r="M1433" s="115"/>
      <c r="N1433" s="114"/>
      <c r="O1433" s="116"/>
      <c r="P1433" s="118"/>
      <c r="Q1433" s="116"/>
      <c r="R1433" s="116"/>
      <c r="S1433" s="116"/>
    </row>
    <row r="1434" spans="1:19" ht="15" hidden="1">
      <c r="A1434" s="146"/>
      <c r="B1434" s="147"/>
      <c r="C1434" s="148"/>
      <c r="D1434" s="116"/>
      <c r="E1434" s="149"/>
      <c r="F1434" s="114"/>
      <c r="G1434" s="114"/>
      <c r="H1434" s="150"/>
      <c r="I1434" s="150"/>
      <c r="J1434" s="150"/>
      <c r="K1434" s="151"/>
      <c r="L1434" s="116"/>
      <c r="M1434" s="115"/>
      <c r="N1434" s="114"/>
      <c r="O1434" s="116"/>
      <c r="P1434" s="118"/>
      <c r="Q1434" s="116"/>
      <c r="R1434" s="116"/>
      <c r="S1434" s="116"/>
    </row>
    <row r="1435" spans="1:19" ht="15" hidden="1">
      <c r="A1435" s="146"/>
      <c r="B1435" s="147"/>
      <c r="C1435" s="148"/>
      <c r="D1435" s="116"/>
      <c r="E1435" s="149"/>
      <c r="F1435" s="114"/>
      <c r="G1435" s="114"/>
      <c r="H1435" s="150"/>
      <c r="I1435" s="150"/>
      <c r="J1435" s="116"/>
      <c r="K1435" s="151"/>
      <c r="L1435" s="116"/>
      <c r="M1435" s="115"/>
      <c r="N1435" s="114"/>
      <c r="O1435" s="116"/>
      <c r="P1435" s="118"/>
      <c r="Q1435" s="116"/>
      <c r="R1435" s="116"/>
      <c r="S1435" s="116"/>
    </row>
    <row r="1436" spans="1:19" ht="15" hidden="1">
      <c r="A1436" s="146"/>
      <c r="B1436" s="147"/>
      <c r="C1436" s="148"/>
      <c r="D1436" s="116"/>
      <c r="E1436" s="149"/>
      <c r="F1436" s="114"/>
      <c r="G1436" s="114"/>
      <c r="H1436" s="150"/>
      <c r="I1436" s="150"/>
      <c r="J1436" s="150"/>
      <c r="K1436" s="151"/>
      <c r="L1436" s="116"/>
      <c r="M1436" s="115"/>
      <c r="N1436" s="114"/>
      <c r="O1436" s="116"/>
      <c r="P1436" s="118"/>
      <c r="Q1436" s="116"/>
      <c r="R1436" s="116"/>
      <c r="S1436" s="116"/>
    </row>
    <row r="1437" spans="1:19" ht="15" hidden="1">
      <c r="A1437" s="146"/>
      <c r="B1437" s="147"/>
      <c r="C1437" s="148"/>
      <c r="D1437" s="116"/>
      <c r="E1437" s="149"/>
      <c r="F1437" s="114"/>
      <c r="G1437" s="114"/>
      <c r="H1437" s="150"/>
      <c r="I1437" s="150"/>
      <c r="J1437" s="116"/>
      <c r="K1437" s="151"/>
      <c r="L1437" s="116"/>
      <c r="M1437" s="115"/>
      <c r="N1437" s="114"/>
      <c r="O1437" s="116"/>
      <c r="P1437" s="118"/>
      <c r="Q1437" s="116"/>
      <c r="R1437" s="116"/>
      <c r="S1437" s="116"/>
    </row>
    <row r="1438" spans="1:19" ht="15" hidden="1">
      <c r="A1438" s="146"/>
      <c r="B1438" s="147"/>
      <c r="C1438" s="148"/>
      <c r="D1438" s="116"/>
      <c r="E1438" s="149"/>
      <c r="F1438" s="114"/>
      <c r="G1438" s="114"/>
      <c r="H1438" s="150"/>
      <c r="I1438" s="150"/>
      <c r="J1438" s="150"/>
      <c r="K1438" s="151"/>
      <c r="L1438" s="116"/>
      <c r="M1438" s="115"/>
      <c r="N1438" s="114"/>
      <c r="O1438" s="116"/>
      <c r="P1438" s="118"/>
      <c r="Q1438" s="116"/>
      <c r="R1438" s="116"/>
      <c r="S1438" s="116"/>
    </row>
    <row r="1439" spans="1:19" ht="15" hidden="1">
      <c r="A1439" s="146"/>
      <c r="B1439" s="147"/>
      <c r="C1439" s="148"/>
      <c r="D1439" s="116"/>
      <c r="E1439" s="149"/>
      <c r="F1439" s="114"/>
      <c r="G1439" s="114"/>
      <c r="H1439" s="150"/>
      <c r="I1439" s="150"/>
      <c r="J1439" s="150"/>
      <c r="K1439" s="151"/>
      <c r="L1439" s="151"/>
      <c r="M1439" s="115"/>
      <c r="N1439" s="114"/>
      <c r="O1439" s="116"/>
      <c r="P1439" s="118"/>
      <c r="Q1439" s="116"/>
      <c r="R1439" s="116"/>
      <c r="S1439" s="116"/>
    </row>
    <row r="1440" spans="1:19" ht="15" hidden="1">
      <c r="A1440" s="146"/>
      <c r="B1440" s="147"/>
      <c r="C1440" s="148"/>
      <c r="D1440" s="116"/>
      <c r="E1440" s="149"/>
      <c r="F1440" s="114"/>
      <c r="G1440" s="114"/>
      <c r="H1440" s="150"/>
      <c r="I1440" s="150"/>
      <c r="J1440" s="150"/>
      <c r="K1440" s="151"/>
      <c r="L1440" s="116"/>
      <c r="M1440" s="115"/>
      <c r="N1440" s="114"/>
      <c r="O1440" s="116"/>
      <c r="P1440" s="118"/>
      <c r="Q1440" s="116"/>
      <c r="R1440" s="116"/>
      <c r="S1440" s="116"/>
    </row>
    <row r="1441" spans="1:19" ht="15" hidden="1">
      <c r="A1441" s="146"/>
      <c r="B1441" s="147"/>
      <c r="C1441" s="148"/>
      <c r="D1441" s="116"/>
      <c r="E1441" s="149"/>
      <c r="F1441" s="114"/>
      <c r="G1441" s="114"/>
      <c r="H1441" s="150"/>
      <c r="I1441" s="150"/>
      <c r="J1441" s="150"/>
      <c r="K1441" s="151"/>
      <c r="L1441" s="116"/>
      <c r="M1441" s="115"/>
      <c r="N1441" s="114"/>
      <c r="O1441" s="116"/>
      <c r="P1441" s="118"/>
      <c r="Q1441" s="116"/>
      <c r="R1441" s="116"/>
      <c r="S1441" s="116"/>
    </row>
    <row r="1442" spans="1:19" ht="15" hidden="1">
      <c r="A1442" s="146"/>
      <c r="B1442" s="147"/>
      <c r="C1442" s="148"/>
      <c r="D1442" s="116"/>
      <c r="E1442" s="149"/>
      <c r="F1442" s="114"/>
      <c r="G1442" s="114"/>
      <c r="H1442" s="150"/>
      <c r="I1442" s="150"/>
      <c r="J1442" s="150"/>
      <c r="K1442" s="151"/>
      <c r="L1442" s="116"/>
      <c r="M1442" s="115"/>
      <c r="N1442" s="114"/>
      <c r="O1442" s="116"/>
      <c r="P1442" s="118"/>
      <c r="Q1442" s="116"/>
      <c r="R1442" s="116"/>
      <c r="S1442" s="116"/>
    </row>
    <row r="1443" spans="1:19" ht="15" hidden="1">
      <c r="A1443" s="146"/>
      <c r="B1443" s="147"/>
      <c r="C1443" s="148"/>
      <c r="D1443" s="116"/>
      <c r="E1443" s="149"/>
      <c r="F1443" s="114"/>
      <c r="G1443" s="114"/>
      <c r="H1443" s="150"/>
      <c r="I1443" s="150"/>
      <c r="J1443" s="150"/>
      <c r="K1443" s="151"/>
      <c r="L1443" s="116"/>
      <c r="M1443" s="115"/>
      <c r="N1443" s="114"/>
      <c r="O1443" s="116"/>
      <c r="P1443" s="118"/>
      <c r="Q1443" s="116"/>
      <c r="R1443" s="116"/>
      <c r="S1443" s="116"/>
    </row>
    <row r="1444" spans="1:19" ht="15" hidden="1">
      <c r="A1444" s="146"/>
      <c r="B1444" s="147"/>
      <c r="C1444" s="148"/>
      <c r="D1444" s="116"/>
      <c r="E1444" s="149"/>
      <c r="F1444" s="114"/>
      <c r="G1444" s="114"/>
      <c r="H1444" s="150"/>
      <c r="I1444" s="150"/>
      <c r="J1444" s="150"/>
      <c r="K1444" s="151"/>
      <c r="L1444" s="116"/>
      <c r="M1444" s="115"/>
      <c r="N1444" s="114"/>
      <c r="O1444" s="116"/>
      <c r="P1444" s="118"/>
      <c r="Q1444" s="116"/>
      <c r="R1444" s="116"/>
      <c r="S1444" s="116"/>
    </row>
    <row r="1445" spans="1:19" ht="15" hidden="1">
      <c r="A1445" s="146"/>
      <c r="B1445" s="147"/>
      <c r="C1445" s="148"/>
      <c r="D1445" s="116"/>
      <c r="E1445" s="149"/>
      <c r="F1445" s="114"/>
      <c r="G1445" s="117"/>
      <c r="H1445" s="150"/>
      <c r="I1445" s="150"/>
      <c r="J1445" s="150"/>
      <c r="K1445" s="151"/>
      <c r="L1445" s="150"/>
      <c r="M1445" s="115"/>
      <c r="N1445" s="114"/>
      <c r="O1445" s="116"/>
      <c r="P1445" s="118"/>
      <c r="Q1445" s="116"/>
      <c r="R1445" s="116"/>
      <c r="S1445" s="116"/>
    </row>
    <row r="1446" spans="1:19" ht="15" hidden="1">
      <c r="A1446" s="146"/>
      <c r="B1446" s="147"/>
      <c r="C1446" s="148"/>
      <c r="D1446" s="116"/>
      <c r="E1446" s="149"/>
      <c r="F1446" s="114"/>
      <c r="G1446" s="117"/>
      <c r="H1446" s="150"/>
      <c r="I1446" s="150"/>
      <c r="J1446" s="150"/>
      <c r="K1446" s="151"/>
      <c r="L1446" s="150"/>
      <c r="M1446" s="115"/>
      <c r="N1446" s="114"/>
      <c r="O1446" s="116"/>
      <c r="P1446" s="118"/>
      <c r="Q1446" s="116"/>
      <c r="R1446" s="116"/>
      <c r="S1446" s="116"/>
    </row>
    <row r="1447" spans="1:19" ht="15" hidden="1">
      <c r="A1447" s="146"/>
      <c r="B1447" s="147"/>
      <c r="C1447" s="148"/>
      <c r="D1447" s="116"/>
      <c r="E1447" s="149"/>
      <c r="F1447" s="114"/>
      <c r="G1447" s="117"/>
      <c r="H1447" s="150"/>
      <c r="I1447" s="150"/>
      <c r="J1447" s="150"/>
      <c r="K1447" s="151"/>
      <c r="L1447" s="150"/>
      <c r="M1447" s="115"/>
      <c r="N1447" s="114"/>
      <c r="O1447" s="116"/>
      <c r="P1447" s="118"/>
      <c r="Q1447" s="116"/>
      <c r="R1447" s="116"/>
      <c r="S1447" s="116"/>
    </row>
    <row r="1448" spans="1:19" ht="15" hidden="1">
      <c r="A1448" s="146"/>
      <c r="B1448" s="147"/>
      <c r="C1448" s="148"/>
      <c r="D1448" s="116"/>
      <c r="E1448" s="149"/>
      <c r="F1448" s="114"/>
      <c r="G1448" s="117"/>
      <c r="H1448" s="150"/>
      <c r="I1448" s="150"/>
      <c r="J1448" s="150"/>
      <c r="K1448" s="151"/>
      <c r="L1448" s="150"/>
      <c r="M1448" s="115"/>
      <c r="N1448" s="114"/>
      <c r="O1448" s="116"/>
      <c r="P1448" s="118"/>
      <c r="Q1448" s="116"/>
      <c r="R1448" s="116"/>
      <c r="S1448" s="116"/>
    </row>
    <row r="1449" spans="1:19" ht="15" hidden="1">
      <c r="A1449" s="146"/>
      <c r="B1449" s="147"/>
      <c r="C1449" s="148"/>
      <c r="D1449" s="116"/>
      <c r="E1449" s="149"/>
      <c r="F1449" s="114"/>
      <c r="G1449" s="116"/>
      <c r="H1449" s="150"/>
      <c r="I1449" s="150"/>
      <c r="J1449" s="116"/>
      <c r="K1449" s="151"/>
      <c r="L1449" s="150"/>
      <c r="M1449" s="115"/>
      <c r="N1449" s="114"/>
      <c r="O1449" s="116"/>
      <c r="P1449" s="118"/>
      <c r="Q1449" s="116"/>
      <c r="R1449" s="116"/>
      <c r="S1449" s="116"/>
    </row>
    <row r="1450" spans="1:19" ht="15" hidden="1">
      <c r="A1450" s="146"/>
      <c r="B1450" s="147"/>
      <c r="C1450" s="148"/>
      <c r="D1450" s="116"/>
      <c r="E1450" s="149"/>
      <c r="F1450" s="114"/>
      <c r="G1450" s="117"/>
      <c r="H1450" s="150"/>
      <c r="I1450" s="150"/>
      <c r="J1450" s="116"/>
      <c r="K1450" s="151"/>
      <c r="L1450" s="116"/>
      <c r="M1450" s="119"/>
      <c r="N1450" s="114"/>
      <c r="O1450" s="116"/>
      <c r="P1450" s="118"/>
      <c r="Q1450" s="116"/>
      <c r="R1450" s="116"/>
      <c r="S1450" s="116"/>
    </row>
    <row r="1451" spans="1:19" ht="15" hidden="1">
      <c r="A1451" s="146"/>
      <c r="B1451" s="147"/>
      <c r="C1451" s="148"/>
      <c r="D1451" s="116"/>
      <c r="E1451" s="149"/>
      <c r="F1451" s="114"/>
      <c r="G1451" s="117"/>
      <c r="H1451" s="150"/>
      <c r="I1451" s="150"/>
      <c r="J1451" s="116"/>
      <c r="K1451" s="151"/>
      <c r="L1451" s="150"/>
      <c r="M1451" s="115"/>
      <c r="N1451" s="114"/>
      <c r="O1451" s="116"/>
      <c r="P1451" s="118"/>
      <c r="Q1451" s="116"/>
      <c r="R1451" s="116"/>
      <c r="S1451" s="116"/>
    </row>
    <row r="1452" spans="1:19" ht="15" hidden="1">
      <c r="A1452" s="146"/>
      <c r="B1452" s="147"/>
      <c r="C1452" s="148"/>
      <c r="D1452" s="116"/>
      <c r="E1452" s="149"/>
      <c r="F1452" s="114"/>
      <c r="G1452" s="117"/>
      <c r="H1452" s="150"/>
      <c r="I1452" s="150"/>
      <c r="J1452" s="150"/>
      <c r="K1452" s="151"/>
      <c r="L1452" s="150"/>
      <c r="M1452" s="115"/>
      <c r="N1452" s="114"/>
      <c r="O1452" s="116"/>
      <c r="P1452" s="118"/>
      <c r="Q1452" s="116"/>
      <c r="R1452" s="116"/>
      <c r="S1452" s="116"/>
    </row>
    <row r="1453" spans="1:19" ht="15" hidden="1">
      <c r="A1453" s="146"/>
      <c r="B1453" s="147"/>
      <c r="C1453" s="148"/>
      <c r="D1453" s="116"/>
      <c r="E1453" s="149"/>
      <c r="F1453" s="114"/>
      <c r="G1453" s="117"/>
      <c r="H1453" s="150"/>
      <c r="I1453" s="150"/>
      <c r="J1453" s="150"/>
      <c r="K1453" s="151"/>
      <c r="L1453" s="150"/>
      <c r="M1453" s="115"/>
      <c r="N1453" s="114"/>
      <c r="O1453" s="116"/>
      <c r="P1453" s="118"/>
      <c r="Q1453" s="116"/>
      <c r="R1453" s="116"/>
      <c r="S1453" s="116"/>
    </row>
    <row r="1454" spans="1:19" ht="15" hidden="1">
      <c r="A1454" s="146"/>
      <c r="B1454" s="147"/>
      <c r="C1454" s="148"/>
      <c r="D1454" s="116"/>
      <c r="E1454" s="149"/>
      <c r="F1454" s="114"/>
      <c r="G1454" s="117"/>
      <c r="H1454" s="150"/>
      <c r="I1454" s="150"/>
      <c r="J1454" s="150"/>
      <c r="K1454" s="151"/>
      <c r="L1454" s="150"/>
      <c r="M1454" s="115"/>
      <c r="N1454" s="114"/>
      <c r="O1454" s="116"/>
      <c r="P1454" s="118"/>
      <c r="Q1454" s="116"/>
      <c r="R1454" s="116"/>
      <c r="S1454" s="116"/>
    </row>
    <row r="1455" spans="1:19" ht="15" hidden="1">
      <c r="A1455" s="146"/>
      <c r="B1455" s="147"/>
      <c r="C1455" s="148"/>
      <c r="D1455" s="116"/>
      <c r="E1455" s="149"/>
      <c r="F1455" s="114"/>
      <c r="G1455" s="117"/>
      <c r="H1455" s="150"/>
      <c r="I1455" s="150"/>
      <c r="J1455" s="150"/>
      <c r="K1455" s="151"/>
      <c r="L1455" s="150"/>
      <c r="M1455" s="115"/>
      <c r="N1455" s="114"/>
      <c r="O1455" s="116"/>
      <c r="P1455" s="118"/>
      <c r="Q1455" s="116"/>
      <c r="R1455" s="116"/>
      <c r="S1455" s="116"/>
    </row>
    <row r="1456" spans="1:19" ht="15" hidden="1">
      <c r="A1456" s="146"/>
      <c r="B1456" s="147"/>
      <c r="C1456" s="148"/>
      <c r="D1456" s="116"/>
      <c r="E1456" s="149"/>
      <c r="F1456" s="114"/>
      <c r="G1456" s="114"/>
      <c r="H1456" s="150"/>
      <c r="I1456" s="150"/>
      <c r="J1456" s="150"/>
      <c r="K1456" s="151"/>
      <c r="L1456" s="150"/>
      <c r="M1456" s="115"/>
      <c r="N1456" s="114"/>
      <c r="O1456" s="116"/>
      <c r="P1456" s="118"/>
      <c r="Q1456" s="116"/>
      <c r="R1456" s="116"/>
      <c r="S1456" s="116"/>
    </row>
    <row r="1457" spans="1:19" ht="15" hidden="1">
      <c r="A1457" s="146"/>
      <c r="B1457" s="147"/>
      <c r="C1457" s="148"/>
      <c r="D1457" s="116"/>
      <c r="E1457" s="149"/>
      <c r="F1457" s="114"/>
      <c r="G1457" s="117"/>
      <c r="H1457" s="150"/>
      <c r="I1457" s="150"/>
      <c r="J1457" s="116"/>
      <c r="K1457" s="151"/>
      <c r="L1457" s="150"/>
      <c r="M1457" s="115"/>
      <c r="N1457" s="114"/>
      <c r="O1457" s="116"/>
      <c r="P1457" s="118"/>
      <c r="Q1457" s="116"/>
      <c r="R1457" s="116"/>
      <c r="S1457" s="116"/>
    </row>
    <row r="1458" spans="1:19" ht="15" hidden="1">
      <c r="A1458" s="146"/>
      <c r="B1458" s="147"/>
      <c r="C1458" s="148"/>
      <c r="D1458" s="116"/>
      <c r="E1458" s="149"/>
      <c r="F1458" s="114"/>
      <c r="G1458" s="117"/>
      <c r="H1458" s="150"/>
      <c r="I1458" s="150"/>
      <c r="J1458" s="150"/>
      <c r="K1458" s="151"/>
      <c r="L1458" s="150"/>
      <c r="M1458" s="115"/>
      <c r="N1458" s="114"/>
      <c r="O1458" s="116"/>
      <c r="P1458" s="118"/>
      <c r="Q1458" s="116"/>
      <c r="R1458" s="116"/>
      <c r="S1458" s="116"/>
    </row>
    <row r="1459" spans="1:19" ht="15" hidden="1">
      <c r="A1459" s="146"/>
      <c r="B1459" s="147"/>
      <c r="C1459" s="148"/>
      <c r="D1459" s="116"/>
      <c r="E1459" s="149"/>
      <c r="F1459" s="114"/>
      <c r="G1459" s="117"/>
      <c r="H1459" s="150"/>
      <c r="I1459" s="150"/>
      <c r="J1459" s="150"/>
      <c r="K1459" s="151"/>
      <c r="L1459" s="150"/>
      <c r="M1459" s="115"/>
      <c r="N1459" s="114"/>
      <c r="O1459" s="116"/>
      <c r="P1459" s="118"/>
      <c r="Q1459" s="116"/>
      <c r="R1459" s="116"/>
      <c r="S1459" s="116"/>
    </row>
    <row r="1460" spans="1:19" ht="15" hidden="1">
      <c r="A1460" s="146"/>
      <c r="B1460" s="147"/>
      <c r="C1460" s="148"/>
      <c r="D1460" s="116"/>
      <c r="E1460" s="149"/>
      <c r="F1460" s="114"/>
      <c r="G1460" s="117"/>
      <c r="H1460" s="150"/>
      <c r="I1460" s="150"/>
      <c r="J1460" s="150"/>
      <c r="K1460" s="151"/>
      <c r="L1460" s="150"/>
      <c r="M1460" s="115"/>
      <c r="N1460" s="114"/>
      <c r="O1460" s="116"/>
      <c r="P1460" s="118"/>
      <c r="Q1460" s="116"/>
      <c r="R1460" s="116"/>
      <c r="S1460" s="116"/>
    </row>
    <row r="1461" spans="1:19" ht="15" hidden="1">
      <c r="A1461" s="146"/>
      <c r="B1461" s="147"/>
      <c r="C1461" s="148"/>
      <c r="D1461" s="116"/>
      <c r="E1461" s="149"/>
      <c r="F1461" s="114"/>
      <c r="G1461" s="117"/>
      <c r="H1461" s="150"/>
      <c r="I1461" s="150"/>
      <c r="J1461" s="150"/>
      <c r="K1461" s="151"/>
      <c r="L1461" s="150"/>
      <c r="M1461" s="115"/>
      <c r="N1461" s="114"/>
      <c r="O1461" s="116"/>
      <c r="P1461" s="118"/>
      <c r="Q1461" s="116"/>
      <c r="R1461" s="116"/>
      <c r="S1461" s="116"/>
    </row>
    <row r="1462" spans="1:19" ht="15" hidden="1">
      <c r="A1462" s="146"/>
      <c r="B1462" s="147"/>
      <c r="C1462" s="148"/>
      <c r="D1462" s="116"/>
      <c r="E1462" s="149"/>
      <c r="F1462" s="114"/>
      <c r="G1462" s="114"/>
      <c r="H1462" s="150"/>
      <c r="I1462" s="150"/>
      <c r="J1462" s="150"/>
      <c r="K1462" s="151"/>
      <c r="L1462" s="150"/>
      <c r="M1462" s="115"/>
      <c r="N1462" s="114"/>
      <c r="O1462" s="116"/>
      <c r="P1462" s="118"/>
      <c r="Q1462" s="116"/>
      <c r="R1462" s="116"/>
      <c r="S1462" s="116"/>
    </row>
    <row r="1463" spans="1:19" ht="15" hidden="1">
      <c r="A1463" s="146"/>
      <c r="B1463" s="147"/>
      <c r="C1463" s="148"/>
      <c r="D1463" s="116"/>
      <c r="E1463" s="149"/>
      <c r="F1463" s="114"/>
      <c r="G1463" s="114"/>
      <c r="H1463" s="150"/>
      <c r="I1463" s="150"/>
      <c r="J1463" s="116"/>
      <c r="K1463" s="151"/>
      <c r="L1463" s="116"/>
      <c r="M1463" s="115"/>
      <c r="N1463" s="114"/>
      <c r="O1463" s="116"/>
      <c r="P1463" s="118"/>
      <c r="Q1463" s="116"/>
      <c r="R1463" s="116"/>
      <c r="S1463" s="116"/>
    </row>
    <row r="1464" spans="1:19" ht="15" hidden="1">
      <c r="A1464" s="146"/>
      <c r="B1464" s="147"/>
      <c r="C1464" s="148"/>
      <c r="D1464" s="116"/>
      <c r="E1464" s="149"/>
      <c r="F1464" s="114"/>
      <c r="G1464" s="114"/>
      <c r="H1464" s="150"/>
      <c r="I1464" s="150"/>
      <c r="J1464" s="150"/>
      <c r="K1464" s="151"/>
      <c r="L1464" s="116"/>
      <c r="M1464" s="115"/>
      <c r="N1464" s="114"/>
      <c r="O1464" s="116"/>
      <c r="P1464" s="118"/>
      <c r="Q1464" s="116"/>
      <c r="R1464" s="116"/>
      <c r="S1464" s="116"/>
    </row>
    <row r="1465" spans="1:19" ht="15" hidden="1">
      <c r="A1465" s="146"/>
      <c r="B1465" s="147"/>
      <c r="C1465" s="148"/>
      <c r="D1465" s="116"/>
      <c r="E1465" s="149"/>
      <c r="F1465" s="114"/>
      <c r="G1465" s="114"/>
      <c r="H1465" s="150"/>
      <c r="I1465" s="150"/>
      <c r="J1465" s="116"/>
      <c r="K1465" s="151"/>
      <c r="L1465" s="116"/>
      <c r="M1465" s="115"/>
      <c r="N1465" s="114"/>
      <c r="O1465" s="116"/>
      <c r="P1465" s="118"/>
      <c r="Q1465" s="116"/>
      <c r="R1465" s="116"/>
      <c r="S1465" s="116"/>
    </row>
    <row r="1466" spans="1:19" ht="15" hidden="1">
      <c r="A1466" s="146"/>
      <c r="B1466" s="147"/>
      <c r="C1466" s="148"/>
      <c r="D1466" s="116"/>
      <c r="E1466" s="149"/>
      <c r="F1466" s="114"/>
      <c r="G1466" s="114"/>
      <c r="H1466" s="150"/>
      <c r="I1466" s="150"/>
      <c r="J1466" s="150"/>
      <c r="K1466" s="151"/>
      <c r="L1466" s="116"/>
      <c r="M1466" s="115"/>
      <c r="N1466" s="114"/>
      <c r="O1466" s="116"/>
      <c r="P1466" s="118"/>
      <c r="Q1466" s="116"/>
      <c r="R1466" s="116"/>
      <c r="S1466" s="116"/>
    </row>
    <row r="1467" spans="1:19" ht="15" hidden="1">
      <c r="A1467" s="146"/>
      <c r="B1467" s="147"/>
      <c r="C1467" s="148"/>
      <c r="D1467" s="116"/>
      <c r="E1467" s="149"/>
      <c r="F1467" s="114"/>
      <c r="G1467" s="114"/>
      <c r="H1467" s="150"/>
      <c r="I1467" s="150"/>
      <c r="J1467" s="150"/>
      <c r="K1467" s="151"/>
      <c r="L1467" s="116"/>
      <c r="M1467" s="115"/>
      <c r="N1467" s="114"/>
      <c r="O1467" s="116"/>
      <c r="P1467" s="118"/>
      <c r="Q1467" s="116"/>
      <c r="R1467" s="116"/>
      <c r="S1467" s="116"/>
    </row>
    <row r="1468" spans="1:19" ht="15" hidden="1">
      <c r="A1468" s="146"/>
      <c r="B1468" s="147"/>
      <c r="C1468" s="148"/>
      <c r="D1468" s="116"/>
      <c r="E1468" s="149"/>
      <c r="F1468" s="114"/>
      <c r="G1468" s="114"/>
      <c r="H1468" s="150"/>
      <c r="I1468" s="150"/>
      <c r="J1468" s="116"/>
      <c r="K1468" s="151"/>
      <c r="L1468" s="116"/>
      <c r="M1468" s="115"/>
      <c r="N1468" s="114"/>
      <c r="O1468" s="116"/>
      <c r="P1468" s="118"/>
      <c r="Q1468" s="116"/>
      <c r="R1468" s="116"/>
      <c r="S1468" s="116"/>
    </row>
    <row r="1469" spans="1:19" ht="15" hidden="1">
      <c r="A1469" s="146"/>
      <c r="B1469" s="147"/>
      <c r="C1469" s="148"/>
      <c r="D1469" s="116"/>
      <c r="E1469" s="149"/>
      <c r="F1469" s="114"/>
      <c r="G1469" s="114"/>
      <c r="H1469" s="150"/>
      <c r="I1469" s="150"/>
      <c r="J1469" s="150"/>
      <c r="K1469" s="151"/>
      <c r="L1469" s="116"/>
      <c r="M1469" s="115"/>
      <c r="N1469" s="114"/>
      <c r="O1469" s="116"/>
      <c r="P1469" s="118"/>
      <c r="Q1469" s="116"/>
      <c r="R1469" s="116"/>
      <c r="S1469" s="116"/>
    </row>
    <row r="1470" spans="1:19" ht="15" hidden="1">
      <c r="A1470" s="146"/>
      <c r="B1470" s="147"/>
      <c r="C1470" s="148"/>
      <c r="D1470" s="116"/>
      <c r="E1470" s="149"/>
      <c r="F1470" s="114"/>
      <c r="G1470" s="114"/>
      <c r="H1470" s="150"/>
      <c r="I1470" s="150"/>
      <c r="J1470" s="150"/>
      <c r="K1470" s="151"/>
      <c r="L1470" s="116"/>
      <c r="M1470" s="115"/>
      <c r="N1470" s="114"/>
      <c r="O1470" s="116"/>
      <c r="P1470" s="118"/>
      <c r="Q1470" s="116"/>
      <c r="R1470" s="116"/>
      <c r="S1470" s="116"/>
    </row>
    <row r="1471" spans="1:19" ht="15" hidden="1">
      <c r="A1471" s="146"/>
      <c r="B1471" s="147"/>
      <c r="C1471" s="148"/>
      <c r="D1471" s="116"/>
      <c r="E1471" s="149"/>
      <c r="F1471" s="114"/>
      <c r="G1471" s="114"/>
      <c r="H1471" s="150"/>
      <c r="I1471" s="150"/>
      <c r="J1471" s="116"/>
      <c r="K1471" s="151"/>
      <c r="L1471" s="116"/>
      <c r="M1471" s="115"/>
      <c r="N1471" s="114"/>
      <c r="O1471" s="116"/>
      <c r="P1471" s="118"/>
      <c r="Q1471" s="116"/>
      <c r="R1471" s="116"/>
      <c r="S1471" s="116"/>
    </row>
    <row r="1472" spans="1:19" ht="15" hidden="1">
      <c r="A1472" s="146"/>
      <c r="B1472" s="147"/>
      <c r="C1472" s="148"/>
      <c r="D1472" s="116"/>
      <c r="E1472" s="149"/>
      <c r="F1472" s="114"/>
      <c r="G1472" s="114"/>
      <c r="H1472" s="150"/>
      <c r="I1472" s="150"/>
      <c r="J1472" s="150"/>
      <c r="K1472" s="151"/>
      <c r="L1472" s="116"/>
      <c r="M1472" s="115"/>
      <c r="N1472" s="114"/>
      <c r="O1472" s="116"/>
      <c r="P1472" s="118"/>
      <c r="Q1472" s="116"/>
      <c r="R1472" s="116"/>
      <c r="S1472" s="116"/>
    </row>
    <row r="1473" spans="1:19" ht="15" hidden="1">
      <c r="A1473" s="146"/>
      <c r="B1473" s="147"/>
      <c r="C1473" s="148"/>
      <c r="D1473" s="116"/>
      <c r="E1473" s="149"/>
      <c r="F1473" s="114"/>
      <c r="G1473" s="114"/>
      <c r="H1473" s="150"/>
      <c r="I1473" s="150"/>
      <c r="J1473" s="150"/>
      <c r="K1473" s="151"/>
      <c r="L1473" s="116"/>
      <c r="M1473" s="115"/>
      <c r="N1473" s="114"/>
      <c r="O1473" s="116"/>
      <c r="P1473" s="118"/>
      <c r="Q1473" s="116"/>
      <c r="R1473" s="116"/>
      <c r="S1473" s="116"/>
    </row>
    <row r="1474" spans="1:19" ht="15" hidden="1">
      <c r="A1474" s="146"/>
      <c r="B1474" s="147"/>
      <c r="C1474" s="148"/>
      <c r="D1474" s="116"/>
      <c r="E1474" s="149"/>
      <c r="F1474" s="114"/>
      <c r="G1474" s="114"/>
      <c r="H1474" s="150"/>
      <c r="I1474" s="150"/>
      <c r="J1474" s="116"/>
      <c r="K1474" s="151"/>
      <c r="L1474" s="116"/>
      <c r="M1474" s="115"/>
      <c r="N1474" s="114"/>
      <c r="O1474" s="116"/>
      <c r="P1474" s="118"/>
      <c r="Q1474" s="116"/>
      <c r="R1474" s="116"/>
      <c r="S1474" s="116"/>
    </row>
    <row r="1475" spans="1:19" ht="15" hidden="1">
      <c r="A1475" s="146"/>
      <c r="B1475" s="147"/>
      <c r="C1475" s="148"/>
      <c r="D1475" s="116"/>
      <c r="E1475" s="149"/>
      <c r="F1475" s="114"/>
      <c r="G1475" s="114"/>
      <c r="H1475" s="150"/>
      <c r="I1475" s="150"/>
      <c r="J1475" s="150"/>
      <c r="K1475" s="151"/>
      <c r="L1475" s="116"/>
      <c r="M1475" s="115"/>
      <c r="N1475" s="114"/>
      <c r="O1475" s="116"/>
      <c r="P1475" s="118"/>
      <c r="Q1475" s="116"/>
      <c r="R1475" s="116"/>
      <c r="S1475" s="116"/>
    </row>
    <row r="1476" spans="1:19" ht="15" hidden="1">
      <c r="A1476" s="146"/>
      <c r="B1476" s="147"/>
      <c r="C1476" s="148"/>
      <c r="D1476" s="116"/>
      <c r="E1476" s="149"/>
      <c r="F1476" s="114"/>
      <c r="G1476" s="114"/>
      <c r="H1476" s="150"/>
      <c r="I1476" s="150"/>
      <c r="J1476" s="116"/>
      <c r="K1476" s="151"/>
      <c r="L1476" s="116"/>
      <c r="M1476" s="115"/>
      <c r="N1476" s="114"/>
      <c r="O1476" s="116"/>
      <c r="P1476" s="118"/>
      <c r="Q1476" s="116"/>
      <c r="R1476" s="116"/>
      <c r="S1476" s="116"/>
    </row>
    <row r="1477" spans="1:19" ht="15" hidden="1">
      <c r="A1477" s="146"/>
      <c r="B1477" s="147"/>
      <c r="C1477" s="148"/>
      <c r="D1477" s="116"/>
      <c r="E1477" s="149"/>
      <c r="F1477" s="114"/>
      <c r="G1477" s="114"/>
      <c r="H1477" s="150"/>
      <c r="I1477" s="150"/>
      <c r="J1477" s="150"/>
      <c r="K1477" s="151"/>
      <c r="L1477" s="116"/>
      <c r="M1477" s="115"/>
      <c r="N1477" s="114"/>
      <c r="O1477" s="116"/>
      <c r="P1477" s="118"/>
      <c r="Q1477" s="116"/>
      <c r="R1477" s="116"/>
      <c r="S1477" s="116"/>
    </row>
    <row r="1478" spans="1:19" ht="15" hidden="1">
      <c r="A1478" s="146"/>
      <c r="B1478" s="147"/>
      <c r="C1478" s="148"/>
      <c r="D1478" s="116"/>
      <c r="E1478" s="149"/>
      <c r="F1478" s="114"/>
      <c r="G1478" s="114"/>
      <c r="H1478" s="150"/>
      <c r="I1478" s="150"/>
      <c r="J1478" s="150"/>
      <c r="K1478" s="151"/>
      <c r="L1478" s="116"/>
      <c r="M1478" s="115"/>
      <c r="N1478" s="114"/>
      <c r="O1478" s="116"/>
      <c r="P1478" s="118"/>
      <c r="Q1478" s="116"/>
      <c r="R1478" s="116"/>
      <c r="S1478" s="116"/>
    </row>
    <row r="1479" spans="1:19" ht="15" hidden="1">
      <c r="A1479" s="146"/>
      <c r="B1479" s="147"/>
      <c r="C1479" s="148"/>
      <c r="D1479" s="116"/>
      <c r="E1479" s="149"/>
      <c r="F1479" s="114"/>
      <c r="G1479" s="114"/>
      <c r="H1479" s="150"/>
      <c r="I1479" s="150"/>
      <c r="J1479" s="150"/>
      <c r="K1479" s="151"/>
      <c r="L1479" s="116"/>
      <c r="M1479" s="115"/>
      <c r="N1479" s="114"/>
      <c r="O1479" s="116"/>
      <c r="P1479" s="118"/>
      <c r="Q1479" s="116"/>
      <c r="R1479" s="116"/>
      <c r="S1479" s="116"/>
    </row>
    <row r="1480" spans="1:19" ht="15" hidden="1">
      <c r="A1480" s="146"/>
      <c r="B1480" s="147"/>
      <c r="C1480" s="148"/>
      <c r="D1480" s="116"/>
      <c r="E1480" s="149"/>
      <c r="F1480" s="114"/>
      <c r="G1480" s="114"/>
      <c r="H1480" s="150"/>
      <c r="I1480" s="150"/>
      <c r="J1480" s="150"/>
      <c r="K1480" s="151"/>
      <c r="L1480" s="116"/>
      <c r="M1480" s="115"/>
      <c r="N1480" s="114"/>
      <c r="O1480" s="116"/>
      <c r="P1480" s="118"/>
      <c r="Q1480" s="116"/>
      <c r="R1480" s="116"/>
      <c r="S1480" s="116"/>
    </row>
    <row r="1481" spans="1:19" ht="15" hidden="1">
      <c r="A1481" s="146"/>
      <c r="B1481" s="147"/>
      <c r="C1481" s="148"/>
      <c r="D1481" s="116"/>
      <c r="E1481" s="149"/>
      <c r="F1481" s="114"/>
      <c r="G1481" s="114"/>
      <c r="H1481" s="150"/>
      <c r="I1481" s="150"/>
      <c r="J1481" s="150"/>
      <c r="K1481" s="151"/>
      <c r="L1481" s="116"/>
      <c r="M1481" s="115"/>
      <c r="N1481" s="114"/>
      <c r="O1481" s="116"/>
      <c r="P1481" s="118"/>
      <c r="Q1481" s="116"/>
      <c r="R1481" s="116"/>
      <c r="S1481" s="116"/>
    </row>
    <row r="1482" spans="1:19" ht="15" hidden="1">
      <c r="A1482" s="146"/>
      <c r="B1482" s="147"/>
      <c r="C1482" s="148"/>
      <c r="D1482" s="116"/>
      <c r="E1482" s="149"/>
      <c r="F1482" s="114"/>
      <c r="G1482" s="114"/>
      <c r="H1482" s="150"/>
      <c r="I1482" s="150"/>
      <c r="J1482" s="150"/>
      <c r="K1482" s="151"/>
      <c r="L1482" s="116"/>
      <c r="M1482" s="115"/>
      <c r="N1482" s="114"/>
      <c r="O1482" s="116"/>
      <c r="P1482" s="118"/>
      <c r="Q1482" s="116"/>
      <c r="R1482" s="116"/>
      <c r="S1482" s="116"/>
    </row>
    <row r="1483" spans="1:19" ht="15" hidden="1">
      <c r="A1483" s="146"/>
      <c r="B1483" s="147"/>
      <c r="C1483" s="148"/>
      <c r="D1483" s="116"/>
      <c r="E1483" s="149"/>
      <c r="F1483" s="114"/>
      <c r="G1483" s="117"/>
      <c r="H1483" s="150"/>
      <c r="I1483" s="150"/>
      <c r="J1483" s="116"/>
      <c r="K1483" s="151"/>
      <c r="L1483" s="150"/>
      <c r="M1483" s="119"/>
      <c r="N1483" s="114"/>
      <c r="O1483" s="116"/>
      <c r="P1483" s="118"/>
      <c r="Q1483" s="116"/>
      <c r="R1483" s="116"/>
      <c r="S1483" s="116"/>
    </row>
    <row r="1484" spans="1:19" ht="15" hidden="1">
      <c r="A1484" s="146"/>
      <c r="B1484" s="147"/>
      <c r="C1484" s="148"/>
      <c r="D1484" s="116"/>
      <c r="E1484" s="149"/>
      <c r="F1484" s="114"/>
      <c r="G1484" s="114"/>
      <c r="H1484" s="150"/>
      <c r="I1484" s="150"/>
      <c r="J1484" s="150"/>
      <c r="K1484" s="151"/>
      <c r="L1484" s="116"/>
      <c r="M1484" s="115"/>
      <c r="N1484" s="114"/>
      <c r="O1484" s="116"/>
      <c r="P1484" s="118"/>
      <c r="Q1484" s="116"/>
      <c r="R1484" s="116"/>
      <c r="S1484" s="116"/>
    </row>
    <row r="1485" spans="1:19" ht="15" hidden="1">
      <c r="A1485" s="146"/>
      <c r="B1485" s="147"/>
      <c r="C1485" s="148"/>
      <c r="D1485" s="116"/>
      <c r="E1485" s="149"/>
      <c r="F1485" s="114"/>
      <c r="G1485" s="114"/>
      <c r="H1485" s="150"/>
      <c r="I1485" s="150"/>
      <c r="J1485" s="116"/>
      <c r="K1485" s="151"/>
      <c r="L1485" s="116"/>
      <c r="M1485" s="115"/>
      <c r="N1485" s="114"/>
      <c r="O1485" s="116"/>
      <c r="P1485" s="118"/>
      <c r="Q1485" s="116"/>
      <c r="R1485" s="116"/>
      <c r="S1485" s="116"/>
    </row>
    <row r="1486" spans="1:19" ht="15" hidden="1">
      <c r="A1486" s="146"/>
      <c r="B1486" s="147"/>
      <c r="C1486" s="148"/>
      <c r="D1486" s="116"/>
      <c r="E1486" s="149"/>
      <c r="F1486" s="114"/>
      <c r="G1486" s="114"/>
      <c r="H1486" s="150"/>
      <c r="I1486" s="150"/>
      <c r="J1486" s="150"/>
      <c r="K1486" s="151"/>
      <c r="L1486" s="116"/>
      <c r="M1486" s="115"/>
      <c r="N1486" s="114"/>
      <c r="O1486" s="116"/>
      <c r="P1486" s="118"/>
      <c r="Q1486" s="116"/>
      <c r="R1486" s="116"/>
      <c r="S1486" s="116"/>
    </row>
    <row r="1487" spans="1:19" ht="15" hidden="1">
      <c r="A1487" s="146"/>
      <c r="B1487" s="147"/>
      <c r="C1487" s="148"/>
      <c r="D1487" s="116"/>
      <c r="E1487" s="149"/>
      <c r="F1487" s="114"/>
      <c r="G1487" s="114"/>
      <c r="H1487" s="150"/>
      <c r="I1487" s="150"/>
      <c r="J1487" s="116"/>
      <c r="K1487" s="151"/>
      <c r="L1487" s="116"/>
      <c r="M1487" s="115"/>
      <c r="N1487" s="114"/>
      <c r="O1487" s="116"/>
      <c r="P1487" s="118"/>
      <c r="Q1487" s="116"/>
      <c r="R1487" s="116"/>
      <c r="S1487" s="116"/>
    </row>
    <row r="1488" spans="1:19" ht="15" hidden="1">
      <c r="A1488" s="146"/>
      <c r="B1488" s="147"/>
      <c r="C1488" s="148"/>
      <c r="D1488" s="116"/>
      <c r="E1488" s="149"/>
      <c r="F1488" s="114"/>
      <c r="G1488" s="114"/>
      <c r="H1488" s="150"/>
      <c r="I1488" s="150"/>
      <c r="J1488" s="150"/>
      <c r="K1488" s="151"/>
      <c r="L1488" s="116"/>
      <c r="M1488" s="115"/>
      <c r="N1488" s="114"/>
      <c r="O1488" s="116"/>
      <c r="P1488" s="118"/>
      <c r="Q1488" s="116"/>
      <c r="R1488" s="116"/>
      <c r="S1488" s="116"/>
    </row>
    <row r="1489" spans="1:19" ht="15" hidden="1">
      <c r="A1489" s="146"/>
      <c r="B1489" s="147"/>
      <c r="C1489" s="148"/>
      <c r="D1489" s="116"/>
      <c r="E1489" s="149"/>
      <c r="F1489" s="114"/>
      <c r="G1489" s="114"/>
      <c r="H1489" s="150"/>
      <c r="I1489" s="150"/>
      <c r="J1489" s="150"/>
      <c r="K1489" s="151"/>
      <c r="L1489" s="116"/>
      <c r="M1489" s="115"/>
      <c r="N1489" s="114"/>
      <c r="O1489" s="116"/>
      <c r="P1489" s="118"/>
      <c r="Q1489" s="116"/>
      <c r="R1489" s="116"/>
      <c r="S1489" s="116"/>
    </row>
    <row r="1490" spans="1:19" ht="15" hidden="1">
      <c r="A1490" s="146"/>
      <c r="B1490" s="147"/>
      <c r="C1490" s="148"/>
      <c r="D1490" s="116"/>
      <c r="E1490" s="149"/>
      <c r="F1490" s="114"/>
      <c r="G1490" s="114"/>
      <c r="H1490" s="150"/>
      <c r="I1490" s="150"/>
      <c r="J1490" s="150"/>
      <c r="K1490" s="151"/>
      <c r="L1490" s="116"/>
      <c r="M1490" s="115"/>
      <c r="N1490" s="114"/>
      <c r="O1490" s="116"/>
      <c r="P1490" s="118"/>
      <c r="Q1490" s="116"/>
      <c r="R1490" s="116"/>
      <c r="S1490" s="116"/>
    </row>
    <row r="1491" spans="1:19" ht="15" hidden="1">
      <c r="A1491" s="146"/>
      <c r="B1491" s="147"/>
      <c r="C1491" s="148"/>
      <c r="D1491" s="116"/>
      <c r="E1491" s="149"/>
      <c r="F1491" s="114"/>
      <c r="G1491" s="114"/>
      <c r="H1491" s="150"/>
      <c r="I1491" s="150"/>
      <c r="J1491" s="150"/>
      <c r="K1491" s="151"/>
      <c r="L1491" s="116"/>
      <c r="M1491" s="115"/>
      <c r="N1491" s="114"/>
      <c r="O1491" s="116"/>
      <c r="P1491" s="118"/>
      <c r="Q1491" s="116"/>
      <c r="R1491" s="116"/>
      <c r="S1491" s="116"/>
    </row>
    <row r="1492" spans="1:19" ht="15" hidden="1">
      <c r="A1492" s="146"/>
      <c r="B1492" s="147"/>
      <c r="C1492" s="148"/>
      <c r="D1492" s="116"/>
      <c r="E1492" s="149"/>
      <c r="F1492" s="114"/>
      <c r="G1492" s="114"/>
      <c r="H1492" s="150"/>
      <c r="I1492" s="150"/>
      <c r="J1492" s="150"/>
      <c r="K1492" s="151"/>
      <c r="L1492" s="116"/>
      <c r="M1492" s="115"/>
      <c r="N1492" s="114"/>
      <c r="O1492" s="116"/>
      <c r="P1492" s="118"/>
      <c r="Q1492" s="116"/>
      <c r="R1492" s="116"/>
      <c r="S1492" s="116"/>
    </row>
    <row r="1493" spans="1:19" ht="15" hidden="1">
      <c r="A1493" s="146"/>
      <c r="B1493" s="147"/>
      <c r="C1493" s="148"/>
      <c r="D1493" s="116"/>
      <c r="E1493" s="149"/>
      <c r="F1493" s="114"/>
      <c r="G1493" s="114"/>
      <c r="H1493" s="150"/>
      <c r="I1493" s="150"/>
      <c r="J1493" s="150"/>
      <c r="K1493" s="151"/>
      <c r="L1493" s="116"/>
      <c r="M1493" s="115"/>
      <c r="N1493" s="114"/>
      <c r="O1493" s="116"/>
      <c r="P1493" s="118"/>
      <c r="Q1493" s="116"/>
      <c r="R1493" s="116"/>
      <c r="S1493" s="116"/>
    </row>
    <row r="1494" spans="1:19" ht="15" hidden="1">
      <c r="A1494" s="146"/>
      <c r="B1494" s="147"/>
      <c r="C1494" s="148"/>
      <c r="D1494" s="116"/>
      <c r="E1494" s="149"/>
      <c r="F1494" s="114"/>
      <c r="G1494" s="114"/>
      <c r="H1494" s="150"/>
      <c r="I1494" s="150"/>
      <c r="J1494" s="150"/>
      <c r="K1494" s="151"/>
      <c r="L1494" s="116"/>
      <c r="M1494" s="115"/>
      <c r="N1494" s="114"/>
      <c r="O1494" s="116"/>
      <c r="P1494" s="118"/>
      <c r="Q1494" s="116"/>
      <c r="R1494" s="116"/>
      <c r="S1494" s="116"/>
    </row>
    <row r="1495" spans="1:19" ht="15" hidden="1">
      <c r="A1495" s="146"/>
      <c r="B1495" s="147"/>
      <c r="C1495" s="148"/>
      <c r="D1495" s="116"/>
      <c r="E1495" s="149"/>
      <c r="F1495" s="114"/>
      <c r="G1495" s="114"/>
      <c r="H1495" s="150"/>
      <c r="I1495" s="150"/>
      <c r="J1495" s="116"/>
      <c r="K1495" s="151"/>
      <c r="L1495" s="116"/>
      <c r="M1495" s="115"/>
      <c r="N1495" s="114"/>
      <c r="O1495" s="116"/>
      <c r="P1495" s="118"/>
      <c r="Q1495" s="116"/>
      <c r="R1495" s="116"/>
      <c r="S1495" s="116"/>
    </row>
    <row r="1496" spans="1:19" ht="15" hidden="1">
      <c r="A1496" s="146"/>
      <c r="B1496" s="147"/>
      <c r="C1496" s="148"/>
      <c r="D1496" s="116"/>
      <c r="E1496" s="149"/>
      <c r="F1496" s="114"/>
      <c r="G1496" s="114"/>
      <c r="H1496" s="150"/>
      <c r="I1496" s="150"/>
      <c r="J1496" s="150"/>
      <c r="K1496" s="151"/>
      <c r="L1496" s="116"/>
      <c r="M1496" s="115"/>
      <c r="N1496" s="114"/>
      <c r="O1496" s="116"/>
      <c r="P1496" s="118"/>
      <c r="Q1496" s="116"/>
      <c r="R1496" s="116"/>
      <c r="S1496" s="116"/>
    </row>
    <row r="1497" spans="1:19" ht="15" hidden="1">
      <c r="A1497" s="146"/>
      <c r="B1497" s="147"/>
      <c r="C1497" s="148"/>
      <c r="D1497" s="116"/>
      <c r="E1497" s="149"/>
      <c r="F1497" s="114"/>
      <c r="G1497" s="114"/>
      <c r="H1497" s="150"/>
      <c r="I1497" s="150"/>
      <c r="J1497" s="116"/>
      <c r="K1497" s="151"/>
      <c r="L1497" s="116"/>
      <c r="M1497" s="115"/>
      <c r="N1497" s="114"/>
      <c r="O1497" s="116"/>
      <c r="P1497" s="118"/>
      <c r="Q1497" s="116"/>
      <c r="R1497" s="116"/>
      <c r="S1497" s="116"/>
    </row>
    <row r="1498" spans="1:19" ht="15" hidden="1">
      <c r="A1498" s="146"/>
      <c r="B1498" s="147"/>
      <c r="C1498" s="148"/>
      <c r="D1498" s="116"/>
      <c r="E1498" s="149"/>
      <c r="F1498" s="114"/>
      <c r="G1498" s="114"/>
      <c r="H1498" s="150"/>
      <c r="I1498" s="150"/>
      <c r="J1498" s="150"/>
      <c r="K1498" s="151"/>
      <c r="L1498" s="116"/>
      <c r="M1498" s="115"/>
      <c r="N1498" s="114"/>
      <c r="O1498" s="116"/>
      <c r="P1498" s="118"/>
      <c r="Q1498" s="116"/>
      <c r="R1498" s="116"/>
      <c r="S1498" s="116"/>
    </row>
    <row r="1499" spans="1:19" ht="15" hidden="1">
      <c r="A1499" s="146"/>
      <c r="B1499" s="147"/>
      <c r="C1499" s="148"/>
      <c r="D1499" s="116"/>
      <c r="E1499" s="149"/>
      <c r="F1499" s="114"/>
      <c r="G1499" s="114"/>
      <c r="H1499" s="150"/>
      <c r="I1499" s="150"/>
      <c r="J1499" s="116"/>
      <c r="K1499" s="151"/>
      <c r="L1499" s="116"/>
      <c r="M1499" s="115"/>
      <c r="N1499" s="114"/>
      <c r="O1499" s="116"/>
      <c r="P1499" s="118"/>
      <c r="Q1499" s="116"/>
      <c r="R1499" s="116"/>
      <c r="S1499" s="116"/>
    </row>
    <row r="1500" spans="1:19" ht="15" hidden="1">
      <c r="A1500" s="146"/>
      <c r="B1500" s="147"/>
      <c r="C1500" s="148"/>
      <c r="D1500" s="116"/>
      <c r="E1500" s="149"/>
      <c r="F1500" s="114"/>
      <c r="G1500" s="114"/>
      <c r="H1500" s="150"/>
      <c r="I1500" s="150"/>
      <c r="J1500" s="150"/>
      <c r="K1500" s="151"/>
      <c r="L1500" s="116"/>
      <c r="M1500" s="115"/>
      <c r="N1500" s="114"/>
      <c r="O1500" s="116"/>
      <c r="P1500" s="118"/>
      <c r="Q1500" s="116"/>
      <c r="R1500" s="116"/>
      <c r="S1500" s="116"/>
    </row>
    <row r="1501" spans="1:19" ht="15" hidden="1">
      <c r="A1501" s="146"/>
      <c r="B1501" s="147"/>
      <c r="C1501" s="148"/>
      <c r="D1501" s="116"/>
      <c r="E1501" s="149"/>
      <c r="F1501" s="114"/>
      <c r="G1501" s="114"/>
      <c r="H1501" s="150"/>
      <c r="I1501" s="150"/>
      <c r="J1501" s="116"/>
      <c r="K1501" s="151"/>
      <c r="L1501" s="116"/>
      <c r="M1501" s="115"/>
      <c r="N1501" s="114"/>
      <c r="O1501" s="116"/>
      <c r="P1501" s="118"/>
      <c r="Q1501" s="116"/>
      <c r="R1501" s="116"/>
      <c r="S1501" s="116"/>
    </row>
    <row r="1502" spans="1:19" ht="15" hidden="1">
      <c r="A1502" s="146"/>
      <c r="B1502" s="147"/>
      <c r="C1502" s="148"/>
      <c r="D1502" s="116"/>
      <c r="E1502" s="149"/>
      <c r="F1502" s="114"/>
      <c r="G1502" s="114"/>
      <c r="H1502" s="150"/>
      <c r="I1502" s="150"/>
      <c r="J1502" s="150"/>
      <c r="K1502" s="151"/>
      <c r="L1502" s="116"/>
      <c r="M1502" s="115"/>
      <c r="N1502" s="114"/>
      <c r="O1502" s="116"/>
      <c r="P1502" s="118"/>
      <c r="Q1502" s="116"/>
      <c r="R1502" s="116"/>
      <c r="S1502" s="116"/>
    </row>
    <row r="1503" spans="1:19" ht="15" hidden="1">
      <c r="A1503" s="146"/>
      <c r="B1503" s="147"/>
      <c r="C1503" s="148"/>
      <c r="D1503" s="116"/>
      <c r="E1503" s="149"/>
      <c r="F1503" s="114"/>
      <c r="G1503" s="114"/>
      <c r="H1503" s="150"/>
      <c r="I1503" s="150"/>
      <c r="J1503" s="150"/>
      <c r="K1503" s="151"/>
      <c r="L1503" s="116"/>
      <c r="M1503" s="115"/>
      <c r="N1503" s="114"/>
      <c r="O1503" s="116"/>
      <c r="P1503" s="118"/>
      <c r="Q1503" s="116"/>
      <c r="R1503" s="116"/>
      <c r="S1503" s="116"/>
    </row>
    <row r="1504" spans="1:19" ht="15" hidden="1">
      <c r="A1504" s="146"/>
      <c r="B1504" s="147"/>
      <c r="C1504" s="148"/>
      <c r="D1504" s="116"/>
      <c r="E1504" s="149"/>
      <c r="F1504" s="114"/>
      <c r="G1504" s="114"/>
      <c r="H1504" s="150"/>
      <c r="I1504" s="150"/>
      <c r="J1504" s="150"/>
      <c r="K1504" s="151"/>
      <c r="L1504" s="116"/>
      <c r="M1504" s="115"/>
      <c r="N1504" s="114"/>
      <c r="O1504" s="116"/>
      <c r="P1504" s="118"/>
      <c r="Q1504" s="116"/>
      <c r="R1504" s="116"/>
      <c r="S1504" s="116"/>
    </row>
    <row r="1505" spans="1:19" ht="15" hidden="1">
      <c r="A1505" s="146"/>
      <c r="B1505" s="147"/>
      <c r="C1505" s="148"/>
      <c r="D1505" s="116"/>
      <c r="E1505" s="149"/>
      <c r="F1505" s="114"/>
      <c r="G1505" s="114"/>
      <c r="H1505" s="150"/>
      <c r="I1505" s="150"/>
      <c r="J1505" s="150"/>
      <c r="K1505" s="151"/>
      <c r="L1505" s="116"/>
      <c r="M1505" s="115"/>
      <c r="N1505" s="114"/>
      <c r="O1505" s="116"/>
      <c r="P1505" s="118"/>
      <c r="Q1505" s="116"/>
      <c r="R1505" s="116"/>
      <c r="S1505" s="116"/>
    </row>
    <row r="1506" spans="1:19" ht="15" hidden="1">
      <c r="A1506" s="146"/>
      <c r="B1506" s="147"/>
      <c r="C1506" s="148"/>
      <c r="D1506" s="116"/>
      <c r="E1506" s="149"/>
      <c r="F1506" s="114"/>
      <c r="G1506" s="114"/>
      <c r="H1506" s="150"/>
      <c r="I1506" s="150"/>
      <c r="J1506" s="150"/>
      <c r="K1506" s="151"/>
      <c r="L1506" s="116"/>
      <c r="M1506" s="115"/>
      <c r="N1506" s="114"/>
      <c r="O1506" s="116"/>
      <c r="P1506" s="118"/>
      <c r="Q1506" s="116"/>
      <c r="R1506" s="116"/>
      <c r="S1506" s="116"/>
    </row>
    <row r="1507" spans="1:19" ht="15" hidden="1">
      <c r="A1507" s="146"/>
      <c r="B1507" s="147"/>
      <c r="C1507" s="148"/>
      <c r="D1507" s="116"/>
      <c r="E1507" s="149"/>
      <c r="F1507" s="114"/>
      <c r="G1507" s="114"/>
      <c r="H1507" s="150"/>
      <c r="I1507" s="150"/>
      <c r="J1507" s="150"/>
      <c r="K1507" s="151"/>
      <c r="L1507" s="116"/>
      <c r="M1507" s="115"/>
      <c r="N1507" s="114"/>
      <c r="O1507" s="116"/>
      <c r="P1507" s="118"/>
      <c r="Q1507" s="116"/>
      <c r="R1507" s="116"/>
      <c r="S1507" s="116"/>
    </row>
    <row r="1508" spans="1:19" ht="15" hidden="1">
      <c r="A1508" s="146"/>
      <c r="B1508" s="147"/>
      <c r="C1508" s="148"/>
      <c r="D1508" s="116"/>
      <c r="E1508" s="149"/>
      <c r="F1508" s="114"/>
      <c r="G1508" s="114"/>
      <c r="H1508" s="150"/>
      <c r="I1508" s="150"/>
      <c r="J1508" s="116"/>
      <c r="K1508" s="151"/>
      <c r="L1508" s="116"/>
      <c r="M1508" s="115"/>
      <c r="N1508" s="114"/>
      <c r="O1508" s="116"/>
      <c r="P1508" s="118"/>
      <c r="Q1508" s="116"/>
      <c r="R1508" s="116"/>
      <c r="S1508" s="116"/>
    </row>
    <row r="1509" spans="1:19" ht="15" hidden="1">
      <c r="A1509" s="146"/>
      <c r="B1509" s="147"/>
      <c r="C1509" s="148"/>
      <c r="D1509" s="116"/>
      <c r="E1509" s="149"/>
      <c r="F1509" s="114"/>
      <c r="G1509" s="114"/>
      <c r="H1509" s="150"/>
      <c r="I1509" s="150"/>
      <c r="J1509" s="150"/>
      <c r="K1509" s="151"/>
      <c r="L1509" s="116"/>
      <c r="M1509" s="115"/>
      <c r="N1509" s="114"/>
      <c r="O1509" s="116"/>
      <c r="P1509" s="118"/>
      <c r="Q1509" s="116"/>
      <c r="R1509" s="116"/>
      <c r="S1509" s="116"/>
    </row>
    <row r="1510" spans="1:19" ht="15" hidden="1">
      <c r="A1510" s="146"/>
      <c r="B1510" s="147"/>
      <c r="C1510" s="148"/>
      <c r="D1510" s="116"/>
      <c r="E1510" s="149"/>
      <c r="F1510" s="114"/>
      <c r="G1510" s="114"/>
      <c r="H1510" s="150"/>
      <c r="I1510" s="150"/>
      <c r="J1510" s="116"/>
      <c r="K1510" s="151"/>
      <c r="L1510" s="116"/>
      <c r="M1510" s="115"/>
      <c r="N1510" s="114"/>
      <c r="O1510" s="116"/>
      <c r="P1510" s="118"/>
      <c r="Q1510" s="116"/>
      <c r="R1510" s="116"/>
      <c r="S1510" s="116"/>
    </row>
    <row r="1511" spans="1:19" ht="15" hidden="1">
      <c r="A1511" s="146"/>
      <c r="B1511" s="147"/>
      <c r="C1511" s="148"/>
      <c r="D1511" s="116"/>
      <c r="E1511" s="149"/>
      <c r="F1511" s="114"/>
      <c r="G1511" s="114"/>
      <c r="H1511" s="150"/>
      <c r="I1511" s="150"/>
      <c r="J1511" s="150"/>
      <c r="K1511" s="151"/>
      <c r="L1511" s="116"/>
      <c r="M1511" s="115"/>
      <c r="N1511" s="114"/>
      <c r="O1511" s="116"/>
      <c r="P1511" s="118"/>
      <c r="Q1511" s="116"/>
      <c r="R1511" s="116"/>
      <c r="S1511" s="116"/>
    </row>
    <row r="1512" spans="1:19" ht="15" hidden="1">
      <c r="A1512" s="146"/>
      <c r="B1512" s="147"/>
      <c r="C1512" s="148"/>
      <c r="D1512" s="116"/>
      <c r="E1512" s="149"/>
      <c r="F1512" s="114"/>
      <c r="G1512" s="114"/>
      <c r="H1512" s="150"/>
      <c r="I1512" s="150"/>
      <c r="J1512" s="150"/>
      <c r="K1512" s="151"/>
      <c r="L1512" s="116"/>
      <c r="M1512" s="115"/>
      <c r="N1512" s="114"/>
      <c r="O1512" s="116"/>
      <c r="P1512" s="118"/>
      <c r="Q1512" s="116"/>
      <c r="R1512" s="116"/>
      <c r="S1512" s="116"/>
    </row>
    <row r="1513" spans="1:19" ht="15" hidden="1">
      <c r="A1513" s="146"/>
      <c r="B1513" s="147"/>
      <c r="C1513" s="148"/>
      <c r="D1513" s="116"/>
      <c r="E1513" s="149"/>
      <c r="F1513" s="114"/>
      <c r="G1513" s="114"/>
      <c r="H1513" s="150"/>
      <c r="I1513" s="150"/>
      <c r="J1513" s="150"/>
      <c r="K1513" s="151"/>
      <c r="L1513" s="116"/>
      <c r="M1513" s="115"/>
      <c r="N1513" s="114"/>
      <c r="O1513" s="116"/>
      <c r="P1513" s="118"/>
      <c r="Q1513" s="116"/>
      <c r="R1513" s="116"/>
      <c r="S1513" s="116"/>
    </row>
    <row r="1514" spans="1:19" ht="15" hidden="1">
      <c r="A1514" s="146"/>
      <c r="B1514" s="147"/>
      <c r="C1514" s="148"/>
      <c r="D1514" s="116"/>
      <c r="E1514" s="149"/>
      <c r="F1514" s="114"/>
      <c r="G1514" s="114"/>
      <c r="H1514" s="150"/>
      <c r="I1514" s="150"/>
      <c r="J1514" s="150"/>
      <c r="K1514" s="151"/>
      <c r="L1514" s="116"/>
      <c r="M1514" s="115"/>
      <c r="N1514" s="114"/>
      <c r="O1514" s="116"/>
      <c r="P1514" s="118"/>
      <c r="Q1514" s="116"/>
      <c r="R1514" s="116"/>
      <c r="S1514" s="116"/>
    </row>
    <row r="1515" spans="1:19" ht="15" hidden="1">
      <c r="A1515" s="146"/>
      <c r="B1515" s="147"/>
      <c r="C1515" s="148"/>
      <c r="D1515" s="116"/>
      <c r="E1515" s="149"/>
      <c r="F1515" s="114"/>
      <c r="G1515" s="114"/>
      <c r="H1515" s="150"/>
      <c r="I1515" s="150"/>
      <c r="J1515" s="150"/>
      <c r="K1515" s="151"/>
      <c r="L1515" s="116"/>
      <c r="M1515" s="115"/>
      <c r="N1515" s="114"/>
      <c r="O1515" s="116"/>
      <c r="P1515" s="118"/>
      <c r="Q1515" s="116"/>
      <c r="R1515" s="116"/>
      <c r="S1515" s="116"/>
    </row>
    <row r="1516" spans="1:19" ht="15" hidden="1">
      <c r="A1516" s="146"/>
      <c r="B1516" s="147"/>
      <c r="C1516" s="148"/>
      <c r="D1516" s="116"/>
      <c r="E1516" s="149"/>
      <c r="F1516" s="114"/>
      <c r="G1516" s="114"/>
      <c r="H1516" s="150"/>
      <c r="I1516" s="150"/>
      <c r="J1516" s="150"/>
      <c r="K1516" s="151"/>
      <c r="L1516" s="116"/>
      <c r="M1516" s="115"/>
      <c r="N1516" s="114"/>
      <c r="O1516" s="116"/>
      <c r="P1516" s="118"/>
      <c r="Q1516" s="116"/>
      <c r="R1516" s="116"/>
      <c r="S1516" s="116"/>
    </row>
    <row r="1517" spans="1:19" ht="15" hidden="1">
      <c r="A1517" s="146"/>
      <c r="B1517" s="147"/>
      <c r="C1517" s="148"/>
      <c r="D1517" s="116"/>
      <c r="E1517" s="149"/>
      <c r="F1517" s="114"/>
      <c r="G1517" s="114"/>
      <c r="H1517" s="150"/>
      <c r="I1517" s="150"/>
      <c r="J1517" s="150"/>
      <c r="K1517" s="151"/>
      <c r="L1517" s="116"/>
      <c r="M1517" s="115"/>
      <c r="N1517" s="114"/>
      <c r="O1517" s="116"/>
      <c r="P1517" s="118"/>
      <c r="Q1517" s="116"/>
      <c r="R1517" s="116"/>
      <c r="S1517" s="116"/>
    </row>
    <row r="1518" spans="1:19" ht="15" hidden="1">
      <c r="A1518" s="146"/>
      <c r="B1518" s="147"/>
      <c r="C1518" s="148"/>
      <c r="D1518" s="116"/>
      <c r="E1518" s="149"/>
      <c r="F1518" s="114"/>
      <c r="G1518" s="114"/>
      <c r="H1518" s="150"/>
      <c r="I1518" s="150"/>
      <c r="J1518" s="150"/>
      <c r="K1518" s="151"/>
      <c r="L1518" s="116"/>
      <c r="M1518" s="115"/>
      <c r="N1518" s="114"/>
      <c r="O1518" s="116"/>
      <c r="P1518" s="118"/>
      <c r="Q1518" s="116"/>
      <c r="R1518" s="116"/>
      <c r="S1518" s="116"/>
    </row>
    <row r="1519" spans="1:19" ht="15" hidden="1">
      <c r="A1519" s="146"/>
      <c r="B1519" s="147"/>
      <c r="C1519" s="148"/>
      <c r="D1519" s="116"/>
      <c r="E1519" s="149"/>
      <c r="F1519" s="114"/>
      <c r="G1519" s="114"/>
      <c r="H1519" s="150"/>
      <c r="I1519" s="150"/>
      <c r="J1519" s="150"/>
      <c r="K1519" s="151"/>
      <c r="L1519" s="116"/>
      <c r="M1519" s="115"/>
      <c r="N1519" s="114"/>
      <c r="O1519" s="116"/>
      <c r="P1519" s="118"/>
      <c r="Q1519" s="116"/>
      <c r="R1519" s="116"/>
      <c r="S1519" s="116"/>
    </row>
    <row r="1520" spans="1:19" ht="15" hidden="1">
      <c r="A1520" s="146"/>
      <c r="B1520" s="147"/>
      <c r="C1520" s="148"/>
      <c r="D1520" s="116"/>
      <c r="E1520" s="149"/>
      <c r="F1520" s="114"/>
      <c r="G1520" s="114"/>
      <c r="H1520" s="150"/>
      <c r="I1520" s="150"/>
      <c r="J1520" s="150"/>
      <c r="K1520" s="151"/>
      <c r="L1520" s="116"/>
      <c r="M1520" s="115"/>
      <c r="N1520" s="114"/>
      <c r="O1520" s="116"/>
      <c r="P1520" s="118"/>
      <c r="Q1520" s="116"/>
      <c r="R1520" s="116"/>
      <c r="S1520" s="116"/>
    </row>
    <row r="1521" spans="1:19" ht="15" hidden="1">
      <c r="A1521" s="146"/>
      <c r="B1521" s="147"/>
      <c r="C1521" s="148"/>
      <c r="D1521" s="116"/>
      <c r="E1521" s="149"/>
      <c r="F1521" s="114"/>
      <c r="G1521" s="114"/>
      <c r="H1521" s="150"/>
      <c r="I1521" s="150"/>
      <c r="J1521" s="150"/>
      <c r="K1521" s="151"/>
      <c r="L1521" s="116"/>
      <c r="M1521" s="115"/>
      <c r="N1521" s="114"/>
      <c r="O1521" s="116"/>
      <c r="P1521" s="118"/>
      <c r="Q1521" s="116"/>
      <c r="R1521" s="116"/>
      <c r="S1521" s="116"/>
    </row>
    <row r="1522" spans="1:19" ht="15" hidden="1">
      <c r="A1522" s="146"/>
      <c r="B1522" s="147"/>
      <c r="C1522" s="148"/>
      <c r="D1522" s="116"/>
      <c r="E1522" s="149"/>
      <c r="F1522" s="114"/>
      <c r="G1522" s="114"/>
      <c r="H1522" s="150"/>
      <c r="I1522" s="150"/>
      <c r="J1522" s="150"/>
      <c r="K1522" s="151"/>
      <c r="L1522" s="116"/>
      <c r="M1522" s="115"/>
      <c r="N1522" s="114"/>
      <c r="O1522" s="116"/>
      <c r="P1522" s="118"/>
      <c r="Q1522" s="116"/>
      <c r="R1522" s="116"/>
      <c r="S1522" s="116"/>
    </row>
    <row r="1523" spans="1:19" ht="15" hidden="1">
      <c r="A1523" s="146"/>
      <c r="B1523" s="147"/>
      <c r="C1523" s="148"/>
      <c r="D1523" s="116"/>
      <c r="E1523" s="149"/>
      <c r="F1523" s="114"/>
      <c r="G1523" s="114"/>
      <c r="H1523" s="150"/>
      <c r="I1523" s="150"/>
      <c r="J1523" s="150"/>
      <c r="K1523" s="151"/>
      <c r="L1523" s="116"/>
      <c r="M1523" s="115"/>
      <c r="N1523" s="114"/>
      <c r="O1523" s="116"/>
      <c r="P1523" s="118"/>
      <c r="Q1523" s="116"/>
      <c r="R1523" s="116"/>
      <c r="S1523" s="116"/>
    </row>
    <row r="1524" spans="1:19" ht="15" hidden="1">
      <c r="A1524" s="146"/>
      <c r="B1524" s="147"/>
      <c r="C1524" s="148"/>
      <c r="D1524" s="116"/>
      <c r="E1524" s="149"/>
      <c r="F1524" s="114"/>
      <c r="G1524" s="114"/>
      <c r="H1524" s="150"/>
      <c r="I1524" s="150"/>
      <c r="J1524" s="150"/>
      <c r="K1524" s="151"/>
      <c r="L1524" s="116"/>
      <c r="M1524" s="115"/>
      <c r="N1524" s="114"/>
      <c r="O1524" s="116"/>
      <c r="P1524" s="118"/>
      <c r="Q1524" s="116"/>
      <c r="R1524" s="116"/>
      <c r="S1524" s="116"/>
    </row>
    <row r="1525" spans="1:19" ht="15" hidden="1">
      <c r="A1525" s="146"/>
      <c r="B1525" s="147"/>
      <c r="C1525" s="148"/>
      <c r="D1525" s="116"/>
      <c r="E1525" s="149"/>
      <c r="F1525" s="114"/>
      <c r="G1525" s="114"/>
      <c r="H1525" s="150"/>
      <c r="I1525" s="153"/>
      <c r="J1525" s="150"/>
      <c r="K1525" s="151"/>
      <c r="L1525" s="116"/>
      <c r="M1525" s="115"/>
      <c r="N1525" s="114"/>
      <c r="O1525" s="116"/>
      <c r="P1525" s="118"/>
      <c r="Q1525" s="116"/>
      <c r="R1525" s="116"/>
      <c r="S1525" s="116"/>
    </row>
    <row r="1526" spans="1:19" ht="15" hidden="1">
      <c r="A1526" s="146"/>
      <c r="B1526" s="147"/>
      <c r="C1526" s="148"/>
      <c r="D1526" s="116"/>
      <c r="E1526" s="149"/>
      <c r="F1526" s="114"/>
      <c r="G1526" s="114"/>
      <c r="H1526" s="150"/>
      <c r="I1526" s="153"/>
      <c r="J1526" s="150"/>
      <c r="K1526" s="151"/>
      <c r="L1526" s="116"/>
      <c r="M1526" s="115"/>
      <c r="N1526" s="114"/>
      <c r="O1526" s="116"/>
      <c r="P1526" s="118"/>
      <c r="Q1526" s="116"/>
      <c r="R1526" s="116"/>
      <c r="S1526" s="116"/>
    </row>
    <row r="1527" spans="1:19" ht="15" hidden="1">
      <c r="A1527" s="146"/>
      <c r="B1527" s="147"/>
      <c r="C1527" s="148"/>
      <c r="D1527" s="116"/>
      <c r="E1527" s="149"/>
      <c r="F1527" s="114"/>
      <c r="G1527" s="114"/>
      <c r="H1527" s="150"/>
      <c r="I1527" s="153"/>
      <c r="J1527" s="150"/>
      <c r="K1527" s="151"/>
      <c r="L1527" s="116"/>
      <c r="M1527" s="115"/>
      <c r="N1527" s="114"/>
      <c r="O1527" s="116"/>
      <c r="P1527" s="118"/>
      <c r="Q1527" s="116"/>
      <c r="R1527" s="116"/>
      <c r="S1527" s="116"/>
    </row>
    <row r="1528" spans="1:19" ht="15" hidden="1">
      <c r="A1528" s="146"/>
      <c r="B1528" s="147"/>
      <c r="C1528" s="148"/>
      <c r="D1528" s="116"/>
      <c r="E1528" s="149"/>
      <c r="F1528" s="114"/>
      <c r="G1528" s="114"/>
      <c r="H1528" s="150"/>
      <c r="I1528" s="153"/>
      <c r="J1528" s="150"/>
      <c r="K1528" s="151"/>
      <c r="L1528" s="116"/>
      <c r="M1528" s="115"/>
      <c r="N1528" s="114"/>
      <c r="O1528" s="116"/>
      <c r="P1528" s="118"/>
      <c r="Q1528" s="116"/>
      <c r="R1528" s="116"/>
      <c r="S1528" s="116"/>
    </row>
    <row r="1529" spans="1:19" ht="15" hidden="1">
      <c r="A1529" s="146"/>
      <c r="B1529" s="147"/>
      <c r="C1529" s="148"/>
      <c r="D1529" s="116"/>
      <c r="E1529" s="149"/>
      <c r="F1529" s="114"/>
      <c r="G1529" s="114"/>
      <c r="H1529" s="150"/>
      <c r="I1529" s="153"/>
      <c r="J1529" s="150"/>
      <c r="K1529" s="151"/>
      <c r="L1529" s="116"/>
      <c r="M1529" s="115"/>
      <c r="N1529" s="114"/>
      <c r="O1529" s="116"/>
      <c r="P1529" s="118"/>
      <c r="Q1529" s="116"/>
      <c r="R1529" s="116"/>
      <c r="S1529" s="116"/>
    </row>
    <row r="1530" spans="1:19" ht="15" hidden="1">
      <c r="A1530" s="146"/>
      <c r="B1530" s="147"/>
      <c r="C1530" s="148"/>
      <c r="D1530" s="116"/>
      <c r="E1530" s="149"/>
      <c r="F1530" s="114"/>
      <c r="G1530" s="114"/>
      <c r="H1530" s="150"/>
      <c r="I1530" s="153"/>
      <c r="J1530" s="150"/>
      <c r="K1530" s="151"/>
      <c r="L1530" s="116"/>
      <c r="M1530" s="115"/>
      <c r="N1530" s="114"/>
      <c r="O1530" s="116"/>
      <c r="P1530" s="118"/>
      <c r="Q1530" s="116"/>
      <c r="R1530" s="116"/>
      <c r="S1530" s="116"/>
    </row>
    <row r="1531" spans="1:19" ht="15" hidden="1">
      <c r="A1531" s="146"/>
      <c r="B1531" s="147"/>
      <c r="C1531" s="148"/>
      <c r="D1531" s="116"/>
      <c r="E1531" s="149"/>
      <c r="F1531" s="114"/>
      <c r="G1531" s="114"/>
      <c r="H1531" s="150"/>
      <c r="I1531" s="150"/>
      <c r="J1531" s="150"/>
      <c r="K1531" s="151"/>
      <c r="L1531" s="116"/>
      <c r="M1531" s="115"/>
      <c r="N1531" s="114"/>
      <c r="O1531" s="116"/>
      <c r="P1531" s="118"/>
      <c r="Q1531" s="116"/>
      <c r="R1531" s="116"/>
      <c r="S1531" s="116"/>
    </row>
    <row r="1532" spans="1:19" ht="15" hidden="1">
      <c r="A1532" s="146"/>
      <c r="B1532" s="147"/>
      <c r="C1532" s="148"/>
      <c r="D1532" s="116"/>
      <c r="E1532" s="149"/>
      <c r="F1532" s="114"/>
      <c r="G1532" s="114"/>
      <c r="H1532" s="150"/>
      <c r="I1532" s="150"/>
      <c r="J1532" s="150"/>
      <c r="K1532" s="151"/>
      <c r="L1532" s="116"/>
      <c r="M1532" s="115"/>
      <c r="N1532" s="114"/>
      <c r="O1532" s="116"/>
      <c r="P1532" s="118"/>
      <c r="Q1532" s="116"/>
      <c r="R1532" s="116"/>
      <c r="S1532" s="116"/>
    </row>
    <row r="1533" spans="1:19" ht="15" hidden="1">
      <c r="A1533" s="146"/>
      <c r="B1533" s="147"/>
      <c r="C1533" s="148"/>
      <c r="D1533" s="116"/>
      <c r="E1533" s="149"/>
      <c r="F1533" s="114"/>
      <c r="G1533" s="114"/>
      <c r="H1533" s="150"/>
      <c r="I1533" s="150"/>
      <c r="J1533" s="150"/>
      <c r="K1533" s="151"/>
      <c r="L1533" s="116"/>
      <c r="M1533" s="115"/>
      <c r="N1533" s="114"/>
      <c r="O1533" s="116"/>
      <c r="P1533" s="118"/>
      <c r="Q1533" s="116"/>
      <c r="R1533" s="116"/>
      <c r="S1533" s="116"/>
    </row>
    <row r="1534" spans="1:19" ht="15" hidden="1">
      <c r="A1534" s="146"/>
      <c r="B1534" s="147"/>
      <c r="C1534" s="148"/>
      <c r="D1534" s="116"/>
      <c r="E1534" s="149"/>
      <c r="F1534" s="114"/>
      <c r="G1534" s="114"/>
      <c r="H1534" s="150"/>
      <c r="I1534" s="150"/>
      <c r="J1534" s="150"/>
      <c r="K1534" s="151"/>
      <c r="L1534" s="116"/>
      <c r="M1534" s="115"/>
      <c r="N1534" s="114"/>
      <c r="O1534" s="116"/>
      <c r="P1534" s="118"/>
      <c r="Q1534" s="116"/>
      <c r="R1534" s="116"/>
      <c r="S1534" s="116"/>
    </row>
    <row r="1535" spans="1:19" ht="15" hidden="1">
      <c r="A1535" s="146"/>
      <c r="B1535" s="147"/>
      <c r="C1535" s="148"/>
      <c r="D1535" s="116"/>
      <c r="E1535" s="149"/>
      <c r="F1535" s="114"/>
      <c r="G1535" s="114"/>
      <c r="H1535" s="150"/>
      <c r="I1535" s="150"/>
      <c r="J1535" s="150"/>
      <c r="K1535" s="151"/>
      <c r="L1535" s="116"/>
      <c r="M1535" s="115"/>
      <c r="N1535" s="114"/>
      <c r="O1535" s="116"/>
      <c r="P1535" s="118"/>
      <c r="Q1535" s="116"/>
      <c r="R1535" s="116"/>
      <c r="S1535" s="116"/>
    </row>
    <row r="1536" spans="1:19" ht="15" hidden="1">
      <c r="A1536" s="146"/>
      <c r="B1536" s="147"/>
      <c r="C1536" s="148"/>
      <c r="D1536" s="116"/>
      <c r="E1536" s="149"/>
      <c r="F1536" s="114"/>
      <c r="G1536" s="114"/>
      <c r="H1536" s="150"/>
      <c r="I1536" s="150"/>
      <c r="J1536" s="150"/>
      <c r="K1536" s="151"/>
      <c r="L1536" s="116"/>
      <c r="M1536" s="115"/>
      <c r="N1536" s="114"/>
      <c r="O1536" s="116"/>
      <c r="P1536" s="118"/>
      <c r="Q1536" s="116"/>
      <c r="R1536" s="116"/>
      <c r="S1536" s="116"/>
    </row>
    <row r="1537" spans="1:19" ht="15" hidden="1">
      <c r="A1537" s="146"/>
      <c r="B1537" s="147"/>
      <c r="C1537" s="148"/>
      <c r="D1537" s="116"/>
      <c r="E1537" s="149"/>
      <c r="F1537" s="114"/>
      <c r="G1537" s="114"/>
      <c r="H1537" s="150"/>
      <c r="I1537" s="150"/>
      <c r="J1537" s="150"/>
      <c r="K1537" s="151"/>
      <c r="L1537" s="116"/>
      <c r="M1537" s="115"/>
      <c r="N1537" s="114"/>
      <c r="O1537" s="116"/>
      <c r="P1537" s="118"/>
      <c r="Q1537" s="116"/>
      <c r="R1537" s="116"/>
      <c r="S1537" s="116"/>
    </row>
    <row r="1538" spans="1:19" ht="15" hidden="1">
      <c r="A1538" s="146"/>
      <c r="B1538" s="147"/>
      <c r="C1538" s="148"/>
      <c r="D1538" s="116"/>
      <c r="E1538" s="149"/>
      <c r="F1538" s="114"/>
      <c r="G1538" s="114"/>
      <c r="H1538" s="150"/>
      <c r="I1538" s="150"/>
      <c r="J1538" s="150"/>
      <c r="K1538" s="151"/>
      <c r="L1538" s="116"/>
      <c r="M1538" s="115"/>
      <c r="N1538" s="114"/>
      <c r="O1538" s="116"/>
      <c r="P1538" s="118"/>
      <c r="Q1538" s="116"/>
      <c r="R1538" s="116"/>
      <c r="S1538" s="116"/>
    </row>
    <row r="1539" spans="1:19" ht="15" hidden="1">
      <c r="A1539" s="146"/>
      <c r="B1539" s="147"/>
      <c r="C1539" s="148"/>
      <c r="D1539" s="116"/>
      <c r="E1539" s="149"/>
      <c r="F1539" s="114"/>
      <c r="G1539" s="114"/>
      <c r="H1539" s="150"/>
      <c r="I1539" s="150"/>
      <c r="J1539" s="150"/>
      <c r="K1539" s="151"/>
      <c r="L1539" s="116"/>
      <c r="M1539" s="115"/>
      <c r="N1539" s="114"/>
      <c r="O1539" s="116"/>
      <c r="P1539" s="118"/>
      <c r="Q1539" s="116"/>
      <c r="R1539" s="116"/>
      <c r="S1539" s="116"/>
    </row>
    <row r="1540" spans="1:19" ht="15" hidden="1">
      <c r="A1540" s="146"/>
      <c r="B1540" s="147"/>
      <c r="C1540" s="148"/>
      <c r="D1540" s="116"/>
      <c r="E1540" s="149"/>
      <c r="F1540" s="114"/>
      <c r="G1540" s="114"/>
      <c r="H1540" s="150"/>
      <c r="I1540" s="150"/>
      <c r="J1540" s="150"/>
      <c r="K1540" s="151"/>
      <c r="L1540" s="116"/>
      <c r="M1540" s="115"/>
      <c r="N1540" s="114"/>
      <c r="O1540" s="116"/>
      <c r="P1540" s="118"/>
      <c r="Q1540" s="116"/>
      <c r="R1540" s="116"/>
      <c r="S1540" s="116"/>
    </row>
    <row r="1541" spans="1:19" ht="15" hidden="1">
      <c r="A1541" s="146"/>
      <c r="B1541" s="147"/>
      <c r="C1541" s="148"/>
      <c r="D1541" s="116"/>
      <c r="E1541" s="149"/>
      <c r="F1541" s="114"/>
      <c r="G1541" s="114"/>
      <c r="H1541" s="150"/>
      <c r="I1541" s="150"/>
      <c r="J1541" s="150"/>
      <c r="K1541" s="151"/>
      <c r="L1541" s="116"/>
      <c r="M1541" s="115"/>
      <c r="N1541" s="114"/>
      <c r="O1541" s="116"/>
      <c r="P1541" s="118"/>
      <c r="Q1541" s="116"/>
      <c r="R1541" s="116"/>
      <c r="S1541" s="116"/>
    </row>
    <row r="1542" spans="1:19" ht="15" hidden="1">
      <c r="A1542" s="146"/>
      <c r="B1542" s="147"/>
      <c r="C1542" s="148"/>
      <c r="D1542" s="116"/>
      <c r="E1542" s="149"/>
      <c r="F1542" s="114"/>
      <c r="G1542" s="114"/>
      <c r="H1542" s="150"/>
      <c r="I1542" s="150"/>
      <c r="J1542" s="150"/>
      <c r="K1542" s="151"/>
      <c r="L1542" s="116"/>
      <c r="M1542" s="115"/>
      <c r="N1542" s="114"/>
      <c r="O1542" s="116"/>
      <c r="P1542" s="118"/>
      <c r="Q1542" s="116"/>
      <c r="R1542" s="116"/>
      <c r="S1542" s="116"/>
    </row>
    <row r="1543" spans="1:19" ht="15" hidden="1">
      <c r="A1543" s="146"/>
      <c r="B1543" s="147"/>
      <c r="C1543" s="148"/>
      <c r="D1543" s="116"/>
      <c r="E1543" s="149"/>
      <c r="F1543" s="114"/>
      <c r="G1543" s="114"/>
      <c r="H1543" s="150"/>
      <c r="I1543" s="150"/>
      <c r="J1543" s="150"/>
      <c r="K1543" s="151"/>
      <c r="L1543" s="116"/>
      <c r="M1543" s="115"/>
      <c r="N1543" s="114"/>
      <c r="O1543" s="116"/>
      <c r="P1543" s="118"/>
      <c r="Q1543" s="116"/>
      <c r="R1543" s="116"/>
      <c r="S1543" s="116"/>
    </row>
    <row r="1544" spans="1:19" ht="15" hidden="1">
      <c r="A1544" s="146"/>
      <c r="B1544" s="147"/>
      <c r="C1544" s="148"/>
      <c r="D1544" s="116"/>
      <c r="E1544" s="149"/>
      <c r="F1544" s="114"/>
      <c r="G1544" s="114"/>
      <c r="H1544" s="150"/>
      <c r="I1544" s="150"/>
      <c r="J1544" s="150"/>
      <c r="K1544" s="151"/>
      <c r="L1544" s="116"/>
      <c r="M1544" s="115"/>
      <c r="N1544" s="114"/>
      <c r="O1544" s="116"/>
      <c r="P1544" s="118"/>
      <c r="Q1544" s="116"/>
      <c r="R1544" s="116"/>
      <c r="S1544" s="116"/>
    </row>
    <row r="1545" spans="1:19" ht="15" hidden="1">
      <c r="A1545" s="146"/>
      <c r="B1545" s="147"/>
      <c r="C1545" s="148"/>
      <c r="D1545" s="116"/>
      <c r="E1545" s="149"/>
      <c r="F1545" s="114"/>
      <c r="G1545" s="114"/>
      <c r="H1545" s="150"/>
      <c r="I1545" s="150"/>
      <c r="J1545" s="150"/>
      <c r="K1545" s="151"/>
      <c r="L1545" s="116"/>
      <c r="M1545" s="115"/>
      <c r="N1545" s="114"/>
      <c r="O1545" s="116"/>
      <c r="P1545" s="118"/>
      <c r="Q1545" s="116"/>
      <c r="R1545" s="116"/>
      <c r="S1545" s="116"/>
    </row>
    <row r="1546" spans="1:19" ht="15" hidden="1">
      <c r="A1546" s="146"/>
      <c r="B1546" s="147"/>
      <c r="C1546" s="148"/>
      <c r="D1546" s="116"/>
      <c r="E1546" s="149"/>
      <c r="F1546" s="114"/>
      <c r="G1546" s="114"/>
      <c r="H1546" s="150"/>
      <c r="I1546" s="150"/>
      <c r="J1546" s="150"/>
      <c r="K1546" s="151"/>
      <c r="L1546" s="116"/>
      <c r="M1546" s="115"/>
      <c r="N1546" s="114"/>
      <c r="O1546" s="116"/>
      <c r="P1546" s="118"/>
      <c r="Q1546" s="116"/>
      <c r="R1546" s="116"/>
      <c r="S1546" s="116"/>
    </row>
    <row r="1547" spans="1:19" ht="15" hidden="1">
      <c r="A1547" s="146"/>
      <c r="B1547" s="147"/>
      <c r="C1547" s="148"/>
      <c r="D1547" s="116"/>
      <c r="E1547" s="149"/>
      <c r="F1547" s="114"/>
      <c r="G1547" s="114"/>
      <c r="H1547" s="150"/>
      <c r="I1547" s="150"/>
      <c r="J1547" s="150"/>
      <c r="K1547" s="151"/>
      <c r="L1547" s="116"/>
      <c r="M1547" s="115"/>
      <c r="N1547" s="114"/>
      <c r="O1547" s="116"/>
      <c r="P1547" s="118"/>
      <c r="Q1547" s="116"/>
      <c r="R1547" s="116"/>
      <c r="S1547" s="116"/>
    </row>
    <row r="1548" spans="1:19" ht="15" hidden="1">
      <c r="A1548" s="146"/>
      <c r="B1548" s="147"/>
      <c r="C1548" s="148"/>
      <c r="D1548" s="116"/>
      <c r="E1548" s="149"/>
      <c r="F1548" s="114"/>
      <c r="G1548" s="114"/>
      <c r="H1548" s="150"/>
      <c r="I1548" s="150"/>
      <c r="J1548" s="150"/>
      <c r="K1548" s="151"/>
      <c r="L1548" s="116"/>
      <c r="M1548" s="115"/>
      <c r="N1548" s="114"/>
      <c r="O1548" s="116"/>
      <c r="P1548" s="118"/>
      <c r="Q1548" s="116"/>
      <c r="R1548" s="116"/>
      <c r="S1548" s="116"/>
    </row>
    <row r="1549" spans="1:19" ht="15" hidden="1">
      <c r="A1549" s="146"/>
      <c r="B1549" s="147"/>
      <c r="C1549" s="148"/>
      <c r="D1549" s="116"/>
      <c r="E1549" s="149"/>
      <c r="F1549" s="114"/>
      <c r="G1549" s="114"/>
      <c r="H1549" s="150"/>
      <c r="I1549" s="150"/>
      <c r="J1549" s="150"/>
      <c r="K1549" s="151"/>
      <c r="L1549" s="116"/>
      <c r="M1549" s="115"/>
      <c r="N1549" s="114"/>
      <c r="O1549" s="116"/>
      <c r="P1549" s="118"/>
      <c r="Q1549" s="116"/>
      <c r="R1549" s="116"/>
      <c r="S1549" s="116"/>
    </row>
    <row r="1550" spans="1:19" ht="15" hidden="1">
      <c r="A1550" s="146"/>
      <c r="B1550" s="147"/>
      <c r="C1550" s="148"/>
      <c r="D1550" s="116"/>
      <c r="E1550" s="149"/>
      <c r="F1550" s="114"/>
      <c r="G1550" s="114"/>
      <c r="H1550" s="150"/>
      <c r="I1550" s="150"/>
      <c r="J1550" s="150"/>
      <c r="K1550" s="151"/>
      <c r="L1550" s="116"/>
      <c r="M1550" s="115"/>
      <c r="N1550" s="114"/>
      <c r="O1550" s="116"/>
      <c r="P1550" s="118"/>
      <c r="Q1550" s="116"/>
      <c r="R1550" s="116"/>
      <c r="S1550" s="116"/>
    </row>
    <row r="1551" spans="1:19" ht="15" hidden="1">
      <c r="A1551" s="146"/>
      <c r="B1551" s="147"/>
      <c r="C1551" s="148"/>
      <c r="D1551" s="116"/>
      <c r="E1551" s="149"/>
      <c r="F1551" s="114"/>
      <c r="G1551" s="114"/>
      <c r="H1551" s="150"/>
      <c r="I1551" s="150"/>
      <c r="J1551" s="150"/>
      <c r="K1551" s="151"/>
      <c r="L1551" s="116"/>
      <c r="M1551" s="115"/>
      <c r="N1551" s="114"/>
      <c r="O1551" s="116"/>
      <c r="P1551" s="118"/>
      <c r="Q1551" s="116"/>
      <c r="R1551" s="116"/>
      <c r="S1551" s="116"/>
    </row>
    <row r="1552" spans="1:19" ht="15" hidden="1">
      <c r="A1552" s="146"/>
      <c r="B1552" s="147"/>
      <c r="C1552" s="148"/>
      <c r="D1552" s="116"/>
      <c r="E1552" s="149"/>
      <c r="F1552" s="114"/>
      <c r="G1552" s="114"/>
      <c r="H1552" s="150"/>
      <c r="I1552" s="150"/>
      <c r="J1552" s="150"/>
      <c r="K1552" s="151"/>
      <c r="L1552" s="116"/>
      <c r="M1552" s="115"/>
      <c r="N1552" s="114"/>
      <c r="O1552" s="116"/>
      <c r="P1552" s="118"/>
      <c r="Q1552" s="116"/>
      <c r="R1552" s="116"/>
      <c r="S1552" s="116"/>
    </row>
    <row r="1553" spans="1:19" ht="15" hidden="1">
      <c r="A1553" s="146"/>
      <c r="B1553" s="147"/>
      <c r="C1553" s="148"/>
      <c r="D1553" s="116"/>
      <c r="E1553" s="149"/>
      <c r="F1553" s="114"/>
      <c r="G1553" s="114"/>
      <c r="H1553" s="150"/>
      <c r="I1553" s="150"/>
      <c r="J1553" s="150"/>
      <c r="K1553" s="151"/>
      <c r="L1553" s="116"/>
      <c r="M1553" s="115"/>
      <c r="N1553" s="114"/>
      <c r="O1553" s="116"/>
      <c r="P1553" s="118"/>
      <c r="Q1553" s="116"/>
      <c r="R1553" s="116"/>
      <c r="S1553" s="116"/>
    </row>
    <row r="1554" spans="1:19" ht="15" hidden="1">
      <c r="A1554" s="146"/>
      <c r="B1554" s="147"/>
      <c r="C1554" s="148"/>
      <c r="D1554" s="116"/>
      <c r="E1554" s="149"/>
      <c r="F1554" s="114"/>
      <c r="G1554" s="114"/>
      <c r="H1554" s="150"/>
      <c r="I1554" s="150"/>
      <c r="J1554" s="150"/>
      <c r="K1554" s="151"/>
      <c r="L1554" s="116"/>
      <c r="M1554" s="115"/>
      <c r="N1554" s="114"/>
      <c r="O1554" s="116"/>
      <c r="P1554" s="118"/>
      <c r="Q1554" s="116"/>
      <c r="R1554" s="116"/>
      <c r="S1554" s="116"/>
    </row>
    <row r="1555" spans="1:19" ht="15" hidden="1">
      <c r="A1555" s="146"/>
      <c r="B1555" s="147"/>
      <c r="C1555" s="148"/>
      <c r="D1555" s="116"/>
      <c r="E1555" s="149"/>
      <c r="F1555" s="114"/>
      <c r="G1555" s="114"/>
      <c r="H1555" s="150"/>
      <c r="I1555" s="150"/>
      <c r="J1555" s="150"/>
      <c r="K1555" s="151"/>
      <c r="L1555" s="116"/>
      <c r="M1555" s="115"/>
      <c r="N1555" s="114"/>
      <c r="O1555" s="116"/>
      <c r="P1555" s="118"/>
      <c r="Q1555" s="116"/>
      <c r="R1555" s="116"/>
      <c r="S1555" s="116"/>
    </row>
    <row r="1556" spans="1:19" ht="15" hidden="1">
      <c r="A1556" s="146"/>
      <c r="B1556" s="147"/>
      <c r="C1556" s="148"/>
      <c r="D1556" s="116"/>
      <c r="E1556" s="149"/>
      <c r="F1556" s="114"/>
      <c r="G1556" s="114"/>
      <c r="H1556" s="150"/>
      <c r="I1556" s="150"/>
      <c r="J1556" s="150"/>
      <c r="K1556" s="151"/>
      <c r="L1556" s="116"/>
      <c r="M1556" s="115"/>
      <c r="N1556" s="114"/>
      <c r="O1556" s="116"/>
      <c r="P1556" s="118"/>
      <c r="Q1556" s="116"/>
      <c r="R1556" s="116"/>
      <c r="S1556" s="116"/>
    </row>
    <row r="1557" spans="1:19" ht="15" hidden="1">
      <c r="A1557" s="146"/>
      <c r="B1557" s="147"/>
      <c r="C1557" s="148"/>
      <c r="D1557" s="116"/>
      <c r="E1557" s="149"/>
      <c r="F1557" s="114"/>
      <c r="G1557" s="114"/>
      <c r="H1557" s="150"/>
      <c r="I1557" s="150"/>
      <c r="J1557" s="150"/>
      <c r="K1557" s="151"/>
      <c r="L1557" s="116"/>
      <c r="M1557" s="115"/>
      <c r="N1557" s="114"/>
      <c r="O1557" s="116"/>
      <c r="P1557" s="118"/>
      <c r="Q1557" s="116"/>
      <c r="R1557" s="116"/>
      <c r="S1557" s="116"/>
    </row>
    <row r="1558" spans="1:19" ht="15" hidden="1">
      <c r="A1558" s="146"/>
      <c r="B1558" s="147"/>
      <c r="C1558" s="148"/>
      <c r="D1558" s="116"/>
      <c r="E1558" s="149"/>
      <c r="F1558" s="114"/>
      <c r="G1558" s="114"/>
      <c r="H1558" s="150"/>
      <c r="I1558" s="150"/>
      <c r="J1558" s="150"/>
      <c r="K1558" s="151"/>
      <c r="L1558" s="116"/>
      <c r="M1558" s="115"/>
      <c r="N1558" s="114"/>
      <c r="O1558" s="116"/>
      <c r="P1558" s="118"/>
      <c r="Q1558" s="116"/>
      <c r="R1558" s="116"/>
      <c r="S1558" s="116"/>
    </row>
    <row r="1559" spans="1:19" ht="15" hidden="1">
      <c r="A1559" s="146"/>
      <c r="B1559" s="147"/>
      <c r="C1559" s="148"/>
      <c r="D1559" s="116"/>
      <c r="E1559" s="149"/>
      <c r="F1559" s="114"/>
      <c r="G1559" s="114"/>
      <c r="H1559" s="150"/>
      <c r="I1559" s="150"/>
      <c r="J1559" s="150"/>
      <c r="K1559" s="151"/>
      <c r="L1559" s="116"/>
      <c r="M1559" s="115"/>
      <c r="N1559" s="114"/>
      <c r="O1559" s="116"/>
      <c r="P1559" s="118"/>
      <c r="Q1559" s="116"/>
      <c r="R1559" s="116"/>
      <c r="S1559" s="116"/>
    </row>
    <row r="1560" spans="1:19" ht="15" hidden="1">
      <c r="A1560" s="146"/>
      <c r="B1560" s="147"/>
      <c r="C1560" s="148"/>
      <c r="D1560" s="116"/>
      <c r="E1560" s="149"/>
      <c r="F1560" s="114"/>
      <c r="G1560" s="114"/>
      <c r="H1560" s="150"/>
      <c r="I1560" s="150"/>
      <c r="J1560" s="150"/>
      <c r="K1560" s="151"/>
      <c r="L1560" s="116"/>
      <c r="M1560" s="115"/>
      <c r="N1560" s="114"/>
      <c r="O1560" s="116"/>
      <c r="P1560" s="118"/>
      <c r="Q1560" s="116"/>
      <c r="R1560" s="116"/>
      <c r="S1560" s="116"/>
    </row>
    <row r="1561" spans="1:19" ht="15" hidden="1">
      <c r="A1561" s="146"/>
      <c r="B1561" s="147"/>
      <c r="C1561" s="148"/>
      <c r="D1561" s="116"/>
      <c r="E1561" s="149"/>
      <c r="F1561" s="114"/>
      <c r="G1561" s="114"/>
      <c r="H1561" s="150"/>
      <c r="I1561" s="150"/>
      <c r="J1561" s="150"/>
      <c r="K1561" s="151"/>
      <c r="L1561" s="116"/>
      <c r="M1561" s="115"/>
      <c r="N1561" s="114"/>
      <c r="O1561" s="116"/>
      <c r="P1561" s="118"/>
      <c r="Q1561" s="116"/>
      <c r="R1561" s="116"/>
      <c r="S1561" s="116"/>
    </row>
    <row r="1562" spans="1:19" ht="15" hidden="1">
      <c r="A1562" s="146"/>
      <c r="B1562" s="147"/>
      <c r="C1562" s="148"/>
      <c r="D1562" s="116"/>
      <c r="E1562" s="149"/>
      <c r="F1562" s="114"/>
      <c r="G1562" s="114"/>
      <c r="H1562" s="150"/>
      <c r="I1562" s="150"/>
      <c r="J1562" s="150"/>
      <c r="K1562" s="151"/>
      <c r="L1562" s="116"/>
      <c r="M1562" s="115"/>
      <c r="N1562" s="114"/>
      <c r="O1562" s="116"/>
      <c r="P1562" s="118"/>
      <c r="Q1562" s="116"/>
      <c r="R1562" s="116"/>
      <c r="S1562" s="116"/>
    </row>
    <row r="1563" spans="1:19" ht="15" hidden="1">
      <c r="A1563" s="146"/>
      <c r="B1563" s="147"/>
      <c r="C1563" s="148"/>
      <c r="D1563" s="116"/>
      <c r="E1563" s="149"/>
      <c r="F1563" s="114"/>
      <c r="G1563" s="114"/>
      <c r="H1563" s="150"/>
      <c r="I1563" s="150"/>
      <c r="J1563" s="150"/>
      <c r="K1563" s="151"/>
      <c r="L1563" s="116"/>
      <c r="M1563" s="115"/>
      <c r="N1563" s="114"/>
      <c r="O1563" s="116"/>
      <c r="P1563" s="118"/>
      <c r="Q1563" s="116"/>
      <c r="R1563" s="116"/>
      <c r="S1563" s="116"/>
    </row>
    <row r="1564" spans="1:19" ht="15" hidden="1">
      <c r="A1564" s="146"/>
      <c r="B1564" s="147"/>
      <c r="C1564" s="148"/>
      <c r="D1564" s="116"/>
      <c r="E1564" s="149"/>
      <c r="F1564" s="114"/>
      <c r="G1564" s="114"/>
      <c r="H1564" s="150"/>
      <c r="I1564" s="150"/>
      <c r="J1564" s="150"/>
      <c r="K1564" s="151"/>
      <c r="L1564" s="116"/>
      <c r="M1564" s="115"/>
      <c r="N1564" s="114"/>
      <c r="O1564" s="116"/>
      <c r="P1564" s="118"/>
      <c r="Q1564" s="116"/>
      <c r="R1564" s="116"/>
      <c r="S1564" s="116"/>
    </row>
    <row r="1565" spans="1:19" ht="15" hidden="1">
      <c r="A1565" s="146"/>
      <c r="B1565" s="147"/>
      <c r="C1565" s="148"/>
      <c r="D1565" s="116"/>
      <c r="E1565" s="149"/>
      <c r="F1565" s="114"/>
      <c r="G1565" s="114"/>
      <c r="H1565" s="150"/>
      <c r="I1565" s="150"/>
      <c r="J1565" s="150"/>
      <c r="K1565" s="151"/>
      <c r="L1565" s="116"/>
      <c r="M1565" s="115"/>
      <c r="N1565" s="114"/>
      <c r="O1565" s="116"/>
      <c r="P1565" s="118"/>
      <c r="Q1565" s="116"/>
      <c r="R1565" s="116"/>
      <c r="S1565" s="116"/>
    </row>
    <row r="1566" spans="1:19" ht="15" hidden="1">
      <c r="A1566" s="146"/>
      <c r="B1566" s="147"/>
      <c r="C1566" s="148"/>
      <c r="D1566" s="116"/>
      <c r="E1566" s="149"/>
      <c r="F1566" s="114"/>
      <c r="G1566" s="114"/>
      <c r="H1566" s="150"/>
      <c r="I1566" s="150"/>
      <c r="J1566" s="150"/>
      <c r="K1566" s="151"/>
      <c r="L1566" s="116"/>
      <c r="M1566" s="115"/>
      <c r="N1566" s="114"/>
      <c r="O1566" s="116"/>
      <c r="P1566" s="118"/>
      <c r="Q1566" s="116"/>
      <c r="R1566" s="116"/>
      <c r="S1566" s="116"/>
    </row>
    <row r="1567" spans="1:19" ht="15" hidden="1">
      <c r="A1567" s="146"/>
      <c r="B1567" s="147"/>
      <c r="C1567" s="148"/>
      <c r="D1567" s="116"/>
      <c r="E1567" s="149"/>
      <c r="F1567" s="114"/>
      <c r="G1567" s="114"/>
      <c r="H1567" s="150"/>
      <c r="I1567" s="150"/>
      <c r="J1567" s="150"/>
      <c r="K1567" s="151"/>
      <c r="L1567" s="116"/>
      <c r="M1567" s="115"/>
      <c r="N1567" s="114"/>
      <c r="O1567" s="116"/>
      <c r="P1567" s="118"/>
      <c r="Q1567" s="116"/>
      <c r="R1567" s="116"/>
      <c r="S1567" s="116"/>
    </row>
    <row r="1568" spans="1:19" ht="15" hidden="1">
      <c r="A1568" s="146"/>
      <c r="B1568" s="147"/>
      <c r="C1568" s="148"/>
      <c r="D1568" s="116"/>
      <c r="E1568" s="149"/>
      <c r="F1568" s="114"/>
      <c r="G1568" s="114"/>
      <c r="H1568" s="150"/>
      <c r="I1568" s="150"/>
      <c r="J1568" s="150"/>
      <c r="K1568" s="151"/>
      <c r="L1568" s="116"/>
      <c r="M1568" s="115"/>
      <c r="N1568" s="114"/>
      <c r="O1568" s="116"/>
      <c r="P1568" s="118"/>
      <c r="Q1568" s="116"/>
      <c r="R1568" s="116"/>
      <c r="S1568" s="116"/>
    </row>
    <row r="1569" spans="1:19" ht="15" hidden="1">
      <c r="A1569" s="146"/>
      <c r="B1569" s="147"/>
      <c r="C1569" s="148"/>
      <c r="D1569" s="116"/>
      <c r="E1569" s="149"/>
      <c r="F1569" s="114"/>
      <c r="G1569" s="114"/>
      <c r="H1569" s="150"/>
      <c r="I1569" s="150"/>
      <c r="J1569" s="150"/>
      <c r="K1569" s="151"/>
      <c r="L1569" s="116"/>
      <c r="M1569" s="115"/>
      <c r="N1569" s="114"/>
      <c r="O1569" s="116"/>
      <c r="P1569" s="118"/>
      <c r="Q1569" s="116"/>
      <c r="R1569" s="116"/>
      <c r="S1569" s="116"/>
    </row>
    <row r="1570" spans="1:19" ht="15" hidden="1">
      <c r="A1570" s="146"/>
      <c r="B1570" s="147"/>
      <c r="C1570" s="148"/>
      <c r="D1570" s="116"/>
      <c r="E1570" s="149"/>
      <c r="F1570" s="114"/>
      <c r="G1570" s="114"/>
      <c r="H1570" s="150"/>
      <c r="I1570" s="150"/>
      <c r="J1570" s="150"/>
      <c r="K1570" s="151"/>
      <c r="L1570" s="116"/>
      <c r="M1570" s="115"/>
      <c r="N1570" s="114"/>
      <c r="O1570" s="116"/>
      <c r="P1570" s="118"/>
      <c r="Q1570" s="116"/>
      <c r="R1570" s="116"/>
      <c r="S1570" s="116"/>
    </row>
    <row r="1571" spans="1:19" ht="15" hidden="1">
      <c r="A1571" s="146"/>
      <c r="B1571" s="147"/>
      <c r="C1571" s="148"/>
      <c r="D1571" s="116"/>
      <c r="E1571" s="149"/>
      <c r="F1571" s="114"/>
      <c r="G1571" s="114"/>
      <c r="H1571" s="150"/>
      <c r="I1571" s="150"/>
      <c r="J1571" s="150"/>
      <c r="K1571" s="151"/>
      <c r="L1571" s="116"/>
      <c r="M1571" s="115"/>
      <c r="N1571" s="114"/>
      <c r="O1571" s="116"/>
      <c r="P1571" s="118"/>
      <c r="Q1571" s="116"/>
      <c r="R1571" s="116"/>
      <c r="S1571" s="116"/>
    </row>
    <row r="1572" spans="1:19" ht="15" hidden="1">
      <c r="A1572" s="146"/>
      <c r="B1572" s="147"/>
      <c r="C1572" s="148"/>
      <c r="D1572" s="116"/>
      <c r="E1572" s="149"/>
      <c r="F1572" s="114"/>
      <c r="G1572" s="116"/>
      <c r="H1572" s="150"/>
      <c r="I1572" s="150"/>
      <c r="J1572" s="150"/>
      <c r="K1572" s="151"/>
      <c r="L1572" s="116"/>
      <c r="M1572" s="115"/>
      <c r="N1572" s="114"/>
      <c r="O1572" s="116"/>
      <c r="P1572" s="118"/>
      <c r="Q1572" s="116"/>
      <c r="R1572" s="116"/>
      <c r="S1572" s="116"/>
    </row>
    <row r="1573" spans="1:19" ht="15" hidden="1">
      <c r="A1573" s="146"/>
      <c r="B1573" s="147"/>
      <c r="C1573" s="148"/>
      <c r="D1573" s="116"/>
      <c r="E1573" s="149"/>
      <c r="F1573" s="114"/>
      <c r="G1573" s="114"/>
      <c r="H1573" s="150"/>
      <c r="I1573" s="150"/>
      <c r="J1573" s="146"/>
      <c r="K1573" s="151"/>
      <c r="L1573" s="116"/>
      <c r="M1573" s="115"/>
      <c r="N1573" s="114"/>
      <c r="O1573" s="116"/>
      <c r="P1573" s="118"/>
      <c r="Q1573" s="116"/>
      <c r="R1573" s="116"/>
      <c r="S1573" s="116"/>
    </row>
    <row r="1574" spans="1:19" ht="15" hidden="1">
      <c r="A1574" s="146"/>
      <c r="B1574" s="147"/>
      <c r="C1574" s="148"/>
      <c r="D1574" s="116"/>
      <c r="E1574" s="149"/>
      <c r="F1574" s="114"/>
      <c r="G1574" s="114"/>
      <c r="H1574" s="150"/>
      <c r="I1574" s="150"/>
      <c r="J1574" s="150"/>
      <c r="K1574" s="151"/>
      <c r="L1574" s="116"/>
      <c r="M1574" s="115"/>
      <c r="N1574" s="114"/>
      <c r="O1574" s="116"/>
      <c r="P1574" s="118"/>
      <c r="Q1574" s="116"/>
      <c r="R1574" s="116"/>
      <c r="S1574" s="116"/>
    </row>
    <row r="1575" spans="1:19" ht="15" hidden="1">
      <c r="A1575" s="146"/>
      <c r="B1575" s="147"/>
      <c r="C1575" s="148"/>
      <c r="D1575" s="116"/>
      <c r="E1575" s="149"/>
      <c r="F1575" s="114"/>
      <c r="G1575" s="114"/>
      <c r="H1575" s="150"/>
      <c r="I1575" s="150"/>
      <c r="J1575" s="150"/>
      <c r="K1575" s="151"/>
      <c r="L1575" s="116"/>
      <c r="M1575" s="115"/>
      <c r="N1575" s="114"/>
      <c r="O1575" s="116"/>
      <c r="P1575" s="118"/>
      <c r="Q1575" s="116"/>
      <c r="R1575" s="116"/>
      <c r="S1575" s="116"/>
    </row>
    <row r="1576" spans="1:19" ht="15" hidden="1">
      <c r="A1576" s="146"/>
      <c r="B1576" s="147"/>
      <c r="C1576" s="148"/>
      <c r="D1576" s="116"/>
      <c r="E1576" s="149"/>
      <c r="F1576" s="114"/>
      <c r="G1576" s="114"/>
      <c r="H1576" s="150"/>
      <c r="I1576" s="150"/>
      <c r="J1576" s="150"/>
      <c r="K1576" s="151"/>
      <c r="L1576" s="116"/>
      <c r="M1576" s="115"/>
      <c r="N1576" s="114"/>
      <c r="O1576" s="116"/>
      <c r="P1576" s="118"/>
      <c r="Q1576" s="116"/>
      <c r="R1576" s="116"/>
      <c r="S1576" s="116"/>
    </row>
    <row r="1577" spans="1:19" ht="15" hidden="1">
      <c r="A1577" s="146"/>
      <c r="B1577" s="147"/>
      <c r="C1577" s="148"/>
      <c r="D1577" s="116"/>
      <c r="E1577" s="149"/>
      <c r="F1577" s="114"/>
      <c r="G1577" s="114"/>
      <c r="H1577" s="150"/>
      <c r="I1577" s="150"/>
      <c r="J1577" s="150"/>
      <c r="K1577" s="151"/>
      <c r="L1577" s="116"/>
      <c r="M1577" s="115"/>
      <c r="N1577" s="114"/>
      <c r="O1577" s="116"/>
      <c r="P1577" s="118"/>
      <c r="Q1577" s="116"/>
      <c r="R1577" s="116"/>
      <c r="S1577" s="116"/>
    </row>
    <row r="1578" spans="1:19" ht="15" hidden="1">
      <c r="A1578" s="146"/>
      <c r="B1578" s="147"/>
      <c r="C1578" s="148"/>
      <c r="D1578" s="116"/>
      <c r="E1578" s="149"/>
      <c r="F1578" s="114"/>
      <c r="G1578" s="114"/>
      <c r="H1578" s="150"/>
      <c r="I1578" s="150"/>
      <c r="J1578" s="150"/>
      <c r="K1578" s="151"/>
      <c r="L1578" s="116"/>
      <c r="M1578" s="115"/>
      <c r="N1578" s="114"/>
      <c r="O1578" s="116"/>
      <c r="P1578" s="118"/>
      <c r="Q1578" s="116"/>
      <c r="R1578" s="116"/>
      <c r="S1578" s="116"/>
    </row>
    <row r="1579" spans="1:19" ht="15" hidden="1">
      <c r="A1579" s="146"/>
      <c r="B1579" s="147"/>
      <c r="C1579" s="148"/>
      <c r="D1579" s="116"/>
      <c r="E1579" s="149"/>
      <c r="F1579" s="114"/>
      <c r="G1579" s="114"/>
      <c r="H1579" s="150"/>
      <c r="I1579" s="150"/>
      <c r="J1579" s="150"/>
      <c r="K1579" s="151"/>
      <c r="L1579" s="116"/>
      <c r="M1579" s="115"/>
      <c r="N1579" s="114"/>
      <c r="O1579" s="116"/>
      <c r="P1579" s="118"/>
      <c r="Q1579" s="116"/>
      <c r="R1579" s="116"/>
      <c r="S1579" s="116"/>
    </row>
    <row r="1580" spans="1:19" ht="15" hidden="1">
      <c r="A1580" s="146"/>
      <c r="B1580" s="147"/>
      <c r="C1580" s="148"/>
      <c r="D1580" s="116"/>
      <c r="E1580" s="149"/>
      <c r="F1580" s="114"/>
      <c r="G1580" s="114"/>
      <c r="H1580" s="150"/>
      <c r="I1580" s="150"/>
      <c r="J1580" s="150"/>
      <c r="K1580" s="151"/>
      <c r="L1580" s="116"/>
      <c r="M1580" s="115"/>
      <c r="N1580" s="114"/>
      <c r="O1580" s="116"/>
      <c r="P1580" s="118"/>
      <c r="Q1580" s="116"/>
      <c r="R1580" s="116"/>
      <c r="S1580" s="116"/>
    </row>
    <row r="1581" spans="1:19" ht="15" hidden="1">
      <c r="A1581" s="146"/>
      <c r="B1581" s="147"/>
      <c r="C1581" s="148"/>
      <c r="D1581" s="116"/>
      <c r="E1581" s="149"/>
      <c r="F1581" s="114"/>
      <c r="G1581" s="114"/>
      <c r="H1581" s="150"/>
      <c r="I1581" s="150"/>
      <c r="J1581" s="150"/>
      <c r="K1581" s="151"/>
      <c r="L1581" s="116"/>
      <c r="M1581" s="115"/>
      <c r="N1581" s="114"/>
      <c r="O1581" s="116"/>
      <c r="P1581" s="118"/>
      <c r="Q1581" s="116"/>
      <c r="R1581" s="116"/>
      <c r="S1581" s="116"/>
    </row>
    <row r="1582" spans="1:19" ht="15" hidden="1">
      <c r="A1582" s="146"/>
      <c r="B1582" s="147"/>
      <c r="C1582" s="148"/>
      <c r="D1582" s="116"/>
      <c r="E1582" s="149"/>
      <c r="F1582" s="114"/>
      <c r="G1582" s="114"/>
      <c r="H1582" s="150"/>
      <c r="I1582" s="150"/>
      <c r="J1582" s="150"/>
      <c r="K1582" s="151"/>
      <c r="L1582" s="116"/>
      <c r="M1582" s="115"/>
      <c r="N1582" s="114"/>
      <c r="O1582" s="116"/>
      <c r="P1582" s="118"/>
      <c r="Q1582" s="116"/>
      <c r="R1582" s="116"/>
      <c r="S1582" s="116"/>
    </row>
    <row r="1583" spans="1:19" ht="15" hidden="1">
      <c r="A1583" s="146"/>
      <c r="B1583" s="147"/>
      <c r="C1583" s="148"/>
      <c r="D1583" s="116"/>
      <c r="E1583" s="149"/>
      <c r="F1583" s="114"/>
      <c r="G1583" s="114"/>
      <c r="H1583" s="150"/>
      <c r="I1583" s="150"/>
      <c r="J1583" s="150"/>
      <c r="K1583" s="151"/>
      <c r="L1583" s="116"/>
      <c r="M1583" s="115"/>
      <c r="N1583" s="114"/>
      <c r="O1583" s="116"/>
      <c r="P1583" s="118"/>
      <c r="Q1583" s="116"/>
      <c r="R1583" s="116"/>
      <c r="S1583" s="116"/>
    </row>
    <row r="1584" spans="1:19" ht="15" hidden="1">
      <c r="A1584" s="146"/>
      <c r="B1584" s="147"/>
      <c r="C1584" s="148"/>
      <c r="D1584" s="116"/>
      <c r="E1584" s="149"/>
      <c r="F1584" s="114"/>
      <c r="G1584" s="114"/>
      <c r="H1584" s="150"/>
      <c r="I1584" s="150"/>
      <c r="J1584" s="150"/>
      <c r="K1584" s="151"/>
      <c r="L1584" s="116"/>
      <c r="M1584" s="115"/>
      <c r="N1584" s="114"/>
      <c r="O1584" s="116"/>
      <c r="P1584" s="118"/>
      <c r="Q1584" s="116"/>
      <c r="R1584" s="116"/>
      <c r="S1584" s="116"/>
    </row>
    <row r="1585" spans="1:19" ht="15" hidden="1">
      <c r="A1585" s="146"/>
      <c r="B1585" s="147"/>
      <c r="C1585" s="148"/>
      <c r="D1585" s="116"/>
      <c r="E1585" s="149"/>
      <c r="F1585" s="114"/>
      <c r="G1585" s="114"/>
      <c r="H1585" s="150"/>
      <c r="I1585" s="150"/>
      <c r="J1585" s="150"/>
      <c r="K1585" s="151"/>
      <c r="L1585" s="116"/>
      <c r="M1585" s="115"/>
      <c r="N1585" s="114"/>
      <c r="O1585" s="116"/>
      <c r="P1585" s="118"/>
      <c r="Q1585" s="116"/>
      <c r="R1585" s="116"/>
      <c r="S1585" s="116"/>
    </row>
    <row r="1586" spans="1:19" ht="15" hidden="1">
      <c r="A1586" s="146"/>
      <c r="B1586" s="147"/>
      <c r="C1586" s="148"/>
      <c r="D1586" s="116"/>
      <c r="E1586" s="149"/>
      <c r="F1586" s="114"/>
      <c r="G1586" s="114"/>
      <c r="H1586" s="150"/>
      <c r="I1586" s="150"/>
      <c r="J1586" s="150"/>
      <c r="K1586" s="151"/>
      <c r="L1586" s="116"/>
      <c r="M1586" s="115"/>
      <c r="N1586" s="114"/>
      <c r="O1586" s="116"/>
      <c r="P1586" s="118"/>
      <c r="Q1586" s="116"/>
      <c r="R1586" s="116"/>
      <c r="S1586" s="116"/>
    </row>
    <row r="1587" spans="1:19" ht="15" hidden="1">
      <c r="A1587" s="146"/>
      <c r="B1587" s="147"/>
      <c r="C1587" s="148"/>
      <c r="D1587" s="116"/>
      <c r="E1587" s="149"/>
      <c r="F1587" s="114"/>
      <c r="G1587" s="114"/>
      <c r="H1587" s="150"/>
      <c r="I1587" s="150"/>
      <c r="J1587" s="150"/>
      <c r="K1587" s="151"/>
      <c r="L1587" s="116"/>
      <c r="M1587" s="115"/>
      <c r="N1587" s="114"/>
      <c r="O1587" s="116"/>
      <c r="P1587" s="118"/>
      <c r="Q1587" s="116"/>
      <c r="R1587" s="116"/>
      <c r="S1587" s="116"/>
    </row>
    <row r="1588" spans="1:19" ht="15" hidden="1">
      <c r="A1588" s="146"/>
      <c r="B1588" s="147"/>
      <c r="C1588" s="148"/>
      <c r="D1588" s="116"/>
      <c r="E1588" s="149"/>
      <c r="F1588" s="114"/>
      <c r="G1588" s="114"/>
      <c r="H1588" s="150"/>
      <c r="I1588" s="150"/>
      <c r="J1588" s="150"/>
      <c r="K1588" s="151"/>
      <c r="L1588" s="116"/>
      <c r="M1588" s="115"/>
      <c r="N1588" s="114"/>
      <c r="O1588" s="116"/>
      <c r="P1588" s="118"/>
      <c r="Q1588" s="116"/>
      <c r="R1588" s="116"/>
      <c r="S1588" s="116"/>
    </row>
    <row r="1589" spans="1:19" ht="15" hidden="1">
      <c r="A1589" s="146"/>
      <c r="B1589" s="147"/>
      <c r="C1589" s="148"/>
      <c r="D1589" s="116"/>
      <c r="E1589" s="149"/>
      <c r="F1589" s="114"/>
      <c r="G1589" s="114"/>
      <c r="H1589" s="150"/>
      <c r="I1589" s="150"/>
      <c r="J1589" s="150"/>
      <c r="K1589" s="151"/>
      <c r="L1589" s="116"/>
      <c r="M1589" s="115"/>
      <c r="N1589" s="114"/>
      <c r="O1589" s="116"/>
      <c r="P1589" s="118"/>
      <c r="Q1589" s="116"/>
      <c r="R1589" s="116"/>
      <c r="S1589" s="116"/>
    </row>
    <row r="1590" spans="1:19" ht="15" hidden="1">
      <c r="A1590" s="146"/>
      <c r="B1590" s="147"/>
      <c r="C1590" s="148"/>
      <c r="D1590" s="116"/>
      <c r="E1590" s="149"/>
      <c r="F1590" s="114"/>
      <c r="G1590" s="114"/>
      <c r="H1590" s="150"/>
      <c r="I1590" s="150"/>
      <c r="J1590" s="150"/>
      <c r="K1590" s="151"/>
      <c r="L1590" s="116"/>
      <c r="M1590" s="115"/>
      <c r="N1590" s="114"/>
      <c r="O1590" s="116"/>
      <c r="P1590" s="118"/>
      <c r="Q1590" s="116"/>
      <c r="R1590" s="116"/>
      <c r="S1590" s="116"/>
    </row>
    <row r="1591" spans="1:19" ht="15" hidden="1">
      <c r="A1591" s="146"/>
      <c r="B1591" s="147"/>
      <c r="C1591" s="148"/>
      <c r="D1591" s="116"/>
      <c r="E1591" s="149"/>
      <c r="F1591" s="114"/>
      <c r="G1591" s="114"/>
      <c r="H1591" s="150"/>
      <c r="I1591" s="150"/>
      <c r="J1591" s="150"/>
      <c r="K1591" s="151"/>
      <c r="L1591" s="116"/>
      <c r="M1591" s="115"/>
      <c r="N1591" s="114"/>
      <c r="O1591" s="116"/>
      <c r="P1591" s="118"/>
      <c r="Q1591" s="116"/>
      <c r="R1591" s="116"/>
      <c r="S1591" s="116"/>
    </row>
    <row r="1592" spans="1:19" ht="15" hidden="1">
      <c r="A1592" s="146"/>
      <c r="B1592" s="147"/>
      <c r="C1592" s="148"/>
      <c r="D1592" s="116"/>
      <c r="E1592" s="149"/>
      <c r="F1592" s="114"/>
      <c r="G1592" s="114"/>
      <c r="H1592" s="150"/>
      <c r="I1592" s="150"/>
      <c r="J1592" s="150"/>
      <c r="K1592" s="151"/>
      <c r="L1592" s="116"/>
      <c r="M1592" s="119"/>
      <c r="N1592" s="114"/>
      <c r="O1592" s="116"/>
      <c r="P1592" s="118"/>
      <c r="Q1592" s="116"/>
      <c r="R1592" s="116"/>
      <c r="S1592" s="116"/>
    </row>
    <row r="1593" spans="1:19" ht="15" hidden="1">
      <c r="A1593" s="146"/>
      <c r="B1593" s="147"/>
      <c r="C1593" s="148"/>
      <c r="D1593" s="116"/>
      <c r="E1593" s="149"/>
      <c r="F1593" s="114"/>
      <c r="G1593" s="114"/>
      <c r="H1593" s="150"/>
      <c r="I1593" s="150"/>
      <c r="J1593" s="150"/>
      <c r="K1593" s="151"/>
      <c r="L1593" s="116"/>
      <c r="M1593" s="115"/>
      <c r="N1593" s="114"/>
      <c r="O1593" s="116"/>
      <c r="P1593" s="118"/>
      <c r="Q1593" s="116"/>
      <c r="R1593" s="116"/>
      <c r="S1593" s="116"/>
    </row>
    <row r="1594" spans="1:19" ht="15" hidden="1">
      <c r="A1594" s="146"/>
      <c r="B1594" s="147"/>
      <c r="C1594" s="148"/>
      <c r="D1594" s="116"/>
      <c r="E1594" s="149"/>
      <c r="F1594" s="114"/>
      <c r="G1594" s="114"/>
      <c r="H1594" s="150"/>
      <c r="I1594" s="150"/>
      <c r="J1594" s="150"/>
      <c r="K1594" s="151"/>
      <c r="L1594" s="116"/>
      <c r="M1594" s="115"/>
      <c r="N1594" s="114"/>
      <c r="O1594" s="116"/>
      <c r="P1594" s="118"/>
      <c r="Q1594" s="116"/>
      <c r="R1594" s="116"/>
      <c r="S1594" s="116"/>
    </row>
    <row r="1595" spans="1:19" ht="15" hidden="1">
      <c r="A1595" s="146"/>
      <c r="B1595" s="147"/>
      <c r="C1595" s="148"/>
      <c r="D1595" s="116"/>
      <c r="E1595" s="149"/>
      <c r="F1595" s="114"/>
      <c r="G1595" s="114"/>
      <c r="H1595" s="150"/>
      <c r="I1595" s="150"/>
      <c r="J1595" s="150"/>
      <c r="K1595" s="151"/>
      <c r="L1595" s="116"/>
      <c r="M1595" s="115"/>
      <c r="N1595" s="114"/>
      <c r="O1595" s="116"/>
      <c r="P1595" s="118"/>
      <c r="Q1595" s="116"/>
      <c r="R1595" s="116"/>
      <c r="S1595" s="116"/>
    </row>
    <row r="1596" spans="1:19" ht="15" hidden="1">
      <c r="A1596" s="146"/>
      <c r="B1596" s="147"/>
      <c r="C1596" s="148"/>
      <c r="D1596" s="116"/>
      <c r="E1596" s="149"/>
      <c r="F1596" s="114"/>
      <c r="G1596" s="114"/>
      <c r="H1596" s="150"/>
      <c r="I1596" s="150"/>
      <c r="J1596" s="150"/>
      <c r="K1596" s="151"/>
      <c r="L1596" s="116"/>
      <c r="M1596" s="115"/>
      <c r="N1596" s="114"/>
      <c r="O1596" s="116"/>
      <c r="P1596" s="118"/>
      <c r="Q1596" s="116"/>
      <c r="R1596" s="116"/>
      <c r="S1596" s="116"/>
    </row>
    <row r="1597" spans="1:19" ht="15" hidden="1">
      <c r="A1597" s="146"/>
      <c r="B1597" s="147"/>
      <c r="C1597" s="148"/>
      <c r="D1597" s="116"/>
      <c r="E1597" s="149"/>
      <c r="F1597" s="114"/>
      <c r="G1597" s="114"/>
      <c r="H1597" s="150"/>
      <c r="I1597" s="150"/>
      <c r="J1597" s="150"/>
      <c r="K1597" s="151"/>
      <c r="L1597" s="116"/>
      <c r="M1597" s="115"/>
      <c r="N1597" s="114"/>
      <c r="O1597" s="116"/>
      <c r="P1597" s="118"/>
      <c r="Q1597" s="116"/>
      <c r="R1597" s="116"/>
      <c r="S1597" s="116"/>
    </row>
    <row r="1598" spans="1:19" ht="15" hidden="1">
      <c r="A1598" s="146"/>
      <c r="B1598" s="147"/>
      <c r="C1598" s="148"/>
      <c r="D1598" s="116"/>
      <c r="E1598" s="149"/>
      <c r="F1598" s="114"/>
      <c r="G1598" s="114"/>
      <c r="H1598" s="150"/>
      <c r="I1598" s="150"/>
      <c r="J1598" s="150"/>
      <c r="K1598" s="151"/>
      <c r="L1598" s="116"/>
      <c r="M1598" s="115"/>
      <c r="N1598" s="114"/>
      <c r="O1598" s="116"/>
      <c r="P1598" s="118"/>
      <c r="Q1598" s="116"/>
      <c r="R1598" s="116"/>
      <c r="S1598" s="116"/>
    </row>
    <row r="1599" spans="1:19" ht="15" hidden="1">
      <c r="A1599" s="146"/>
      <c r="B1599" s="147"/>
      <c r="C1599" s="148"/>
      <c r="D1599" s="116"/>
      <c r="E1599" s="149"/>
      <c r="F1599" s="114"/>
      <c r="G1599" s="116"/>
      <c r="H1599" s="150"/>
      <c r="I1599" s="150"/>
      <c r="J1599" s="150"/>
      <c r="K1599" s="151"/>
      <c r="L1599" s="116"/>
      <c r="M1599" s="115"/>
      <c r="N1599" s="114"/>
      <c r="O1599" s="116"/>
      <c r="P1599" s="118"/>
      <c r="Q1599" s="116"/>
      <c r="R1599" s="116"/>
      <c r="S1599" s="116"/>
    </row>
    <row r="1600" spans="1:19" ht="15" hidden="1">
      <c r="A1600" s="146"/>
      <c r="B1600" s="147"/>
      <c r="C1600" s="148"/>
      <c r="D1600" s="116"/>
      <c r="E1600" s="149"/>
      <c r="F1600" s="114"/>
      <c r="G1600" s="116"/>
      <c r="H1600" s="150"/>
      <c r="I1600" s="150"/>
      <c r="J1600" s="116"/>
      <c r="K1600" s="151"/>
      <c r="L1600" s="116"/>
      <c r="M1600" s="119"/>
      <c r="N1600" s="114"/>
      <c r="O1600" s="116"/>
      <c r="P1600" s="118"/>
      <c r="Q1600" s="116"/>
      <c r="R1600" s="116"/>
      <c r="S1600" s="116"/>
    </row>
    <row r="1601" spans="1:19" ht="15" hidden="1">
      <c r="A1601" s="146"/>
      <c r="B1601" s="147"/>
      <c r="C1601" s="148"/>
      <c r="D1601" s="116"/>
      <c r="E1601" s="149"/>
      <c r="F1601" s="114"/>
      <c r="G1601" s="114"/>
      <c r="H1601" s="150"/>
      <c r="I1601" s="150"/>
      <c r="J1601" s="150"/>
      <c r="K1601" s="151"/>
      <c r="L1601" s="116"/>
      <c r="M1601" s="115"/>
      <c r="N1601" s="114"/>
      <c r="O1601" s="116"/>
      <c r="P1601" s="118"/>
      <c r="Q1601" s="116"/>
      <c r="R1601" s="116"/>
      <c r="S1601" s="116"/>
    </row>
    <row r="1602" spans="1:19" ht="15" hidden="1">
      <c r="A1602" s="146"/>
      <c r="B1602" s="147"/>
      <c r="C1602" s="148"/>
      <c r="D1602" s="116"/>
      <c r="E1602" s="149"/>
      <c r="F1602" s="114"/>
      <c r="G1602" s="114"/>
      <c r="H1602" s="150"/>
      <c r="I1602" s="150"/>
      <c r="J1602" s="150"/>
      <c r="K1602" s="151"/>
      <c r="L1602" s="116"/>
      <c r="M1602" s="115"/>
      <c r="N1602" s="114"/>
      <c r="O1602" s="116"/>
      <c r="P1602" s="118"/>
      <c r="Q1602" s="116"/>
      <c r="R1602" s="116"/>
      <c r="S1602" s="116"/>
    </row>
    <row r="1603" spans="1:19" ht="15" hidden="1">
      <c r="A1603" s="146"/>
      <c r="B1603" s="147"/>
      <c r="C1603" s="148"/>
      <c r="D1603" s="116"/>
      <c r="E1603" s="149"/>
      <c r="F1603" s="114"/>
      <c r="G1603" s="114"/>
      <c r="H1603" s="150"/>
      <c r="I1603" s="150"/>
      <c r="J1603" s="150"/>
      <c r="K1603" s="151"/>
      <c r="L1603" s="116"/>
      <c r="M1603" s="115"/>
      <c r="N1603" s="114"/>
      <c r="O1603" s="116"/>
      <c r="P1603" s="118"/>
      <c r="Q1603" s="116"/>
      <c r="R1603" s="116"/>
      <c r="S1603" s="116"/>
    </row>
    <row r="1604" spans="1:19" ht="15" hidden="1">
      <c r="A1604" s="146"/>
      <c r="B1604" s="147"/>
      <c r="C1604" s="148"/>
      <c r="D1604" s="116"/>
      <c r="E1604" s="149"/>
      <c r="F1604" s="114"/>
      <c r="G1604" s="114"/>
      <c r="H1604" s="150"/>
      <c r="I1604" s="150"/>
      <c r="J1604" s="150"/>
      <c r="K1604" s="151"/>
      <c r="L1604" s="116"/>
      <c r="M1604" s="115"/>
      <c r="N1604" s="114"/>
      <c r="O1604" s="116"/>
      <c r="P1604" s="118"/>
      <c r="Q1604" s="116"/>
      <c r="R1604" s="116"/>
      <c r="S1604" s="116"/>
    </row>
    <row r="1605" spans="1:19" ht="15" hidden="1">
      <c r="A1605" s="146"/>
      <c r="B1605" s="147"/>
      <c r="C1605" s="148"/>
      <c r="D1605" s="116"/>
      <c r="E1605" s="149"/>
      <c r="F1605" s="114"/>
      <c r="G1605" s="114"/>
      <c r="H1605" s="150"/>
      <c r="I1605" s="150"/>
      <c r="J1605" s="150"/>
      <c r="K1605" s="151"/>
      <c r="L1605" s="116"/>
      <c r="M1605" s="115"/>
      <c r="N1605" s="114"/>
      <c r="O1605" s="116"/>
      <c r="P1605" s="118"/>
      <c r="Q1605" s="116"/>
      <c r="R1605" s="116"/>
      <c r="S1605" s="116"/>
    </row>
    <row r="1606" spans="1:19" ht="15" hidden="1">
      <c r="A1606" s="146"/>
      <c r="B1606" s="147"/>
      <c r="C1606" s="148"/>
      <c r="D1606" s="116"/>
      <c r="E1606" s="149"/>
      <c r="F1606" s="114"/>
      <c r="G1606" s="114"/>
      <c r="H1606" s="150"/>
      <c r="I1606" s="150"/>
      <c r="J1606" s="150"/>
      <c r="K1606" s="151"/>
      <c r="L1606" s="116"/>
      <c r="M1606" s="115"/>
      <c r="N1606" s="114"/>
      <c r="O1606" s="116"/>
      <c r="P1606" s="118"/>
      <c r="Q1606" s="116"/>
      <c r="R1606" s="116"/>
      <c r="S1606" s="116"/>
    </row>
    <row r="1607" spans="1:19" ht="15" hidden="1">
      <c r="A1607" s="146"/>
      <c r="B1607" s="147"/>
      <c r="C1607" s="148"/>
      <c r="D1607" s="116"/>
      <c r="E1607" s="149"/>
      <c r="F1607" s="114"/>
      <c r="G1607" s="114"/>
      <c r="H1607" s="150"/>
      <c r="I1607" s="150"/>
      <c r="J1607" s="150"/>
      <c r="K1607" s="151"/>
      <c r="L1607" s="116"/>
      <c r="M1607" s="115"/>
      <c r="N1607" s="114"/>
      <c r="O1607" s="116"/>
      <c r="P1607" s="118"/>
      <c r="Q1607" s="116"/>
      <c r="R1607" s="116"/>
      <c r="S1607" s="116"/>
    </row>
    <row r="1608" spans="1:19" ht="15" hidden="1">
      <c r="A1608" s="146"/>
      <c r="B1608" s="147"/>
      <c r="C1608" s="148"/>
      <c r="D1608" s="116"/>
      <c r="E1608" s="149"/>
      <c r="F1608" s="114"/>
      <c r="G1608" s="114"/>
      <c r="H1608" s="150"/>
      <c r="I1608" s="150"/>
      <c r="J1608" s="150"/>
      <c r="K1608" s="151"/>
      <c r="L1608" s="116"/>
      <c r="M1608" s="115"/>
      <c r="N1608" s="114"/>
      <c r="O1608" s="116"/>
      <c r="P1608" s="118"/>
      <c r="Q1608" s="116"/>
      <c r="R1608" s="116"/>
      <c r="S1608" s="116"/>
    </row>
    <row r="1609" spans="1:19" ht="15" hidden="1">
      <c r="A1609" s="146"/>
      <c r="B1609" s="147"/>
      <c r="C1609" s="148"/>
      <c r="D1609" s="116"/>
      <c r="E1609" s="149"/>
      <c r="F1609" s="114"/>
      <c r="G1609" s="114"/>
      <c r="H1609" s="150"/>
      <c r="I1609" s="150"/>
      <c r="J1609" s="150"/>
      <c r="K1609" s="151"/>
      <c r="L1609" s="116"/>
      <c r="M1609" s="115"/>
      <c r="N1609" s="114"/>
      <c r="O1609" s="116"/>
      <c r="P1609" s="118"/>
      <c r="Q1609" s="116"/>
      <c r="R1609" s="116"/>
      <c r="S1609" s="116"/>
    </row>
    <row r="1610" spans="1:19" ht="15" hidden="1">
      <c r="A1610" s="146"/>
      <c r="B1610" s="147"/>
      <c r="C1610" s="148"/>
      <c r="D1610" s="116"/>
      <c r="E1610" s="149"/>
      <c r="F1610" s="114"/>
      <c r="G1610" s="114"/>
      <c r="H1610" s="150"/>
      <c r="I1610" s="150"/>
      <c r="J1610" s="150"/>
      <c r="K1610" s="151"/>
      <c r="L1610" s="116"/>
      <c r="M1610" s="115"/>
      <c r="N1610" s="114"/>
      <c r="O1610" s="116"/>
      <c r="P1610" s="118"/>
      <c r="Q1610" s="116"/>
      <c r="R1610" s="116"/>
      <c r="S1610" s="116"/>
    </row>
    <row r="1611" spans="1:19" ht="15" hidden="1">
      <c r="A1611" s="146"/>
      <c r="B1611" s="147"/>
      <c r="C1611" s="148"/>
      <c r="D1611" s="116"/>
      <c r="E1611" s="149"/>
      <c r="F1611" s="114"/>
      <c r="G1611" s="114"/>
      <c r="H1611" s="150"/>
      <c r="I1611" s="150"/>
      <c r="J1611" s="150"/>
      <c r="K1611" s="151"/>
      <c r="L1611" s="116"/>
      <c r="M1611" s="115"/>
      <c r="N1611" s="114"/>
      <c r="O1611" s="116"/>
      <c r="P1611" s="118"/>
      <c r="Q1611" s="116"/>
      <c r="R1611" s="116"/>
      <c r="S1611" s="116"/>
    </row>
    <row r="1612" spans="1:19" ht="15" hidden="1">
      <c r="A1612" s="146"/>
      <c r="B1612" s="147"/>
      <c r="C1612" s="148"/>
      <c r="D1612" s="116"/>
      <c r="E1612" s="149"/>
      <c r="F1612" s="114"/>
      <c r="G1612" s="114"/>
      <c r="H1612" s="150"/>
      <c r="I1612" s="150"/>
      <c r="J1612" s="150"/>
      <c r="K1612" s="151"/>
      <c r="L1612" s="116"/>
      <c r="M1612" s="115"/>
      <c r="N1612" s="114"/>
      <c r="O1612" s="116"/>
      <c r="P1612" s="118"/>
      <c r="Q1612" s="116"/>
      <c r="R1612" s="116"/>
      <c r="S1612" s="116"/>
    </row>
    <row r="1613" spans="1:19" ht="15" hidden="1">
      <c r="A1613" s="146"/>
      <c r="B1613" s="147"/>
      <c r="C1613" s="148"/>
      <c r="D1613" s="116"/>
      <c r="E1613" s="149"/>
      <c r="F1613" s="114"/>
      <c r="G1613" s="114"/>
      <c r="H1613" s="150"/>
      <c r="I1613" s="150"/>
      <c r="J1613" s="150"/>
      <c r="K1613" s="151"/>
      <c r="L1613" s="116"/>
      <c r="M1613" s="115"/>
      <c r="N1613" s="114"/>
      <c r="O1613" s="116"/>
      <c r="P1613" s="118"/>
      <c r="Q1613" s="116"/>
      <c r="R1613" s="116"/>
      <c r="S1613" s="116"/>
    </row>
    <row r="1614" spans="1:19" ht="15" hidden="1">
      <c r="A1614" s="146"/>
      <c r="B1614" s="147"/>
      <c r="C1614" s="148"/>
      <c r="D1614" s="116"/>
      <c r="E1614" s="149"/>
      <c r="F1614" s="114"/>
      <c r="G1614" s="114"/>
      <c r="H1614" s="150"/>
      <c r="I1614" s="150"/>
      <c r="J1614" s="150"/>
      <c r="K1614" s="151"/>
      <c r="L1614" s="116"/>
      <c r="M1614" s="115"/>
      <c r="N1614" s="114"/>
      <c r="O1614" s="116"/>
      <c r="P1614" s="118"/>
      <c r="Q1614" s="116"/>
      <c r="R1614" s="116"/>
      <c r="S1614" s="116"/>
    </row>
    <row r="1615" spans="1:19" ht="15" hidden="1">
      <c r="A1615" s="146"/>
      <c r="B1615" s="147"/>
      <c r="C1615" s="148"/>
      <c r="D1615" s="116"/>
      <c r="E1615" s="149"/>
      <c r="F1615" s="114"/>
      <c r="G1615" s="114"/>
      <c r="H1615" s="150"/>
      <c r="I1615" s="150"/>
      <c r="J1615" s="150"/>
      <c r="K1615" s="151"/>
      <c r="L1615" s="116"/>
      <c r="M1615" s="115"/>
      <c r="N1615" s="114"/>
      <c r="O1615" s="116"/>
      <c r="P1615" s="118"/>
      <c r="Q1615" s="116"/>
      <c r="R1615" s="116"/>
      <c r="S1615" s="116"/>
    </row>
    <row r="1616" spans="1:19" ht="15" hidden="1">
      <c r="A1616" s="146"/>
      <c r="B1616" s="147"/>
      <c r="C1616" s="148"/>
      <c r="D1616" s="116"/>
      <c r="E1616" s="149"/>
      <c r="F1616" s="114"/>
      <c r="G1616" s="114"/>
      <c r="H1616" s="150"/>
      <c r="I1616" s="150"/>
      <c r="J1616" s="150"/>
      <c r="K1616" s="151"/>
      <c r="L1616" s="116"/>
      <c r="M1616" s="115"/>
      <c r="N1616" s="114"/>
      <c r="O1616" s="116"/>
      <c r="P1616" s="118"/>
      <c r="Q1616" s="116"/>
      <c r="R1616" s="116"/>
      <c r="S1616" s="116"/>
    </row>
    <row r="1617" spans="1:19" ht="15" hidden="1">
      <c r="A1617" s="146"/>
      <c r="B1617" s="147"/>
      <c r="C1617" s="148"/>
      <c r="D1617" s="116"/>
      <c r="E1617" s="149"/>
      <c r="F1617" s="114"/>
      <c r="G1617" s="114"/>
      <c r="H1617" s="150"/>
      <c r="I1617" s="150"/>
      <c r="J1617" s="150"/>
      <c r="K1617" s="151"/>
      <c r="L1617" s="116"/>
      <c r="M1617" s="115"/>
      <c r="N1617" s="114"/>
      <c r="O1617" s="116"/>
      <c r="P1617" s="118"/>
      <c r="Q1617" s="116"/>
      <c r="R1617" s="116"/>
      <c r="S1617" s="116"/>
    </row>
    <row r="1618" spans="1:19" ht="15" hidden="1">
      <c r="A1618" s="146"/>
      <c r="B1618" s="147"/>
      <c r="C1618" s="148"/>
      <c r="D1618" s="116"/>
      <c r="E1618" s="149"/>
      <c r="F1618" s="114"/>
      <c r="G1618" s="114"/>
      <c r="H1618" s="150"/>
      <c r="I1618" s="150"/>
      <c r="J1618" s="150"/>
      <c r="K1618" s="151"/>
      <c r="L1618" s="116"/>
      <c r="M1618" s="115"/>
      <c r="N1618" s="114"/>
      <c r="O1618" s="116"/>
      <c r="P1618" s="118"/>
      <c r="Q1618" s="116"/>
      <c r="R1618" s="116"/>
      <c r="S1618" s="116"/>
    </row>
    <row r="1619" spans="1:19" ht="15" hidden="1">
      <c r="A1619" s="146"/>
      <c r="B1619" s="147"/>
      <c r="C1619" s="148"/>
      <c r="D1619" s="116"/>
      <c r="E1619" s="149"/>
      <c r="F1619" s="114"/>
      <c r="G1619" s="114"/>
      <c r="H1619" s="150"/>
      <c r="I1619" s="150"/>
      <c r="J1619" s="150"/>
      <c r="K1619" s="151"/>
      <c r="L1619" s="116"/>
      <c r="M1619" s="115"/>
      <c r="N1619" s="114"/>
      <c r="O1619" s="116"/>
      <c r="P1619" s="118"/>
      <c r="Q1619" s="116"/>
      <c r="R1619" s="116"/>
      <c r="S1619" s="116"/>
    </row>
    <row r="1620" spans="1:19" ht="15" hidden="1">
      <c r="A1620" s="146"/>
      <c r="B1620" s="147"/>
      <c r="C1620" s="148"/>
      <c r="D1620" s="116"/>
      <c r="E1620" s="149"/>
      <c r="F1620" s="114"/>
      <c r="G1620" s="114"/>
      <c r="H1620" s="150"/>
      <c r="I1620" s="150"/>
      <c r="J1620" s="150"/>
      <c r="K1620" s="151"/>
      <c r="L1620" s="116"/>
      <c r="M1620" s="115"/>
      <c r="N1620" s="114"/>
      <c r="O1620" s="116"/>
      <c r="P1620" s="118"/>
      <c r="Q1620" s="116"/>
      <c r="R1620" s="116"/>
      <c r="S1620" s="116"/>
    </row>
    <row r="1621" spans="1:19" ht="15" hidden="1">
      <c r="A1621" s="146"/>
      <c r="B1621" s="147"/>
      <c r="C1621" s="148"/>
      <c r="D1621" s="116"/>
      <c r="E1621" s="149"/>
      <c r="F1621" s="114"/>
      <c r="G1621" s="114"/>
      <c r="H1621" s="150"/>
      <c r="I1621" s="150"/>
      <c r="J1621" s="150"/>
      <c r="K1621" s="151"/>
      <c r="L1621" s="116"/>
      <c r="M1621" s="115"/>
      <c r="N1621" s="114"/>
      <c r="O1621" s="116"/>
      <c r="P1621" s="118"/>
      <c r="Q1621" s="116"/>
      <c r="R1621" s="116"/>
      <c r="S1621" s="116"/>
    </row>
    <row r="1622" spans="1:19" ht="15" hidden="1">
      <c r="A1622" s="146"/>
      <c r="B1622" s="147"/>
      <c r="C1622" s="148"/>
      <c r="D1622" s="116"/>
      <c r="E1622" s="149"/>
      <c r="F1622" s="114"/>
      <c r="G1622" s="114"/>
      <c r="H1622" s="150"/>
      <c r="I1622" s="150"/>
      <c r="J1622" s="150"/>
      <c r="K1622" s="151"/>
      <c r="L1622" s="116"/>
      <c r="M1622" s="115"/>
      <c r="N1622" s="114"/>
      <c r="O1622" s="116"/>
      <c r="P1622" s="118"/>
      <c r="Q1622" s="116"/>
      <c r="R1622" s="116"/>
      <c r="S1622" s="116"/>
    </row>
    <row r="1623" spans="1:19" ht="15" hidden="1">
      <c r="A1623" s="146"/>
      <c r="B1623" s="147"/>
      <c r="C1623" s="148"/>
      <c r="D1623" s="116"/>
      <c r="E1623" s="149"/>
      <c r="F1623" s="114"/>
      <c r="G1623" s="114"/>
      <c r="H1623" s="150"/>
      <c r="I1623" s="150"/>
      <c r="J1623" s="150"/>
      <c r="K1623" s="151"/>
      <c r="L1623" s="116"/>
      <c r="M1623" s="115"/>
      <c r="N1623" s="114"/>
      <c r="O1623" s="116"/>
      <c r="P1623" s="118"/>
      <c r="Q1623" s="116"/>
      <c r="R1623" s="116"/>
      <c r="S1623" s="116"/>
    </row>
    <row r="1624" spans="1:19" ht="15" hidden="1">
      <c r="A1624" s="146"/>
      <c r="B1624" s="147"/>
      <c r="C1624" s="148"/>
      <c r="D1624" s="116"/>
      <c r="E1624" s="149"/>
      <c r="F1624" s="114"/>
      <c r="G1624" s="114"/>
      <c r="H1624" s="150"/>
      <c r="I1624" s="150"/>
      <c r="J1624" s="150"/>
      <c r="K1624" s="151"/>
      <c r="L1624" s="116"/>
      <c r="M1624" s="115"/>
      <c r="N1624" s="114"/>
      <c r="O1624" s="116"/>
      <c r="P1624" s="118"/>
      <c r="Q1624" s="116"/>
      <c r="R1624" s="116"/>
      <c r="S1624" s="116"/>
    </row>
    <row r="1625" spans="1:19" ht="15" hidden="1">
      <c r="A1625" s="146"/>
      <c r="B1625" s="147"/>
      <c r="C1625" s="148"/>
      <c r="D1625" s="116"/>
      <c r="E1625" s="149"/>
      <c r="F1625" s="114"/>
      <c r="G1625" s="114"/>
      <c r="H1625" s="150"/>
      <c r="I1625" s="150"/>
      <c r="J1625" s="150"/>
      <c r="K1625" s="151"/>
      <c r="L1625" s="116"/>
      <c r="M1625" s="115"/>
      <c r="N1625" s="114"/>
      <c r="O1625" s="116"/>
      <c r="P1625" s="118"/>
      <c r="Q1625" s="116"/>
      <c r="R1625" s="116"/>
      <c r="S1625" s="116"/>
    </row>
    <row r="1626" spans="1:19" ht="15" hidden="1">
      <c r="A1626" s="146"/>
      <c r="B1626" s="147"/>
      <c r="C1626" s="148"/>
      <c r="D1626" s="116"/>
      <c r="E1626" s="149"/>
      <c r="F1626" s="114"/>
      <c r="G1626" s="114"/>
      <c r="H1626" s="150"/>
      <c r="I1626" s="150"/>
      <c r="J1626" s="150"/>
      <c r="K1626" s="151"/>
      <c r="L1626" s="116"/>
      <c r="M1626" s="115"/>
      <c r="N1626" s="114"/>
      <c r="O1626" s="116"/>
      <c r="P1626" s="118"/>
      <c r="Q1626" s="116"/>
      <c r="R1626" s="116"/>
      <c r="S1626" s="116"/>
    </row>
    <row r="1627" spans="1:19" ht="15" hidden="1">
      <c r="A1627" s="146"/>
      <c r="B1627" s="147"/>
      <c r="C1627" s="148"/>
      <c r="D1627" s="116"/>
      <c r="E1627" s="149"/>
      <c r="F1627" s="114"/>
      <c r="G1627" s="114"/>
      <c r="H1627" s="150"/>
      <c r="I1627" s="150"/>
      <c r="J1627" s="150"/>
      <c r="K1627" s="151"/>
      <c r="L1627" s="116"/>
      <c r="M1627" s="115"/>
      <c r="N1627" s="114"/>
      <c r="O1627" s="116"/>
      <c r="P1627" s="118"/>
      <c r="Q1627" s="116"/>
      <c r="R1627" s="116"/>
      <c r="S1627" s="116"/>
    </row>
    <row r="1628" spans="1:19" ht="15" hidden="1">
      <c r="A1628" s="146"/>
      <c r="B1628" s="147"/>
      <c r="C1628" s="148"/>
      <c r="D1628" s="116"/>
      <c r="E1628" s="149"/>
      <c r="F1628" s="114"/>
      <c r="G1628" s="114"/>
      <c r="H1628" s="150"/>
      <c r="I1628" s="150"/>
      <c r="J1628" s="150"/>
      <c r="K1628" s="151"/>
      <c r="L1628" s="116"/>
      <c r="M1628" s="115"/>
      <c r="N1628" s="114"/>
      <c r="O1628" s="116"/>
      <c r="P1628" s="118"/>
      <c r="Q1628" s="116"/>
      <c r="R1628" s="116"/>
      <c r="S1628" s="116"/>
    </row>
    <row r="1629" spans="1:19" ht="15" hidden="1">
      <c r="A1629" s="146"/>
      <c r="B1629" s="147"/>
      <c r="C1629" s="148"/>
      <c r="D1629" s="116"/>
      <c r="E1629" s="149"/>
      <c r="F1629" s="114"/>
      <c r="G1629" s="114"/>
      <c r="H1629" s="150"/>
      <c r="I1629" s="150"/>
      <c r="J1629" s="150"/>
      <c r="K1629" s="151"/>
      <c r="L1629" s="116"/>
      <c r="M1629" s="115"/>
      <c r="N1629" s="114"/>
      <c r="O1629" s="116"/>
      <c r="P1629" s="118"/>
      <c r="Q1629" s="116"/>
      <c r="R1629" s="116"/>
      <c r="S1629" s="116"/>
    </row>
    <row r="1630" spans="1:19" ht="15" hidden="1">
      <c r="A1630" s="146"/>
      <c r="B1630" s="147"/>
      <c r="C1630" s="148"/>
      <c r="D1630" s="116"/>
      <c r="E1630" s="149"/>
      <c r="F1630" s="114"/>
      <c r="G1630" s="114"/>
      <c r="H1630" s="150"/>
      <c r="I1630" s="150"/>
      <c r="J1630" s="150"/>
      <c r="K1630" s="151"/>
      <c r="L1630" s="116"/>
      <c r="M1630" s="115"/>
      <c r="N1630" s="114"/>
      <c r="O1630" s="116"/>
      <c r="P1630" s="118"/>
      <c r="Q1630" s="116"/>
      <c r="R1630" s="116"/>
      <c r="S1630" s="116"/>
    </row>
    <row r="1631" spans="1:19" ht="15" hidden="1">
      <c r="A1631" s="146"/>
      <c r="B1631" s="147"/>
      <c r="C1631" s="148"/>
      <c r="D1631" s="116"/>
      <c r="E1631" s="149"/>
      <c r="F1631" s="114"/>
      <c r="G1631" s="114"/>
      <c r="H1631" s="150"/>
      <c r="I1631" s="150"/>
      <c r="J1631" s="150"/>
      <c r="K1631" s="151"/>
      <c r="L1631" s="116"/>
      <c r="M1631" s="115"/>
      <c r="N1631" s="114"/>
      <c r="O1631" s="116"/>
      <c r="P1631" s="118"/>
      <c r="Q1631" s="116"/>
      <c r="R1631" s="116"/>
      <c r="S1631" s="116"/>
    </row>
    <row r="1632" spans="1:19" ht="15" hidden="1">
      <c r="A1632" s="146"/>
      <c r="B1632" s="147"/>
      <c r="C1632" s="148"/>
      <c r="D1632" s="116"/>
      <c r="E1632" s="149"/>
      <c r="F1632" s="114"/>
      <c r="G1632" s="114"/>
      <c r="H1632" s="150"/>
      <c r="I1632" s="150"/>
      <c r="J1632" s="150"/>
      <c r="K1632" s="151"/>
      <c r="L1632" s="116"/>
      <c r="M1632" s="115"/>
      <c r="N1632" s="114"/>
      <c r="O1632" s="116"/>
      <c r="P1632" s="118"/>
      <c r="Q1632" s="116"/>
      <c r="R1632" s="116"/>
      <c r="S1632" s="116"/>
    </row>
    <row r="1633" spans="1:19" ht="15" hidden="1">
      <c r="A1633" s="146"/>
      <c r="B1633" s="147"/>
      <c r="C1633" s="148"/>
      <c r="D1633" s="116"/>
      <c r="E1633" s="149"/>
      <c r="F1633" s="114"/>
      <c r="G1633" s="117"/>
      <c r="H1633" s="150"/>
      <c r="I1633" s="150"/>
      <c r="J1633" s="150"/>
      <c r="K1633" s="151"/>
      <c r="L1633" s="116"/>
      <c r="M1633" s="115"/>
      <c r="N1633" s="114"/>
      <c r="O1633" s="116"/>
      <c r="P1633" s="118"/>
      <c r="Q1633" s="116"/>
      <c r="R1633" s="116"/>
      <c r="S1633" s="116"/>
    </row>
    <row r="1634" spans="1:19" ht="15" hidden="1">
      <c r="A1634" s="146"/>
      <c r="B1634" s="147"/>
      <c r="C1634" s="148"/>
      <c r="D1634" s="116"/>
      <c r="E1634" s="149"/>
      <c r="F1634" s="114"/>
      <c r="G1634" s="114"/>
      <c r="H1634" s="150"/>
      <c r="I1634" s="150"/>
      <c r="J1634" s="150"/>
      <c r="K1634" s="151"/>
      <c r="L1634" s="116"/>
      <c r="M1634" s="115"/>
      <c r="N1634" s="114"/>
      <c r="O1634" s="116"/>
      <c r="P1634" s="118"/>
      <c r="Q1634" s="116"/>
      <c r="R1634" s="116"/>
      <c r="S1634" s="116"/>
    </row>
    <row r="1635" spans="1:19" ht="15" hidden="1">
      <c r="A1635" s="146"/>
      <c r="B1635" s="147"/>
      <c r="C1635" s="148"/>
      <c r="D1635" s="116"/>
      <c r="E1635" s="149"/>
      <c r="F1635" s="114"/>
      <c r="G1635" s="114"/>
      <c r="H1635" s="150"/>
      <c r="I1635" s="150"/>
      <c r="J1635" s="150"/>
      <c r="K1635" s="151"/>
      <c r="L1635" s="116"/>
      <c r="M1635" s="115"/>
      <c r="N1635" s="114"/>
      <c r="O1635" s="116"/>
      <c r="P1635" s="118"/>
      <c r="Q1635" s="116"/>
      <c r="R1635" s="116"/>
      <c r="S1635" s="116"/>
    </row>
    <row r="1636" spans="1:19" ht="15" hidden="1">
      <c r="A1636" s="146"/>
      <c r="B1636" s="147"/>
      <c r="C1636" s="148"/>
      <c r="D1636" s="116"/>
      <c r="E1636" s="149"/>
      <c r="F1636" s="114"/>
      <c r="G1636" s="114"/>
      <c r="H1636" s="150"/>
      <c r="I1636" s="150"/>
      <c r="J1636" s="150"/>
      <c r="K1636" s="151"/>
      <c r="L1636" s="116"/>
      <c r="M1636" s="115"/>
      <c r="N1636" s="114"/>
      <c r="O1636" s="116"/>
      <c r="P1636" s="118"/>
      <c r="Q1636" s="116"/>
      <c r="R1636" s="116"/>
      <c r="S1636" s="116"/>
    </row>
    <row r="1637" spans="1:19" ht="15" hidden="1">
      <c r="A1637" s="146"/>
      <c r="B1637" s="147"/>
      <c r="C1637" s="148"/>
      <c r="D1637" s="116"/>
      <c r="E1637" s="149"/>
      <c r="F1637" s="114"/>
      <c r="G1637" s="114"/>
      <c r="H1637" s="150"/>
      <c r="I1637" s="150"/>
      <c r="J1637" s="150"/>
      <c r="K1637" s="151"/>
      <c r="L1637" s="116"/>
      <c r="M1637" s="115"/>
      <c r="N1637" s="114"/>
      <c r="O1637" s="116"/>
      <c r="P1637" s="118"/>
      <c r="Q1637" s="116"/>
      <c r="R1637" s="116"/>
      <c r="S1637" s="116"/>
    </row>
    <row r="1638" spans="1:19" ht="15" hidden="1">
      <c r="A1638" s="146"/>
      <c r="B1638" s="147"/>
      <c r="C1638" s="148"/>
      <c r="D1638" s="116"/>
      <c r="E1638" s="149"/>
      <c r="F1638" s="114"/>
      <c r="G1638" s="114"/>
      <c r="H1638" s="150"/>
      <c r="I1638" s="150"/>
      <c r="J1638" s="150"/>
      <c r="K1638" s="151"/>
      <c r="L1638" s="116"/>
      <c r="M1638" s="115"/>
      <c r="N1638" s="114"/>
      <c r="O1638" s="116"/>
      <c r="P1638" s="118"/>
      <c r="Q1638" s="116"/>
      <c r="R1638" s="116"/>
      <c r="S1638" s="116"/>
    </row>
    <row r="1639" spans="1:19" ht="15" hidden="1">
      <c r="A1639" s="146"/>
      <c r="B1639" s="147"/>
      <c r="C1639" s="148"/>
      <c r="D1639" s="116"/>
      <c r="E1639" s="149"/>
      <c r="F1639" s="114"/>
      <c r="G1639" s="114"/>
      <c r="H1639" s="150"/>
      <c r="I1639" s="150"/>
      <c r="J1639" s="150"/>
      <c r="K1639" s="151"/>
      <c r="L1639" s="116"/>
      <c r="M1639" s="115"/>
      <c r="N1639" s="114"/>
      <c r="O1639" s="116"/>
      <c r="P1639" s="118"/>
      <c r="Q1639" s="116"/>
      <c r="R1639" s="116"/>
      <c r="S1639" s="116"/>
    </row>
    <row r="1640" spans="1:19" ht="15" hidden="1">
      <c r="A1640" s="146"/>
      <c r="B1640" s="147"/>
      <c r="C1640" s="148"/>
      <c r="D1640" s="116"/>
      <c r="E1640" s="149"/>
      <c r="F1640" s="114"/>
      <c r="G1640" s="114"/>
      <c r="H1640" s="150"/>
      <c r="I1640" s="150"/>
      <c r="J1640" s="150"/>
      <c r="K1640" s="151"/>
      <c r="L1640" s="116"/>
      <c r="M1640" s="115"/>
      <c r="N1640" s="114"/>
      <c r="O1640" s="116"/>
      <c r="P1640" s="118"/>
      <c r="Q1640" s="116"/>
      <c r="R1640" s="116"/>
      <c r="S1640" s="116"/>
    </row>
    <row r="1641" spans="1:19" ht="15" hidden="1">
      <c r="A1641" s="146"/>
      <c r="B1641" s="147"/>
      <c r="C1641" s="148"/>
      <c r="D1641" s="116"/>
      <c r="E1641" s="149"/>
      <c r="F1641" s="114"/>
      <c r="G1641" s="114"/>
      <c r="H1641" s="150"/>
      <c r="I1641" s="150"/>
      <c r="J1641" s="150"/>
      <c r="K1641" s="151"/>
      <c r="L1641" s="116"/>
      <c r="M1641" s="115"/>
      <c r="N1641" s="114"/>
      <c r="O1641" s="116"/>
      <c r="P1641" s="118"/>
      <c r="Q1641" s="116"/>
      <c r="R1641" s="116"/>
      <c r="S1641" s="116"/>
    </row>
    <row r="1642" spans="1:19" ht="15" hidden="1">
      <c r="A1642" s="146"/>
      <c r="B1642" s="147"/>
      <c r="C1642" s="148"/>
      <c r="D1642" s="116"/>
      <c r="E1642" s="149"/>
      <c r="F1642" s="114"/>
      <c r="G1642" s="114"/>
      <c r="H1642" s="150"/>
      <c r="I1642" s="150"/>
      <c r="J1642" s="150"/>
      <c r="K1642" s="151"/>
      <c r="L1642" s="116"/>
      <c r="M1642" s="115"/>
      <c r="N1642" s="114"/>
      <c r="O1642" s="116"/>
      <c r="P1642" s="118"/>
      <c r="Q1642" s="116"/>
      <c r="R1642" s="116"/>
      <c r="S1642" s="116"/>
    </row>
    <row r="1643" spans="1:19" ht="15" hidden="1">
      <c r="A1643" s="146"/>
      <c r="B1643" s="147"/>
      <c r="C1643" s="148"/>
      <c r="D1643" s="116"/>
      <c r="E1643" s="149"/>
      <c r="F1643" s="114"/>
      <c r="G1643" s="114"/>
      <c r="H1643" s="150"/>
      <c r="I1643" s="150"/>
      <c r="J1643" s="150"/>
      <c r="K1643" s="151"/>
      <c r="L1643" s="116"/>
      <c r="M1643" s="115"/>
      <c r="N1643" s="114"/>
      <c r="O1643" s="116"/>
      <c r="P1643" s="118"/>
      <c r="Q1643" s="116"/>
      <c r="R1643" s="116"/>
      <c r="S1643" s="116"/>
    </row>
    <row r="1644" spans="1:19" ht="15" hidden="1">
      <c r="A1644" s="146"/>
      <c r="B1644" s="147"/>
      <c r="C1644" s="148"/>
      <c r="D1644" s="116"/>
      <c r="E1644" s="149"/>
      <c r="F1644" s="114"/>
      <c r="G1644" s="114"/>
      <c r="H1644" s="150"/>
      <c r="I1644" s="150"/>
      <c r="J1644" s="150"/>
      <c r="K1644" s="151"/>
      <c r="L1644" s="116"/>
      <c r="M1644" s="115"/>
      <c r="N1644" s="114"/>
      <c r="O1644" s="116"/>
      <c r="P1644" s="118"/>
      <c r="Q1644" s="116"/>
      <c r="R1644" s="116"/>
      <c r="S1644" s="116"/>
    </row>
    <row r="1645" spans="1:19" ht="15" hidden="1">
      <c r="A1645" s="146"/>
      <c r="B1645" s="147"/>
      <c r="C1645" s="148"/>
      <c r="D1645" s="116"/>
      <c r="E1645" s="116"/>
      <c r="F1645" s="114"/>
      <c r="G1645" s="114"/>
      <c r="H1645" s="116"/>
      <c r="I1645" s="116"/>
      <c r="J1645" s="116"/>
      <c r="K1645" s="151"/>
      <c r="L1645" s="116"/>
      <c r="M1645" s="115"/>
      <c r="N1645" s="114"/>
      <c r="O1645" s="116"/>
      <c r="P1645" s="207"/>
      <c r="Q1645" s="116"/>
      <c r="R1645" s="116"/>
      <c r="S1645" s="116"/>
    </row>
  </sheetData>
  <autoFilter ref="S3:S1645" xr:uid="{12AF8475-3177-4BD4-A506-F469D9E2FD89}">
    <filterColumn colId="0">
      <filters>
        <filter val="3"/>
      </filters>
    </filterColumn>
  </autoFilter>
  <mergeCells count="1">
    <mergeCell ref="E1:J1"/>
  </mergeCells>
  <pageMargins left="1.0900000000000001" right="0.35433070866141736" top="0.74803149606299213" bottom="0.31496062992125984" header="0.31496062992125984" footer="0.31496062992125984"/>
  <pageSetup paperSize="9" scale="75"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B050"/>
  </sheetPr>
  <dimension ref="A1:W1643"/>
  <sheetViews>
    <sheetView view="pageBreakPreview" zoomScale="115" zoomScaleNormal="100" zoomScaleSheetLayoutView="115" workbookViewId="0">
      <pane ySplit="1" topLeftCell="A483" activePane="bottomLeft" state="frozen"/>
      <selection activeCell="B18" sqref="B18"/>
      <selection pane="bottomLeft" activeCell="H487" sqref="H487"/>
    </sheetView>
  </sheetViews>
  <sheetFormatPr defaultColWidth="9" defaultRowHeight="15"/>
  <cols>
    <col min="1" max="1" width="4.125" style="152" customWidth="1"/>
    <col min="2" max="2" width="5.375" style="152" customWidth="1"/>
    <col min="3" max="3" width="5.125" style="152" customWidth="1"/>
    <col min="4" max="4" width="21.875" style="152" customWidth="1"/>
    <col min="5" max="5" width="14.875" style="152" customWidth="1"/>
    <col min="6" max="6" width="29.75" style="152" customWidth="1"/>
    <col min="7" max="7" width="46.375" style="152" customWidth="1"/>
    <col min="8" max="8" width="14.75" style="152" customWidth="1"/>
    <col min="9" max="9" width="15" style="152" bestFit="1" customWidth="1"/>
    <col min="10" max="10" width="6" style="152" customWidth="1"/>
    <col min="11" max="11" width="11.625" style="228" customWidth="1"/>
    <col min="12" max="12" width="17.875" style="152" customWidth="1"/>
    <col min="13" max="13" width="39.75" style="229" customWidth="1"/>
    <col min="14" max="14" width="42.125" style="152" customWidth="1"/>
    <col min="15" max="15" width="12" style="152" customWidth="1"/>
    <col min="16" max="16" width="13.875" style="152" customWidth="1"/>
    <col min="17" max="17" width="9.875" style="152" customWidth="1"/>
    <col min="18" max="19" width="12" style="152" customWidth="1"/>
    <col min="20" max="20" width="9" style="152"/>
    <col min="21" max="22" width="12.125" style="152" bestFit="1" customWidth="1"/>
    <col min="23" max="16384" width="9" style="152"/>
  </cols>
  <sheetData>
    <row r="1" spans="1:19" s="204" customFormat="1" ht="28.5">
      <c r="A1" s="146"/>
      <c r="B1" s="147"/>
      <c r="C1" s="190" t="s">
        <v>22</v>
      </c>
      <c r="D1" s="205" t="s">
        <v>39</v>
      </c>
      <c r="E1" s="205" t="s">
        <v>0</v>
      </c>
      <c r="F1" s="205" t="s">
        <v>1</v>
      </c>
      <c r="G1" s="205" t="s">
        <v>4</v>
      </c>
      <c r="H1" s="205" t="s">
        <v>20</v>
      </c>
      <c r="I1" s="205" t="s">
        <v>21</v>
      </c>
      <c r="J1" s="205" t="s">
        <v>38</v>
      </c>
      <c r="K1" s="206" t="s">
        <v>2</v>
      </c>
      <c r="L1" s="206" t="s">
        <v>3</v>
      </c>
      <c r="M1" s="205" t="s">
        <v>5</v>
      </c>
      <c r="N1" s="205" t="s">
        <v>14</v>
      </c>
      <c r="O1" s="205" t="s">
        <v>43</v>
      </c>
      <c r="P1" s="207" t="s">
        <v>35</v>
      </c>
      <c r="Q1" s="205" t="s">
        <v>64</v>
      </c>
      <c r="R1" s="205" t="s">
        <v>250</v>
      </c>
      <c r="S1" s="205" t="s">
        <v>965</v>
      </c>
    </row>
    <row r="2" spans="1:19" s="204" customFormat="1">
      <c r="A2" s="146"/>
      <c r="B2" s="147"/>
      <c r="C2" s="190" t="s">
        <v>242</v>
      </c>
      <c r="D2" s="208" t="s">
        <v>243</v>
      </c>
      <c r="E2" s="205"/>
      <c r="F2" s="205"/>
      <c r="G2" s="205"/>
      <c r="H2" s="205"/>
      <c r="I2" s="205"/>
      <c r="J2" s="205"/>
      <c r="K2" s="206"/>
      <c r="L2" s="205"/>
      <c r="M2" s="205"/>
      <c r="N2" s="205"/>
      <c r="O2" s="205"/>
      <c r="P2" s="207"/>
      <c r="Q2" s="205"/>
      <c r="R2" s="205"/>
      <c r="S2" s="205"/>
    </row>
    <row r="3" spans="1:19" s="225" customFormat="1">
      <c r="A3" s="217"/>
      <c r="B3" s="218"/>
      <c r="C3" s="305">
        <v>1</v>
      </c>
      <c r="D3" s="202" t="str">
        <f>TEXT(C3,"00")&amp;"/BBNT/KM439+440"</f>
        <v>01/BBNT/KM439+440</v>
      </c>
      <c r="E3" s="219">
        <v>46082</v>
      </c>
      <c r="F3" s="220"/>
      <c r="G3" s="220" t="s">
        <v>858</v>
      </c>
      <c r="H3" s="251">
        <v>439440</v>
      </c>
      <c r="I3" s="251">
        <v>439448</v>
      </c>
      <c r="J3" s="202" t="s">
        <v>61</v>
      </c>
      <c r="K3" s="222"/>
      <c r="L3" s="202"/>
      <c r="M3" s="223"/>
      <c r="N3" s="220"/>
      <c r="O3" s="202" t="s">
        <v>146</v>
      </c>
      <c r="P3" s="224" t="s">
        <v>238</v>
      </c>
      <c r="Q3" s="202"/>
      <c r="R3" s="202" t="s">
        <v>251</v>
      </c>
      <c r="S3" s="202">
        <v>1</v>
      </c>
    </row>
    <row r="4" spans="1:19" s="225" customFormat="1">
      <c r="A4" s="217"/>
      <c r="B4" s="218"/>
      <c r="C4" s="305">
        <f>MAX($C$3:C3)+1</f>
        <v>2</v>
      </c>
      <c r="D4" s="202" t="str">
        <f t="shared" ref="D4:D7" si="0">TEXT(C4,"00")&amp;"/BBNT/KM439+440"</f>
        <v>02/BBNT/KM439+440</v>
      </c>
      <c r="E4" s="219">
        <f>+E3</f>
        <v>46082</v>
      </c>
      <c r="F4" s="220"/>
      <c r="G4" s="220" t="s">
        <v>859</v>
      </c>
      <c r="H4" s="251">
        <v>439440</v>
      </c>
      <c r="I4" s="251">
        <v>439448</v>
      </c>
      <c r="J4" s="202" t="s">
        <v>61</v>
      </c>
      <c r="K4" s="222"/>
      <c r="L4" s="202"/>
      <c r="M4" s="223"/>
      <c r="N4" s="220"/>
      <c r="O4" s="202" t="s">
        <v>145</v>
      </c>
      <c r="P4" s="224" t="s">
        <v>238</v>
      </c>
      <c r="Q4" s="202"/>
      <c r="R4" s="202" t="s">
        <v>251</v>
      </c>
      <c r="S4" s="202">
        <v>1</v>
      </c>
    </row>
    <row r="5" spans="1:19" s="225" customFormat="1" ht="45">
      <c r="A5" s="217"/>
      <c r="B5" s="218"/>
      <c r="C5" s="305">
        <f>MAX($C$3:C4)+1</f>
        <v>3</v>
      </c>
      <c r="D5" s="202" t="str">
        <f t="shared" si="0"/>
        <v>03/BBNT/KM439+440</v>
      </c>
      <c r="E5" s="219">
        <f>+E4</f>
        <v>46082</v>
      </c>
      <c r="F5" s="220" t="str">
        <f>Data!$A$29</f>
        <v>Tháo dỡ cột hộ lan tôn sóng cũ</v>
      </c>
      <c r="G5" s="220" t="str">
        <f>Data!$A$29</f>
        <v>Tháo dỡ cột hộ lan tôn sóng cũ</v>
      </c>
      <c r="H5" s="251">
        <v>439440</v>
      </c>
      <c r="I5" s="251">
        <v>439448</v>
      </c>
      <c r="J5" s="202" t="s">
        <v>61</v>
      </c>
      <c r="K5" s="222" t="s">
        <v>66</v>
      </c>
      <c r="L5" s="202">
        <v>14</v>
      </c>
      <c r="M5" s="223" t="str">
        <f>Data!$I$29</f>
        <v>- Tháo dỡ cột hộ lan tôn sóng đúng phạm vi, vị trí theo thiết kế;
- Quá trình tháo dỡ không làm hư hỏng các cấu kiện lân cận;
- Cột sau tháo được thu gom, phân loại, vận chuyển đúng quy định, không rơi vãi;
- Thi công có rào chắn, biển báo, đảm bảo an toàn giao thông và lao động;
- Đánh giá: Phù hợp thiết kế và tiêu chuẩn kỹ thuật.</v>
      </c>
      <c r="N5" s="220" t="str">
        <f>Data!$B$29</f>
        <v>QCVN41:2024/BGTVT - Quy chuẩn kỹ thuật quốc gia về biển báo hiệu đường bộ; TCVN8791:2018 Sơn tín hiệu giao thông.</v>
      </c>
      <c r="O5" s="202" t="s">
        <v>258</v>
      </c>
      <c r="P5" s="224" t="s">
        <v>238</v>
      </c>
      <c r="Q5" s="202" t="s">
        <v>251</v>
      </c>
      <c r="R5" s="202" t="s">
        <v>251</v>
      </c>
      <c r="S5" s="202">
        <v>1</v>
      </c>
    </row>
    <row r="6" spans="1:19" s="225" customFormat="1" ht="33.75">
      <c r="A6" s="217"/>
      <c r="B6" s="218"/>
      <c r="C6" s="305">
        <f>MAX($C$3:C5)+1</f>
        <v>4</v>
      </c>
      <c r="D6" s="202" t="str">
        <f t="shared" si="0"/>
        <v>04/BBNT/KM439+440</v>
      </c>
      <c r="E6" s="219">
        <f>+E4</f>
        <v>46082</v>
      </c>
      <c r="F6" s="220" t="str">
        <f>Data!$A$28</f>
        <v>Cắt mặt đường BT nhựa</v>
      </c>
      <c r="G6" s="220" t="str">
        <f>Data!$A$28</f>
        <v>Cắt mặt đường BT nhựa</v>
      </c>
      <c r="H6" s="251">
        <v>439440</v>
      </c>
      <c r="I6" s="251">
        <v>439448</v>
      </c>
      <c r="J6" s="202" t="s">
        <v>61</v>
      </c>
      <c r="K6" s="222" t="s">
        <v>66</v>
      </c>
      <c r="L6" s="202">
        <v>41.46</v>
      </c>
      <c r="M6" s="223" t="str">
        <f>Data!$I$28</f>
        <v>- Cắt mặt đường bê tông nhựa đúng vị trí, kích thước, phạm vi theo thiết kế;
- Đường cắt thẳng, mép gọn, không xé rách, bong bật;
- Chiều sâu cắt đạt yêu cầu, không ảnh hưởng kết cấu xung quanh;
- Bề mặt sau cắt được vệ sinh sạch, đảm bảo thi công tiếp theo;
- Đánh giá: Phù hợp với thiết kế và tiêu chuẩn kỹ thuật, quy trình thi công và nghiệm thu.</v>
      </c>
      <c r="N6" s="220" t="str">
        <f>Data!$B$28</f>
        <v>TCVN 8819:2011 – Mặt đường bê tông nhựa nóng – Yêu cầu thi công và nghiệm thu</v>
      </c>
      <c r="O6" s="202" t="s">
        <v>258</v>
      </c>
      <c r="P6" s="224" t="s">
        <v>238</v>
      </c>
      <c r="Q6" s="202" t="s">
        <v>251</v>
      </c>
      <c r="R6" s="202" t="s">
        <v>251</v>
      </c>
      <c r="S6" s="202">
        <v>1</v>
      </c>
    </row>
    <row r="7" spans="1:19" s="225" customFormat="1" ht="40.5">
      <c r="A7" s="217"/>
      <c r="B7" s="218"/>
      <c r="C7" s="305">
        <f>MAX($C$3:C6)+1</f>
        <v>5</v>
      </c>
      <c r="D7" s="202" t="str">
        <f t="shared" si="0"/>
        <v>05/BBNT/KM439+440</v>
      </c>
      <c r="E7" s="219">
        <f>+E5</f>
        <v>46082</v>
      </c>
      <c r="F7" s="220" t="str">
        <f>Data!$A$30</f>
        <v>Phá dỡ rọ đá cũ</v>
      </c>
      <c r="G7" s="220" t="str">
        <f>Data!$A$30</f>
        <v>Phá dỡ rọ đá cũ</v>
      </c>
      <c r="H7" s="251">
        <v>439440</v>
      </c>
      <c r="I7" s="251">
        <v>439448</v>
      </c>
      <c r="J7" s="202" t="s">
        <v>61</v>
      </c>
      <c r="K7" s="222" t="s">
        <v>313</v>
      </c>
      <c r="L7" s="202">
        <v>13</v>
      </c>
      <c r="M7" s="223" t="str">
        <f>Data!$I$30</f>
        <v>- Phá dỡ rọ đá cũ đúng phạm vi, vị trí theo thiết kế;
- Tháo dỡ không ảnh hưởng nền, mái taluy và kết cấu lân cận;
- Đá, lưới thép được thu gom, vận chuyển gọn gàng, không rơi vãi;
- Mặt bằng sau phá dỡ sạch sẽ, đảm bảo thi công tiếp theo;
- Thi công đảm bảo an toàn lao động và giao thông;
- Đánh giá: Phù hợp thiết kế và tiêu chuẩn kỹ thuật.</v>
      </c>
      <c r="N7" s="220" t="str">
        <f>Data!$B$30</f>
        <v>TCVN 10335:2014 – Rọ đá – Yêu cầu thiết kế, thi công và nghiệm thu.</v>
      </c>
      <c r="O7" s="202" t="s">
        <v>258</v>
      </c>
      <c r="P7" s="224" t="s">
        <v>238</v>
      </c>
      <c r="Q7" s="202" t="s">
        <v>251</v>
      </c>
      <c r="R7" s="202" t="s">
        <v>251</v>
      </c>
      <c r="S7" s="202">
        <v>1</v>
      </c>
    </row>
    <row r="8" spans="1:19" s="225" customFormat="1" ht="33.75">
      <c r="A8" s="217"/>
      <c r="B8" s="218"/>
      <c r="C8" s="305"/>
      <c r="D8" s="202"/>
      <c r="E8" s="219">
        <f>+E4</f>
        <v>46082</v>
      </c>
      <c r="F8" s="220" t="str">
        <f>Data!$A$6</f>
        <v xml:space="preserve">Hố móng </v>
      </c>
      <c r="G8" s="220" t="s">
        <v>245</v>
      </c>
      <c r="H8" s="251">
        <v>439440</v>
      </c>
      <c r="I8" s="251">
        <v>439448</v>
      </c>
      <c r="J8" s="202" t="s">
        <v>61</v>
      </c>
      <c r="K8" s="222"/>
      <c r="L8" s="202"/>
      <c r="M8"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8" s="220" t="str">
        <f>Data!$B$6</f>
        <v xml:space="preserve"> TCVN 9436-2012, TCVN 4447-2012 và các tiêu chuẩn, quy chuẩn hiện hành của nhà nước.</v>
      </c>
      <c r="O8" s="202" t="s">
        <v>258</v>
      </c>
      <c r="P8" s="224" t="s">
        <v>238</v>
      </c>
      <c r="Q8" s="202" t="s">
        <v>251</v>
      </c>
      <c r="R8" s="202"/>
      <c r="S8" s="202">
        <v>1</v>
      </c>
    </row>
    <row r="9" spans="1:19" s="225" customFormat="1" ht="33.75">
      <c r="A9" s="217"/>
      <c r="B9" s="218"/>
      <c r="C9" s="305"/>
      <c r="D9" s="202"/>
      <c r="E9" s="219">
        <f>+E8+1</f>
        <v>46083</v>
      </c>
      <c r="F9" s="220" t="str">
        <f>Data!$A$6</f>
        <v xml:space="preserve">Hố móng </v>
      </c>
      <c r="G9" s="220" t="s">
        <v>245</v>
      </c>
      <c r="H9" s="251">
        <v>439440</v>
      </c>
      <c r="I9" s="251">
        <v>439448</v>
      </c>
      <c r="J9" s="202" t="s">
        <v>61</v>
      </c>
      <c r="K9" s="222"/>
      <c r="L9" s="202"/>
      <c r="M9"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9" s="220" t="str">
        <f>Data!$B$6</f>
        <v xml:space="preserve"> TCVN 9436-2012, TCVN 4447-2012 và các tiêu chuẩn, quy chuẩn hiện hành của nhà nước.</v>
      </c>
      <c r="O9" s="202" t="s">
        <v>258</v>
      </c>
      <c r="P9" s="224" t="s">
        <v>238</v>
      </c>
      <c r="Q9" s="202" t="s">
        <v>251</v>
      </c>
      <c r="R9" s="202"/>
      <c r="S9" s="202">
        <v>1</v>
      </c>
    </row>
    <row r="10" spans="1:19" s="225" customFormat="1" ht="33.75">
      <c r="A10" s="217"/>
      <c r="B10" s="218"/>
      <c r="C10" s="305"/>
      <c r="D10" s="202"/>
      <c r="E10" s="219">
        <f t="shared" ref="E10:E12" si="1">+E9+1</f>
        <v>46084</v>
      </c>
      <c r="F10" s="220" t="str">
        <f>Data!$A$6</f>
        <v xml:space="preserve">Hố móng </v>
      </c>
      <c r="G10" s="220" t="s">
        <v>245</v>
      </c>
      <c r="H10" s="251">
        <v>439440</v>
      </c>
      <c r="I10" s="251">
        <v>439448</v>
      </c>
      <c r="J10" s="202" t="s">
        <v>61</v>
      </c>
      <c r="K10" s="222"/>
      <c r="L10" s="202"/>
      <c r="M10"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0" s="220" t="str">
        <f>Data!$B$6</f>
        <v xml:space="preserve"> TCVN 9436-2012, TCVN 4447-2012 và các tiêu chuẩn, quy chuẩn hiện hành của nhà nước.</v>
      </c>
      <c r="O10" s="202" t="s">
        <v>258</v>
      </c>
      <c r="P10" s="224" t="s">
        <v>238</v>
      </c>
      <c r="Q10" s="202" t="s">
        <v>251</v>
      </c>
      <c r="R10" s="202"/>
      <c r="S10" s="202">
        <v>1</v>
      </c>
    </row>
    <row r="11" spans="1:19" s="225" customFormat="1" ht="33.75">
      <c r="A11" s="217"/>
      <c r="B11" s="218"/>
      <c r="C11" s="305"/>
      <c r="D11" s="202"/>
      <c r="E11" s="219">
        <f t="shared" si="1"/>
        <v>46085</v>
      </c>
      <c r="F11" s="220" t="str">
        <f>Data!$A$6</f>
        <v xml:space="preserve">Hố móng </v>
      </c>
      <c r="G11" s="220" t="s">
        <v>245</v>
      </c>
      <c r="H11" s="251">
        <v>439440</v>
      </c>
      <c r="I11" s="251">
        <v>439448</v>
      </c>
      <c r="J11" s="202" t="s">
        <v>61</v>
      </c>
      <c r="K11" s="222"/>
      <c r="L11" s="202"/>
      <c r="M11"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1" s="220" t="str">
        <f>Data!$B$6</f>
        <v xml:space="preserve"> TCVN 9436-2012, TCVN 4447-2012 và các tiêu chuẩn, quy chuẩn hiện hành của nhà nước.</v>
      </c>
      <c r="O11" s="202" t="s">
        <v>258</v>
      </c>
      <c r="P11" s="224" t="s">
        <v>238</v>
      </c>
      <c r="Q11" s="202" t="s">
        <v>251</v>
      </c>
      <c r="R11" s="202"/>
      <c r="S11" s="202">
        <v>1</v>
      </c>
    </row>
    <row r="12" spans="1:19" s="225" customFormat="1" ht="75">
      <c r="A12" s="217"/>
      <c r="B12" s="218"/>
      <c r="C12" s="305">
        <f>MAX($C$3:C11)+1</f>
        <v>6</v>
      </c>
      <c r="D12" s="202" t="str">
        <f t="shared" ref="D12:D77" si="2">TEXT(C12,"00")&amp;"/BBNT/KM439+440"</f>
        <v>06/BBNT/KM439+440</v>
      </c>
      <c r="E12" s="219">
        <f t="shared" si="1"/>
        <v>46086</v>
      </c>
      <c r="F12" s="220" t="str">
        <f>Data!$A$6</f>
        <v xml:space="preserve">Hố móng </v>
      </c>
      <c r="G12" s="220" t="s">
        <v>245</v>
      </c>
      <c r="H12" s="251">
        <v>439440</v>
      </c>
      <c r="I12" s="251">
        <v>439448</v>
      </c>
      <c r="J12" s="202" t="s">
        <v>61</v>
      </c>
      <c r="K12" s="222"/>
      <c r="L12" s="296" t="s">
        <v>942</v>
      </c>
      <c r="M12"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2" s="220" t="str">
        <f>Data!$B$6</f>
        <v xml:space="preserve"> TCVN 9436-2012, TCVN 4447-2012 và các tiêu chuẩn, quy chuẩn hiện hành của nhà nước.</v>
      </c>
      <c r="O12" s="202" t="s">
        <v>1214</v>
      </c>
      <c r="P12" s="224" t="s">
        <v>238</v>
      </c>
      <c r="Q12" s="202" t="s">
        <v>251</v>
      </c>
      <c r="R12" s="202" t="s">
        <v>251</v>
      </c>
      <c r="S12" s="202">
        <v>1</v>
      </c>
    </row>
    <row r="13" spans="1:19" s="225" customFormat="1" ht="40.5">
      <c r="A13" s="217"/>
      <c r="B13" s="218"/>
      <c r="C13" s="305">
        <f>MAX($C$3:C12)+1</f>
        <v>7</v>
      </c>
      <c r="D13" s="202" t="str">
        <f t="shared" ref="D13" si="3">TEXT(C13,"00")&amp;"/BBNT/KM439+440"</f>
        <v>07/BBNT/KM439+440</v>
      </c>
      <c r="E13" s="219">
        <f>+E12</f>
        <v>46086</v>
      </c>
      <c r="F13" s="220" t="str">
        <f>Data!$A$63</f>
        <v>Vận chuyển đất C2 đổ đi cư ly 700m</v>
      </c>
      <c r="G13" s="220" t="s">
        <v>944</v>
      </c>
      <c r="H13" s="251">
        <v>439440</v>
      </c>
      <c r="I13" s="251">
        <v>439448</v>
      </c>
      <c r="J13" s="202" t="s">
        <v>61</v>
      </c>
      <c r="K13" s="222" t="s">
        <v>254</v>
      </c>
      <c r="L13" s="296">
        <v>70.459999999999994</v>
      </c>
      <c r="M13" s="223" t="str">
        <f>Data!$I$63</f>
        <v>- Vận chuyển đất đúng phạm vi, khối lượng theo thiết kế;
- Phương tiện phù hợp, đảm bảo an toàn lao động và giao thông;
- Đổ đất đúng vị trí quy định, không ảnh hưởng môi trường xung quanh;
- Có che chắn, hạn chế rơi vãi, đảm bảo vệ sinh công trường;
- Thi công ổn định, không phát sinh sự cố, đáp ứng yêu cầu kỹ thuật.
- Đánh giá: Phù hợp với thiết kế và tiêu chuẩn kỹ thuật, quy trình thi công và nghiệm thu.</v>
      </c>
      <c r="N13" s="220" t="str">
        <f>Data!$B$63</f>
        <v xml:space="preserve"> TCVN 9436-2012, TCVN 4447-2012 và các tiêu chuẩn, quy chuẩn hiện hành của nhà nước.</v>
      </c>
      <c r="O13" s="202" t="s">
        <v>258</v>
      </c>
      <c r="P13" s="224" t="s">
        <v>238</v>
      </c>
      <c r="Q13" s="202" t="s">
        <v>251</v>
      </c>
      <c r="R13" s="202" t="s">
        <v>251</v>
      </c>
      <c r="S13" s="202">
        <v>1</v>
      </c>
    </row>
    <row r="14" spans="1:19" s="225" customFormat="1" ht="40.5">
      <c r="A14" s="217"/>
      <c r="B14" s="218"/>
      <c r="C14" s="305">
        <f>MAX($C$3:C13)+1</f>
        <v>8</v>
      </c>
      <c r="D14" s="202" t="str">
        <f t="shared" ref="D14" si="4">TEXT(C14,"00")&amp;"/BBNT/KM439+440"</f>
        <v>08/BBNT/KM439+440</v>
      </c>
      <c r="E14" s="219">
        <f>+E13</f>
        <v>46086</v>
      </c>
      <c r="F14" s="220" t="str">
        <f>Data!$A$63</f>
        <v>Vận chuyển đất C2 đổ đi cư ly 700m</v>
      </c>
      <c r="G14" s="220" t="s">
        <v>945</v>
      </c>
      <c r="H14" s="251">
        <v>439440</v>
      </c>
      <c r="I14" s="251">
        <v>439448</v>
      </c>
      <c r="J14" s="202" t="s">
        <v>61</v>
      </c>
      <c r="K14" s="222" t="s">
        <v>254</v>
      </c>
      <c r="L14" s="296">
        <v>357.49</v>
      </c>
      <c r="M14" s="223" t="str">
        <f>Data!$I$63</f>
        <v>- Vận chuyển đất đúng phạm vi, khối lượng theo thiết kế;
- Phương tiện phù hợp, đảm bảo an toàn lao động và giao thông;
- Đổ đất đúng vị trí quy định, không ảnh hưởng môi trường xung quanh;
- Có che chắn, hạn chế rơi vãi, đảm bảo vệ sinh công trường;
- Thi công ổn định, không phát sinh sự cố, đáp ứng yêu cầu kỹ thuật.
- Đánh giá: Phù hợp với thiết kế và tiêu chuẩn kỹ thuật, quy trình thi công và nghiệm thu.</v>
      </c>
      <c r="N14" s="220" t="str">
        <f>Data!$B$63</f>
        <v xml:space="preserve"> TCVN 9436-2012, TCVN 4447-2012 và các tiêu chuẩn, quy chuẩn hiện hành của nhà nước.</v>
      </c>
      <c r="O14" s="202" t="s">
        <v>258</v>
      </c>
      <c r="P14" s="224" t="s">
        <v>238</v>
      </c>
      <c r="Q14" s="202" t="s">
        <v>251</v>
      </c>
      <c r="R14" s="202" t="s">
        <v>251</v>
      </c>
      <c r="S14" s="202">
        <v>1</v>
      </c>
    </row>
    <row r="15" spans="1:19" s="225" customFormat="1" ht="40.5">
      <c r="A15" s="217"/>
      <c r="B15" s="218"/>
      <c r="C15" s="305">
        <f>MAX($C$3:C14)+1</f>
        <v>9</v>
      </c>
      <c r="D15" s="202" t="str">
        <f t="shared" si="2"/>
        <v>09/BBNT/KM439+440</v>
      </c>
      <c r="E15" s="219">
        <f>+E12+1</f>
        <v>46087</v>
      </c>
      <c r="F15" s="220" t="str">
        <f>Data!$A$2</f>
        <v>Lắp đặt ván khuôn</v>
      </c>
      <c r="G15" s="220" t="s">
        <v>253</v>
      </c>
      <c r="H15" s="251">
        <v>439440</v>
      </c>
      <c r="I15" s="251">
        <v>439448</v>
      </c>
      <c r="J15" s="202" t="s">
        <v>61</v>
      </c>
      <c r="K15" s="222" t="s">
        <v>252</v>
      </c>
      <c r="L15" s="227">
        <f>75.83*8.5/34.32</f>
        <v>18.780740093240091</v>
      </c>
      <c r="M15"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5" s="220" t="str">
        <f>Data!$B$2</f>
        <v>TCVN 4453:1995 – Kết cấu bê tông và bê tông cốt thép – Quy phạm thi công và nghiệm thu.</v>
      </c>
      <c r="O15" s="202" t="s">
        <v>258</v>
      </c>
      <c r="P15" s="224" t="s">
        <v>238</v>
      </c>
      <c r="Q15" s="202" t="s">
        <v>251</v>
      </c>
      <c r="R15" s="202" t="s">
        <v>251</v>
      </c>
      <c r="S15" s="202">
        <v>1</v>
      </c>
    </row>
    <row r="16" spans="1:19" s="225" customFormat="1" ht="40.5">
      <c r="A16" s="217"/>
      <c r="B16" s="218"/>
      <c r="C16" s="305">
        <f>MAX($C$3:C15)+1</f>
        <v>10</v>
      </c>
      <c r="D16" s="202" t="str">
        <f t="shared" si="2"/>
        <v>10/BBNT/KM439+440</v>
      </c>
      <c r="E16" s="219">
        <f>+E15</f>
        <v>46087</v>
      </c>
      <c r="F16" s="220" t="str">
        <f>Data!$A$4</f>
        <v>Đổ bê tông</v>
      </c>
      <c r="G16" s="220" t="s">
        <v>255</v>
      </c>
      <c r="H16" s="251">
        <v>439440</v>
      </c>
      <c r="I16" s="251">
        <v>439448</v>
      </c>
      <c r="J16" s="202" t="s">
        <v>61</v>
      </c>
      <c r="K16" s="222" t="s">
        <v>254</v>
      </c>
      <c r="L16" s="202">
        <f>2.95*8.5</f>
        <v>25.075000000000003</v>
      </c>
      <c r="M16"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6" s="220" t="str">
        <f>Data!$B$4</f>
        <v xml:space="preserve"> TCVN 4453 : 1995 và các tiêu chuẩn, quy chuẩn hiện hành của nhà nước.</v>
      </c>
      <c r="O16" s="202" t="s">
        <v>257</v>
      </c>
      <c r="P16" s="224" t="s">
        <v>238</v>
      </c>
      <c r="Q16" s="202" t="s">
        <v>251</v>
      </c>
      <c r="R16" s="202" t="s">
        <v>251</v>
      </c>
      <c r="S16" s="202">
        <v>1</v>
      </c>
    </row>
    <row r="17" spans="1:19" s="225" customFormat="1" ht="33.75">
      <c r="A17" s="217"/>
      <c r="B17" s="218"/>
      <c r="C17" s="305">
        <f>MAX($C$3:C16)+1</f>
        <v>11</v>
      </c>
      <c r="D17" s="202" t="str">
        <f t="shared" si="2"/>
        <v>11/BBNT/KM439+440</v>
      </c>
      <c r="E17" s="219">
        <f>+E16+7</f>
        <v>46094</v>
      </c>
      <c r="F17" s="220" t="str">
        <f>Data!$A$5</f>
        <v>NT bê tông</v>
      </c>
      <c r="G17" s="220" t="s">
        <v>256</v>
      </c>
      <c r="H17" s="251">
        <v>439440</v>
      </c>
      <c r="I17" s="251">
        <v>439448</v>
      </c>
      <c r="J17" s="202" t="s">
        <v>61</v>
      </c>
      <c r="K17" s="222" t="s">
        <v>254</v>
      </c>
      <c r="L17" s="202">
        <f>2.95*8.5</f>
        <v>25.075000000000003</v>
      </c>
      <c r="M17"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7" s="220" t="str">
        <f>Data!$B$5</f>
        <v>TCVN 4453:1995 – Kết cấu bê tông và bê tông cốt thép – Quy phạm thi công và nghiệm thu.</v>
      </c>
      <c r="O17" s="202" t="s">
        <v>258</v>
      </c>
      <c r="P17" s="224" t="s">
        <v>238</v>
      </c>
      <c r="Q17" s="202"/>
      <c r="R17" s="202" t="s">
        <v>251</v>
      </c>
      <c r="S17" s="202">
        <v>1</v>
      </c>
    </row>
    <row r="18" spans="1:19" s="225" customFormat="1" ht="40.5">
      <c r="A18" s="217"/>
      <c r="B18" s="218"/>
      <c r="C18" s="305">
        <f>MAX($C$3:C17)+1</f>
        <v>12</v>
      </c>
      <c r="D18" s="202" t="str">
        <f t="shared" si="2"/>
        <v>12/BBNT/KM439+440</v>
      </c>
      <c r="E18" s="219">
        <f>+E16+1</f>
        <v>46088</v>
      </c>
      <c r="F18" s="220" t="str">
        <f>Data!$A$2</f>
        <v>Lắp đặt ván khuôn</v>
      </c>
      <c r="G18" s="220" t="s">
        <v>259</v>
      </c>
      <c r="H18" s="251">
        <v>439440</v>
      </c>
      <c r="I18" s="251">
        <v>439448</v>
      </c>
      <c r="J18" s="202" t="s">
        <v>61</v>
      </c>
      <c r="K18" s="222" t="s">
        <v>252</v>
      </c>
      <c r="L18" s="227">
        <f>75.83*8.5/34.32</f>
        <v>18.780740093240091</v>
      </c>
      <c r="M18"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8" s="220" t="str">
        <f>Data!$B$2</f>
        <v>TCVN 4453:1995 – Kết cấu bê tông và bê tông cốt thép – Quy phạm thi công và nghiệm thu.</v>
      </c>
      <c r="O18" s="202" t="s">
        <v>258</v>
      </c>
      <c r="P18" s="224" t="s">
        <v>238</v>
      </c>
      <c r="Q18" s="202" t="s">
        <v>251</v>
      </c>
      <c r="R18" s="202" t="s">
        <v>251</v>
      </c>
      <c r="S18" s="202">
        <v>1</v>
      </c>
    </row>
    <row r="19" spans="1:19" s="225" customFormat="1" ht="40.5">
      <c r="A19" s="217"/>
      <c r="B19" s="218"/>
      <c r="C19" s="305">
        <f>MAX($C$3:C18)+1</f>
        <v>13</v>
      </c>
      <c r="D19" s="202" t="str">
        <f t="shared" si="2"/>
        <v>13/BBNT/KM439+440</v>
      </c>
      <c r="E19" s="219">
        <f>+E18</f>
        <v>46088</v>
      </c>
      <c r="F19" s="220" t="str">
        <f>Data!$A$4</f>
        <v>Đổ bê tông</v>
      </c>
      <c r="G19" s="220" t="s">
        <v>260</v>
      </c>
      <c r="H19" s="251">
        <v>439440</v>
      </c>
      <c r="I19" s="251">
        <v>439448</v>
      </c>
      <c r="J19" s="202" t="s">
        <v>61</v>
      </c>
      <c r="K19" s="222" t="s">
        <v>254</v>
      </c>
      <c r="L19" s="202">
        <f>2.73*8.5</f>
        <v>23.204999999999998</v>
      </c>
      <c r="M19"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9" s="220" t="str">
        <f>Data!$B$4</f>
        <v xml:space="preserve"> TCVN 4453 : 1995 và các tiêu chuẩn, quy chuẩn hiện hành của nhà nước.</v>
      </c>
      <c r="O19" s="202" t="s">
        <v>257</v>
      </c>
      <c r="P19" s="224" t="s">
        <v>238</v>
      </c>
      <c r="Q19" s="202" t="s">
        <v>251</v>
      </c>
      <c r="R19" s="202" t="s">
        <v>251</v>
      </c>
      <c r="S19" s="202">
        <v>1</v>
      </c>
    </row>
    <row r="20" spans="1:19" s="225" customFormat="1" ht="33.75">
      <c r="A20" s="217"/>
      <c r="B20" s="218"/>
      <c r="C20" s="305">
        <f>MAX($C$3:C19)+1</f>
        <v>14</v>
      </c>
      <c r="D20" s="202" t="str">
        <f t="shared" si="2"/>
        <v>14/BBNT/KM439+440</v>
      </c>
      <c r="E20" s="219">
        <f>+E19+7</f>
        <v>46095</v>
      </c>
      <c r="F20" s="220" t="str">
        <f>Data!$A$5</f>
        <v>NT bê tông</v>
      </c>
      <c r="G20" s="220" t="s">
        <v>264</v>
      </c>
      <c r="H20" s="251">
        <v>439440</v>
      </c>
      <c r="I20" s="251">
        <v>439448</v>
      </c>
      <c r="J20" s="202" t="s">
        <v>61</v>
      </c>
      <c r="K20" s="222" t="s">
        <v>254</v>
      </c>
      <c r="L20" s="202">
        <f>2.73*8.5</f>
        <v>23.204999999999998</v>
      </c>
      <c r="M20"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0" s="220" t="str">
        <f>Data!$B$5</f>
        <v>TCVN 4453:1995 – Kết cấu bê tông và bê tông cốt thép – Quy phạm thi công và nghiệm thu.</v>
      </c>
      <c r="O20" s="202" t="s">
        <v>258</v>
      </c>
      <c r="P20" s="224" t="s">
        <v>238</v>
      </c>
      <c r="Q20" s="202"/>
      <c r="R20" s="202" t="s">
        <v>251</v>
      </c>
      <c r="S20" s="202">
        <v>1</v>
      </c>
    </row>
    <row r="21" spans="1:19" s="225" customFormat="1" ht="40.5">
      <c r="A21" s="217"/>
      <c r="B21" s="218"/>
      <c r="C21" s="305">
        <f>MAX($C$3:C20)+1</f>
        <v>15</v>
      </c>
      <c r="D21" s="202" t="str">
        <f t="shared" si="2"/>
        <v>15/BBNT/KM439+440</v>
      </c>
      <c r="E21" s="219">
        <f>+E18+1</f>
        <v>46089</v>
      </c>
      <c r="F21" s="220" t="str">
        <f>Data!$A$2</f>
        <v>Lắp đặt ván khuôn</v>
      </c>
      <c r="G21" s="220" t="s">
        <v>262</v>
      </c>
      <c r="H21" s="251">
        <v>439440</v>
      </c>
      <c r="I21" s="251">
        <v>439448</v>
      </c>
      <c r="J21" s="202" t="s">
        <v>61</v>
      </c>
      <c r="K21" s="222" t="s">
        <v>252</v>
      </c>
      <c r="L21" s="227">
        <f>75.83*8.5/34.32</f>
        <v>18.780740093240091</v>
      </c>
      <c r="M21"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1" s="220" t="str">
        <f>Data!$B$2</f>
        <v>TCVN 4453:1995 – Kết cấu bê tông và bê tông cốt thép – Quy phạm thi công và nghiệm thu.</v>
      </c>
      <c r="O21" s="202" t="s">
        <v>258</v>
      </c>
      <c r="P21" s="224" t="s">
        <v>238</v>
      </c>
      <c r="Q21" s="202" t="s">
        <v>251</v>
      </c>
      <c r="R21" s="202" t="s">
        <v>251</v>
      </c>
      <c r="S21" s="202">
        <v>1</v>
      </c>
    </row>
    <row r="22" spans="1:19" s="225" customFormat="1" ht="40.5">
      <c r="A22" s="217"/>
      <c r="B22" s="218"/>
      <c r="C22" s="305">
        <f>MAX($C$3:C21)+1</f>
        <v>16</v>
      </c>
      <c r="D22" s="202" t="str">
        <f t="shared" si="2"/>
        <v>16/BBNT/KM439+440</v>
      </c>
      <c r="E22" s="219">
        <f>+E21</f>
        <v>46089</v>
      </c>
      <c r="F22" s="220" t="str">
        <f>Data!$A$4</f>
        <v>Đổ bê tông</v>
      </c>
      <c r="G22" s="220" t="s">
        <v>263</v>
      </c>
      <c r="H22" s="251">
        <v>439440</v>
      </c>
      <c r="I22" s="251">
        <v>439448</v>
      </c>
      <c r="J22" s="202" t="s">
        <v>61</v>
      </c>
      <c r="K22" s="222" t="s">
        <v>254</v>
      </c>
      <c r="L22" s="202">
        <f>2.73*8.5</f>
        <v>23.204999999999998</v>
      </c>
      <c r="M22"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2" s="220" t="str">
        <f>Data!$B$4</f>
        <v xml:space="preserve"> TCVN 4453 : 1995 và các tiêu chuẩn, quy chuẩn hiện hành của nhà nước.</v>
      </c>
      <c r="O22" s="202" t="s">
        <v>257</v>
      </c>
      <c r="P22" s="224" t="s">
        <v>238</v>
      </c>
      <c r="Q22" s="202" t="s">
        <v>251</v>
      </c>
      <c r="R22" s="202" t="s">
        <v>251</v>
      </c>
      <c r="S22" s="202">
        <v>1</v>
      </c>
    </row>
    <row r="23" spans="1:19" s="225" customFormat="1" ht="33.75">
      <c r="A23" s="217"/>
      <c r="B23" s="218"/>
      <c r="C23" s="305">
        <f>MAX($C$3:C22)+1</f>
        <v>17</v>
      </c>
      <c r="D23" s="202" t="str">
        <f t="shared" si="2"/>
        <v>17/BBNT/KM439+440</v>
      </c>
      <c r="E23" s="219">
        <f>+E22+7</f>
        <v>46096</v>
      </c>
      <c r="F23" s="220" t="str">
        <f>Data!$A$5</f>
        <v>NT bê tông</v>
      </c>
      <c r="G23" s="220" t="s">
        <v>261</v>
      </c>
      <c r="H23" s="251">
        <v>439440</v>
      </c>
      <c r="I23" s="251">
        <v>439448</v>
      </c>
      <c r="J23" s="202" t="s">
        <v>61</v>
      </c>
      <c r="K23" s="222" t="s">
        <v>254</v>
      </c>
      <c r="L23" s="202">
        <f>2.73*8.5</f>
        <v>23.204999999999998</v>
      </c>
      <c r="M23"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3" s="220" t="str">
        <f>Data!$B$5</f>
        <v>TCVN 4453:1995 – Kết cấu bê tông và bê tông cốt thép – Quy phạm thi công và nghiệm thu.</v>
      </c>
      <c r="O23" s="202" t="s">
        <v>258</v>
      </c>
      <c r="P23" s="224" t="s">
        <v>238</v>
      </c>
      <c r="Q23" s="202"/>
      <c r="R23" s="202" t="s">
        <v>251</v>
      </c>
      <c r="S23" s="202">
        <v>1</v>
      </c>
    </row>
    <row r="24" spans="1:19" s="225" customFormat="1" ht="40.5">
      <c r="A24" s="217"/>
      <c r="B24" s="218"/>
      <c r="C24" s="305">
        <f>MAX($C$3:C23)+1</f>
        <v>18</v>
      </c>
      <c r="D24" s="202" t="str">
        <f t="shared" si="2"/>
        <v>18/BBNT/KM439+440</v>
      </c>
      <c r="E24" s="219">
        <f>+E21+1</f>
        <v>46090</v>
      </c>
      <c r="F24" s="220" t="str">
        <f>Data!$A$2</f>
        <v>Lắp đặt ván khuôn</v>
      </c>
      <c r="G24" s="220" t="s">
        <v>265</v>
      </c>
      <c r="H24" s="251">
        <v>439440</v>
      </c>
      <c r="I24" s="251">
        <v>439448</v>
      </c>
      <c r="J24" s="202" t="s">
        <v>61</v>
      </c>
      <c r="K24" s="222" t="s">
        <v>252</v>
      </c>
      <c r="L24" s="202">
        <f>75.83-L21-L18-L15</f>
        <v>19.487779720279725</v>
      </c>
      <c r="M24"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4" s="220" t="str">
        <f>Data!$B$2</f>
        <v>TCVN 4453:1995 – Kết cấu bê tông và bê tông cốt thép – Quy phạm thi công và nghiệm thu.</v>
      </c>
      <c r="O24" s="202" t="s">
        <v>258</v>
      </c>
      <c r="P24" s="224" t="s">
        <v>238</v>
      </c>
      <c r="Q24" s="202" t="s">
        <v>251</v>
      </c>
      <c r="R24" s="202" t="s">
        <v>251</v>
      </c>
      <c r="S24" s="202">
        <v>1</v>
      </c>
    </row>
    <row r="25" spans="1:19" s="225" customFormat="1" ht="40.5">
      <c r="A25" s="217"/>
      <c r="B25" s="218"/>
      <c r="C25" s="305">
        <f>MAX($C$3:C24)+1</f>
        <v>19</v>
      </c>
      <c r="D25" s="202" t="str">
        <f t="shared" si="2"/>
        <v>19/BBNT/KM439+440</v>
      </c>
      <c r="E25" s="219">
        <f>+E24</f>
        <v>46090</v>
      </c>
      <c r="F25" s="220" t="str">
        <f>Data!$A$4</f>
        <v>Đổ bê tông</v>
      </c>
      <c r="G25" s="220" t="s">
        <v>266</v>
      </c>
      <c r="H25" s="251">
        <v>439440</v>
      </c>
      <c r="I25" s="251">
        <v>439448</v>
      </c>
      <c r="J25" s="202" t="s">
        <v>61</v>
      </c>
      <c r="K25" s="222" t="s">
        <v>254</v>
      </c>
      <c r="L25" s="202">
        <f>+L26</f>
        <v>23.655000000000001</v>
      </c>
      <c r="M25"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5" s="220" t="str">
        <f>Data!$B$4</f>
        <v xml:space="preserve"> TCVN 4453 : 1995 và các tiêu chuẩn, quy chuẩn hiện hành của nhà nước.</v>
      </c>
      <c r="O25" s="202" t="s">
        <v>257</v>
      </c>
      <c r="P25" s="224" t="s">
        <v>238</v>
      </c>
      <c r="Q25" s="202" t="s">
        <v>251</v>
      </c>
      <c r="R25" s="202" t="s">
        <v>251</v>
      </c>
      <c r="S25" s="202">
        <v>1</v>
      </c>
    </row>
    <row r="26" spans="1:19" s="225" customFormat="1" ht="33.75">
      <c r="A26" s="217"/>
      <c r="B26" s="218"/>
      <c r="C26" s="305">
        <f>MAX($C$3:C25)+1</f>
        <v>20</v>
      </c>
      <c r="D26" s="202" t="str">
        <f t="shared" si="2"/>
        <v>20/BBNT/KM439+440</v>
      </c>
      <c r="E26" s="219">
        <f>+E25+7</f>
        <v>46097</v>
      </c>
      <c r="F26" s="220" t="str">
        <f>Data!$A$5</f>
        <v>NT bê tông</v>
      </c>
      <c r="G26" s="220" t="s">
        <v>267</v>
      </c>
      <c r="H26" s="251">
        <v>439440</v>
      </c>
      <c r="I26" s="251">
        <v>439448</v>
      </c>
      <c r="J26" s="202" t="s">
        <v>61</v>
      </c>
      <c r="K26" s="222" t="s">
        <v>254</v>
      </c>
      <c r="L26" s="202">
        <f>95.14-L23-L20-L17</f>
        <v>23.655000000000001</v>
      </c>
      <c r="M26"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6" s="220" t="str">
        <f>Data!$B$5</f>
        <v>TCVN 4453:1995 – Kết cấu bê tông và bê tông cốt thép – Quy phạm thi công và nghiệm thu.</v>
      </c>
      <c r="O26" s="202" t="s">
        <v>258</v>
      </c>
      <c r="P26" s="224" t="s">
        <v>238</v>
      </c>
      <c r="Q26" s="202"/>
      <c r="R26" s="202" t="s">
        <v>251</v>
      </c>
      <c r="S26" s="202">
        <v>1</v>
      </c>
    </row>
    <row r="27" spans="1:19" ht="40.5">
      <c r="A27" s="146"/>
      <c r="B27" s="147"/>
      <c r="C27" s="305">
        <f>MAX($C$3:C26)+1</f>
        <v>21</v>
      </c>
      <c r="D27" s="116" t="str">
        <f t="shared" si="2"/>
        <v>21/BBNT/KM439+440</v>
      </c>
      <c r="E27" s="149">
        <f>+E24+1</f>
        <v>46091</v>
      </c>
      <c r="F27" s="114" t="str">
        <f>+F26</f>
        <v>NT bê tông</v>
      </c>
      <c r="G27" s="114" t="s">
        <v>268</v>
      </c>
      <c r="H27" s="150">
        <v>439440</v>
      </c>
      <c r="I27" s="150">
        <v>439448</v>
      </c>
      <c r="J27" s="116" t="s">
        <v>61</v>
      </c>
      <c r="K27" s="151" t="s">
        <v>252</v>
      </c>
      <c r="L27" s="116">
        <f>2.34*8.5+2.15*8.5+2*3.99</f>
        <v>46.144999999999996</v>
      </c>
      <c r="M27"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7" s="114" t="str">
        <f>Data!$B$2</f>
        <v>TCVN 4453:1995 – Kết cấu bê tông và bê tông cốt thép – Quy phạm thi công và nghiệm thu.</v>
      </c>
      <c r="O27" s="116" t="s">
        <v>258</v>
      </c>
      <c r="P27" s="118" t="s">
        <v>238</v>
      </c>
      <c r="Q27" s="116" t="s">
        <v>251</v>
      </c>
      <c r="R27" s="116" t="s">
        <v>251</v>
      </c>
      <c r="S27" s="116">
        <v>1</v>
      </c>
    </row>
    <row r="28" spans="1:19" ht="33.75">
      <c r="A28" s="146"/>
      <c r="B28" s="147"/>
      <c r="C28" s="305">
        <f>MAX($C$3:C27)+1</f>
        <v>22</v>
      </c>
      <c r="D28" s="116" t="str">
        <f t="shared" si="2"/>
        <v>22/BBNT/KM439+440</v>
      </c>
      <c r="E28" s="149">
        <f>+E27</f>
        <v>46091</v>
      </c>
      <c r="F28" s="114" t="str">
        <f>Data!$A$26</f>
        <v>Lắp đặt lỗ thoát nước</v>
      </c>
      <c r="G28" s="114" t="str">
        <f>Data!$A$26</f>
        <v>Lắp đặt lỗ thoát nước</v>
      </c>
      <c r="H28" s="150">
        <v>439440</v>
      </c>
      <c r="I28" s="150">
        <v>439448</v>
      </c>
      <c r="J28" s="116" t="s">
        <v>61</v>
      </c>
      <c r="K28" s="151" t="s">
        <v>274</v>
      </c>
      <c r="L28" s="116">
        <v>5</v>
      </c>
      <c r="M28"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28" s="114" t="str">
        <f>Data!$B$26</f>
        <v>TCVN 4453:1995 – Kết cấu bê tông và bê tông cốt thép – Quy phạm thi công và nghiệm thu.</v>
      </c>
      <c r="O28" s="116" t="s">
        <v>258</v>
      </c>
      <c r="P28" s="118" t="s">
        <v>238</v>
      </c>
      <c r="Q28" s="116" t="s">
        <v>251</v>
      </c>
      <c r="R28" s="116" t="s">
        <v>251</v>
      </c>
      <c r="S28" s="116">
        <v>1</v>
      </c>
    </row>
    <row r="29" spans="1:19" ht="40.5">
      <c r="A29" s="146"/>
      <c r="B29" s="147"/>
      <c r="C29" s="305">
        <f>MAX($C$3:C28)+1</f>
        <v>23</v>
      </c>
      <c r="D29" s="116" t="str">
        <f t="shared" si="2"/>
        <v>23/BBNT/KM439+440</v>
      </c>
      <c r="E29" s="149">
        <f>+E27</f>
        <v>46091</v>
      </c>
      <c r="F29" s="114" t="str">
        <f>Data!$A$4</f>
        <v>Đổ bê tông</v>
      </c>
      <c r="G29" s="114" t="s">
        <v>269</v>
      </c>
      <c r="H29" s="150">
        <v>439440</v>
      </c>
      <c r="I29" s="150">
        <v>439448</v>
      </c>
      <c r="J29" s="116" t="s">
        <v>61</v>
      </c>
      <c r="K29" s="151" t="s">
        <v>254</v>
      </c>
      <c r="L29" s="335">
        <f>3.99*8.5</f>
        <v>33.914999999999999</v>
      </c>
      <c r="M2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9" s="114" t="str">
        <f>Data!$B$4</f>
        <v xml:space="preserve"> TCVN 4453 : 1995 và các tiêu chuẩn, quy chuẩn hiện hành của nhà nước.</v>
      </c>
      <c r="O29" s="116" t="s">
        <v>257</v>
      </c>
      <c r="P29" s="118" t="s">
        <v>238</v>
      </c>
      <c r="Q29" s="116" t="s">
        <v>251</v>
      </c>
      <c r="R29" s="116" t="s">
        <v>251</v>
      </c>
      <c r="S29" s="116">
        <v>1</v>
      </c>
    </row>
    <row r="30" spans="1:19" ht="33.75">
      <c r="A30" s="146"/>
      <c r="B30" s="147"/>
      <c r="C30" s="305">
        <f>MAX($C$3:C29)+1</f>
        <v>24</v>
      </c>
      <c r="D30" s="116" t="str">
        <f t="shared" si="2"/>
        <v>24/BBNT/KM439+440</v>
      </c>
      <c r="E30" s="149">
        <f>+E29+7</f>
        <v>46098</v>
      </c>
      <c r="F30" s="114" t="str">
        <f>Data!$A$5</f>
        <v>NT bê tông</v>
      </c>
      <c r="G30" s="114" t="s">
        <v>270</v>
      </c>
      <c r="H30" s="150">
        <v>439440</v>
      </c>
      <c r="I30" s="150">
        <v>439448</v>
      </c>
      <c r="J30" s="116" t="s">
        <v>61</v>
      </c>
      <c r="K30" s="151" t="s">
        <v>254</v>
      </c>
      <c r="L30" s="116">
        <f>+L29</f>
        <v>33.914999999999999</v>
      </c>
      <c r="M3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0" s="114" t="str">
        <f>Data!$B$5</f>
        <v>TCVN 4453:1995 – Kết cấu bê tông và bê tông cốt thép – Quy phạm thi công và nghiệm thu.</v>
      </c>
      <c r="O30" s="116" t="s">
        <v>258</v>
      </c>
      <c r="P30" s="118" t="s">
        <v>238</v>
      </c>
      <c r="Q30" s="116"/>
      <c r="R30" s="116" t="s">
        <v>251</v>
      </c>
      <c r="S30" s="116">
        <v>1</v>
      </c>
    </row>
    <row r="31" spans="1:19" ht="40.5">
      <c r="A31" s="146"/>
      <c r="B31" s="147"/>
      <c r="C31" s="305">
        <f>MAX($C$3:C30)+1</f>
        <v>25</v>
      </c>
      <c r="D31" s="116" t="str">
        <f t="shared" si="2"/>
        <v>25/BBNT/KM439+440</v>
      </c>
      <c r="E31" s="149">
        <f>+E28+1</f>
        <v>46092</v>
      </c>
      <c r="F31" s="114" t="str">
        <f>Data!$A$2</f>
        <v>Lắp đặt ván khuôn</v>
      </c>
      <c r="G31" s="114" t="s">
        <v>275</v>
      </c>
      <c r="H31" s="150">
        <v>439440</v>
      </c>
      <c r="I31" s="150">
        <v>439448</v>
      </c>
      <c r="J31" s="116" t="s">
        <v>61</v>
      </c>
      <c r="K31" s="151" t="s">
        <v>252</v>
      </c>
      <c r="L31" s="116">
        <f>2.06*8.5+1.9*8.5+3.22</f>
        <v>36.879999999999995</v>
      </c>
      <c r="M3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1" s="114" t="str">
        <f>Data!$B$2</f>
        <v>TCVN 4453:1995 – Kết cấu bê tông và bê tông cốt thép – Quy phạm thi công và nghiệm thu.</v>
      </c>
      <c r="O31" s="116" t="s">
        <v>258</v>
      </c>
      <c r="P31" s="118" t="s">
        <v>238</v>
      </c>
      <c r="Q31" s="116" t="s">
        <v>251</v>
      </c>
      <c r="R31" s="116" t="s">
        <v>251</v>
      </c>
      <c r="S31" s="116">
        <v>1</v>
      </c>
    </row>
    <row r="32" spans="1:19" s="345" customFormat="1" ht="40.5">
      <c r="A32" s="336"/>
      <c r="B32" s="337"/>
      <c r="C32" s="305">
        <f>MAX($C$3:C31)+1</f>
        <v>26</v>
      </c>
      <c r="D32" s="335" t="str">
        <f t="shared" si="2"/>
        <v>26/BBNT/KM439+440</v>
      </c>
      <c r="E32" s="338">
        <f>+E31</f>
        <v>46092</v>
      </c>
      <c r="F32" s="339" t="str">
        <f>Data!$A$38</f>
        <v>Khe phòng lún (bao tải tẩm nhựa dày 2cm)</v>
      </c>
      <c r="G32" s="339" t="str">
        <f>Data!$A$38</f>
        <v>Khe phòng lún (bao tải tẩm nhựa dày 2cm)</v>
      </c>
      <c r="H32" s="340">
        <v>439440</v>
      </c>
      <c r="I32" s="340">
        <v>439448</v>
      </c>
      <c r="J32" s="335" t="s">
        <v>61</v>
      </c>
      <c r="K32" s="341" t="s">
        <v>252</v>
      </c>
      <c r="L32" s="342">
        <f>(13.77/3)*3.22/(3.22+1.68)</f>
        <v>3.016285714285714</v>
      </c>
      <c r="M32" s="34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2" s="339" t="str">
        <f>Data!$B$38</f>
        <v>TCVN 4453:1995 – Kết cấu bê tông và bê tông cốt thép – Quy phạm thi công và nghiệm thu.</v>
      </c>
      <c r="O32" s="335" t="s">
        <v>258</v>
      </c>
      <c r="P32" s="344" t="s">
        <v>238</v>
      </c>
      <c r="Q32" s="335" t="s">
        <v>251</v>
      </c>
      <c r="R32" s="335" t="s">
        <v>251</v>
      </c>
      <c r="S32" s="335">
        <v>1</v>
      </c>
    </row>
    <row r="33" spans="1:19" ht="33.75">
      <c r="A33" s="146"/>
      <c r="B33" s="147"/>
      <c r="C33" s="305">
        <f>MAX($C$3:C32)+1</f>
        <v>27</v>
      </c>
      <c r="D33" s="116" t="str">
        <f t="shared" si="2"/>
        <v>27/BBNT/KM439+440</v>
      </c>
      <c r="E33" s="149">
        <f>+E31</f>
        <v>46092</v>
      </c>
      <c r="F33" s="114" t="str">
        <f>Data!$A$26</f>
        <v>Lắp đặt lỗ thoát nước</v>
      </c>
      <c r="G33" s="114" t="str">
        <f>Data!$A$26</f>
        <v>Lắp đặt lỗ thoát nước</v>
      </c>
      <c r="H33" s="150">
        <v>439440</v>
      </c>
      <c r="I33" s="150">
        <v>439448</v>
      </c>
      <c r="J33" s="116" t="s">
        <v>61</v>
      </c>
      <c r="K33" s="151" t="s">
        <v>274</v>
      </c>
      <c r="L33" s="116">
        <v>5</v>
      </c>
      <c r="M33"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3" s="114" t="str">
        <f>Data!$B$26</f>
        <v>TCVN 4453:1995 – Kết cấu bê tông và bê tông cốt thép – Quy phạm thi công và nghiệm thu.</v>
      </c>
      <c r="O33" s="116" t="s">
        <v>258</v>
      </c>
      <c r="P33" s="118" t="s">
        <v>238</v>
      </c>
      <c r="Q33" s="116" t="s">
        <v>251</v>
      </c>
      <c r="R33" s="116" t="s">
        <v>251</v>
      </c>
      <c r="S33" s="116">
        <v>1</v>
      </c>
    </row>
    <row r="34" spans="1:19" ht="40.5">
      <c r="A34" s="146"/>
      <c r="B34" s="147"/>
      <c r="C34" s="305">
        <f>MAX($C$3:C33)+1</f>
        <v>28</v>
      </c>
      <c r="D34" s="116" t="str">
        <f t="shared" si="2"/>
        <v>28/BBNT/KM439+440</v>
      </c>
      <c r="E34" s="149">
        <f>+E31</f>
        <v>46092</v>
      </c>
      <c r="F34" s="114" t="str">
        <f>Data!$A$4</f>
        <v>Đổ bê tông</v>
      </c>
      <c r="G34" s="114" t="s">
        <v>276</v>
      </c>
      <c r="H34" s="150">
        <v>439440</v>
      </c>
      <c r="I34" s="150">
        <v>439448</v>
      </c>
      <c r="J34" s="116" t="s">
        <v>61</v>
      </c>
      <c r="K34" s="151" t="s">
        <v>254</v>
      </c>
      <c r="L34" s="335">
        <f>3.22*8.5</f>
        <v>27.37</v>
      </c>
      <c r="M3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4" s="114" t="str">
        <f>Data!$B$4</f>
        <v xml:space="preserve"> TCVN 4453 : 1995 và các tiêu chuẩn, quy chuẩn hiện hành của nhà nước.</v>
      </c>
      <c r="O34" s="116" t="s">
        <v>257</v>
      </c>
      <c r="P34" s="118" t="s">
        <v>238</v>
      </c>
      <c r="Q34" s="116" t="s">
        <v>251</v>
      </c>
      <c r="R34" s="116" t="s">
        <v>251</v>
      </c>
      <c r="S34" s="116">
        <v>1</v>
      </c>
    </row>
    <row r="35" spans="1:19" ht="33.75">
      <c r="A35" s="146"/>
      <c r="B35" s="147"/>
      <c r="C35" s="305">
        <f>MAX($C$3:C34)+1</f>
        <v>29</v>
      </c>
      <c r="D35" s="116" t="str">
        <f t="shared" si="2"/>
        <v>29/BBNT/KM439+440</v>
      </c>
      <c r="E35" s="149">
        <f>+E34+7</f>
        <v>46099</v>
      </c>
      <c r="F35" s="114" t="str">
        <f>Data!$A$5</f>
        <v>NT bê tông</v>
      </c>
      <c r="G35" s="114" t="s">
        <v>277</v>
      </c>
      <c r="H35" s="150">
        <v>439440</v>
      </c>
      <c r="I35" s="150">
        <v>439448</v>
      </c>
      <c r="J35" s="116" t="s">
        <v>61</v>
      </c>
      <c r="K35" s="151" t="s">
        <v>254</v>
      </c>
      <c r="L35" s="116">
        <f>+L34</f>
        <v>27.37</v>
      </c>
      <c r="M3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5" s="114" t="str">
        <f>Data!$B$5</f>
        <v>TCVN 4453:1995 – Kết cấu bê tông và bê tông cốt thép – Quy phạm thi công và nghiệm thu.</v>
      </c>
      <c r="O35" s="116" t="s">
        <v>258</v>
      </c>
      <c r="P35" s="118" t="s">
        <v>238</v>
      </c>
      <c r="Q35" s="116"/>
      <c r="R35" s="116" t="s">
        <v>251</v>
      </c>
      <c r="S35" s="116">
        <v>1</v>
      </c>
    </row>
    <row r="36" spans="1:19" ht="40.5">
      <c r="A36" s="146"/>
      <c r="B36" s="147"/>
      <c r="C36" s="305">
        <f>MAX($C$3:C35)+1</f>
        <v>30</v>
      </c>
      <c r="D36" s="116" t="str">
        <f t="shared" si="2"/>
        <v>30/BBNT/KM439+440</v>
      </c>
      <c r="E36" s="149">
        <f>+E33+1</f>
        <v>46093</v>
      </c>
      <c r="F36" s="114" t="str">
        <f>Data!$A$2</f>
        <v>Lắp đặt ván khuôn</v>
      </c>
      <c r="G36" s="114" t="s">
        <v>278</v>
      </c>
      <c r="H36" s="150">
        <v>439440</v>
      </c>
      <c r="I36" s="150">
        <v>439448</v>
      </c>
      <c r="J36" s="116" t="s">
        <v>61</v>
      </c>
      <c r="K36" s="151" t="s">
        <v>252</v>
      </c>
      <c r="L36" s="116">
        <f>2.06*8.5+1.9*8.5+3.22</f>
        <v>36.879999999999995</v>
      </c>
      <c r="M3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6" s="114" t="str">
        <f>Data!$B$2</f>
        <v>TCVN 4453:1995 – Kết cấu bê tông và bê tông cốt thép – Quy phạm thi công và nghiệm thu.</v>
      </c>
      <c r="O36" s="116" t="s">
        <v>258</v>
      </c>
      <c r="P36" s="118" t="s">
        <v>238</v>
      </c>
      <c r="Q36" s="116" t="s">
        <v>251</v>
      </c>
      <c r="R36" s="116" t="s">
        <v>251</v>
      </c>
      <c r="S36" s="116">
        <v>1</v>
      </c>
    </row>
    <row r="37" spans="1:19" s="345" customFormat="1" ht="40.5">
      <c r="A37" s="336"/>
      <c r="B37" s="337"/>
      <c r="C37" s="305">
        <f>MAX($C$3:C36)+1</f>
        <v>31</v>
      </c>
      <c r="D37" s="335" t="str">
        <f t="shared" si="2"/>
        <v>31/BBNT/KM439+440</v>
      </c>
      <c r="E37" s="338">
        <f>+E36</f>
        <v>46093</v>
      </c>
      <c r="F37" s="339" t="str">
        <f>Data!$A$38</f>
        <v>Khe phòng lún (bao tải tẩm nhựa dày 2cm)</v>
      </c>
      <c r="G37" s="339" t="str">
        <f>Data!$A$38</f>
        <v>Khe phòng lún (bao tải tẩm nhựa dày 2cm)</v>
      </c>
      <c r="H37" s="340">
        <v>439440</v>
      </c>
      <c r="I37" s="340">
        <v>439448</v>
      </c>
      <c r="J37" s="335" t="s">
        <v>61</v>
      </c>
      <c r="K37" s="341" t="s">
        <v>252</v>
      </c>
      <c r="L37" s="342">
        <f>(13.77/3)*3.22/(3.22+1.68)</f>
        <v>3.016285714285714</v>
      </c>
      <c r="M37" s="34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7" s="339" t="str">
        <f>Data!$B$38</f>
        <v>TCVN 4453:1995 – Kết cấu bê tông và bê tông cốt thép – Quy phạm thi công và nghiệm thu.</v>
      </c>
      <c r="O37" s="335" t="s">
        <v>258</v>
      </c>
      <c r="P37" s="344" t="s">
        <v>238</v>
      </c>
      <c r="Q37" s="335" t="s">
        <v>251</v>
      </c>
      <c r="R37" s="335" t="s">
        <v>251</v>
      </c>
      <c r="S37" s="335">
        <v>1</v>
      </c>
    </row>
    <row r="38" spans="1:19" ht="33.75">
      <c r="A38" s="146"/>
      <c r="B38" s="147"/>
      <c r="C38" s="305">
        <f>MAX($C$3:C37)+1</f>
        <v>32</v>
      </c>
      <c r="D38" s="116" t="str">
        <f t="shared" si="2"/>
        <v>32/BBNT/KM439+440</v>
      </c>
      <c r="E38" s="149">
        <f>+E36</f>
        <v>46093</v>
      </c>
      <c r="F38" s="114" t="str">
        <f>Data!$A$26</f>
        <v>Lắp đặt lỗ thoát nước</v>
      </c>
      <c r="G38" s="114" t="str">
        <f>Data!$A$26</f>
        <v>Lắp đặt lỗ thoát nước</v>
      </c>
      <c r="H38" s="150">
        <v>439440</v>
      </c>
      <c r="I38" s="150">
        <v>439448</v>
      </c>
      <c r="J38" s="116" t="s">
        <v>61</v>
      </c>
      <c r="K38" s="151" t="s">
        <v>274</v>
      </c>
      <c r="L38" s="116">
        <v>5</v>
      </c>
      <c r="M38"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8" s="114" t="str">
        <f>Data!$B$26</f>
        <v>TCVN 4453:1995 – Kết cấu bê tông và bê tông cốt thép – Quy phạm thi công và nghiệm thu.</v>
      </c>
      <c r="O38" s="116" t="s">
        <v>258</v>
      </c>
      <c r="P38" s="118" t="s">
        <v>238</v>
      </c>
      <c r="Q38" s="116" t="s">
        <v>251</v>
      </c>
      <c r="R38" s="116" t="s">
        <v>251</v>
      </c>
      <c r="S38" s="116">
        <v>1</v>
      </c>
    </row>
    <row r="39" spans="1:19" ht="40.5">
      <c r="A39" s="146"/>
      <c r="B39" s="147"/>
      <c r="C39" s="305">
        <f>MAX($C$3:C38)+1</f>
        <v>33</v>
      </c>
      <c r="D39" s="116" t="str">
        <f t="shared" si="2"/>
        <v>33/BBNT/KM439+440</v>
      </c>
      <c r="E39" s="149">
        <f>+E36</f>
        <v>46093</v>
      </c>
      <c r="F39" s="114" t="str">
        <f>Data!$A$4</f>
        <v>Đổ bê tông</v>
      </c>
      <c r="G39" s="114" t="s">
        <v>279</v>
      </c>
      <c r="H39" s="150">
        <v>439440</v>
      </c>
      <c r="I39" s="150">
        <v>439448</v>
      </c>
      <c r="J39" s="116" t="s">
        <v>61</v>
      </c>
      <c r="K39" s="151" t="s">
        <v>254</v>
      </c>
      <c r="L39" s="335">
        <f>3.22*8.5</f>
        <v>27.37</v>
      </c>
      <c r="M3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9" s="114" t="str">
        <f>Data!$B$4</f>
        <v xml:space="preserve"> TCVN 4453 : 1995 và các tiêu chuẩn, quy chuẩn hiện hành của nhà nước.</v>
      </c>
      <c r="O39" s="116" t="s">
        <v>257</v>
      </c>
      <c r="P39" s="118" t="s">
        <v>238</v>
      </c>
      <c r="Q39" s="116" t="s">
        <v>251</v>
      </c>
      <c r="R39" s="116" t="s">
        <v>251</v>
      </c>
      <c r="S39" s="116">
        <v>1</v>
      </c>
    </row>
    <row r="40" spans="1:19" ht="33.75">
      <c r="A40" s="146"/>
      <c r="B40" s="147"/>
      <c r="C40" s="305">
        <f>MAX($C$3:C39)+1</f>
        <v>34</v>
      </c>
      <c r="D40" s="116" t="str">
        <f t="shared" si="2"/>
        <v>34/BBNT/KM439+440</v>
      </c>
      <c r="E40" s="149">
        <f>+E39+7</f>
        <v>46100</v>
      </c>
      <c r="F40" s="114" t="str">
        <f>Data!$A$5</f>
        <v>NT bê tông</v>
      </c>
      <c r="G40" s="114" t="s">
        <v>280</v>
      </c>
      <c r="H40" s="150">
        <v>439440</v>
      </c>
      <c r="I40" s="150">
        <v>439448</v>
      </c>
      <c r="J40" s="116" t="s">
        <v>61</v>
      </c>
      <c r="K40" s="151" t="s">
        <v>254</v>
      </c>
      <c r="L40" s="116">
        <f>+L39</f>
        <v>27.37</v>
      </c>
      <c r="M4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0" s="114" t="str">
        <f>Data!$B$5</f>
        <v>TCVN 4453:1995 – Kết cấu bê tông và bê tông cốt thép – Quy phạm thi công và nghiệm thu.</v>
      </c>
      <c r="O40" s="116" t="s">
        <v>258</v>
      </c>
      <c r="P40" s="118" t="s">
        <v>238</v>
      </c>
      <c r="Q40" s="116"/>
      <c r="R40" s="116" t="s">
        <v>251</v>
      </c>
      <c r="S40" s="116">
        <v>1</v>
      </c>
    </row>
    <row r="41" spans="1:19" ht="40.5">
      <c r="A41" s="146"/>
      <c r="B41" s="147"/>
      <c r="C41" s="305">
        <f>MAX($C$3:C40)+1</f>
        <v>35</v>
      </c>
      <c r="D41" s="116" t="str">
        <f t="shared" si="2"/>
        <v>35/BBNT/KM439+440</v>
      </c>
      <c r="E41" s="149">
        <f>+E26</f>
        <v>46097</v>
      </c>
      <c r="F41" s="114" t="str">
        <f>Data!$A$2</f>
        <v>Lắp đặt ván khuôn</v>
      </c>
      <c r="G41" s="114" t="s">
        <v>281</v>
      </c>
      <c r="H41" s="150">
        <v>439440</v>
      </c>
      <c r="I41" s="150">
        <v>439448</v>
      </c>
      <c r="J41" s="116" t="s">
        <v>61</v>
      </c>
      <c r="K41" s="151" t="s">
        <v>252</v>
      </c>
      <c r="L41" s="116">
        <f>2.06*8.82+1.9*8.82+3.22</f>
        <v>38.147199999999998</v>
      </c>
      <c r="M4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1" s="114" t="str">
        <f>Data!$B$2</f>
        <v>TCVN 4453:1995 – Kết cấu bê tông và bê tông cốt thép – Quy phạm thi công và nghiệm thu.</v>
      </c>
      <c r="O41" s="116" t="s">
        <v>258</v>
      </c>
      <c r="P41" s="118" t="s">
        <v>238</v>
      </c>
      <c r="Q41" s="116" t="s">
        <v>251</v>
      </c>
      <c r="R41" s="116" t="s">
        <v>251</v>
      </c>
      <c r="S41" s="116">
        <v>1</v>
      </c>
    </row>
    <row r="42" spans="1:19" s="345" customFormat="1" ht="40.5">
      <c r="A42" s="336"/>
      <c r="B42" s="337"/>
      <c r="C42" s="305">
        <f>MAX($C$3:C41)+1</f>
        <v>36</v>
      </c>
      <c r="D42" s="335" t="str">
        <f t="shared" si="2"/>
        <v>36/BBNT/KM439+440</v>
      </c>
      <c r="E42" s="338">
        <f>+E41</f>
        <v>46097</v>
      </c>
      <c r="F42" s="339" t="str">
        <f>Data!$A$38</f>
        <v>Khe phòng lún (bao tải tẩm nhựa dày 2cm)</v>
      </c>
      <c r="G42" s="339" t="str">
        <f>Data!$A$38</f>
        <v>Khe phòng lún (bao tải tẩm nhựa dày 2cm)</v>
      </c>
      <c r="H42" s="340">
        <v>439440</v>
      </c>
      <c r="I42" s="340">
        <v>439448</v>
      </c>
      <c r="J42" s="335" t="s">
        <v>61</v>
      </c>
      <c r="K42" s="341" t="s">
        <v>252</v>
      </c>
      <c r="L42" s="342">
        <f>(13.77/3)*3.22/(3.22+1.68)</f>
        <v>3.016285714285714</v>
      </c>
      <c r="M42" s="34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2" s="339" t="str">
        <f>Data!$B$38</f>
        <v>TCVN 4453:1995 – Kết cấu bê tông và bê tông cốt thép – Quy phạm thi công và nghiệm thu.</v>
      </c>
      <c r="O42" s="335" t="s">
        <v>258</v>
      </c>
      <c r="P42" s="344" t="s">
        <v>238</v>
      </c>
      <c r="Q42" s="335" t="s">
        <v>251</v>
      </c>
      <c r="R42" s="335" t="s">
        <v>251</v>
      </c>
      <c r="S42" s="335">
        <v>1</v>
      </c>
    </row>
    <row r="43" spans="1:19" ht="40.5">
      <c r="A43" s="146"/>
      <c r="B43" s="147"/>
      <c r="C43" s="305">
        <f>MAX($C$3:C42)+1</f>
        <v>37</v>
      </c>
      <c r="D43" s="116" t="str">
        <f t="shared" si="2"/>
        <v>37/BBNT/KM439+440</v>
      </c>
      <c r="E43" s="149">
        <f>+E41</f>
        <v>46097</v>
      </c>
      <c r="F43" s="114" t="str">
        <f>Data!$A$4</f>
        <v>Đổ bê tông</v>
      </c>
      <c r="G43" s="114" t="s">
        <v>282</v>
      </c>
      <c r="H43" s="150">
        <v>439440</v>
      </c>
      <c r="I43" s="150">
        <v>439448</v>
      </c>
      <c r="J43" s="116" t="s">
        <v>61</v>
      </c>
      <c r="K43" s="151" t="s">
        <v>254</v>
      </c>
      <c r="L43" s="335">
        <f>3.22*8.82</f>
        <v>28.400400000000001</v>
      </c>
      <c r="M43"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3" s="114" t="str">
        <f>Data!$B$4</f>
        <v xml:space="preserve"> TCVN 4453 : 1995 và các tiêu chuẩn, quy chuẩn hiện hành của nhà nước.</v>
      </c>
      <c r="O43" s="116" t="s">
        <v>257</v>
      </c>
      <c r="P43" s="118" t="s">
        <v>238</v>
      </c>
      <c r="Q43" s="116" t="s">
        <v>251</v>
      </c>
      <c r="R43" s="116" t="s">
        <v>251</v>
      </c>
      <c r="S43" s="116">
        <v>1</v>
      </c>
    </row>
    <row r="44" spans="1:19" ht="33.75">
      <c r="A44" s="146"/>
      <c r="B44" s="147"/>
      <c r="C44" s="305">
        <f>MAX($C$3:C43)+1</f>
        <v>38</v>
      </c>
      <c r="D44" s="116" t="str">
        <f t="shared" si="2"/>
        <v>38/BBNT/KM439+440</v>
      </c>
      <c r="E44" s="149">
        <f>+E43+7</f>
        <v>46104</v>
      </c>
      <c r="F44" s="114" t="str">
        <f>Data!$A$5</f>
        <v>NT bê tông</v>
      </c>
      <c r="G44" s="114" t="s">
        <v>283</v>
      </c>
      <c r="H44" s="150">
        <v>439440</v>
      </c>
      <c r="I44" s="150">
        <v>439448</v>
      </c>
      <c r="J44" s="116" t="s">
        <v>61</v>
      </c>
      <c r="K44" s="151" t="s">
        <v>254</v>
      </c>
      <c r="L44" s="116">
        <f>+L43</f>
        <v>28.400400000000001</v>
      </c>
      <c r="M44"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4" s="114" t="str">
        <f>Data!$B$5</f>
        <v>TCVN 4453:1995 – Kết cấu bê tông và bê tông cốt thép – Quy phạm thi công và nghiệm thu.</v>
      </c>
      <c r="O44" s="116" t="s">
        <v>258</v>
      </c>
      <c r="P44" s="118" t="s">
        <v>238</v>
      </c>
      <c r="Q44" s="116"/>
      <c r="R44" s="116" t="s">
        <v>251</v>
      </c>
      <c r="S44" s="116">
        <v>1</v>
      </c>
    </row>
    <row r="45" spans="1:19" ht="40.5">
      <c r="A45" s="146"/>
      <c r="B45" s="147"/>
      <c r="C45" s="305">
        <f>MAX($C$3:C44)+1</f>
        <v>39</v>
      </c>
      <c r="D45" s="116" t="str">
        <f t="shared" si="2"/>
        <v>39/BBNT/KM439+440</v>
      </c>
      <c r="E45" s="149">
        <f>+E41+1</f>
        <v>46098</v>
      </c>
      <c r="F45" s="114" t="str">
        <f>Data!$A$2</f>
        <v>Lắp đặt ván khuôn</v>
      </c>
      <c r="G45" s="114" t="s">
        <v>284</v>
      </c>
      <c r="H45" s="150">
        <v>439440</v>
      </c>
      <c r="I45" s="150">
        <v>439448</v>
      </c>
      <c r="J45" s="116" t="s">
        <v>61</v>
      </c>
      <c r="K45" s="151" t="s">
        <v>252</v>
      </c>
      <c r="L45" s="116">
        <f>2.41*8.5+2.15*8.5+2*2.02</f>
        <v>42.8</v>
      </c>
      <c r="M45"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5" s="114" t="str">
        <f>Data!$B$2</f>
        <v>TCVN 4453:1995 – Kết cấu bê tông và bê tông cốt thép – Quy phạm thi công và nghiệm thu.</v>
      </c>
      <c r="O45" s="116" t="s">
        <v>258</v>
      </c>
      <c r="P45" s="118" t="s">
        <v>238</v>
      </c>
      <c r="Q45" s="116" t="s">
        <v>251</v>
      </c>
      <c r="R45" s="116" t="s">
        <v>251</v>
      </c>
      <c r="S45" s="116">
        <v>1</v>
      </c>
    </row>
    <row r="46" spans="1:19" ht="40.5">
      <c r="A46" s="146"/>
      <c r="B46" s="147"/>
      <c r="C46" s="305">
        <f>MAX($C$3:C45)+1</f>
        <v>40</v>
      </c>
      <c r="D46" s="116" t="str">
        <f t="shared" si="2"/>
        <v>40/BBNT/KM439+440</v>
      </c>
      <c r="E46" s="149">
        <f>+E45</f>
        <v>46098</v>
      </c>
      <c r="F46" s="114" t="str">
        <f>Data!$A$36</f>
        <v>Lắp đặt cột hộ lan tôn sóng</v>
      </c>
      <c r="G46" s="114" t="s">
        <v>338</v>
      </c>
      <c r="H46" s="150">
        <v>439440</v>
      </c>
      <c r="I46" s="150">
        <v>439448</v>
      </c>
      <c r="J46" s="116" t="s">
        <v>61</v>
      </c>
      <c r="K46" s="151" t="s">
        <v>63</v>
      </c>
      <c r="L46" s="116">
        <v>4</v>
      </c>
      <c r="M46"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46" s="114" t="str">
        <f>Data!$B$36</f>
        <v>QCVN 41:2019/BGTVT – Quy chuẩn báo hiệu đường bộ.</v>
      </c>
      <c r="O46" s="116" t="s">
        <v>257</v>
      </c>
      <c r="P46" s="118" t="s">
        <v>238</v>
      </c>
      <c r="Q46" s="116" t="s">
        <v>251</v>
      </c>
      <c r="R46" s="116" t="s">
        <v>251</v>
      </c>
      <c r="S46" s="116">
        <v>1</v>
      </c>
    </row>
    <row r="47" spans="1:19" ht="40.5">
      <c r="A47" s="146"/>
      <c r="B47" s="147"/>
      <c r="C47" s="305">
        <f>MAX($C$3:C46)+1</f>
        <v>41</v>
      </c>
      <c r="D47" s="116" t="str">
        <f t="shared" si="2"/>
        <v>41/BBNT/KM439+440</v>
      </c>
      <c r="E47" s="149">
        <f>+E46</f>
        <v>46098</v>
      </c>
      <c r="F47" s="114" t="str">
        <f>Data!$A$4</f>
        <v>Đổ bê tông</v>
      </c>
      <c r="G47" s="114" t="s">
        <v>285</v>
      </c>
      <c r="H47" s="150">
        <v>439440</v>
      </c>
      <c r="I47" s="150">
        <v>439448</v>
      </c>
      <c r="J47" s="116" t="s">
        <v>61</v>
      </c>
      <c r="K47" s="151" t="s">
        <v>254</v>
      </c>
      <c r="L47" s="116">
        <f>2.02*8.5</f>
        <v>17.170000000000002</v>
      </c>
      <c r="M4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7" s="114" t="str">
        <f>Data!$B$4</f>
        <v xml:space="preserve"> TCVN 4453 : 1995 và các tiêu chuẩn, quy chuẩn hiện hành của nhà nước.</v>
      </c>
      <c r="O47" s="116" t="s">
        <v>257</v>
      </c>
      <c r="P47" s="118" t="s">
        <v>238</v>
      </c>
      <c r="Q47" s="116" t="s">
        <v>251</v>
      </c>
      <c r="R47" s="116" t="s">
        <v>251</v>
      </c>
      <c r="S47" s="116">
        <v>1</v>
      </c>
    </row>
    <row r="48" spans="1:19" ht="33.75">
      <c r="A48" s="146"/>
      <c r="B48" s="147"/>
      <c r="C48" s="305">
        <f>MAX($C$3:C47)+1</f>
        <v>42</v>
      </c>
      <c r="D48" s="116" t="str">
        <f t="shared" si="2"/>
        <v>42/BBNT/KM439+440</v>
      </c>
      <c r="E48" s="149">
        <f>+E46+7</f>
        <v>46105</v>
      </c>
      <c r="F48" s="114" t="str">
        <f>Data!$A$5</f>
        <v>NT bê tông</v>
      </c>
      <c r="G48" s="114" t="s">
        <v>286</v>
      </c>
      <c r="H48" s="150">
        <v>439440</v>
      </c>
      <c r="I48" s="150">
        <v>439448</v>
      </c>
      <c r="J48" s="116" t="s">
        <v>61</v>
      </c>
      <c r="K48" s="151" t="s">
        <v>254</v>
      </c>
      <c r="L48" s="116">
        <f>+L46</f>
        <v>4</v>
      </c>
      <c r="M4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8" s="114" t="str">
        <f>Data!$B$5</f>
        <v>TCVN 4453:1995 – Kết cấu bê tông và bê tông cốt thép – Quy phạm thi công và nghiệm thu.</v>
      </c>
      <c r="O48" s="116" t="s">
        <v>258</v>
      </c>
      <c r="P48" s="118" t="s">
        <v>238</v>
      </c>
      <c r="Q48" s="116"/>
      <c r="R48" s="116" t="s">
        <v>251</v>
      </c>
      <c r="S48" s="116">
        <v>1</v>
      </c>
    </row>
    <row r="49" spans="1:19" ht="40.5">
      <c r="A49" s="146"/>
      <c r="B49" s="147"/>
      <c r="C49" s="305">
        <f>MAX($C$3:C48)+1</f>
        <v>43</v>
      </c>
      <c r="D49" s="116" t="str">
        <f t="shared" si="2"/>
        <v>43/BBNT/KM439+440</v>
      </c>
      <c r="E49" s="149">
        <f>+E45+1</f>
        <v>46099</v>
      </c>
      <c r="F49" s="114" t="str">
        <f>Data!$A$2</f>
        <v>Lắp đặt ván khuôn</v>
      </c>
      <c r="G49" s="114" t="s">
        <v>287</v>
      </c>
      <c r="H49" s="150">
        <v>439440</v>
      </c>
      <c r="I49" s="150">
        <v>439448</v>
      </c>
      <c r="J49" s="116" t="s">
        <v>61</v>
      </c>
      <c r="K49" s="151" t="s">
        <v>252</v>
      </c>
      <c r="L49" s="116">
        <f>2.1*8.5+1.9*8.5+1.68</f>
        <v>35.68</v>
      </c>
      <c r="M49"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9" s="114" t="str">
        <f>Data!$B$2</f>
        <v>TCVN 4453:1995 – Kết cấu bê tông và bê tông cốt thép – Quy phạm thi công và nghiệm thu.</v>
      </c>
      <c r="O49" s="116" t="s">
        <v>258</v>
      </c>
      <c r="P49" s="118" t="s">
        <v>238</v>
      </c>
      <c r="Q49" s="116" t="s">
        <v>251</v>
      </c>
      <c r="R49" s="116" t="s">
        <v>251</v>
      </c>
      <c r="S49" s="116">
        <v>1</v>
      </c>
    </row>
    <row r="50" spans="1:19" s="345" customFormat="1" ht="40.5">
      <c r="A50" s="336"/>
      <c r="B50" s="337"/>
      <c r="C50" s="305">
        <f>MAX($C$3:C49)+1</f>
        <v>44</v>
      </c>
      <c r="D50" s="335" t="str">
        <f t="shared" si="2"/>
        <v>44/BBNT/KM439+440</v>
      </c>
      <c r="E50" s="338">
        <f>+E49</f>
        <v>46099</v>
      </c>
      <c r="F50" s="339" t="str">
        <f>Data!$A$38</f>
        <v>Khe phòng lún (bao tải tẩm nhựa dày 2cm)</v>
      </c>
      <c r="G50" s="339" t="str">
        <f>Data!$A$38</f>
        <v>Khe phòng lún (bao tải tẩm nhựa dày 2cm)</v>
      </c>
      <c r="H50" s="340">
        <v>439440</v>
      </c>
      <c r="I50" s="340">
        <v>439448</v>
      </c>
      <c r="J50" s="335" t="s">
        <v>61</v>
      </c>
      <c r="K50" s="341" t="s">
        <v>252</v>
      </c>
      <c r="L50" s="342">
        <f>(13.77/3)*1.68/(3.22+1.68)</f>
        <v>1.5737142857142856</v>
      </c>
      <c r="M50" s="34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50" s="339" t="str">
        <f>Data!$B$38</f>
        <v>TCVN 4453:1995 – Kết cấu bê tông và bê tông cốt thép – Quy phạm thi công và nghiệm thu.</v>
      </c>
      <c r="O50" s="335" t="s">
        <v>258</v>
      </c>
      <c r="P50" s="344" t="s">
        <v>238</v>
      </c>
      <c r="Q50" s="335" t="s">
        <v>251</v>
      </c>
      <c r="R50" s="335" t="s">
        <v>251</v>
      </c>
      <c r="S50" s="335">
        <v>1</v>
      </c>
    </row>
    <row r="51" spans="1:19" ht="40.5">
      <c r="A51" s="146"/>
      <c r="B51" s="147"/>
      <c r="C51" s="305">
        <f>MAX($C$3:C50)+1</f>
        <v>45</v>
      </c>
      <c r="D51" s="116" t="str">
        <f t="shared" si="2"/>
        <v>45/BBNT/KM439+440</v>
      </c>
      <c r="E51" s="149">
        <f>+E49</f>
        <v>46099</v>
      </c>
      <c r="F51" s="114" t="str">
        <f>Data!$A$36</f>
        <v>Lắp đặt cột hộ lan tôn sóng</v>
      </c>
      <c r="G51" s="114" t="s">
        <v>337</v>
      </c>
      <c r="H51" s="150">
        <v>439440</v>
      </c>
      <c r="I51" s="150">
        <v>439448</v>
      </c>
      <c r="J51" s="116" t="s">
        <v>61</v>
      </c>
      <c r="K51" s="151" t="s">
        <v>63</v>
      </c>
      <c r="L51" s="116">
        <v>4</v>
      </c>
      <c r="M51"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51" s="114" t="str">
        <f>Data!$B$36</f>
        <v>QCVN 41:2019/BGTVT – Quy chuẩn báo hiệu đường bộ.</v>
      </c>
      <c r="O51" s="116" t="s">
        <v>257</v>
      </c>
      <c r="P51" s="118" t="s">
        <v>238</v>
      </c>
      <c r="Q51" s="116" t="s">
        <v>251</v>
      </c>
      <c r="R51" s="116" t="s">
        <v>251</v>
      </c>
      <c r="S51" s="116">
        <v>1</v>
      </c>
    </row>
    <row r="52" spans="1:19" ht="40.5">
      <c r="A52" s="146"/>
      <c r="B52" s="147"/>
      <c r="C52" s="305">
        <f>MAX($C$3:C51)+1</f>
        <v>46</v>
      </c>
      <c r="D52" s="116" t="str">
        <f t="shared" si="2"/>
        <v>46/BBNT/KM439+440</v>
      </c>
      <c r="E52" s="149">
        <f>+E49</f>
        <v>46099</v>
      </c>
      <c r="F52" s="114" t="str">
        <f>Data!$A$4</f>
        <v>Đổ bê tông</v>
      </c>
      <c r="G52" s="114" t="s">
        <v>288</v>
      </c>
      <c r="H52" s="150">
        <v>439440</v>
      </c>
      <c r="I52" s="150">
        <v>439448</v>
      </c>
      <c r="J52" s="116" t="s">
        <v>61</v>
      </c>
      <c r="K52" s="151" t="s">
        <v>254</v>
      </c>
      <c r="L52" s="116">
        <f>1.61*8.5</f>
        <v>13.685</v>
      </c>
      <c r="M5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2" s="114" t="str">
        <f>Data!$B$4</f>
        <v xml:space="preserve"> TCVN 4453 : 1995 và các tiêu chuẩn, quy chuẩn hiện hành của nhà nước.</v>
      </c>
      <c r="O52" s="116" t="s">
        <v>257</v>
      </c>
      <c r="P52" s="118" t="s">
        <v>238</v>
      </c>
      <c r="Q52" s="116" t="s">
        <v>251</v>
      </c>
      <c r="R52" s="116" t="s">
        <v>251</v>
      </c>
      <c r="S52" s="116">
        <v>1</v>
      </c>
    </row>
    <row r="53" spans="1:19" ht="33.75">
      <c r="A53" s="146"/>
      <c r="B53" s="147"/>
      <c r="C53" s="305">
        <f>MAX($C$3:C52)+1</f>
        <v>47</v>
      </c>
      <c r="D53" s="116" t="str">
        <f t="shared" si="2"/>
        <v>47/BBNT/KM439+440</v>
      </c>
      <c r="E53" s="149">
        <f>+E52+7</f>
        <v>46106</v>
      </c>
      <c r="F53" s="114" t="str">
        <f>Data!$A$5</f>
        <v>NT bê tông</v>
      </c>
      <c r="G53" s="114" t="s">
        <v>289</v>
      </c>
      <c r="H53" s="150">
        <v>439440</v>
      </c>
      <c r="I53" s="150">
        <v>439448</v>
      </c>
      <c r="J53" s="116" t="s">
        <v>61</v>
      </c>
      <c r="K53" s="151" t="s">
        <v>254</v>
      </c>
      <c r="L53" s="116">
        <f>+L52</f>
        <v>13.685</v>
      </c>
      <c r="M5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3" s="114" t="str">
        <f>Data!$B$5</f>
        <v>TCVN 4453:1995 – Kết cấu bê tông và bê tông cốt thép – Quy phạm thi công và nghiệm thu.</v>
      </c>
      <c r="O53" s="116" t="s">
        <v>258</v>
      </c>
      <c r="P53" s="118" t="s">
        <v>238</v>
      </c>
      <c r="Q53" s="116"/>
      <c r="R53" s="116" t="s">
        <v>251</v>
      </c>
      <c r="S53" s="116">
        <v>1</v>
      </c>
    </row>
    <row r="54" spans="1:19" ht="40.5">
      <c r="A54" s="146"/>
      <c r="B54" s="147"/>
      <c r="C54" s="305">
        <f>MAX($C$3:C53)+1</f>
        <v>48</v>
      </c>
      <c r="D54" s="116" t="str">
        <f t="shared" si="2"/>
        <v>48/BBNT/KM439+440</v>
      </c>
      <c r="E54" s="149">
        <f>+E49+1</f>
        <v>46100</v>
      </c>
      <c r="F54" s="114" t="str">
        <f>Data!$A$2</f>
        <v>Lắp đặt ván khuôn</v>
      </c>
      <c r="G54" s="114" t="s">
        <v>290</v>
      </c>
      <c r="H54" s="150">
        <v>439440</v>
      </c>
      <c r="I54" s="150">
        <v>439448</v>
      </c>
      <c r="J54" s="116" t="s">
        <v>61</v>
      </c>
      <c r="K54" s="151" t="s">
        <v>252</v>
      </c>
      <c r="L54" s="116">
        <f>2.1*8.5+1.9*8.5+1.68</f>
        <v>35.68</v>
      </c>
      <c r="M5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4" s="114" t="str">
        <f>Data!$B$2</f>
        <v>TCVN 4453:1995 – Kết cấu bê tông và bê tông cốt thép – Quy phạm thi công và nghiệm thu.</v>
      </c>
      <c r="O54" s="116" t="s">
        <v>258</v>
      </c>
      <c r="P54" s="118" t="s">
        <v>238</v>
      </c>
      <c r="Q54" s="116" t="s">
        <v>251</v>
      </c>
      <c r="R54" s="116" t="s">
        <v>251</v>
      </c>
      <c r="S54" s="116">
        <v>1</v>
      </c>
    </row>
    <row r="55" spans="1:19" s="345" customFormat="1" ht="40.5">
      <c r="A55" s="336"/>
      <c r="B55" s="337"/>
      <c r="C55" s="305">
        <f>MAX($C$3:C54)+1</f>
        <v>49</v>
      </c>
      <c r="D55" s="335" t="str">
        <f t="shared" si="2"/>
        <v>49/BBNT/KM439+440</v>
      </c>
      <c r="E55" s="338">
        <f>+E54</f>
        <v>46100</v>
      </c>
      <c r="F55" s="339" t="str">
        <f>Data!$A$38</f>
        <v>Khe phòng lún (bao tải tẩm nhựa dày 2cm)</v>
      </c>
      <c r="G55" s="339" t="str">
        <f>Data!$A$38</f>
        <v>Khe phòng lún (bao tải tẩm nhựa dày 2cm)</v>
      </c>
      <c r="H55" s="340">
        <v>439440</v>
      </c>
      <c r="I55" s="340">
        <v>439448</v>
      </c>
      <c r="J55" s="335" t="s">
        <v>61</v>
      </c>
      <c r="K55" s="341" t="s">
        <v>252</v>
      </c>
      <c r="L55" s="342">
        <f>(13.77/3)*1.68/(3.22+1.68)</f>
        <v>1.5737142857142856</v>
      </c>
      <c r="M55" s="34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55" s="339" t="str">
        <f>Data!$B$38</f>
        <v>TCVN 4453:1995 – Kết cấu bê tông và bê tông cốt thép – Quy phạm thi công và nghiệm thu.</v>
      </c>
      <c r="O55" s="335" t="s">
        <v>258</v>
      </c>
      <c r="P55" s="344" t="s">
        <v>238</v>
      </c>
      <c r="Q55" s="335" t="s">
        <v>251</v>
      </c>
      <c r="R55" s="335" t="s">
        <v>251</v>
      </c>
      <c r="S55" s="335">
        <v>1</v>
      </c>
    </row>
    <row r="56" spans="1:19" ht="40.5">
      <c r="A56" s="146"/>
      <c r="B56" s="147"/>
      <c r="C56" s="305">
        <f>MAX($C$3:C55)+1</f>
        <v>50</v>
      </c>
      <c r="D56" s="116" t="str">
        <f t="shared" si="2"/>
        <v>50/BBNT/KM439+440</v>
      </c>
      <c r="E56" s="149">
        <f>+E54</f>
        <v>46100</v>
      </c>
      <c r="F56" s="114" t="str">
        <f>Data!$A$36</f>
        <v>Lắp đặt cột hộ lan tôn sóng</v>
      </c>
      <c r="G56" s="114" t="s">
        <v>336</v>
      </c>
      <c r="H56" s="150">
        <v>439440</v>
      </c>
      <c r="I56" s="150">
        <v>439448</v>
      </c>
      <c r="J56" s="116" t="s">
        <v>61</v>
      </c>
      <c r="K56" s="151" t="s">
        <v>63</v>
      </c>
      <c r="L56" s="116">
        <v>4</v>
      </c>
      <c r="M56"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56" s="114" t="str">
        <f>Data!$B$36</f>
        <v>QCVN 41:2019/BGTVT – Quy chuẩn báo hiệu đường bộ.</v>
      </c>
      <c r="O56" s="116" t="s">
        <v>257</v>
      </c>
      <c r="P56" s="118" t="s">
        <v>238</v>
      </c>
      <c r="Q56" s="116" t="s">
        <v>251</v>
      </c>
      <c r="R56" s="116" t="s">
        <v>251</v>
      </c>
      <c r="S56" s="116">
        <v>1</v>
      </c>
    </row>
    <row r="57" spans="1:19" ht="40.5">
      <c r="A57" s="146"/>
      <c r="B57" s="147"/>
      <c r="C57" s="305">
        <f>MAX($C$3:C56)+1</f>
        <v>51</v>
      </c>
      <c r="D57" s="116" t="str">
        <f t="shared" si="2"/>
        <v>51/BBNT/KM439+440</v>
      </c>
      <c r="E57" s="149">
        <f>+E54</f>
        <v>46100</v>
      </c>
      <c r="F57" s="114" t="str">
        <f>Data!$A$4</f>
        <v>Đổ bê tông</v>
      </c>
      <c r="G57" s="114" t="s">
        <v>291</v>
      </c>
      <c r="H57" s="150">
        <v>439440</v>
      </c>
      <c r="I57" s="150">
        <v>439448</v>
      </c>
      <c r="J57" s="116" t="s">
        <v>61</v>
      </c>
      <c r="K57" s="151" t="s">
        <v>254</v>
      </c>
      <c r="L57" s="116">
        <f>1.61*8.5</f>
        <v>13.685</v>
      </c>
      <c r="M5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7" s="114" t="str">
        <f>Data!$B$4</f>
        <v xml:space="preserve"> TCVN 4453 : 1995 và các tiêu chuẩn, quy chuẩn hiện hành của nhà nước.</v>
      </c>
      <c r="O57" s="116" t="s">
        <v>257</v>
      </c>
      <c r="P57" s="118" t="s">
        <v>238</v>
      </c>
      <c r="Q57" s="116" t="s">
        <v>251</v>
      </c>
      <c r="R57" s="116" t="s">
        <v>251</v>
      </c>
      <c r="S57" s="116">
        <v>1</v>
      </c>
    </row>
    <row r="58" spans="1:19" ht="33.75">
      <c r="A58" s="146"/>
      <c r="B58" s="147"/>
      <c r="C58" s="305">
        <f>MAX($C$3:C57)+1</f>
        <v>52</v>
      </c>
      <c r="D58" s="116" t="str">
        <f t="shared" si="2"/>
        <v>52/BBNT/KM439+440</v>
      </c>
      <c r="E58" s="149">
        <f>+E57+7</f>
        <v>46107</v>
      </c>
      <c r="F58" s="114" t="str">
        <f>Data!$A$5</f>
        <v>NT bê tông</v>
      </c>
      <c r="G58" s="114" t="s">
        <v>292</v>
      </c>
      <c r="H58" s="150">
        <v>439440</v>
      </c>
      <c r="I58" s="150">
        <v>439448</v>
      </c>
      <c r="J58" s="116" t="s">
        <v>61</v>
      </c>
      <c r="K58" s="151" t="s">
        <v>254</v>
      </c>
      <c r="L58" s="116">
        <f>+L57</f>
        <v>13.685</v>
      </c>
      <c r="M5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8" s="114" t="str">
        <f>Data!$B$5</f>
        <v>TCVN 4453:1995 – Kết cấu bê tông và bê tông cốt thép – Quy phạm thi công và nghiệm thu.</v>
      </c>
      <c r="O58" s="116" t="s">
        <v>258</v>
      </c>
      <c r="P58" s="118" t="s">
        <v>238</v>
      </c>
      <c r="Q58" s="116"/>
      <c r="R58" s="116" t="s">
        <v>251</v>
      </c>
      <c r="S58" s="116">
        <v>1</v>
      </c>
    </row>
    <row r="59" spans="1:19" ht="40.5">
      <c r="A59" s="146"/>
      <c r="B59" s="147"/>
      <c r="C59" s="305">
        <f>MAX($C$3:C58)+1</f>
        <v>53</v>
      </c>
      <c r="D59" s="116" t="str">
        <f t="shared" si="2"/>
        <v>53/BBNT/KM439+440</v>
      </c>
      <c r="E59" s="149">
        <f>+E54+1</f>
        <v>46101</v>
      </c>
      <c r="F59" s="114" t="str">
        <f>Data!$A$2</f>
        <v>Lắp đặt ván khuôn</v>
      </c>
      <c r="G59" s="114" t="s">
        <v>293</v>
      </c>
      <c r="H59" s="150">
        <v>439440</v>
      </c>
      <c r="I59" s="150">
        <v>439448</v>
      </c>
      <c r="J59" s="116" t="s">
        <v>61</v>
      </c>
      <c r="K59" s="151" t="s">
        <v>252</v>
      </c>
      <c r="L59" s="116">
        <f>2.1*8.82+1.9*8.82+1.68</f>
        <v>36.96</v>
      </c>
      <c r="M59"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9" s="114" t="str">
        <f>Data!$B$2</f>
        <v>TCVN 4453:1995 – Kết cấu bê tông và bê tông cốt thép – Quy phạm thi công và nghiệm thu.</v>
      </c>
      <c r="O59" s="116" t="s">
        <v>258</v>
      </c>
      <c r="P59" s="118" t="s">
        <v>238</v>
      </c>
      <c r="Q59" s="116" t="s">
        <v>251</v>
      </c>
      <c r="R59" s="116" t="s">
        <v>251</v>
      </c>
      <c r="S59" s="116">
        <v>1</v>
      </c>
    </row>
    <row r="60" spans="1:19" s="525" customFormat="1" ht="40.5">
      <c r="A60" s="516"/>
      <c r="B60" s="517"/>
      <c r="C60" s="509">
        <f>MAX($C$3:C59)+1</f>
        <v>54</v>
      </c>
      <c r="D60" s="521" t="str">
        <f t="shared" si="2"/>
        <v>54/BBNT/KM439+440</v>
      </c>
      <c r="E60" s="518">
        <f>+E59</f>
        <v>46101</v>
      </c>
      <c r="F60" s="519" t="str">
        <f>Data!$A$38</f>
        <v>Khe phòng lún (bao tải tẩm nhựa dày 2cm)</v>
      </c>
      <c r="G60" s="519" t="str">
        <f>Data!$A$38</f>
        <v>Khe phòng lún (bao tải tẩm nhựa dày 2cm)</v>
      </c>
      <c r="H60" s="520">
        <v>439440</v>
      </c>
      <c r="I60" s="520">
        <v>439448</v>
      </c>
      <c r="J60" s="521" t="s">
        <v>61</v>
      </c>
      <c r="K60" s="522" t="s">
        <v>252</v>
      </c>
      <c r="L60" s="589">
        <f>(13.77/3)*1.68/(3.22+1.68)</f>
        <v>1.5737142857142856</v>
      </c>
      <c r="M60" s="5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60" s="519" t="str">
        <f>Data!$B$38</f>
        <v>TCVN 4453:1995 – Kết cấu bê tông và bê tông cốt thép – Quy phạm thi công và nghiệm thu.</v>
      </c>
      <c r="O60" s="521" t="s">
        <v>258</v>
      </c>
      <c r="P60" s="524" t="s">
        <v>238</v>
      </c>
      <c r="Q60" s="521" t="s">
        <v>251</v>
      </c>
      <c r="R60" s="521" t="s">
        <v>251</v>
      </c>
      <c r="S60" s="521">
        <v>1</v>
      </c>
    </row>
    <row r="61" spans="1:19" ht="40.5">
      <c r="A61" s="146"/>
      <c r="B61" s="147"/>
      <c r="C61" s="305">
        <f>MAX($C$3:C60)+1</f>
        <v>55</v>
      </c>
      <c r="D61" s="116" t="str">
        <f t="shared" si="2"/>
        <v>55/BBNT/KM439+440</v>
      </c>
      <c r="E61" s="149">
        <f>+E59</f>
        <v>46101</v>
      </c>
      <c r="F61" s="114" t="str">
        <f>Data!$A$36</f>
        <v>Lắp đặt cột hộ lan tôn sóng</v>
      </c>
      <c r="G61" s="114" t="s">
        <v>335</v>
      </c>
      <c r="H61" s="150">
        <v>439440</v>
      </c>
      <c r="I61" s="150">
        <v>439448</v>
      </c>
      <c r="J61" s="116" t="s">
        <v>61</v>
      </c>
      <c r="K61" s="151" t="s">
        <v>63</v>
      </c>
      <c r="L61" s="116">
        <v>5</v>
      </c>
      <c r="M61"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61" s="114" t="str">
        <f>Data!$B$36</f>
        <v>QCVN 41:2019/BGTVT – Quy chuẩn báo hiệu đường bộ.</v>
      </c>
      <c r="O61" s="116" t="s">
        <v>257</v>
      </c>
      <c r="P61" s="118" t="s">
        <v>238</v>
      </c>
      <c r="Q61" s="116" t="s">
        <v>251</v>
      </c>
      <c r="R61" s="116" t="s">
        <v>251</v>
      </c>
      <c r="S61" s="116">
        <v>1</v>
      </c>
    </row>
    <row r="62" spans="1:19" ht="40.5">
      <c r="A62" s="146"/>
      <c r="B62" s="147"/>
      <c r="C62" s="305">
        <f>MAX($C$3:C61)+1</f>
        <v>56</v>
      </c>
      <c r="D62" s="116" t="str">
        <f t="shared" si="2"/>
        <v>56/BBNT/KM439+440</v>
      </c>
      <c r="E62" s="149">
        <f>+E59</f>
        <v>46101</v>
      </c>
      <c r="F62" s="114" t="str">
        <f>Data!$A$4</f>
        <v>Đổ bê tông</v>
      </c>
      <c r="G62" s="114" t="s">
        <v>294</v>
      </c>
      <c r="H62" s="150">
        <v>439440</v>
      </c>
      <c r="I62" s="150">
        <v>439448</v>
      </c>
      <c r="J62" s="116" t="s">
        <v>61</v>
      </c>
      <c r="K62" s="151" t="s">
        <v>254</v>
      </c>
      <c r="L62" s="335">
        <f>175.91-L57-L52-L47-L39-L34-L29-L43</f>
        <v>14.314599999999995</v>
      </c>
      <c r="M6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2" s="114" t="str">
        <f>Data!$B$4</f>
        <v xml:space="preserve"> TCVN 4453 : 1995 và các tiêu chuẩn, quy chuẩn hiện hành của nhà nước.</v>
      </c>
      <c r="O62" s="116" t="s">
        <v>257</v>
      </c>
      <c r="P62" s="118" t="s">
        <v>238</v>
      </c>
      <c r="Q62" s="116" t="s">
        <v>251</v>
      </c>
      <c r="R62" s="116" t="s">
        <v>251</v>
      </c>
      <c r="S62" s="116">
        <v>1</v>
      </c>
    </row>
    <row r="63" spans="1:19" ht="33.75">
      <c r="A63" s="146"/>
      <c r="B63" s="147"/>
      <c r="C63" s="305">
        <f>MAX($C$3:C62)+1</f>
        <v>57</v>
      </c>
      <c r="D63" s="116" t="str">
        <f t="shared" si="2"/>
        <v>57/BBNT/KM439+440</v>
      </c>
      <c r="E63" s="149">
        <f>+E62+7</f>
        <v>46108</v>
      </c>
      <c r="F63" s="114" t="str">
        <f>Data!$A$5</f>
        <v>NT bê tông</v>
      </c>
      <c r="G63" s="114" t="s">
        <v>295</v>
      </c>
      <c r="H63" s="150">
        <v>439440</v>
      </c>
      <c r="I63" s="150">
        <v>439448</v>
      </c>
      <c r="J63" s="116" t="s">
        <v>61</v>
      </c>
      <c r="K63" s="151" t="s">
        <v>254</v>
      </c>
      <c r="L63" s="116">
        <f>+L62</f>
        <v>14.314599999999995</v>
      </c>
      <c r="M6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3" s="114" t="str">
        <f>Data!$B$5</f>
        <v>TCVN 4453:1995 – Kết cấu bê tông và bê tông cốt thép – Quy phạm thi công và nghiệm thu.</v>
      </c>
      <c r="O63" s="116" t="s">
        <v>258</v>
      </c>
      <c r="P63" s="118" t="s">
        <v>238</v>
      </c>
      <c r="Q63" s="116"/>
      <c r="R63" s="116" t="s">
        <v>251</v>
      </c>
      <c r="S63" s="116">
        <v>1</v>
      </c>
    </row>
    <row r="64" spans="1:19" ht="40.5">
      <c r="A64" s="146"/>
      <c r="B64" s="147"/>
      <c r="C64" s="305">
        <f>MAX($C$3:C63)+1</f>
        <v>58</v>
      </c>
      <c r="D64" s="116" t="str">
        <f t="shared" si="2"/>
        <v>58/BBNT/KM439+440</v>
      </c>
      <c r="E64" s="149">
        <f>+E63</f>
        <v>46108</v>
      </c>
      <c r="F64" s="114" t="str">
        <f>Data!$A$2</f>
        <v>Lắp đặt ván khuôn</v>
      </c>
      <c r="G64" s="114" t="s">
        <v>296</v>
      </c>
      <c r="H64" s="150">
        <v>439440</v>
      </c>
      <c r="I64" s="150">
        <v>439448</v>
      </c>
      <c r="J64" s="116" t="s">
        <v>61</v>
      </c>
      <c r="K64" s="151" t="s">
        <v>252</v>
      </c>
      <c r="L64" s="116">
        <f>323.05-L59-L54-L49-L45-L41-L36-L31-L27</f>
        <v>13.877800000000022</v>
      </c>
      <c r="M6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64" s="114" t="str">
        <f>Data!$B$2</f>
        <v>TCVN 4453:1995 – Kết cấu bê tông và bê tông cốt thép – Quy phạm thi công và nghiệm thu.</v>
      </c>
      <c r="O64" s="116" t="s">
        <v>258</v>
      </c>
      <c r="P64" s="118" t="s">
        <v>238</v>
      </c>
      <c r="Q64" s="116" t="s">
        <v>251</v>
      </c>
      <c r="R64" s="116" t="s">
        <v>251</v>
      </c>
      <c r="S64" s="116">
        <v>1</v>
      </c>
    </row>
    <row r="65" spans="1:19" ht="40.5">
      <c r="A65" s="146"/>
      <c r="B65" s="147"/>
      <c r="C65" s="305">
        <f>MAX($C$3:C64)+1</f>
        <v>59</v>
      </c>
      <c r="D65" s="116" t="str">
        <f t="shared" si="2"/>
        <v>59/BBNT/KM439+440</v>
      </c>
      <c r="E65" s="149">
        <f>+E64</f>
        <v>46108</v>
      </c>
      <c r="F65" s="114" t="str">
        <f>Data!$A$4</f>
        <v>Đổ bê tông</v>
      </c>
      <c r="G65" s="114" t="s">
        <v>297</v>
      </c>
      <c r="H65" s="150">
        <v>439440</v>
      </c>
      <c r="I65" s="150">
        <v>439448</v>
      </c>
      <c r="J65" s="116" t="s">
        <v>61</v>
      </c>
      <c r="K65" s="151" t="s">
        <v>254</v>
      </c>
      <c r="L65" s="116">
        <v>3.09</v>
      </c>
      <c r="M65"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5" s="114" t="str">
        <f>Data!$B$4</f>
        <v xml:space="preserve"> TCVN 4453 : 1995 và các tiêu chuẩn, quy chuẩn hiện hành của nhà nước.</v>
      </c>
      <c r="O65" s="116" t="s">
        <v>257</v>
      </c>
      <c r="P65" s="118" t="s">
        <v>238</v>
      </c>
      <c r="Q65" s="116" t="s">
        <v>251</v>
      </c>
      <c r="R65" s="116" t="s">
        <v>251</v>
      </c>
      <c r="S65" s="116">
        <v>1</v>
      </c>
    </row>
    <row r="66" spans="1:19" ht="33.75">
      <c r="A66" s="146"/>
      <c r="B66" s="147"/>
      <c r="C66" s="305">
        <f>MAX($C$3:C65)+1</f>
        <v>60</v>
      </c>
      <c r="D66" s="116" t="str">
        <f t="shared" si="2"/>
        <v>60/BBNT/KM439+440</v>
      </c>
      <c r="E66" s="149">
        <f>+E65+7</f>
        <v>46115</v>
      </c>
      <c r="F66" s="114" t="str">
        <f>Data!$A$5</f>
        <v>NT bê tông</v>
      </c>
      <c r="G66" s="114" t="s">
        <v>298</v>
      </c>
      <c r="H66" s="150">
        <v>439440</v>
      </c>
      <c r="I66" s="150">
        <v>439448</v>
      </c>
      <c r="J66" s="116" t="s">
        <v>61</v>
      </c>
      <c r="K66" s="151" t="s">
        <v>254</v>
      </c>
      <c r="L66" s="116">
        <f>+L65</f>
        <v>3.09</v>
      </c>
      <c r="M66"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6" s="114" t="str">
        <f>Data!$B$5</f>
        <v>TCVN 4453:1995 – Kết cấu bê tông và bê tông cốt thép – Quy phạm thi công và nghiệm thu.</v>
      </c>
      <c r="O66" s="116" t="s">
        <v>258</v>
      </c>
      <c r="P66" s="118" t="s">
        <v>238</v>
      </c>
      <c r="Q66" s="116"/>
      <c r="R66" s="116" t="s">
        <v>251</v>
      </c>
      <c r="S66" s="116">
        <v>1</v>
      </c>
    </row>
    <row r="67" spans="1:19" ht="33.75">
      <c r="A67" s="146"/>
      <c r="B67" s="147"/>
      <c r="C67" s="305">
        <f>MAX($C$3:C66)+1</f>
        <v>61</v>
      </c>
      <c r="D67" s="116" t="str">
        <f t="shared" si="2"/>
        <v>61/BBNT/KM439+440</v>
      </c>
      <c r="E67" s="149">
        <f>+E66+10</f>
        <v>46125</v>
      </c>
      <c r="F67" s="114" t="str">
        <f>Data!$A$12</f>
        <v>Lắp đặt tấm HLTS</v>
      </c>
      <c r="G67" s="114" t="s">
        <v>334</v>
      </c>
      <c r="H67" s="150">
        <v>439440</v>
      </c>
      <c r="I67" s="150">
        <v>439448</v>
      </c>
      <c r="J67" s="116" t="s">
        <v>61</v>
      </c>
      <c r="K67" s="151" t="s">
        <v>66</v>
      </c>
      <c r="L67" s="116">
        <v>34</v>
      </c>
      <c r="M67" s="115" t="str">
        <f>Data!$I$12</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N67" s="114" t="str">
        <f>Data!$B$12</f>
        <v>QCVN41:2024/BGTVT - Quy chuẩn kỹ thuật quốc gia về biển báo hiệu đường bộ</v>
      </c>
      <c r="O67" s="116" t="s">
        <v>258</v>
      </c>
      <c r="P67" s="118" t="s">
        <v>238</v>
      </c>
      <c r="Q67" s="116" t="s">
        <v>251</v>
      </c>
      <c r="R67" s="116" t="s">
        <v>251</v>
      </c>
      <c r="S67" s="116">
        <v>1</v>
      </c>
    </row>
    <row r="68" spans="1:19" s="345" customFormat="1" ht="33.75">
      <c r="A68" s="336"/>
      <c r="B68" s="337"/>
      <c r="C68" s="536">
        <f>MAX($C$3:C67)+1</f>
        <v>62</v>
      </c>
      <c r="D68" s="335" t="str">
        <f t="shared" si="2"/>
        <v>62/BBNT/KM439+440</v>
      </c>
      <c r="E68" s="338">
        <f>+E67</f>
        <v>46125</v>
      </c>
      <c r="F68" s="339" t="str">
        <f>Data!$A$7</f>
        <v>Đắp móng</v>
      </c>
      <c r="G68" s="339" t="s">
        <v>1513</v>
      </c>
      <c r="H68" s="340">
        <v>439440</v>
      </c>
      <c r="I68" s="340">
        <v>439448</v>
      </c>
      <c r="J68" s="335" t="s">
        <v>61</v>
      </c>
      <c r="K68" s="341" t="s">
        <v>254</v>
      </c>
      <c r="L68" s="335">
        <v>53.08</v>
      </c>
      <c r="M68" s="343" t="str">
        <f>Data!$I$7</f>
        <v>- Bình đồ tuyến: Đúng HSTK;
- Độ chặt từng lớp: Đạt;
- Trắc ngang nền: đủ;
- Cao độ: đạt; Dốc ngang: đạt;
- Đánh giá: Phù hợp với thiết kế và tiêu chuẩn kỹ thuật, quy trình thi công và nghiệm thu;</v>
      </c>
      <c r="N68" s="339" t="str">
        <f>Data!$B$7</f>
        <v>TCVN 4447 -2012 Công tác đất - Thi công và nghiệm thu;</v>
      </c>
      <c r="O68" s="335" t="s">
        <v>258</v>
      </c>
      <c r="P68" s="344" t="s">
        <v>238</v>
      </c>
      <c r="Q68" s="335" t="s">
        <v>251</v>
      </c>
      <c r="R68" s="335" t="s">
        <v>251</v>
      </c>
      <c r="S68" s="335">
        <v>1</v>
      </c>
    </row>
    <row r="69" spans="1:19" ht="40.5">
      <c r="A69" s="146"/>
      <c r="B69" s="147"/>
      <c r="C69" s="305">
        <f>MAX($C$3:C68)+1</f>
        <v>63</v>
      </c>
      <c r="D69" s="116" t="str">
        <f t="shared" si="2"/>
        <v>63/BBNT/KM439+440</v>
      </c>
      <c r="E69" s="149">
        <f>+E68</f>
        <v>46125</v>
      </c>
      <c r="F69" s="114" t="str">
        <f>Data!$A$4</f>
        <v>Đổ bê tông</v>
      </c>
      <c r="G69" s="114" t="s">
        <v>301</v>
      </c>
      <c r="H69" s="150">
        <v>439440</v>
      </c>
      <c r="I69" s="150">
        <v>439448</v>
      </c>
      <c r="J69" s="116" t="s">
        <v>61</v>
      </c>
      <c r="K69" s="151" t="s">
        <v>254</v>
      </c>
      <c r="L69" s="116">
        <v>4.37</v>
      </c>
      <c r="M69"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9" s="114" t="str">
        <f>Data!$B$4</f>
        <v xml:space="preserve"> TCVN 4453 : 1995 và các tiêu chuẩn, quy chuẩn hiện hành của nhà nước.</v>
      </c>
      <c r="O69" s="116" t="s">
        <v>257</v>
      </c>
      <c r="P69" s="118" t="s">
        <v>238</v>
      </c>
      <c r="Q69" s="116" t="s">
        <v>251</v>
      </c>
      <c r="R69" s="116" t="s">
        <v>251</v>
      </c>
      <c r="S69" s="116">
        <v>1</v>
      </c>
    </row>
    <row r="70" spans="1:19" ht="33.75">
      <c r="A70" s="146"/>
      <c r="B70" s="147"/>
      <c r="C70" s="305">
        <f>MAX($C$3:C69)+1</f>
        <v>64</v>
      </c>
      <c r="D70" s="116" t="str">
        <f t="shared" si="2"/>
        <v>64/BBNT/KM439+440</v>
      </c>
      <c r="E70" s="149">
        <f>+E69+7</f>
        <v>46132</v>
      </c>
      <c r="F70" s="114" t="str">
        <f>Data!$A$5</f>
        <v>NT bê tông</v>
      </c>
      <c r="G70" s="114" t="s">
        <v>302</v>
      </c>
      <c r="H70" s="150">
        <v>439440</v>
      </c>
      <c r="I70" s="150">
        <v>439448</v>
      </c>
      <c r="J70" s="116" t="s">
        <v>61</v>
      </c>
      <c r="K70" s="151" t="s">
        <v>254</v>
      </c>
      <c r="L70" s="116">
        <f>+L69</f>
        <v>4.37</v>
      </c>
      <c r="M70"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70" s="114" t="str">
        <f>Data!$B$5</f>
        <v>TCVN 4453:1995 – Kết cấu bê tông và bê tông cốt thép – Quy phạm thi công và nghiệm thu.</v>
      </c>
      <c r="O70" s="116" t="s">
        <v>258</v>
      </c>
      <c r="P70" s="118" t="s">
        <v>238</v>
      </c>
      <c r="Q70" s="116"/>
      <c r="R70" s="116" t="s">
        <v>251</v>
      </c>
      <c r="S70" s="116">
        <v>1</v>
      </c>
    </row>
    <row r="71" spans="1:19" ht="40.5">
      <c r="A71" s="146"/>
      <c r="B71" s="147"/>
      <c r="C71" s="305">
        <f>MAX($C$3:C70)+1</f>
        <v>65</v>
      </c>
      <c r="D71" s="116" t="str">
        <f t="shared" si="2"/>
        <v>65/BBNT/KM439+440</v>
      </c>
      <c r="E71" s="149">
        <f>+E70</f>
        <v>46132</v>
      </c>
      <c r="F71" s="114" t="str">
        <f>Data!$A$27</f>
        <v>Đắp đá 1x2 thoát nước sau tường</v>
      </c>
      <c r="G71" s="114" t="str">
        <f>Data!$A$27</f>
        <v>Đắp đá 1x2 thoát nước sau tường</v>
      </c>
      <c r="H71" s="150">
        <v>439440</v>
      </c>
      <c r="I71" s="150">
        <v>439448</v>
      </c>
      <c r="J71" s="116" t="s">
        <v>61</v>
      </c>
      <c r="K71" s="151" t="s">
        <v>254</v>
      </c>
      <c r="L71" s="116">
        <v>30.87</v>
      </c>
      <c r="M71" s="115" t="str">
        <f>Data!$I$27</f>
        <v>- Vật liệu đúng chủng loại, sạch, không tạp chất, đảm bảo kỹ thuật;
- Đắp đá sau tường đúng phạm vi, chiều dày, cao độ; bố trí lớp lọc và thoát nước đảm bảo;
- Đá đổ, san gạt đều, không phân tầng, không hốc rỗng, đảm bảo thoát nước;
- Cao độ: đạt; Dốc ngang: đạt;
- Về khối lượng: Đạt yêu cầu theo HSTK;
- Đánh giá: Phù hợp với thiết kế và tiêu chuẩn kỹ thuật, quy trình thi công và nghiệm thu.</v>
      </c>
      <c r="N71" s="114" t="str">
        <f>Data!$B$27</f>
        <v>TCVN 4453:1995 – Kết cấu bê tông và bê tông cốt thép – Quy phạm thi công và nghiệm thu.</v>
      </c>
      <c r="O71" s="116" t="s">
        <v>258</v>
      </c>
      <c r="P71" s="118" t="s">
        <v>238</v>
      </c>
      <c r="Q71" s="116" t="s">
        <v>251</v>
      </c>
      <c r="R71" s="116" t="s">
        <v>251</v>
      </c>
      <c r="S71" s="116">
        <v>1</v>
      </c>
    </row>
    <row r="72" spans="1:19" s="345" customFormat="1" ht="33.75">
      <c r="A72" s="336"/>
      <c r="B72" s="337"/>
      <c r="C72" s="536">
        <f>MAX($C$3:C71)+1</f>
        <v>66</v>
      </c>
      <c r="D72" s="335" t="str">
        <f t="shared" si="2"/>
        <v>66/BBNT/KM439+440</v>
      </c>
      <c r="E72" s="338">
        <f>+E71+1</f>
        <v>46133</v>
      </c>
      <c r="F72" s="339" t="str">
        <f>Data!$A$7</f>
        <v>Đắp móng</v>
      </c>
      <c r="G72" s="339" t="s">
        <v>1514</v>
      </c>
      <c r="H72" s="340">
        <v>439440</v>
      </c>
      <c r="I72" s="340">
        <v>439448</v>
      </c>
      <c r="J72" s="335" t="s">
        <v>61</v>
      </c>
      <c r="K72" s="341" t="s">
        <v>254</v>
      </c>
      <c r="L72" s="335">
        <v>182.49</v>
      </c>
      <c r="M72" s="343" t="str">
        <f>Data!$I$7</f>
        <v>- Bình đồ tuyến: Đúng HSTK;
- Độ chặt từng lớp: Đạt;
- Trắc ngang nền: đủ;
- Cao độ: đạt; Dốc ngang: đạt;
- Đánh giá: Phù hợp với thiết kế và tiêu chuẩn kỹ thuật, quy trình thi công và nghiệm thu;</v>
      </c>
      <c r="N72" s="339" t="str">
        <f>Data!$B$7</f>
        <v>TCVN 4447 -2012 Công tác đất - Thi công và nghiệm thu;</v>
      </c>
      <c r="O72" s="335" t="s">
        <v>258</v>
      </c>
      <c r="P72" s="344" t="s">
        <v>238</v>
      </c>
      <c r="Q72" s="335" t="s">
        <v>251</v>
      </c>
      <c r="R72" s="335" t="s">
        <v>251</v>
      </c>
      <c r="S72" s="335">
        <v>1</v>
      </c>
    </row>
    <row r="73" spans="1:19" ht="33.75">
      <c r="A73" s="146"/>
      <c r="B73" s="147"/>
      <c r="C73" s="305">
        <f>MAX($C$3:C72)+1</f>
        <v>67</v>
      </c>
      <c r="D73" s="116" t="str">
        <f t="shared" si="2"/>
        <v>67/BBNT/KM439+440</v>
      </c>
      <c r="E73" s="149">
        <f>+E72+1</f>
        <v>46134</v>
      </c>
      <c r="F73" s="114" t="str">
        <f>Data!$A$7</f>
        <v>Đắp móng</v>
      </c>
      <c r="G73" s="114" t="s">
        <v>307</v>
      </c>
      <c r="H73" s="150">
        <v>439440</v>
      </c>
      <c r="I73" s="150">
        <v>439448</v>
      </c>
      <c r="J73" s="116" t="s">
        <v>61</v>
      </c>
      <c r="K73" s="151" t="s">
        <v>254</v>
      </c>
      <c r="L73" s="116">
        <v>39.42</v>
      </c>
      <c r="M73" s="115" t="str">
        <f>Data!$I$7</f>
        <v>- Bình đồ tuyến: Đúng HSTK;
- Độ chặt từng lớp: Đạt;
- Trắc ngang nền: đủ;
- Cao độ: đạt; Dốc ngang: đạt;
- Đánh giá: Phù hợp với thiết kế và tiêu chuẩn kỹ thuật, quy trình thi công và nghiệm thu;</v>
      </c>
      <c r="N73" s="114" t="str">
        <f>Data!$B$7</f>
        <v>TCVN 4447 -2012 Công tác đất - Thi công và nghiệm thu;</v>
      </c>
      <c r="O73" s="116" t="s">
        <v>258</v>
      </c>
      <c r="P73" s="118" t="s">
        <v>238</v>
      </c>
      <c r="Q73" s="116" t="s">
        <v>251</v>
      </c>
      <c r="R73" s="116" t="s">
        <v>251</v>
      </c>
      <c r="S73" s="116">
        <v>1</v>
      </c>
    </row>
    <row r="74" spans="1:19" ht="40.5">
      <c r="A74" s="146"/>
      <c r="B74" s="147"/>
      <c r="C74" s="305">
        <f>MAX($C$3:C73)+1</f>
        <v>68</v>
      </c>
      <c r="D74" s="116" t="str">
        <f t="shared" si="2"/>
        <v>68/BBNT/KM439+440</v>
      </c>
      <c r="E74" s="149">
        <f>+E73+1</f>
        <v>46135</v>
      </c>
      <c r="F74" s="114" t="str">
        <f>Data!$A$35</f>
        <v>Rọ thép nhồi đá hộc</v>
      </c>
      <c r="G74" s="114" t="s">
        <v>327</v>
      </c>
      <c r="H74" s="150">
        <v>439440</v>
      </c>
      <c r="I74" s="150">
        <v>439448</v>
      </c>
      <c r="J74" s="116" t="s">
        <v>61</v>
      </c>
      <c r="K74" s="151" t="s">
        <v>313</v>
      </c>
      <c r="L74" s="116">
        <v>2</v>
      </c>
      <c r="M74"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74" s="114" t="str">
        <f>Data!$B$35</f>
        <v>TCVN 10335:2014, TCCS13:2016/TCĐBVN và các tiêu chuẩn, quy chuẩn hiện hành của nhà nước</v>
      </c>
      <c r="O74" s="116" t="s">
        <v>258</v>
      </c>
      <c r="P74" s="118" t="s">
        <v>238</v>
      </c>
      <c r="Q74" s="116" t="s">
        <v>251</v>
      </c>
      <c r="R74" s="116" t="s">
        <v>251</v>
      </c>
      <c r="S74" s="116">
        <v>1</v>
      </c>
    </row>
    <row r="75" spans="1:19" ht="40.5">
      <c r="A75" s="146"/>
      <c r="B75" s="147"/>
      <c r="C75" s="305">
        <f>MAX($C$3:C74)+1</f>
        <v>69</v>
      </c>
      <c r="D75" s="116" t="str">
        <f t="shared" si="2"/>
        <v>69/BBNT/KM439+440</v>
      </c>
      <c r="E75" s="149">
        <f>+E74</f>
        <v>46135</v>
      </c>
      <c r="F75" s="114" t="str">
        <f>Data!$A$35</f>
        <v>Rọ thép nhồi đá hộc</v>
      </c>
      <c r="G75" s="114" t="s">
        <v>328</v>
      </c>
      <c r="H75" s="150">
        <v>439440</v>
      </c>
      <c r="I75" s="150">
        <v>439448</v>
      </c>
      <c r="J75" s="116" t="s">
        <v>61</v>
      </c>
      <c r="K75" s="151" t="s">
        <v>313</v>
      </c>
      <c r="L75" s="116">
        <v>2</v>
      </c>
      <c r="M75"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75" s="114" t="str">
        <f>Data!$B$35</f>
        <v>TCVN 10335:2014, TCCS13:2016/TCĐBVN và các tiêu chuẩn, quy chuẩn hiện hành của nhà nước</v>
      </c>
      <c r="O75" s="116" t="s">
        <v>258</v>
      </c>
      <c r="P75" s="118" t="s">
        <v>238</v>
      </c>
      <c r="Q75" s="116" t="s">
        <v>251</v>
      </c>
      <c r="R75" s="116" t="s">
        <v>251</v>
      </c>
      <c r="S75" s="116">
        <v>1</v>
      </c>
    </row>
    <row r="76" spans="1:19" ht="40.5">
      <c r="A76" s="146"/>
      <c r="B76" s="147"/>
      <c r="C76" s="305">
        <f>MAX($C$3:C75)+1</f>
        <v>70</v>
      </c>
      <c r="D76" s="116" t="str">
        <f t="shared" si="2"/>
        <v>70/BBNT/KM439+440</v>
      </c>
      <c r="E76" s="149">
        <f>+E75</f>
        <v>46135</v>
      </c>
      <c r="F76" s="114" t="str">
        <f>Data!$A$35</f>
        <v>Rọ thép nhồi đá hộc</v>
      </c>
      <c r="G76" s="114" t="s">
        <v>329</v>
      </c>
      <c r="H76" s="150">
        <v>439440</v>
      </c>
      <c r="I76" s="150">
        <v>439448</v>
      </c>
      <c r="J76" s="116" t="s">
        <v>61</v>
      </c>
      <c r="K76" s="151" t="s">
        <v>313</v>
      </c>
      <c r="L76" s="116">
        <v>2</v>
      </c>
      <c r="M76"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76" s="114" t="str">
        <f>Data!$B$35</f>
        <v>TCVN 10335:2014, TCCS13:2016/TCĐBVN và các tiêu chuẩn, quy chuẩn hiện hành của nhà nước</v>
      </c>
      <c r="O76" s="116" t="s">
        <v>258</v>
      </c>
      <c r="P76" s="118" t="s">
        <v>238</v>
      </c>
      <c r="Q76" s="116" t="s">
        <v>251</v>
      </c>
      <c r="R76" s="116" t="s">
        <v>251</v>
      </c>
      <c r="S76" s="116">
        <v>1</v>
      </c>
    </row>
    <row r="77" spans="1:19" ht="40.5">
      <c r="A77" s="146"/>
      <c r="B77" s="147"/>
      <c r="C77" s="305">
        <f>MAX($C$3:C76)+1</f>
        <v>71</v>
      </c>
      <c r="D77" s="116" t="str">
        <f t="shared" si="2"/>
        <v>71/BBNT/KM439+440</v>
      </c>
      <c r="E77" s="149">
        <f>+E76</f>
        <v>46135</v>
      </c>
      <c r="F77" s="114" t="str">
        <f>Data!$A$35</f>
        <v>Rọ thép nhồi đá hộc</v>
      </c>
      <c r="G77" s="114" t="s">
        <v>330</v>
      </c>
      <c r="H77" s="150">
        <v>439440</v>
      </c>
      <c r="I77" s="150">
        <v>439448</v>
      </c>
      <c r="J77" s="116" t="s">
        <v>61</v>
      </c>
      <c r="K77" s="151" t="s">
        <v>313</v>
      </c>
      <c r="L77" s="116">
        <v>2</v>
      </c>
      <c r="M77"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77" s="114" t="str">
        <f>Data!$B$35</f>
        <v>TCVN 10335:2014, TCCS13:2016/TCĐBVN và các tiêu chuẩn, quy chuẩn hiện hành của nhà nước</v>
      </c>
      <c r="O77" s="116" t="s">
        <v>258</v>
      </c>
      <c r="P77" s="118" t="s">
        <v>238</v>
      </c>
      <c r="Q77" s="116" t="s">
        <v>251</v>
      </c>
      <c r="R77" s="116" t="s">
        <v>251</v>
      </c>
      <c r="S77" s="116">
        <v>1</v>
      </c>
    </row>
    <row r="78" spans="1:19" ht="40.5">
      <c r="A78" s="146"/>
      <c r="B78" s="147"/>
      <c r="C78" s="305">
        <f>MAX($C$3:C77)+1</f>
        <v>72</v>
      </c>
      <c r="D78" s="116" t="str">
        <f t="shared" ref="D78:D106" si="5">TEXT(C78,"00")&amp;"/BBNT/KM439+440"</f>
        <v>72/BBNT/KM439+440</v>
      </c>
      <c r="E78" s="149">
        <f>+E77+1</f>
        <v>46136</v>
      </c>
      <c r="F78" s="114" t="str">
        <f>Data!$A$31</f>
        <v>Lớp móng đá dăm nước</v>
      </c>
      <c r="G78" s="114" t="s">
        <v>316</v>
      </c>
      <c r="H78" s="187">
        <v>439442.16</v>
      </c>
      <c r="I78" s="187">
        <f>439477.68+2.6</f>
        <v>439480.27999999997</v>
      </c>
      <c r="J78" s="116" t="s">
        <v>61</v>
      </c>
      <c r="K78" s="151" t="s">
        <v>252</v>
      </c>
      <c r="L78" s="116">
        <v>80.349999999999994</v>
      </c>
      <c r="M78"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78" s="114" t="str">
        <f>Data!$B$31</f>
        <v>TCVN 9504:2012 - Lớp kết cấu áo đường đá dăm nước - thi công và nghiệm thu</v>
      </c>
      <c r="O78" s="116" t="s">
        <v>258</v>
      </c>
      <c r="P78" s="118" t="s">
        <v>238</v>
      </c>
      <c r="Q78" s="116" t="s">
        <v>251</v>
      </c>
      <c r="R78" s="116" t="s">
        <v>251</v>
      </c>
      <c r="S78" s="116">
        <v>1</v>
      </c>
    </row>
    <row r="79" spans="1:19" ht="40.5">
      <c r="A79" s="146"/>
      <c r="B79" s="147"/>
      <c r="C79" s="305">
        <f>MAX($C$3:C78)+1</f>
        <v>73</v>
      </c>
      <c r="D79" s="116" t="str">
        <f t="shared" si="5"/>
        <v>73/BBNT/KM439+440</v>
      </c>
      <c r="E79" s="149">
        <f>+E78</f>
        <v>46136</v>
      </c>
      <c r="F79" s="114" t="str">
        <f>Data!$A$31</f>
        <v>Lớp móng đá dăm nước</v>
      </c>
      <c r="G79" s="114" t="s">
        <v>317</v>
      </c>
      <c r="H79" s="187">
        <v>439442.16</v>
      </c>
      <c r="I79" s="187">
        <f t="shared" ref="I79:I87" si="6">439477.68+2.6</f>
        <v>439480.27999999997</v>
      </c>
      <c r="J79" s="116" t="s">
        <v>61</v>
      </c>
      <c r="K79" s="151" t="s">
        <v>252</v>
      </c>
      <c r="L79" s="116">
        <v>80.349999999999994</v>
      </c>
      <c r="M79"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79" s="114" t="str">
        <f>Data!$B$31</f>
        <v>TCVN 9504:2012 - Lớp kết cấu áo đường đá dăm nước - thi công và nghiệm thu</v>
      </c>
      <c r="O79" s="116" t="s">
        <v>258</v>
      </c>
      <c r="P79" s="118" t="s">
        <v>238</v>
      </c>
      <c r="Q79" s="116" t="s">
        <v>251</v>
      </c>
      <c r="R79" s="116" t="s">
        <v>251</v>
      </c>
      <c r="S79" s="116">
        <v>1</v>
      </c>
    </row>
    <row r="80" spans="1:19" ht="40.5">
      <c r="A80" s="146"/>
      <c r="B80" s="147"/>
      <c r="C80" s="305">
        <f>MAX($C$3:C79)+1</f>
        <v>74</v>
      </c>
      <c r="D80" s="116" t="str">
        <f t="shared" si="5"/>
        <v>74/BBNT/KM439+440</v>
      </c>
      <c r="E80" s="149">
        <f>+E79+1</f>
        <v>46137</v>
      </c>
      <c r="F80" s="114" t="str">
        <f>Data!$A$31</f>
        <v>Lớp móng đá dăm nước</v>
      </c>
      <c r="G80" s="114" t="s">
        <v>319</v>
      </c>
      <c r="H80" s="187">
        <v>439442.16</v>
      </c>
      <c r="I80" s="187">
        <f t="shared" si="6"/>
        <v>439480.27999999997</v>
      </c>
      <c r="J80" s="116" t="s">
        <v>61</v>
      </c>
      <c r="K80" s="151" t="s">
        <v>252</v>
      </c>
      <c r="L80" s="116">
        <v>80.349999999999994</v>
      </c>
      <c r="M80"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80" s="114" t="str">
        <f>Data!$B$31</f>
        <v>TCVN 9504:2012 - Lớp kết cấu áo đường đá dăm nước - thi công và nghiệm thu</v>
      </c>
      <c r="O80" s="116" t="s">
        <v>258</v>
      </c>
      <c r="P80" s="118" t="s">
        <v>238</v>
      </c>
      <c r="Q80" s="116" t="s">
        <v>251</v>
      </c>
      <c r="R80" s="116" t="s">
        <v>251</v>
      </c>
      <c r="S80" s="116">
        <v>1</v>
      </c>
    </row>
    <row r="81" spans="1:19" ht="40.5">
      <c r="A81" s="146"/>
      <c r="B81" s="147"/>
      <c r="C81" s="305">
        <f>MAX($C$3:C80)+1</f>
        <v>75</v>
      </c>
      <c r="D81" s="116" t="str">
        <f t="shared" si="5"/>
        <v>75/BBNT/KM439+440</v>
      </c>
      <c r="E81" s="149">
        <f>+E80+1</f>
        <v>46138</v>
      </c>
      <c r="F81" s="114" t="str">
        <f>Data!$A$32</f>
        <v>Lớp mặt ĐDLN dày TB 1,5 cm, TCN 1,8 kg/m2</v>
      </c>
      <c r="G81" s="114" t="s">
        <v>1202</v>
      </c>
      <c r="H81" s="187">
        <v>439442.16</v>
      </c>
      <c r="I81" s="187">
        <f t="shared" si="6"/>
        <v>439480.27999999997</v>
      </c>
      <c r="J81" s="116" t="s">
        <v>61</v>
      </c>
      <c r="K81" s="151" t="s">
        <v>252</v>
      </c>
      <c r="L81" s="116">
        <v>80.349999999999994</v>
      </c>
      <c r="M81" s="115" t="str">
        <f>Data!$I$32</f>
        <v>- Vật liệu đá dăm, nhựa đường đúng chủng loại, đảm bảo kỹ thuật;
- Nhựa tưới đạt tiêu chuẩn (≈1,8 kg/m²), phân bố đều;
- Đá dăm rải đều, đúng cỡ hạt, phủ kín bề mặt;
- Lu lèn đạt độ chặt, lớp mặt ổn định, không bong bật;
- Bề mặt bằng phẳng, đảm bảo độ dốc và thoát nước;
- Đánh giá: Phù hợp thiết kế và tiêu chuẩn kỹ thuật.</v>
      </c>
      <c r="N81" s="114" t="str">
        <f>Data!$B$32</f>
        <v>TCVN 8863:2011 – Mặt đường láng nhựa – Thi công và nghiệm thu.</v>
      </c>
      <c r="O81" s="116" t="s">
        <v>258</v>
      </c>
      <c r="P81" s="118" t="s">
        <v>238</v>
      </c>
      <c r="Q81" s="116" t="s">
        <v>251</v>
      </c>
      <c r="R81" s="116" t="s">
        <v>251</v>
      </c>
      <c r="S81" s="116">
        <v>1</v>
      </c>
    </row>
    <row r="82" spans="1:19" ht="40.5">
      <c r="A82" s="146"/>
      <c r="B82" s="147"/>
      <c r="C82" s="305">
        <f>MAX($C$3:C81)+1</f>
        <v>76</v>
      </c>
      <c r="D82" s="116" t="str">
        <f t="shared" ref="D82:D84" si="7">TEXT(C82,"00")&amp;"/BBNT/KM439+440"</f>
        <v>76/BBNT/KM439+440</v>
      </c>
      <c r="E82" s="149">
        <f>+E81+10</f>
        <v>46148</v>
      </c>
      <c r="F82" s="114" t="str">
        <f>Data!$A$32</f>
        <v>Lớp mặt ĐDLN dày TB 1,5 cm, TCN 1,8 kg/m2</v>
      </c>
      <c r="G82" s="91" t="s">
        <v>1204</v>
      </c>
      <c r="H82" s="187">
        <v>439442.16</v>
      </c>
      <c r="I82" s="187">
        <f t="shared" si="6"/>
        <v>439480.27999999997</v>
      </c>
      <c r="J82" s="116" t="s">
        <v>61</v>
      </c>
      <c r="K82" s="151" t="s">
        <v>252</v>
      </c>
      <c r="L82" s="116">
        <v>80.349999999999994</v>
      </c>
      <c r="M82" s="115" t="str">
        <f>Data!$I$32</f>
        <v>- Vật liệu đá dăm, nhựa đường đúng chủng loại, đảm bảo kỹ thuật;
- Nhựa tưới đạt tiêu chuẩn (≈1,8 kg/m²), phân bố đều;
- Đá dăm rải đều, đúng cỡ hạt, phủ kín bề mặt;
- Lu lèn đạt độ chặt, lớp mặt ổn định, không bong bật;
- Bề mặt bằng phẳng, đảm bảo độ dốc và thoát nước;
- Đánh giá: Phù hợp thiết kế và tiêu chuẩn kỹ thuật.</v>
      </c>
      <c r="N82" s="114" t="str">
        <f>Data!$B$32</f>
        <v>TCVN 8863:2011 – Mặt đường láng nhựa – Thi công và nghiệm thu.</v>
      </c>
      <c r="O82" s="116" t="s">
        <v>1203</v>
      </c>
      <c r="P82" s="118" t="s">
        <v>238</v>
      </c>
      <c r="Q82" s="116"/>
      <c r="R82" s="116" t="s">
        <v>251</v>
      </c>
      <c r="S82" s="116">
        <v>1</v>
      </c>
    </row>
    <row r="83" spans="1:19" s="225" customFormat="1" ht="33.75">
      <c r="A83" s="217"/>
      <c r="B83" s="218"/>
      <c r="C83" s="305">
        <f>MAX($C$3:C82)+1</f>
        <v>77</v>
      </c>
      <c r="D83" s="202" t="str">
        <f t="shared" si="7"/>
        <v>77/BBNT/KM439+440</v>
      </c>
      <c r="E83" s="219">
        <v>46163</v>
      </c>
      <c r="F83" s="220" t="str">
        <f>Data!$A$64</f>
        <v>Vệ sinh mặt đường trước khi tưới nhựa dính bám</v>
      </c>
      <c r="G83" s="220" t="s">
        <v>1205</v>
      </c>
      <c r="H83" s="221">
        <v>439442.16</v>
      </c>
      <c r="I83" s="221">
        <f t="shared" si="6"/>
        <v>439480.27999999997</v>
      </c>
      <c r="J83" s="202" t="s">
        <v>61</v>
      </c>
      <c r="K83" s="222" t="s">
        <v>252</v>
      </c>
      <c r="L83" s="202">
        <v>80.349999999999994</v>
      </c>
      <c r="M83" s="223" t="str">
        <f>Data!$I$64</f>
        <v>- Bề mặt mặt đường đã được quét, thổi sạch bụi bẩn và vật liệu rời;
- Không còn bùn đất, dầu mỡ, nước đọng và các tạp chất trên bề mặt thi công;
- Bề mặt mặt đường khô ráo, bằng phẳng, đảm bảo điều kiện tưới nhựa dính bám;
- Công tác vệ sinh đáp ứng yêu cầu kỹ thuật và đủ điều kiện chuyển bước thi công tiếp theo;
- Đánh giá: Phù hợp với thiết kế và tiêu chuẩn kỹ thuật, quy trình thi công và nghiệm thu.</v>
      </c>
      <c r="N83" s="220" t="str">
        <f>Data!$B$64</f>
        <v>TCVN 8819:2011 – Mặt đường bê tông nhựa nóng – Thi công và nghiệm thu.</v>
      </c>
      <c r="O83" s="202" t="s">
        <v>258</v>
      </c>
      <c r="P83" s="224" t="s">
        <v>238</v>
      </c>
      <c r="Q83" s="202" t="s">
        <v>251</v>
      </c>
      <c r="R83" s="202" t="s">
        <v>251</v>
      </c>
      <c r="S83" s="202">
        <v>1</v>
      </c>
    </row>
    <row r="84" spans="1:19" s="225" customFormat="1" ht="30">
      <c r="A84" s="217"/>
      <c r="B84" s="218"/>
      <c r="C84" s="305">
        <f>MAX($C$3:C83)+1</f>
        <v>78</v>
      </c>
      <c r="D84" s="202" t="str">
        <f t="shared" si="7"/>
        <v>78/BBNT/KM439+440</v>
      </c>
      <c r="E84" s="219">
        <f>+E83</f>
        <v>46163</v>
      </c>
      <c r="F84" s="220" t="str">
        <f>Data!$A$65</f>
        <v>Ván khuôn thép, sensor cao độ</v>
      </c>
      <c r="G84" s="220" t="s">
        <v>1210</v>
      </c>
      <c r="H84" s="221">
        <v>439442.16</v>
      </c>
      <c r="I84" s="221">
        <f t="shared" si="6"/>
        <v>439480.27999999997</v>
      </c>
      <c r="J84" s="202" t="s">
        <v>61</v>
      </c>
      <c r="K84" s="222" t="s">
        <v>252</v>
      </c>
      <c r="L84" s="202">
        <v>80.349999999999994</v>
      </c>
      <c r="M84" s="223" t="str">
        <f>Data!$I$65</f>
        <v>- Ván khuôn thép lắp đúng vị trí, kích thước thiết kế;
- Liên kết ván khuôn chắc chắn, ổn định khi thi công;
- Sensor cao độ bố trí đúng cao độ thiết kế;
- Đánh giá: Phù hợp với thiết kế và tiêu chuẩn kỹ thuật, quy trình thi công và nghiệm thu.</v>
      </c>
      <c r="N84" s="220" t="str">
        <f>Data!$B$65</f>
        <v>TCVN 8819:2011 – Mặt đường bê tông nhựa nóng – Thi công và nghiệm thu.</v>
      </c>
      <c r="O84" s="202" t="s">
        <v>258</v>
      </c>
      <c r="P84" s="224" t="s">
        <v>238</v>
      </c>
      <c r="Q84" s="202" t="s">
        <v>251</v>
      </c>
      <c r="R84" s="202" t="s">
        <v>251</v>
      </c>
      <c r="S84" s="202">
        <v>1</v>
      </c>
    </row>
    <row r="85" spans="1:19" s="225" customFormat="1" ht="33.75">
      <c r="A85" s="217"/>
      <c r="B85" s="218"/>
      <c r="C85" s="305">
        <f>MAX($C$3:C84)+1</f>
        <v>79</v>
      </c>
      <c r="D85" s="202" t="str">
        <f t="shared" si="5"/>
        <v>79/BBNT/KM439+440</v>
      </c>
      <c r="E85" s="219">
        <f>+E84</f>
        <v>46163</v>
      </c>
      <c r="F85" s="220" t="str">
        <f>Data!$A$33</f>
        <v>Tưới nhựa dính bám nhũ tương CRS-1, TCN 0,5 lít/m2</v>
      </c>
      <c r="G85" s="220" t="str">
        <f>Data!$A$33</f>
        <v>Tưới nhựa dính bám nhũ tương CRS-1, TCN 0,5 lít/m2</v>
      </c>
      <c r="H85" s="221">
        <v>439442.16</v>
      </c>
      <c r="I85" s="221">
        <f t="shared" si="6"/>
        <v>439480.27999999997</v>
      </c>
      <c r="J85" s="202" t="s">
        <v>61</v>
      </c>
      <c r="K85" s="222" t="s">
        <v>252</v>
      </c>
      <c r="L85" s="202">
        <v>80.349999999999994</v>
      </c>
      <c r="M85" s="223" t="str">
        <f>Data!$I$33</f>
        <v>- Nhũ tương nhựa đường (CRS-1) đúng chủng loại, có chứng chỉ chất lượng;
- Bề mặt lớp dưới được vệ sinh sạch, khô, đảm bảo bám dính;
- Lượng nhựa tưới theo thiết kế (≈0,5 lít/m²), phân bố đều;
- Nhựa thấm bám tốt, không đọng vũng, không chảy tràn;
- Đánh giá: Phù hợp với thiết kế và tiêu chuẩn kỹ thuật, quy trình thi công và nghiệm thu.</v>
      </c>
      <c r="N85" s="220" t="str">
        <f>Data!$B$33</f>
        <v>TCVN 8819:2011 – Mặt đường bê tông nhựa nóng – Thi công và nghiệm thu.</v>
      </c>
      <c r="O85" s="202" t="s">
        <v>258</v>
      </c>
      <c r="P85" s="224" t="s">
        <v>238</v>
      </c>
      <c r="Q85" s="202" t="s">
        <v>251</v>
      </c>
      <c r="R85" s="202" t="s">
        <v>251</v>
      </c>
      <c r="S85" s="202">
        <v>1</v>
      </c>
    </row>
    <row r="86" spans="1:19" s="225" customFormat="1" ht="40.5">
      <c r="A86" s="217"/>
      <c r="B86" s="218"/>
      <c r="C86" s="305">
        <f>MAX($C$3:C85)+1</f>
        <v>80</v>
      </c>
      <c r="D86" s="202" t="str">
        <f t="shared" si="5"/>
        <v>80/BBNT/KM439+440</v>
      </c>
      <c r="E86" s="219">
        <f>+E85</f>
        <v>46163</v>
      </c>
      <c r="F86" s="220" t="str">
        <f>Data!$A$34</f>
        <v>Thảm lớp BTNC 16 dày 5cm</v>
      </c>
      <c r="G86" s="220" t="str">
        <f>Data!$A$34</f>
        <v>Thảm lớp BTNC 16 dày 5cm</v>
      </c>
      <c r="H86" s="221">
        <v>439442.16</v>
      </c>
      <c r="I86" s="221">
        <f t="shared" si="6"/>
        <v>439480.27999999997</v>
      </c>
      <c r="J86" s="202" t="s">
        <v>61</v>
      </c>
      <c r="K86" s="222" t="s">
        <v>252</v>
      </c>
      <c r="L86" s="202">
        <v>80.349999999999994</v>
      </c>
      <c r="M86" s="223" t="str">
        <f>Data!$I$34</f>
        <v>- Hỗn hợp BTNC16 đúng cấp phối, có chứng chỉ và kết quả thí nghiệm;
- Nhiệt độ rải, lu lèn đảm bảo theo quy định;
- Rải bằng máy đúng chiều dày 5cm, phân bố đều, không phân tầng;
- Lu lèn đúng quy trình, đảm bảo độ chặt và bằng phẳng;
- Bề mặt kín chặt, không rỗ, không bong bật, đảm bảo độ dốc;
- Đánh giá: phù hợp thiết kế và tiêu chuẩn kỹ thuật;</v>
      </c>
      <c r="N86" s="220" t="str">
        <f>Data!$B$34</f>
        <v>TCVN 8819:2011 – Mặt đường bê tông nhựa nóng – Thi công và nghiệm thu.</v>
      </c>
      <c r="O86" s="202" t="s">
        <v>258</v>
      </c>
      <c r="P86" s="224" t="s">
        <v>238</v>
      </c>
      <c r="Q86" s="202" t="s">
        <v>251</v>
      </c>
      <c r="R86" s="202" t="s">
        <v>251</v>
      </c>
      <c r="S86" s="202">
        <v>1</v>
      </c>
    </row>
    <row r="87" spans="1:19" s="225" customFormat="1" ht="40.5">
      <c r="A87" s="217"/>
      <c r="B87" s="218"/>
      <c r="C87" s="305">
        <f>MAX($C$3:C86)+1</f>
        <v>81</v>
      </c>
      <c r="D87" s="202" t="str">
        <f t="shared" ref="D87" si="8">TEXT(C87,"00")&amp;"/BBNT/KM439+440"</f>
        <v>81/BBNT/KM439+440</v>
      </c>
      <c r="E87" s="219">
        <f>+E86</f>
        <v>46163</v>
      </c>
      <c r="F87" s="220" t="str">
        <f>Data!$A$34</f>
        <v>Thảm lớp BTNC 16 dày 5cm</v>
      </c>
      <c r="G87" s="615" t="s">
        <v>1216</v>
      </c>
      <c r="H87" s="221">
        <v>439442.16</v>
      </c>
      <c r="I87" s="221">
        <f t="shared" si="6"/>
        <v>439480.27999999997</v>
      </c>
      <c r="J87" s="202" t="s">
        <v>61</v>
      </c>
      <c r="K87" s="222" t="s">
        <v>252</v>
      </c>
      <c r="L87" s="202">
        <v>80.349999999999994</v>
      </c>
      <c r="M87" s="223" t="str">
        <f>Data!$I$34</f>
        <v>- Hỗn hợp BTNC16 đúng cấp phối, có chứng chỉ và kết quả thí nghiệm;
- Nhiệt độ rải, lu lèn đảm bảo theo quy định;
- Rải bằng máy đúng chiều dày 5cm, phân bố đều, không phân tầng;
- Lu lèn đúng quy trình, đảm bảo độ chặt và bằng phẳng;
- Bề mặt kín chặt, không rỗ, không bong bật, đảm bảo độ dốc;
- Đánh giá: phù hợp thiết kế và tiêu chuẩn kỹ thuật;</v>
      </c>
      <c r="N87" s="220" t="str">
        <f>Data!$B$34</f>
        <v>TCVN 8819:2011 – Mặt đường bê tông nhựa nóng – Thi công và nghiệm thu.</v>
      </c>
      <c r="O87" s="202" t="s">
        <v>1203</v>
      </c>
      <c r="P87" s="224" t="s">
        <v>238</v>
      </c>
      <c r="Q87" s="202"/>
      <c r="R87" s="202" t="s">
        <v>251</v>
      </c>
      <c r="S87" s="202">
        <v>1</v>
      </c>
    </row>
    <row r="88" spans="1:19" ht="33.75">
      <c r="A88" s="146"/>
      <c r="B88" s="147"/>
      <c r="C88" s="305">
        <f>MAX($C$3:C87)+1</f>
        <v>82</v>
      </c>
      <c r="D88" s="116" t="str">
        <f t="shared" si="5"/>
        <v>82/BBNT/KM439+440</v>
      </c>
      <c r="E88" s="149">
        <v>46149</v>
      </c>
      <c r="F88" s="114" t="str">
        <f>Data!$A$37</f>
        <v>Lắp đặt cột + tấm hộ lan tôn sóng cũ</v>
      </c>
      <c r="G88" s="114" t="s">
        <v>339</v>
      </c>
      <c r="H88" s="150">
        <v>439440</v>
      </c>
      <c r="I88" s="150">
        <v>439448</v>
      </c>
      <c r="J88" s="116" t="s">
        <v>61</v>
      </c>
      <c r="K88" s="151" t="s">
        <v>66</v>
      </c>
      <c r="L88" s="116">
        <v>14</v>
      </c>
      <c r="M88" s="115" t="str">
        <f>Data!$I$37</f>
        <v>- Cột hộ lan tận dụng được kiểm tra, loại bỏ cấu kiện kém, sử dụng lại cột đạt yêu cầu;
- Cột có đế bê tông lắp đúng vị trí, thẳng đứng, liên kết chắc chắn;
- Tấm tôn sóng lắp đúng quy cách, bu lông đủ và siết chặt;
- Tuyến hộ lan thẳng đều, đảm bảo cao độ, khoảng cách, mỹ quan;
- Đánh giá: phù hợp thiết kế và tiêu chuẩn kỹ thuật.</v>
      </c>
      <c r="N88" s="114" t="str">
        <f>Data!$B$37</f>
        <v>QCVN 41:2019/BGTVT – Quy chuẩn báo hiệu đường bộ.</v>
      </c>
      <c r="O88" s="116" t="s">
        <v>258</v>
      </c>
      <c r="P88" s="118" t="s">
        <v>238</v>
      </c>
      <c r="Q88" s="116" t="s">
        <v>251</v>
      </c>
      <c r="R88" s="116" t="s">
        <v>251</v>
      </c>
      <c r="S88" s="116">
        <v>1</v>
      </c>
    </row>
    <row r="89" spans="1:19" ht="40.5">
      <c r="A89" s="146"/>
      <c r="B89" s="147"/>
      <c r="C89" s="305">
        <f>MAX($C$3:C88)+1</f>
        <v>83</v>
      </c>
      <c r="D89" s="116" t="str">
        <f t="shared" si="5"/>
        <v>83/BBNT/KM439+440</v>
      </c>
      <c r="E89" s="149">
        <v>46149</v>
      </c>
      <c r="F89" s="114" t="str">
        <f>Data!$A$39</f>
        <v>Khuôn lề gia cố BTXM</v>
      </c>
      <c r="G89" s="114" t="str">
        <f>Data!$A$39</f>
        <v>Khuôn lề gia cố BTXM</v>
      </c>
      <c r="H89" s="187">
        <v>439432.16</v>
      </c>
      <c r="I89" s="187">
        <v>439500</v>
      </c>
      <c r="J89" s="116" t="s">
        <v>61</v>
      </c>
      <c r="K89" s="151" t="s">
        <v>252</v>
      </c>
      <c r="L89" s="116">
        <v>108.76</v>
      </c>
      <c r="M89" s="115"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89" s="114" t="str">
        <f>Data!$B$39</f>
        <v>TCVN 4453:1995 – Kết cấu bê tông và bê tông cốt thép – Quy phạm thi công và nghiệm thu.</v>
      </c>
      <c r="O89" s="116" t="s">
        <v>258</v>
      </c>
      <c r="P89" s="118" t="s">
        <v>238</v>
      </c>
      <c r="Q89" s="116" t="s">
        <v>251</v>
      </c>
      <c r="R89" s="116" t="s">
        <v>251</v>
      </c>
      <c r="S89" s="116">
        <v>1</v>
      </c>
    </row>
    <row r="90" spans="1:19" ht="40.5">
      <c r="A90" s="146"/>
      <c r="B90" s="147"/>
      <c r="C90" s="305">
        <f>MAX($C$3:C89)+1</f>
        <v>84</v>
      </c>
      <c r="D90" s="116" t="str">
        <f t="shared" si="5"/>
        <v>84/BBNT/KM439+440</v>
      </c>
      <c r="E90" s="149">
        <v>46149</v>
      </c>
      <c r="F90" s="114" t="str">
        <f>Data!$A$31</f>
        <v>Lớp móng đá dăm nước</v>
      </c>
      <c r="G90" s="114" t="s">
        <v>344</v>
      </c>
      <c r="H90" s="187">
        <v>439432.16</v>
      </c>
      <c r="I90" s="187">
        <v>439500</v>
      </c>
      <c r="J90" s="116" t="s">
        <v>61</v>
      </c>
      <c r="K90" s="151" t="s">
        <v>252</v>
      </c>
      <c r="L90" s="116">
        <v>108.76</v>
      </c>
      <c r="M90"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90" s="114" t="str">
        <f>Data!$B$31</f>
        <v>TCVN 9504:2012 - Lớp kết cấu áo đường đá dăm nước - thi công và nghiệm thu</v>
      </c>
      <c r="O90" s="116" t="s">
        <v>258</v>
      </c>
      <c r="P90" s="118" t="s">
        <v>238</v>
      </c>
      <c r="Q90" s="116" t="s">
        <v>251</v>
      </c>
      <c r="R90" s="116" t="s">
        <v>251</v>
      </c>
      <c r="S90" s="116">
        <v>1</v>
      </c>
    </row>
    <row r="91" spans="1:19" ht="33.75">
      <c r="A91" s="146"/>
      <c r="B91" s="147"/>
      <c r="C91" s="305">
        <f>MAX($C$3:C90)+1</f>
        <v>85</v>
      </c>
      <c r="D91" s="116" t="str">
        <f t="shared" si="5"/>
        <v>85/BBNT/KM439+440</v>
      </c>
      <c r="E91" s="149">
        <v>46149</v>
      </c>
      <c r="F91" s="114" t="str">
        <f>Data!$A$40</f>
        <v>Lót bạt dứa</v>
      </c>
      <c r="G91" s="114" t="s">
        <v>350</v>
      </c>
      <c r="H91" s="187">
        <v>439432.16</v>
      </c>
      <c r="I91" s="187">
        <v>439500</v>
      </c>
      <c r="J91" s="116" t="s">
        <v>61</v>
      </c>
      <c r="K91" s="151" t="s">
        <v>252</v>
      </c>
      <c r="L91" s="116">
        <v>108.76</v>
      </c>
      <c r="M91"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91" s="114" t="str">
        <f>Data!$B$40</f>
        <v>TCVN 4453:1995 – Kết cấu bê tông và bê tông cốt thép – Quy phạm thi công và nghiệm thu.</v>
      </c>
      <c r="O91" s="116" t="s">
        <v>258</v>
      </c>
      <c r="P91" s="118" t="s">
        <v>238</v>
      </c>
      <c r="Q91" s="116" t="s">
        <v>251</v>
      </c>
      <c r="R91" s="116" t="s">
        <v>251</v>
      </c>
      <c r="S91" s="116">
        <v>1</v>
      </c>
    </row>
    <row r="92" spans="1:19" ht="40.5">
      <c r="A92" s="146"/>
      <c r="B92" s="147"/>
      <c r="C92" s="305">
        <f>MAX($C$3:C91)+1</f>
        <v>86</v>
      </c>
      <c r="D92" s="116" t="str">
        <f t="shared" si="5"/>
        <v>86/BBNT/KM439+440</v>
      </c>
      <c r="E92" s="149">
        <v>46149</v>
      </c>
      <c r="F92" s="114" t="str">
        <f>Data!$A$4</f>
        <v>Đổ bê tông</v>
      </c>
      <c r="G92" s="108" t="s">
        <v>343</v>
      </c>
      <c r="H92" s="187">
        <v>439432.16</v>
      </c>
      <c r="I92" s="187">
        <v>439500</v>
      </c>
      <c r="J92" s="116" t="s">
        <v>61</v>
      </c>
      <c r="K92" s="151" t="s">
        <v>252</v>
      </c>
      <c r="L92" s="116">
        <v>108.76</v>
      </c>
      <c r="M9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92" s="114" t="str">
        <f>Data!$B$4</f>
        <v xml:space="preserve"> TCVN 4453 : 1995 và các tiêu chuẩn, quy chuẩn hiện hành của nhà nước.</v>
      </c>
      <c r="O92" s="116" t="s">
        <v>257</v>
      </c>
      <c r="P92" s="118" t="s">
        <v>238</v>
      </c>
      <c r="Q92" s="116" t="s">
        <v>251</v>
      </c>
      <c r="R92" s="116" t="s">
        <v>251</v>
      </c>
      <c r="S92" s="116">
        <v>1</v>
      </c>
    </row>
    <row r="93" spans="1:19" ht="33.75">
      <c r="A93" s="146"/>
      <c r="B93" s="147"/>
      <c r="C93" s="305">
        <f>MAX($C$3:C92)+1</f>
        <v>87</v>
      </c>
      <c r="D93" s="116" t="str">
        <f t="shared" si="5"/>
        <v>87/BBNT/KM439+440</v>
      </c>
      <c r="E93" s="149">
        <v>46149</v>
      </c>
      <c r="F93" s="114" t="str">
        <f>Data!$A$5</f>
        <v>NT bê tông</v>
      </c>
      <c r="G93" s="188" t="s">
        <v>345</v>
      </c>
      <c r="H93" s="187">
        <v>439432.16</v>
      </c>
      <c r="I93" s="187">
        <v>439500</v>
      </c>
      <c r="J93" s="116" t="s">
        <v>61</v>
      </c>
      <c r="K93" s="151" t="s">
        <v>252</v>
      </c>
      <c r="L93" s="116">
        <v>108.76</v>
      </c>
      <c r="M9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93" s="114" t="str">
        <f>Data!$B$5</f>
        <v>TCVN 4453:1995 – Kết cấu bê tông và bê tông cốt thép – Quy phạm thi công và nghiệm thu.</v>
      </c>
      <c r="O93" s="116" t="s">
        <v>258</v>
      </c>
      <c r="P93" s="118" t="s">
        <v>238</v>
      </c>
      <c r="Q93" s="116"/>
      <c r="R93" s="116" t="s">
        <v>251</v>
      </c>
      <c r="S93" s="116">
        <v>1</v>
      </c>
    </row>
    <row r="94" spans="1:19" ht="40.5">
      <c r="A94" s="146"/>
      <c r="B94" s="147"/>
      <c r="C94" s="305">
        <f>MAX($C$3:C93)+1</f>
        <v>88</v>
      </c>
      <c r="D94" s="116" t="str">
        <f t="shared" si="5"/>
        <v>88/BBNT/KM439+440</v>
      </c>
      <c r="E94" s="149">
        <v>46150</v>
      </c>
      <c r="F94" s="114" t="str">
        <f>Data!$A$39</f>
        <v>Khuôn lề gia cố BTXM</v>
      </c>
      <c r="G94" s="114" t="str">
        <f>Data!$A$39</f>
        <v>Khuôn lề gia cố BTXM</v>
      </c>
      <c r="H94" s="187">
        <v>439432.16</v>
      </c>
      <c r="I94" s="187">
        <v>439500</v>
      </c>
      <c r="J94" s="116" t="s">
        <v>62</v>
      </c>
      <c r="K94" s="151" t="s">
        <v>252</v>
      </c>
      <c r="L94" s="116">
        <f>173.14-L93</f>
        <v>64.379999999999981</v>
      </c>
      <c r="M94" s="115"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94" s="114" t="str">
        <f>Data!$B$39</f>
        <v>TCVN 4453:1995 – Kết cấu bê tông và bê tông cốt thép – Quy phạm thi công và nghiệm thu.</v>
      </c>
      <c r="O94" s="116" t="s">
        <v>258</v>
      </c>
      <c r="P94" s="118" t="s">
        <v>238</v>
      </c>
      <c r="Q94" s="116" t="s">
        <v>251</v>
      </c>
      <c r="R94" s="116" t="s">
        <v>251</v>
      </c>
      <c r="S94" s="116">
        <v>1</v>
      </c>
    </row>
    <row r="95" spans="1:19" ht="40.5">
      <c r="A95" s="146"/>
      <c r="B95" s="147"/>
      <c r="C95" s="305">
        <f>MAX($C$3:C94)+1</f>
        <v>89</v>
      </c>
      <c r="D95" s="116" t="str">
        <f t="shared" si="5"/>
        <v>89/BBNT/KM439+440</v>
      </c>
      <c r="E95" s="149">
        <v>46150</v>
      </c>
      <c r="F95" s="114" t="str">
        <f>Data!$A$31</f>
        <v>Lớp móng đá dăm nước</v>
      </c>
      <c r="G95" s="114" t="s">
        <v>344</v>
      </c>
      <c r="H95" s="187">
        <v>439432.16</v>
      </c>
      <c r="I95" s="187">
        <v>439500</v>
      </c>
      <c r="J95" s="116" t="s">
        <v>62</v>
      </c>
      <c r="K95" s="151" t="s">
        <v>252</v>
      </c>
      <c r="L95" s="116">
        <f>+L94</f>
        <v>64.379999999999981</v>
      </c>
      <c r="M95" s="115"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95" s="114" t="str">
        <f>Data!$B$31</f>
        <v>TCVN 9504:2012 - Lớp kết cấu áo đường đá dăm nước - thi công và nghiệm thu</v>
      </c>
      <c r="O95" s="116" t="s">
        <v>258</v>
      </c>
      <c r="P95" s="118" t="s">
        <v>238</v>
      </c>
      <c r="Q95" s="116" t="s">
        <v>251</v>
      </c>
      <c r="R95" s="116" t="s">
        <v>251</v>
      </c>
      <c r="S95" s="116">
        <v>1</v>
      </c>
    </row>
    <row r="96" spans="1:19" ht="33.75">
      <c r="A96" s="146"/>
      <c r="B96" s="147"/>
      <c r="C96" s="305">
        <f>MAX($C$3:C95)+1</f>
        <v>90</v>
      </c>
      <c r="D96" s="116" t="str">
        <f t="shared" si="5"/>
        <v>90/BBNT/KM439+440</v>
      </c>
      <c r="E96" s="149">
        <v>46150</v>
      </c>
      <c r="F96" s="114" t="str">
        <f>Data!$A$40</f>
        <v>Lót bạt dứa</v>
      </c>
      <c r="G96" s="114" t="s">
        <v>350</v>
      </c>
      <c r="H96" s="187">
        <v>439432.16</v>
      </c>
      <c r="I96" s="187">
        <v>439500</v>
      </c>
      <c r="J96" s="116" t="s">
        <v>62</v>
      </c>
      <c r="K96" s="151" t="s">
        <v>252</v>
      </c>
      <c r="L96" s="116">
        <f t="shared" ref="L96:L98" si="9">+L95</f>
        <v>64.379999999999981</v>
      </c>
      <c r="M96"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96" s="114" t="str">
        <f>Data!$B$40</f>
        <v>TCVN 4453:1995 – Kết cấu bê tông và bê tông cốt thép – Quy phạm thi công và nghiệm thu.</v>
      </c>
      <c r="O96" s="116" t="s">
        <v>258</v>
      </c>
      <c r="P96" s="118" t="s">
        <v>238</v>
      </c>
      <c r="Q96" s="116" t="s">
        <v>251</v>
      </c>
      <c r="R96" s="116" t="s">
        <v>251</v>
      </c>
      <c r="S96" s="116">
        <v>1</v>
      </c>
    </row>
    <row r="97" spans="1:19" ht="40.5">
      <c r="A97" s="146"/>
      <c r="B97" s="147"/>
      <c r="C97" s="305">
        <f>MAX($C$3:C96)+1</f>
        <v>91</v>
      </c>
      <c r="D97" s="116" t="str">
        <f t="shared" si="5"/>
        <v>91/BBNT/KM439+440</v>
      </c>
      <c r="E97" s="149">
        <v>46150</v>
      </c>
      <c r="F97" s="114" t="str">
        <f>Data!$A$4</f>
        <v>Đổ bê tông</v>
      </c>
      <c r="G97" s="108" t="s">
        <v>343</v>
      </c>
      <c r="H97" s="187">
        <v>439432.16</v>
      </c>
      <c r="I97" s="187">
        <v>439500</v>
      </c>
      <c r="J97" s="116" t="s">
        <v>62</v>
      </c>
      <c r="K97" s="151" t="s">
        <v>252</v>
      </c>
      <c r="L97" s="116">
        <f t="shared" si="9"/>
        <v>64.379999999999981</v>
      </c>
      <c r="M9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97" s="114" t="str">
        <f>Data!$B$4</f>
        <v xml:space="preserve"> TCVN 4453 : 1995 và các tiêu chuẩn, quy chuẩn hiện hành của nhà nước.</v>
      </c>
      <c r="O97" s="116" t="s">
        <v>257</v>
      </c>
      <c r="P97" s="118" t="s">
        <v>238</v>
      </c>
      <c r="Q97" s="116" t="s">
        <v>251</v>
      </c>
      <c r="R97" s="116" t="s">
        <v>251</v>
      </c>
      <c r="S97" s="116">
        <v>1</v>
      </c>
    </row>
    <row r="98" spans="1:19" ht="33.75">
      <c r="A98" s="146"/>
      <c r="B98" s="147"/>
      <c r="C98" s="305">
        <f>MAX($C$3:C97)+1</f>
        <v>92</v>
      </c>
      <c r="D98" s="116" t="str">
        <f t="shared" si="5"/>
        <v>92/BBNT/KM439+440</v>
      </c>
      <c r="E98" s="149">
        <v>46157</v>
      </c>
      <c r="F98" s="114" t="str">
        <f>Data!$A$5</f>
        <v>NT bê tông</v>
      </c>
      <c r="G98" s="188" t="s">
        <v>345</v>
      </c>
      <c r="H98" s="187">
        <v>439432.16</v>
      </c>
      <c r="I98" s="187">
        <v>439500</v>
      </c>
      <c r="J98" s="116" t="s">
        <v>62</v>
      </c>
      <c r="K98" s="151" t="s">
        <v>252</v>
      </c>
      <c r="L98" s="116">
        <f t="shared" si="9"/>
        <v>64.379999999999981</v>
      </c>
      <c r="M9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98" s="114" t="str">
        <f>Data!$B$5</f>
        <v>TCVN 4453:1995 – Kết cấu bê tông và bê tông cốt thép – Quy phạm thi công và nghiệm thu.</v>
      </c>
      <c r="O98" s="116" t="s">
        <v>258</v>
      </c>
      <c r="P98" s="118" t="s">
        <v>238</v>
      </c>
      <c r="Q98" s="116"/>
      <c r="R98" s="116" t="s">
        <v>251</v>
      </c>
      <c r="S98" s="116">
        <v>1</v>
      </c>
    </row>
    <row r="99" spans="1:19" ht="33.75">
      <c r="A99" s="146"/>
      <c r="B99" s="147"/>
      <c r="C99" s="305">
        <f>MAX($C$3:C98)+1</f>
        <v>93</v>
      </c>
      <c r="D99" s="116" t="str">
        <f t="shared" si="5"/>
        <v>93/BBNT/KM439+440</v>
      </c>
      <c r="E99" s="149">
        <v>46150</v>
      </c>
      <c r="F99" s="114" t="str">
        <f>Data!$A$6</f>
        <v xml:space="preserve">Hố móng </v>
      </c>
      <c r="G99" s="114" t="s">
        <v>355</v>
      </c>
      <c r="H99" s="150">
        <v>439432</v>
      </c>
      <c r="I99" s="150"/>
      <c r="J99" s="116" t="s">
        <v>61</v>
      </c>
      <c r="K99" s="151" t="s">
        <v>353</v>
      </c>
      <c r="L99" s="116">
        <v>1</v>
      </c>
      <c r="M99"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99" s="114" t="str">
        <f>Data!$B$6</f>
        <v xml:space="preserve"> TCVN 9436-2012, TCVN 4447-2012 và các tiêu chuẩn, quy chuẩn hiện hành của nhà nước.</v>
      </c>
      <c r="O99" s="116" t="s">
        <v>258</v>
      </c>
      <c r="P99" s="118" t="s">
        <v>238</v>
      </c>
      <c r="Q99" s="116" t="s">
        <v>251</v>
      </c>
      <c r="R99" s="116" t="s">
        <v>251</v>
      </c>
      <c r="S99" s="116">
        <v>1</v>
      </c>
    </row>
    <row r="100" spans="1:19" ht="33.75">
      <c r="A100" s="146"/>
      <c r="B100" s="147"/>
      <c r="C100" s="305">
        <f>MAX($C$3:C99)+1</f>
        <v>94</v>
      </c>
      <c r="D100" s="116" t="str">
        <f t="shared" si="5"/>
        <v>94/BBNT/KM439+440</v>
      </c>
      <c r="E100" s="149">
        <v>46150</v>
      </c>
      <c r="F100" s="114" t="str">
        <f>Data!$A$41</f>
        <v>Lắp đặt cột + biển báo tám giác</v>
      </c>
      <c r="G100" s="114" t="s">
        <v>354</v>
      </c>
      <c r="H100" s="150">
        <v>439432</v>
      </c>
      <c r="I100" s="150"/>
      <c r="J100" s="116" t="s">
        <v>61</v>
      </c>
      <c r="K100" s="151" t="s">
        <v>63</v>
      </c>
      <c r="L100" s="116">
        <v>1</v>
      </c>
      <c r="M100"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100" s="114" t="str">
        <f>Data!$B$41</f>
        <v>QCVN 41:2019/BGTVT – Quy chuẩn báo hiệu đường bộ.</v>
      </c>
      <c r="O100" s="116" t="s">
        <v>258</v>
      </c>
      <c r="P100" s="118" t="s">
        <v>238</v>
      </c>
      <c r="Q100" s="116" t="s">
        <v>251</v>
      </c>
      <c r="R100" s="116" t="s">
        <v>251</v>
      </c>
      <c r="S100" s="116">
        <v>1</v>
      </c>
    </row>
    <row r="101" spans="1:19" ht="40.5">
      <c r="A101" s="146"/>
      <c r="B101" s="147"/>
      <c r="C101" s="305">
        <f>MAX($C$3:C100)+1</f>
        <v>95</v>
      </c>
      <c r="D101" s="116" t="str">
        <f t="shared" si="5"/>
        <v>95/BBNT/KM439+440</v>
      </c>
      <c r="E101" s="149">
        <v>46150</v>
      </c>
      <c r="F101" s="114" t="str">
        <f>Data!$A$4</f>
        <v>Đổ bê tông</v>
      </c>
      <c r="G101" s="114" t="s">
        <v>356</v>
      </c>
      <c r="H101" s="150">
        <v>439432</v>
      </c>
      <c r="I101" s="150"/>
      <c r="J101" s="116" t="s">
        <v>61</v>
      </c>
      <c r="K101" s="151" t="s">
        <v>254</v>
      </c>
      <c r="L101" s="116">
        <v>0.14499999999999999</v>
      </c>
      <c r="M10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01" s="114" t="str">
        <f>Data!$B$4</f>
        <v xml:space="preserve"> TCVN 4453 : 1995 và các tiêu chuẩn, quy chuẩn hiện hành của nhà nước.</v>
      </c>
      <c r="O101" s="116" t="s">
        <v>257</v>
      </c>
      <c r="P101" s="118" t="s">
        <v>238</v>
      </c>
      <c r="Q101" s="116" t="s">
        <v>251</v>
      </c>
      <c r="R101" s="116" t="s">
        <v>251</v>
      </c>
      <c r="S101" s="116">
        <v>1</v>
      </c>
    </row>
    <row r="102" spans="1:19" ht="33.75">
      <c r="A102" s="146"/>
      <c r="B102" s="147"/>
      <c r="C102" s="305">
        <f>MAX($C$3:C101)+1</f>
        <v>96</v>
      </c>
      <c r="D102" s="116" t="str">
        <f t="shared" si="5"/>
        <v>96/BBNT/KM439+440</v>
      </c>
      <c r="E102" s="149">
        <v>46157</v>
      </c>
      <c r="F102" s="114" t="str">
        <f>Data!$A$5</f>
        <v>NT bê tông</v>
      </c>
      <c r="G102" s="114" t="s">
        <v>357</v>
      </c>
      <c r="H102" s="150">
        <v>439432</v>
      </c>
      <c r="I102" s="150"/>
      <c r="J102" s="116" t="s">
        <v>61</v>
      </c>
      <c r="K102" s="151" t="s">
        <v>254</v>
      </c>
      <c r="L102" s="116">
        <v>0.14499999999999999</v>
      </c>
      <c r="M10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02" s="114" t="str">
        <f>Data!$B$5</f>
        <v>TCVN 4453:1995 – Kết cấu bê tông và bê tông cốt thép – Quy phạm thi công và nghiệm thu.</v>
      </c>
      <c r="O102" s="116" t="s">
        <v>258</v>
      </c>
      <c r="P102" s="118" t="s">
        <v>238</v>
      </c>
      <c r="Q102" s="116"/>
      <c r="R102" s="116" t="s">
        <v>251</v>
      </c>
      <c r="S102" s="116">
        <v>1</v>
      </c>
    </row>
    <row r="103" spans="1:19" ht="33.75">
      <c r="A103" s="146"/>
      <c r="B103" s="147"/>
      <c r="C103" s="305">
        <f>MAX($C$3:C102)+1</f>
        <v>97</v>
      </c>
      <c r="D103" s="116" t="str">
        <f t="shared" si="5"/>
        <v>97/BBNT/KM439+440</v>
      </c>
      <c r="E103" s="149">
        <v>46150</v>
      </c>
      <c r="F103" s="114" t="str">
        <f>Data!$A$6</f>
        <v xml:space="preserve">Hố móng </v>
      </c>
      <c r="G103" s="114" t="s">
        <v>355</v>
      </c>
      <c r="H103" s="150">
        <v>439495</v>
      </c>
      <c r="I103" s="150"/>
      <c r="J103" s="116" t="s">
        <v>62</v>
      </c>
      <c r="K103" s="151" t="s">
        <v>353</v>
      </c>
      <c r="L103" s="116">
        <v>1</v>
      </c>
      <c r="M103"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03" s="114" t="str">
        <f>Data!$B$6</f>
        <v xml:space="preserve"> TCVN 9436-2012, TCVN 4447-2012 và các tiêu chuẩn, quy chuẩn hiện hành của nhà nước.</v>
      </c>
      <c r="O103" s="116" t="s">
        <v>258</v>
      </c>
      <c r="P103" s="118" t="s">
        <v>238</v>
      </c>
      <c r="Q103" s="116" t="s">
        <v>251</v>
      </c>
      <c r="R103" s="116" t="s">
        <v>251</v>
      </c>
      <c r="S103" s="116">
        <v>1</v>
      </c>
    </row>
    <row r="104" spans="1:19" ht="33.75">
      <c r="A104" s="146"/>
      <c r="B104" s="147"/>
      <c r="C104" s="305">
        <f>MAX($C$3:C103)+1</f>
        <v>98</v>
      </c>
      <c r="D104" s="116" t="str">
        <f t="shared" si="5"/>
        <v>98/BBNT/KM439+440</v>
      </c>
      <c r="E104" s="149">
        <v>46150</v>
      </c>
      <c r="F104" s="114" t="str">
        <f>Data!$A$41</f>
        <v>Lắp đặt cột + biển báo tám giác</v>
      </c>
      <c r="G104" s="114" t="s">
        <v>354</v>
      </c>
      <c r="H104" s="150">
        <v>439495</v>
      </c>
      <c r="I104" s="150"/>
      <c r="J104" s="116" t="s">
        <v>62</v>
      </c>
      <c r="K104" s="151" t="s">
        <v>63</v>
      </c>
      <c r="L104" s="116">
        <v>1</v>
      </c>
      <c r="M104" s="115"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104" s="114" t="str">
        <f>Data!$B$41</f>
        <v>QCVN 41:2019/BGTVT – Quy chuẩn báo hiệu đường bộ.</v>
      </c>
      <c r="O104" s="116" t="s">
        <v>258</v>
      </c>
      <c r="P104" s="118" t="s">
        <v>238</v>
      </c>
      <c r="Q104" s="116" t="s">
        <v>251</v>
      </c>
      <c r="R104" s="116" t="s">
        <v>251</v>
      </c>
      <c r="S104" s="116">
        <v>1</v>
      </c>
    </row>
    <row r="105" spans="1:19" ht="40.5">
      <c r="A105" s="146"/>
      <c r="B105" s="147"/>
      <c r="C105" s="305">
        <f>MAX($C$3:C104)+1</f>
        <v>99</v>
      </c>
      <c r="D105" s="116" t="str">
        <f t="shared" si="5"/>
        <v>99/BBNT/KM439+440</v>
      </c>
      <c r="E105" s="149">
        <v>46150</v>
      </c>
      <c r="F105" s="114" t="str">
        <f>Data!$A$4</f>
        <v>Đổ bê tông</v>
      </c>
      <c r="G105" s="114" t="s">
        <v>356</v>
      </c>
      <c r="H105" s="150">
        <v>439495</v>
      </c>
      <c r="I105" s="150"/>
      <c r="J105" s="116" t="s">
        <v>62</v>
      </c>
      <c r="K105" s="151" t="s">
        <v>254</v>
      </c>
      <c r="L105" s="116">
        <v>0.14499999999999999</v>
      </c>
      <c r="M105"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05" s="114" t="str">
        <f>Data!$B$4</f>
        <v xml:space="preserve"> TCVN 4453 : 1995 và các tiêu chuẩn, quy chuẩn hiện hành của nhà nước.</v>
      </c>
      <c r="O105" s="116" t="s">
        <v>257</v>
      </c>
      <c r="P105" s="118" t="s">
        <v>238</v>
      </c>
      <c r="Q105" s="116" t="s">
        <v>251</v>
      </c>
      <c r="R105" s="116" t="s">
        <v>251</v>
      </c>
      <c r="S105" s="116">
        <v>1</v>
      </c>
    </row>
    <row r="106" spans="1:19" ht="33.75">
      <c r="A106" s="146"/>
      <c r="B106" s="147"/>
      <c r="C106" s="305">
        <f>MAX($C$3:C105)+1</f>
        <v>100</v>
      </c>
      <c r="D106" s="116" t="str">
        <f t="shared" si="5"/>
        <v>100/BBNT/KM439+440</v>
      </c>
      <c r="E106" s="149">
        <v>46157</v>
      </c>
      <c r="F106" s="114" t="str">
        <f>Data!$A$5</f>
        <v>NT bê tông</v>
      </c>
      <c r="G106" s="114" t="s">
        <v>357</v>
      </c>
      <c r="H106" s="150">
        <v>439495</v>
      </c>
      <c r="I106" s="150"/>
      <c r="J106" s="116" t="s">
        <v>62</v>
      </c>
      <c r="K106" s="151" t="s">
        <v>254</v>
      </c>
      <c r="L106" s="116">
        <v>0.14499999999999999</v>
      </c>
      <c r="M106"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06" s="114" t="str">
        <f>Data!$B$5</f>
        <v>TCVN 4453:1995 – Kết cấu bê tông và bê tông cốt thép – Quy phạm thi công và nghiệm thu.</v>
      </c>
      <c r="O106" s="116" t="s">
        <v>258</v>
      </c>
      <c r="P106" s="118" t="s">
        <v>238</v>
      </c>
      <c r="Q106" s="116"/>
      <c r="R106" s="116" t="s">
        <v>251</v>
      </c>
      <c r="S106" s="116">
        <v>1</v>
      </c>
    </row>
    <row r="107" spans="1:19" s="225" customFormat="1">
      <c r="A107" s="217"/>
      <c r="B107" s="218"/>
      <c r="C107" s="305">
        <f>MAX($C$3:C106)+1</f>
        <v>101</v>
      </c>
      <c r="D107" s="202" t="str">
        <f t="shared" ref="D107" si="10">TEXT(C107,"00")&amp;"/BBNT/KM439+440"</f>
        <v>101/BBNT/KM439+440</v>
      </c>
      <c r="E107" s="219">
        <f>+E87</f>
        <v>46163</v>
      </c>
      <c r="F107" s="220"/>
      <c r="G107" s="220" t="s">
        <v>963</v>
      </c>
      <c r="H107" s="251">
        <v>439440</v>
      </c>
      <c r="I107" s="251">
        <v>439448</v>
      </c>
      <c r="J107" s="202" t="s">
        <v>61</v>
      </c>
      <c r="K107" s="222"/>
      <c r="L107" s="202"/>
      <c r="M107" s="223"/>
      <c r="N107" s="220"/>
      <c r="O107" s="202" t="s">
        <v>962</v>
      </c>
      <c r="P107" s="224" t="s">
        <v>238</v>
      </c>
      <c r="Q107" s="202"/>
      <c r="R107" s="202" t="s">
        <v>251</v>
      </c>
      <c r="S107" s="202">
        <v>1</v>
      </c>
    </row>
    <row r="108" spans="1:19" s="282" customFormat="1">
      <c r="A108" s="217"/>
      <c r="B108" s="218"/>
      <c r="C108" s="277" t="s">
        <v>358</v>
      </c>
      <c r="D108" s="278" t="s">
        <v>359</v>
      </c>
      <c r="E108" s="279"/>
      <c r="F108" s="279"/>
      <c r="G108" s="279"/>
      <c r="H108" s="279"/>
      <c r="I108" s="279"/>
      <c r="J108" s="279"/>
      <c r="K108" s="280"/>
      <c r="L108" s="279"/>
      <c r="M108" s="279"/>
      <c r="N108" s="279"/>
      <c r="O108" s="279"/>
      <c r="P108" s="281"/>
      <c r="Q108" s="279"/>
      <c r="R108" s="279"/>
      <c r="S108" s="279"/>
    </row>
    <row r="109" spans="1:19">
      <c r="A109" s="146"/>
      <c r="B109" s="147"/>
      <c r="C109" s="148">
        <f>MAX($C$3:C108)+1</f>
        <v>102</v>
      </c>
      <c r="D109" s="116" t="str">
        <f>COUNT($C$109:C109)&amp;"/BBNT/KM440+210"</f>
        <v>1/BBNT/KM440+210</v>
      </c>
      <c r="E109" s="149">
        <v>46035</v>
      </c>
      <c r="F109" s="114"/>
      <c r="G109" s="114" t="s">
        <v>870</v>
      </c>
      <c r="H109" s="187">
        <v>440200</v>
      </c>
      <c r="I109" s="187">
        <v>440243.77</v>
      </c>
      <c r="J109" s="116" t="s">
        <v>62</v>
      </c>
      <c r="K109" s="151"/>
      <c r="L109" s="116"/>
      <c r="M109" s="115"/>
      <c r="N109" s="114"/>
      <c r="O109" s="116" t="s">
        <v>146</v>
      </c>
      <c r="P109" s="118" t="s">
        <v>238</v>
      </c>
      <c r="Q109" s="116"/>
      <c r="R109" s="116" t="s">
        <v>251</v>
      </c>
      <c r="S109" s="116">
        <v>2</v>
      </c>
    </row>
    <row r="110" spans="1:19">
      <c r="A110" s="146"/>
      <c r="B110" s="147"/>
      <c r="C110" s="148">
        <f>MAX($C$3:C109)+1</f>
        <v>103</v>
      </c>
      <c r="D110" s="116" t="str">
        <f>COUNT($C$109:C110)&amp;"/BBNT/KM440+210"</f>
        <v>2/BBNT/KM440+210</v>
      </c>
      <c r="E110" s="149">
        <f>+E109</f>
        <v>46035</v>
      </c>
      <c r="F110" s="114"/>
      <c r="G110" s="114" t="s">
        <v>871</v>
      </c>
      <c r="H110" s="187">
        <v>440200</v>
      </c>
      <c r="I110" s="187">
        <v>440243.77</v>
      </c>
      <c r="J110" s="116" t="s">
        <v>62</v>
      </c>
      <c r="K110" s="151"/>
      <c r="L110" s="116"/>
      <c r="M110" s="115"/>
      <c r="N110" s="114"/>
      <c r="O110" s="116" t="s">
        <v>145</v>
      </c>
      <c r="P110" s="118" t="s">
        <v>238</v>
      </c>
      <c r="Q110" s="116"/>
      <c r="R110" s="116" t="s">
        <v>251</v>
      </c>
      <c r="S110" s="116">
        <v>2</v>
      </c>
    </row>
    <row r="111" spans="1:19" ht="33.75">
      <c r="A111" s="146"/>
      <c r="B111" s="147"/>
      <c r="C111" s="148">
        <f>MAX($C$3:C110)+1</f>
        <v>104</v>
      </c>
      <c r="D111" s="116" t="str">
        <f>COUNT($C$109:C111)&amp;"/BBNT/KM440+210"</f>
        <v>3/BBNT/KM440+210</v>
      </c>
      <c r="E111" s="149">
        <f>+E110</f>
        <v>46035</v>
      </c>
      <c r="F111" s="114" t="str">
        <f>Data!$A$6</f>
        <v xml:space="preserve">Hố móng </v>
      </c>
      <c r="G111" s="114" t="s">
        <v>360</v>
      </c>
      <c r="H111" s="187">
        <v>440212.18</v>
      </c>
      <c r="I111" s="187">
        <v>440224.36</v>
      </c>
      <c r="J111" s="116" t="s">
        <v>62</v>
      </c>
      <c r="K111" s="151" t="s">
        <v>66</v>
      </c>
      <c r="L111" s="116">
        <v>11</v>
      </c>
      <c r="M111"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11" s="114" t="str">
        <f>Data!$B$6</f>
        <v xml:space="preserve"> TCVN 9436-2012, TCVN 4447-2012 và các tiêu chuẩn, quy chuẩn hiện hành của nhà nước.</v>
      </c>
      <c r="O111" s="116" t="s">
        <v>258</v>
      </c>
      <c r="P111" s="118" t="s">
        <v>238</v>
      </c>
      <c r="Q111" s="116" t="s">
        <v>251</v>
      </c>
      <c r="R111" s="116" t="s">
        <v>251</v>
      </c>
      <c r="S111" s="116">
        <v>2</v>
      </c>
    </row>
    <row r="112" spans="1:19" ht="33.75">
      <c r="A112" s="146"/>
      <c r="B112" s="147"/>
      <c r="C112" s="148">
        <f>MAX($C$3:C111)+1</f>
        <v>105</v>
      </c>
      <c r="D112" s="116" t="str">
        <f>COUNT($C$109:C112)&amp;"/BBNT/KM440+210"</f>
        <v>4/BBNT/KM440+210</v>
      </c>
      <c r="E112" s="149">
        <f>+E111</f>
        <v>46035</v>
      </c>
      <c r="F112" s="114" t="str">
        <f>Data!$A$40</f>
        <v>Lót bạt dứa</v>
      </c>
      <c r="G112" s="114" t="s">
        <v>361</v>
      </c>
      <c r="H112" s="187">
        <v>440212.18</v>
      </c>
      <c r="I112" s="187">
        <v>440224.36</v>
      </c>
      <c r="J112" s="116" t="s">
        <v>62</v>
      </c>
      <c r="K112" s="151" t="s">
        <v>252</v>
      </c>
      <c r="L112" s="116">
        <f>1.12*L111</f>
        <v>12.32</v>
      </c>
      <c r="M112"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112" s="114" t="str">
        <f>Data!$B$40</f>
        <v>TCVN 4453:1995 – Kết cấu bê tông và bê tông cốt thép – Quy phạm thi công và nghiệm thu.</v>
      </c>
      <c r="O112" s="116" t="s">
        <v>258</v>
      </c>
      <c r="P112" s="118" t="s">
        <v>238</v>
      </c>
      <c r="Q112" s="116" t="s">
        <v>251</v>
      </c>
      <c r="R112" s="116" t="s">
        <v>251</v>
      </c>
      <c r="S112" s="116">
        <v>2</v>
      </c>
    </row>
    <row r="113" spans="1:20" ht="40.5">
      <c r="A113" s="146"/>
      <c r="B113" s="147"/>
      <c r="C113" s="148">
        <f>MAX($C$3:C112)+1</f>
        <v>106</v>
      </c>
      <c r="D113" s="116" t="str">
        <f>COUNT($C$109:C113)&amp;"/BBNT/KM440+210"</f>
        <v>5/BBNT/KM440+210</v>
      </c>
      <c r="E113" s="149">
        <f t="shared" ref="E113" si="11">+E112</f>
        <v>46035</v>
      </c>
      <c r="F113" s="114" t="str">
        <f>Data!$A$4</f>
        <v>Đổ bê tông</v>
      </c>
      <c r="G113" s="114" t="s">
        <v>362</v>
      </c>
      <c r="H113" s="187">
        <v>440212.18</v>
      </c>
      <c r="I113" s="187">
        <v>440224.36</v>
      </c>
      <c r="J113" s="116" t="s">
        <v>62</v>
      </c>
      <c r="K113" s="151" t="s">
        <v>254</v>
      </c>
      <c r="L113" s="116">
        <f>0.07*L111</f>
        <v>0.77</v>
      </c>
      <c r="M113"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13" s="114" t="str">
        <f>Data!$B$4</f>
        <v xml:space="preserve"> TCVN 4453 : 1995 và các tiêu chuẩn, quy chuẩn hiện hành của nhà nước.</v>
      </c>
      <c r="O113" s="116" t="s">
        <v>257</v>
      </c>
      <c r="P113" s="118" t="s">
        <v>238</v>
      </c>
      <c r="Q113" s="116" t="s">
        <v>251</v>
      </c>
      <c r="R113" s="116" t="s">
        <v>251</v>
      </c>
      <c r="S113" s="116">
        <v>2</v>
      </c>
    </row>
    <row r="114" spans="1:20" ht="33.75">
      <c r="A114" s="146"/>
      <c r="B114" s="147"/>
      <c r="C114" s="148">
        <f>MAX($C$3:C113)+1</f>
        <v>107</v>
      </c>
      <c r="D114" s="116" t="str">
        <f>COUNT($C$109:C114)&amp;"/BBNT/KM440+210"</f>
        <v>6/BBNT/KM440+210</v>
      </c>
      <c r="E114" s="149">
        <f>+E113+7</f>
        <v>46042</v>
      </c>
      <c r="F114" s="114" t="str">
        <f>Data!$A$5</f>
        <v>NT bê tông</v>
      </c>
      <c r="G114" s="114" t="s">
        <v>363</v>
      </c>
      <c r="H114" s="187">
        <v>440212.18</v>
      </c>
      <c r="I114" s="187">
        <v>440224.36</v>
      </c>
      <c r="J114" s="116" t="s">
        <v>62</v>
      </c>
      <c r="K114" s="151" t="s">
        <v>254</v>
      </c>
      <c r="L114" s="116">
        <f>+L113</f>
        <v>0.77</v>
      </c>
      <c r="M114"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14" s="114" t="str">
        <f>Data!$B$5</f>
        <v>TCVN 4453:1995 – Kết cấu bê tông và bê tông cốt thép – Quy phạm thi công và nghiệm thu.</v>
      </c>
      <c r="O114" s="116" t="s">
        <v>258</v>
      </c>
      <c r="P114" s="118" t="s">
        <v>238</v>
      </c>
      <c r="Q114" s="116"/>
      <c r="R114" s="116" t="s">
        <v>251</v>
      </c>
      <c r="S114" s="116">
        <v>2</v>
      </c>
    </row>
    <row r="115" spans="1:20" s="216" customFormat="1" ht="40.5">
      <c r="A115" s="209"/>
      <c r="B115" s="210"/>
      <c r="C115" s="148">
        <f>MAX($C$3:C114)+1</f>
        <v>108</v>
      </c>
      <c r="D115" s="116" t="str">
        <f>COUNT($C$109:C115)&amp;"/BBNT/KM440+210"</f>
        <v>7/BBNT/KM440+210</v>
      </c>
      <c r="E115" s="211">
        <f>+E110</f>
        <v>46035</v>
      </c>
      <c r="F115" s="125" t="str">
        <f>Data!$A$39</f>
        <v>Khuôn lề gia cố BTXM</v>
      </c>
      <c r="G115" s="125" t="str">
        <f>Data!$A$39</f>
        <v>Khuôn lề gia cố BTXM</v>
      </c>
      <c r="H115" s="187">
        <v>440200</v>
      </c>
      <c r="I115" s="187">
        <v>440243.77</v>
      </c>
      <c r="J115" s="212" t="s">
        <v>62</v>
      </c>
      <c r="K115" s="213"/>
      <c r="L115" s="212" t="s">
        <v>947</v>
      </c>
      <c r="M115" s="214"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115" s="125" t="str">
        <f>Data!$B$39</f>
        <v>TCVN 4453:1995 – Kết cấu bê tông và bê tông cốt thép – Quy phạm thi công và nghiệm thu.</v>
      </c>
      <c r="O115" s="212" t="s">
        <v>258</v>
      </c>
      <c r="P115" s="215" t="s">
        <v>238</v>
      </c>
      <c r="Q115" s="212" t="s">
        <v>251</v>
      </c>
      <c r="R115" s="212" t="s">
        <v>251</v>
      </c>
      <c r="S115" s="212">
        <v>2</v>
      </c>
      <c r="T115" s="152"/>
    </row>
    <row r="116" spans="1:20" ht="30">
      <c r="A116" s="146"/>
      <c r="B116" s="147"/>
      <c r="C116" s="148">
        <f>MAX($C$3:C115)+1</f>
        <v>109</v>
      </c>
      <c r="D116" s="116" t="str">
        <f>COUNT($C$109:C116)&amp;"/BBNT/KM440+210"</f>
        <v>8/BBNT/KM440+210</v>
      </c>
      <c r="E116" s="149">
        <f>+E115</f>
        <v>46035</v>
      </c>
      <c r="F116" s="114" t="str">
        <f>Data!$A$44</f>
        <v>Vận chuyển đá C4 sang Km442+620 và Km442+660 để đắp cự ly 2400m</v>
      </c>
      <c r="G116" s="114" t="s">
        <v>946</v>
      </c>
      <c r="H116" s="187">
        <v>440212.18</v>
      </c>
      <c r="I116" s="187">
        <v>440224.36</v>
      </c>
      <c r="J116" s="116" t="s">
        <v>62</v>
      </c>
      <c r="K116" s="151" t="s">
        <v>254</v>
      </c>
      <c r="L116" s="116">
        <v>11.83</v>
      </c>
      <c r="M116" s="115" t="str">
        <f>Data!$I$44</f>
        <v>- Đá C4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c r="N116" s="114" t="str">
        <f>Data!$B$44</f>
        <v xml:space="preserve"> TCVN 9361-2012, TCVN 4447-2012 và các tiêu chuẩn, quy chuẩn hiện hành của nhà nước.</v>
      </c>
      <c r="O116" s="116" t="s">
        <v>258</v>
      </c>
      <c r="P116" s="118" t="s">
        <v>238</v>
      </c>
      <c r="Q116" s="116" t="s">
        <v>251</v>
      </c>
      <c r="R116" s="116" t="s">
        <v>251</v>
      </c>
      <c r="S116" s="116">
        <v>2</v>
      </c>
    </row>
    <row r="117" spans="1:20" s="216" customFormat="1" ht="40.5">
      <c r="A117" s="209"/>
      <c r="B117" s="210"/>
      <c r="C117" s="148">
        <f>MAX($C$3:C116)+1</f>
        <v>110</v>
      </c>
      <c r="D117" s="116" t="str">
        <f>COUNT($C$109:C117)&amp;"/BBNT/KM440+210"</f>
        <v>9/BBNT/KM440+210</v>
      </c>
      <c r="E117" s="211">
        <f>+E115</f>
        <v>46035</v>
      </c>
      <c r="F117" s="125" t="str">
        <f>Data!$A$31</f>
        <v>Lớp móng đá dăm nước</v>
      </c>
      <c r="G117" s="125" t="s">
        <v>344</v>
      </c>
      <c r="H117" s="187">
        <v>440200</v>
      </c>
      <c r="I117" s="187">
        <v>440243.77</v>
      </c>
      <c r="J117" s="212" t="s">
        <v>62</v>
      </c>
      <c r="K117" s="213" t="s">
        <v>252</v>
      </c>
      <c r="L117" s="212">
        <v>39.31</v>
      </c>
      <c r="M117" s="214"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117" s="125" t="str">
        <f>Data!$B$31</f>
        <v>TCVN 9504:2012 - Lớp kết cấu áo đường đá dăm nước - thi công và nghiệm thu</v>
      </c>
      <c r="O117" s="212" t="s">
        <v>258</v>
      </c>
      <c r="P117" s="215" t="s">
        <v>238</v>
      </c>
      <c r="Q117" s="212" t="s">
        <v>251</v>
      </c>
      <c r="R117" s="212" t="s">
        <v>251</v>
      </c>
      <c r="S117" s="212">
        <v>2</v>
      </c>
      <c r="T117" s="152"/>
    </row>
    <row r="118" spans="1:20" s="216" customFormat="1" ht="33.75">
      <c r="A118" s="209"/>
      <c r="B118" s="210"/>
      <c r="C118" s="148">
        <f>MAX($C$3:C117)+1</f>
        <v>111</v>
      </c>
      <c r="D118" s="116" t="str">
        <f>COUNT($C$109:C118)&amp;"/BBNT/KM440+210"</f>
        <v>10/BBNT/KM440+210</v>
      </c>
      <c r="E118" s="211">
        <f t="shared" ref="E118:E119" si="12">+E117</f>
        <v>46035</v>
      </c>
      <c r="F118" s="125" t="str">
        <f>Data!$A$40</f>
        <v>Lót bạt dứa</v>
      </c>
      <c r="G118" s="125" t="s">
        <v>350</v>
      </c>
      <c r="H118" s="187">
        <v>440200</v>
      </c>
      <c r="I118" s="187">
        <v>440243.77</v>
      </c>
      <c r="J118" s="212" t="s">
        <v>62</v>
      </c>
      <c r="K118" s="213" t="s">
        <v>252</v>
      </c>
      <c r="L118" s="212">
        <f t="shared" ref="L118" si="13">+L117</f>
        <v>39.31</v>
      </c>
      <c r="M118" s="214"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118" s="125" t="str">
        <f>Data!$B$40</f>
        <v>TCVN 4453:1995 – Kết cấu bê tông và bê tông cốt thép – Quy phạm thi công và nghiệm thu.</v>
      </c>
      <c r="O118" s="212" t="s">
        <v>258</v>
      </c>
      <c r="P118" s="215" t="s">
        <v>238</v>
      </c>
      <c r="Q118" s="212" t="s">
        <v>251</v>
      </c>
      <c r="R118" s="212" t="s">
        <v>251</v>
      </c>
      <c r="S118" s="212">
        <v>2</v>
      </c>
      <c r="T118" s="152"/>
    </row>
    <row r="119" spans="1:20" s="216" customFormat="1" ht="40.5">
      <c r="A119" s="209"/>
      <c r="B119" s="210"/>
      <c r="C119" s="148">
        <f>MAX($C$3:C118)+1</f>
        <v>112</v>
      </c>
      <c r="D119" s="116" t="str">
        <f>COUNT($C$109:C119)&amp;"/BBNT/KM440+210"</f>
        <v>11/BBNT/KM440+210</v>
      </c>
      <c r="E119" s="211">
        <f t="shared" si="12"/>
        <v>46035</v>
      </c>
      <c r="F119" s="125" t="str">
        <f>Data!$A$4</f>
        <v>Đổ bê tông</v>
      </c>
      <c r="G119" s="185" t="s">
        <v>343</v>
      </c>
      <c r="H119" s="187">
        <v>440200</v>
      </c>
      <c r="I119" s="187">
        <v>440243.77</v>
      </c>
      <c r="J119" s="212" t="s">
        <v>62</v>
      </c>
      <c r="K119" s="213" t="s">
        <v>254</v>
      </c>
      <c r="L119" s="212">
        <f>+L118*0.2</f>
        <v>7.862000000000001</v>
      </c>
      <c r="M119" s="214"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19" s="125" t="str">
        <f>Data!$B$4</f>
        <v xml:space="preserve"> TCVN 4453 : 1995 và các tiêu chuẩn, quy chuẩn hiện hành của nhà nước.</v>
      </c>
      <c r="O119" s="116" t="s">
        <v>257</v>
      </c>
      <c r="P119" s="215" t="s">
        <v>238</v>
      </c>
      <c r="Q119" s="212" t="s">
        <v>251</v>
      </c>
      <c r="R119" s="212" t="s">
        <v>251</v>
      </c>
      <c r="S119" s="212">
        <v>2</v>
      </c>
      <c r="T119" s="152"/>
    </row>
    <row r="120" spans="1:20" s="216" customFormat="1" ht="33.75">
      <c r="A120" s="209"/>
      <c r="B120" s="210"/>
      <c r="C120" s="148">
        <f>MAX($C$3:C119)+1</f>
        <v>113</v>
      </c>
      <c r="D120" s="116" t="str">
        <f>COUNT($C$109:C120)&amp;"/BBNT/KM440+210"</f>
        <v>12/BBNT/KM440+210</v>
      </c>
      <c r="E120" s="211">
        <f>+E119+7</f>
        <v>46042</v>
      </c>
      <c r="F120" s="125" t="str">
        <f>Data!$A$5</f>
        <v>NT bê tông</v>
      </c>
      <c r="G120" s="185" t="s">
        <v>345</v>
      </c>
      <c r="H120" s="187">
        <v>440200</v>
      </c>
      <c r="I120" s="187">
        <v>440243.77</v>
      </c>
      <c r="J120" s="212" t="s">
        <v>62</v>
      </c>
      <c r="K120" s="213" t="s">
        <v>252</v>
      </c>
      <c r="L120" s="212">
        <f>+L119</f>
        <v>7.862000000000001</v>
      </c>
      <c r="M120" s="214"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20" s="125" t="str">
        <f>Data!$B$5</f>
        <v>TCVN 4453:1995 – Kết cấu bê tông và bê tông cốt thép – Quy phạm thi công và nghiệm thu.</v>
      </c>
      <c r="O120" s="212" t="s">
        <v>258</v>
      </c>
      <c r="P120" s="215" t="s">
        <v>238</v>
      </c>
      <c r="Q120" s="212"/>
      <c r="R120" s="212" t="s">
        <v>251</v>
      </c>
      <c r="S120" s="212">
        <v>2</v>
      </c>
      <c r="T120" s="152"/>
    </row>
    <row r="121" spans="1:20">
      <c r="A121" s="146"/>
      <c r="B121" s="147"/>
      <c r="C121" s="148">
        <f>MAX($C$3:C120)+1</f>
        <v>114</v>
      </c>
      <c r="D121" s="116" t="str">
        <f>COUNT($C$109:C121)&amp;"/BBNT/KM440+210"</f>
        <v>13/BBNT/KM440+210</v>
      </c>
      <c r="E121" s="149">
        <f>+E120</f>
        <v>46042</v>
      </c>
      <c r="F121" s="114"/>
      <c r="G121" s="114" t="s">
        <v>992</v>
      </c>
      <c r="H121" s="187">
        <v>440200</v>
      </c>
      <c r="I121" s="187">
        <v>440243.77</v>
      </c>
      <c r="J121" s="116" t="s">
        <v>62</v>
      </c>
      <c r="K121" s="151"/>
      <c r="L121" s="116"/>
      <c r="M121" s="115"/>
      <c r="N121" s="114"/>
      <c r="O121" s="116" t="s">
        <v>962</v>
      </c>
      <c r="P121" s="118" t="s">
        <v>238</v>
      </c>
      <c r="Q121" s="116"/>
      <c r="R121" s="116" t="s">
        <v>251</v>
      </c>
      <c r="S121" s="116">
        <v>2</v>
      </c>
    </row>
    <row r="122" spans="1:20" s="282" customFormat="1">
      <c r="A122" s="217"/>
      <c r="B122" s="218"/>
      <c r="C122" s="277" t="s">
        <v>364</v>
      </c>
      <c r="D122" s="278" t="s">
        <v>365</v>
      </c>
      <c r="E122" s="279"/>
      <c r="F122" s="279"/>
      <c r="G122" s="279"/>
      <c r="H122" s="279"/>
      <c r="I122" s="279"/>
      <c r="J122" s="279"/>
      <c r="K122" s="280"/>
      <c r="L122" s="279"/>
      <c r="M122" s="279"/>
      <c r="N122" s="279"/>
      <c r="O122" s="279"/>
      <c r="P122" s="281"/>
      <c r="Q122" s="279"/>
      <c r="R122" s="279"/>
      <c r="S122" s="279"/>
    </row>
    <row r="123" spans="1:20">
      <c r="A123" s="146"/>
      <c r="B123" s="147"/>
      <c r="C123" s="148">
        <f>MAX($C$3:C122)+1</f>
        <v>115</v>
      </c>
      <c r="D123" s="116" t="str">
        <f>COUNT($C$123:C123)&amp;"/BBNT/KM440+250"</f>
        <v>1/BBNT/KM440+250</v>
      </c>
      <c r="E123" s="149">
        <f>+E119+1</f>
        <v>46036</v>
      </c>
      <c r="F123" s="114"/>
      <c r="G123" s="114" t="s">
        <v>858</v>
      </c>
      <c r="H123" s="187">
        <v>440200</v>
      </c>
      <c r="I123" s="187">
        <v>440264.04</v>
      </c>
      <c r="J123" s="116" t="s">
        <v>61</v>
      </c>
      <c r="K123" s="151"/>
      <c r="L123" s="191"/>
      <c r="M123" s="115"/>
      <c r="N123" s="114"/>
      <c r="O123" s="116" t="s">
        <v>146</v>
      </c>
      <c r="P123" s="118" t="s">
        <v>238</v>
      </c>
      <c r="Q123" s="116"/>
      <c r="R123" s="116" t="s">
        <v>251</v>
      </c>
      <c r="S123" s="116">
        <v>2</v>
      </c>
    </row>
    <row r="124" spans="1:20">
      <c r="A124" s="146"/>
      <c r="B124" s="147"/>
      <c r="C124" s="148">
        <f>MAX($C$3:C123)+1</f>
        <v>116</v>
      </c>
      <c r="D124" s="116" t="str">
        <f>COUNT($C$123:C124)&amp;"/BBNT/KM440+250"</f>
        <v>2/BBNT/KM440+250</v>
      </c>
      <c r="E124" s="149">
        <f>+E123</f>
        <v>46036</v>
      </c>
      <c r="F124" s="114"/>
      <c r="G124" s="114" t="s">
        <v>859</v>
      </c>
      <c r="H124" s="187">
        <v>440200</v>
      </c>
      <c r="I124" s="187">
        <v>440264.04</v>
      </c>
      <c r="J124" s="116" t="s">
        <v>61</v>
      </c>
      <c r="K124" s="151"/>
      <c r="L124" s="116"/>
      <c r="M124" s="189"/>
      <c r="N124" s="114"/>
      <c r="O124" s="116" t="s">
        <v>145</v>
      </c>
      <c r="P124" s="118" t="s">
        <v>238</v>
      </c>
      <c r="Q124" s="116"/>
      <c r="R124" s="116" t="s">
        <v>251</v>
      </c>
      <c r="S124" s="116">
        <v>2</v>
      </c>
    </row>
    <row r="125" spans="1:20" ht="45">
      <c r="A125" s="146"/>
      <c r="B125" s="147"/>
      <c r="C125" s="148">
        <f>MAX($C$3:C124)+1</f>
        <v>117</v>
      </c>
      <c r="D125" s="116" t="str">
        <f>COUNT($C$123:C125)&amp;"/BBNT/KM440+250"</f>
        <v>3/BBNT/KM440+250</v>
      </c>
      <c r="E125" s="149">
        <f>+E124</f>
        <v>46036</v>
      </c>
      <c r="F125" s="114" t="str">
        <f>Data!$A$29</f>
        <v>Tháo dỡ cột hộ lan tôn sóng cũ</v>
      </c>
      <c r="G125" s="114" t="str">
        <f>Data!$A$29</f>
        <v>Tháo dỡ cột hộ lan tôn sóng cũ</v>
      </c>
      <c r="H125" s="187">
        <v>440200</v>
      </c>
      <c r="I125" s="187">
        <v>440264.04</v>
      </c>
      <c r="J125" s="116" t="s">
        <v>61</v>
      </c>
      <c r="K125" s="151" t="s">
        <v>66</v>
      </c>
      <c r="L125" s="116">
        <v>60</v>
      </c>
      <c r="M125" s="115" t="str">
        <f>Data!$I$29</f>
        <v>- Tháo dỡ cột hộ lan tôn sóng đúng phạm vi, vị trí theo thiết kế;
- Quá trình tháo dỡ không làm hư hỏng các cấu kiện lân cận;
- Cột sau tháo được thu gom, phân loại, vận chuyển đúng quy định, không rơi vãi;
- Thi công có rào chắn, biển báo, đảm bảo an toàn giao thông và lao động;
- Đánh giá: Phù hợp thiết kế và tiêu chuẩn kỹ thuật.</v>
      </c>
      <c r="N125" s="114" t="str">
        <f>Data!$B$29</f>
        <v>QCVN41:2024/BGTVT - Quy chuẩn kỹ thuật quốc gia về biển báo hiệu đường bộ; TCVN8791:2018 Sơn tín hiệu giao thông.</v>
      </c>
      <c r="O125" s="116" t="s">
        <v>258</v>
      </c>
      <c r="P125" s="118" t="s">
        <v>238</v>
      </c>
      <c r="Q125" s="116" t="s">
        <v>251</v>
      </c>
      <c r="R125" s="116" t="s">
        <v>251</v>
      </c>
      <c r="S125" s="116">
        <v>2</v>
      </c>
    </row>
    <row r="126" spans="1:20" ht="40.5">
      <c r="A126" s="146"/>
      <c r="B126" s="147"/>
      <c r="C126" s="148">
        <f>MAX($C$3:C125)+1</f>
        <v>118</v>
      </c>
      <c r="D126" s="116" t="str">
        <f>COUNT($C$123:C126)&amp;"/BBNT/KM440+250"</f>
        <v>4/BBNT/KM440+250</v>
      </c>
      <c r="E126" s="149">
        <f>+E125</f>
        <v>46036</v>
      </c>
      <c r="F126" s="114" t="str">
        <f>Data!$A$30</f>
        <v>Phá dỡ rọ đá cũ</v>
      </c>
      <c r="G126" s="114" t="str">
        <f>Data!$A$30</f>
        <v>Phá dỡ rọ đá cũ</v>
      </c>
      <c r="H126" s="187">
        <v>440203.43</v>
      </c>
      <c r="I126" s="187">
        <v>440264.04</v>
      </c>
      <c r="J126" s="116" t="s">
        <v>61</v>
      </c>
      <c r="K126" s="151" t="s">
        <v>313</v>
      </c>
      <c r="L126" s="116">
        <v>21</v>
      </c>
      <c r="M126" s="115" t="str">
        <f>Data!$I$30</f>
        <v>- Phá dỡ rọ đá cũ đúng phạm vi, vị trí theo thiết kế;
- Tháo dỡ không ảnh hưởng nền, mái taluy và kết cấu lân cận;
- Đá, lưới thép được thu gom, vận chuyển gọn gàng, không rơi vãi;
- Mặt bằng sau phá dỡ sạch sẽ, đảm bảo thi công tiếp theo;
- Thi công đảm bảo an toàn lao động và giao thông;
- Đánh giá: Phù hợp thiết kế và tiêu chuẩn kỹ thuật.</v>
      </c>
      <c r="N126" s="114" t="str">
        <f>Data!$B$30</f>
        <v>TCVN 10335:2014 – Rọ đá – Yêu cầu thiết kế, thi công và nghiệm thu.</v>
      </c>
      <c r="O126" s="116" t="s">
        <v>258</v>
      </c>
      <c r="P126" s="118" t="s">
        <v>238</v>
      </c>
      <c r="Q126" s="116" t="s">
        <v>251</v>
      </c>
      <c r="R126" s="116" t="s">
        <v>251</v>
      </c>
      <c r="S126" s="116">
        <v>2</v>
      </c>
    </row>
    <row r="127" spans="1:20" ht="33.75">
      <c r="A127" s="146"/>
      <c r="B127" s="147"/>
      <c r="C127" s="148">
        <f>MAX($C$3:C126)+1</f>
        <v>119</v>
      </c>
      <c r="D127" s="116" t="str">
        <f>COUNT($C$123:C127)&amp;"/BBNT/KM440+250"</f>
        <v>5/BBNT/KM440+250</v>
      </c>
      <c r="E127" s="149">
        <f>+E126</f>
        <v>46036</v>
      </c>
      <c r="F127" s="114" t="str">
        <f>Data!$A$42</f>
        <v>Phá bỏ kè đá xây cũ</v>
      </c>
      <c r="G127" s="114" t="s">
        <v>369</v>
      </c>
      <c r="H127" s="187">
        <f>440200+3.83+0.9</f>
        <v>440204.73000000004</v>
      </c>
      <c r="I127" s="187">
        <v>440264.04</v>
      </c>
      <c r="J127" s="116" t="s">
        <v>61</v>
      </c>
      <c r="K127" s="151" t="s">
        <v>254</v>
      </c>
      <c r="L127" s="116">
        <v>166</v>
      </c>
      <c r="M127" s="115" t="str">
        <f>Data!$I$42</f>
        <v>- Công tác phá dỡ kè đá xây cũ được thực hiện đúng phạm vi, vị trí theo hồ sơ thiết kế và chỉ dẫn kỹ thuật;
- Quá trình phá dỡ đảm bảo không gây ảnh hưởng đến nền, mái taluy và các kết cấu lân cận;
- Vật liệu sau phá dỡ được vận chuyển ra khỏi hiện trường;
- Mặt bằng sau phá dỡ được dọn dẹp sạch sẽ, đảm bảo điều kiện thi công các hạng mục tiếp theo;
- Đánh giá: Phù hợp với thiết kế và tiêu chuẩn kỹ thuật, quy trình thi công và nghiệm thu.</v>
      </c>
      <c r="N127" s="114" t="str">
        <f>Data!$B$42</f>
        <v xml:space="preserve"> TCVN 9361-2012, TCVN 4447-2012 và các tiêu chuẩn, quy chuẩn hiện hành của nhà nước.</v>
      </c>
      <c r="O127" s="116" t="s">
        <v>258</v>
      </c>
      <c r="P127" s="118" t="s">
        <v>238</v>
      </c>
      <c r="Q127" s="116" t="s">
        <v>251</v>
      </c>
      <c r="R127" s="116" t="s">
        <v>251</v>
      </c>
      <c r="S127" s="116">
        <v>2</v>
      </c>
    </row>
    <row r="128" spans="1:20" ht="33.75">
      <c r="A128" s="146"/>
      <c r="B128" s="147"/>
      <c r="C128" s="148"/>
      <c r="D128" s="116"/>
      <c r="E128" s="149">
        <f t="shared" ref="E128:E132" si="14">+E127+1</f>
        <v>46037</v>
      </c>
      <c r="F128" s="114" t="str">
        <f>Data!$A$6</f>
        <v xml:space="preserve">Hố móng </v>
      </c>
      <c r="G128" s="114" t="s">
        <v>245</v>
      </c>
      <c r="H128" s="187">
        <f t="shared" ref="H128:H196" si="15">440200+3.83+0.9</f>
        <v>440204.73000000004</v>
      </c>
      <c r="I128" s="187">
        <v>440264.04</v>
      </c>
      <c r="J128" s="116" t="s">
        <v>61</v>
      </c>
      <c r="K128" s="151"/>
      <c r="L128" s="116"/>
      <c r="M128"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28" s="114" t="str">
        <f>Data!$B$6</f>
        <v xml:space="preserve"> TCVN 9436-2012, TCVN 4447-2012 và các tiêu chuẩn, quy chuẩn hiện hành của nhà nước.</v>
      </c>
      <c r="O128" s="116" t="s">
        <v>258</v>
      </c>
      <c r="P128" s="118" t="s">
        <v>238</v>
      </c>
      <c r="Q128" s="116" t="s">
        <v>251</v>
      </c>
      <c r="R128" s="116"/>
      <c r="S128" s="116">
        <v>2</v>
      </c>
    </row>
    <row r="129" spans="1:19" ht="33.75">
      <c r="A129" s="146"/>
      <c r="B129" s="147"/>
      <c r="C129" s="148"/>
      <c r="D129" s="116"/>
      <c r="E129" s="149">
        <f t="shared" si="14"/>
        <v>46038</v>
      </c>
      <c r="F129" s="114" t="str">
        <f>Data!$A$6</f>
        <v xml:space="preserve">Hố móng </v>
      </c>
      <c r="G129" s="114" t="s">
        <v>245</v>
      </c>
      <c r="H129" s="187">
        <f t="shared" si="15"/>
        <v>440204.73000000004</v>
      </c>
      <c r="I129" s="187">
        <v>440264.04</v>
      </c>
      <c r="J129" s="116" t="s">
        <v>61</v>
      </c>
      <c r="K129" s="151"/>
      <c r="L129" s="116"/>
      <c r="M129"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29" s="114" t="str">
        <f>Data!$B$6</f>
        <v xml:space="preserve"> TCVN 9436-2012, TCVN 4447-2012 và các tiêu chuẩn, quy chuẩn hiện hành của nhà nước.</v>
      </c>
      <c r="O129" s="116" t="s">
        <v>258</v>
      </c>
      <c r="P129" s="118" t="s">
        <v>238</v>
      </c>
      <c r="Q129" s="116" t="s">
        <v>251</v>
      </c>
      <c r="R129" s="116"/>
      <c r="S129" s="116">
        <v>2</v>
      </c>
    </row>
    <row r="130" spans="1:19" ht="33.75">
      <c r="A130" s="146"/>
      <c r="B130" s="147"/>
      <c r="C130" s="148"/>
      <c r="D130" s="116"/>
      <c r="E130" s="149">
        <f t="shared" si="14"/>
        <v>46039</v>
      </c>
      <c r="F130" s="114" t="str">
        <f>Data!$A$6</f>
        <v xml:space="preserve">Hố móng </v>
      </c>
      <c r="G130" s="114" t="s">
        <v>245</v>
      </c>
      <c r="H130" s="187">
        <f t="shared" si="15"/>
        <v>440204.73000000004</v>
      </c>
      <c r="I130" s="187">
        <v>440264.04</v>
      </c>
      <c r="J130" s="116" t="s">
        <v>61</v>
      </c>
      <c r="K130" s="151"/>
      <c r="L130" s="116"/>
      <c r="M130"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30" s="114" t="str">
        <f>Data!$B$6</f>
        <v xml:space="preserve"> TCVN 9436-2012, TCVN 4447-2012 và các tiêu chuẩn, quy chuẩn hiện hành của nhà nước.</v>
      </c>
      <c r="O130" s="116" t="s">
        <v>258</v>
      </c>
      <c r="P130" s="118" t="s">
        <v>238</v>
      </c>
      <c r="Q130" s="116" t="s">
        <v>251</v>
      </c>
      <c r="R130" s="116"/>
      <c r="S130" s="116">
        <v>2</v>
      </c>
    </row>
    <row r="131" spans="1:19" ht="33.75">
      <c r="A131" s="146"/>
      <c r="B131" s="147"/>
      <c r="C131" s="148"/>
      <c r="D131" s="116"/>
      <c r="E131" s="149">
        <f t="shared" si="14"/>
        <v>46040</v>
      </c>
      <c r="F131" s="114" t="str">
        <f>Data!$A$6</f>
        <v xml:space="preserve">Hố móng </v>
      </c>
      <c r="G131" s="114" t="s">
        <v>245</v>
      </c>
      <c r="H131" s="187">
        <f t="shared" si="15"/>
        <v>440204.73000000004</v>
      </c>
      <c r="I131" s="187">
        <v>440264.04</v>
      </c>
      <c r="J131" s="116" t="s">
        <v>61</v>
      </c>
      <c r="K131" s="151"/>
      <c r="L131" s="116"/>
      <c r="M131"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31" s="114" t="str">
        <f>Data!$B$6</f>
        <v xml:space="preserve"> TCVN 9436-2012, TCVN 4447-2012 và các tiêu chuẩn, quy chuẩn hiện hành của nhà nước.</v>
      </c>
      <c r="O131" s="116" t="s">
        <v>258</v>
      </c>
      <c r="P131" s="118" t="s">
        <v>238</v>
      </c>
      <c r="Q131" s="116" t="s">
        <v>251</v>
      </c>
      <c r="R131" s="116"/>
      <c r="S131" s="116">
        <v>2</v>
      </c>
    </row>
    <row r="132" spans="1:19" ht="90">
      <c r="A132" s="146"/>
      <c r="B132" s="147"/>
      <c r="C132" s="148">
        <f>MAX($C$3:C131)+1</f>
        <v>120</v>
      </c>
      <c r="D132" s="116" t="str">
        <f>COUNT($C$123:C132)&amp;"/BBNT/KM440+250"</f>
        <v>6/BBNT/KM440+250</v>
      </c>
      <c r="E132" s="149">
        <f t="shared" si="14"/>
        <v>46041</v>
      </c>
      <c r="F132" s="114" t="str">
        <f>Data!$A$6</f>
        <v xml:space="preserve">Hố móng </v>
      </c>
      <c r="G132" s="114" t="s">
        <v>245</v>
      </c>
      <c r="H132" s="187">
        <f t="shared" si="15"/>
        <v>440204.73000000004</v>
      </c>
      <c r="I132" s="187">
        <v>440264.04</v>
      </c>
      <c r="J132" s="116" t="s">
        <v>61</v>
      </c>
      <c r="K132" s="151"/>
      <c r="L132" s="178" t="s">
        <v>370</v>
      </c>
      <c r="M132"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132" s="114" t="str">
        <f>Data!$B$6</f>
        <v xml:space="preserve"> TCVN 9436-2012, TCVN 4447-2012 và các tiêu chuẩn, quy chuẩn hiện hành của nhà nước.</v>
      </c>
      <c r="O132" s="116" t="s">
        <v>1214</v>
      </c>
      <c r="P132" s="118" t="s">
        <v>238</v>
      </c>
      <c r="Q132" s="116" t="s">
        <v>251</v>
      </c>
      <c r="R132" s="116" t="s">
        <v>251</v>
      </c>
      <c r="S132" s="116">
        <v>2</v>
      </c>
    </row>
    <row r="133" spans="1:19" ht="30">
      <c r="A133" s="146"/>
      <c r="B133" s="147"/>
      <c r="C133" s="148">
        <f>MAX($C$3:C132)+1</f>
        <v>121</v>
      </c>
      <c r="D133" s="116" t="str">
        <f>COUNT($C$123:C133)&amp;"/BBNT/KM440+250"</f>
        <v>7/BBNT/KM440+250</v>
      </c>
      <c r="E133" s="149">
        <f>+E132</f>
        <v>46041</v>
      </c>
      <c r="F133" s="114" t="str">
        <f>Data!$A$43</f>
        <v>Vận chuyển đất C3 sang Km442+620 và Km442+660 để đắp cự ly 2400m</v>
      </c>
      <c r="G133" s="114" t="s">
        <v>444</v>
      </c>
      <c r="H133" s="187">
        <f t="shared" si="15"/>
        <v>440204.73000000004</v>
      </c>
      <c r="I133" s="187">
        <v>440264.04</v>
      </c>
      <c r="J133" s="116" t="s">
        <v>61</v>
      </c>
      <c r="K133" s="151" t="s">
        <v>254</v>
      </c>
      <c r="L133" s="178">
        <v>145.38</v>
      </c>
      <c r="M133" s="115" t="str">
        <f>Data!$I$43</f>
        <v>- Đất C3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c r="N133" s="114" t="str">
        <f>Data!$B$43</f>
        <v xml:space="preserve"> TCVN 9361-2012, TCVN 4447-2012 và các tiêu chuẩn, quy chuẩn hiện hành của nhà nước.</v>
      </c>
      <c r="O133" s="116" t="s">
        <v>258</v>
      </c>
      <c r="P133" s="118" t="s">
        <v>238</v>
      </c>
      <c r="Q133" s="116" t="s">
        <v>251</v>
      </c>
      <c r="R133" s="116" t="s">
        <v>251</v>
      </c>
      <c r="S133" s="116">
        <v>2</v>
      </c>
    </row>
    <row r="134" spans="1:19" ht="30">
      <c r="A134" s="146"/>
      <c r="B134" s="147"/>
      <c r="C134" s="148">
        <f>MAX($C$3:C133)+1</f>
        <v>122</v>
      </c>
      <c r="D134" s="116" t="str">
        <f>COUNT($C$123:C134)&amp;"/BBNT/KM440+250"</f>
        <v>8/BBNT/KM440+250</v>
      </c>
      <c r="E134" s="149">
        <f>+E133</f>
        <v>46041</v>
      </c>
      <c r="F134" s="114" t="str">
        <f>Data!$A$44</f>
        <v>Vận chuyển đá C4 sang Km442+620 và Km442+660 để đắp cự ly 2400m</v>
      </c>
      <c r="G134" s="114" t="s">
        <v>448</v>
      </c>
      <c r="H134" s="187">
        <f t="shared" si="15"/>
        <v>440204.73000000004</v>
      </c>
      <c r="I134" s="187">
        <v>440264.04</v>
      </c>
      <c r="J134" s="116" t="s">
        <v>61</v>
      </c>
      <c r="K134" s="151" t="s">
        <v>254</v>
      </c>
      <c r="L134" s="178">
        <v>148.4</v>
      </c>
      <c r="M134" s="115" t="str">
        <f>Data!$I$44</f>
        <v>- Đá C4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c r="N134" s="114" t="str">
        <f>Data!$B$44</f>
        <v xml:space="preserve"> TCVN 9361-2012, TCVN 4447-2012 và các tiêu chuẩn, quy chuẩn hiện hành của nhà nước.</v>
      </c>
      <c r="O134" s="116" t="s">
        <v>258</v>
      </c>
      <c r="P134" s="118" t="s">
        <v>238</v>
      </c>
      <c r="Q134" s="116" t="s">
        <v>251</v>
      </c>
      <c r="R134" s="116" t="s">
        <v>251</v>
      </c>
      <c r="S134" s="116">
        <v>2</v>
      </c>
    </row>
    <row r="135" spans="1:19" s="225" customFormat="1" ht="40.5">
      <c r="A135" s="217"/>
      <c r="B135" s="218"/>
      <c r="C135" s="148">
        <f>MAX($C$3:C134)+1</f>
        <v>123</v>
      </c>
      <c r="D135" s="116" t="str">
        <f>COUNT($C$123:C135)&amp;"/BBNT/KM440+250"</f>
        <v>9/BBNT/KM440+250</v>
      </c>
      <c r="E135" s="219">
        <f>+E132+1</f>
        <v>46042</v>
      </c>
      <c r="F135" s="220" t="str">
        <f>Data!$A$2</f>
        <v>Lắp đặt ván khuôn</v>
      </c>
      <c r="G135" s="220" t="s">
        <v>253</v>
      </c>
      <c r="H135" s="221">
        <f t="shared" si="15"/>
        <v>440204.73000000004</v>
      </c>
      <c r="I135" s="221">
        <v>440264.04</v>
      </c>
      <c r="J135" s="202" t="s">
        <v>61</v>
      </c>
      <c r="K135" s="222" t="s">
        <v>252</v>
      </c>
      <c r="L135" s="202">
        <v>24.32</v>
      </c>
      <c r="M135"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35" s="220" t="str">
        <f>Data!$B$2</f>
        <v>TCVN 4453:1995 – Kết cấu bê tông và bê tông cốt thép – Quy phạm thi công và nghiệm thu.</v>
      </c>
      <c r="O135" s="202" t="s">
        <v>258</v>
      </c>
      <c r="P135" s="224" t="s">
        <v>238</v>
      </c>
      <c r="Q135" s="202" t="s">
        <v>251</v>
      </c>
      <c r="R135" s="202" t="s">
        <v>251</v>
      </c>
      <c r="S135" s="202">
        <v>2</v>
      </c>
    </row>
    <row r="136" spans="1:19" s="225" customFormat="1" ht="40.5">
      <c r="A136" s="217"/>
      <c r="B136" s="218"/>
      <c r="C136" s="148">
        <f>MAX($C$3:C135)+1</f>
        <v>124</v>
      </c>
      <c r="D136" s="116" t="str">
        <f>COUNT($C$123:C136)&amp;"/BBNT/KM440+250"</f>
        <v>10/BBNT/KM440+250</v>
      </c>
      <c r="E136" s="219">
        <f>+E135</f>
        <v>46042</v>
      </c>
      <c r="F136" s="220" t="str">
        <f>Data!$A$4</f>
        <v>Đổ bê tông</v>
      </c>
      <c r="G136" s="220" t="s">
        <v>255</v>
      </c>
      <c r="H136" s="221">
        <f t="shared" si="15"/>
        <v>440204.73000000004</v>
      </c>
      <c r="I136" s="221">
        <v>440264.04</v>
      </c>
      <c r="J136" s="202" t="s">
        <v>61</v>
      </c>
      <c r="K136" s="222" t="s">
        <v>254</v>
      </c>
      <c r="L136" s="202">
        <v>34.04</v>
      </c>
      <c r="M136"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36" s="220" t="str">
        <f>Data!$B$4</f>
        <v xml:space="preserve"> TCVN 4453 : 1995 và các tiêu chuẩn, quy chuẩn hiện hành của nhà nước.</v>
      </c>
      <c r="O136" s="116" t="s">
        <v>257</v>
      </c>
      <c r="P136" s="224" t="s">
        <v>238</v>
      </c>
      <c r="Q136" s="202" t="s">
        <v>251</v>
      </c>
      <c r="R136" s="202" t="s">
        <v>251</v>
      </c>
      <c r="S136" s="202">
        <v>2</v>
      </c>
    </row>
    <row r="137" spans="1:19" s="225" customFormat="1" ht="33.75">
      <c r="A137" s="217"/>
      <c r="B137" s="218"/>
      <c r="C137" s="148">
        <f>MAX($C$3:C136)+1</f>
        <v>125</v>
      </c>
      <c r="D137" s="116" t="str">
        <f>COUNT($C$123:C137)&amp;"/BBNT/KM440+250"</f>
        <v>11/BBNT/KM440+250</v>
      </c>
      <c r="E137" s="219">
        <f>+E136+7</f>
        <v>46049</v>
      </c>
      <c r="F137" s="220" t="str">
        <f>Data!$A$5</f>
        <v>NT bê tông</v>
      </c>
      <c r="G137" s="220" t="s">
        <v>256</v>
      </c>
      <c r="H137" s="221">
        <f t="shared" si="15"/>
        <v>440204.73000000004</v>
      </c>
      <c r="I137" s="221">
        <v>440264.04</v>
      </c>
      <c r="J137" s="202" t="s">
        <v>61</v>
      </c>
      <c r="K137" s="222" t="s">
        <v>254</v>
      </c>
      <c r="L137" s="202">
        <f>+L136</f>
        <v>34.04</v>
      </c>
      <c r="M137"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37" s="220" t="str">
        <f>Data!$B$5</f>
        <v>TCVN 4453:1995 – Kết cấu bê tông và bê tông cốt thép – Quy phạm thi công và nghiệm thu.</v>
      </c>
      <c r="O137" s="202" t="s">
        <v>258</v>
      </c>
      <c r="P137" s="224" t="s">
        <v>238</v>
      </c>
      <c r="Q137" s="202"/>
      <c r="R137" s="202" t="s">
        <v>251</v>
      </c>
      <c r="S137" s="202">
        <v>2</v>
      </c>
    </row>
    <row r="138" spans="1:19" s="201" customFormat="1" ht="40.5">
      <c r="A138" s="192"/>
      <c r="B138" s="193"/>
      <c r="C138" s="621">
        <f>MAX($C$3:C137)+1</f>
        <v>126</v>
      </c>
      <c r="D138" s="194" t="str">
        <f>COUNT($C$123:C138)&amp;"/BBNT/KM440+250"</f>
        <v>12/BBNT/KM440+250</v>
      </c>
      <c r="E138" s="195">
        <f>+E136+1</f>
        <v>46043</v>
      </c>
      <c r="F138" s="196" t="str">
        <f>Data!$A$2</f>
        <v>Lắp đặt ván khuôn</v>
      </c>
      <c r="G138" s="196" t="s">
        <v>259</v>
      </c>
      <c r="H138" s="197">
        <f t="shared" si="15"/>
        <v>440204.73000000004</v>
      </c>
      <c r="I138" s="197">
        <v>440264.04</v>
      </c>
      <c r="J138" s="194" t="s">
        <v>61</v>
      </c>
      <c r="K138" s="198" t="s">
        <v>252</v>
      </c>
      <c r="L138" s="194">
        <v>17.2</v>
      </c>
      <c r="M138" s="199"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38" s="196" t="str">
        <f>Data!$B$2</f>
        <v>TCVN 4453:1995 – Kết cấu bê tông và bê tông cốt thép – Quy phạm thi công và nghiệm thu.</v>
      </c>
      <c r="O138" s="194" t="s">
        <v>258</v>
      </c>
      <c r="P138" s="200" t="s">
        <v>238</v>
      </c>
      <c r="Q138" s="194" t="s">
        <v>251</v>
      </c>
      <c r="R138" s="194" t="s">
        <v>251</v>
      </c>
      <c r="S138" s="194">
        <v>2</v>
      </c>
    </row>
    <row r="139" spans="1:19" s="201" customFormat="1" ht="40.5">
      <c r="A139" s="192"/>
      <c r="B139" s="193"/>
      <c r="C139" s="621">
        <f>MAX($C$3:C138)+1</f>
        <v>127</v>
      </c>
      <c r="D139" s="194" t="str">
        <f>COUNT($C$123:C139)&amp;"/BBNT/KM440+250"</f>
        <v>13/BBNT/KM440+250</v>
      </c>
      <c r="E139" s="195">
        <f>+E138</f>
        <v>46043</v>
      </c>
      <c r="F139" s="196" t="str">
        <f>Data!$A$4</f>
        <v>Đổ bê tông</v>
      </c>
      <c r="G139" s="196" t="s">
        <v>260</v>
      </c>
      <c r="H139" s="197">
        <f t="shared" si="15"/>
        <v>440204.73000000004</v>
      </c>
      <c r="I139" s="197">
        <v>440264.04</v>
      </c>
      <c r="J139" s="194" t="s">
        <v>61</v>
      </c>
      <c r="K139" s="198" t="s">
        <v>254</v>
      </c>
      <c r="L139" s="194">
        <v>24.24</v>
      </c>
      <c r="M139" s="199"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39" s="196" t="str">
        <f>Data!$B$4</f>
        <v xml:space="preserve"> TCVN 4453 : 1995 và các tiêu chuẩn, quy chuẩn hiện hành của nhà nước.</v>
      </c>
      <c r="O139" s="194" t="s">
        <v>257</v>
      </c>
      <c r="P139" s="200" t="s">
        <v>238</v>
      </c>
      <c r="Q139" s="194" t="s">
        <v>251</v>
      </c>
      <c r="R139" s="194" t="s">
        <v>251</v>
      </c>
      <c r="S139" s="194">
        <v>2</v>
      </c>
    </row>
    <row r="140" spans="1:19" s="201" customFormat="1" ht="33.75">
      <c r="A140" s="192"/>
      <c r="B140" s="193"/>
      <c r="C140" s="621">
        <f>MAX($C$3:C139)+1</f>
        <v>128</v>
      </c>
      <c r="D140" s="194" t="str">
        <f>COUNT($C$123:C140)&amp;"/BBNT/KM440+250"</f>
        <v>14/BBNT/KM440+250</v>
      </c>
      <c r="E140" s="195">
        <f>+E139+7</f>
        <v>46050</v>
      </c>
      <c r="F140" s="196" t="str">
        <f>Data!$A$5</f>
        <v>NT bê tông</v>
      </c>
      <c r="G140" s="196" t="s">
        <v>264</v>
      </c>
      <c r="H140" s="197">
        <f t="shared" si="15"/>
        <v>440204.73000000004</v>
      </c>
      <c r="I140" s="197">
        <v>440264.04</v>
      </c>
      <c r="J140" s="194" t="s">
        <v>61</v>
      </c>
      <c r="K140" s="198" t="s">
        <v>254</v>
      </c>
      <c r="L140" s="194">
        <f>+L139</f>
        <v>24.24</v>
      </c>
      <c r="M140" s="199"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40" s="196" t="str">
        <f>Data!$B$5</f>
        <v>TCVN 4453:1995 – Kết cấu bê tông và bê tông cốt thép – Quy phạm thi công và nghiệm thu.</v>
      </c>
      <c r="O140" s="194" t="s">
        <v>258</v>
      </c>
      <c r="P140" s="200" t="s">
        <v>238</v>
      </c>
      <c r="Q140" s="194"/>
      <c r="R140" s="194" t="s">
        <v>251</v>
      </c>
      <c r="S140" s="194">
        <v>2</v>
      </c>
    </row>
    <row r="141" spans="1:19" s="225" customFormat="1" ht="40.5">
      <c r="A141" s="217"/>
      <c r="B141" s="218"/>
      <c r="C141" s="148">
        <f>MAX($C$3:C140)+1</f>
        <v>129</v>
      </c>
      <c r="D141" s="116" t="str">
        <f>COUNT($C$123:C141)&amp;"/BBNT/KM440+250"</f>
        <v>15/BBNT/KM440+250</v>
      </c>
      <c r="E141" s="219">
        <f>+E138+1</f>
        <v>46044</v>
      </c>
      <c r="F141" s="220" t="str">
        <f>Data!$A$2</f>
        <v>Lắp đặt ván khuôn</v>
      </c>
      <c r="G141" s="220" t="s">
        <v>262</v>
      </c>
      <c r="H141" s="221">
        <f t="shared" si="15"/>
        <v>440204.73000000004</v>
      </c>
      <c r="I141" s="221">
        <v>440264.04</v>
      </c>
      <c r="J141" s="202" t="s">
        <v>61</v>
      </c>
      <c r="K141" s="222" t="s">
        <v>252</v>
      </c>
      <c r="L141" s="202">
        <v>17.2</v>
      </c>
      <c r="M141"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41" s="220" t="str">
        <f>Data!$B$2</f>
        <v>TCVN 4453:1995 – Kết cấu bê tông và bê tông cốt thép – Quy phạm thi công và nghiệm thu.</v>
      </c>
      <c r="O141" s="202" t="s">
        <v>258</v>
      </c>
      <c r="P141" s="224" t="s">
        <v>238</v>
      </c>
      <c r="Q141" s="202" t="s">
        <v>251</v>
      </c>
      <c r="R141" s="202" t="s">
        <v>251</v>
      </c>
      <c r="S141" s="202">
        <v>2</v>
      </c>
    </row>
    <row r="142" spans="1:19" s="225" customFormat="1" ht="40.5">
      <c r="A142" s="217"/>
      <c r="B142" s="218"/>
      <c r="C142" s="148">
        <f>MAX($C$3:C141)+1</f>
        <v>130</v>
      </c>
      <c r="D142" s="116" t="str">
        <f>COUNT($C$123:C142)&amp;"/BBNT/KM440+250"</f>
        <v>16/BBNT/KM440+250</v>
      </c>
      <c r="E142" s="219">
        <f>+E141</f>
        <v>46044</v>
      </c>
      <c r="F142" s="220" t="str">
        <f>Data!$A$4</f>
        <v>Đổ bê tông</v>
      </c>
      <c r="G142" s="220" t="s">
        <v>263</v>
      </c>
      <c r="H142" s="221">
        <f t="shared" si="15"/>
        <v>440204.73000000004</v>
      </c>
      <c r="I142" s="221">
        <v>440264.04</v>
      </c>
      <c r="J142" s="202" t="s">
        <v>61</v>
      </c>
      <c r="K142" s="222" t="s">
        <v>254</v>
      </c>
      <c r="L142" s="202">
        <v>24.35</v>
      </c>
      <c r="M142"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42" s="220" t="str">
        <f>Data!$B$4</f>
        <v xml:space="preserve"> TCVN 4453 : 1995 và các tiêu chuẩn, quy chuẩn hiện hành của nhà nước.</v>
      </c>
      <c r="O142" s="116" t="s">
        <v>257</v>
      </c>
      <c r="P142" s="224" t="s">
        <v>238</v>
      </c>
      <c r="Q142" s="202" t="s">
        <v>251</v>
      </c>
      <c r="R142" s="202" t="s">
        <v>251</v>
      </c>
      <c r="S142" s="202">
        <v>2</v>
      </c>
    </row>
    <row r="143" spans="1:19" s="225" customFormat="1" ht="33.75">
      <c r="A143" s="217"/>
      <c r="B143" s="218"/>
      <c r="C143" s="148">
        <f>MAX($C$3:C142)+1</f>
        <v>131</v>
      </c>
      <c r="D143" s="116" t="str">
        <f>COUNT($C$123:C143)&amp;"/BBNT/KM440+250"</f>
        <v>17/BBNT/KM440+250</v>
      </c>
      <c r="E143" s="219">
        <f>+E142+7</f>
        <v>46051</v>
      </c>
      <c r="F143" s="220" t="str">
        <f>Data!$A$5</f>
        <v>NT bê tông</v>
      </c>
      <c r="G143" s="220" t="s">
        <v>261</v>
      </c>
      <c r="H143" s="221">
        <f t="shared" si="15"/>
        <v>440204.73000000004</v>
      </c>
      <c r="I143" s="221">
        <v>440264.04</v>
      </c>
      <c r="J143" s="202" t="s">
        <v>61</v>
      </c>
      <c r="K143" s="222" t="s">
        <v>254</v>
      </c>
      <c r="L143" s="202">
        <f>+L142</f>
        <v>24.35</v>
      </c>
      <c r="M143"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43" s="220" t="str">
        <f>Data!$B$5</f>
        <v>TCVN 4453:1995 – Kết cấu bê tông và bê tông cốt thép – Quy phạm thi công và nghiệm thu.</v>
      </c>
      <c r="O143" s="202" t="s">
        <v>258</v>
      </c>
      <c r="P143" s="224" t="s">
        <v>238</v>
      </c>
      <c r="Q143" s="202"/>
      <c r="R143" s="202" t="s">
        <v>251</v>
      </c>
      <c r="S143" s="202">
        <v>2</v>
      </c>
    </row>
    <row r="144" spans="1:19" s="201" customFormat="1" ht="40.5">
      <c r="A144" s="192"/>
      <c r="B144" s="193"/>
      <c r="C144" s="148">
        <f>MAX($C$3:C143)+1</f>
        <v>132</v>
      </c>
      <c r="D144" s="116" t="str">
        <f>COUNT($C$123:C144)&amp;"/BBNT/KM440+250"</f>
        <v>18/BBNT/KM440+250</v>
      </c>
      <c r="E144" s="195">
        <f>+E141+1</f>
        <v>46045</v>
      </c>
      <c r="F144" s="196" t="str">
        <f>Data!$A$2</f>
        <v>Lắp đặt ván khuôn</v>
      </c>
      <c r="G144" s="196" t="s">
        <v>265</v>
      </c>
      <c r="H144" s="197">
        <f t="shared" si="15"/>
        <v>440204.73000000004</v>
      </c>
      <c r="I144" s="197">
        <v>440264.04</v>
      </c>
      <c r="J144" s="194" t="s">
        <v>61</v>
      </c>
      <c r="K144" s="198" t="s">
        <v>252</v>
      </c>
      <c r="L144" s="194">
        <v>17.2</v>
      </c>
      <c r="M144" s="199"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44" s="196" t="str">
        <f>Data!$B$2</f>
        <v>TCVN 4453:1995 – Kết cấu bê tông và bê tông cốt thép – Quy phạm thi công và nghiệm thu.</v>
      </c>
      <c r="O144" s="194" t="s">
        <v>258</v>
      </c>
      <c r="P144" s="200" t="s">
        <v>238</v>
      </c>
      <c r="Q144" s="194" t="s">
        <v>251</v>
      </c>
      <c r="R144" s="194" t="s">
        <v>251</v>
      </c>
      <c r="S144" s="194">
        <v>2</v>
      </c>
    </row>
    <row r="145" spans="1:19" s="201" customFormat="1" ht="40.5">
      <c r="A145" s="192"/>
      <c r="B145" s="193"/>
      <c r="C145" s="148">
        <f>MAX($C$3:C144)+1</f>
        <v>133</v>
      </c>
      <c r="D145" s="116" t="str">
        <f>COUNT($C$123:C145)&amp;"/BBNT/KM440+250"</f>
        <v>19/BBNT/KM440+250</v>
      </c>
      <c r="E145" s="195">
        <f>+E144</f>
        <v>46045</v>
      </c>
      <c r="F145" s="196" t="str">
        <f>Data!$A$4</f>
        <v>Đổ bê tông</v>
      </c>
      <c r="G145" s="196" t="s">
        <v>266</v>
      </c>
      <c r="H145" s="197">
        <f t="shared" si="15"/>
        <v>440204.73000000004</v>
      </c>
      <c r="I145" s="197">
        <v>440264.04</v>
      </c>
      <c r="J145" s="194" t="s">
        <v>61</v>
      </c>
      <c r="K145" s="198" t="s">
        <v>254</v>
      </c>
      <c r="L145" s="194">
        <v>24.25</v>
      </c>
      <c r="M145" s="199"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45" s="196" t="str">
        <f>Data!$B$4</f>
        <v xml:space="preserve"> TCVN 4453 : 1995 và các tiêu chuẩn, quy chuẩn hiện hành của nhà nước.</v>
      </c>
      <c r="O145" s="116" t="s">
        <v>257</v>
      </c>
      <c r="P145" s="200" t="s">
        <v>238</v>
      </c>
      <c r="Q145" s="194" t="s">
        <v>251</v>
      </c>
      <c r="R145" s="194" t="s">
        <v>251</v>
      </c>
      <c r="S145" s="194">
        <v>2</v>
      </c>
    </row>
    <row r="146" spans="1:19" s="201" customFormat="1" ht="33.75">
      <c r="A146" s="192"/>
      <c r="B146" s="193"/>
      <c r="C146" s="148">
        <f>MAX($C$3:C145)+1</f>
        <v>134</v>
      </c>
      <c r="D146" s="116" t="str">
        <f>COUNT($C$123:C146)&amp;"/BBNT/KM440+250"</f>
        <v>20/BBNT/KM440+250</v>
      </c>
      <c r="E146" s="195">
        <f>+E145+7</f>
        <v>46052</v>
      </c>
      <c r="F146" s="196" t="str">
        <f>Data!$A$5</f>
        <v>NT bê tông</v>
      </c>
      <c r="G146" s="196" t="s">
        <v>267</v>
      </c>
      <c r="H146" s="197">
        <f t="shared" si="15"/>
        <v>440204.73000000004</v>
      </c>
      <c r="I146" s="197">
        <v>440264.04</v>
      </c>
      <c r="J146" s="194" t="s">
        <v>61</v>
      </c>
      <c r="K146" s="198" t="s">
        <v>254</v>
      </c>
      <c r="L146" s="194">
        <f>+L145</f>
        <v>24.25</v>
      </c>
      <c r="M146" s="199"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46" s="196" t="str">
        <f>Data!$B$5</f>
        <v>TCVN 4453:1995 – Kết cấu bê tông và bê tông cốt thép – Quy phạm thi công và nghiệm thu.</v>
      </c>
      <c r="O146" s="194" t="s">
        <v>258</v>
      </c>
      <c r="P146" s="200" t="s">
        <v>238</v>
      </c>
      <c r="Q146" s="194"/>
      <c r="R146" s="194" t="s">
        <v>251</v>
      </c>
      <c r="S146" s="194">
        <v>2</v>
      </c>
    </row>
    <row r="147" spans="1:19" s="225" customFormat="1" ht="40.5">
      <c r="A147" s="217"/>
      <c r="B147" s="218"/>
      <c r="C147" s="148">
        <f>MAX($C$3:C146)+1</f>
        <v>135</v>
      </c>
      <c r="D147" s="116" t="str">
        <f>COUNT($C$123:C147)&amp;"/BBNT/KM440+250"</f>
        <v>21/BBNT/KM440+250</v>
      </c>
      <c r="E147" s="219">
        <f>+E144+1</f>
        <v>46046</v>
      </c>
      <c r="F147" s="220" t="str">
        <f>Data!$A$2</f>
        <v>Lắp đặt ván khuôn</v>
      </c>
      <c r="G147" s="220" t="s">
        <v>371</v>
      </c>
      <c r="H147" s="221">
        <f t="shared" si="15"/>
        <v>440204.73000000004</v>
      </c>
      <c r="I147" s="221">
        <v>440264.04</v>
      </c>
      <c r="J147" s="202" t="s">
        <v>61</v>
      </c>
      <c r="K147" s="222" t="s">
        <v>252</v>
      </c>
      <c r="L147" s="202">
        <v>17.2</v>
      </c>
      <c r="M147"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47" s="220" t="str">
        <f>Data!$B$2</f>
        <v>TCVN 4453:1995 – Kết cấu bê tông và bê tông cốt thép – Quy phạm thi công và nghiệm thu.</v>
      </c>
      <c r="O147" s="202" t="s">
        <v>258</v>
      </c>
      <c r="P147" s="224" t="s">
        <v>238</v>
      </c>
      <c r="Q147" s="202" t="s">
        <v>251</v>
      </c>
      <c r="R147" s="202" t="s">
        <v>251</v>
      </c>
      <c r="S147" s="202">
        <v>2</v>
      </c>
    </row>
    <row r="148" spans="1:19" s="225" customFormat="1" ht="40.5">
      <c r="A148" s="217"/>
      <c r="B148" s="218"/>
      <c r="C148" s="148">
        <f>MAX($C$3:C147)+1</f>
        <v>136</v>
      </c>
      <c r="D148" s="116" t="str">
        <f>COUNT($C$123:C148)&amp;"/BBNT/KM440+250"</f>
        <v>22/BBNT/KM440+250</v>
      </c>
      <c r="E148" s="219">
        <f>+E147</f>
        <v>46046</v>
      </c>
      <c r="F148" s="220" t="str">
        <f>Data!$A$4</f>
        <v>Đổ bê tông</v>
      </c>
      <c r="G148" s="220" t="s">
        <v>372</v>
      </c>
      <c r="H148" s="221">
        <f t="shared" si="15"/>
        <v>440204.73000000004</v>
      </c>
      <c r="I148" s="221">
        <v>440264.04</v>
      </c>
      <c r="J148" s="202" t="s">
        <v>61</v>
      </c>
      <c r="K148" s="222" t="s">
        <v>254</v>
      </c>
      <c r="L148" s="202">
        <v>24.32</v>
      </c>
      <c r="M148"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48" s="220" t="str">
        <f>Data!$B$4</f>
        <v xml:space="preserve"> TCVN 4453 : 1995 và các tiêu chuẩn, quy chuẩn hiện hành của nhà nước.</v>
      </c>
      <c r="O148" s="116" t="s">
        <v>257</v>
      </c>
      <c r="P148" s="224" t="s">
        <v>238</v>
      </c>
      <c r="Q148" s="202" t="s">
        <v>251</v>
      </c>
      <c r="R148" s="202" t="s">
        <v>251</v>
      </c>
      <c r="S148" s="202">
        <v>2</v>
      </c>
    </row>
    <row r="149" spans="1:19" s="225" customFormat="1" ht="33.75">
      <c r="A149" s="217"/>
      <c r="B149" s="218"/>
      <c r="C149" s="148">
        <f>MAX($C$3:C148)+1</f>
        <v>137</v>
      </c>
      <c r="D149" s="116" t="str">
        <f>COUNT($C$123:C149)&amp;"/BBNT/KM440+250"</f>
        <v>23/BBNT/KM440+250</v>
      </c>
      <c r="E149" s="219">
        <f>+E148+7</f>
        <v>46053</v>
      </c>
      <c r="F149" s="220" t="str">
        <f>Data!$A$5</f>
        <v>NT bê tông</v>
      </c>
      <c r="G149" s="220" t="s">
        <v>373</v>
      </c>
      <c r="H149" s="221">
        <f t="shared" si="15"/>
        <v>440204.73000000004</v>
      </c>
      <c r="I149" s="221">
        <v>440264.04</v>
      </c>
      <c r="J149" s="202" t="s">
        <v>61</v>
      </c>
      <c r="K149" s="222" t="s">
        <v>254</v>
      </c>
      <c r="L149" s="202">
        <f>+L148</f>
        <v>24.32</v>
      </c>
      <c r="M149"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49" s="220" t="str">
        <f>Data!$B$5</f>
        <v>TCVN 4453:1995 – Kết cấu bê tông và bê tông cốt thép – Quy phạm thi công và nghiệm thu.</v>
      </c>
      <c r="O149" s="202" t="s">
        <v>258</v>
      </c>
      <c r="P149" s="224" t="s">
        <v>238</v>
      </c>
      <c r="Q149" s="202"/>
      <c r="R149" s="202" t="s">
        <v>251</v>
      </c>
      <c r="S149" s="202">
        <v>2</v>
      </c>
    </row>
    <row r="150" spans="1:19" ht="40.5">
      <c r="A150" s="146"/>
      <c r="B150" s="147"/>
      <c r="C150" s="148">
        <f>MAX($C$3:C149)+1</f>
        <v>138</v>
      </c>
      <c r="D150" s="116" t="str">
        <f>COUNT($C$123:C150)&amp;"/BBNT/KM440+250"</f>
        <v>24/BBNT/KM440+250</v>
      </c>
      <c r="E150" s="149">
        <f>+E147+1</f>
        <v>46047</v>
      </c>
      <c r="F150" s="114" t="str">
        <f>Data!$A$2</f>
        <v>Lắp đặt ván khuôn</v>
      </c>
      <c r="G150" s="114" t="s">
        <v>374</v>
      </c>
      <c r="H150" s="187">
        <f t="shared" si="15"/>
        <v>440204.73000000004</v>
      </c>
      <c r="I150" s="187">
        <v>440264.04</v>
      </c>
      <c r="J150" s="116" t="s">
        <v>61</v>
      </c>
      <c r="K150" s="151" t="s">
        <v>252</v>
      </c>
      <c r="L150" s="116">
        <v>17.2</v>
      </c>
      <c r="M150"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50" s="114" t="str">
        <f>Data!$B$2</f>
        <v>TCVN 4453:1995 – Kết cấu bê tông và bê tông cốt thép – Quy phạm thi công và nghiệm thu.</v>
      </c>
      <c r="O150" s="116" t="s">
        <v>258</v>
      </c>
      <c r="P150" s="118" t="s">
        <v>238</v>
      </c>
      <c r="Q150" s="116" t="s">
        <v>251</v>
      </c>
      <c r="R150" s="116" t="s">
        <v>251</v>
      </c>
      <c r="S150" s="116">
        <v>2</v>
      </c>
    </row>
    <row r="151" spans="1:19" ht="40.5">
      <c r="A151" s="146"/>
      <c r="B151" s="147"/>
      <c r="C151" s="148">
        <f>MAX($C$3:C150)+1</f>
        <v>139</v>
      </c>
      <c r="D151" s="116" t="str">
        <f>COUNT($C$123:C151)&amp;"/BBNT/KM440+250"</f>
        <v>25/BBNT/KM440+250</v>
      </c>
      <c r="E151" s="149">
        <f>+E150</f>
        <v>46047</v>
      </c>
      <c r="F151" s="114" t="str">
        <f>Data!$A$4</f>
        <v>Đổ bê tông</v>
      </c>
      <c r="G151" s="114" t="s">
        <v>375</v>
      </c>
      <c r="H151" s="187">
        <f t="shared" si="15"/>
        <v>440204.73000000004</v>
      </c>
      <c r="I151" s="187">
        <v>440264.04</v>
      </c>
      <c r="J151" s="116" t="s">
        <v>61</v>
      </c>
      <c r="K151" s="151" t="s">
        <v>254</v>
      </c>
      <c r="L151" s="116">
        <v>24.15</v>
      </c>
      <c r="M15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51" s="114" t="str">
        <f>Data!$B$4</f>
        <v xml:space="preserve"> TCVN 4453 : 1995 và các tiêu chuẩn, quy chuẩn hiện hành của nhà nước.</v>
      </c>
      <c r="O151" s="116" t="s">
        <v>257</v>
      </c>
      <c r="P151" s="118" t="s">
        <v>238</v>
      </c>
      <c r="Q151" s="116" t="s">
        <v>251</v>
      </c>
      <c r="R151" s="116" t="s">
        <v>251</v>
      </c>
      <c r="S151" s="116">
        <v>2</v>
      </c>
    </row>
    <row r="152" spans="1:19" ht="33.75">
      <c r="A152" s="146"/>
      <c r="B152" s="147"/>
      <c r="C152" s="148">
        <f>MAX($C$3:C151)+1</f>
        <v>140</v>
      </c>
      <c r="D152" s="116" t="str">
        <f>COUNT($C$123:C152)&amp;"/BBNT/KM440+250"</f>
        <v>26/BBNT/KM440+250</v>
      </c>
      <c r="E152" s="149">
        <f>+E151+7</f>
        <v>46054</v>
      </c>
      <c r="F152" s="114" t="str">
        <f>Data!$A$5</f>
        <v>NT bê tông</v>
      </c>
      <c r="G152" s="114" t="s">
        <v>376</v>
      </c>
      <c r="H152" s="187">
        <f t="shared" si="15"/>
        <v>440204.73000000004</v>
      </c>
      <c r="I152" s="187">
        <v>440264.04</v>
      </c>
      <c r="J152" s="116" t="s">
        <v>61</v>
      </c>
      <c r="K152" s="151" t="s">
        <v>254</v>
      </c>
      <c r="L152" s="116">
        <f>+L151</f>
        <v>24.15</v>
      </c>
      <c r="M15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52" s="114" t="str">
        <f>Data!$B$5</f>
        <v>TCVN 4453:1995 – Kết cấu bê tông và bê tông cốt thép – Quy phạm thi công và nghiệm thu.</v>
      </c>
      <c r="O152" s="116" t="s">
        <v>258</v>
      </c>
      <c r="P152" s="118" t="s">
        <v>238</v>
      </c>
      <c r="Q152" s="116"/>
      <c r="R152" s="116" t="s">
        <v>251</v>
      </c>
      <c r="S152" s="116">
        <v>2</v>
      </c>
    </row>
    <row r="153" spans="1:19" s="201" customFormat="1" ht="40.5">
      <c r="A153" s="192"/>
      <c r="B153" s="193"/>
      <c r="C153" s="148">
        <f>MAX($C$3:C152)+1</f>
        <v>141</v>
      </c>
      <c r="D153" s="116" t="str">
        <f>COUNT($C$123:C153)&amp;"/BBNT/KM440+250"</f>
        <v>27/BBNT/KM440+250</v>
      </c>
      <c r="E153" s="195">
        <f>+E150+1</f>
        <v>46048</v>
      </c>
      <c r="F153" s="196" t="str">
        <f>Data!$A$2</f>
        <v>Lắp đặt ván khuôn</v>
      </c>
      <c r="G153" s="196" t="s">
        <v>377</v>
      </c>
      <c r="H153" s="197">
        <f t="shared" si="15"/>
        <v>440204.73000000004</v>
      </c>
      <c r="I153" s="197">
        <v>440264.04</v>
      </c>
      <c r="J153" s="194" t="s">
        <v>61</v>
      </c>
      <c r="K153" s="198" t="s">
        <v>252</v>
      </c>
      <c r="L153" s="194">
        <v>17.22</v>
      </c>
      <c r="M153" s="199"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53" s="196" t="str">
        <f>Data!$B$2</f>
        <v>TCVN 4453:1995 – Kết cấu bê tông và bê tông cốt thép – Quy phạm thi công và nghiệm thu.</v>
      </c>
      <c r="O153" s="194" t="s">
        <v>258</v>
      </c>
      <c r="P153" s="200" t="s">
        <v>238</v>
      </c>
      <c r="Q153" s="194" t="s">
        <v>251</v>
      </c>
      <c r="R153" s="194" t="s">
        <v>251</v>
      </c>
      <c r="S153" s="194">
        <v>2</v>
      </c>
    </row>
    <row r="154" spans="1:19" s="201" customFormat="1" ht="40.5">
      <c r="A154" s="192"/>
      <c r="B154" s="193"/>
      <c r="C154" s="148">
        <f>MAX($C$3:C153)+1</f>
        <v>142</v>
      </c>
      <c r="D154" s="116" t="str">
        <f>COUNT($C$123:C154)&amp;"/BBNT/KM440+250"</f>
        <v>28/BBNT/KM440+250</v>
      </c>
      <c r="E154" s="195">
        <f>+E153</f>
        <v>46048</v>
      </c>
      <c r="F154" s="196" t="str">
        <f>Data!$A$4</f>
        <v>Đổ bê tông</v>
      </c>
      <c r="G154" s="196" t="s">
        <v>378</v>
      </c>
      <c r="H154" s="197">
        <f t="shared" si="15"/>
        <v>440204.73000000004</v>
      </c>
      <c r="I154" s="197">
        <v>440264.04</v>
      </c>
      <c r="J154" s="194" t="s">
        <v>61</v>
      </c>
      <c r="K154" s="198" t="s">
        <v>254</v>
      </c>
      <c r="L154" s="194">
        <v>24.1</v>
      </c>
      <c r="M154" s="199"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54" s="196" t="str">
        <f>Data!$B$4</f>
        <v xml:space="preserve"> TCVN 4453 : 1995 và các tiêu chuẩn, quy chuẩn hiện hành của nhà nước.</v>
      </c>
      <c r="O154" s="116" t="s">
        <v>257</v>
      </c>
      <c r="P154" s="200" t="s">
        <v>238</v>
      </c>
      <c r="Q154" s="194" t="s">
        <v>251</v>
      </c>
      <c r="R154" s="194" t="s">
        <v>251</v>
      </c>
      <c r="S154" s="194">
        <v>2</v>
      </c>
    </row>
    <row r="155" spans="1:19" s="201" customFormat="1" ht="33.75">
      <c r="A155" s="192"/>
      <c r="B155" s="193"/>
      <c r="C155" s="148">
        <f>MAX($C$3:C154)+1</f>
        <v>143</v>
      </c>
      <c r="D155" s="116" t="str">
        <f>COUNT($C$123:C155)&amp;"/BBNT/KM440+250"</f>
        <v>29/BBNT/KM440+250</v>
      </c>
      <c r="E155" s="195">
        <f>+E154+7</f>
        <v>46055</v>
      </c>
      <c r="F155" s="196" t="str">
        <f>Data!$A$5</f>
        <v>NT bê tông</v>
      </c>
      <c r="G155" s="196" t="s">
        <v>379</v>
      </c>
      <c r="H155" s="197">
        <f t="shared" si="15"/>
        <v>440204.73000000004</v>
      </c>
      <c r="I155" s="197">
        <v>440264.04</v>
      </c>
      <c r="J155" s="194" t="s">
        <v>61</v>
      </c>
      <c r="K155" s="198" t="s">
        <v>254</v>
      </c>
      <c r="L155" s="194">
        <f>+L154</f>
        <v>24.1</v>
      </c>
      <c r="M155" s="199"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55" s="196" t="str">
        <f>Data!$B$5</f>
        <v>TCVN 4453:1995 – Kết cấu bê tông và bê tông cốt thép – Quy phạm thi công và nghiệm thu.</v>
      </c>
      <c r="O155" s="194" t="s">
        <v>258</v>
      </c>
      <c r="P155" s="200" t="s">
        <v>238</v>
      </c>
      <c r="Q155" s="194"/>
      <c r="R155" s="194" t="s">
        <v>251</v>
      </c>
      <c r="S155" s="194">
        <v>2</v>
      </c>
    </row>
    <row r="156" spans="1:19" s="225" customFormat="1" ht="40.5">
      <c r="A156" s="217"/>
      <c r="B156" s="218"/>
      <c r="C156" s="148">
        <f>MAX($C$3:C155)+1</f>
        <v>144</v>
      </c>
      <c r="D156" s="116" t="str">
        <f>COUNT($C$123:C156)&amp;"/BBNT/KM440+250"</f>
        <v>30/BBNT/KM440+250</v>
      </c>
      <c r="E156" s="219">
        <f>+E153+1</f>
        <v>46049</v>
      </c>
      <c r="F156" s="220" t="str">
        <f>Data!$A$2</f>
        <v>Lắp đặt ván khuôn</v>
      </c>
      <c r="G156" s="220" t="s">
        <v>380</v>
      </c>
      <c r="H156" s="221">
        <f t="shared" si="15"/>
        <v>440204.73000000004</v>
      </c>
      <c r="I156" s="221">
        <v>440264.04</v>
      </c>
      <c r="J156" s="202" t="s">
        <v>61</v>
      </c>
      <c r="K156" s="222" t="s">
        <v>252</v>
      </c>
      <c r="L156" s="202">
        <f>90.91/2</f>
        <v>45.454999999999998</v>
      </c>
      <c r="M156"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56" s="220" t="str">
        <f>Data!$B$2</f>
        <v>TCVN 4453:1995 – Kết cấu bê tông và bê tông cốt thép – Quy phạm thi công và nghiệm thu.</v>
      </c>
      <c r="O156" s="202" t="s">
        <v>258</v>
      </c>
      <c r="P156" s="224" t="s">
        <v>238</v>
      </c>
      <c r="Q156" s="202" t="s">
        <v>251</v>
      </c>
      <c r="R156" s="202" t="s">
        <v>251</v>
      </c>
      <c r="S156" s="202">
        <v>2</v>
      </c>
    </row>
    <row r="157" spans="1:19" s="225" customFormat="1" ht="33.75">
      <c r="A157" s="217"/>
      <c r="B157" s="218"/>
      <c r="C157" s="148">
        <f>MAX($C$3:C156)+1</f>
        <v>145</v>
      </c>
      <c r="D157" s="116" t="str">
        <f>COUNT($C$123:C157)&amp;"/BBNT/KM440+250"</f>
        <v>31/BBNT/KM440+250</v>
      </c>
      <c r="E157" s="219">
        <f>+E156</f>
        <v>46049</v>
      </c>
      <c r="F157" s="220" t="str">
        <f>Data!$A$26</f>
        <v>Lắp đặt lỗ thoát nước</v>
      </c>
      <c r="G157" s="220" t="s">
        <v>384</v>
      </c>
      <c r="H157" s="221">
        <f t="shared" si="15"/>
        <v>440204.73000000004</v>
      </c>
      <c r="I157" s="221">
        <v>440264.04</v>
      </c>
      <c r="J157" s="202" t="s">
        <v>61</v>
      </c>
      <c r="K157" s="222" t="s">
        <v>274</v>
      </c>
      <c r="L157" s="202">
        <v>4</v>
      </c>
      <c r="M157" s="223"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157" s="220" t="str">
        <f>Data!$B$26</f>
        <v>TCVN 4453:1995 – Kết cấu bê tông và bê tông cốt thép – Quy phạm thi công và nghiệm thu.</v>
      </c>
      <c r="O157" s="202" t="s">
        <v>258</v>
      </c>
      <c r="P157" s="224" t="s">
        <v>238</v>
      </c>
      <c r="Q157" s="202" t="s">
        <v>251</v>
      </c>
      <c r="R157" s="202" t="s">
        <v>251</v>
      </c>
      <c r="S157" s="202">
        <v>2</v>
      </c>
    </row>
    <row r="158" spans="1:19" s="225" customFormat="1" ht="40.5">
      <c r="A158" s="217"/>
      <c r="B158" s="218"/>
      <c r="C158" s="148">
        <f>MAX($C$3:C157)+1</f>
        <v>146</v>
      </c>
      <c r="D158" s="116" t="str">
        <f>COUNT($C$123:C158)&amp;"/BBNT/KM440+250"</f>
        <v>32/BBNT/KM440+250</v>
      </c>
      <c r="E158" s="219">
        <f>+E156</f>
        <v>46049</v>
      </c>
      <c r="F158" s="220" t="str">
        <f>Data!$A$4</f>
        <v>Đổ bê tông</v>
      </c>
      <c r="G158" s="220" t="s">
        <v>381</v>
      </c>
      <c r="H158" s="221">
        <f t="shared" si="15"/>
        <v>440204.73000000004</v>
      </c>
      <c r="I158" s="221">
        <v>440264.04</v>
      </c>
      <c r="J158" s="202" t="s">
        <v>61</v>
      </c>
      <c r="K158" s="222" t="s">
        <v>254</v>
      </c>
      <c r="L158" s="202">
        <f>2.99*11.31</f>
        <v>33.816900000000004</v>
      </c>
      <c r="M158"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58" s="220" t="str">
        <f>Data!$B$4</f>
        <v xml:space="preserve"> TCVN 4453 : 1995 và các tiêu chuẩn, quy chuẩn hiện hành của nhà nước.</v>
      </c>
      <c r="O158" s="116" t="s">
        <v>257</v>
      </c>
      <c r="P158" s="224" t="s">
        <v>238</v>
      </c>
      <c r="Q158" s="202" t="s">
        <v>251</v>
      </c>
      <c r="R158" s="202" t="s">
        <v>251</v>
      </c>
      <c r="S158" s="202">
        <v>2</v>
      </c>
    </row>
    <row r="159" spans="1:19" s="225" customFormat="1" ht="33.75">
      <c r="A159" s="217"/>
      <c r="B159" s="218"/>
      <c r="C159" s="148">
        <f>MAX($C$3:C158)+1</f>
        <v>147</v>
      </c>
      <c r="D159" s="116" t="str">
        <f>COUNT($C$123:C159)&amp;"/BBNT/KM440+250"</f>
        <v>33/BBNT/KM440+250</v>
      </c>
      <c r="E159" s="219">
        <f>+E158+7</f>
        <v>46056</v>
      </c>
      <c r="F159" s="220" t="str">
        <f>Data!$A$5</f>
        <v>NT bê tông</v>
      </c>
      <c r="G159" s="220" t="s">
        <v>382</v>
      </c>
      <c r="H159" s="221">
        <f t="shared" si="15"/>
        <v>440204.73000000004</v>
      </c>
      <c r="I159" s="221">
        <v>440264.04</v>
      </c>
      <c r="J159" s="202" t="s">
        <v>61</v>
      </c>
      <c r="K159" s="222" t="s">
        <v>254</v>
      </c>
      <c r="L159" s="202">
        <f>+L158</f>
        <v>33.816900000000004</v>
      </c>
      <c r="M159"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59" s="220" t="str">
        <f>Data!$B$5</f>
        <v>TCVN 4453:1995 – Kết cấu bê tông và bê tông cốt thép – Quy phạm thi công và nghiệm thu.</v>
      </c>
      <c r="O159" s="202" t="s">
        <v>258</v>
      </c>
      <c r="P159" s="224" t="s">
        <v>238</v>
      </c>
      <c r="Q159" s="202"/>
      <c r="R159" s="202" t="s">
        <v>251</v>
      </c>
      <c r="S159" s="202">
        <v>2</v>
      </c>
    </row>
    <row r="160" spans="1:19" s="201" customFormat="1" ht="40.5">
      <c r="A160" s="192"/>
      <c r="B160" s="193"/>
      <c r="C160" s="148">
        <f>MAX($C$3:C159)+1</f>
        <v>148</v>
      </c>
      <c r="D160" s="116" t="str">
        <f>COUNT($C$123:C160)&amp;"/BBNT/KM440+250"</f>
        <v>34/BBNT/KM440+250</v>
      </c>
      <c r="E160" s="195">
        <f>+E157+1</f>
        <v>46050</v>
      </c>
      <c r="F160" s="196" t="str">
        <f>Data!$A$2</f>
        <v>Lắp đặt ván khuôn</v>
      </c>
      <c r="G160" s="196" t="s">
        <v>275</v>
      </c>
      <c r="H160" s="197">
        <f t="shared" si="15"/>
        <v>440204.73000000004</v>
      </c>
      <c r="I160" s="197">
        <v>440264.04</v>
      </c>
      <c r="J160" s="194" t="s">
        <v>61</v>
      </c>
      <c r="K160" s="198" t="s">
        <v>252</v>
      </c>
      <c r="L160" s="194">
        <f>64.99/2</f>
        <v>32.494999999999997</v>
      </c>
      <c r="M160" s="199"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60" s="196" t="str">
        <f>Data!$B$2</f>
        <v>TCVN 4453:1995 – Kết cấu bê tông và bê tông cốt thép – Quy phạm thi công và nghiệm thu.</v>
      </c>
      <c r="O160" s="194" t="s">
        <v>258</v>
      </c>
      <c r="P160" s="200" t="s">
        <v>238</v>
      </c>
      <c r="Q160" s="194" t="s">
        <v>251</v>
      </c>
      <c r="R160" s="194" t="s">
        <v>251</v>
      </c>
      <c r="S160" s="194">
        <v>2</v>
      </c>
    </row>
    <row r="161" spans="1:19" s="201" customFormat="1" ht="40.5">
      <c r="A161" s="192"/>
      <c r="B161" s="193"/>
      <c r="C161" s="148">
        <f>MAX($C$3:C160)+1</f>
        <v>149</v>
      </c>
      <c r="D161" s="116" t="str">
        <f>COUNT($C$123:C161)&amp;"/BBNT/KM440+250"</f>
        <v>35/BBNT/KM440+250</v>
      </c>
      <c r="E161" s="195">
        <f>+E158+1</f>
        <v>46050</v>
      </c>
      <c r="F161" s="196" t="str">
        <f>Data!$A$38</f>
        <v>Khe phòng lún (bao tải tẩm nhựa dày 2cm)</v>
      </c>
      <c r="G161" s="196" t="str">
        <f>Data!$A$38</f>
        <v>Khe phòng lún (bao tải tẩm nhựa dày 2cm)</v>
      </c>
      <c r="H161" s="197">
        <f t="shared" si="15"/>
        <v>440204.73000000004</v>
      </c>
      <c r="I161" s="197">
        <v>440264.04</v>
      </c>
      <c r="J161" s="194" t="s">
        <v>61</v>
      </c>
      <c r="K161" s="198" t="s">
        <v>254</v>
      </c>
      <c r="L161" s="226">
        <f>(1.12/6)*(2.99/4.4)</f>
        <v>0.12684848484848485</v>
      </c>
      <c r="M161" s="199"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161" s="196" t="str">
        <f>Data!$B$38</f>
        <v>TCVN 4453:1995 – Kết cấu bê tông và bê tông cốt thép – Quy phạm thi công và nghiệm thu.</v>
      </c>
      <c r="O161" s="194" t="s">
        <v>258</v>
      </c>
      <c r="P161" s="200" t="s">
        <v>238</v>
      </c>
      <c r="Q161" s="194" t="s">
        <v>251</v>
      </c>
      <c r="R161" s="194" t="s">
        <v>251</v>
      </c>
      <c r="S161" s="194">
        <v>2</v>
      </c>
    </row>
    <row r="162" spans="1:19" s="201" customFormat="1" ht="33.75">
      <c r="A162" s="192"/>
      <c r="B162" s="193"/>
      <c r="C162" s="148">
        <f>MAX($C$3:C161)+1</f>
        <v>150</v>
      </c>
      <c r="D162" s="116" t="str">
        <f>COUNT($C$123:C162)&amp;"/BBNT/KM440+250"</f>
        <v>36/BBNT/KM440+250</v>
      </c>
      <c r="E162" s="195">
        <f>+E160</f>
        <v>46050</v>
      </c>
      <c r="F162" s="196" t="str">
        <f>Data!$A$26</f>
        <v>Lắp đặt lỗ thoát nước</v>
      </c>
      <c r="G162" s="196" t="s">
        <v>383</v>
      </c>
      <c r="H162" s="197">
        <f t="shared" si="15"/>
        <v>440204.73000000004</v>
      </c>
      <c r="I162" s="197">
        <v>440264.04</v>
      </c>
      <c r="J162" s="194" t="s">
        <v>61</v>
      </c>
      <c r="K162" s="198" t="s">
        <v>274</v>
      </c>
      <c r="L162" s="194" t="s">
        <v>420</v>
      </c>
      <c r="M162" s="199"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162" s="196" t="str">
        <f>Data!$B$26</f>
        <v>TCVN 4453:1995 – Kết cấu bê tông và bê tông cốt thép – Quy phạm thi công và nghiệm thu.</v>
      </c>
      <c r="O162" s="194" t="s">
        <v>258</v>
      </c>
      <c r="P162" s="200" t="s">
        <v>238</v>
      </c>
      <c r="Q162" s="194" t="s">
        <v>251</v>
      </c>
      <c r="R162" s="194" t="s">
        <v>251</v>
      </c>
      <c r="S162" s="194">
        <v>2</v>
      </c>
    </row>
    <row r="163" spans="1:19" s="201" customFormat="1" ht="40.5">
      <c r="A163" s="192"/>
      <c r="B163" s="193"/>
      <c r="C163" s="148">
        <f>MAX($C$3:C162)+1</f>
        <v>151</v>
      </c>
      <c r="D163" s="116" t="str">
        <f>COUNT($C$123:C163)&amp;"/BBNT/KM440+250"</f>
        <v>37/BBNT/KM440+250</v>
      </c>
      <c r="E163" s="195">
        <f>+E160</f>
        <v>46050</v>
      </c>
      <c r="F163" s="196" t="str">
        <f>Data!$A$4</f>
        <v>Đổ bê tông</v>
      </c>
      <c r="G163" s="196" t="s">
        <v>276</v>
      </c>
      <c r="H163" s="197">
        <f t="shared" si="15"/>
        <v>440204.73000000004</v>
      </c>
      <c r="I163" s="197">
        <v>440264.04</v>
      </c>
      <c r="J163" s="194" t="s">
        <v>61</v>
      </c>
      <c r="K163" s="198" t="s">
        <v>254</v>
      </c>
      <c r="L163" s="194">
        <f>2.99*8</f>
        <v>23.92</v>
      </c>
      <c r="M163" s="199"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63" s="196" t="str">
        <f>Data!$B$4</f>
        <v xml:space="preserve"> TCVN 4453 : 1995 và các tiêu chuẩn, quy chuẩn hiện hành của nhà nước.</v>
      </c>
      <c r="O163" s="116" t="s">
        <v>257</v>
      </c>
      <c r="P163" s="200" t="s">
        <v>238</v>
      </c>
      <c r="Q163" s="194" t="s">
        <v>251</v>
      </c>
      <c r="R163" s="194" t="s">
        <v>251</v>
      </c>
      <c r="S163" s="194">
        <v>2</v>
      </c>
    </row>
    <row r="164" spans="1:19" s="201" customFormat="1" ht="33.75">
      <c r="A164" s="192"/>
      <c r="B164" s="193"/>
      <c r="C164" s="148">
        <f>MAX($C$3:C163)+1</f>
        <v>152</v>
      </c>
      <c r="D164" s="116" t="str">
        <f>COUNT($C$123:C164)&amp;"/BBNT/KM440+250"</f>
        <v>38/BBNT/KM440+250</v>
      </c>
      <c r="E164" s="195">
        <f>+E163+7</f>
        <v>46057</v>
      </c>
      <c r="F164" s="196" t="str">
        <f>Data!$A$5</f>
        <v>NT bê tông</v>
      </c>
      <c r="G164" s="196" t="s">
        <v>277</v>
      </c>
      <c r="H164" s="197">
        <f t="shared" si="15"/>
        <v>440204.73000000004</v>
      </c>
      <c r="I164" s="197">
        <v>440264.04</v>
      </c>
      <c r="J164" s="194" t="s">
        <v>61</v>
      </c>
      <c r="K164" s="198" t="s">
        <v>254</v>
      </c>
      <c r="L164" s="194">
        <f>+L163</f>
        <v>23.92</v>
      </c>
      <c r="M164" s="199"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64" s="196" t="str">
        <f>Data!$B$5</f>
        <v>TCVN 4453:1995 – Kết cấu bê tông và bê tông cốt thép – Quy phạm thi công và nghiệm thu.</v>
      </c>
      <c r="O164" s="194" t="s">
        <v>258</v>
      </c>
      <c r="P164" s="200" t="s">
        <v>238</v>
      </c>
      <c r="Q164" s="194"/>
      <c r="R164" s="194" t="s">
        <v>251</v>
      </c>
      <c r="S164" s="194">
        <v>2</v>
      </c>
    </row>
    <row r="165" spans="1:19" s="225" customFormat="1" ht="40.5">
      <c r="A165" s="217"/>
      <c r="B165" s="218"/>
      <c r="C165" s="148">
        <f>MAX($C$3:C164)+1</f>
        <v>153</v>
      </c>
      <c r="D165" s="116" t="str">
        <f>COUNT($C$123:C165)&amp;"/BBNT/KM440+250"</f>
        <v>39/BBNT/KM440+250</v>
      </c>
      <c r="E165" s="219">
        <f>+E162+1</f>
        <v>46051</v>
      </c>
      <c r="F165" s="220" t="str">
        <f>Data!$A$2</f>
        <v>Lắp đặt ván khuôn</v>
      </c>
      <c r="G165" s="220" t="s">
        <v>278</v>
      </c>
      <c r="H165" s="221">
        <f t="shared" si="15"/>
        <v>440204.73000000004</v>
      </c>
      <c r="I165" s="221">
        <v>440264.04</v>
      </c>
      <c r="J165" s="202" t="s">
        <v>61</v>
      </c>
      <c r="K165" s="222" t="s">
        <v>252</v>
      </c>
      <c r="L165" s="202">
        <f>65.54/2</f>
        <v>32.770000000000003</v>
      </c>
      <c r="M165"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65" s="220" t="str">
        <f>Data!$B$2</f>
        <v>TCVN 4453:1995 – Kết cấu bê tông và bê tông cốt thép – Quy phạm thi công và nghiệm thu.</v>
      </c>
      <c r="O165" s="202" t="s">
        <v>258</v>
      </c>
      <c r="P165" s="224" t="s">
        <v>238</v>
      </c>
      <c r="Q165" s="202" t="s">
        <v>251</v>
      </c>
      <c r="R165" s="202" t="s">
        <v>251</v>
      </c>
      <c r="S165" s="202">
        <v>2</v>
      </c>
    </row>
    <row r="166" spans="1:19" s="225" customFormat="1" ht="40.5">
      <c r="A166" s="217"/>
      <c r="B166" s="218"/>
      <c r="C166" s="148">
        <f>MAX($C$3:C165)+1</f>
        <v>154</v>
      </c>
      <c r="D166" s="116" t="str">
        <f>COUNT($C$123:C166)&amp;"/BBNT/KM440+250"</f>
        <v>40/BBNT/KM440+250</v>
      </c>
      <c r="E166" s="219">
        <f>+E163+1</f>
        <v>46051</v>
      </c>
      <c r="F166" s="220" t="str">
        <f>Data!$A$38</f>
        <v>Khe phòng lún (bao tải tẩm nhựa dày 2cm)</v>
      </c>
      <c r="G166" s="220" t="str">
        <f>Data!$A$38</f>
        <v>Khe phòng lún (bao tải tẩm nhựa dày 2cm)</v>
      </c>
      <c r="H166" s="221">
        <f t="shared" si="15"/>
        <v>440204.73000000004</v>
      </c>
      <c r="I166" s="221">
        <v>440264.04</v>
      </c>
      <c r="J166" s="202" t="s">
        <v>61</v>
      </c>
      <c r="K166" s="222" t="s">
        <v>254</v>
      </c>
      <c r="L166" s="227">
        <f>(1.12/6)*(2.99/4.4)</f>
        <v>0.12684848484848485</v>
      </c>
      <c r="M166"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166" s="220" t="str">
        <f>Data!$B$38</f>
        <v>TCVN 4453:1995 – Kết cấu bê tông và bê tông cốt thép – Quy phạm thi công và nghiệm thu.</v>
      </c>
      <c r="O166" s="202" t="s">
        <v>258</v>
      </c>
      <c r="P166" s="224" t="s">
        <v>238</v>
      </c>
      <c r="Q166" s="202" t="s">
        <v>251</v>
      </c>
      <c r="R166" s="202" t="s">
        <v>251</v>
      </c>
      <c r="S166" s="202">
        <v>2</v>
      </c>
    </row>
    <row r="167" spans="1:19" s="225" customFormat="1" ht="33.75">
      <c r="A167" s="217"/>
      <c r="B167" s="218"/>
      <c r="C167" s="148">
        <f>MAX($C$3:C166)+1</f>
        <v>155</v>
      </c>
      <c r="D167" s="116" t="str">
        <f>COUNT($C$123:C167)&amp;"/BBNT/KM440+250"</f>
        <v>41/BBNT/KM440+250</v>
      </c>
      <c r="E167" s="219">
        <f>+E165</f>
        <v>46051</v>
      </c>
      <c r="F167" s="220" t="str">
        <f>Data!$A$26</f>
        <v>Lắp đặt lỗ thoát nước</v>
      </c>
      <c r="G167" s="220" t="s">
        <v>385</v>
      </c>
      <c r="H167" s="221">
        <f t="shared" si="15"/>
        <v>440204.73000000004</v>
      </c>
      <c r="I167" s="221">
        <v>440264.04</v>
      </c>
      <c r="J167" s="202" t="s">
        <v>61</v>
      </c>
      <c r="K167" s="222" t="s">
        <v>274</v>
      </c>
      <c r="L167" s="202">
        <v>4</v>
      </c>
      <c r="M167" s="223"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167" s="220" t="str">
        <f>Data!$B$26</f>
        <v>TCVN 4453:1995 – Kết cấu bê tông và bê tông cốt thép – Quy phạm thi công và nghiệm thu.</v>
      </c>
      <c r="O167" s="202" t="s">
        <v>258</v>
      </c>
      <c r="P167" s="224" t="s">
        <v>238</v>
      </c>
      <c r="Q167" s="202" t="s">
        <v>251</v>
      </c>
      <c r="R167" s="202" t="s">
        <v>251</v>
      </c>
      <c r="S167" s="202">
        <v>2</v>
      </c>
    </row>
    <row r="168" spans="1:19" s="225" customFormat="1" ht="40.5">
      <c r="A168" s="217"/>
      <c r="B168" s="218"/>
      <c r="C168" s="148">
        <f>MAX($C$3:C167)+1</f>
        <v>156</v>
      </c>
      <c r="D168" s="116" t="str">
        <f>COUNT($C$123:C168)&amp;"/BBNT/KM440+250"</f>
        <v>42/BBNT/KM440+250</v>
      </c>
      <c r="E168" s="219">
        <f>+E165</f>
        <v>46051</v>
      </c>
      <c r="F168" s="220" t="str">
        <f>Data!$A$4</f>
        <v>Đổ bê tông</v>
      </c>
      <c r="G168" s="220" t="s">
        <v>279</v>
      </c>
      <c r="H168" s="221">
        <f t="shared" si="15"/>
        <v>440204.73000000004</v>
      </c>
      <c r="I168" s="221">
        <v>440264.04</v>
      </c>
      <c r="J168" s="202" t="s">
        <v>61</v>
      </c>
      <c r="K168" s="222" t="s">
        <v>254</v>
      </c>
      <c r="L168" s="202">
        <f>2.99*8</f>
        <v>23.92</v>
      </c>
      <c r="M168"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68" s="220" t="str">
        <f>Data!$B$4</f>
        <v xml:space="preserve"> TCVN 4453 : 1995 và các tiêu chuẩn, quy chuẩn hiện hành của nhà nước.</v>
      </c>
      <c r="O168" s="116" t="s">
        <v>257</v>
      </c>
      <c r="P168" s="224" t="s">
        <v>238</v>
      </c>
      <c r="Q168" s="202" t="s">
        <v>251</v>
      </c>
      <c r="R168" s="202" t="s">
        <v>251</v>
      </c>
      <c r="S168" s="202">
        <v>2</v>
      </c>
    </row>
    <row r="169" spans="1:19" s="225" customFormat="1" ht="33.75">
      <c r="A169" s="217"/>
      <c r="B169" s="218"/>
      <c r="C169" s="148">
        <f>MAX($C$3:C168)+1</f>
        <v>157</v>
      </c>
      <c r="D169" s="116" t="str">
        <f>COUNT($C$123:C169)&amp;"/BBNT/KM440+250"</f>
        <v>43/BBNT/KM440+250</v>
      </c>
      <c r="E169" s="219">
        <f>+E168+7</f>
        <v>46058</v>
      </c>
      <c r="F169" s="220" t="str">
        <f>Data!$A$5</f>
        <v>NT bê tông</v>
      </c>
      <c r="G169" s="220" t="s">
        <v>280</v>
      </c>
      <c r="H169" s="221">
        <f t="shared" si="15"/>
        <v>440204.73000000004</v>
      </c>
      <c r="I169" s="221">
        <v>440264.04</v>
      </c>
      <c r="J169" s="202" t="s">
        <v>61</v>
      </c>
      <c r="K169" s="222" t="s">
        <v>254</v>
      </c>
      <c r="L169" s="202">
        <f>+L168</f>
        <v>23.92</v>
      </c>
      <c r="M169"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69" s="220" t="str">
        <f>Data!$B$5</f>
        <v>TCVN 4453:1995 – Kết cấu bê tông và bê tông cốt thép – Quy phạm thi công và nghiệm thu.</v>
      </c>
      <c r="O169" s="202" t="s">
        <v>258</v>
      </c>
      <c r="P169" s="224" t="s">
        <v>238</v>
      </c>
      <c r="Q169" s="202"/>
      <c r="R169" s="202" t="s">
        <v>251</v>
      </c>
      <c r="S169" s="202">
        <v>2</v>
      </c>
    </row>
    <row r="170" spans="1:19" s="201" customFormat="1" ht="40.5">
      <c r="A170" s="192"/>
      <c r="B170" s="193"/>
      <c r="C170" s="148">
        <f>MAX($C$3:C169)+1</f>
        <v>158</v>
      </c>
      <c r="D170" s="116" t="str">
        <f>COUNT($C$123:C170)&amp;"/BBNT/KM440+250"</f>
        <v>44/BBNT/KM440+250</v>
      </c>
      <c r="E170" s="195">
        <f>+E167+1</f>
        <v>46052</v>
      </c>
      <c r="F170" s="196" t="str">
        <f>Data!$A$2</f>
        <v>Lắp đặt ván khuôn</v>
      </c>
      <c r="G170" s="196" t="s">
        <v>281</v>
      </c>
      <c r="H170" s="197">
        <f t="shared" si="15"/>
        <v>440204.73000000004</v>
      </c>
      <c r="I170" s="197">
        <v>440264.04</v>
      </c>
      <c r="J170" s="194" t="s">
        <v>61</v>
      </c>
      <c r="K170" s="198" t="s">
        <v>252</v>
      </c>
      <c r="L170" s="194">
        <f>64.99/2</f>
        <v>32.494999999999997</v>
      </c>
      <c r="M170" s="199"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70" s="196" t="str">
        <f>Data!$B$2</f>
        <v>TCVN 4453:1995 – Kết cấu bê tông và bê tông cốt thép – Quy phạm thi công và nghiệm thu.</v>
      </c>
      <c r="O170" s="194" t="s">
        <v>258</v>
      </c>
      <c r="P170" s="200" t="s">
        <v>238</v>
      </c>
      <c r="Q170" s="194" t="s">
        <v>251</v>
      </c>
      <c r="R170" s="194" t="s">
        <v>251</v>
      </c>
      <c r="S170" s="194">
        <v>2</v>
      </c>
    </row>
    <row r="171" spans="1:19" s="201" customFormat="1" ht="40.5">
      <c r="A171" s="192"/>
      <c r="B171" s="193"/>
      <c r="C171" s="148">
        <f>MAX($C$3:C170)+1</f>
        <v>159</v>
      </c>
      <c r="D171" s="116" t="str">
        <f>COUNT($C$123:C171)&amp;"/BBNT/KM440+250"</f>
        <v>45/BBNT/KM440+250</v>
      </c>
      <c r="E171" s="195">
        <f>+E168+1</f>
        <v>46052</v>
      </c>
      <c r="F171" s="196" t="str">
        <f>Data!$A$38</f>
        <v>Khe phòng lún (bao tải tẩm nhựa dày 2cm)</v>
      </c>
      <c r="G171" s="196" t="str">
        <f>Data!$A$38</f>
        <v>Khe phòng lún (bao tải tẩm nhựa dày 2cm)</v>
      </c>
      <c r="H171" s="197">
        <f t="shared" si="15"/>
        <v>440204.73000000004</v>
      </c>
      <c r="I171" s="197">
        <v>440264.04</v>
      </c>
      <c r="J171" s="194" t="s">
        <v>61</v>
      </c>
      <c r="K171" s="198" t="s">
        <v>254</v>
      </c>
      <c r="L171" s="226">
        <f>(1.12/6)*(2.99/4.4)</f>
        <v>0.12684848484848485</v>
      </c>
      <c r="M171" s="199"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171" s="196" t="str">
        <f>Data!$B$38</f>
        <v>TCVN 4453:1995 – Kết cấu bê tông và bê tông cốt thép – Quy phạm thi công và nghiệm thu.</v>
      </c>
      <c r="O171" s="194" t="s">
        <v>258</v>
      </c>
      <c r="P171" s="200" t="s">
        <v>238</v>
      </c>
      <c r="Q171" s="194" t="s">
        <v>251</v>
      </c>
      <c r="R171" s="194" t="s">
        <v>251</v>
      </c>
      <c r="S171" s="194">
        <v>2</v>
      </c>
    </row>
    <row r="172" spans="1:19" s="201" customFormat="1" ht="33.75">
      <c r="A172" s="192"/>
      <c r="B172" s="193"/>
      <c r="C172" s="148">
        <f>MAX($C$3:C171)+1</f>
        <v>160</v>
      </c>
      <c r="D172" s="116" t="str">
        <f>COUNT($C$123:C172)&amp;"/BBNT/KM440+250"</f>
        <v>46/BBNT/KM440+250</v>
      </c>
      <c r="E172" s="195">
        <f>+E170</f>
        <v>46052</v>
      </c>
      <c r="F172" s="196" t="str">
        <f>Data!$A$26</f>
        <v>Lắp đặt lỗ thoát nước</v>
      </c>
      <c r="G172" s="196" t="s">
        <v>386</v>
      </c>
      <c r="H172" s="197">
        <f t="shared" si="15"/>
        <v>440204.73000000004</v>
      </c>
      <c r="I172" s="197">
        <v>440264.04</v>
      </c>
      <c r="J172" s="194" t="s">
        <v>61</v>
      </c>
      <c r="K172" s="198" t="s">
        <v>274</v>
      </c>
      <c r="L172" s="194">
        <v>4</v>
      </c>
      <c r="M172" s="199"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172" s="196" t="str">
        <f>Data!$B$26</f>
        <v>TCVN 4453:1995 – Kết cấu bê tông và bê tông cốt thép – Quy phạm thi công và nghiệm thu.</v>
      </c>
      <c r="O172" s="194" t="s">
        <v>258</v>
      </c>
      <c r="P172" s="200" t="s">
        <v>238</v>
      </c>
      <c r="Q172" s="194" t="s">
        <v>251</v>
      </c>
      <c r="R172" s="194" t="s">
        <v>251</v>
      </c>
      <c r="S172" s="194">
        <v>2</v>
      </c>
    </row>
    <row r="173" spans="1:19" s="201" customFormat="1" ht="40.5">
      <c r="A173" s="192"/>
      <c r="B173" s="193"/>
      <c r="C173" s="148">
        <f>MAX($C$3:C172)+1</f>
        <v>161</v>
      </c>
      <c r="D173" s="116" t="str">
        <f>COUNT($C$123:C173)&amp;"/BBNT/KM440+250"</f>
        <v>47/BBNT/KM440+250</v>
      </c>
      <c r="E173" s="195">
        <f>+E170</f>
        <v>46052</v>
      </c>
      <c r="F173" s="196" t="str">
        <f>Data!$A$4</f>
        <v>Đổ bê tông</v>
      </c>
      <c r="G173" s="196" t="s">
        <v>282</v>
      </c>
      <c r="H173" s="197">
        <f t="shared" si="15"/>
        <v>440204.73000000004</v>
      </c>
      <c r="I173" s="197">
        <v>440264.04</v>
      </c>
      <c r="J173" s="194" t="s">
        <v>61</v>
      </c>
      <c r="K173" s="198" t="s">
        <v>254</v>
      </c>
      <c r="L173" s="194">
        <f>2.99*8</f>
        <v>23.92</v>
      </c>
      <c r="M173" s="199"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73" s="196" t="str">
        <f>Data!$B$4</f>
        <v xml:space="preserve"> TCVN 4453 : 1995 và các tiêu chuẩn, quy chuẩn hiện hành của nhà nước.</v>
      </c>
      <c r="O173" s="116" t="s">
        <v>257</v>
      </c>
      <c r="P173" s="200" t="s">
        <v>238</v>
      </c>
      <c r="Q173" s="194" t="s">
        <v>251</v>
      </c>
      <c r="R173" s="194" t="s">
        <v>251</v>
      </c>
      <c r="S173" s="194">
        <v>2</v>
      </c>
    </row>
    <row r="174" spans="1:19" s="201" customFormat="1" ht="33.75">
      <c r="A174" s="192"/>
      <c r="B174" s="193"/>
      <c r="C174" s="148">
        <f>MAX($C$3:C173)+1</f>
        <v>162</v>
      </c>
      <c r="D174" s="116" t="str">
        <f>COUNT($C$123:C174)&amp;"/BBNT/KM440+250"</f>
        <v>48/BBNT/KM440+250</v>
      </c>
      <c r="E174" s="195">
        <f>+E173+7</f>
        <v>46059</v>
      </c>
      <c r="F174" s="196" t="str">
        <f>Data!$A$5</f>
        <v>NT bê tông</v>
      </c>
      <c r="G174" s="196" t="s">
        <v>283</v>
      </c>
      <c r="H174" s="197">
        <f t="shared" si="15"/>
        <v>440204.73000000004</v>
      </c>
      <c r="I174" s="197">
        <v>440264.04</v>
      </c>
      <c r="J174" s="194" t="s">
        <v>61</v>
      </c>
      <c r="K174" s="198" t="s">
        <v>254</v>
      </c>
      <c r="L174" s="194">
        <f>+L173</f>
        <v>23.92</v>
      </c>
      <c r="M174" s="199"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74" s="196" t="str">
        <f>Data!$B$5</f>
        <v>TCVN 4453:1995 – Kết cấu bê tông và bê tông cốt thép – Quy phạm thi công và nghiệm thu.</v>
      </c>
      <c r="O174" s="194" t="s">
        <v>258</v>
      </c>
      <c r="P174" s="200" t="s">
        <v>238</v>
      </c>
      <c r="Q174" s="194"/>
      <c r="R174" s="194" t="s">
        <v>251</v>
      </c>
      <c r="S174" s="194">
        <v>2</v>
      </c>
    </row>
    <row r="175" spans="1:19" s="225" customFormat="1" ht="40.5">
      <c r="A175" s="217"/>
      <c r="B175" s="218"/>
      <c r="C175" s="148">
        <f>MAX($C$3:C174)+1</f>
        <v>163</v>
      </c>
      <c r="D175" s="116" t="str">
        <f>COUNT($C$123:C175)&amp;"/BBNT/KM440+250"</f>
        <v>49/BBNT/KM440+250</v>
      </c>
      <c r="E175" s="219">
        <f>+E172+1</f>
        <v>46053</v>
      </c>
      <c r="F175" s="220" t="str">
        <f>Data!$A$2</f>
        <v>Lắp đặt ván khuôn</v>
      </c>
      <c r="G175" s="220" t="s">
        <v>387</v>
      </c>
      <c r="H175" s="221">
        <f t="shared" si="15"/>
        <v>440204.73000000004</v>
      </c>
      <c r="I175" s="221">
        <v>440264.04</v>
      </c>
      <c r="J175" s="202" t="s">
        <v>61</v>
      </c>
      <c r="K175" s="222" t="s">
        <v>252</v>
      </c>
      <c r="L175" s="202">
        <f>65.33/2</f>
        <v>32.664999999999999</v>
      </c>
      <c r="M175"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75" s="220" t="str">
        <f>Data!$B$2</f>
        <v>TCVN 4453:1995 – Kết cấu bê tông và bê tông cốt thép – Quy phạm thi công và nghiệm thu.</v>
      </c>
      <c r="O175" s="202" t="s">
        <v>258</v>
      </c>
      <c r="P175" s="224" t="s">
        <v>238</v>
      </c>
      <c r="Q175" s="202" t="s">
        <v>251</v>
      </c>
      <c r="R175" s="202" t="s">
        <v>251</v>
      </c>
      <c r="S175" s="202">
        <v>2</v>
      </c>
    </row>
    <row r="176" spans="1:19" s="225" customFormat="1" ht="40.5">
      <c r="A176" s="217"/>
      <c r="B176" s="218"/>
      <c r="C176" s="148">
        <f>MAX($C$3:C175)+1</f>
        <v>164</v>
      </c>
      <c r="D176" s="116" t="str">
        <f>COUNT($C$123:C176)&amp;"/BBNT/KM440+250"</f>
        <v>50/BBNT/KM440+250</v>
      </c>
      <c r="E176" s="219">
        <f>+E173+1</f>
        <v>46053</v>
      </c>
      <c r="F176" s="220" t="str">
        <f>Data!$A$38</f>
        <v>Khe phòng lún (bao tải tẩm nhựa dày 2cm)</v>
      </c>
      <c r="G176" s="220" t="str">
        <f>Data!$A$38</f>
        <v>Khe phòng lún (bao tải tẩm nhựa dày 2cm)</v>
      </c>
      <c r="H176" s="221">
        <f t="shared" si="15"/>
        <v>440204.73000000004</v>
      </c>
      <c r="I176" s="221">
        <v>440264.04</v>
      </c>
      <c r="J176" s="202" t="s">
        <v>61</v>
      </c>
      <c r="K176" s="222" t="s">
        <v>254</v>
      </c>
      <c r="L176" s="227">
        <f>(1.12/6)*(2.99/4.4)</f>
        <v>0.12684848484848485</v>
      </c>
      <c r="M176"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176" s="220" t="str">
        <f>Data!$B$38</f>
        <v>TCVN 4453:1995 – Kết cấu bê tông và bê tông cốt thép – Quy phạm thi công và nghiệm thu.</v>
      </c>
      <c r="O176" s="202" t="s">
        <v>258</v>
      </c>
      <c r="P176" s="224" t="s">
        <v>238</v>
      </c>
      <c r="Q176" s="202" t="s">
        <v>251</v>
      </c>
      <c r="R176" s="202" t="s">
        <v>251</v>
      </c>
      <c r="S176" s="202">
        <v>2</v>
      </c>
    </row>
    <row r="177" spans="1:19" s="225" customFormat="1" ht="33.75">
      <c r="A177" s="217"/>
      <c r="B177" s="218"/>
      <c r="C177" s="148">
        <f>MAX($C$3:C176)+1</f>
        <v>165</v>
      </c>
      <c r="D177" s="116" t="str">
        <f>COUNT($C$123:C177)&amp;"/BBNT/KM440+250"</f>
        <v>51/BBNT/KM440+250</v>
      </c>
      <c r="E177" s="219">
        <f>+E175</f>
        <v>46053</v>
      </c>
      <c r="F177" s="220" t="str">
        <f>Data!$A$26</f>
        <v>Lắp đặt lỗ thoát nước</v>
      </c>
      <c r="G177" s="220" t="s">
        <v>388</v>
      </c>
      <c r="H177" s="221">
        <f t="shared" si="15"/>
        <v>440204.73000000004</v>
      </c>
      <c r="I177" s="221">
        <v>440264.04</v>
      </c>
      <c r="J177" s="202" t="s">
        <v>61</v>
      </c>
      <c r="K177" s="222" t="s">
        <v>274</v>
      </c>
      <c r="L177" s="202">
        <v>4</v>
      </c>
      <c r="M177" s="223"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177" s="220" t="str">
        <f>Data!$B$26</f>
        <v>TCVN 4453:1995 – Kết cấu bê tông và bê tông cốt thép – Quy phạm thi công và nghiệm thu.</v>
      </c>
      <c r="O177" s="202" t="s">
        <v>258</v>
      </c>
      <c r="P177" s="224" t="s">
        <v>238</v>
      </c>
      <c r="Q177" s="202" t="s">
        <v>251</v>
      </c>
      <c r="R177" s="202" t="s">
        <v>251</v>
      </c>
      <c r="S177" s="202">
        <v>2</v>
      </c>
    </row>
    <row r="178" spans="1:19" s="225" customFormat="1" ht="40.5">
      <c r="A178" s="217"/>
      <c r="B178" s="218"/>
      <c r="C178" s="148">
        <f>MAX($C$3:C177)+1</f>
        <v>166</v>
      </c>
      <c r="D178" s="116" t="str">
        <f>COUNT($C$123:C178)&amp;"/BBNT/KM440+250"</f>
        <v>52/BBNT/KM440+250</v>
      </c>
      <c r="E178" s="219">
        <f>+E175</f>
        <v>46053</v>
      </c>
      <c r="F178" s="220" t="str">
        <f>Data!$A$4</f>
        <v>Đổ bê tông</v>
      </c>
      <c r="G178" s="220" t="s">
        <v>389</v>
      </c>
      <c r="H178" s="221">
        <f t="shared" si="15"/>
        <v>440204.73000000004</v>
      </c>
      <c r="I178" s="221">
        <v>440264.04</v>
      </c>
      <c r="J178" s="202" t="s">
        <v>61</v>
      </c>
      <c r="K178" s="222" t="s">
        <v>254</v>
      </c>
      <c r="L178" s="202">
        <f>2.99*8</f>
        <v>23.92</v>
      </c>
      <c r="M178"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78" s="220" t="str">
        <f>Data!$B$4</f>
        <v xml:space="preserve"> TCVN 4453 : 1995 và các tiêu chuẩn, quy chuẩn hiện hành của nhà nước.</v>
      </c>
      <c r="O178" s="116" t="s">
        <v>257</v>
      </c>
      <c r="P178" s="224" t="s">
        <v>238</v>
      </c>
      <c r="Q178" s="202" t="s">
        <v>251</v>
      </c>
      <c r="R178" s="202" t="s">
        <v>251</v>
      </c>
      <c r="S178" s="202">
        <v>2</v>
      </c>
    </row>
    <row r="179" spans="1:19" s="225" customFormat="1" ht="33.75">
      <c r="A179" s="217"/>
      <c r="B179" s="218"/>
      <c r="C179" s="148">
        <f>MAX($C$3:C178)+1</f>
        <v>167</v>
      </c>
      <c r="D179" s="116" t="str">
        <f>COUNT($C$123:C179)&amp;"/BBNT/KM440+250"</f>
        <v>53/BBNT/KM440+250</v>
      </c>
      <c r="E179" s="219">
        <f>+E178+7</f>
        <v>46060</v>
      </c>
      <c r="F179" s="220" t="str">
        <f>Data!$A$5</f>
        <v>NT bê tông</v>
      </c>
      <c r="G179" s="220" t="s">
        <v>390</v>
      </c>
      <c r="H179" s="221">
        <f t="shared" si="15"/>
        <v>440204.73000000004</v>
      </c>
      <c r="I179" s="221">
        <v>440264.04</v>
      </c>
      <c r="J179" s="202" t="s">
        <v>61</v>
      </c>
      <c r="K179" s="222" t="s">
        <v>254</v>
      </c>
      <c r="L179" s="202">
        <f>+L178</f>
        <v>23.92</v>
      </c>
      <c r="M179"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79" s="220" t="str">
        <f>Data!$B$5</f>
        <v>TCVN 4453:1995 – Kết cấu bê tông và bê tông cốt thép – Quy phạm thi công và nghiệm thu.</v>
      </c>
      <c r="O179" s="202" t="s">
        <v>258</v>
      </c>
      <c r="P179" s="224" t="s">
        <v>238</v>
      </c>
      <c r="Q179" s="202"/>
      <c r="R179" s="202" t="s">
        <v>251</v>
      </c>
      <c r="S179" s="202">
        <v>2</v>
      </c>
    </row>
    <row r="180" spans="1:19" s="201" customFormat="1" ht="40.5">
      <c r="A180" s="192"/>
      <c r="B180" s="193"/>
      <c r="C180" s="148">
        <f>MAX($C$3:C179)+1</f>
        <v>168</v>
      </c>
      <c r="D180" s="116" t="str">
        <f>COUNT($C$123:C180)&amp;"/BBNT/KM440+250"</f>
        <v>54/BBNT/KM440+250</v>
      </c>
      <c r="E180" s="195">
        <f>+E177+1</f>
        <v>46054</v>
      </c>
      <c r="F180" s="196" t="str">
        <f>Data!$A$2</f>
        <v>Lắp đặt ván khuôn</v>
      </c>
      <c r="G180" s="196" t="s">
        <v>391</v>
      </c>
      <c r="H180" s="197">
        <f t="shared" si="15"/>
        <v>440204.73000000004</v>
      </c>
      <c r="I180" s="197">
        <v>440264.04</v>
      </c>
      <c r="J180" s="194" t="s">
        <v>61</v>
      </c>
      <c r="K180" s="198" t="s">
        <v>252</v>
      </c>
      <c r="L180" s="194">
        <f>64.58/2</f>
        <v>32.29</v>
      </c>
      <c r="M180" s="199"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80" s="196" t="str">
        <f>Data!$B$2</f>
        <v>TCVN 4453:1995 – Kết cấu bê tông và bê tông cốt thép – Quy phạm thi công và nghiệm thu.</v>
      </c>
      <c r="O180" s="194" t="s">
        <v>258</v>
      </c>
      <c r="P180" s="200" t="s">
        <v>238</v>
      </c>
      <c r="Q180" s="194" t="s">
        <v>251</v>
      </c>
      <c r="R180" s="194" t="s">
        <v>251</v>
      </c>
      <c r="S180" s="194">
        <v>2</v>
      </c>
    </row>
    <row r="181" spans="1:19" s="201" customFormat="1" ht="40.5">
      <c r="A181" s="192"/>
      <c r="B181" s="193"/>
      <c r="C181" s="148">
        <f>MAX($C$3:C180)+1</f>
        <v>169</v>
      </c>
      <c r="D181" s="116" t="str">
        <f>COUNT($C$123:C181)&amp;"/BBNT/KM440+250"</f>
        <v>55/BBNT/KM440+250</v>
      </c>
      <c r="E181" s="195">
        <f>+E178+1</f>
        <v>46054</v>
      </c>
      <c r="F181" s="196" t="str">
        <f>Data!$A$38</f>
        <v>Khe phòng lún (bao tải tẩm nhựa dày 2cm)</v>
      </c>
      <c r="G181" s="196" t="str">
        <f>Data!$A$38</f>
        <v>Khe phòng lún (bao tải tẩm nhựa dày 2cm)</v>
      </c>
      <c r="H181" s="197">
        <f t="shared" si="15"/>
        <v>440204.73000000004</v>
      </c>
      <c r="I181" s="197">
        <v>440264.04</v>
      </c>
      <c r="J181" s="194" t="s">
        <v>61</v>
      </c>
      <c r="K181" s="198" t="s">
        <v>254</v>
      </c>
      <c r="L181" s="226">
        <f>(1.12/6)*(2.99/4.4)</f>
        <v>0.12684848484848485</v>
      </c>
      <c r="M181" s="199"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181" s="196" t="str">
        <f>Data!$B$38</f>
        <v>TCVN 4453:1995 – Kết cấu bê tông và bê tông cốt thép – Quy phạm thi công và nghiệm thu.</v>
      </c>
      <c r="O181" s="194" t="s">
        <v>258</v>
      </c>
      <c r="P181" s="200" t="s">
        <v>238</v>
      </c>
      <c r="Q181" s="194" t="s">
        <v>251</v>
      </c>
      <c r="R181" s="194" t="s">
        <v>251</v>
      </c>
      <c r="S181" s="194">
        <v>2</v>
      </c>
    </row>
    <row r="182" spans="1:19" s="201" customFormat="1" ht="33.75">
      <c r="A182" s="192"/>
      <c r="B182" s="193"/>
      <c r="C182" s="148">
        <f>MAX($C$3:C181)+1</f>
        <v>170</v>
      </c>
      <c r="D182" s="116" t="str">
        <f>COUNT($C$123:C182)&amp;"/BBNT/KM440+250"</f>
        <v>56/BBNT/KM440+250</v>
      </c>
      <c r="E182" s="195">
        <f>+E180</f>
        <v>46054</v>
      </c>
      <c r="F182" s="196" t="str">
        <f>Data!$A$26</f>
        <v>Lắp đặt lỗ thoát nước</v>
      </c>
      <c r="G182" s="196" t="s">
        <v>392</v>
      </c>
      <c r="H182" s="197">
        <f t="shared" si="15"/>
        <v>440204.73000000004</v>
      </c>
      <c r="I182" s="197">
        <v>440264.04</v>
      </c>
      <c r="J182" s="194" t="s">
        <v>61</v>
      </c>
      <c r="K182" s="198" t="s">
        <v>274</v>
      </c>
      <c r="L182" s="194">
        <v>4</v>
      </c>
      <c r="M182" s="199"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182" s="196" t="str">
        <f>Data!$B$26</f>
        <v>TCVN 4453:1995 – Kết cấu bê tông và bê tông cốt thép – Quy phạm thi công và nghiệm thu.</v>
      </c>
      <c r="O182" s="194" t="s">
        <v>258</v>
      </c>
      <c r="P182" s="200" t="s">
        <v>238</v>
      </c>
      <c r="Q182" s="194" t="s">
        <v>251</v>
      </c>
      <c r="R182" s="194" t="s">
        <v>251</v>
      </c>
      <c r="S182" s="194">
        <v>2</v>
      </c>
    </row>
    <row r="183" spans="1:19" s="201" customFormat="1" ht="40.5">
      <c r="A183" s="192"/>
      <c r="B183" s="193"/>
      <c r="C183" s="148">
        <f>MAX($C$3:C182)+1</f>
        <v>171</v>
      </c>
      <c r="D183" s="116" t="str">
        <f>COUNT($C$123:C183)&amp;"/BBNT/KM440+250"</f>
        <v>57/BBNT/KM440+250</v>
      </c>
      <c r="E183" s="195">
        <f>+E180</f>
        <v>46054</v>
      </c>
      <c r="F183" s="196" t="str">
        <f>Data!$A$4</f>
        <v>Đổ bê tông</v>
      </c>
      <c r="G183" s="196" t="s">
        <v>393</v>
      </c>
      <c r="H183" s="197">
        <f t="shared" si="15"/>
        <v>440204.73000000004</v>
      </c>
      <c r="I183" s="197">
        <v>440264.04</v>
      </c>
      <c r="J183" s="194" t="s">
        <v>61</v>
      </c>
      <c r="K183" s="198" t="s">
        <v>254</v>
      </c>
      <c r="L183" s="194">
        <f>2.99*8</f>
        <v>23.92</v>
      </c>
      <c r="M183" s="199"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83" s="196" t="str">
        <f>Data!$B$4</f>
        <v xml:space="preserve"> TCVN 4453 : 1995 và các tiêu chuẩn, quy chuẩn hiện hành của nhà nước.</v>
      </c>
      <c r="O183" s="116" t="s">
        <v>257</v>
      </c>
      <c r="P183" s="200" t="s">
        <v>238</v>
      </c>
      <c r="Q183" s="194" t="s">
        <v>251</v>
      </c>
      <c r="R183" s="194" t="s">
        <v>251</v>
      </c>
      <c r="S183" s="194">
        <v>2</v>
      </c>
    </row>
    <row r="184" spans="1:19" s="201" customFormat="1" ht="33.75">
      <c r="A184" s="192"/>
      <c r="B184" s="193"/>
      <c r="C184" s="148">
        <f>MAX($C$3:C183)+1</f>
        <v>172</v>
      </c>
      <c r="D184" s="116" t="str">
        <f>COUNT($C$123:C184)&amp;"/BBNT/KM440+250"</f>
        <v>58/BBNT/KM440+250</v>
      </c>
      <c r="E184" s="195">
        <f>+E183+7</f>
        <v>46061</v>
      </c>
      <c r="F184" s="196" t="str">
        <f>Data!$A$5</f>
        <v>NT bê tông</v>
      </c>
      <c r="G184" s="196" t="s">
        <v>394</v>
      </c>
      <c r="H184" s="197">
        <f t="shared" si="15"/>
        <v>440204.73000000004</v>
      </c>
      <c r="I184" s="197">
        <v>440264.04</v>
      </c>
      <c r="J184" s="194" t="s">
        <v>61</v>
      </c>
      <c r="K184" s="198" t="s">
        <v>254</v>
      </c>
      <c r="L184" s="194">
        <f>+L183</f>
        <v>23.92</v>
      </c>
      <c r="M184" s="199"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84" s="196" t="str">
        <f>Data!$B$5</f>
        <v>TCVN 4453:1995 – Kết cấu bê tông và bê tông cốt thép – Quy phạm thi công và nghiệm thu.</v>
      </c>
      <c r="O184" s="194" t="s">
        <v>258</v>
      </c>
      <c r="P184" s="200" t="s">
        <v>238</v>
      </c>
      <c r="Q184" s="194"/>
      <c r="R184" s="194" t="s">
        <v>251</v>
      </c>
      <c r="S184" s="194">
        <v>2</v>
      </c>
    </row>
    <row r="185" spans="1:19" ht="40.5">
      <c r="A185" s="146"/>
      <c r="B185" s="147"/>
      <c r="C185" s="148">
        <f>MAX($C$3:C184)+1</f>
        <v>173</v>
      </c>
      <c r="D185" s="116" t="str">
        <f>COUNT($C$123:C185)&amp;"/BBNT/KM440+250"</f>
        <v>59/BBNT/KM440+250</v>
      </c>
      <c r="E185" s="149">
        <f>+E182+1</f>
        <v>46055</v>
      </c>
      <c r="F185" s="114" t="str">
        <f>Data!$A$2</f>
        <v>Lắp đặt ván khuôn</v>
      </c>
      <c r="G185" s="114" t="s">
        <v>395</v>
      </c>
      <c r="H185" s="187">
        <f t="shared" si="15"/>
        <v>440204.73000000004</v>
      </c>
      <c r="I185" s="187">
        <v>440264.04</v>
      </c>
      <c r="J185" s="116" t="s">
        <v>61</v>
      </c>
      <c r="K185" s="151" t="s">
        <v>252</v>
      </c>
      <c r="L185" s="116">
        <f>64.18/2</f>
        <v>32.090000000000003</v>
      </c>
      <c r="M185"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85" s="114" t="str">
        <f>Data!$B$2</f>
        <v>TCVN 4453:1995 – Kết cấu bê tông và bê tông cốt thép – Quy phạm thi công và nghiệm thu.</v>
      </c>
      <c r="O185" s="116" t="s">
        <v>258</v>
      </c>
      <c r="P185" s="118" t="s">
        <v>238</v>
      </c>
      <c r="Q185" s="116" t="s">
        <v>251</v>
      </c>
      <c r="R185" s="116" t="s">
        <v>251</v>
      </c>
      <c r="S185" s="116">
        <v>2</v>
      </c>
    </row>
    <row r="186" spans="1:19" ht="40.5">
      <c r="A186" s="146"/>
      <c r="B186" s="147"/>
      <c r="C186" s="148">
        <f>MAX($C$3:C185)+1</f>
        <v>174</v>
      </c>
      <c r="D186" s="116" t="str">
        <f>COUNT($C$123:C186)&amp;"/BBNT/KM440+250"</f>
        <v>60/BBNT/KM440+250</v>
      </c>
      <c r="E186" s="149">
        <f>+E183+1</f>
        <v>46055</v>
      </c>
      <c r="F186" s="114" t="str">
        <f>Data!$A$38</f>
        <v>Khe phòng lún (bao tải tẩm nhựa dày 2cm)</v>
      </c>
      <c r="G186" s="114" t="str">
        <f>Data!$A$38</f>
        <v>Khe phòng lún (bao tải tẩm nhựa dày 2cm)</v>
      </c>
      <c r="H186" s="187">
        <f t="shared" si="15"/>
        <v>440204.73000000004</v>
      </c>
      <c r="I186" s="187">
        <v>440264.04</v>
      </c>
      <c r="J186" s="116" t="s">
        <v>61</v>
      </c>
      <c r="K186" s="151" t="s">
        <v>254</v>
      </c>
      <c r="L186" s="191">
        <f>(1.12/6)*(2.99/4.4)</f>
        <v>0.12684848484848485</v>
      </c>
      <c r="M186"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186" s="114" t="str">
        <f>Data!$B$38</f>
        <v>TCVN 4453:1995 – Kết cấu bê tông và bê tông cốt thép – Quy phạm thi công và nghiệm thu.</v>
      </c>
      <c r="O186" s="116" t="s">
        <v>258</v>
      </c>
      <c r="P186" s="118" t="s">
        <v>238</v>
      </c>
      <c r="Q186" s="116" t="s">
        <v>251</v>
      </c>
      <c r="R186" s="116" t="s">
        <v>251</v>
      </c>
      <c r="S186" s="116">
        <v>2</v>
      </c>
    </row>
    <row r="187" spans="1:19" ht="33.75">
      <c r="A187" s="146"/>
      <c r="B187" s="147"/>
      <c r="C187" s="148">
        <f>MAX($C$3:C186)+1</f>
        <v>175</v>
      </c>
      <c r="D187" s="116" t="str">
        <f>COUNT($C$123:C187)&amp;"/BBNT/KM440+250"</f>
        <v>61/BBNT/KM440+250</v>
      </c>
      <c r="E187" s="149">
        <f>+E185</f>
        <v>46055</v>
      </c>
      <c r="F187" s="114" t="str">
        <f>Data!$A$26</f>
        <v>Lắp đặt lỗ thoát nước</v>
      </c>
      <c r="G187" s="114" t="s">
        <v>396</v>
      </c>
      <c r="H187" s="187">
        <f t="shared" si="15"/>
        <v>440204.73000000004</v>
      </c>
      <c r="I187" s="187">
        <v>440264.04</v>
      </c>
      <c r="J187" s="116" t="s">
        <v>61</v>
      </c>
      <c r="K187" s="151" t="s">
        <v>274</v>
      </c>
      <c r="L187" s="116">
        <v>4</v>
      </c>
      <c r="M187"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187" s="114" t="str">
        <f>Data!$B$26</f>
        <v>TCVN 4453:1995 – Kết cấu bê tông và bê tông cốt thép – Quy phạm thi công và nghiệm thu.</v>
      </c>
      <c r="O187" s="116" t="s">
        <v>258</v>
      </c>
      <c r="P187" s="118" t="s">
        <v>238</v>
      </c>
      <c r="Q187" s="116" t="s">
        <v>251</v>
      </c>
      <c r="R187" s="116" t="s">
        <v>251</v>
      </c>
      <c r="S187" s="116">
        <v>2</v>
      </c>
    </row>
    <row r="188" spans="1:19" ht="40.5">
      <c r="A188" s="146"/>
      <c r="B188" s="147"/>
      <c r="C188" s="148">
        <f>MAX($C$3:C187)+1</f>
        <v>176</v>
      </c>
      <c r="D188" s="116" t="str">
        <f>COUNT($C$123:C188)&amp;"/BBNT/KM440+250"</f>
        <v>62/BBNT/KM440+250</v>
      </c>
      <c r="E188" s="149">
        <f>+E185</f>
        <v>46055</v>
      </c>
      <c r="F188" s="114" t="str">
        <f>Data!$A$4</f>
        <v>Đổ bê tông</v>
      </c>
      <c r="G188" s="114" t="s">
        <v>397</v>
      </c>
      <c r="H188" s="187">
        <f t="shared" si="15"/>
        <v>440204.73000000004</v>
      </c>
      <c r="I188" s="187">
        <v>440264.04</v>
      </c>
      <c r="J188" s="116" t="s">
        <v>61</v>
      </c>
      <c r="K188" s="151" t="s">
        <v>254</v>
      </c>
      <c r="L188" s="116">
        <f>2.99*8</f>
        <v>23.92</v>
      </c>
      <c r="M188"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88" s="114" t="str">
        <f>Data!$B$4</f>
        <v xml:space="preserve"> TCVN 4453 : 1995 và các tiêu chuẩn, quy chuẩn hiện hành của nhà nước.</v>
      </c>
      <c r="O188" s="116" t="s">
        <v>257</v>
      </c>
      <c r="P188" s="118" t="s">
        <v>238</v>
      </c>
      <c r="Q188" s="116" t="s">
        <v>251</v>
      </c>
      <c r="R188" s="116" t="s">
        <v>251</v>
      </c>
      <c r="S188" s="116">
        <v>2</v>
      </c>
    </row>
    <row r="189" spans="1:19" ht="33.75">
      <c r="A189" s="146"/>
      <c r="B189" s="147"/>
      <c r="C189" s="148">
        <f>MAX($C$3:C188)+1</f>
        <v>177</v>
      </c>
      <c r="D189" s="116" t="str">
        <f>COUNT($C$123:C189)&amp;"/BBNT/KM440+250"</f>
        <v>63/BBNT/KM440+250</v>
      </c>
      <c r="E189" s="149">
        <f>+E188+7</f>
        <v>46062</v>
      </c>
      <c r="F189" s="114" t="str">
        <f>Data!$A$5</f>
        <v>NT bê tông</v>
      </c>
      <c r="G189" s="114" t="s">
        <v>398</v>
      </c>
      <c r="H189" s="187">
        <f t="shared" si="15"/>
        <v>440204.73000000004</v>
      </c>
      <c r="I189" s="187">
        <v>440264.04</v>
      </c>
      <c r="J189" s="116" t="s">
        <v>61</v>
      </c>
      <c r="K189" s="151" t="s">
        <v>254</v>
      </c>
      <c r="L189" s="116">
        <f>+L188</f>
        <v>23.92</v>
      </c>
      <c r="M189"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89" s="114" t="str">
        <f>Data!$B$5</f>
        <v>TCVN 4453:1995 – Kết cấu bê tông và bê tông cốt thép – Quy phạm thi công và nghiệm thu.</v>
      </c>
      <c r="O189" s="116" t="s">
        <v>258</v>
      </c>
      <c r="P189" s="118" t="s">
        <v>238</v>
      </c>
      <c r="Q189" s="116"/>
      <c r="R189" s="116" t="s">
        <v>251</v>
      </c>
      <c r="S189" s="116">
        <v>2</v>
      </c>
    </row>
    <row r="190" spans="1:19" s="225" customFormat="1" ht="40.5">
      <c r="A190" s="217"/>
      <c r="B190" s="218"/>
      <c r="C190" s="148">
        <f>MAX($C$3:C189)+1</f>
        <v>178</v>
      </c>
      <c r="D190" s="116" t="str">
        <f>COUNT($C$123:C190)&amp;"/BBNT/KM440+250"</f>
        <v>64/BBNT/KM440+250</v>
      </c>
      <c r="E190" s="219">
        <f>+E187+1</f>
        <v>46056</v>
      </c>
      <c r="F190" s="220" t="str">
        <f>Data!$A$2</f>
        <v>Lắp đặt ván khuôn</v>
      </c>
      <c r="G190" s="220" t="s">
        <v>399</v>
      </c>
      <c r="H190" s="221">
        <f t="shared" si="15"/>
        <v>440204.73000000004</v>
      </c>
      <c r="I190" s="221">
        <v>440264.04</v>
      </c>
      <c r="J190" s="202" t="s">
        <v>61</v>
      </c>
      <c r="K190" s="222" t="s">
        <v>252</v>
      </c>
      <c r="L190" s="202">
        <f>90.91/2</f>
        <v>45.454999999999998</v>
      </c>
      <c r="M190"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90" s="220" t="str">
        <f>Data!$B$2</f>
        <v>TCVN 4453:1995 – Kết cấu bê tông và bê tông cốt thép – Quy phạm thi công và nghiệm thu.</v>
      </c>
      <c r="O190" s="202" t="s">
        <v>258</v>
      </c>
      <c r="P190" s="224" t="s">
        <v>238</v>
      </c>
      <c r="Q190" s="202" t="s">
        <v>251</v>
      </c>
      <c r="R190" s="202" t="s">
        <v>251</v>
      </c>
      <c r="S190" s="202">
        <v>2</v>
      </c>
    </row>
    <row r="191" spans="1:19" s="225" customFormat="1" ht="40.5">
      <c r="A191" s="217"/>
      <c r="B191" s="218"/>
      <c r="C191" s="148">
        <f>MAX($C$3:C190)+1</f>
        <v>179</v>
      </c>
      <c r="D191" s="116" t="str">
        <f>COUNT($C$123:C191)&amp;"/BBNT/KM440+250"</f>
        <v>65/BBNT/KM440+250</v>
      </c>
      <c r="E191" s="219">
        <f>+E190</f>
        <v>46056</v>
      </c>
      <c r="F191" s="220" t="str">
        <f>Data!$A$36</f>
        <v>Lắp đặt cột hộ lan tôn sóng</v>
      </c>
      <c r="G191" s="220" t="s">
        <v>426</v>
      </c>
      <c r="H191" s="221">
        <f t="shared" si="15"/>
        <v>440204.73000000004</v>
      </c>
      <c r="I191" s="221">
        <v>440264.04</v>
      </c>
      <c r="J191" s="202" t="s">
        <v>61</v>
      </c>
      <c r="K191" s="222" t="s">
        <v>63</v>
      </c>
      <c r="L191" s="202">
        <v>6</v>
      </c>
      <c r="M191" s="223"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191" s="220" t="str">
        <f>Data!$B$36</f>
        <v>QCVN 41:2019/BGTVT – Quy chuẩn báo hiệu đường bộ.</v>
      </c>
      <c r="O191" s="202" t="s">
        <v>258</v>
      </c>
      <c r="P191" s="224" t="s">
        <v>238</v>
      </c>
      <c r="Q191" s="202" t="s">
        <v>251</v>
      </c>
      <c r="R191" s="202" t="s">
        <v>251</v>
      </c>
      <c r="S191" s="202">
        <v>2</v>
      </c>
    </row>
    <row r="192" spans="1:19" s="225" customFormat="1" ht="40.5">
      <c r="A192" s="217"/>
      <c r="B192" s="218"/>
      <c r="C192" s="148">
        <f>MAX($C$3:C191)+1</f>
        <v>180</v>
      </c>
      <c r="D192" s="116" t="str">
        <f>COUNT($C$123:C192)&amp;"/BBNT/KM440+250"</f>
        <v>66/BBNT/KM440+250</v>
      </c>
      <c r="E192" s="219">
        <f>+E190</f>
        <v>46056</v>
      </c>
      <c r="F192" s="220" t="str">
        <f>Data!$A$4</f>
        <v>Đổ bê tông</v>
      </c>
      <c r="G192" s="220" t="s">
        <v>400</v>
      </c>
      <c r="H192" s="221">
        <f t="shared" si="15"/>
        <v>440204.73000000004</v>
      </c>
      <c r="I192" s="221">
        <v>440264.04</v>
      </c>
      <c r="J192" s="202" t="s">
        <v>61</v>
      </c>
      <c r="K192" s="222" t="s">
        <v>254</v>
      </c>
      <c r="L192" s="202">
        <f>52.18-2.99*11.31</f>
        <v>18.363099999999996</v>
      </c>
      <c r="M192"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92" s="220" t="str">
        <f>Data!$B$4</f>
        <v xml:space="preserve"> TCVN 4453 : 1995 và các tiêu chuẩn, quy chuẩn hiện hành của nhà nước.</v>
      </c>
      <c r="O192" s="116" t="s">
        <v>257</v>
      </c>
      <c r="P192" s="224" t="s">
        <v>238</v>
      </c>
      <c r="Q192" s="202" t="s">
        <v>251</v>
      </c>
      <c r="R192" s="202" t="s">
        <v>251</v>
      </c>
      <c r="S192" s="202">
        <v>2</v>
      </c>
    </row>
    <row r="193" spans="1:19" s="225" customFormat="1" ht="33.75">
      <c r="A193" s="217"/>
      <c r="B193" s="218"/>
      <c r="C193" s="148">
        <f>MAX($C$3:C192)+1</f>
        <v>181</v>
      </c>
      <c r="D193" s="116" t="str">
        <f>COUNT($C$123:C193)&amp;"/BBNT/KM440+250"</f>
        <v>67/BBNT/KM440+250</v>
      </c>
      <c r="E193" s="219">
        <f>+E192+7</f>
        <v>46063</v>
      </c>
      <c r="F193" s="220" t="str">
        <f>Data!$A$5</f>
        <v>NT bê tông</v>
      </c>
      <c r="G193" s="220" t="s">
        <v>401</v>
      </c>
      <c r="H193" s="221">
        <f t="shared" si="15"/>
        <v>440204.73000000004</v>
      </c>
      <c r="I193" s="221">
        <v>440264.04</v>
      </c>
      <c r="J193" s="202" t="s">
        <v>61</v>
      </c>
      <c r="K193" s="222" t="s">
        <v>254</v>
      </c>
      <c r="L193" s="202">
        <f>+L192</f>
        <v>18.363099999999996</v>
      </c>
      <c r="M193"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93" s="220" t="str">
        <f>Data!$B$5</f>
        <v>TCVN 4453:1995 – Kết cấu bê tông và bê tông cốt thép – Quy phạm thi công và nghiệm thu.</v>
      </c>
      <c r="O193" s="202" t="s">
        <v>258</v>
      </c>
      <c r="P193" s="224" t="s">
        <v>238</v>
      </c>
      <c r="Q193" s="202"/>
      <c r="R193" s="202" t="s">
        <v>251</v>
      </c>
      <c r="S193" s="202">
        <v>2</v>
      </c>
    </row>
    <row r="194" spans="1:19" s="201" customFormat="1" ht="40.5">
      <c r="A194" s="192"/>
      <c r="B194" s="193"/>
      <c r="C194" s="148">
        <f>MAX($C$3:C193)+1</f>
        <v>182</v>
      </c>
      <c r="D194" s="116" t="str">
        <f>COUNT($C$123:C194)&amp;"/BBNT/KM440+250"</f>
        <v>68/BBNT/KM440+250</v>
      </c>
      <c r="E194" s="195">
        <v>46079</v>
      </c>
      <c r="F194" s="196" t="str">
        <f>Data!$A$2</f>
        <v>Lắp đặt ván khuôn</v>
      </c>
      <c r="G194" s="196" t="s">
        <v>402</v>
      </c>
      <c r="H194" s="197">
        <f t="shared" si="15"/>
        <v>440204.73000000004</v>
      </c>
      <c r="I194" s="197">
        <v>440264.04</v>
      </c>
      <c r="J194" s="194" t="s">
        <v>61</v>
      </c>
      <c r="K194" s="198" t="s">
        <v>252</v>
      </c>
      <c r="L194" s="194">
        <f>64.99/2</f>
        <v>32.494999999999997</v>
      </c>
      <c r="M194" s="199"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94" s="196" t="str">
        <f>Data!$B$2</f>
        <v>TCVN 4453:1995 – Kết cấu bê tông và bê tông cốt thép – Quy phạm thi công và nghiệm thu.</v>
      </c>
      <c r="O194" s="194" t="s">
        <v>258</v>
      </c>
      <c r="P194" s="200" t="s">
        <v>238</v>
      </c>
      <c r="Q194" s="194" t="s">
        <v>251</v>
      </c>
      <c r="R194" s="194" t="s">
        <v>251</v>
      </c>
      <c r="S194" s="194">
        <v>2</v>
      </c>
    </row>
    <row r="195" spans="1:19" s="201" customFormat="1" ht="40.5">
      <c r="A195" s="192"/>
      <c r="B195" s="193"/>
      <c r="C195" s="148">
        <f>MAX($C$3:C194)+1</f>
        <v>183</v>
      </c>
      <c r="D195" s="116" t="str">
        <f>COUNT($C$123:C195)&amp;"/BBNT/KM440+250"</f>
        <v>69/BBNT/KM440+250</v>
      </c>
      <c r="E195" s="195">
        <f>+E194</f>
        <v>46079</v>
      </c>
      <c r="F195" s="196" t="str">
        <f>Data!$A$36</f>
        <v>Lắp đặt cột hộ lan tôn sóng</v>
      </c>
      <c r="G195" s="196" t="s">
        <v>425</v>
      </c>
      <c r="H195" s="197">
        <f t="shared" si="15"/>
        <v>440204.73000000004</v>
      </c>
      <c r="I195" s="197">
        <v>440264.04</v>
      </c>
      <c r="J195" s="194" t="s">
        <v>61</v>
      </c>
      <c r="K195" s="198" t="s">
        <v>63</v>
      </c>
      <c r="L195" s="194">
        <v>4</v>
      </c>
      <c r="M195" s="199"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195" s="196" t="str">
        <f>Data!$B$36</f>
        <v>QCVN 41:2019/BGTVT – Quy chuẩn báo hiệu đường bộ.</v>
      </c>
      <c r="O195" s="194" t="s">
        <v>258</v>
      </c>
      <c r="P195" s="200" t="s">
        <v>238</v>
      </c>
      <c r="Q195" s="194" t="s">
        <v>251</v>
      </c>
      <c r="R195" s="194" t="s">
        <v>251</v>
      </c>
      <c r="S195" s="194">
        <v>2</v>
      </c>
    </row>
    <row r="196" spans="1:19" s="201" customFormat="1" ht="40.5">
      <c r="A196" s="192"/>
      <c r="B196" s="193"/>
      <c r="C196" s="148">
        <f>MAX($C$3:C195)+1</f>
        <v>184</v>
      </c>
      <c r="D196" s="116" t="str">
        <f>COUNT($C$123:C196)&amp;"/BBNT/KM440+250"</f>
        <v>70/BBNT/KM440+250</v>
      </c>
      <c r="E196" s="195">
        <f>+E194</f>
        <v>46079</v>
      </c>
      <c r="F196" s="196" t="str">
        <f>Data!$A$38</f>
        <v>Khe phòng lún (bao tải tẩm nhựa dày 2cm)</v>
      </c>
      <c r="G196" s="196" t="str">
        <f>Data!$A$38</f>
        <v>Khe phòng lún (bao tải tẩm nhựa dày 2cm)</v>
      </c>
      <c r="H196" s="197">
        <f t="shared" si="15"/>
        <v>440204.73000000004</v>
      </c>
      <c r="I196" s="197">
        <v>440264.04</v>
      </c>
      <c r="J196" s="194" t="s">
        <v>61</v>
      </c>
      <c r="K196" s="198" t="s">
        <v>254</v>
      </c>
      <c r="L196" s="226">
        <f>(1.12/6)*(1.41/4.4)</f>
        <v>5.9818181818181819E-2</v>
      </c>
      <c r="M196" s="199"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196" s="196" t="str">
        <f>Data!$B$38</f>
        <v>TCVN 4453:1995 – Kết cấu bê tông và bê tông cốt thép – Quy phạm thi công và nghiệm thu.</v>
      </c>
      <c r="O196" s="194" t="s">
        <v>258</v>
      </c>
      <c r="P196" s="200" t="s">
        <v>238</v>
      </c>
      <c r="Q196" s="194" t="s">
        <v>251</v>
      </c>
      <c r="R196" s="194" t="s">
        <v>251</v>
      </c>
      <c r="S196" s="194">
        <v>2</v>
      </c>
    </row>
    <row r="197" spans="1:19" s="201" customFormat="1" ht="40.5">
      <c r="A197" s="192"/>
      <c r="B197" s="193"/>
      <c r="C197" s="148">
        <f>MAX($C$3:C196)+1</f>
        <v>185</v>
      </c>
      <c r="D197" s="116" t="str">
        <f>COUNT($C$123:C197)&amp;"/BBNT/KM440+250"</f>
        <v>71/BBNT/KM440+250</v>
      </c>
      <c r="E197" s="195">
        <f>+E194</f>
        <v>46079</v>
      </c>
      <c r="F197" s="196" t="str">
        <f>Data!$A$4</f>
        <v>Đổ bê tông</v>
      </c>
      <c r="G197" s="196" t="s">
        <v>403</v>
      </c>
      <c r="H197" s="197">
        <f t="shared" ref="H197:H244" si="16">440200+3.83+0.9</f>
        <v>440204.73000000004</v>
      </c>
      <c r="I197" s="197">
        <v>440264.04</v>
      </c>
      <c r="J197" s="194" t="s">
        <v>61</v>
      </c>
      <c r="K197" s="198" t="s">
        <v>254</v>
      </c>
      <c r="L197" s="194">
        <f>37.58-2.99*8</f>
        <v>13.659999999999997</v>
      </c>
      <c r="M197" s="199"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197" s="196" t="str">
        <f>Data!$B$4</f>
        <v xml:space="preserve"> TCVN 4453 : 1995 và các tiêu chuẩn, quy chuẩn hiện hành của nhà nước.</v>
      </c>
      <c r="O197" s="116" t="s">
        <v>257</v>
      </c>
      <c r="P197" s="200" t="s">
        <v>238</v>
      </c>
      <c r="Q197" s="194" t="s">
        <v>251</v>
      </c>
      <c r="R197" s="194" t="s">
        <v>251</v>
      </c>
      <c r="S197" s="194">
        <v>2</v>
      </c>
    </row>
    <row r="198" spans="1:19" s="201" customFormat="1" ht="33.75">
      <c r="A198" s="192"/>
      <c r="B198" s="193"/>
      <c r="C198" s="148">
        <f>MAX($C$3:C197)+1</f>
        <v>186</v>
      </c>
      <c r="D198" s="116" t="str">
        <f>COUNT($C$123:C198)&amp;"/BBNT/KM440+250"</f>
        <v>72/BBNT/KM440+250</v>
      </c>
      <c r="E198" s="195">
        <f>+E197+7</f>
        <v>46086</v>
      </c>
      <c r="F198" s="196" t="str">
        <f>Data!$A$5</f>
        <v>NT bê tông</v>
      </c>
      <c r="G198" s="196" t="s">
        <v>404</v>
      </c>
      <c r="H198" s="197">
        <f t="shared" si="16"/>
        <v>440204.73000000004</v>
      </c>
      <c r="I198" s="197">
        <v>440264.04</v>
      </c>
      <c r="J198" s="194" t="s">
        <v>61</v>
      </c>
      <c r="K198" s="198" t="s">
        <v>254</v>
      </c>
      <c r="L198" s="194">
        <f>+L197</f>
        <v>13.659999999999997</v>
      </c>
      <c r="M198" s="199"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198" s="196" t="str">
        <f>Data!$B$5</f>
        <v>TCVN 4453:1995 – Kết cấu bê tông và bê tông cốt thép – Quy phạm thi công và nghiệm thu.</v>
      </c>
      <c r="O198" s="194" t="s">
        <v>258</v>
      </c>
      <c r="P198" s="200" t="s">
        <v>238</v>
      </c>
      <c r="Q198" s="194"/>
      <c r="R198" s="194" t="s">
        <v>251</v>
      </c>
      <c r="S198" s="194">
        <v>2</v>
      </c>
    </row>
    <row r="199" spans="1:19" s="225" customFormat="1" ht="40.5">
      <c r="A199" s="217"/>
      <c r="B199" s="218"/>
      <c r="C199" s="148">
        <f>MAX($C$3:C198)+1</f>
        <v>187</v>
      </c>
      <c r="D199" s="116" t="str">
        <f>COUNT($C$123:C199)&amp;"/BBNT/KM440+250"</f>
        <v>73/BBNT/KM440+250</v>
      </c>
      <c r="E199" s="219">
        <f>+E194+1</f>
        <v>46080</v>
      </c>
      <c r="F199" s="220" t="str">
        <f>Data!$A$2</f>
        <v>Lắp đặt ván khuôn</v>
      </c>
      <c r="G199" s="220" t="s">
        <v>405</v>
      </c>
      <c r="H199" s="221">
        <f t="shared" si="16"/>
        <v>440204.73000000004</v>
      </c>
      <c r="I199" s="221">
        <v>440264.04</v>
      </c>
      <c r="J199" s="202" t="s">
        <v>61</v>
      </c>
      <c r="K199" s="222" t="s">
        <v>252</v>
      </c>
      <c r="L199" s="202">
        <f>65.54/2</f>
        <v>32.770000000000003</v>
      </c>
      <c r="M199"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199" s="220" t="str">
        <f>Data!$B$2</f>
        <v>TCVN 4453:1995 – Kết cấu bê tông và bê tông cốt thép – Quy phạm thi công và nghiệm thu.</v>
      </c>
      <c r="O199" s="202" t="s">
        <v>258</v>
      </c>
      <c r="P199" s="224" t="s">
        <v>238</v>
      </c>
      <c r="Q199" s="202" t="s">
        <v>251</v>
      </c>
      <c r="R199" s="202" t="s">
        <v>251</v>
      </c>
      <c r="S199" s="202">
        <v>2</v>
      </c>
    </row>
    <row r="200" spans="1:19" s="225" customFormat="1" ht="40.5">
      <c r="A200" s="217"/>
      <c r="B200" s="218"/>
      <c r="C200" s="148">
        <f>MAX($C$3:C199)+1</f>
        <v>188</v>
      </c>
      <c r="D200" s="116" t="str">
        <f>COUNT($C$123:C200)&amp;"/BBNT/KM440+250"</f>
        <v>74/BBNT/KM440+250</v>
      </c>
      <c r="E200" s="219">
        <f>+E199</f>
        <v>46080</v>
      </c>
      <c r="F200" s="220" t="str">
        <f>Data!$A$36</f>
        <v>Lắp đặt cột hộ lan tôn sóng</v>
      </c>
      <c r="G200" s="220" t="s">
        <v>427</v>
      </c>
      <c r="H200" s="221">
        <f t="shared" si="16"/>
        <v>440204.73000000004</v>
      </c>
      <c r="I200" s="221">
        <v>440264.04</v>
      </c>
      <c r="J200" s="202" t="s">
        <v>61</v>
      </c>
      <c r="K200" s="222" t="s">
        <v>63</v>
      </c>
      <c r="L200" s="202">
        <v>4</v>
      </c>
      <c r="M200" s="223"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200" s="220" t="str">
        <f>Data!$B$36</f>
        <v>QCVN 41:2019/BGTVT – Quy chuẩn báo hiệu đường bộ.</v>
      </c>
      <c r="O200" s="202" t="s">
        <v>258</v>
      </c>
      <c r="P200" s="224" t="s">
        <v>238</v>
      </c>
      <c r="Q200" s="202" t="s">
        <v>251</v>
      </c>
      <c r="R200" s="202" t="s">
        <v>251</v>
      </c>
      <c r="S200" s="202">
        <v>2</v>
      </c>
    </row>
    <row r="201" spans="1:19" s="225" customFormat="1" ht="40.5">
      <c r="A201" s="217"/>
      <c r="B201" s="218"/>
      <c r="C201" s="148">
        <f>MAX($C$3:C200)+1</f>
        <v>189</v>
      </c>
      <c r="D201" s="116" t="str">
        <f>COUNT($C$123:C201)&amp;"/BBNT/KM440+250"</f>
        <v>75/BBNT/KM440+250</v>
      </c>
      <c r="E201" s="219">
        <f>+E199</f>
        <v>46080</v>
      </c>
      <c r="F201" s="220" t="str">
        <f>Data!$A$38</f>
        <v>Khe phòng lún (bao tải tẩm nhựa dày 2cm)</v>
      </c>
      <c r="G201" s="220" t="str">
        <f>Data!$A$38</f>
        <v>Khe phòng lún (bao tải tẩm nhựa dày 2cm)</v>
      </c>
      <c r="H201" s="221">
        <f t="shared" si="16"/>
        <v>440204.73000000004</v>
      </c>
      <c r="I201" s="221">
        <v>440264.04</v>
      </c>
      <c r="J201" s="202" t="s">
        <v>61</v>
      </c>
      <c r="K201" s="222" t="s">
        <v>254</v>
      </c>
      <c r="L201" s="227">
        <f>(1.12/6)*(1.41/4.4)</f>
        <v>5.9818181818181819E-2</v>
      </c>
      <c r="M201"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201" s="220" t="str">
        <f>Data!$B$38</f>
        <v>TCVN 4453:1995 – Kết cấu bê tông và bê tông cốt thép – Quy phạm thi công và nghiệm thu.</v>
      </c>
      <c r="O201" s="202" t="s">
        <v>258</v>
      </c>
      <c r="P201" s="224" t="s">
        <v>238</v>
      </c>
      <c r="Q201" s="202" t="s">
        <v>251</v>
      </c>
      <c r="R201" s="202" t="s">
        <v>251</v>
      </c>
      <c r="S201" s="202">
        <v>2</v>
      </c>
    </row>
    <row r="202" spans="1:19" s="225" customFormat="1" ht="40.5">
      <c r="A202" s="217"/>
      <c r="B202" s="218"/>
      <c r="C202" s="148">
        <f>MAX($C$3:C201)+1</f>
        <v>190</v>
      </c>
      <c r="D202" s="116" t="str">
        <f>COUNT($C$123:C202)&amp;"/BBNT/KM440+250"</f>
        <v>76/BBNT/KM440+250</v>
      </c>
      <c r="E202" s="219">
        <f>+E199</f>
        <v>46080</v>
      </c>
      <c r="F202" s="220" t="str">
        <f>Data!$A$4</f>
        <v>Đổ bê tông</v>
      </c>
      <c r="G202" s="220" t="s">
        <v>406</v>
      </c>
      <c r="H202" s="221">
        <f t="shared" si="16"/>
        <v>440204.73000000004</v>
      </c>
      <c r="I202" s="221">
        <v>440264.04</v>
      </c>
      <c r="J202" s="202" t="s">
        <v>61</v>
      </c>
      <c r="K202" s="222" t="s">
        <v>254</v>
      </c>
      <c r="L202" s="202">
        <f>38.12-2.99*8</f>
        <v>14.199999999999996</v>
      </c>
      <c r="M202"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02" s="220" t="str">
        <f>Data!$B$4</f>
        <v xml:space="preserve"> TCVN 4453 : 1995 và các tiêu chuẩn, quy chuẩn hiện hành của nhà nước.</v>
      </c>
      <c r="O202" s="116" t="s">
        <v>257</v>
      </c>
      <c r="P202" s="224" t="s">
        <v>238</v>
      </c>
      <c r="Q202" s="202" t="s">
        <v>251</v>
      </c>
      <c r="R202" s="202" t="s">
        <v>251</v>
      </c>
      <c r="S202" s="202">
        <v>2</v>
      </c>
    </row>
    <row r="203" spans="1:19" s="225" customFormat="1" ht="33.75">
      <c r="A203" s="217"/>
      <c r="B203" s="218"/>
      <c r="C203" s="148">
        <f>MAX($C$3:C202)+1</f>
        <v>191</v>
      </c>
      <c r="D203" s="116" t="str">
        <f>COUNT($C$123:C203)&amp;"/BBNT/KM440+250"</f>
        <v>77/BBNT/KM440+250</v>
      </c>
      <c r="E203" s="219">
        <f>+E202+7</f>
        <v>46087</v>
      </c>
      <c r="F203" s="220" t="str">
        <f>Data!$A$5</f>
        <v>NT bê tông</v>
      </c>
      <c r="G203" s="220" t="s">
        <v>407</v>
      </c>
      <c r="H203" s="221">
        <f t="shared" si="16"/>
        <v>440204.73000000004</v>
      </c>
      <c r="I203" s="221">
        <v>440264.04</v>
      </c>
      <c r="J203" s="202" t="s">
        <v>61</v>
      </c>
      <c r="K203" s="222" t="s">
        <v>254</v>
      </c>
      <c r="L203" s="202">
        <f>+L202</f>
        <v>14.199999999999996</v>
      </c>
      <c r="M203"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03" s="220" t="str">
        <f>Data!$B$5</f>
        <v>TCVN 4453:1995 – Kết cấu bê tông và bê tông cốt thép – Quy phạm thi công và nghiệm thu.</v>
      </c>
      <c r="O203" s="202" t="s">
        <v>258</v>
      </c>
      <c r="P203" s="224" t="s">
        <v>238</v>
      </c>
      <c r="Q203" s="202"/>
      <c r="R203" s="202" t="s">
        <v>251</v>
      </c>
      <c r="S203" s="202">
        <v>2</v>
      </c>
    </row>
    <row r="204" spans="1:19" s="201" customFormat="1" ht="40.5">
      <c r="A204" s="192"/>
      <c r="B204" s="193"/>
      <c r="C204" s="148">
        <f>MAX($C$3:C203)+1</f>
        <v>192</v>
      </c>
      <c r="D204" s="116" t="str">
        <f>COUNT($C$123:C204)&amp;"/BBNT/KM440+250"</f>
        <v>78/BBNT/KM440+250</v>
      </c>
      <c r="E204" s="195">
        <f>+E199+1</f>
        <v>46081</v>
      </c>
      <c r="F204" s="196" t="str">
        <f>Data!$A$2</f>
        <v>Lắp đặt ván khuôn</v>
      </c>
      <c r="G204" s="196" t="s">
        <v>408</v>
      </c>
      <c r="H204" s="197">
        <f t="shared" si="16"/>
        <v>440204.73000000004</v>
      </c>
      <c r="I204" s="197">
        <v>440264.04</v>
      </c>
      <c r="J204" s="194" t="s">
        <v>61</v>
      </c>
      <c r="K204" s="198" t="s">
        <v>252</v>
      </c>
      <c r="L204" s="194">
        <f>64.99/2</f>
        <v>32.494999999999997</v>
      </c>
      <c r="M204" s="199"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04" s="196" t="str">
        <f>Data!$B$2</f>
        <v>TCVN 4453:1995 – Kết cấu bê tông và bê tông cốt thép – Quy phạm thi công và nghiệm thu.</v>
      </c>
      <c r="O204" s="194" t="s">
        <v>258</v>
      </c>
      <c r="P204" s="200" t="s">
        <v>238</v>
      </c>
      <c r="Q204" s="194" t="s">
        <v>251</v>
      </c>
      <c r="R204" s="194" t="s">
        <v>251</v>
      </c>
      <c r="S204" s="194">
        <v>2</v>
      </c>
    </row>
    <row r="205" spans="1:19" s="201" customFormat="1" ht="40.5">
      <c r="A205" s="192"/>
      <c r="B205" s="193"/>
      <c r="C205" s="148">
        <f>MAX($C$3:C204)+1</f>
        <v>193</v>
      </c>
      <c r="D205" s="116" t="str">
        <f>COUNT($C$123:C205)&amp;"/BBNT/KM440+250"</f>
        <v>79/BBNT/KM440+250</v>
      </c>
      <c r="E205" s="195">
        <f>+E204</f>
        <v>46081</v>
      </c>
      <c r="F205" s="196" t="str">
        <f>Data!$A$36</f>
        <v>Lắp đặt cột hộ lan tôn sóng</v>
      </c>
      <c r="G205" s="196" t="s">
        <v>428</v>
      </c>
      <c r="H205" s="197">
        <f t="shared" si="16"/>
        <v>440204.73000000004</v>
      </c>
      <c r="I205" s="197">
        <v>440264.04</v>
      </c>
      <c r="J205" s="194" t="s">
        <v>61</v>
      </c>
      <c r="K205" s="198" t="s">
        <v>63</v>
      </c>
      <c r="L205" s="194">
        <v>4</v>
      </c>
      <c r="M205" s="199"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205" s="196" t="str">
        <f>Data!$B$36</f>
        <v>QCVN 41:2019/BGTVT – Quy chuẩn báo hiệu đường bộ.</v>
      </c>
      <c r="O205" s="194" t="s">
        <v>258</v>
      </c>
      <c r="P205" s="200" t="s">
        <v>238</v>
      </c>
      <c r="Q205" s="194" t="s">
        <v>251</v>
      </c>
      <c r="R205" s="194" t="s">
        <v>251</v>
      </c>
      <c r="S205" s="194">
        <v>2</v>
      </c>
    </row>
    <row r="206" spans="1:19" s="201" customFormat="1" ht="40.5">
      <c r="A206" s="192"/>
      <c r="B206" s="193"/>
      <c r="C206" s="148">
        <f>MAX($C$3:C205)+1</f>
        <v>194</v>
      </c>
      <c r="D206" s="116" t="str">
        <f>COUNT($C$123:C206)&amp;"/BBNT/KM440+250"</f>
        <v>80/BBNT/KM440+250</v>
      </c>
      <c r="E206" s="195">
        <f>+E204</f>
        <v>46081</v>
      </c>
      <c r="F206" s="196" t="str">
        <f>Data!$A$38</f>
        <v>Khe phòng lún (bao tải tẩm nhựa dày 2cm)</v>
      </c>
      <c r="G206" s="196" t="str">
        <f>Data!$A$38</f>
        <v>Khe phòng lún (bao tải tẩm nhựa dày 2cm)</v>
      </c>
      <c r="H206" s="197">
        <f t="shared" si="16"/>
        <v>440204.73000000004</v>
      </c>
      <c r="I206" s="197">
        <v>440264.04</v>
      </c>
      <c r="J206" s="194" t="s">
        <v>61</v>
      </c>
      <c r="K206" s="198" t="s">
        <v>254</v>
      </c>
      <c r="L206" s="226">
        <f>(1.12/6)*(1.41/4.4)</f>
        <v>5.9818181818181819E-2</v>
      </c>
      <c r="M206" s="199"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206" s="196" t="str">
        <f>Data!$B$38</f>
        <v>TCVN 4453:1995 – Kết cấu bê tông và bê tông cốt thép – Quy phạm thi công và nghiệm thu.</v>
      </c>
      <c r="O206" s="194" t="s">
        <v>258</v>
      </c>
      <c r="P206" s="200" t="s">
        <v>238</v>
      </c>
      <c r="Q206" s="194" t="s">
        <v>251</v>
      </c>
      <c r="R206" s="194" t="s">
        <v>251</v>
      </c>
      <c r="S206" s="194">
        <v>2</v>
      </c>
    </row>
    <row r="207" spans="1:19" s="201" customFormat="1" ht="40.5">
      <c r="A207" s="192"/>
      <c r="B207" s="193"/>
      <c r="C207" s="148">
        <f>MAX($C$3:C206)+1</f>
        <v>195</v>
      </c>
      <c r="D207" s="116" t="str">
        <f>COUNT($C$123:C207)&amp;"/BBNT/KM440+250"</f>
        <v>81/BBNT/KM440+250</v>
      </c>
      <c r="E207" s="195">
        <f>+E204</f>
        <v>46081</v>
      </c>
      <c r="F207" s="196" t="str">
        <f>Data!$A$4</f>
        <v>Đổ bê tông</v>
      </c>
      <c r="G207" s="196" t="s">
        <v>409</v>
      </c>
      <c r="H207" s="197">
        <f t="shared" si="16"/>
        <v>440204.73000000004</v>
      </c>
      <c r="I207" s="197">
        <v>440264.04</v>
      </c>
      <c r="J207" s="194" t="s">
        <v>61</v>
      </c>
      <c r="K207" s="198" t="s">
        <v>254</v>
      </c>
      <c r="L207" s="194">
        <f>37.61-2.99*8</f>
        <v>13.689999999999998</v>
      </c>
      <c r="M207" s="199"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07" s="196" t="str">
        <f>Data!$B$4</f>
        <v xml:space="preserve"> TCVN 4453 : 1995 và các tiêu chuẩn, quy chuẩn hiện hành của nhà nước.</v>
      </c>
      <c r="O207" s="116" t="s">
        <v>257</v>
      </c>
      <c r="P207" s="200" t="s">
        <v>238</v>
      </c>
      <c r="Q207" s="194" t="s">
        <v>251</v>
      </c>
      <c r="R207" s="194" t="s">
        <v>251</v>
      </c>
      <c r="S207" s="194">
        <v>2</v>
      </c>
    </row>
    <row r="208" spans="1:19" s="201" customFormat="1" ht="33.75">
      <c r="A208" s="192"/>
      <c r="B208" s="193"/>
      <c r="C208" s="148">
        <f>MAX($C$3:C207)+1</f>
        <v>196</v>
      </c>
      <c r="D208" s="116" t="str">
        <f>COUNT($C$123:C208)&amp;"/BBNT/KM440+250"</f>
        <v>82/BBNT/KM440+250</v>
      </c>
      <c r="E208" s="195">
        <f>+E207+7</f>
        <v>46088</v>
      </c>
      <c r="F208" s="196" t="str">
        <f>Data!$A$5</f>
        <v>NT bê tông</v>
      </c>
      <c r="G208" s="196" t="s">
        <v>410</v>
      </c>
      <c r="H208" s="197">
        <f t="shared" si="16"/>
        <v>440204.73000000004</v>
      </c>
      <c r="I208" s="197">
        <v>440264.04</v>
      </c>
      <c r="J208" s="194" t="s">
        <v>61</v>
      </c>
      <c r="K208" s="198" t="s">
        <v>254</v>
      </c>
      <c r="L208" s="194">
        <f>+L207</f>
        <v>13.689999999999998</v>
      </c>
      <c r="M208" s="199"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08" s="196" t="str">
        <f>Data!$B$5</f>
        <v>TCVN 4453:1995 – Kết cấu bê tông và bê tông cốt thép – Quy phạm thi công và nghiệm thu.</v>
      </c>
      <c r="O208" s="194" t="s">
        <v>258</v>
      </c>
      <c r="P208" s="200" t="s">
        <v>238</v>
      </c>
      <c r="Q208" s="194"/>
      <c r="R208" s="194" t="s">
        <v>251</v>
      </c>
      <c r="S208" s="194">
        <v>2</v>
      </c>
    </row>
    <row r="209" spans="1:19" s="225" customFormat="1" ht="40.5">
      <c r="A209" s="217"/>
      <c r="B209" s="218"/>
      <c r="C209" s="148">
        <f>MAX($C$3:C208)+1</f>
        <v>197</v>
      </c>
      <c r="D209" s="116" t="str">
        <f>COUNT($C$123:C209)&amp;"/BBNT/KM440+250"</f>
        <v>83/BBNT/KM440+250</v>
      </c>
      <c r="E209" s="219">
        <f>+E204+1</f>
        <v>46082</v>
      </c>
      <c r="F209" s="220" t="str">
        <f>Data!$A$2</f>
        <v>Lắp đặt ván khuôn</v>
      </c>
      <c r="G209" s="220" t="s">
        <v>411</v>
      </c>
      <c r="H209" s="221">
        <f t="shared" si="16"/>
        <v>440204.73000000004</v>
      </c>
      <c r="I209" s="221">
        <v>440264.04</v>
      </c>
      <c r="J209" s="202" t="s">
        <v>61</v>
      </c>
      <c r="K209" s="222" t="s">
        <v>252</v>
      </c>
      <c r="L209" s="202">
        <f>65.33/2</f>
        <v>32.664999999999999</v>
      </c>
      <c r="M209"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09" s="220" t="str">
        <f>Data!$B$2</f>
        <v>TCVN 4453:1995 – Kết cấu bê tông và bê tông cốt thép – Quy phạm thi công và nghiệm thu.</v>
      </c>
      <c r="O209" s="202" t="s">
        <v>258</v>
      </c>
      <c r="P209" s="224" t="s">
        <v>238</v>
      </c>
      <c r="Q209" s="202" t="s">
        <v>251</v>
      </c>
      <c r="R209" s="202" t="s">
        <v>251</v>
      </c>
      <c r="S209" s="202">
        <v>2</v>
      </c>
    </row>
    <row r="210" spans="1:19" s="225" customFormat="1" ht="40.5">
      <c r="A210" s="217"/>
      <c r="B210" s="218"/>
      <c r="C210" s="148">
        <f>MAX($C$3:C209)+1</f>
        <v>198</v>
      </c>
      <c r="D210" s="116" t="str">
        <f>COUNT($C$123:C210)&amp;"/BBNT/KM440+250"</f>
        <v>84/BBNT/KM440+250</v>
      </c>
      <c r="E210" s="219">
        <f>+E209</f>
        <v>46082</v>
      </c>
      <c r="F210" s="220" t="str">
        <f>Data!$A$36</f>
        <v>Lắp đặt cột hộ lan tôn sóng</v>
      </c>
      <c r="G210" s="220" t="s">
        <v>429</v>
      </c>
      <c r="H210" s="221">
        <f t="shared" si="16"/>
        <v>440204.73000000004</v>
      </c>
      <c r="I210" s="221">
        <v>440264.04</v>
      </c>
      <c r="J210" s="202" t="s">
        <v>61</v>
      </c>
      <c r="K210" s="222" t="s">
        <v>63</v>
      </c>
      <c r="L210" s="202">
        <v>4</v>
      </c>
      <c r="M210" s="223"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210" s="220" t="str">
        <f>Data!$B$36</f>
        <v>QCVN 41:2019/BGTVT – Quy chuẩn báo hiệu đường bộ.</v>
      </c>
      <c r="O210" s="202" t="s">
        <v>258</v>
      </c>
      <c r="P210" s="224" t="s">
        <v>238</v>
      </c>
      <c r="Q210" s="202" t="s">
        <v>251</v>
      </c>
      <c r="R210" s="202" t="s">
        <v>251</v>
      </c>
      <c r="S210" s="202">
        <v>2</v>
      </c>
    </row>
    <row r="211" spans="1:19" s="225" customFormat="1" ht="40.5">
      <c r="A211" s="217"/>
      <c r="B211" s="218"/>
      <c r="C211" s="148">
        <f>MAX($C$3:C210)+1</f>
        <v>199</v>
      </c>
      <c r="D211" s="116" t="str">
        <f>COUNT($C$123:C211)&amp;"/BBNT/KM440+250"</f>
        <v>85/BBNT/KM440+250</v>
      </c>
      <c r="E211" s="219">
        <f>+E209</f>
        <v>46082</v>
      </c>
      <c r="F211" s="220" t="str">
        <f>Data!$A$38</f>
        <v>Khe phòng lún (bao tải tẩm nhựa dày 2cm)</v>
      </c>
      <c r="G211" s="220" t="str">
        <f>Data!$A$38</f>
        <v>Khe phòng lún (bao tải tẩm nhựa dày 2cm)</v>
      </c>
      <c r="H211" s="221">
        <f t="shared" si="16"/>
        <v>440204.73000000004</v>
      </c>
      <c r="I211" s="221">
        <v>440264.04</v>
      </c>
      <c r="J211" s="202" t="s">
        <v>61</v>
      </c>
      <c r="K211" s="222" t="s">
        <v>254</v>
      </c>
      <c r="L211" s="227">
        <f>(1.12/6)*(1.41/4.4)</f>
        <v>5.9818181818181819E-2</v>
      </c>
      <c r="M211"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211" s="220" t="str">
        <f>Data!$B$38</f>
        <v>TCVN 4453:1995 – Kết cấu bê tông và bê tông cốt thép – Quy phạm thi công và nghiệm thu.</v>
      </c>
      <c r="O211" s="202" t="s">
        <v>258</v>
      </c>
      <c r="P211" s="224" t="s">
        <v>238</v>
      </c>
      <c r="Q211" s="202" t="s">
        <v>251</v>
      </c>
      <c r="R211" s="202" t="s">
        <v>251</v>
      </c>
      <c r="S211" s="202">
        <v>2</v>
      </c>
    </row>
    <row r="212" spans="1:19" s="225" customFormat="1" ht="40.5">
      <c r="A212" s="217"/>
      <c r="B212" s="218"/>
      <c r="C212" s="148">
        <f>MAX($C$3:C211)+1</f>
        <v>200</v>
      </c>
      <c r="D212" s="116" t="str">
        <f>COUNT($C$123:C212)&amp;"/BBNT/KM440+250"</f>
        <v>86/BBNT/KM440+250</v>
      </c>
      <c r="E212" s="219">
        <f>+E209</f>
        <v>46082</v>
      </c>
      <c r="F212" s="220" t="str">
        <f>Data!$A$4</f>
        <v>Đổ bê tông</v>
      </c>
      <c r="G212" s="220" t="s">
        <v>412</v>
      </c>
      <c r="H212" s="221">
        <f t="shared" si="16"/>
        <v>440204.73000000004</v>
      </c>
      <c r="I212" s="221">
        <v>440264.04</v>
      </c>
      <c r="J212" s="202" t="s">
        <v>61</v>
      </c>
      <c r="K212" s="222" t="s">
        <v>254</v>
      </c>
      <c r="L212" s="202">
        <f>37.93-2.99*8</f>
        <v>14.009999999999998</v>
      </c>
      <c r="M212"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12" s="220" t="str">
        <f>Data!$B$4</f>
        <v xml:space="preserve"> TCVN 4453 : 1995 và các tiêu chuẩn, quy chuẩn hiện hành của nhà nước.</v>
      </c>
      <c r="O212" s="116" t="s">
        <v>257</v>
      </c>
      <c r="P212" s="224" t="s">
        <v>238</v>
      </c>
      <c r="Q212" s="202" t="s">
        <v>251</v>
      </c>
      <c r="R212" s="202" t="s">
        <v>251</v>
      </c>
      <c r="S212" s="202">
        <v>2</v>
      </c>
    </row>
    <row r="213" spans="1:19" s="225" customFormat="1" ht="33.75">
      <c r="A213" s="217"/>
      <c r="B213" s="218"/>
      <c r="C213" s="148">
        <f>MAX($C$3:C212)+1</f>
        <v>201</v>
      </c>
      <c r="D213" s="116" t="str">
        <f>COUNT($C$123:C213)&amp;"/BBNT/KM440+250"</f>
        <v>87/BBNT/KM440+250</v>
      </c>
      <c r="E213" s="219">
        <f>+E212+7</f>
        <v>46089</v>
      </c>
      <c r="F213" s="220" t="str">
        <f>Data!$A$5</f>
        <v>NT bê tông</v>
      </c>
      <c r="G213" s="220" t="s">
        <v>413</v>
      </c>
      <c r="H213" s="221">
        <f t="shared" si="16"/>
        <v>440204.73000000004</v>
      </c>
      <c r="I213" s="221">
        <v>440264.04</v>
      </c>
      <c r="J213" s="202" t="s">
        <v>61</v>
      </c>
      <c r="K213" s="222" t="s">
        <v>254</v>
      </c>
      <c r="L213" s="202">
        <f>+L212</f>
        <v>14.009999999999998</v>
      </c>
      <c r="M213"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13" s="220" t="str">
        <f>Data!$B$5</f>
        <v>TCVN 4453:1995 – Kết cấu bê tông và bê tông cốt thép – Quy phạm thi công và nghiệm thu.</v>
      </c>
      <c r="O213" s="202" t="s">
        <v>258</v>
      </c>
      <c r="P213" s="224" t="s">
        <v>238</v>
      </c>
      <c r="Q213" s="202"/>
      <c r="R213" s="202" t="s">
        <v>251</v>
      </c>
      <c r="S213" s="202">
        <v>2</v>
      </c>
    </row>
    <row r="214" spans="1:19" s="201" customFormat="1" ht="40.5">
      <c r="A214" s="192"/>
      <c r="B214" s="193"/>
      <c r="C214" s="148">
        <f>MAX($C$3:C213)+1</f>
        <v>202</v>
      </c>
      <c r="D214" s="116" t="str">
        <f>COUNT($C$123:C214)&amp;"/BBNT/KM440+250"</f>
        <v>88/BBNT/KM440+250</v>
      </c>
      <c r="E214" s="195">
        <f>+E209+1</f>
        <v>46083</v>
      </c>
      <c r="F214" s="196" t="str">
        <f>Data!$A$2</f>
        <v>Lắp đặt ván khuôn</v>
      </c>
      <c r="G214" s="196" t="s">
        <v>414</v>
      </c>
      <c r="H214" s="197">
        <f t="shared" si="16"/>
        <v>440204.73000000004</v>
      </c>
      <c r="I214" s="197">
        <v>440264.04</v>
      </c>
      <c r="J214" s="194" t="s">
        <v>61</v>
      </c>
      <c r="K214" s="198" t="s">
        <v>252</v>
      </c>
      <c r="L214" s="194">
        <f>64.58/2</f>
        <v>32.29</v>
      </c>
      <c r="M214" s="199"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14" s="196" t="str">
        <f>Data!$B$2</f>
        <v>TCVN 4453:1995 – Kết cấu bê tông và bê tông cốt thép – Quy phạm thi công và nghiệm thu.</v>
      </c>
      <c r="O214" s="194" t="s">
        <v>258</v>
      </c>
      <c r="P214" s="200" t="s">
        <v>238</v>
      </c>
      <c r="Q214" s="194" t="s">
        <v>251</v>
      </c>
      <c r="R214" s="194" t="s">
        <v>251</v>
      </c>
      <c r="S214" s="194">
        <v>2</v>
      </c>
    </row>
    <row r="215" spans="1:19" s="201" customFormat="1" ht="40.5">
      <c r="A215" s="192"/>
      <c r="B215" s="193"/>
      <c r="C215" s="148">
        <f>MAX($C$3:C214)+1</f>
        <v>203</v>
      </c>
      <c r="D215" s="116" t="str">
        <f>COUNT($C$123:C215)&amp;"/BBNT/KM440+250"</f>
        <v>89/BBNT/KM440+250</v>
      </c>
      <c r="E215" s="195">
        <f>+E214</f>
        <v>46083</v>
      </c>
      <c r="F215" s="196" t="str">
        <f>Data!$A$36</f>
        <v>Lắp đặt cột hộ lan tôn sóng</v>
      </c>
      <c r="G215" s="196" t="s">
        <v>430</v>
      </c>
      <c r="H215" s="197">
        <f t="shared" si="16"/>
        <v>440204.73000000004</v>
      </c>
      <c r="I215" s="197">
        <v>440264.04</v>
      </c>
      <c r="J215" s="194" t="s">
        <v>61</v>
      </c>
      <c r="K215" s="198" t="s">
        <v>63</v>
      </c>
      <c r="L215" s="194">
        <v>4</v>
      </c>
      <c r="M215" s="199"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215" s="196" t="str">
        <f>Data!$B$36</f>
        <v>QCVN 41:2019/BGTVT – Quy chuẩn báo hiệu đường bộ.</v>
      </c>
      <c r="O215" s="194" t="s">
        <v>258</v>
      </c>
      <c r="P215" s="200" t="s">
        <v>238</v>
      </c>
      <c r="Q215" s="194" t="s">
        <v>251</v>
      </c>
      <c r="R215" s="194" t="s">
        <v>251</v>
      </c>
      <c r="S215" s="194">
        <v>2</v>
      </c>
    </row>
    <row r="216" spans="1:19" s="201" customFormat="1" ht="40.5">
      <c r="A216" s="192"/>
      <c r="B216" s="193"/>
      <c r="C216" s="148">
        <f>MAX($C$3:C215)+1</f>
        <v>204</v>
      </c>
      <c r="D216" s="116" t="str">
        <f>COUNT($C$123:C216)&amp;"/BBNT/KM440+250"</f>
        <v>90/BBNT/KM440+250</v>
      </c>
      <c r="E216" s="195">
        <f>+E214</f>
        <v>46083</v>
      </c>
      <c r="F216" s="196" t="str">
        <f>Data!$A$38</f>
        <v>Khe phòng lún (bao tải tẩm nhựa dày 2cm)</v>
      </c>
      <c r="G216" s="196" t="str">
        <f>Data!$A$38</f>
        <v>Khe phòng lún (bao tải tẩm nhựa dày 2cm)</v>
      </c>
      <c r="H216" s="197">
        <f t="shared" si="16"/>
        <v>440204.73000000004</v>
      </c>
      <c r="I216" s="197">
        <v>440264.04</v>
      </c>
      <c r="J216" s="194" t="s">
        <v>61</v>
      </c>
      <c r="K216" s="198" t="s">
        <v>254</v>
      </c>
      <c r="L216" s="226">
        <f>(1.12/6)*(1.41/4.4)</f>
        <v>5.9818181818181819E-2</v>
      </c>
      <c r="M216" s="199"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216" s="196" t="str">
        <f>Data!$B$38</f>
        <v>TCVN 4453:1995 – Kết cấu bê tông và bê tông cốt thép – Quy phạm thi công và nghiệm thu.</v>
      </c>
      <c r="O216" s="194" t="s">
        <v>258</v>
      </c>
      <c r="P216" s="200" t="s">
        <v>238</v>
      </c>
      <c r="Q216" s="194" t="s">
        <v>251</v>
      </c>
      <c r="R216" s="194" t="s">
        <v>251</v>
      </c>
      <c r="S216" s="194">
        <v>2</v>
      </c>
    </row>
    <row r="217" spans="1:19" s="201" customFormat="1" ht="40.5">
      <c r="A217" s="192"/>
      <c r="B217" s="193"/>
      <c r="C217" s="148">
        <f>MAX($C$3:C216)+1</f>
        <v>205</v>
      </c>
      <c r="D217" s="116" t="str">
        <f>COUNT($C$123:C217)&amp;"/BBNT/KM440+250"</f>
        <v>91/BBNT/KM440+250</v>
      </c>
      <c r="E217" s="195">
        <f>+E214</f>
        <v>46083</v>
      </c>
      <c r="F217" s="196" t="str">
        <f>Data!$A$4</f>
        <v>Đổ bê tông</v>
      </c>
      <c r="G217" s="196" t="s">
        <v>415</v>
      </c>
      <c r="H217" s="197">
        <f t="shared" si="16"/>
        <v>440204.73000000004</v>
      </c>
      <c r="I217" s="197">
        <v>440264.04</v>
      </c>
      <c r="J217" s="194" t="s">
        <v>61</v>
      </c>
      <c r="K217" s="198" t="s">
        <v>254</v>
      </c>
      <c r="L217" s="194">
        <f>37.17-2.99*8</f>
        <v>13.25</v>
      </c>
      <c r="M217" s="199"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17" s="196" t="str">
        <f>Data!$B$4</f>
        <v xml:space="preserve"> TCVN 4453 : 1995 và các tiêu chuẩn, quy chuẩn hiện hành của nhà nước.</v>
      </c>
      <c r="O217" s="116" t="s">
        <v>257</v>
      </c>
      <c r="P217" s="200" t="s">
        <v>238</v>
      </c>
      <c r="Q217" s="194" t="s">
        <v>251</v>
      </c>
      <c r="R217" s="194" t="s">
        <v>251</v>
      </c>
      <c r="S217" s="194">
        <v>2</v>
      </c>
    </row>
    <row r="218" spans="1:19" s="201" customFormat="1" ht="33.75">
      <c r="A218" s="192"/>
      <c r="B218" s="193"/>
      <c r="C218" s="148">
        <f>MAX($C$3:C217)+1</f>
        <v>206</v>
      </c>
      <c r="D218" s="116" t="str">
        <f>COUNT($C$123:C218)&amp;"/BBNT/KM440+250"</f>
        <v>92/BBNT/KM440+250</v>
      </c>
      <c r="E218" s="195">
        <f>+E217+7</f>
        <v>46090</v>
      </c>
      <c r="F218" s="196" t="str">
        <f>Data!$A$5</f>
        <v>NT bê tông</v>
      </c>
      <c r="G218" s="196" t="s">
        <v>416</v>
      </c>
      <c r="H218" s="197">
        <f t="shared" si="16"/>
        <v>440204.73000000004</v>
      </c>
      <c r="I218" s="197">
        <v>440264.04</v>
      </c>
      <c r="J218" s="194" t="s">
        <v>61</v>
      </c>
      <c r="K218" s="198" t="s">
        <v>254</v>
      </c>
      <c r="L218" s="194">
        <f>+L217</f>
        <v>13.25</v>
      </c>
      <c r="M218" s="199"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18" s="196" t="str">
        <f>Data!$B$5</f>
        <v>TCVN 4453:1995 – Kết cấu bê tông và bê tông cốt thép – Quy phạm thi công và nghiệm thu.</v>
      </c>
      <c r="O218" s="194" t="s">
        <v>258</v>
      </c>
      <c r="P218" s="200" t="s">
        <v>238</v>
      </c>
      <c r="Q218" s="194"/>
      <c r="R218" s="194" t="s">
        <v>251</v>
      </c>
      <c r="S218" s="194">
        <v>2</v>
      </c>
    </row>
    <row r="219" spans="1:19" s="225" customFormat="1" ht="40.5">
      <c r="A219" s="217"/>
      <c r="B219" s="218"/>
      <c r="C219" s="148">
        <f>MAX($C$3:C218)+1</f>
        <v>207</v>
      </c>
      <c r="D219" s="116" t="str">
        <f>COUNT($C$123:C219)&amp;"/BBNT/KM440+250"</f>
        <v>93/BBNT/KM440+250</v>
      </c>
      <c r="E219" s="219">
        <f>+E214+1</f>
        <v>46084</v>
      </c>
      <c r="F219" s="220" t="str">
        <f>Data!$A$2</f>
        <v>Lắp đặt ván khuôn</v>
      </c>
      <c r="G219" s="220" t="s">
        <v>417</v>
      </c>
      <c r="H219" s="221">
        <f t="shared" si="16"/>
        <v>440204.73000000004</v>
      </c>
      <c r="I219" s="221">
        <v>440264.04</v>
      </c>
      <c r="J219" s="202" t="s">
        <v>61</v>
      </c>
      <c r="K219" s="222" t="s">
        <v>252</v>
      </c>
      <c r="L219" s="202">
        <f>64.18/2</f>
        <v>32.090000000000003</v>
      </c>
      <c r="M219"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19" s="220" t="str">
        <f>Data!$B$2</f>
        <v>TCVN 4453:1995 – Kết cấu bê tông và bê tông cốt thép – Quy phạm thi công và nghiệm thu.</v>
      </c>
      <c r="O219" s="202" t="s">
        <v>258</v>
      </c>
      <c r="P219" s="224" t="s">
        <v>238</v>
      </c>
      <c r="Q219" s="202" t="s">
        <v>251</v>
      </c>
      <c r="R219" s="202" t="s">
        <v>251</v>
      </c>
      <c r="S219" s="202">
        <v>2</v>
      </c>
    </row>
    <row r="220" spans="1:19" s="225" customFormat="1" ht="40.5">
      <c r="A220" s="217"/>
      <c r="B220" s="218"/>
      <c r="C220" s="148">
        <f>MAX($C$3:C219)+1</f>
        <v>208</v>
      </c>
      <c r="D220" s="116" t="str">
        <f>COUNT($C$123:C220)&amp;"/BBNT/KM440+250"</f>
        <v>94/BBNT/KM440+250</v>
      </c>
      <c r="E220" s="219">
        <f>+E219</f>
        <v>46084</v>
      </c>
      <c r="F220" s="220" t="str">
        <f>Data!$A$36</f>
        <v>Lắp đặt cột hộ lan tôn sóng</v>
      </c>
      <c r="G220" s="220" t="s">
        <v>431</v>
      </c>
      <c r="H220" s="221">
        <f t="shared" si="16"/>
        <v>440204.73000000004</v>
      </c>
      <c r="I220" s="221">
        <v>440264.04</v>
      </c>
      <c r="J220" s="202" t="s">
        <v>61</v>
      </c>
      <c r="K220" s="222" t="s">
        <v>63</v>
      </c>
      <c r="L220" s="202">
        <v>4</v>
      </c>
      <c r="M220" s="223"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220" s="220" t="str">
        <f>Data!$B$36</f>
        <v>QCVN 41:2019/BGTVT – Quy chuẩn báo hiệu đường bộ.</v>
      </c>
      <c r="O220" s="202" t="s">
        <v>258</v>
      </c>
      <c r="P220" s="224" t="s">
        <v>238</v>
      </c>
      <c r="Q220" s="202" t="s">
        <v>251</v>
      </c>
      <c r="R220" s="202" t="s">
        <v>251</v>
      </c>
      <c r="S220" s="202">
        <v>2</v>
      </c>
    </row>
    <row r="221" spans="1:19" s="225" customFormat="1" ht="40.5">
      <c r="A221" s="217"/>
      <c r="B221" s="218"/>
      <c r="C221" s="148">
        <f>MAX($C$3:C220)+1</f>
        <v>209</v>
      </c>
      <c r="D221" s="116" t="str">
        <f>COUNT($C$123:C221)&amp;"/BBNT/KM440+250"</f>
        <v>95/BBNT/KM440+250</v>
      </c>
      <c r="E221" s="219">
        <f>+E219</f>
        <v>46084</v>
      </c>
      <c r="F221" s="220" t="str">
        <f>Data!$A$38</f>
        <v>Khe phòng lún (bao tải tẩm nhựa dày 2cm)</v>
      </c>
      <c r="G221" s="220" t="str">
        <f>Data!$A$38</f>
        <v>Khe phòng lún (bao tải tẩm nhựa dày 2cm)</v>
      </c>
      <c r="H221" s="221">
        <f t="shared" si="16"/>
        <v>440204.73000000004</v>
      </c>
      <c r="I221" s="221">
        <v>440264.04</v>
      </c>
      <c r="J221" s="202" t="s">
        <v>61</v>
      </c>
      <c r="K221" s="222" t="s">
        <v>254</v>
      </c>
      <c r="L221" s="227">
        <f>(1.12/6)*(1.41/4.4)</f>
        <v>5.9818181818181819E-2</v>
      </c>
      <c r="M221"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221" s="220" t="str">
        <f>Data!$B$38</f>
        <v>TCVN 4453:1995 – Kết cấu bê tông và bê tông cốt thép – Quy phạm thi công và nghiệm thu.</v>
      </c>
      <c r="O221" s="202" t="s">
        <v>258</v>
      </c>
      <c r="P221" s="224" t="s">
        <v>238</v>
      </c>
      <c r="Q221" s="202" t="s">
        <v>251</v>
      </c>
      <c r="R221" s="202" t="s">
        <v>251</v>
      </c>
      <c r="S221" s="202">
        <v>2</v>
      </c>
    </row>
    <row r="222" spans="1:19" s="225" customFormat="1" ht="40.5">
      <c r="A222" s="217"/>
      <c r="B222" s="218"/>
      <c r="C222" s="148">
        <f>MAX($C$3:C221)+1</f>
        <v>210</v>
      </c>
      <c r="D222" s="116" t="str">
        <f>COUNT($C$123:C222)&amp;"/BBNT/KM440+250"</f>
        <v>96/BBNT/KM440+250</v>
      </c>
      <c r="E222" s="219">
        <f>+E219</f>
        <v>46084</v>
      </c>
      <c r="F222" s="220" t="str">
        <f>Data!$A$4</f>
        <v>Đổ bê tông</v>
      </c>
      <c r="G222" s="220" t="s">
        <v>418</v>
      </c>
      <c r="H222" s="221">
        <f t="shared" si="16"/>
        <v>440204.73000000004</v>
      </c>
      <c r="I222" s="221">
        <v>440264.04</v>
      </c>
      <c r="J222" s="202" t="s">
        <v>61</v>
      </c>
      <c r="K222" s="222" t="s">
        <v>254</v>
      </c>
      <c r="L222" s="202">
        <f>36.78-2.99*8-0.01</f>
        <v>12.85</v>
      </c>
      <c r="M222"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22" s="220" t="str">
        <f>Data!$B$4</f>
        <v xml:space="preserve"> TCVN 4453 : 1995 và các tiêu chuẩn, quy chuẩn hiện hành của nhà nước.</v>
      </c>
      <c r="O222" s="116" t="s">
        <v>257</v>
      </c>
      <c r="P222" s="224" t="s">
        <v>238</v>
      </c>
      <c r="Q222" s="202" t="s">
        <v>251</v>
      </c>
      <c r="R222" s="202" t="s">
        <v>251</v>
      </c>
      <c r="S222" s="202">
        <v>2</v>
      </c>
    </row>
    <row r="223" spans="1:19" s="225" customFormat="1" ht="33.75">
      <c r="A223" s="217"/>
      <c r="B223" s="218"/>
      <c r="C223" s="148">
        <f>MAX($C$3:C222)+1</f>
        <v>211</v>
      </c>
      <c r="D223" s="116" t="str">
        <f>COUNT($C$123:C223)&amp;"/BBNT/KM440+250"</f>
        <v>97/BBNT/KM440+250</v>
      </c>
      <c r="E223" s="219">
        <f>+E222+7</f>
        <v>46091</v>
      </c>
      <c r="F223" s="220" t="str">
        <f>Data!$A$5</f>
        <v>NT bê tông</v>
      </c>
      <c r="G223" s="220" t="s">
        <v>419</v>
      </c>
      <c r="H223" s="221">
        <f t="shared" si="16"/>
        <v>440204.73000000004</v>
      </c>
      <c r="I223" s="221">
        <v>440264.04</v>
      </c>
      <c r="J223" s="202" t="s">
        <v>61</v>
      </c>
      <c r="K223" s="222" t="s">
        <v>254</v>
      </c>
      <c r="L223" s="202">
        <f>+L222</f>
        <v>12.85</v>
      </c>
      <c r="M223"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23" s="220" t="str">
        <f>Data!$B$5</f>
        <v>TCVN 4453:1995 – Kết cấu bê tông và bê tông cốt thép – Quy phạm thi công và nghiệm thu.</v>
      </c>
      <c r="O223" s="202" t="s">
        <v>258</v>
      </c>
      <c r="P223" s="224" t="s">
        <v>238</v>
      </c>
      <c r="Q223" s="202"/>
      <c r="R223" s="202" t="s">
        <v>251</v>
      </c>
      <c r="S223" s="202">
        <v>2</v>
      </c>
    </row>
    <row r="224" spans="1:19" ht="40.5">
      <c r="A224" s="146"/>
      <c r="B224" s="147"/>
      <c r="C224" s="148">
        <f>MAX($C$3:C223)+1</f>
        <v>212</v>
      </c>
      <c r="D224" s="116" t="str">
        <f>COUNT($C$123:C224)&amp;"/BBNT/KM440+250"</f>
        <v>98/BBNT/KM440+250</v>
      </c>
      <c r="E224" s="149">
        <f>+E223</f>
        <v>46091</v>
      </c>
      <c r="F224" s="114" t="str">
        <f>Data!$A$2</f>
        <v>Lắp đặt ván khuôn</v>
      </c>
      <c r="G224" s="114" t="s">
        <v>421</v>
      </c>
      <c r="H224" s="187">
        <f t="shared" si="16"/>
        <v>440204.73000000004</v>
      </c>
      <c r="I224" s="187">
        <v>440264.04</v>
      </c>
      <c r="J224" s="116" t="s">
        <v>61</v>
      </c>
      <c r="K224" s="151" t="s">
        <v>252</v>
      </c>
      <c r="L224" s="116">
        <f>0.45*59.31+0.09*2</f>
        <v>26.869500000000002</v>
      </c>
      <c r="M22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24" s="114" t="str">
        <f>Data!$B$2</f>
        <v>TCVN 4453:1995 – Kết cấu bê tông và bê tông cốt thép – Quy phạm thi công và nghiệm thu.</v>
      </c>
      <c r="O224" s="116" t="s">
        <v>258</v>
      </c>
      <c r="P224" s="118" t="s">
        <v>238</v>
      </c>
      <c r="Q224" s="116" t="s">
        <v>251</v>
      </c>
      <c r="R224" s="116" t="s">
        <v>251</v>
      </c>
      <c r="S224" s="116">
        <v>2</v>
      </c>
    </row>
    <row r="225" spans="1:19" ht="40.5">
      <c r="A225" s="146"/>
      <c r="B225" s="147"/>
      <c r="C225" s="148">
        <f>MAX($C$3:C224)+1</f>
        <v>213</v>
      </c>
      <c r="D225" s="116" t="str">
        <f>COUNT($C$123:C225)&amp;"/BBNT/KM440+250"</f>
        <v>99/BBNT/KM440+250</v>
      </c>
      <c r="E225" s="149">
        <f>+E224</f>
        <v>46091</v>
      </c>
      <c r="F225" s="114" t="str">
        <f>Data!$A$4</f>
        <v>Đổ bê tông</v>
      </c>
      <c r="G225" s="114" t="s">
        <v>422</v>
      </c>
      <c r="H225" s="187">
        <f t="shared" si="16"/>
        <v>440204.73000000004</v>
      </c>
      <c r="I225" s="187">
        <v>440264.04</v>
      </c>
      <c r="J225" s="116" t="s">
        <v>61</v>
      </c>
      <c r="K225" s="151" t="s">
        <v>254</v>
      </c>
      <c r="L225" s="116">
        <v>5.34</v>
      </c>
      <c r="M225"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25" s="114" t="str">
        <f>Data!$B$4</f>
        <v xml:space="preserve"> TCVN 4453 : 1995 và các tiêu chuẩn, quy chuẩn hiện hành của nhà nước.</v>
      </c>
      <c r="O225" s="116" t="s">
        <v>257</v>
      </c>
      <c r="P225" s="118" t="s">
        <v>238</v>
      </c>
      <c r="Q225" s="116" t="s">
        <v>251</v>
      </c>
      <c r="R225" s="116" t="s">
        <v>251</v>
      </c>
      <c r="S225" s="116">
        <v>2</v>
      </c>
    </row>
    <row r="226" spans="1:19" ht="33.75">
      <c r="A226" s="146"/>
      <c r="B226" s="147"/>
      <c r="C226" s="148">
        <f>MAX($C$3:C225)+1</f>
        <v>214</v>
      </c>
      <c r="D226" s="116" t="str">
        <f>COUNT($C$123:C226)&amp;"/BBNT/KM440+250"</f>
        <v>100/BBNT/KM440+250</v>
      </c>
      <c r="E226" s="149">
        <f>+E225+7</f>
        <v>46098</v>
      </c>
      <c r="F226" s="114" t="str">
        <f>Data!$A$5</f>
        <v>NT bê tông</v>
      </c>
      <c r="G226" s="114" t="s">
        <v>423</v>
      </c>
      <c r="H226" s="187">
        <f t="shared" si="16"/>
        <v>440204.73000000004</v>
      </c>
      <c r="I226" s="187">
        <v>440264.04</v>
      </c>
      <c r="J226" s="116" t="s">
        <v>61</v>
      </c>
      <c r="K226" s="151" t="s">
        <v>254</v>
      </c>
      <c r="L226" s="116">
        <f>+L225</f>
        <v>5.34</v>
      </c>
      <c r="M226"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26" s="114" t="str">
        <f>Data!$B$5</f>
        <v>TCVN 4453:1995 – Kết cấu bê tông và bê tông cốt thép – Quy phạm thi công và nghiệm thu.</v>
      </c>
      <c r="O226" s="116" t="s">
        <v>258</v>
      </c>
      <c r="P226" s="118" t="s">
        <v>238</v>
      </c>
      <c r="Q226" s="116"/>
      <c r="R226" s="116" t="s">
        <v>251</v>
      </c>
      <c r="S226" s="116">
        <v>2</v>
      </c>
    </row>
    <row r="227" spans="1:19" ht="33.75">
      <c r="A227" s="146"/>
      <c r="B227" s="147"/>
      <c r="C227" s="148">
        <f>MAX($C$3:C226)+1</f>
        <v>215</v>
      </c>
      <c r="D227" s="116" t="str">
        <f>COUNT($C$123:C227)&amp;"/BBNT/KM440+250"</f>
        <v>101/BBNT/KM440+250</v>
      </c>
      <c r="E227" s="149">
        <f>+E226</f>
        <v>46098</v>
      </c>
      <c r="F227" s="114" t="str">
        <f>Data!$A$12</f>
        <v>Lắp đặt tấm HLTS</v>
      </c>
      <c r="G227" s="114" t="s">
        <v>424</v>
      </c>
      <c r="H227" s="187">
        <f t="shared" si="16"/>
        <v>440204.73000000004</v>
      </c>
      <c r="I227" s="187">
        <v>440264.04</v>
      </c>
      <c r="J227" s="116" t="s">
        <v>61</v>
      </c>
      <c r="K227" s="151" t="s">
        <v>66</v>
      </c>
      <c r="L227" s="116">
        <v>60</v>
      </c>
      <c r="M227" s="115" t="str">
        <f>Data!$I$12</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N227" s="114" t="str">
        <f>Data!$B$12</f>
        <v>QCVN41:2024/BGTVT - Quy chuẩn kỹ thuật quốc gia về biển báo hiệu đường bộ</v>
      </c>
      <c r="O227" s="116" t="s">
        <v>258</v>
      </c>
      <c r="P227" s="118" t="s">
        <v>238</v>
      </c>
      <c r="Q227" s="116" t="s">
        <v>251</v>
      </c>
      <c r="R227" s="116" t="s">
        <v>251</v>
      </c>
      <c r="S227" s="116">
        <v>2</v>
      </c>
    </row>
    <row r="228" spans="1:19" s="535" customFormat="1" ht="33.75">
      <c r="A228" s="526" t="s">
        <v>1516</v>
      </c>
      <c r="B228" s="527"/>
      <c r="C228" s="515">
        <f>MAX($C$3:C227)+1</f>
        <v>216</v>
      </c>
      <c r="D228" s="335" t="str">
        <f>COUNT($C$123:C228)&amp;"/BBNT/KM440+250"</f>
        <v>102/BBNT/KM440+250</v>
      </c>
      <c r="E228" s="528">
        <f>+E227</f>
        <v>46098</v>
      </c>
      <c r="F228" s="529" t="str">
        <f>Data!$A$7</f>
        <v>Đắp móng</v>
      </c>
      <c r="G228" s="529" t="s">
        <v>1512</v>
      </c>
      <c r="H228" s="537">
        <f t="shared" si="16"/>
        <v>440204.73000000004</v>
      </c>
      <c r="I228" s="537">
        <v>440264.04</v>
      </c>
      <c r="J228" s="531" t="s">
        <v>61</v>
      </c>
      <c r="K228" s="532" t="s">
        <v>254</v>
      </c>
      <c r="L228" s="531">
        <v>115.41</v>
      </c>
      <c r="M228" s="533" t="str">
        <f>Data!$I$7</f>
        <v>- Bình đồ tuyến: Đúng HSTK;
- Độ chặt từng lớp: Đạt;
- Trắc ngang nền: đủ;
- Cao độ: đạt; Dốc ngang: đạt;
- Đánh giá: Phù hợp với thiết kế và tiêu chuẩn kỹ thuật, quy trình thi công và nghiệm thu;</v>
      </c>
      <c r="N228" s="529" t="str">
        <f>Data!$B$7</f>
        <v>TCVN 4447 -2012 Công tác đất - Thi công và nghiệm thu;</v>
      </c>
      <c r="O228" s="531" t="s">
        <v>258</v>
      </c>
      <c r="P228" s="534" t="s">
        <v>238</v>
      </c>
      <c r="Q228" s="531" t="s">
        <v>251</v>
      </c>
      <c r="R228" s="531" t="s">
        <v>251</v>
      </c>
      <c r="S228" s="531">
        <v>2</v>
      </c>
    </row>
    <row r="229" spans="1:19" s="535" customFormat="1" ht="33.75">
      <c r="A229" s="526"/>
      <c r="B229" s="527"/>
      <c r="C229" s="515">
        <f>MAX($C$3:C228)+1</f>
        <v>217</v>
      </c>
      <c r="D229" s="335" t="str">
        <f>COUNT($C$123:C229)&amp;"/BBNT/KM440+250"</f>
        <v>103/BBNT/KM440+250</v>
      </c>
      <c r="E229" s="528">
        <f>+E227+1</f>
        <v>46099</v>
      </c>
      <c r="F229" s="529" t="str">
        <f>Data!$A$7</f>
        <v>Đắp móng</v>
      </c>
      <c r="G229" s="529" t="s">
        <v>1511</v>
      </c>
      <c r="H229" s="537">
        <f t="shared" si="16"/>
        <v>440204.73000000004</v>
      </c>
      <c r="I229" s="537">
        <v>440264.04</v>
      </c>
      <c r="J229" s="531" t="s">
        <v>61</v>
      </c>
      <c r="K229" s="532" t="s">
        <v>254</v>
      </c>
      <c r="L229" s="531">
        <f>225.02-L228</f>
        <v>109.61000000000001</v>
      </c>
      <c r="M229" s="533" t="str">
        <f>Data!$I$7</f>
        <v>- Bình đồ tuyến: Đúng HSTK;
- Độ chặt từng lớp: Đạt;
- Trắc ngang nền: đủ;
- Cao độ: đạt; Dốc ngang: đạt;
- Đánh giá: Phù hợp với thiết kế và tiêu chuẩn kỹ thuật, quy trình thi công và nghiệm thu;</v>
      </c>
      <c r="N229" s="529" t="str">
        <f>Data!$B$7</f>
        <v>TCVN 4447 -2012 Công tác đất - Thi công và nghiệm thu;</v>
      </c>
      <c r="O229" s="531" t="s">
        <v>258</v>
      </c>
      <c r="P229" s="534" t="s">
        <v>238</v>
      </c>
      <c r="Q229" s="531" t="s">
        <v>251</v>
      </c>
      <c r="R229" s="531" t="s">
        <v>251</v>
      </c>
      <c r="S229" s="531">
        <v>2</v>
      </c>
    </row>
    <row r="230" spans="1:19" s="225" customFormat="1" ht="40.5">
      <c r="A230" s="217"/>
      <c r="B230" s="218"/>
      <c r="C230" s="515">
        <f>MAX($C$3:C229)+1</f>
        <v>218</v>
      </c>
      <c r="D230" s="116" t="str">
        <f>COUNT($C$123:C230)&amp;"/BBNT/KM440+250"</f>
        <v>104/BBNT/KM440+250</v>
      </c>
      <c r="E230" s="219">
        <v>46100</v>
      </c>
      <c r="F230" s="220" t="str">
        <f>Data!$A$4</f>
        <v>Đổ bê tông</v>
      </c>
      <c r="G230" s="220" t="s">
        <v>301</v>
      </c>
      <c r="H230" s="221">
        <f t="shared" si="16"/>
        <v>440204.73000000004</v>
      </c>
      <c r="I230" s="221">
        <v>440264.04</v>
      </c>
      <c r="J230" s="202" t="s">
        <v>61</v>
      </c>
      <c r="K230" s="222" t="s">
        <v>254</v>
      </c>
      <c r="L230" s="202">
        <v>7.31</v>
      </c>
      <c r="M230"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30" s="220" t="str">
        <f>Data!$B$4</f>
        <v xml:space="preserve"> TCVN 4453 : 1995 và các tiêu chuẩn, quy chuẩn hiện hành của nhà nước.</v>
      </c>
      <c r="O230" s="116" t="s">
        <v>257</v>
      </c>
      <c r="P230" s="224" t="s">
        <v>238</v>
      </c>
      <c r="Q230" s="202" t="s">
        <v>251</v>
      </c>
      <c r="R230" s="202" t="s">
        <v>251</v>
      </c>
      <c r="S230" s="202">
        <v>2</v>
      </c>
    </row>
    <row r="231" spans="1:19" s="225" customFormat="1" ht="33.75">
      <c r="A231" s="217"/>
      <c r="B231" s="218"/>
      <c r="C231" s="148">
        <f>MAX($C$3:C230)+1</f>
        <v>219</v>
      </c>
      <c r="D231" s="116" t="str">
        <f>COUNT($C$123:C231)&amp;"/BBNT/KM440+250"</f>
        <v>105/BBNT/KM440+250</v>
      </c>
      <c r="E231" s="219">
        <f>+E230+7</f>
        <v>46107</v>
      </c>
      <c r="F231" s="220" t="str">
        <f>Data!$A$5</f>
        <v>NT bê tông</v>
      </c>
      <c r="G231" s="220" t="s">
        <v>302</v>
      </c>
      <c r="H231" s="221">
        <f t="shared" si="16"/>
        <v>440204.73000000004</v>
      </c>
      <c r="I231" s="221">
        <v>440264.04</v>
      </c>
      <c r="J231" s="202" t="s">
        <v>61</v>
      </c>
      <c r="K231" s="222" t="s">
        <v>254</v>
      </c>
      <c r="L231" s="202">
        <f>+L230</f>
        <v>7.31</v>
      </c>
      <c r="M231"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31" s="220" t="str">
        <f>Data!$B$5</f>
        <v>TCVN 4453:1995 – Kết cấu bê tông và bê tông cốt thép – Quy phạm thi công và nghiệm thu.</v>
      </c>
      <c r="O231" s="202" t="s">
        <v>258</v>
      </c>
      <c r="P231" s="224" t="s">
        <v>238</v>
      </c>
      <c r="Q231" s="202"/>
      <c r="R231" s="202" t="s">
        <v>251</v>
      </c>
      <c r="S231" s="202">
        <v>2</v>
      </c>
    </row>
    <row r="232" spans="1:19" s="225" customFormat="1" ht="40.5">
      <c r="A232" s="217"/>
      <c r="B232" s="218"/>
      <c r="C232" s="148">
        <f>MAX($C$3:C231)+1</f>
        <v>220</v>
      </c>
      <c r="D232" s="116" t="str">
        <f>COUNT($C$123:C232)&amp;"/BBNT/KM440+250"</f>
        <v>106/BBNT/KM440+250</v>
      </c>
      <c r="E232" s="219">
        <f>+E231</f>
        <v>46107</v>
      </c>
      <c r="F232" s="220" t="str">
        <f>Data!$A$27</f>
        <v>Đắp đá 1x2 thoát nước sau tường</v>
      </c>
      <c r="G232" s="220" t="s">
        <v>433</v>
      </c>
      <c r="H232" s="221">
        <f t="shared" si="16"/>
        <v>440204.73000000004</v>
      </c>
      <c r="I232" s="221">
        <v>440264.04</v>
      </c>
      <c r="J232" s="202" t="s">
        <v>61</v>
      </c>
      <c r="K232" s="222" t="s">
        <v>254</v>
      </c>
      <c r="L232" s="202">
        <v>48.54</v>
      </c>
      <c r="M232" s="223" t="str">
        <f>Data!$I$27</f>
        <v>- Vật liệu đúng chủng loại, sạch, không tạp chất, đảm bảo kỹ thuật;
- Đắp đá sau tường đúng phạm vi, chiều dày, cao độ; bố trí lớp lọc và thoát nước đảm bảo;
- Đá đổ, san gạt đều, không phân tầng, không hốc rỗng, đảm bảo thoát nước;
- Cao độ: đạt; Dốc ngang: đạt;
- Về khối lượng: Đạt yêu cầu theo HSTK;
- Đánh giá: Phù hợp với thiết kế và tiêu chuẩn kỹ thuật, quy trình thi công và nghiệm thu.</v>
      </c>
      <c r="N232" s="220" t="str">
        <f>Data!$B$27</f>
        <v>TCVN 4453:1995 – Kết cấu bê tông và bê tông cốt thép – Quy phạm thi công và nghiệm thu.</v>
      </c>
      <c r="O232" s="202" t="s">
        <v>258</v>
      </c>
      <c r="P232" s="224" t="s">
        <v>238</v>
      </c>
      <c r="Q232" s="202" t="s">
        <v>251</v>
      </c>
      <c r="R232" s="202" t="s">
        <v>251</v>
      </c>
      <c r="S232" s="202">
        <v>2</v>
      </c>
    </row>
    <row r="233" spans="1:19" s="225" customFormat="1" ht="33.75">
      <c r="A233" s="217"/>
      <c r="B233" s="218"/>
      <c r="C233" s="148">
        <f>MAX($C$3:C232)+1</f>
        <v>221</v>
      </c>
      <c r="D233" s="116" t="str">
        <f>COUNT($C$123:C233)&amp;"/BBNT/KM440+250"</f>
        <v>107/BBNT/KM440+250</v>
      </c>
      <c r="E233" s="219">
        <f>+E232+1</f>
        <v>46108</v>
      </c>
      <c r="F233" s="220" t="str">
        <f>Data!$A$7</f>
        <v>Đắp móng</v>
      </c>
      <c r="G233" s="220" t="s">
        <v>432</v>
      </c>
      <c r="H233" s="221">
        <f t="shared" si="16"/>
        <v>440204.73000000004</v>
      </c>
      <c r="I233" s="221">
        <v>440264.04</v>
      </c>
      <c r="J233" s="202" t="s">
        <v>61</v>
      </c>
      <c r="K233" s="222" t="s">
        <v>254</v>
      </c>
      <c r="L233" s="202">
        <v>213.52</v>
      </c>
      <c r="M233" s="223" t="str">
        <f>Data!$I$7</f>
        <v>- Bình đồ tuyến: Đúng HSTK;
- Độ chặt từng lớp: Đạt;
- Trắc ngang nền: đủ;
- Cao độ: đạt; Dốc ngang: đạt;
- Đánh giá: Phù hợp với thiết kế và tiêu chuẩn kỹ thuật, quy trình thi công và nghiệm thu;</v>
      </c>
      <c r="N233" s="220" t="str">
        <f>Data!$B$7</f>
        <v>TCVN 4447 -2012 Công tác đất - Thi công và nghiệm thu;</v>
      </c>
      <c r="O233" s="202" t="s">
        <v>258</v>
      </c>
      <c r="P233" s="224" t="s">
        <v>238</v>
      </c>
      <c r="Q233" s="202" t="s">
        <v>251</v>
      </c>
      <c r="R233" s="202" t="s">
        <v>251</v>
      </c>
      <c r="S233" s="202">
        <v>2</v>
      </c>
    </row>
    <row r="234" spans="1:19" ht="33.75">
      <c r="A234" s="146"/>
      <c r="B234" s="147"/>
      <c r="C234" s="148">
        <f>MAX($C$3:C233)+1</f>
        <v>222</v>
      </c>
      <c r="D234" s="116" t="str">
        <f>COUNT($C$123:C234)&amp;"/BBNT/KM440+250"</f>
        <v>108/BBNT/KM440+250</v>
      </c>
      <c r="E234" s="149">
        <f>+E230</f>
        <v>46100</v>
      </c>
      <c r="F234" s="114" t="str">
        <f>Data!$A$6</f>
        <v xml:space="preserve">Hố móng </v>
      </c>
      <c r="G234" s="114" t="s">
        <v>451</v>
      </c>
      <c r="H234" s="187">
        <f t="shared" si="16"/>
        <v>440204.73000000004</v>
      </c>
      <c r="I234" s="187">
        <f>+H234+2.4</f>
        <v>440207.13000000006</v>
      </c>
      <c r="J234" s="116" t="s">
        <v>61</v>
      </c>
      <c r="K234" s="151" t="s">
        <v>66</v>
      </c>
      <c r="L234" s="116">
        <v>3.14</v>
      </c>
      <c r="M234"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34" s="114" t="str">
        <f>Data!$B$6</f>
        <v xml:space="preserve"> TCVN 9436-2012, TCVN 4447-2012 và các tiêu chuẩn, quy chuẩn hiện hành của nhà nước.</v>
      </c>
      <c r="O234" s="116" t="s">
        <v>258</v>
      </c>
      <c r="P234" s="118" t="s">
        <v>238</v>
      </c>
      <c r="Q234" s="116" t="s">
        <v>251</v>
      </c>
      <c r="R234" s="116" t="s">
        <v>251</v>
      </c>
      <c r="S234" s="116">
        <v>2</v>
      </c>
    </row>
    <row r="235" spans="1:19" ht="40.5">
      <c r="A235" s="146"/>
      <c r="B235" s="147"/>
      <c r="C235" s="148">
        <f>MAX($C$3:C234)+1</f>
        <v>223</v>
      </c>
      <c r="D235" s="116" t="str">
        <f>COUNT($C$123:C235)&amp;"/BBNT/KM440+250"</f>
        <v>109/BBNT/KM440+250</v>
      </c>
      <c r="E235" s="149">
        <f t="shared" ref="E235" si="17">+E234+1</f>
        <v>46101</v>
      </c>
      <c r="F235" s="114" t="str">
        <f>Data!$A$2</f>
        <v>Lắp đặt ván khuôn</v>
      </c>
      <c r="G235" s="114" t="s">
        <v>452</v>
      </c>
      <c r="H235" s="187">
        <f t="shared" si="16"/>
        <v>440204.73000000004</v>
      </c>
      <c r="I235" s="187">
        <f>+H235+2.4</f>
        <v>440207.13000000006</v>
      </c>
      <c r="J235" s="116" t="s">
        <v>61</v>
      </c>
      <c r="K235" s="151" t="s">
        <v>252</v>
      </c>
      <c r="L235" s="116">
        <f>+L234*2</f>
        <v>6.28</v>
      </c>
      <c r="M235"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35" s="114" t="str">
        <f>Data!$B$2</f>
        <v>TCVN 4453:1995 – Kết cấu bê tông và bê tông cốt thép – Quy phạm thi công và nghiệm thu.</v>
      </c>
      <c r="O235" s="116" t="s">
        <v>258</v>
      </c>
      <c r="P235" s="118" t="s">
        <v>238</v>
      </c>
      <c r="Q235" s="116" t="s">
        <v>251</v>
      </c>
      <c r="R235" s="116" t="s">
        <v>251</v>
      </c>
      <c r="S235" s="116">
        <v>2</v>
      </c>
    </row>
    <row r="236" spans="1:19" ht="40.5">
      <c r="A236" s="146"/>
      <c r="B236" s="147"/>
      <c r="C236" s="148">
        <f>MAX($C$3:C235)+1</f>
        <v>224</v>
      </c>
      <c r="D236" s="116" t="str">
        <f>COUNT($C$123:C236)&amp;"/BBNT/KM440+250"</f>
        <v>110/BBNT/KM440+250</v>
      </c>
      <c r="E236" s="149">
        <f>+E235</f>
        <v>46101</v>
      </c>
      <c r="F236" s="114" t="str">
        <f>Data!$A$4</f>
        <v>Đổ bê tông</v>
      </c>
      <c r="G236" s="114" t="s">
        <v>453</v>
      </c>
      <c r="H236" s="187">
        <f t="shared" si="16"/>
        <v>440204.73000000004</v>
      </c>
      <c r="I236" s="187">
        <f t="shared" ref="I236:I244" si="18">+H236+2.4</f>
        <v>440207.13000000006</v>
      </c>
      <c r="J236" s="116" t="s">
        <v>61</v>
      </c>
      <c r="K236" s="151" t="s">
        <v>254</v>
      </c>
      <c r="L236" s="116">
        <v>0.9</v>
      </c>
      <c r="M23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36" s="114" t="str">
        <f>Data!$B$4</f>
        <v xml:space="preserve"> TCVN 4453 : 1995 và các tiêu chuẩn, quy chuẩn hiện hành của nhà nước.</v>
      </c>
      <c r="O236" s="116" t="s">
        <v>257</v>
      </c>
      <c r="P236" s="118" t="s">
        <v>238</v>
      </c>
      <c r="Q236" s="116" t="s">
        <v>251</v>
      </c>
      <c r="R236" s="116" t="s">
        <v>251</v>
      </c>
      <c r="S236" s="116">
        <v>2</v>
      </c>
    </row>
    <row r="237" spans="1:19" ht="33.75">
      <c r="A237" s="146"/>
      <c r="B237" s="147"/>
      <c r="C237" s="148">
        <f>MAX($C$3:C236)+1</f>
        <v>225</v>
      </c>
      <c r="D237" s="116" t="str">
        <f>COUNT($C$123:C237)&amp;"/BBNT/KM440+250"</f>
        <v>111/BBNT/KM440+250</v>
      </c>
      <c r="E237" s="149">
        <f>+E236+7</f>
        <v>46108</v>
      </c>
      <c r="F237" s="114" t="str">
        <f>Data!$A$5</f>
        <v>NT bê tông</v>
      </c>
      <c r="G237" s="114" t="s">
        <v>454</v>
      </c>
      <c r="H237" s="187">
        <f t="shared" si="16"/>
        <v>440204.73000000004</v>
      </c>
      <c r="I237" s="187">
        <f t="shared" si="18"/>
        <v>440207.13000000006</v>
      </c>
      <c r="J237" s="116" t="s">
        <v>61</v>
      </c>
      <c r="K237" s="151" t="s">
        <v>254</v>
      </c>
      <c r="L237" s="116">
        <f>+L236</f>
        <v>0.9</v>
      </c>
      <c r="M23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37" s="114" t="str">
        <f>Data!$B$5</f>
        <v>TCVN 4453:1995 – Kết cấu bê tông và bê tông cốt thép – Quy phạm thi công và nghiệm thu.</v>
      </c>
      <c r="O237" s="116" t="s">
        <v>258</v>
      </c>
      <c r="P237" s="118" t="s">
        <v>238</v>
      </c>
      <c r="Q237" s="116"/>
      <c r="R237" s="116" t="s">
        <v>251</v>
      </c>
      <c r="S237" s="116">
        <v>2</v>
      </c>
    </row>
    <row r="238" spans="1:19" ht="33.75">
      <c r="A238" s="146"/>
      <c r="B238" s="147"/>
      <c r="C238" s="148"/>
      <c r="D238" s="116"/>
      <c r="E238" s="149">
        <f>+E237</f>
        <v>46108</v>
      </c>
      <c r="F238" s="114" t="str">
        <f>Data!$A$45</f>
        <v>Đệm mái ta luy vữa XM-M100, dày 5cm</v>
      </c>
      <c r="G238" s="114" t="s">
        <v>458</v>
      </c>
      <c r="H238" s="187">
        <f t="shared" si="16"/>
        <v>440204.73000000004</v>
      </c>
      <c r="I238" s="187">
        <f t="shared" si="18"/>
        <v>440207.13000000006</v>
      </c>
      <c r="J238" s="116" t="s">
        <v>61</v>
      </c>
      <c r="K238" s="151" t="s">
        <v>254</v>
      </c>
      <c r="L238" s="116">
        <v>0.22</v>
      </c>
      <c r="M238" s="115"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238" s="114" t="str">
        <f>Data!$B$45</f>
        <v>TCVN 4453:1995 – Kết cấu bê tông và bê tông cốt thép – Quy phạm thi công và nghiệm thu.</v>
      </c>
      <c r="O238" s="116" t="s">
        <v>257</v>
      </c>
      <c r="P238" s="118" t="s">
        <v>238</v>
      </c>
      <c r="Q238" s="116" t="s">
        <v>251</v>
      </c>
      <c r="R238" s="116"/>
      <c r="S238" s="116">
        <v>2</v>
      </c>
    </row>
    <row r="239" spans="1:19" ht="33.75">
      <c r="A239" s="146"/>
      <c r="B239" s="147"/>
      <c r="C239" s="148">
        <f>MAX($C$3:C238)+1</f>
        <v>226</v>
      </c>
      <c r="D239" s="116" t="str">
        <f>COUNT($C$123:C239)&amp;"/BBNT/KM440+250"</f>
        <v>112/BBNT/KM440+250</v>
      </c>
      <c r="E239" s="149">
        <f>+E238+7</f>
        <v>46115</v>
      </c>
      <c r="F239" s="114" t="str">
        <f>Data!$A$45</f>
        <v>Đệm mái ta luy vữa XM-M100, dày 5cm</v>
      </c>
      <c r="G239" s="114" t="s">
        <v>458</v>
      </c>
      <c r="H239" s="187">
        <f t="shared" si="16"/>
        <v>440204.73000000004</v>
      </c>
      <c r="I239" s="187">
        <f t="shared" ref="I239" si="19">+H239+2.4</f>
        <v>440207.13000000006</v>
      </c>
      <c r="J239" s="116" t="s">
        <v>61</v>
      </c>
      <c r="K239" s="151" t="s">
        <v>254</v>
      </c>
      <c r="L239" s="116">
        <v>0.22</v>
      </c>
      <c r="M239" s="115"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239" s="114" t="str">
        <f>Data!$B$45</f>
        <v>TCVN 4453:1995 – Kết cấu bê tông và bê tông cốt thép – Quy phạm thi công và nghiệm thu.</v>
      </c>
      <c r="O239" s="116" t="s">
        <v>257</v>
      </c>
      <c r="P239" s="118" t="s">
        <v>238</v>
      </c>
      <c r="Q239" s="116"/>
      <c r="R239" s="116" t="s">
        <v>251</v>
      </c>
      <c r="S239" s="116">
        <v>2</v>
      </c>
    </row>
    <row r="240" spans="1:19" ht="40.5">
      <c r="A240" s="146"/>
      <c r="B240" s="147"/>
      <c r="C240" s="148">
        <f>MAX($C$3:C239)+1</f>
        <v>227</v>
      </c>
      <c r="D240" s="116" t="str">
        <f>COUNT($C$123:C240)&amp;"/BBNT/KM440+250"</f>
        <v>113/BBNT/KM440+250</v>
      </c>
      <c r="E240" s="149">
        <f>+E239</f>
        <v>46115</v>
      </c>
      <c r="F240" s="114" t="str">
        <f>Data!$A$4</f>
        <v>Đổ bê tông</v>
      </c>
      <c r="G240" s="114" t="s">
        <v>459</v>
      </c>
      <c r="H240" s="187">
        <f t="shared" si="16"/>
        <v>440204.73000000004</v>
      </c>
      <c r="I240" s="187">
        <f t="shared" si="18"/>
        <v>440207.13000000006</v>
      </c>
      <c r="J240" s="116" t="s">
        <v>61</v>
      </c>
      <c r="K240" s="151" t="s">
        <v>254</v>
      </c>
      <c r="L240" s="116">
        <v>0.65</v>
      </c>
      <c r="M240"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40" s="114" t="str">
        <f>Data!$B$4</f>
        <v xml:space="preserve"> TCVN 4453 : 1995 và các tiêu chuẩn, quy chuẩn hiện hành của nhà nước.</v>
      </c>
      <c r="O240" s="116" t="s">
        <v>257</v>
      </c>
      <c r="P240" s="118" t="s">
        <v>238</v>
      </c>
      <c r="Q240" s="116" t="s">
        <v>251</v>
      </c>
      <c r="R240" s="116" t="s">
        <v>251</v>
      </c>
      <c r="S240" s="116">
        <v>2</v>
      </c>
    </row>
    <row r="241" spans="1:19" ht="33.75">
      <c r="A241" s="146"/>
      <c r="B241" s="147"/>
      <c r="C241" s="148">
        <f>MAX($C$3:C240)+1</f>
        <v>228</v>
      </c>
      <c r="D241" s="116" t="str">
        <f>COUNT($C$123:C241)&amp;"/BBNT/KM440+250"</f>
        <v>114/BBNT/KM440+250</v>
      </c>
      <c r="E241" s="149">
        <f>+E240+7</f>
        <v>46122</v>
      </c>
      <c r="F241" s="114" t="str">
        <f>Data!$A$5</f>
        <v>NT bê tông</v>
      </c>
      <c r="G241" s="114" t="s">
        <v>460</v>
      </c>
      <c r="H241" s="187">
        <f t="shared" si="16"/>
        <v>440204.73000000004</v>
      </c>
      <c r="I241" s="187">
        <f t="shared" si="18"/>
        <v>440207.13000000006</v>
      </c>
      <c r="J241" s="116" t="s">
        <v>61</v>
      </c>
      <c r="K241" s="151" t="s">
        <v>254</v>
      </c>
      <c r="L241" s="116">
        <f>+L240</f>
        <v>0.65</v>
      </c>
      <c r="M241"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41" s="114" t="str">
        <f>Data!$B$5</f>
        <v>TCVN 4453:1995 – Kết cấu bê tông và bê tông cốt thép – Quy phạm thi công và nghiệm thu.</v>
      </c>
      <c r="O241" s="116" t="s">
        <v>258</v>
      </c>
      <c r="P241" s="118" t="s">
        <v>238</v>
      </c>
      <c r="Q241" s="116"/>
      <c r="R241" s="116" t="s">
        <v>251</v>
      </c>
      <c r="S241" s="116">
        <v>2</v>
      </c>
    </row>
    <row r="242" spans="1:19" ht="40.5">
      <c r="A242" s="146"/>
      <c r="B242" s="147"/>
      <c r="C242" s="148">
        <f>MAX($C$3:C241)+1</f>
        <v>229</v>
      </c>
      <c r="D242" s="116" t="str">
        <f>COUNT($C$123:C242)&amp;"/BBNT/KM440+250"</f>
        <v>115/BBNT/KM440+250</v>
      </c>
      <c r="E242" s="149">
        <f>+E240+1</f>
        <v>46116</v>
      </c>
      <c r="F242" s="114" t="str">
        <f>Data!$A$35</f>
        <v>Rọ thép nhồi đá hộc</v>
      </c>
      <c r="G242" s="114" t="s">
        <v>468</v>
      </c>
      <c r="H242" s="187">
        <f t="shared" si="16"/>
        <v>440204.73000000004</v>
      </c>
      <c r="I242" s="187">
        <f t="shared" si="18"/>
        <v>440207.13000000006</v>
      </c>
      <c r="J242" s="116" t="s">
        <v>61</v>
      </c>
      <c r="K242" s="151" t="s">
        <v>313</v>
      </c>
      <c r="L242" s="116">
        <v>10</v>
      </c>
      <c r="M242"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242" s="114" t="str">
        <f>Data!$B$35</f>
        <v>TCVN 10335:2014, TCCS13:2016/TCĐBVN và các tiêu chuẩn, quy chuẩn hiện hành của nhà nước</v>
      </c>
      <c r="O242" s="116" t="s">
        <v>258</v>
      </c>
      <c r="P242" s="118" t="s">
        <v>238</v>
      </c>
      <c r="Q242" s="116" t="s">
        <v>251</v>
      </c>
      <c r="R242" s="116" t="s">
        <v>251</v>
      </c>
      <c r="S242" s="116">
        <v>2</v>
      </c>
    </row>
    <row r="243" spans="1:19" ht="40.5">
      <c r="A243" s="146"/>
      <c r="B243" s="147"/>
      <c r="C243" s="148">
        <f>MAX($C$3:C242)+1</f>
        <v>230</v>
      </c>
      <c r="D243" s="116" t="str">
        <f>COUNT($C$123:C243)&amp;"/BBNT/KM440+250"</f>
        <v>116/BBNT/KM440+250</v>
      </c>
      <c r="E243" s="149">
        <f>+E242+1</f>
        <v>46117</v>
      </c>
      <c r="F243" s="114" t="str">
        <f>Data!$A$35</f>
        <v>Rọ thép nhồi đá hộc</v>
      </c>
      <c r="G243" s="114" t="s">
        <v>468</v>
      </c>
      <c r="H243" s="187">
        <f t="shared" si="16"/>
        <v>440204.73000000004</v>
      </c>
      <c r="I243" s="187">
        <f t="shared" si="18"/>
        <v>440207.13000000006</v>
      </c>
      <c r="J243" s="116" t="s">
        <v>61</v>
      </c>
      <c r="K243" s="151" t="s">
        <v>313</v>
      </c>
      <c r="L243" s="116">
        <v>10</v>
      </c>
      <c r="M243"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243" s="114" t="str">
        <f>Data!$B$35</f>
        <v>TCVN 10335:2014, TCCS13:2016/TCĐBVN và các tiêu chuẩn, quy chuẩn hiện hành của nhà nước</v>
      </c>
      <c r="O243" s="116" t="s">
        <v>258</v>
      </c>
      <c r="P243" s="118" t="s">
        <v>238</v>
      </c>
      <c r="Q243" s="116" t="s">
        <v>251</v>
      </c>
      <c r="R243" s="116" t="s">
        <v>251</v>
      </c>
      <c r="S243" s="116">
        <v>2</v>
      </c>
    </row>
    <row r="244" spans="1:19" ht="40.5">
      <c r="A244" s="146"/>
      <c r="B244" s="147"/>
      <c r="C244" s="148">
        <f>MAX($C$3:C243)+1</f>
        <v>231</v>
      </c>
      <c r="D244" s="116" t="str">
        <f>COUNT($C$123:C244)&amp;"/BBNT/KM440+250"</f>
        <v>117/BBNT/KM440+250</v>
      </c>
      <c r="E244" s="149">
        <f>+E243+1</f>
        <v>46118</v>
      </c>
      <c r="F244" s="114" t="str">
        <f>Data!$A$35</f>
        <v>Rọ thép nhồi đá hộc</v>
      </c>
      <c r="G244" s="114" t="s">
        <v>468</v>
      </c>
      <c r="H244" s="187">
        <f t="shared" si="16"/>
        <v>440204.73000000004</v>
      </c>
      <c r="I244" s="187">
        <f t="shared" si="18"/>
        <v>440207.13000000006</v>
      </c>
      <c r="J244" s="116" t="s">
        <v>61</v>
      </c>
      <c r="K244" s="151" t="s">
        <v>313</v>
      </c>
      <c r="L244" s="116">
        <v>9</v>
      </c>
      <c r="M244" s="115"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244" s="114" t="str">
        <f>Data!$B$35</f>
        <v>TCVN 10335:2014, TCCS13:2016/TCĐBVN và các tiêu chuẩn, quy chuẩn hiện hành của nhà nước</v>
      </c>
      <c r="O244" s="116" t="s">
        <v>258</v>
      </c>
      <c r="P244" s="118" t="s">
        <v>238</v>
      </c>
      <c r="Q244" s="116" t="s">
        <v>251</v>
      </c>
      <c r="R244" s="116" t="s">
        <v>251</v>
      </c>
      <c r="S244" s="116">
        <v>2</v>
      </c>
    </row>
    <row r="245" spans="1:19" s="240" customFormat="1" ht="33.75">
      <c r="A245" s="230"/>
      <c r="B245" s="231"/>
      <c r="C245" s="148">
        <f>MAX($C$3:C244)+1</f>
        <v>232</v>
      </c>
      <c r="D245" s="116" t="str">
        <f>COUNT($C$123:C245)&amp;"/BBNT/KM440+250"</f>
        <v>118/BBNT/KM440+250</v>
      </c>
      <c r="E245" s="233">
        <f>+E244+1</f>
        <v>46119</v>
      </c>
      <c r="F245" s="234" t="str">
        <f>Data!$A$6</f>
        <v xml:space="preserve">Hố móng </v>
      </c>
      <c r="G245" s="235" t="s">
        <v>435</v>
      </c>
      <c r="H245" s="236">
        <f>+H233-14</f>
        <v>440190.73000000004</v>
      </c>
      <c r="I245" s="236">
        <f>+H245+12</f>
        <v>440202.73000000004</v>
      </c>
      <c r="J245" s="232" t="s">
        <v>61</v>
      </c>
      <c r="K245" s="237" t="s">
        <v>436</v>
      </c>
      <c r="L245" s="232">
        <v>6</v>
      </c>
      <c r="M245" s="238"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45" s="234" t="str">
        <f>Data!$B$6</f>
        <v xml:space="preserve"> TCVN 9436-2012, TCVN 4447-2012 và các tiêu chuẩn, quy chuẩn hiện hành của nhà nước.</v>
      </c>
      <c r="O245" s="232" t="s">
        <v>258</v>
      </c>
      <c r="P245" s="239" t="s">
        <v>238</v>
      </c>
      <c r="Q245" s="232" t="s">
        <v>251</v>
      </c>
      <c r="R245" s="232" t="s">
        <v>251</v>
      </c>
      <c r="S245" s="232">
        <v>2</v>
      </c>
    </row>
    <row r="246" spans="1:19" s="240" customFormat="1" ht="40.5">
      <c r="A246" s="230"/>
      <c r="B246" s="231"/>
      <c r="C246" s="148">
        <f>MAX($C$3:C245)+1</f>
        <v>233</v>
      </c>
      <c r="D246" s="116" t="str">
        <f>COUNT($C$123:C246)&amp;"/BBNT/KM440+250"</f>
        <v>119/BBNT/KM440+250</v>
      </c>
      <c r="E246" s="233">
        <f>+E245</f>
        <v>46119</v>
      </c>
      <c r="F246" s="234" t="str">
        <f>Data!$A$36</f>
        <v>Lắp đặt cột hộ lan tôn sóng</v>
      </c>
      <c r="G246" s="235" t="s">
        <v>437</v>
      </c>
      <c r="H246" s="236">
        <f>+H245</f>
        <v>440190.73000000004</v>
      </c>
      <c r="I246" s="236">
        <f>+I245</f>
        <v>440202.73000000004</v>
      </c>
      <c r="J246" s="232" t="s">
        <v>61</v>
      </c>
      <c r="K246" s="237" t="s">
        <v>63</v>
      </c>
      <c r="L246" s="232">
        <v>6</v>
      </c>
      <c r="M246" s="238"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246" s="234" t="str">
        <f>Data!$B$36</f>
        <v>QCVN 41:2019/BGTVT – Quy chuẩn báo hiệu đường bộ.</v>
      </c>
      <c r="O246" s="232" t="s">
        <v>258</v>
      </c>
      <c r="P246" s="239" t="s">
        <v>238</v>
      </c>
      <c r="Q246" s="232" t="s">
        <v>251</v>
      </c>
      <c r="R246" s="232" t="s">
        <v>251</v>
      </c>
      <c r="S246" s="232">
        <v>2</v>
      </c>
    </row>
    <row r="247" spans="1:19" s="240" customFormat="1" ht="40.5">
      <c r="A247" s="230"/>
      <c r="B247" s="231"/>
      <c r="C247" s="148">
        <f>MAX($C$3:C246)+1</f>
        <v>234</v>
      </c>
      <c r="D247" s="116" t="str">
        <f>COUNT($C$123:C247)&amp;"/BBNT/KM440+250"</f>
        <v>120/BBNT/KM440+250</v>
      </c>
      <c r="E247" s="233">
        <f>+E246</f>
        <v>46119</v>
      </c>
      <c r="F247" s="234" t="str">
        <f>Data!$A$4</f>
        <v>Đổ bê tông</v>
      </c>
      <c r="G247" s="235" t="s">
        <v>438</v>
      </c>
      <c r="H247" s="236">
        <f t="shared" ref="H247:H249" si="20">+H246</f>
        <v>440190.73000000004</v>
      </c>
      <c r="I247" s="236">
        <f t="shared" ref="I247:I249" si="21">+I246</f>
        <v>440202.73000000004</v>
      </c>
      <c r="J247" s="232" t="s">
        <v>61</v>
      </c>
      <c r="K247" s="237" t="s">
        <v>254</v>
      </c>
      <c r="L247" s="232">
        <v>1</v>
      </c>
      <c r="M247" s="238"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47" s="234" t="str">
        <f>Data!$B$4</f>
        <v xml:space="preserve"> TCVN 4453 : 1995 và các tiêu chuẩn, quy chuẩn hiện hành của nhà nước.</v>
      </c>
      <c r="O247" s="116" t="s">
        <v>257</v>
      </c>
      <c r="P247" s="239" t="s">
        <v>238</v>
      </c>
      <c r="Q247" s="232" t="s">
        <v>251</v>
      </c>
      <c r="R247" s="232" t="s">
        <v>251</v>
      </c>
      <c r="S247" s="232">
        <v>2</v>
      </c>
    </row>
    <row r="248" spans="1:19" s="240" customFormat="1" ht="33.75">
      <c r="A248" s="230"/>
      <c r="B248" s="231"/>
      <c r="C248" s="148">
        <f>MAX($C$3:C247)+1</f>
        <v>235</v>
      </c>
      <c r="D248" s="116" t="str">
        <f>COUNT($C$123:C248)&amp;"/BBNT/KM440+250"</f>
        <v>121/BBNT/KM440+250</v>
      </c>
      <c r="E248" s="233">
        <f>+E247+7</f>
        <v>46126</v>
      </c>
      <c r="F248" s="234" t="str">
        <f>Data!$A$5</f>
        <v>NT bê tông</v>
      </c>
      <c r="G248" s="235" t="s">
        <v>439</v>
      </c>
      <c r="H248" s="236">
        <f t="shared" si="20"/>
        <v>440190.73000000004</v>
      </c>
      <c r="I248" s="236">
        <f t="shared" si="21"/>
        <v>440202.73000000004</v>
      </c>
      <c r="J248" s="232" t="s">
        <v>61</v>
      </c>
      <c r="K248" s="237" t="s">
        <v>254</v>
      </c>
      <c r="L248" s="232">
        <v>1</v>
      </c>
      <c r="M248" s="238"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48" s="234" t="str">
        <f>Data!$B$5</f>
        <v>TCVN 4453:1995 – Kết cấu bê tông và bê tông cốt thép – Quy phạm thi công và nghiệm thu.</v>
      </c>
      <c r="O248" s="232" t="s">
        <v>258</v>
      </c>
      <c r="P248" s="239" t="s">
        <v>238</v>
      </c>
      <c r="Q248" s="232"/>
      <c r="R248" s="232" t="s">
        <v>251</v>
      </c>
      <c r="S248" s="232">
        <v>2</v>
      </c>
    </row>
    <row r="249" spans="1:19" s="240" customFormat="1" ht="33.75">
      <c r="A249" s="230"/>
      <c r="B249" s="231"/>
      <c r="C249" s="148">
        <f>MAX($C$3:C248)+1</f>
        <v>236</v>
      </c>
      <c r="D249" s="116" t="str">
        <f>COUNT($C$123:C249)&amp;"/BBNT/KM440+250"</f>
        <v>122/BBNT/KM440+250</v>
      </c>
      <c r="E249" s="233">
        <f>+E248</f>
        <v>46126</v>
      </c>
      <c r="F249" s="234" t="str">
        <f>Data!$A$12</f>
        <v>Lắp đặt tấm HLTS</v>
      </c>
      <c r="G249" s="235" t="s">
        <v>334</v>
      </c>
      <c r="H249" s="236">
        <f t="shared" si="20"/>
        <v>440190.73000000004</v>
      </c>
      <c r="I249" s="236">
        <f t="shared" si="21"/>
        <v>440202.73000000004</v>
      </c>
      <c r="J249" s="232" t="s">
        <v>61</v>
      </c>
      <c r="K249" s="237" t="s">
        <v>66</v>
      </c>
      <c r="L249" s="232">
        <v>12</v>
      </c>
      <c r="M249" s="238" t="str">
        <f>Data!$I$12</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N249" s="234" t="str">
        <f>Data!$B$12</f>
        <v>QCVN41:2024/BGTVT - Quy chuẩn kỹ thuật quốc gia về biển báo hiệu đường bộ</v>
      </c>
      <c r="O249" s="232" t="s">
        <v>258</v>
      </c>
      <c r="P249" s="239" t="s">
        <v>238</v>
      </c>
      <c r="Q249" s="232" t="s">
        <v>251</v>
      </c>
      <c r="R249" s="232" t="s">
        <v>251</v>
      </c>
      <c r="S249" s="232">
        <v>2</v>
      </c>
    </row>
    <row r="250" spans="1:19" s="250" customFormat="1" ht="33.75">
      <c r="A250" s="241"/>
      <c r="B250" s="242"/>
      <c r="C250" s="148">
        <f>MAX($C$3:C249)+1</f>
        <v>237</v>
      </c>
      <c r="D250" s="116" t="str">
        <f>COUNT($C$123:C250)&amp;"/BBNT/KM440+250"</f>
        <v>123/BBNT/KM440+250</v>
      </c>
      <c r="E250" s="244">
        <f>+E246</f>
        <v>46119</v>
      </c>
      <c r="F250" s="245" t="str">
        <f>Data!$A$6</f>
        <v xml:space="preserve">Hố móng </v>
      </c>
      <c r="G250" s="245" t="s">
        <v>440</v>
      </c>
      <c r="H250" s="246">
        <v>440175</v>
      </c>
      <c r="I250" s="246"/>
      <c r="J250" s="243" t="s">
        <v>61</v>
      </c>
      <c r="K250" s="247" t="s">
        <v>353</v>
      </c>
      <c r="L250" s="243">
        <v>1</v>
      </c>
      <c r="M250" s="248"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50" s="245" t="str">
        <f>Data!$B$6</f>
        <v xml:space="preserve"> TCVN 9436-2012, TCVN 4447-2012 và các tiêu chuẩn, quy chuẩn hiện hành của nhà nước.</v>
      </c>
      <c r="O250" s="243" t="s">
        <v>258</v>
      </c>
      <c r="P250" s="249" t="s">
        <v>238</v>
      </c>
      <c r="Q250" s="243" t="s">
        <v>251</v>
      </c>
      <c r="R250" s="243" t="s">
        <v>251</v>
      </c>
      <c r="S250" s="243">
        <v>2</v>
      </c>
    </row>
    <row r="251" spans="1:19" s="250" customFormat="1" ht="33.75">
      <c r="A251" s="241"/>
      <c r="B251" s="242"/>
      <c r="C251" s="148">
        <f>MAX($C$3:C250)+1</f>
        <v>238</v>
      </c>
      <c r="D251" s="116" t="str">
        <f>COUNT($C$123:C251)&amp;"/BBNT/KM440+250"</f>
        <v>124/BBNT/KM440+250</v>
      </c>
      <c r="E251" s="244">
        <f t="shared" ref="E251:E252" si="22">+E250</f>
        <v>46119</v>
      </c>
      <c r="F251" s="245" t="str">
        <f>Data!$A$41</f>
        <v>Lắp đặt cột + biển báo tám giác</v>
      </c>
      <c r="G251" s="245" t="s">
        <v>441</v>
      </c>
      <c r="H251" s="246">
        <v>440175</v>
      </c>
      <c r="I251" s="246"/>
      <c r="J251" s="243" t="s">
        <v>61</v>
      </c>
      <c r="K251" s="247" t="s">
        <v>63</v>
      </c>
      <c r="L251" s="243">
        <v>1</v>
      </c>
      <c r="M251" s="248"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251" s="245" t="str">
        <f>Data!$B$41</f>
        <v>QCVN 41:2019/BGTVT – Quy chuẩn báo hiệu đường bộ.</v>
      </c>
      <c r="O251" s="243" t="s">
        <v>258</v>
      </c>
      <c r="P251" s="249" t="s">
        <v>238</v>
      </c>
      <c r="Q251" s="243" t="s">
        <v>251</v>
      </c>
      <c r="R251" s="243" t="s">
        <v>251</v>
      </c>
      <c r="S251" s="243">
        <v>2</v>
      </c>
    </row>
    <row r="252" spans="1:19" s="250" customFormat="1" ht="40.5">
      <c r="A252" s="241"/>
      <c r="B252" s="242"/>
      <c r="C252" s="148">
        <f>MAX($C$3:C251)+1</f>
        <v>239</v>
      </c>
      <c r="D252" s="116" t="str">
        <f>COUNT($C$123:C252)&amp;"/BBNT/KM440+250"</f>
        <v>125/BBNT/KM440+250</v>
      </c>
      <c r="E252" s="244">
        <f t="shared" si="22"/>
        <v>46119</v>
      </c>
      <c r="F252" s="245" t="str">
        <f>Data!$A$4</f>
        <v>Đổ bê tông</v>
      </c>
      <c r="G252" s="245" t="s">
        <v>442</v>
      </c>
      <c r="H252" s="246">
        <v>440175</v>
      </c>
      <c r="I252" s="246"/>
      <c r="J252" s="243" t="s">
        <v>61</v>
      </c>
      <c r="K252" s="247" t="s">
        <v>254</v>
      </c>
      <c r="L252" s="243">
        <v>0.14499999999999999</v>
      </c>
      <c r="M252" s="248"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52" s="245" t="str">
        <f>Data!$B$4</f>
        <v xml:space="preserve"> TCVN 4453 : 1995 và các tiêu chuẩn, quy chuẩn hiện hành của nhà nước.</v>
      </c>
      <c r="O252" s="116" t="s">
        <v>257</v>
      </c>
      <c r="P252" s="249" t="s">
        <v>238</v>
      </c>
      <c r="Q252" s="243" t="s">
        <v>251</v>
      </c>
      <c r="R252" s="243" t="s">
        <v>251</v>
      </c>
      <c r="S252" s="243">
        <v>2</v>
      </c>
    </row>
    <row r="253" spans="1:19" s="250" customFormat="1" ht="33.75">
      <c r="A253" s="241"/>
      <c r="B253" s="242"/>
      <c r="C253" s="148">
        <f>MAX($C$3:C252)+1</f>
        <v>240</v>
      </c>
      <c r="D253" s="116" t="str">
        <f>COUNT($C$123:C253)&amp;"/BBNT/KM440+250"</f>
        <v>126/BBNT/KM440+250</v>
      </c>
      <c r="E253" s="244">
        <f>+E252+7</f>
        <v>46126</v>
      </c>
      <c r="F253" s="245" t="str">
        <f>Data!$A$5</f>
        <v>NT bê tông</v>
      </c>
      <c r="G253" s="245" t="s">
        <v>443</v>
      </c>
      <c r="H253" s="246">
        <v>440175</v>
      </c>
      <c r="I253" s="246"/>
      <c r="J253" s="243" t="s">
        <v>61</v>
      </c>
      <c r="K253" s="247" t="s">
        <v>254</v>
      </c>
      <c r="L253" s="243">
        <v>0.14499999999999999</v>
      </c>
      <c r="M253" s="248"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53" s="245" t="str">
        <f>Data!$B$5</f>
        <v>TCVN 4453:1995 – Kết cấu bê tông và bê tông cốt thép – Quy phạm thi công và nghiệm thu.</v>
      </c>
      <c r="O253" s="243" t="s">
        <v>258</v>
      </c>
      <c r="P253" s="249" t="s">
        <v>238</v>
      </c>
      <c r="Q253" s="243"/>
      <c r="R253" s="243" t="s">
        <v>251</v>
      </c>
      <c r="S253" s="243">
        <v>2</v>
      </c>
    </row>
    <row r="254" spans="1:19" s="225" customFormat="1" ht="33.75">
      <c r="A254" s="217"/>
      <c r="B254" s="218"/>
      <c r="C254" s="148">
        <f>MAX($C$3:C253)+1</f>
        <v>241</v>
      </c>
      <c r="D254" s="116" t="str">
        <f>COUNT($C$123:C254)&amp;"/BBNT/KM440+250"</f>
        <v>127/BBNT/KM440+250</v>
      </c>
      <c r="E254" s="219">
        <f>+E250</f>
        <v>46119</v>
      </c>
      <c r="F254" s="220" t="str">
        <f>Data!$A$6</f>
        <v xml:space="preserve">Hố móng </v>
      </c>
      <c r="G254" s="220" t="s">
        <v>355</v>
      </c>
      <c r="H254" s="251">
        <v>440290</v>
      </c>
      <c r="I254" s="251"/>
      <c r="J254" s="202" t="s">
        <v>62</v>
      </c>
      <c r="K254" s="222" t="s">
        <v>353</v>
      </c>
      <c r="L254" s="202">
        <v>1</v>
      </c>
      <c r="M254"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54" s="220" t="str">
        <f>Data!$B$6</f>
        <v xml:space="preserve"> TCVN 9436-2012, TCVN 4447-2012 và các tiêu chuẩn, quy chuẩn hiện hành của nhà nước.</v>
      </c>
      <c r="O254" s="202" t="s">
        <v>258</v>
      </c>
      <c r="P254" s="224" t="s">
        <v>238</v>
      </c>
      <c r="Q254" s="202" t="s">
        <v>251</v>
      </c>
      <c r="R254" s="202" t="s">
        <v>251</v>
      </c>
      <c r="S254" s="202">
        <v>2</v>
      </c>
    </row>
    <row r="255" spans="1:19" s="225" customFormat="1" ht="33.75">
      <c r="A255" s="217"/>
      <c r="B255" s="218"/>
      <c r="C255" s="148">
        <f>MAX($C$3:C254)+1</f>
        <v>242</v>
      </c>
      <c r="D255" s="116" t="str">
        <f>COUNT($C$123:C255)&amp;"/BBNT/KM440+250"</f>
        <v>128/BBNT/KM440+250</v>
      </c>
      <c r="E255" s="219">
        <f t="shared" ref="E255:E256" si="23">+E254</f>
        <v>46119</v>
      </c>
      <c r="F255" s="220" t="str">
        <f>Data!$A$41</f>
        <v>Lắp đặt cột + biển báo tám giác</v>
      </c>
      <c r="G255" s="220" t="s">
        <v>354</v>
      </c>
      <c r="H255" s="251">
        <v>440290</v>
      </c>
      <c r="I255" s="251"/>
      <c r="J255" s="202" t="s">
        <v>62</v>
      </c>
      <c r="K255" s="222" t="s">
        <v>63</v>
      </c>
      <c r="L255" s="202">
        <v>1</v>
      </c>
      <c r="M255" s="223"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255" s="220" t="str">
        <f>Data!$B$41</f>
        <v>QCVN 41:2019/BGTVT – Quy chuẩn báo hiệu đường bộ.</v>
      </c>
      <c r="O255" s="202" t="s">
        <v>258</v>
      </c>
      <c r="P255" s="224" t="s">
        <v>238</v>
      </c>
      <c r="Q255" s="202" t="s">
        <v>251</v>
      </c>
      <c r="R255" s="202" t="s">
        <v>251</v>
      </c>
      <c r="S255" s="202">
        <v>2</v>
      </c>
    </row>
    <row r="256" spans="1:19" s="225" customFormat="1" ht="40.5">
      <c r="A256" s="217"/>
      <c r="B256" s="218"/>
      <c r="C256" s="148">
        <f>MAX($C$3:C255)+1</f>
        <v>243</v>
      </c>
      <c r="D256" s="116" t="str">
        <f>COUNT($C$123:C256)&amp;"/BBNT/KM440+250"</f>
        <v>129/BBNT/KM440+250</v>
      </c>
      <c r="E256" s="219">
        <f t="shared" si="23"/>
        <v>46119</v>
      </c>
      <c r="F256" s="220" t="str">
        <f>Data!$A$4</f>
        <v>Đổ bê tông</v>
      </c>
      <c r="G256" s="220" t="s">
        <v>356</v>
      </c>
      <c r="H256" s="251">
        <v>440290</v>
      </c>
      <c r="I256" s="251"/>
      <c r="J256" s="202" t="s">
        <v>62</v>
      </c>
      <c r="K256" s="222" t="s">
        <v>254</v>
      </c>
      <c r="L256" s="202">
        <v>0.14499999999999999</v>
      </c>
      <c r="M256"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56" s="220" t="str">
        <f>Data!$B$4</f>
        <v xml:space="preserve"> TCVN 4453 : 1995 và các tiêu chuẩn, quy chuẩn hiện hành của nhà nước.</v>
      </c>
      <c r="O256" s="116" t="s">
        <v>257</v>
      </c>
      <c r="P256" s="224" t="s">
        <v>238</v>
      </c>
      <c r="Q256" s="202" t="s">
        <v>251</v>
      </c>
      <c r="R256" s="202" t="s">
        <v>251</v>
      </c>
      <c r="S256" s="202">
        <v>2</v>
      </c>
    </row>
    <row r="257" spans="1:19" s="225" customFormat="1" ht="33.75">
      <c r="A257" s="217"/>
      <c r="B257" s="218"/>
      <c r="C257" s="148">
        <f>MAX($C$3:C256)+1</f>
        <v>244</v>
      </c>
      <c r="D257" s="116" t="str">
        <f>COUNT($C$123:C257)&amp;"/BBNT/KM440+250"</f>
        <v>130/BBNT/KM440+250</v>
      </c>
      <c r="E257" s="219">
        <f>+E256+7</f>
        <v>46126</v>
      </c>
      <c r="F257" s="220" t="str">
        <f>Data!$A$5</f>
        <v>NT bê tông</v>
      </c>
      <c r="G257" s="220" t="s">
        <v>357</v>
      </c>
      <c r="H257" s="251">
        <v>440290</v>
      </c>
      <c r="I257" s="251"/>
      <c r="J257" s="202" t="s">
        <v>62</v>
      </c>
      <c r="K257" s="222" t="s">
        <v>254</v>
      </c>
      <c r="L257" s="202">
        <v>0.14499999999999999</v>
      </c>
      <c r="M257"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57" s="220" t="str">
        <f>Data!$B$5</f>
        <v>TCVN 4453:1995 – Kết cấu bê tông và bê tông cốt thép – Quy phạm thi công và nghiệm thu.</v>
      </c>
      <c r="O257" s="202" t="s">
        <v>258</v>
      </c>
      <c r="P257" s="224" t="s">
        <v>238</v>
      </c>
      <c r="Q257" s="202"/>
      <c r="R257" s="202" t="s">
        <v>251</v>
      </c>
      <c r="S257" s="202">
        <v>2</v>
      </c>
    </row>
    <row r="258" spans="1:19" s="262" customFormat="1" ht="40.5">
      <c r="A258" s="252"/>
      <c r="B258" s="253"/>
      <c r="C258" s="148">
        <f>MAX($C$3:C257)+1</f>
        <v>245</v>
      </c>
      <c r="D258" s="116" t="str">
        <f>COUNT($C$123:C258)&amp;"/BBNT/KM440+250"</f>
        <v>131/BBNT/KM440+250</v>
      </c>
      <c r="E258" s="256">
        <f>+E253+1</f>
        <v>46127</v>
      </c>
      <c r="F258" s="257" t="str">
        <f>Data!$A$39</f>
        <v>Khuôn lề gia cố BTXM</v>
      </c>
      <c r="G258" s="257" t="str">
        <f>Data!$A$39</f>
        <v>Khuôn lề gia cố BTXM</v>
      </c>
      <c r="H258" s="258">
        <v>440200</v>
      </c>
      <c r="I258" s="258">
        <v>440264.04</v>
      </c>
      <c r="J258" s="255" t="s">
        <v>62</v>
      </c>
      <c r="K258" s="259" t="s">
        <v>252</v>
      </c>
      <c r="L258" s="255">
        <v>130.61000000000001</v>
      </c>
      <c r="M258" s="260"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258" s="257" t="str">
        <f>Data!$B$39</f>
        <v>TCVN 4453:1995 – Kết cấu bê tông và bê tông cốt thép – Quy phạm thi công và nghiệm thu.</v>
      </c>
      <c r="O258" s="255" t="s">
        <v>258</v>
      </c>
      <c r="P258" s="261" t="s">
        <v>238</v>
      </c>
      <c r="Q258" s="255" t="s">
        <v>251</v>
      </c>
      <c r="R258" s="255" t="s">
        <v>251</v>
      </c>
      <c r="S258" s="255">
        <v>2</v>
      </c>
    </row>
    <row r="259" spans="1:19" s="262" customFormat="1" ht="40.5">
      <c r="A259" s="252"/>
      <c r="B259" s="253"/>
      <c r="C259" s="148">
        <f>MAX($C$3:C258)+1</f>
        <v>246</v>
      </c>
      <c r="D259" s="116" t="str">
        <f>COUNT($C$123:C259)&amp;"/BBNT/KM440+250"</f>
        <v>132/BBNT/KM440+250</v>
      </c>
      <c r="E259" s="256">
        <f t="shared" ref="E259:E261" si="24">+E258</f>
        <v>46127</v>
      </c>
      <c r="F259" s="257" t="str">
        <f>Data!$A$31</f>
        <v>Lớp móng đá dăm nước</v>
      </c>
      <c r="G259" s="257" t="s">
        <v>344</v>
      </c>
      <c r="H259" s="258">
        <v>440200</v>
      </c>
      <c r="I259" s="258">
        <v>440264.04</v>
      </c>
      <c r="J259" s="255" t="s">
        <v>62</v>
      </c>
      <c r="K259" s="259" t="s">
        <v>252</v>
      </c>
      <c r="L259" s="255">
        <f>+L258</f>
        <v>130.61000000000001</v>
      </c>
      <c r="M259" s="260"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259" s="257" t="str">
        <f>Data!$B$31</f>
        <v>TCVN 9504:2012 - Lớp kết cấu áo đường đá dăm nước - thi công và nghiệm thu</v>
      </c>
      <c r="O259" s="255" t="s">
        <v>258</v>
      </c>
      <c r="P259" s="261" t="s">
        <v>238</v>
      </c>
      <c r="Q259" s="255" t="s">
        <v>251</v>
      </c>
      <c r="R259" s="255" t="s">
        <v>251</v>
      </c>
      <c r="S259" s="255">
        <v>2</v>
      </c>
    </row>
    <row r="260" spans="1:19" s="262" customFormat="1" ht="33.75">
      <c r="A260" s="252"/>
      <c r="B260" s="253"/>
      <c r="C260" s="148">
        <f>MAX($C$3:C259)+1</f>
        <v>247</v>
      </c>
      <c r="D260" s="116" t="str">
        <f>COUNT($C$123:C260)&amp;"/BBNT/KM440+250"</f>
        <v>133/BBNT/KM440+250</v>
      </c>
      <c r="E260" s="256">
        <f t="shared" si="24"/>
        <v>46127</v>
      </c>
      <c r="F260" s="257" t="str">
        <f>Data!$A$40</f>
        <v>Lót bạt dứa</v>
      </c>
      <c r="G260" s="257" t="s">
        <v>350</v>
      </c>
      <c r="H260" s="258">
        <v>440200</v>
      </c>
      <c r="I260" s="258">
        <v>440264.04</v>
      </c>
      <c r="J260" s="255" t="s">
        <v>62</v>
      </c>
      <c r="K260" s="259" t="s">
        <v>252</v>
      </c>
      <c r="L260" s="255">
        <f t="shared" ref="L260:L262" si="25">+L259</f>
        <v>130.61000000000001</v>
      </c>
      <c r="M260" s="260"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260" s="257" t="str">
        <f>Data!$B$40</f>
        <v>TCVN 4453:1995 – Kết cấu bê tông và bê tông cốt thép – Quy phạm thi công và nghiệm thu.</v>
      </c>
      <c r="O260" s="255" t="s">
        <v>258</v>
      </c>
      <c r="P260" s="261" t="s">
        <v>238</v>
      </c>
      <c r="Q260" s="255" t="s">
        <v>251</v>
      </c>
      <c r="R260" s="255" t="s">
        <v>251</v>
      </c>
      <c r="S260" s="255">
        <v>2</v>
      </c>
    </row>
    <row r="261" spans="1:19" s="262" customFormat="1" ht="40.5">
      <c r="A261" s="252"/>
      <c r="B261" s="253"/>
      <c r="C261" s="148">
        <f>MAX($C$3:C260)+1</f>
        <v>248</v>
      </c>
      <c r="D261" s="116" t="str">
        <f>COUNT($C$123:C261)&amp;"/BBNT/KM440+250"</f>
        <v>134/BBNT/KM440+250</v>
      </c>
      <c r="E261" s="256">
        <f t="shared" si="24"/>
        <v>46127</v>
      </c>
      <c r="F261" s="257" t="str">
        <f>Data!$A$4</f>
        <v>Đổ bê tông</v>
      </c>
      <c r="G261" s="263" t="s">
        <v>343</v>
      </c>
      <c r="H261" s="258">
        <v>440200</v>
      </c>
      <c r="I261" s="258">
        <v>440264.04</v>
      </c>
      <c r="J261" s="255" t="s">
        <v>62</v>
      </c>
      <c r="K261" s="259" t="s">
        <v>252</v>
      </c>
      <c r="L261" s="255">
        <f t="shared" si="25"/>
        <v>130.61000000000001</v>
      </c>
      <c r="M261"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61" s="257" t="str">
        <f>Data!$B$4</f>
        <v xml:space="preserve"> TCVN 4453 : 1995 và các tiêu chuẩn, quy chuẩn hiện hành của nhà nước.</v>
      </c>
      <c r="O261" s="116" t="s">
        <v>257</v>
      </c>
      <c r="P261" s="261" t="s">
        <v>238</v>
      </c>
      <c r="Q261" s="255" t="s">
        <v>251</v>
      </c>
      <c r="R261" s="255" t="s">
        <v>251</v>
      </c>
      <c r="S261" s="255">
        <v>2</v>
      </c>
    </row>
    <row r="262" spans="1:19" s="262" customFormat="1" ht="33.75">
      <c r="A262" s="252"/>
      <c r="B262" s="253"/>
      <c r="C262" s="148">
        <f>MAX($C$3:C261)+1</f>
        <v>249</v>
      </c>
      <c r="D262" s="116" t="str">
        <f>COUNT($C$123:C262)&amp;"/BBNT/KM440+250"</f>
        <v>135/BBNT/KM440+250</v>
      </c>
      <c r="E262" s="256">
        <f>+E261+7</f>
        <v>46134</v>
      </c>
      <c r="F262" s="257" t="str">
        <f>Data!$A$5</f>
        <v>NT bê tông</v>
      </c>
      <c r="G262" s="264" t="s">
        <v>345</v>
      </c>
      <c r="H262" s="258">
        <v>440200</v>
      </c>
      <c r="I262" s="258">
        <v>440264.04</v>
      </c>
      <c r="J262" s="255" t="s">
        <v>62</v>
      </c>
      <c r="K262" s="259" t="s">
        <v>252</v>
      </c>
      <c r="L262" s="255">
        <f t="shared" si="25"/>
        <v>130.61000000000001</v>
      </c>
      <c r="M262"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62" s="257" t="str">
        <f>Data!$B$5</f>
        <v>TCVN 4453:1995 – Kết cấu bê tông và bê tông cốt thép – Quy phạm thi công và nghiệm thu.</v>
      </c>
      <c r="O262" s="255" t="s">
        <v>258</v>
      </c>
      <c r="P262" s="261" t="s">
        <v>238</v>
      </c>
      <c r="Q262" s="255"/>
      <c r="R262" s="255" t="s">
        <v>251</v>
      </c>
      <c r="S262" s="255">
        <v>2</v>
      </c>
    </row>
    <row r="263" spans="1:19">
      <c r="A263" s="146"/>
      <c r="B263" s="147"/>
      <c r="C263" s="148">
        <f>MAX($C$3:C262)+1</f>
        <v>250</v>
      </c>
      <c r="D263" s="116" t="str">
        <f>COUNT($C$123:C263)&amp;"/BBNT/KM440+250"</f>
        <v>136/BBNT/KM440+250</v>
      </c>
      <c r="E263" s="149">
        <f>+E262</f>
        <v>46134</v>
      </c>
      <c r="F263" s="114"/>
      <c r="G263" s="114" t="s">
        <v>963</v>
      </c>
      <c r="H263" s="187">
        <v>440200</v>
      </c>
      <c r="I263" s="187">
        <v>440264.04</v>
      </c>
      <c r="J263" s="116" t="s">
        <v>61</v>
      </c>
      <c r="K263" s="151"/>
      <c r="L263" s="116"/>
      <c r="M263" s="115"/>
      <c r="N263" s="114"/>
      <c r="O263" s="116" t="s">
        <v>962</v>
      </c>
      <c r="P263" s="118" t="s">
        <v>238</v>
      </c>
      <c r="Q263" s="116"/>
      <c r="R263" s="116" t="s">
        <v>251</v>
      </c>
      <c r="S263" s="116">
        <v>2</v>
      </c>
    </row>
    <row r="264" spans="1:19" s="204" customFormat="1">
      <c r="A264" s="146"/>
      <c r="B264" s="147"/>
      <c r="C264" s="190" t="s">
        <v>449</v>
      </c>
      <c r="D264" s="208" t="s">
        <v>450</v>
      </c>
      <c r="E264" s="205"/>
      <c r="F264" s="205"/>
      <c r="G264" s="205"/>
      <c r="H264" s="205"/>
      <c r="I264" s="205"/>
      <c r="J264" s="205"/>
      <c r="K264" s="206"/>
      <c r="L264" s="205"/>
      <c r="M264" s="205"/>
      <c r="N264" s="205"/>
      <c r="O264" s="205"/>
      <c r="P264" s="207"/>
      <c r="Q264" s="205"/>
      <c r="R264" s="205"/>
      <c r="S264" s="205">
        <v>3</v>
      </c>
    </row>
    <row r="265" spans="1:19">
      <c r="A265" s="146"/>
      <c r="B265" s="147"/>
      <c r="C265" s="148">
        <f>MAX($C$3:C264)+1</f>
        <v>251</v>
      </c>
      <c r="D265" s="116" t="str">
        <f>COUNT($C$265:C265)&amp;"/BBNT/KM440+600"</f>
        <v>1/BBNT/KM440+600</v>
      </c>
      <c r="E265" s="149">
        <f>+E261+1</f>
        <v>46128</v>
      </c>
      <c r="F265" s="114"/>
      <c r="G265" s="114" t="s">
        <v>870</v>
      </c>
      <c r="H265" s="187">
        <f>440600-2.5</f>
        <v>440597.5</v>
      </c>
      <c r="I265" s="187">
        <f>440646.09+7.21</f>
        <v>440653.30000000005</v>
      </c>
      <c r="J265" s="116" t="s">
        <v>62</v>
      </c>
      <c r="K265" s="151"/>
      <c r="L265" s="116"/>
      <c r="M265" s="115"/>
      <c r="N265" s="114"/>
      <c r="O265" s="116" t="s">
        <v>146</v>
      </c>
      <c r="P265" s="118" t="s">
        <v>238</v>
      </c>
      <c r="Q265" s="116"/>
      <c r="R265" s="116" t="s">
        <v>251</v>
      </c>
      <c r="S265" s="116">
        <v>3</v>
      </c>
    </row>
    <row r="266" spans="1:19">
      <c r="A266" s="146"/>
      <c r="B266" s="147"/>
      <c r="C266" s="148">
        <f>MAX($C$3:C265)+1</f>
        <v>252</v>
      </c>
      <c r="D266" s="116" t="str">
        <f>COUNT($C$265:C266)&amp;"/BBNT/KM440+600"</f>
        <v>2/BBNT/KM440+600</v>
      </c>
      <c r="E266" s="149">
        <f>+E265</f>
        <v>46128</v>
      </c>
      <c r="F266" s="114"/>
      <c r="G266" s="114" t="s">
        <v>871</v>
      </c>
      <c r="H266" s="187">
        <f>440600-2.5</f>
        <v>440597.5</v>
      </c>
      <c r="I266" s="187">
        <f>440646.09+7.21</f>
        <v>440653.30000000005</v>
      </c>
      <c r="J266" s="116" t="s">
        <v>62</v>
      </c>
      <c r="K266" s="151"/>
      <c r="L266" s="116"/>
      <c r="M266" s="115"/>
      <c r="N266" s="114"/>
      <c r="O266" s="116" t="s">
        <v>145</v>
      </c>
      <c r="P266" s="118" t="s">
        <v>238</v>
      </c>
      <c r="Q266" s="116"/>
      <c r="R266" s="116" t="s">
        <v>251</v>
      </c>
      <c r="S266" s="116">
        <v>3</v>
      </c>
    </row>
    <row r="267" spans="1:19" ht="33.75">
      <c r="A267" s="146"/>
      <c r="B267" s="147"/>
      <c r="C267" s="148">
        <f>MAX($C$3:C266)+1</f>
        <v>253</v>
      </c>
      <c r="D267" s="116" t="str">
        <f>COUNT($C$265:C267)&amp;"/BBNT/KM440+600"</f>
        <v>3/BBNT/KM440+600</v>
      </c>
      <c r="E267" s="149">
        <f>+E266</f>
        <v>46128</v>
      </c>
      <c r="F267" s="114" t="str">
        <f>Data!$A$7</f>
        <v>Đắp móng</v>
      </c>
      <c r="G267" s="114" t="s">
        <v>461</v>
      </c>
      <c r="H267" s="187">
        <f>440600-2.5</f>
        <v>440597.5</v>
      </c>
      <c r="I267" s="187">
        <f>440646.09+7.21</f>
        <v>440653.30000000005</v>
      </c>
      <c r="J267" s="116" t="s">
        <v>62</v>
      </c>
      <c r="K267" s="151" t="s">
        <v>254</v>
      </c>
      <c r="L267" s="116">
        <v>0.2</v>
      </c>
      <c r="M267" s="115" t="str">
        <f>Data!$I$7</f>
        <v>- Bình đồ tuyến: Đúng HSTK;
- Độ chặt từng lớp: Đạt;
- Trắc ngang nền: đủ;
- Cao độ: đạt; Dốc ngang: đạt;
- Đánh giá: Phù hợp với thiết kế và tiêu chuẩn kỹ thuật, quy trình thi công và nghiệm thu;</v>
      </c>
      <c r="N267" s="114" t="str">
        <f>Data!$B$7</f>
        <v>TCVN 4447 -2012 Công tác đất - Thi công và nghiệm thu;</v>
      </c>
      <c r="O267" s="116" t="s">
        <v>258</v>
      </c>
      <c r="P267" s="118" t="s">
        <v>238</v>
      </c>
      <c r="Q267" s="116" t="s">
        <v>251</v>
      </c>
      <c r="R267" s="116" t="s">
        <v>251</v>
      </c>
      <c r="S267" s="116">
        <v>3</v>
      </c>
    </row>
    <row r="268" spans="1:19" ht="33.75">
      <c r="A268" s="146"/>
      <c r="B268" s="147"/>
      <c r="C268" s="148">
        <f>MAX($C$3:C267)+1</f>
        <v>254</v>
      </c>
      <c r="D268" s="116" t="str">
        <f>COUNT($C$265:C268)&amp;"/BBNT/KM440+600"</f>
        <v>4/BBNT/KM440+600</v>
      </c>
      <c r="E268" s="149">
        <f>+E266</f>
        <v>46128</v>
      </c>
      <c r="F268" s="114" t="str">
        <f>Data!$A$6</f>
        <v xml:space="preserve">Hố móng </v>
      </c>
      <c r="G268" s="114" t="s">
        <v>360</v>
      </c>
      <c r="H268" s="187">
        <v>440600</v>
      </c>
      <c r="I268" s="187">
        <v>440646.09</v>
      </c>
      <c r="J268" s="116" t="s">
        <v>62</v>
      </c>
      <c r="K268" s="151" t="s">
        <v>254</v>
      </c>
      <c r="L268" s="116">
        <v>1.96</v>
      </c>
      <c r="M268"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68" s="114" t="str">
        <f>Data!$B$6</f>
        <v xml:space="preserve"> TCVN 9436-2012, TCVN 4447-2012 và các tiêu chuẩn, quy chuẩn hiện hành của nhà nước.</v>
      </c>
      <c r="O268" s="116" t="s">
        <v>258</v>
      </c>
      <c r="P268" s="118" t="s">
        <v>238</v>
      </c>
      <c r="Q268" s="116" t="s">
        <v>251</v>
      </c>
      <c r="R268" s="116" t="s">
        <v>251</v>
      </c>
      <c r="S268" s="116">
        <v>3</v>
      </c>
    </row>
    <row r="269" spans="1:19" ht="33.75">
      <c r="A269" s="146"/>
      <c r="B269" s="147"/>
      <c r="C269" s="148">
        <f>MAX($C$3:C268)+1</f>
        <v>255</v>
      </c>
      <c r="D269" s="116" t="str">
        <f>COUNT($C$265:C269)&amp;"/BBNT/KM440+600"</f>
        <v>5/BBNT/KM440+600</v>
      </c>
      <c r="E269" s="149">
        <f>+E268</f>
        <v>46128</v>
      </c>
      <c r="F269" s="114" t="str">
        <f>Data!$A$40</f>
        <v>Lót bạt dứa</v>
      </c>
      <c r="G269" s="114" t="s">
        <v>361</v>
      </c>
      <c r="H269" s="187">
        <v>440600</v>
      </c>
      <c r="I269" s="187">
        <v>440646.09</v>
      </c>
      <c r="J269" s="116" t="s">
        <v>62</v>
      </c>
      <c r="K269" s="151" t="s">
        <v>252</v>
      </c>
      <c r="L269" s="116">
        <v>50.86</v>
      </c>
      <c r="M269" s="115"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269" s="114" t="str">
        <f>Data!$B$40</f>
        <v>TCVN 4453:1995 – Kết cấu bê tông và bê tông cốt thép – Quy phạm thi công và nghiệm thu.</v>
      </c>
      <c r="O269" s="116" t="s">
        <v>258</v>
      </c>
      <c r="P269" s="118" t="s">
        <v>238</v>
      </c>
      <c r="Q269" s="116" t="s">
        <v>251</v>
      </c>
      <c r="R269" s="116" t="s">
        <v>251</v>
      </c>
      <c r="S269" s="116">
        <v>3</v>
      </c>
    </row>
    <row r="270" spans="1:19" ht="40.5">
      <c r="A270" s="146"/>
      <c r="B270" s="147"/>
      <c r="C270" s="148">
        <f>MAX($C$3:C269)+1</f>
        <v>256</v>
      </c>
      <c r="D270" s="116" t="str">
        <f>COUNT($C$265:C270)&amp;"/BBNT/KM440+600"</f>
        <v>6/BBNT/KM440+600</v>
      </c>
      <c r="E270" s="149">
        <f t="shared" ref="E270" si="26">+E269</f>
        <v>46128</v>
      </c>
      <c r="F270" s="114" t="str">
        <f>Data!$A$4</f>
        <v>Đổ bê tông</v>
      </c>
      <c r="G270" s="114" t="s">
        <v>362</v>
      </c>
      <c r="H270" s="187">
        <v>440600</v>
      </c>
      <c r="I270" s="187">
        <v>440646.09</v>
      </c>
      <c r="J270" s="116" t="s">
        <v>62</v>
      </c>
      <c r="K270" s="151" t="s">
        <v>254</v>
      </c>
      <c r="L270" s="116">
        <v>3.18</v>
      </c>
      <c r="M270"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70" s="114" t="str">
        <f>Data!$B$4</f>
        <v xml:space="preserve"> TCVN 4453 : 1995 và các tiêu chuẩn, quy chuẩn hiện hành của nhà nước.</v>
      </c>
      <c r="O270" s="116" t="s">
        <v>257</v>
      </c>
      <c r="P270" s="118" t="s">
        <v>238</v>
      </c>
      <c r="Q270" s="116" t="s">
        <v>251</v>
      </c>
      <c r="R270" s="116" t="s">
        <v>251</v>
      </c>
      <c r="S270" s="116">
        <v>3</v>
      </c>
    </row>
    <row r="271" spans="1:19" ht="33.75">
      <c r="A271" s="146"/>
      <c r="B271" s="147"/>
      <c r="C271" s="148">
        <f>MAX($C$3:C270)+1</f>
        <v>257</v>
      </c>
      <c r="D271" s="116" t="str">
        <f>COUNT($C$265:C271)&amp;"/BBNT/KM440+600"</f>
        <v>7/BBNT/KM440+600</v>
      </c>
      <c r="E271" s="149">
        <f>+E270+7</f>
        <v>46135</v>
      </c>
      <c r="F271" s="114" t="str">
        <f>Data!$A$5</f>
        <v>NT bê tông</v>
      </c>
      <c r="G271" s="114" t="s">
        <v>363</v>
      </c>
      <c r="H271" s="187">
        <v>440600</v>
      </c>
      <c r="I271" s="187">
        <v>440646.09</v>
      </c>
      <c r="J271" s="116" t="s">
        <v>62</v>
      </c>
      <c r="K271" s="151" t="s">
        <v>254</v>
      </c>
      <c r="L271" s="116">
        <f>+L270</f>
        <v>3.18</v>
      </c>
      <c r="M271"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71" s="114" t="str">
        <f>Data!$B$5</f>
        <v>TCVN 4453:1995 – Kết cấu bê tông và bê tông cốt thép – Quy phạm thi công và nghiệm thu.</v>
      </c>
      <c r="O271" s="116" t="s">
        <v>258</v>
      </c>
      <c r="P271" s="118" t="s">
        <v>238</v>
      </c>
      <c r="Q271" s="116"/>
      <c r="R271" s="116" t="s">
        <v>251</v>
      </c>
      <c r="S271" s="116">
        <v>3</v>
      </c>
    </row>
    <row r="272" spans="1:19" s="216" customFormat="1" ht="40.5">
      <c r="A272" s="209"/>
      <c r="B272" s="210"/>
      <c r="C272" s="148">
        <f>MAX($C$3:C271)+1</f>
        <v>258</v>
      </c>
      <c r="D272" s="116" t="str">
        <f>COUNT($C$265:C272)&amp;"/BBNT/KM440+600"</f>
        <v>8/BBNT/KM440+600</v>
      </c>
      <c r="E272" s="211">
        <f>+E266</f>
        <v>46128</v>
      </c>
      <c r="F272" s="125" t="str">
        <f>Data!$A$39</f>
        <v>Khuôn lề gia cố BTXM</v>
      </c>
      <c r="G272" s="125" t="str">
        <f>Data!$A$39</f>
        <v>Khuôn lề gia cố BTXM</v>
      </c>
      <c r="H272" s="187">
        <f>440600-2.5</f>
        <v>440597.5</v>
      </c>
      <c r="I272" s="187">
        <f>440646.09+7.21</f>
        <v>440653.30000000005</v>
      </c>
      <c r="J272" s="212" t="s">
        <v>62</v>
      </c>
      <c r="K272" s="213" t="s">
        <v>254</v>
      </c>
      <c r="L272" s="212">
        <v>8.2200000000000006</v>
      </c>
      <c r="M272" s="214"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272" s="125" t="str">
        <f>Data!$B$39</f>
        <v>TCVN 4453:1995 – Kết cấu bê tông và bê tông cốt thép – Quy phạm thi công và nghiệm thu.</v>
      </c>
      <c r="O272" s="212" t="s">
        <v>258</v>
      </c>
      <c r="P272" s="215" t="s">
        <v>238</v>
      </c>
      <c r="Q272" s="212" t="s">
        <v>251</v>
      </c>
      <c r="R272" s="212" t="s">
        <v>251</v>
      </c>
      <c r="S272" s="212">
        <v>3</v>
      </c>
    </row>
    <row r="273" spans="1:19" s="216" customFormat="1" ht="30">
      <c r="A273" s="209"/>
      <c r="B273" s="210"/>
      <c r="C273" s="148">
        <f>MAX($C$3:C272)+1</f>
        <v>259</v>
      </c>
      <c r="D273" s="116" t="str">
        <f>COUNT($C$265:C273)&amp;"/BBNT/KM440+600"</f>
        <v>9/BBNT/KM440+600</v>
      </c>
      <c r="E273" s="211">
        <f>+E272</f>
        <v>46128</v>
      </c>
      <c r="F273" s="125" t="str">
        <f>Data!$A$44</f>
        <v>Vận chuyển đá C4 sang Km442+620 và Km442+660 để đắp cự ly 2400m</v>
      </c>
      <c r="G273" s="125" t="s">
        <v>462</v>
      </c>
      <c r="H273" s="187">
        <f>440600-2.5</f>
        <v>440597.5</v>
      </c>
      <c r="I273" s="187">
        <f>440646.09+7.21</f>
        <v>440653.30000000005</v>
      </c>
      <c r="J273" s="212" t="s">
        <v>62</v>
      </c>
      <c r="K273" s="213" t="s">
        <v>254</v>
      </c>
      <c r="L273" s="212">
        <v>9.9499999999999993</v>
      </c>
      <c r="M273" s="214" t="str">
        <f>Data!$I$44</f>
        <v>- Đá C4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c r="N273" s="125" t="str">
        <f>Data!$B$44</f>
        <v xml:space="preserve"> TCVN 9361-2012, TCVN 4447-2012 và các tiêu chuẩn, quy chuẩn hiện hành của nhà nước.</v>
      </c>
      <c r="O273" s="212" t="s">
        <v>258</v>
      </c>
      <c r="P273" s="215" t="s">
        <v>238</v>
      </c>
      <c r="Q273" s="212" t="s">
        <v>251</v>
      </c>
      <c r="R273" s="212" t="s">
        <v>251</v>
      </c>
      <c r="S273" s="212">
        <v>3</v>
      </c>
    </row>
    <row r="274" spans="1:19" s="216" customFormat="1" ht="33.75">
      <c r="A274" s="209"/>
      <c r="B274" s="210"/>
      <c r="C274" s="148">
        <f>MAX($C$3:C273)+1</f>
        <v>260</v>
      </c>
      <c r="D274" s="116" t="str">
        <f>COUNT($C$265:C274)&amp;"/BBNT/KM440+600"</f>
        <v>10/BBNT/KM440+600</v>
      </c>
      <c r="E274" s="211">
        <f>+E273</f>
        <v>46128</v>
      </c>
      <c r="F274" s="125" t="str">
        <f>Data!$A$40</f>
        <v>Lót bạt dứa</v>
      </c>
      <c r="G274" s="125" t="s">
        <v>350</v>
      </c>
      <c r="H274" s="187">
        <f t="shared" ref="H274:H276" si="27">440600-2.5</f>
        <v>440597.5</v>
      </c>
      <c r="I274" s="187">
        <f t="shared" ref="I274:I276" si="28">440646.09+7.21</f>
        <v>440653.30000000005</v>
      </c>
      <c r="J274" s="212" t="s">
        <v>62</v>
      </c>
      <c r="K274" s="213" t="s">
        <v>252</v>
      </c>
      <c r="L274" s="212">
        <v>44.85</v>
      </c>
      <c r="M274" s="214"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274" s="125" t="str">
        <f>Data!$B$40</f>
        <v>TCVN 4453:1995 – Kết cấu bê tông và bê tông cốt thép – Quy phạm thi công và nghiệm thu.</v>
      </c>
      <c r="O274" s="212" t="s">
        <v>258</v>
      </c>
      <c r="P274" s="215" t="s">
        <v>238</v>
      </c>
      <c r="Q274" s="212" t="s">
        <v>251</v>
      </c>
      <c r="R274" s="212" t="s">
        <v>251</v>
      </c>
      <c r="S274" s="212">
        <v>3</v>
      </c>
    </row>
    <row r="275" spans="1:19" s="216" customFormat="1" ht="40.5">
      <c r="A275" s="209"/>
      <c r="B275" s="210"/>
      <c r="C275" s="148">
        <f>MAX($C$3:C274)+1</f>
        <v>261</v>
      </c>
      <c r="D275" s="116" t="str">
        <f>COUNT($C$265:C275)&amp;"/BBNT/KM440+600"</f>
        <v>11/BBNT/KM440+600</v>
      </c>
      <c r="E275" s="211">
        <f t="shared" ref="E275" si="29">+E274</f>
        <v>46128</v>
      </c>
      <c r="F275" s="125" t="str">
        <f>Data!$A$4</f>
        <v>Đổ bê tông</v>
      </c>
      <c r="G275" s="185" t="s">
        <v>463</v>
      </c>
      <c r="H275" s="187">
        <f t="shared" si="27"/>
        <v>440597.5</v>
      </c>
      <c r="I275" s="187">
        <f t="shared" si="28"/>
        <v>440653.30000000005</v>
      </c>
      <c r="J275" s="212" t="s">
        <v>62</v>
      </c>
      <c r="K275" s="213" t="s">
        <v>254</v>
      </c>
      <c r="L275" s="212">
        <f>+L274*0.2</f>
        <v>8.9700000000000006</v>
      </c>
      <c r="M275" s="214"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75" s="125" t="str">
        <f>Data!$B$4</f>
        <v xml:space="preserve"> TCVN 4453 : 1995 và các tiêu chuẩn, quy chuẩn hiện hành của nhà nước.</v>
      </c>
      <c r="O275" s="116" t="s">
        <v>257</v>
      </c>
      <c r="P275" s="215" t="s">
        <v>238</v>
      </c>
      <c r="Q275" s="212" t="s">
        <v>251</v>
      </c>
      <c r="R275" s="212" t="s">
        <v>251</v>
      </c>
      <c r="S275" s="212">
        <v>3</v>
      </c>
    </row>
    <row r="276" spans="1:19" s="216" customFormat="1" ht="33.75">
      <c r="A276" s="209"/>
      <c r="B276" s="210"/>
      <c r="C276" s="148">
        <f>MAX($C$3:C275)+1</f>
        <v>262</v>
      </c>
      <c r="D276" s="116" t="str">
        <f>COUNT($C$265:C276)&amp;"/BBNT/KM440+600"</f>
        <v>12/BBNT/KM440+600</v>
      </c>
      <c r="E276" s="211">
        <f>+E275+7</f>
        <v>46135</v>
      </c>
      <c r="F276" s="125" t="str">
        <f>Data!$A$5</f>
        <v>NT bê tông</v>
      </c>
      <c r="G276" s="185" t="s">
        <v>464</v>
      </c>
      <c r="H276" s="187">
        <f t="shared" si="27"/>
        <v>440597.5</v>
      </c>
      <c r="I276" s="187">
        <f t="shared" si="28"/>
        <v>440653.30000000005</v>
      </c>
      <c r="J276" s="212" t="s">
        <v>62</v>
      </c>
      <c r="K276" s="213" t="s">
        <v>252</v>
      </c>
      <c r="L276" s="212">
        <f>+L275</f>
        <v>8.9700000000000006</v>
      </c>
      <c r="M276" s="214"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76" s="125" t="str">
        <f>Data!$B$5</f>
        <v>TCVN 4453:1995 – Kết cấu bê tông và bê tông cốt thép – Quy phạm thi công và nghiệm thu.</v>
      </c>
      <c r="O276" s="212" t="s">
        <v>258</v>
      </c>
      <c r="P276" s="215" t="s">
        <v>238</v>
      </c>
      <c r="Q276" s="212"/>
      <c r="R276" s="212" t="s">
        <v>251</v>
      </c>
      <c r="S276" s="212">
        <v>3</v>
      </c>
    </row>
    <row r="277" spans="1:19">
      <c r="A277" s="146"/>
      <c r="B277" s="147"/>
      <c r="C277" s="148">
        <f>MAX($C$3:C276)+1</f>
        <v>263</v>
      </c>
      <c r="D277" s="116" t="str">
        <f>COUNT($C$265:C277)&amp;"/BBNT/KM440+600"</f>
        <v>13/BBNT/KM440+600</v>
      </c>
      <c r="E277" s="149">
        <f>+E276</f>
        <v>46135</v>
      </c>
      <c r="F277" s="114"/>
      <c r="G277" s="114" t="s">
        <v>963</v>
      </c>
      <c r="H277" s="187">
        <f>440600-2.5</f>
        <v>440597.5</v>
      </c>
      <c r="I277" s="187">
        <f>440646.09+7.21</f>
        <v>440653.30000000005</v>
      </c>
      <c r="J277" s="116" t="s">
        <v>62</v>
      </c>
      <c r="K277" s="151"/>
      <c r="L277" s="116"/>
      <c r="M277" s="115"/>
      <c r="N277" s="114"/>
      <c r="O277" s="116" t="s">
        <v>962</v>
      </c>
      <c r="P277" s="118" t="s">
        <v>238</v>
      </c>
      <c r="Q277" s="116"/>
      <c r="R277" s="116" t="s">
        <v>251</v>
      </c>
      <c r="S277" s="116">
        <v>3</v>
      </c>
    </row>
    <row r="278" spans="1:19" s="329" customFormat="1" ht="14.25">
      <c r="A278" s="322"/>
      <c r="B278" s="323"/>
      <c r="C278" s="324" t="s">
        <v>465</v>
      </c>
      <c r="D278" s="325" t="s">
        <v>466</v>
      </c>
      <c r="E278" s="326"/>
      <c r="F278" s="326"/>
      <c r="G278" s="326"/>
      <c r="H278" s="326"/>
      <c r="I278" s="326"/>
      <c r="J278" s="326"/>
      <c r="K278" s="327"/>
      <c r="L278" s="326"/>
      <c r="M278" s="326"/>
      <c r="N278" s="326"/>
      <c r="O278" s="326"/>
      <c r="P278" s="328"/>
      <c r="Q278" s="326"/>
      <c r="R278" s="326"/>
      <c r="S278" s="326"/>
    </row>
    <row r="279" spans="1:19" s="262" customFormat="1">
      <c r="A279" s="252"/>
      <c r="B279" s="253"/>
      <c r="C279" s="148">
        <f>MAX($C$3:C278)+1</f>
        <v>264</v>
      </c>
      <c r="D279" s="116" t="str">
        <f>COUNT($C$279:C279)&amp;"/BBNT/KM440+630"</f>
        <v>1/BBNT/KM440+630</v>
      </c>
      <c r="E279" s="256">
        <v>46080</v>
      </c>
      <c r="F279" s="257"/>
      <c r="G279" s="257" t="s">
        <v>858</v>
      </c>
      <c r="H279" s="258">
        <f>440600-2.5</f>
        <v>440597.5</v>
      </c>
      <c r="I279" s="258">
        <v>440646.09</v>
      </c>
      <c r="J279" s="255" t="s">
        <v>61</v>
      </c>
      <c r="K279" s="259"/>
      <c r="L279" s="266"/>
      <c r="M279" s="260"/>
      <c r="N279" s="257"/>
      <c r="O279" s="255" t="s">
        <v>146</v>
      </c>
      <c r="P279" s="261" t="s">
        <v>238</v>
      </c>
      <c r="Q279" s="255"/>
      <c r="R279" s="255" t="s">
        <v>251</v>
      </c>
      <c r="S279" s="255">
        <v>3</v>
      </c>
    </row>
    <row r="280" spans="1:19" s="262" customFormat="1">
      <c r="A280" s="252"/>
      <c r="B280" s="253"/>
      <c r="C280" s="148">
        <f>MAX($C$3:C279)+1</f>
        <v>265</v>
      </c>
      <c r="D280" s="116" t="str">
        <f>COUNT($C$279:C280)&amp;"/BBNT/KM440+630"</f>
        <v>2/BBNT/KM440+630</v>
      </c>
      <c r="E280" s="256">
        <f>+E279</f>
        <v>46080</v>
      </c>
      <c r="F280" s="257"/>
      <c r="G280" s="257" t="s">
        <v>859</v>
      </c>
      <c r="H280" s="258">
        <f t="shared" ref="H280" si="30">440600-2.5</f>
        <v>440597.5</v>
      </c>
      <c r="I280" s="258">
        <v>440646.09</v>
      </c>
      <c r="J280" s="255" t="s">
        <v>61</v>
      </c>
      <c r="K280" s="259"/>
      <c r="L280" s="255"/>
      <c r="M280" s="267"/>
      <c r="N280" s="257"/>
      <c r="O280" s="255" t="s">
        <v>145</v>
      </c>
      <c r="P280" s="261" t="s">
        <v>238</v>
      </c>
      <c r="Q280" s="255"/>
      <c r="R280" s="255" t="s">
        <v>251</v>
      </c>
      <c r="S280" s="255">
        <v>3</v>
      </c>
    </row>
    <row r="281" spans="1:19" s="262" customFormat="1" ht="40.5">
      <c r="A281" s="252"/>
      <c r="B281" s="253"/>
      <c r="C281" s="148">
        <f>MAX($C$3:C280)+1</f>
        <v>266</v>
      </c>
      <c r="D281" s="116" t="str">
        <f>COUNT($C$279:C281)&amp;"/BBNT/KM440+630"</f>
        <v>3/BBNT/KM440+630</v>
      </c>
      <c r="E281" s="256">
        <f>+E280</f>
        <v>46080</v>
      </c>
      <c r="F281" s="257" t="str">
        <f>Data!$A$30</f>
        <v>Phá dỡ rọ đá cũ</v>
      </c>
      <c r="G281" s="268" t="s">
        <v>467</v>
      </c>
      <c r="H281" s="258">
        <v>440626.15</v>
      </c>
      <c r="I281" s="258">
        <v>440641.09</v>
      </c>
      <c r="J281" s="255" t="s">
        <v>61</v>
      </c>
      <c r="K281" s="259" t="s">
        <v>313</v>
      </c>
      <c r="L281" s="255">
        <v>13</v>
      </c>
      <c r="M281" s="260" t="str">
        <f>Data!$I$30</f>
        <v>- Phá dỡ rọ đá cũ đúng phạm vi, vị trí theo thiết kế;
- Tháo dỡ không ảnh hưởng nền, mái taluy và kết cấu lân cận;
- Đá, lưới thép được thu gom, vận chuyển gọn gàng, không rơi vãi;
- Mặt bằng sau phá dỡ sạch sẽ, đảm bảo thi công tiếp theo;
- Thi công đảm bảo an toàn lao động và giao thông;
- Đánh giá: Phù hợp thiết kế và tiêu chuẩn kỹ thuật.</v>
      </c>
      <c r="N281" s="257" t="str">
        <f>Data!$B$30</f>
        <v>TCVN 10335:2014 – Rọ đá – Yêu cầu thiết kế, thi công và nghiệm thu.</v>
      </c>
      <c r="O281" s="269" t="s">
        <v>258</v>
      </c>
      <c r="P281" s="270" t="s">
        <v>238</v>
      </c>
      <c r="Q281" s="269" t="s">
        <v>251</v>
      </c>
      <c r="R281" s="269" t="s">
        <v>251</v>
      </c>
      <c r="S281" s="269">
        <v>3</v>
      </c>
    </row>
    <row r="282" spans="1:19" s="262" customFormat="1" ht="33.75">
      <c r="A282" s="252"/>
      <c r="B282" s="253"/>
      <c r="C282" s="148"/>
      <c r="D282" s="116" t="str">
        <f>COUNT($C$279:C282)&amp;"/BBNT/KM440+630"</f>
        <v>3/BBNT/KM440+630</v>
      </c>
      <c r="E282" s="256">
        <f>+E281+1</f>
        <v>46081</v>
      </c>
      <c r="F282" s="257" t="str">
        <f>Data!$A$6</f>
        <v xml:space="preserve">Hố móng </v>
      </c>
      <c r="G282" s="257" t="s">
        <v>245</v>
      </c>
      <c r="H282" s="258">
        <v>440626.15</v>
      </c>
      <c r="I282" s="258">
        <v>440641.09</v>
      </c>
      <c r="J282" s="255" t="s">
        <v>61</v>
      </c>
      <c r="K282" s="259"/>
      <c r="L282" s="271"/>
      <c r="M282"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82" s="257" t="str">
        <f>Data!$B$6</f>
        <v xml:space="preserve"> TCVN 9436-2012, TCVN 4447-2012 và các tiêu chuẩn, quy chuẩn hiện hành của nhà nước.</v>
      </c>
      <c r="O282" s="255" t="s">
        <v>258</v>
      </c>
      <c r="P282" s="261" t="s">
        <v>238</v>
      </c>
      <c r="Q282" s="255" t="s">
        <v>251</v>
      </c>
      <c r="R282" s="255"/>
      <c r="S282" s="255">
        <v>3</v>
      </c>
    </row>
    <row r="283" spans="1:19" s="262" customFormat="1" ht="33.75">
      <c r="A283" s="252"/>
      <c r="B283" s="253"/>
      <c r="C283" s="148"/>
      <c r="D283" s="116" t="str">
        <f>COUNT($C$279:C283)&amp;"/BBNT/KM440+630"</f>
        <v>3/BBNT/KM440+630</v>
      </c>
      <c r="E283" s="256">
        <f t="shared" ref="E283:E284" si="31">+E282+1</f>
        <v>46082</v>
      </c>
      <c r="F283" s="257" t="str">
        <f>Data!$A$6</f>
        <v xml:space="preserve">Hố móng </v>
      </c>
      <c r="G283" s="257" t="s">
        <v>245</v>
      </c>
      <c r="H283" s="258">
        <v>440626.15</v>
      </c>
      <c r="I283" s="258">
        <v>440641.09</v>
      </c>
      <c r="J283" s="255" t="s">
        <v>61</v>
      </c>
      <c r="K283" s="259"/>
      <c r="L283" s="271"/>
      <c r="M283"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83" s="257" t="str">
        <f>Data!$B$6</f>
        <v xml:space="preserve"> TCVN 9436-2012, TCVN 4447-2012 và các tiêu chuẩn, quy chuẩn hiện hành của nhà nước.</v>
      </c>
      <c r="O283" s="255" t="s">
        <v>258</v>
      </c>
      <c r="P283" s="261" t="s">
        <v>238</v>
      </c>
      <c r="Q283" s="255" t="s">
        <v>251</v>
      </c>
      <c r="R283" s="255"/>
      <c r="S283" s="255">
        <v>3</v>
      </c>
    </row>
    <row r="284" spans="1:19" s="262" customFormat="1" ht="90">
      <c r="A284" s="252"/>
      <c r="B284" s="253"/>
      <c r="C284" s="148">
        <f>MAX($C$3:C283)+1</f>
        <v>267</v>
      </c>
      <c r="D284" s="116" t="str">
        <f>COUNT($C$279:C284)&amp;"/BBNT/KM440+630"</f>
        <v>4/BBNT/KM440+630</v>
      </c>
      <c r="E284" s="256">
        <f t="shared" si="31"/>
        <v>46083</v>
      </c>
      <c r="F284" s="257" t="str">
        <f>Data!$A$6</f>
        <v xml:space="preserve">Hố móng </v>
      </c>
      <c r="G284" s="257" t="s">
        <v>245</v>
      </c>
      <c r="H284" s="258">
        <v>440626.15</v>
      </c>
      <c r="I284" s="258">
        <v>440641.09</v>
      </c>
      <c r="J284" s="255" t="s">
        <v>61</v>
      </c>
      <c r="K284" s="259"/>
      <c r="L284" s="271" t="s">
        <v>469</v>
      </c>
      <c r="M284"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284" s="257" t="str">
        <f>Data!$B$6</f>
        <v xml:space="preserve"> TCVN 9436-2012, TCVN 4447-2012 và các tiêu chuẩn, quy chuẩn hiện hành của nhà nước.</v>
      </c>
      <c r="O284" s="255" t="s">
        <v>1214</v>
      </c>
      <c r="P284" s="261" t="s">
        <v>238</v>
      </c>
      <c r="Q284" s="255" t="s">
        <v>251</v>
      </c>
      <c r="R284" s="255" t="s">
        <v>251</v>
      </c>
      <c r="S284" s="255">
        <v>3</v>
      </c>
    </row>
    <row r="285" spans="1:19" s="262" customFormat="1" ht="30">
      <c r="A285" s="252"/>
      <c r="B285" s="253"/>
      <c r="C285" s="148">
        <f>MAX($C$3:C284)+1</f>
        <v>268</v>
      </c>
      <c r="D285" s="116" t="str">
        <f>COUNT($C$279:C285)&amp;"/BBNT/KM440+630"</f>
        <v>5/BBNT/KM440+630</v>
      </c>
      <c r="E285" s="256">
        <f>+E284</f>
        <v>46083</v>
      </c>
      <c r="F285" s="257" t="str">
        <f>Data!$A$43</f>
        <v>Vận chuyển đất C3 sang Km442+620 và Km442+660 để đắp cự ly 2400m</v>
      </c>
      <c r="G285" s="268" t="s">
        <v>470</v>
      </c>
      <c r="H285" s="258">
        <v>440626.15</v>
      </c>
      <c r="I285" s="258">
        <v>440641.09</v>
      </c>
      <c r="J285" s="255" t="s">
        <v>61</v>
      </c>
      <c r="K285" s="259" t="s">
        <v>254</v>
      </c>
      <c r="L285" s="255">
        <v>38.35</v>
      </c>
      <c r="M285" s="260" t="str">
        <f>Data!$I$43</f>
        <v>- Đất C3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c r="N285" s="257" t="str">
        <f>Data!$B$43</f>
        <v xml:space="preserve"> TCVN 9361-2012, TCVN 4447-2012 và các tiêu chuẩn, quy chuẩn hiện hành của nhà nước.</v>
      </c>
      <c r="O285" s="255" t="s">
        <v>258</v>
      </c>
      <c r="P285" s="261" t="s">
        <v>238</v>
      </c>
      <c r="Q285" s="255" t="s">
        <v>251</v>
      </c>
      <c r="R285" s="255" t="s">
        <v>251</v>
      </c>
      <c r="S285" s="255">
        <v>3</v>
      </c>
    </row>
    <row r="286" spans="1:19" s="225" customFormat="1" ht="40.5">
      <c r="A286" s="217"/>
      <c r="B286" s="218"/>
      <c r="C286" s="148">
        <f>MAX($C$3:C285)+1</f>
        <v>269</v>
      </c>
      <c r="D286" s="116" t="str">
        <f>COUNT($C$279:C286)&amp;"/BBNT/KM440+630"</f>
        <v>6/BBNT/KM440+630</v>
      </c>
      <c r="E286" s="219">
        <f>+E285+1</f>
        <v>46084</v>
      </c>
      <c r="F286" s="220" t="str">
        <f>Data!$A$2</f>
        <v>Lắp đặt ván khuôn</v>
      </c>
      <c r="G286" s="220" t="s">
        <v>253</v>
      </c>
      <c r="H286" s="221">
        <v>440626.15</v>
      </c>
      <c r="I286" s="221">
        <v>440641.09</v>
      </c>
      <c r="J286" s="202" t="s">
        <v>61</v>
      </c>
      <c r="K286" s="222" t="s">
        <v>252</v>
      </c>
      <c r="L286" s="202">
        <f>38.16*8/(8+7.57)</f>
        <v>19.606936416184968</v>
      </c>
      <c r="M286"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86" s="220" t="str">
        <f>Data!$B$2</f>
        <v>TCVN 4453:1995 – Kết cấu bê tông và bê tông cốt thép – Quy phạm thi công và nghiệm thu.</v>
      </c>
      <c r="O286" s="202" t="s">
        <v>258</v>
      </c>
      <c r="P286" s="224" t="s">
        <v>238</v>
      </c>
      <c r="Q286" s="202" t="s">
        <v>251</v>
      </c>
      <c r="R286" s="202" t="s">
        <v>251</v>
      </c>
      <c r="S286" s="202">
        <v>3</v>
      </c>
    </row>
    <row r="287" spans="1:19" s="225" customFormat="1" ht="40.5">
      <c r="A287" s="217"/>
      <c r="B287" s="218"/>
      <c r="C287" s="148">
        <f>MAX($C$3:C286)+1</f>
        <v>270</v>
      </c>
      <c r="D287" s="116" t="str">
        <f>COUNT($C$279:C287)&amp;"/BBNT/KM440+630"</f>
        <v>7/BBNT/KM440+630</v>
      </c>
      <c r="E287" s="219">
        <f>+E286</f>
        <v>46084</v>
      </c>
      <c r="F287" s="220" t="str">
        <f>Data!$A$4</f>
        <v>Đổ bê tông</v>
      </c>
      <c r="G287" s="220" t="s">
        <v>255</v>
      </c>
      <c r="H287" s="221">
        <v>440626.15</v>
      </c>
      <c r="I287" s="221">
        <v>440641.09</v>
      </c>
      <c r="J287" s="202" t="s">
        <v>61</v>
      </c>
      <c r="K287" s="222" t="s">
        <v>254</v>
      </c>
      <c r="L287" s="202">
        <f>42.51*8/(8+7.57)</f>
        <v>21.842003853564545</v>
      </c>
      <c r="M287"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87" s="220" t="str">
        <f>Data!$B$4</f>
        <v xml:space="preserve"> TCVN 4453 : 1995 và các tiêu chuẩn, quy chuẩn hiện hành của nhà nước.</v>
      </c>
      <c r="O287" s="116" t="s">
        <v>257</v>
      </c>
      <c r="P287" s="224" t="s">
        <v>238</v>
      </c>
      <c r="Q287" s="202" t="s">
        <v>251</v>
      </c>
      <c r="R287" s="202" t="s">
        <v>251</v>
      </c>
      <c r="S287" s="202">
        <v>3</v>
      </c>
    </row>
    <row r="288" spans="1:19" s="225" customFormat="1" ht="33.75">
      <c r="A288" s="217"/>
      <c r="B288" s="218"/>
      <c r="C288" s="148">
        <f>MAX($C$3:C287)+1</f>
        <v>271</v>
      </c>
      <c r="D288" s="116" t="str">
        <f>COUNT($C$279:C288)&amp;"/BBNT/KM440+630"</f>
        <v>8/BBNT/KM440+630</v>
      </c>
      <c r="E288" s="219">
        <f>+E287+7</f>
        <v>46091</v>
      </c>
      <c r="F288" s="220" t="str">
        <f>Data!$A$5</f>
        <v>NT bê tông</v>
      </c>
      <c r="G288" s="220" t="s">
        <v>256</v>
      </c>
      <c r="H288" s="221">
        <v>440626.15</v>
      </c>
      <c r="I288" s="221">
        <v>440641.09</v>
      </c>
      <c r="J288" s="202" t="s">
        <v>61</v>
      </c>
      <c r="K288" s="222" t="s">
        <v>254</v>
      </c>
      <c r="L288" s="202">
        <f>+L287</f>
        <v>21.842003853564545</v>
      </c>
      <c r="M288"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88" s="220" t="str">
        <f>Data!$B$5</f>
        <v>TCVN 4453:1995 – Kết cấu bê tông và bê tông cốt thép – Quy phạm thi công và nghiệm thu.</v>
      </c>
      <c r="O288" s="202" t="s">
        <v>258</v>
      </c>
      <c r="P288" s="224" t="s">
        <v>238</v>
      </c>
      <c r="Q288" s="202"/>
      <c r="R288" s="202" t="s">
        <v>251</v>
      </c>
      <c r="S288" s="202">
        <v>3</v>
      </c>
    </row>
    <row r="289" spans="1:19" s="262" customFormat="1" ht="40.5">
      <c r="A289" s="252"/>
      <c r="B289" s="253"/>
      <c r="C289" s="148">
        <f>MAX($C$3:C288)+1</f>
        <v>272</v>
      </c>
      <c r="D289" s="116" t="str">
        <f>COUNT($C$279:C289)&amp;"/BBNT/KM440+630"</f>
        <v>9/BBNT/KM440+630</v>
      </c>
      <c r="E289" s="256">
        <f>+E286+1</f>
        <v>46085</v>
      </c>
      <c r="F289" s="257" t="str">
        <f>Data!$A$2</f>
        <v>Lắp đặt ván khuôn</v>
      </c>
      <c r="G289" s="257" t="s">
        <v>259</v>
      </c>
      <c r="H289" s="258">
        <v>440626.15</v>
      </c>
      <c r="I289" s="258">
        <v>440641.09</v>
      </c>
      <c r="J289" s="255" t="s">
        <v>61</v>
      </c>
      <c r="K289" s="259" t="s">
        <v>252</v>
      </c>
      <c r="L289" s="255">
        <f>38.16*7.57/(8+7.57)</f>
        <v>18.553063583815028</v>
      </c>
      <c r="M289"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89" s="257" t="str">
        <f>Data!$B$2</f>
        <v>TCVN 4453:1995 – Kết cấu bê tông và bê tông cốt thép – Quy phạm thi công và nghiệm thu.</v>
      </c>
      <c r="O289" s="255" t="s">
        <v>258</v>
      </c>
      <c r="P289" s="261" t="s">
        <v>238</v>
      </c>
      <c r="Q289" s="255" t="s">
        <v>251</v>
      </c>
      <c r="R289" s="255" t="s">
        <v>251</v>
      </c>
      <c r="S289" s="255">
        <v>3</v>
      </c>
    </row>
    <row r="290" spans="1:19" s="262" customFormat="1" ht="40.5">
      <c r="A290" s="252"/>
      <c r="B290" s="253"/>
      <c r="C290" s="148">
        <f>MAX($C$3:C289)+1</f>
        <v>273</v>
      </c>
      <c r="D290" s="116" t="str">
        <f>COUNT($C$279:C290)&amp;"/BBNT/KM440+630"</f>
        <v>10/BBNT/KM440+630</v>
      </c>
      <c r="E290" s="256">
        <f>+E289</f>
        <v>46085</v>
      </c>
      <c r="F290" s="257" t="str">
        <f>Data!$A$4</f>
        <v>Đổ bê tông</v>
      </c>
      <c r="G290" s="257" t="s">
        <v>260</v>
      </c>
      <c r="H290" s="258">
        <v>440626.15</v>
      </c>
      <c r="I290" s="258">
        <v>440641.09</v>
      </c>
      <c r="J290" s="255" t="s">
        <v>61</v>
      </c>
      <c r="K290" s="259" t="s">
        <v>254</v>
      </c>
      <c r="L290" s="255">
        <f>42.51*7.57/(8+7.57)</f>
        <v>20.667996146435453</v>
      </c>
      <c r="M290"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90" s="257" t="str">
        <f>Data!$B$4</f>
        <v xml:space="preserve"> TCVN 4453 : 1995 và các tiêu chuẩn, quy chuẩn hiện hành của nhà nước.</v>
      </c>
      <c r="O290" s="116" t="s">
        <v>257</v>
      </c>
      <c r="P290" s="261" t="s">
        <v>238</v>
      </c>
      <c r="Q290" s="255" t="s">
        <v>251</v>
      </c>
      <c r="R290" s="255" t="s">
        <v>251</v>
      </c>
      <c r="S290" s="255">
        <v>3</v>
      </c>
    </row>
    <row r="291" spans="1:19" s="262" customFormat="1" ht="33.75">
      <c r="A291" s="252"/>
      <c r="B291" s="253"/>
      <c r="C291" s="148">
        <f>MAX($C$3:C290)+1</f>
        <v>274</v>
      </c>
      <c r="D291" s="116" t="str">
        <f>COUNT($C$279:C291)&amp;"/BBNT/KM440+630"</f>
        <v>11/BBNT/KM440+630</v>
      </c>
      <c r="E291" s="256">
        <f>+E290+7</f>
        <v>46092</v>
      </c>
      <c r="F291" s="257" t="str">
        <f>Data!$A$5</f>
        <v>NT bê tông</v>
      </c>
      <c r="G291" s="257" t="s">
        <v>264</v>
      </c>
      <c r="H291" s="258">
        <v>440626.15</v>
      </c>
      <c r="I291" s="258">
        <v>440641.09</v>
      </c>
      <c r="J291" s="255" t="s">
        <v>61</v>
      </c>
      <c r="K291" s="259" t="s">
        <v>254</v>
      </c>
      <c r="L291" s="255">
        <f>+L290</f>
        <v>20.667996146435453</v>
      </c>
      <c r="M291"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91" s="257" t="str">
        <f>Data!$B$5</f>
        <v>TCVN 4453:1995 – Kết cấu bê tông và bê tông cốt thép – Quy phạm thi công và nghiệm thu.</v>
      </c>
      <c r="O291" s="255" t="s">
        <v>258</v>
      </c>
      <c r="P291" s="261" t="s">
        <v>238</v>
      </c>
      <c r="Q291" s="255"/>
      <c r="R291" s="255" t="s">
        <v>251</v>
      </c>
      <c r="S291" s="255">
        <v>3</v>
      </c>
    </row>
    <row r="292" spans="1:19" ht="40.5">
      <c r="A292" s="146"/>
      <c r="B292" s="147"/>
      <c r="C292" s="148">
        <f>MAX($C$3:C291)+1</f>
        <v>275</v>
      </c>
      <c r="D292" s="116" t="str">
        <f>COUNT($C$279:C292)&amp;"/BBNT/KM440+630"</f>
        <v>12/BBNT/KM440+630</v>
      </c>
      <c r="E292" s="149">
        <f>+E288</f>
        <v>46091</v>
      </c>
      <c r="F292" s="114" t="str">
        <f>Data!$A$2</f>
        <v>Lắp đặt ván khuôn</v>
      </c>
      <c r="G292" s="114" t="s">
        <v>471</v>
      </c>
      <c r="H292" s="187">
        <v>440626.15</v>
      </c>
      <c r="I292" s="187">
        <v>440641.09</v>
      </c>
      <c r="J292" s="116" t="s">
        <v>61</v>
      </c>
      <c r="K292" s="151" t="s">
        <v>252</v>
      </c>
      <c r="L292" s="116">
        <f>99.66*(100%-48.6%)/2</f>
        <v>25.61262</v>
      </c>
      <c r="M292"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92" s="114" t="str">
        <f>Data!$B$2</f>
        <v>TCVN 4453:1995 – Kết cấu bê tông và bê tông cốt thép – Quy phạm thi công và nghiệm thu.</v>
      </c>
      <c r="O292" s="116" t="s">
        <v>258</v>
      </c>
      <c r="P292" s="118" t="s">
        <v>238</v>
      </c>
      <c r="Q292" s="116" t="s">
        <v>251</v>
      </c>
      <c r="R292" s="116" t="s">
        <v>251</v>
      </c>
      <c r="S292" s="116">
        <v>3</v>
      </c>
    </row>
    <row r="293" spans="1:19" ht="33.75">
      <c r="A293" s="146"/>
      <c r="B293" s="147"/>
      <c r="C293" s="148">
        <f>MAX($C$3:C292)+1</f>
        <v>276</v>
      </c>
      <c r="D293" s="116" t="str">
        <f>COUNT($C$279:C293)&amp;"/BBNT/KM440+630"</f>
        <v>13/BBNT/KM440+630</v>
      </c>
      <c r="E293" s="149">
        <f>+E292</f>
        <v>46091</v>
      </c>
      <c r="F293" s="114" t="str">
        <f>Data!$A$26</f>
        <v>Lắp đặt lỗ thoát nước</v>
      </c>
      <c r="G293" s="114" t="s">
        <v>475</v>
      </c>
      <c r="H293" s="187">
        <v>440626.15</v>
      </c>
      <c r="I293" s="187">
        <v>440641.09</v>
      </c>
      <c r="J293" s="116" t="s">
        <v>61</v>
      </c>
      <c r="K293" s="151" t="s">
        <v>274</v>
      </c>
      <c r="L293" s="116">
        <v>4</v>
      </c>
      <c r="M293"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293" s="114" t="str">
        <f>Data!$B$26</f>
        <v>TCVN 4453:1995 – Kết cấu bê tông và bê tông cốt thép – Quy phạm thi công và nghiệm thu.</v>
      </c>
      <c r="O293" s="116" t="s">
        <v>258</v>
      </c>
      <c r="P293" s="118" t="s">
        <v>238</v>
      </c>
      <c r="Q293" s="116" t="s">
        <v>251</v>
      </c>
      <c r="R293" s="116" t="s">
        <v>251</v>
      </c>
      <c r="S293" s="116">
        <v>3</v>
      </c>
    </row>
    <row r="294" spans="1:19" ht="40.5">
      <c r="A294" s="146"/>
      <c r="B294" s="147"/>
      <c r="C294" s="148">
        <f>MAX($C$3:C293)+1</f>
        <v>277</v>
      </c>
      <c r="D294" s="116" t="str">
        <f>COUNT($C$279:C294)&amp;"/BBNT/KM440+630"</f>
        <v>14/BBNT/KM440+630</v>
      </c>
      <c r="E294" s="149">
        <f>+E292</f>
        <v>46091</v>
      </c>
      <c r="F294" s="114" t="str">
        <f>Data!$A$4</f>
        <v>Đổ bê tông</v>
      </c>
      <c r="G294" s="114" t="s">
        <v>473</v>
      </c>
      <c r="H294" s="187">
        <v>440626.15</v>
      </c>
      <c r="I294" s="187">
        <v>440641.09</v>
      </c>
      <c r="J294" s="116" t="s">
        <v>61</v>
      </c>
      <c r="K294" s="151" t="s">
        <v>254</v>
      </c>
      <c r="L294" s="116">
        <f>1.96*8</f>
        <v>15.68</v>
      </c>
      <c r="M29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94" s="114" t="str">
        <f>Data!$B$4</f>
        <v xml:space="preserve"> TCVN 4453 : 1995 và các tiêu chuẩn, quy chuẩn hiện hành của nhà nước.</v>
      </c>
      <c r="O294" s="116" t="s">
        <v>257</v>
      </c>
      <c r="P294" s="118" t="s">
        <v>238</v>
      </c>
      <c r="Q294" s="116" t="s">
        <v>251</v>
      </c>
      <c r="R294" s="116" t="s">
        <v>251</v>
      </c>
      <c r="S294" s="116">
        <v>3</v>
      </c>
    </row>
    <row r="295" spans="1:19" ht="33.75">
      <c r="A295" s="146"/>
      <c r="B295" s="147"/>
      <c r="C295" s="148">
        <f>MAX($C$3:C294)+1</f>
        <v>278</v>
      </c>
      <c r="D295" s="116" t="str">
        <f>COUNT($C$279:C295)&amp;"/BBNT/KM440+630"</f>
        <v>15/BBNT/KM440+630</v>
      </c>
      <c r="E295" s="149">
        <f>+E294+7</f>
        <v>46098</v>
      </c>
      <c r="F295" s="114" t="str">
        <f>Data!$A$5</f>
        <v>NT bê tông</v>
      </c>
      <c r="G295" s="114" t="s">
        <v>482</v>
      </c>
      <c r="H295" s="187">
        <v>440626.15</v>
      </c>
      <c r="I295" s="187">
        <v>440641.09</v>
      </c>
      <c r="J295" s="116" t="s">
        <v>61</v>
      </c>
      <c r="K295" s="151" t="s">
        <v>254</v>
      </c>
      <c r="L295" s="116">
        <f>+L294</f>
        <v>15.68</v>
      </c>
      <c r="M29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295" s="114" t="str">
        <f>Data!$B$5</f>
        <v>TCVN 4453:1995 – Kết cấu bê tông và bê tông cốt thép – Quy phạm thi công và nghiệm thu.</v>
      </c>
      <c r="O295" s="116" t="s">
        <v>258</v>
      </c>
      <c r="P295" s="118" t="s">
        <v>238</v>
      </c>
      <c r="Q295" s="116"/>
      <c r="R295" s="116" t="s">
        <v>251</v>
      </c>
      <c r="S295" s="116">
        <v>3</v>
      </c>
    </row>
    <row r="296" spans="1:19" s="225" customFormat="1" ht="40.5">
      <c r="A296" s="217"/>
      <c r="B296" s="218"/>
      <c r="C296" s="148">
        <f>MAX($C$3:C295)+1</f>
        <v>279</v>
      </c>
      <c r="D296" s="116" t="str">
        <f>COUNT($C$279:C296)&amp;"/BBNT/KM440+630"</f>
        <v>16/BBNT/KM440+630</v>
      </c>
      <c r="E296" s="219">
        <f>+E293+1</f>
        <v>46092</v>
      </c>
      <c r="F296" s="220" t="str">
        <f>Data!$A$2</f>
        <v>Lắp đặt ván khuôn</v>
      </c>
      <c r="G296" s="220" t="s">
        <v>474</v>
      </c>
      <c r="H296" s="221">
        <v>440626.15</v>
      </c>
      <c r="I296" s="221">
        <v>440641.09</v>
      </c>
      <c r="J296" s="202" t="s">
        <v>61</v>
      </c>
      <c r="K296" s="222" t="s">
        <v>252</v>
      </c>
      <c r="L296" s="202">
        <f>99.66*(48.6%)/2</f>
        <v>24.217379999999999</v>
      </c>
      <c r="M296"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296" s="220" t="str">
        <f>Data!$B$2</f>
        <v>TCVN 4453:1995 – Kết cấu bê tông và bê tông cốt thép – Quy phạm thi công và nghiệm thu.</v>
      </c>
      <c r="O296" s="202" t="s">
        <v>258</v>
      </c>
      <c r="P296" s="224" t="s">
        <v>238</v>
      </c>
      <c r="Q296" s="202" t="s">
        <v>251</v>
      </c>
      <c r="R296" s="202" t="s">
        <v>251</v>
      </c>
      <c r="S296" s="202">
        <v>3</v>
      </c>
    </row>
    <row r="297" spans="1:19" s="225" customFormat="1" ht="40.5">
      <c r="A297" s="217"/>
      <c r="B297" s="218"/>
      <c r="C297" s="148">
        <f>MAX($C$3:C296)+1</f>
        <v>280</v>
      </c>
      <c r="D297" s="116" t="str">
        <f>COUNT($C$279:C297)&amp;"/BBNT/KM440+630"</f>
        <v>17/BBNT/KM440+630</v>
      </c>
      <c r="E297" s="219">
        <f>+E294+1</f>
        <v>46092</v>
      </c>
      <c r="F297" s="220" t="str">
        <f>Data!$A$38</f>
        <v>Khe phòng lún (bao tải tẩm nhựa dày 2cm)</v>
      </c>
      <c r="G297" s="220" t="s">
        <v>341</v>
      </c>
      <c r="H297" s="221">
        <v>440626.15</v>
      </c>
      <c r="I297" s="221">
        <v>440641.09</v>
      </c>
      <c r="J297" s="202" t="s">
        <v>61</v>
      </c>
      <c r="K297" s="222" t="s">
        <v>254</v>
      </c>
      <c r="L297" s="227">
        <f>0.12*1.96/3.08</f>
        <v>7.6363636363636356E-2</v>
      </c>
      <c r="M297"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297" s="220" t="str">
        <f>Data!$B$38</f>
        <v>TCVN 4453:1995 – Kết cấu bê tông và bê tông cốt thép – Quy phạm thi công và nghiệm thu.</v>
      </c>
      <c r="O297" s="202" t="s">
        <v>258</v>
      </c>
      <c r="P297" s="224" t="s">
        <v>238</v>
      </c>
      <c r="Q297" s="202" t="s">
        <v>251</v>
      </c>
      <c r="R297" s="202" t="s">
        <v>251</v>
      </c>
      <c r="S297" s="202">
        <v>3</v>
      </c>
    </row>
    <row r="298" spans="1:19" s="225" customFormat="1" ht="33.75">
      <c r="A298" s="217"/>
      <c r="B298" s="218"/>
      <c r="C298" s="148">
        <f>MAX($C$3:C297)+1</f>
        <v>281</v>
      </c>
      <c r="D298" s="116" t="str">
        <f>COUNT($C$279:C298)&amp;"/BBNT/KM440+630"</f>
        <v>18/BBNT/KM440+630</v>
      </c>
      <c r="E298" s="219">
        <f>+E296</f>
        <v>46092</v>
      </c>
      <c r="F298" s="220" t="str">
        <f>Data!$A$26</f>
        <v>Lắp đặt lỗ thoát nước</v>
      </c>
      <c r="G298" s="220" t="s">
        <v>476</v>
      </c>
      <c r="H298" s="221">
        <v>440626.15</v>
      </c>
      <c r="I298" s="221">
        <v>440641.09</v>
      </c>
      <c r="J298" s="202" t="s">
        <v>61</v>
      </c>
      <c r="K298" s="222" t="s">
        <v>274</v>
      </c>
      <c r="L298" s="202">
        <v>4</v>
      </c>
      <c r="M298" s="223"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298" s="220" t="str">
        <f>Data!$B$26</f>
        <v>TCVN 4453:1995 – Kết cấu bê tông và bê tông cốt thép – Quy phạm thi công và nghiệm thu.</v>
      </c>
      <c r="O298" s="202" t="s">
        <v>258</v>
      </c>
      <c r="P298" s="224" t="s">
        <v>238</v>
      </c>
      <c r="Q298" s="202" t="s">
        <v>251</v>
      </c>
      <c r="R298" s="202" t="s">
        <v>251</v>
      </c>
      <c r="S298" s="202">
        <v>3</v>
      </c>
    </row>
    <row r="299" spans="1:19" s="225" customFormat="1" ht="40.5">
      <c r="A299" s="217"/>
      <c r="B299" s="218"/>
      <c r="C299" s="148">
        <f>MAX($C$3:C298)+1</f>
        <v>282</v>
      </c>
      <c r="D299" s="116" t="str">
        <f>COUNT($C$279:C299)&amp;"/BBNT/KM440+630"</f>
        <v>19/BBNT/KM440+630</v>
      </c>
      <c r="E299" s="219">
        <f>+E296</f>
        <v>46092</v>
      </c>
      <c r="F299" s="220" t="str">
        <f>Data!$A$4</f>
        <v>Đổ bê tông</v>
      </c>
      <c r="G299" s="220" t="s">
        <v>472</v>
      </c>
      <c r="H299" s="221">
        <v>440626.15</v>
      </c>
      <c r="I299" s="221">
        <v>440641.09</v>
      </c>
      <c r="J299" s="202" t="s">
        <v>61</v>
      </c>
      <c r="K299" s="222" t="s">
        <v>254</v>
      </c>
      <c r="L299" s="202">
        <f>1.96*7.57</f>
        <v>14.837200000000001</v>
      </c>
      <c r="M299"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299" s="220" t="str">
        <f>Data!$B$4</f>
        <v xml:space="preserve"> TCVN 4453 : 1995 và các tiêu chuẩn, quy chuẩn hiện hành của nhà nước.</v>
      </c>
      <c r="O299" s="116" t="s">
        <v>257</v>
      </c>
      <c r="P299" s="224" t="s">
        <v>238</v>
      </c>
      <c r="Q299" s="202" t="s">
        <v>251</v>
      </c>
      <c r="R299" s="202" t="s">
        <v>251</v>
      </c>
      <c r="S299" s="202">
        <v>3</v>
      </c>
    </row>
    <row r="300" spans="1:19" s="225" customFormat="1" ht="33.75">
      <c r="A300" s="217"/>
      <c r="B300" s="218"/>
      <c r="C300" s="148">
        <f>MAX($C$3:C299)+1</f>
        <v>283</v>
      </c>
      <c r="D300" s="116" t="str">
        <f>COUNT($C$279:C300)&amp;"/BBNT/KM440+630"</f>
        <v>20/BBNT/KM440+630</v>
      </c>
      <c r="E300" s="219">
        <f>+E299+7</f>
        <v>46099</v>
      </c>
      <c r="F300" s="220" t="str">
        <f>Data!$A$5</f>
        <v>NT bê tông</v>
      </c>
      <c r="G300" s="220" t="s">
        <v>477</v>
      </c>
      <c r="H300" s="221">
        <v>440626.15</v>
      </c>
      <c r="I300" s="221">
        <v>440641.09</v>
      </c>
      <c r="J300" s="202" t="s">
        <v>61</v>
      </c>
      <c r="K300" s="222" t="s">
        <v>254</v>
      </c>
      <c r="L300" s="202">
        <f>+L299</f>
        <v>14.837200000000001</v>
      </c>
      <c r="M300"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00" s="220" t="str">
        <f>Data!$B$5</f>
        <v>TCVN 4453:1995 – Kết cấu bê tông và bê tông cốt thép – Quy phạm thi công và nghiệm thu.</v>
      </c>
      <c r="O300" s="202" t="s">
        <v>258</v>
      </c>
      <c r="P300" s="224" t="s">
        <v>238</v>
      </c>
      <c r="Q300" s="202"/>
      <c r="R300" s="202" t="s">
        <v>251</v>
      </c>
      <c r="S300" s="202">
        <v>3</v>
      </c>
    </row>
    <row r="301" spans="1:19" ht="40.5">
      <c r="A301" s="146"/>
      <c r="B301" s="147"/>
      <c r="C301" s="148">
        <f>MAX($C$3:C300)+1</f>
        <v>284</v>
      </c>
      <c r="D301" s="116" t="str">
        <f>COUNT($C$279:C301)&amp;"/BBNT/KM440+630"</f>
        <v>21/BBNT/KM440+630</v>
      </c>
      <c r="E301" s="149">
        <f>+E295</f>
        <v>46098</v>
      </c>
      <c r="F301" s="114" t="str">
        <f>Data!$A$2</f>
        <v>Lắp đặt ván khuôn</v>
      </c>
      <c r="G301" s="114" t="s">
        <v>478</v>
      </c>
      <c r="H301" s="187">
        <v>440626.15</v>
      </c>
      <c r="I301" s="187">
        <v>440641.09</v>
      </c>
      <c r="J301" s="116" t="s">
        <v>61</v>
      </c>
      <c r="K301" s="151" t="s">
        <v>252</v>
      </c>
      <c r="L301" s="116">
        <f>99.66*(100%-48.6%)/2</f>
        <v>25.61262</v>
      </c>
      <c r="M30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01" s="114" t="str">
        <f>Data!$B$2</f>
        <v>TCVN 4453:1995 – Kết cấu bê tông và bê tông cốt thép – Quy phạm thi công và nghiệm thu.</v>
      </c>
      <c r="O301" s="116" t="s">
        <v>258</v>
      </c>
      <c r="P301" s="118" t="s">
        <v>238</v>
      </c>
      <c r="Q301" s="116" t="s">
        <v>251</v>
      </c>
      <c r="R301" s="116" t="s">
        <v>251</v>
      </c>
      <c r="S301" s="116">
        <v>3</v>
      </c>
    </row>
    <row r="302" spans="1:19" ht="33.75">
      <c r="A302" s="146"/>
      <c r="B302" s="147"/>
      <c r="C302" s="148">
        <f>MAX($C$3:C301)+1</f>
        <v>285</v>
      </c>
      <c r="D302" s="116" t="str">
        <f>COUNT($C$279:C302)&amp;"/BBNT/KM440+630"</f>
        <v>22/BBNT/KM440+630</v>
      </c>
      <c r="E302" s="149">
        <f>+E301</f>
        <v>46098</v>
      </c>
      <c r="F302" s="114" t="str">
        <f>Data!$A$26</f>
        <v>Lắp đặt lỗ thoát nước</v>
      </c>
      <c r="G302" s="114" t="s">
        <v>479</v>
      </c>
      <c r="H302" s="187">
        <v>440626.15</v>
      </c>
      <c r="I302" s="187">
        <v>440641.09</v>
      </c>
      <c r="J302" s="116" t="s">
        <v>61</v>
      </c>
      <c r="K302" s="151" t="s">
        <v>274</v>
      </c>
      <c r="L302" s="116">
        <v>4</v>
      </c>
      <c r="M302"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02" s="114" t="str">
        <f>Data!$B$26</f>
        <v>TCVN 4453:1995 – Kết cấu bê tông và bê tông cốt thép – Quy phạm thi công và nghiệm thu.</v>
      </c>
      <c r="O302" s="116" t="s">
        <v>258</v>
      </c>
      <c r="P302" s="118" t="s">
        <v>238</v>
      </c>
      <c r="Q302" s="116" t="s">
        <v>251</v>
      </c>
      <c r="R302" s="116" t="s">
        <v>251</v>
      </c>
      <c r="S302" s="116">
        <v>3</v>
      </c>
    </row>
    <row r="303" spans="1:19" ht="40.5">
      <c r="A303" s="146"/>
      <c r="B303" s="147"/>
      <c r="C303" s="148">
        <f>MAX($C$3:C302)+1</f>
        <v>286</v>
      </c>
      <c r="D303" s="116" t="str">
        <f>COUNT($C$279:C303)&amp;"/BBNT/KM440+630"</f>
        <v>23/BBNT/KM440+630</v>
      </c>
      <c r="E303" s="149">
        <f>+E302</f>
        <v>46098</v>
      </c>
      <c r="F303" s="114" t="str">
        <f>Data!$A$36</f>
        <v>Lắp đặt cột hộ lan tôn sóng</v>
      </c>
      <c r="G303" s="117" t="s">
        <v>491</v>
      </c>
      <c r="H303" s="187">
        <v>440626.15</v>
      </c>
      <c r="I303" s="187">
        <v>440641.09</v>
      </c>
      <c r="J303" s="116" t="s">
        <v>61</v>
      </c>
      <c r="K303" s="151" t="s">
        <v>63</v>
      </c>
      <c r="L303" s="116">
        <v>4</v>
      </c>
      <c r="M303" s="115"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303" s="114" t="str">
        <f>Data!$B$36</f>
        <v>QCVN 41:2019/BGTVT – Quy chuẩn báo hiệu đường bộ.</v>
      </c>
      <c r="O303" s="116" t="s">
        <v>258</v>
      </c>
      <c r="P303" s="118" t="s">
        <v>238</v>
      </c>
      <c r="Q303" s="116" t="s">
        <v>251</v>
      </c>
      <c r="R303" s="116" t="s">
        <v>251</v>
      </c>
      <c r="S303" s="116">
        <v>3</v>
      </c>
    </row>
    <row r="304" spans="1:19" ht="40.5">
      <c r="A304" s="146"/>
      <c r="B304" s="147"/>
      <c r="C304" s="148">
        <f>MAX($C$3:C303)+1</f>
        <v>287</v>
      </c>
      <c r="D304" s="116" t="str">
        <f>COUNT($C$279:C304)&amp;"/BBNT/KM440+630"</f>
        <v>24/BBNT/KM440+630</v>
      </c>
      <c r="E304" s="149">
        <f>+E303</f>
        <v>46098</v>
      </c>
      <c r="F304" s="114" t="str">
        <f>Data!$A$4</f>
        <v>Đổ bê tông</v>
      </c>
      <c r="G304" s="114" t="s">
        <v>480</v>
      </c>
      <c r="H304" s="187">
        <v>440626.15</v>
      </c>
      <c r="I304" s="187">
        <v>440641.09</v>
      </c>
      <c r="J304" s="116" t="s">
        <v>61</v>
      </c>
      <c r="K304" s="151" t="s">
        <v>254</v>
      </c>
      <c r="L304" s="116">
        <f>(3.08-1.96)*8</f>
        <v>8.9600000000000009</v>
      </c>
      <c r="M30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04" s="114" t="str">
        <f>Data!$B$4</f>
        <v xml:space="preserve"> TCVN 4453 : 1995 và các tiêu chuẩn, quy chuẩn hiện hành của nhà nước.</v>
      </c>
      <c r="O304" s="116" t="s">
        <v>257</v>
      </c>
      <c r="P304" s="118" t="s">
        <v>238</v>
      </c>
      <c r="Q304" s="116" t="s">
        <v>251</v>
      </c>
      <c r="R304" s="116" t="s">
        <v>251</v>
      </c>
      <c r="S304" s="116">
        <v>3</v>
      </c>
    </row>
    <row r="305" spans="1:19" ht="33.75">
      <c r="A305" s="146"/>
      <c r="B305" s="147"/>
      <c r="C305" s="148">
        <f>MAX($C$3:C304)+1</f>
        <v>288</v>
      </c>
      <c r="D305" s="116" t="str">
        <f>COUNT($C$279:C305)&amp;"/BBNT/KM440+630"</f>
        <v>25/BBNT/KM440+630</v>
      </c>
      <c r="E305" s="149">
        <f>+E304+7</f>
        <v>46105</v>
      </c>
      <c r="F305" s="114" t="str">
        <f>Data!$A$5</f>
        <v>NT bê tông</v>
      </c>
      <c r="G305" s="114" t="s">
        <v>481</v>
      </c>
      <c r="H305" s="187">
        <v>440626.15</v>
      </c>
      <c r="I305" s="187">
        <v>440641.09</v>
      </c>
      <c r="J305" s="116" t="s">
        <v>61</v>
      </c>
      <c r="K305" s="151" t="s">
        <v>254</v>
      </c>
      <c r="L305" s="116">
        <f>+L304</f>
        <v>8.9600000000000009</v>
      </c>
      <c r="M30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05" s="114" t="str">
        <f>Data!$B$5</f>
        <v>TCVN 4453:1995 – Kết cấu bê tông và bê tông cốt thép – Quy phạm thi công và nghiệm thu.</v>
      </c>
      <c r="O305" s="116" t="s">
        <v>258</v>
      </c>
      <c r="P305" s="118" t="s">
        <v>238</v>
      </c>
      <c r="Q305" s="116"/>
      <c r="R305" s="116" t="s">
        <v>251</v>
      </c>
      <c r="S305" s="116">
        <v>3</v>
      </c>
    </row>
    <row r="306" spans="1:19" s="225" customFormat="1" ht="40.5">
      <c r="A306" s="217"/>
      <c r="B306" s="218"/>
      <c r="C306" s="148">
        <f>MAX($C$3:C305)+1</f>
        <v>289</v>
      </c>
      <c r="D306" s="116" t="str">
        <f>COUNT($C$279:C306)&amp;"/BBNT/KM440+630"</f>
        <v>26/BBNT/KM440+630</v>
      </c>
      <c r="E306" s="219">
        <f>+E302+1</f>
        <v>46099</v>
      </c>
      <c r="F306" s="220" t="str">
        <f>Data!$A$2</f>
        <v>Lắp đặt ván khuôn</v>
      </c>
      <c r="G306" s="220" t="s">
        <v>483</v>
      </c>
      <c r="H306" s="221">
        <v>440626.15</v>
      </c>
      <c r="I306" s="221">
        <v>440641.09</v>
      </c>
      <c r="J306" s="202" t="s">
        <v>61</v>
      </c>
      <c r="K306" s="222" t="s">
        <v>252</v>
      </c>
      <c r="L306" s="202">
        <f>99.66*(48.6%)/2</f>
        <v>24.217379999999999</v>
      </c>
      <c r="M306"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06" s="220" t="str">
        <f>Data!$B$2</f>
        <v>TCVN 4453:1995 – Kết cấu bê tông và bê tông cốt thép – Quy phạm thi công và nghiệm thu.</v>
      </c>
      <c r="O306" s="202" t="s">
        <v>258</v>
      </c>
      <c r="P306" s="224" t="s">
        <v>238</v>
      </c>
      <c r="Q306" s="202" t="s">
        <v>251</v>
      </c>
      <c r="R306" s="202" t="s">
        <v>251</v>
      </c>
      <c r="S306" s="202">
        <v>3</v>
      </c>
    </row>
    <row r="307" spans="1:19" s="225" customFormat="1" ht="40.5">
      <c r="A307" s="217"/>
      <c r="B307" s="218"/>
      <c r="C307" s="148">
        <f>MAX($C$3:C306)+1</f>
        <v>290</v>
      </c>
      <c r="D307" s="116" t="str">
        <f>COUNT($C$279:C307)&amp;"/BBNT/KM440+630"</f>
        <v>27/BBNT/KM440+630</v>
      </c>
      <c r="E307" s="219">
        <f>+E304+1</f>
        <v>46099</v>
      </c>
      <c r="F307" s="220" t="str">
        <f>Data!$A$38</f>
        <v>Khe phòng lún (bao tải tẩm nhựa dày 2cm)</v>
      </c>
      <c r="G307" s="220" t="s">
        <v>341</v>
      </c>
      <c r="H307" s="221">
        <v>440626.15</v>
      </c>
      <c r="I307" s="221">
        <v>440641.09</v>
      </c>
      <c r="J307" s="202" t="s">
        <v>61</v>
      </c>
      <c r="K307" s="222" t="s">
        <v>254</v>
      </c>
      <c r="L307" s="227">
        <f>0.12*(3.08-1.96)/3.08</f>
        <v>4.363636363636364E-2</v>
      </c>
      <c r="M307"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07" s="220" t="str">
        <f>Data!$B$38</f>
        <v>TCVN 4453:1995 – Kết cấu bê tông và bê tông cốt thép – Quy phạm thi công và nghiệm thu.</v>
      </c>
      <c r="O307" s="202" t="s">
        <v>258</v>
      </c>
      <c r="P307" s="224" t="s">
        <v>238</v>
      </c>
      <c r="Q307" s="202" t="s">
        <v>251</v>
      </c>
      <c r="R307" s="202" t="s">
        <v>251</v>
      </c>
      <c r="S307" s="202">
        <v>3</v>
      </c>
    </row>
    <row r="308" spans="1:19" s="225" customFormat="1" ht="40.5">
      <c r="A308" s="217"/>
      <c r="B308" s="218"/>
      <c r="C308" s="148">
        <f>MAX($C$3:C307)+1</f>
        <v>291</v>
      </c>
      <c r="D308" s="116" t="str">
        <f>COUNT($C$279:C308)&amp;"/BBNT/KM440+630"</f>
        <v>28/BBNT/KM440+630</v>
      </c>
      <c r="E308" s="219">
        <f>+E307</f>
        <v>46099</v>
      </c>
      <c r="F308" s="220" t="str">
        <f>Data!$A$36</f>
        <v>Lắp đặt cột hộ lan tôn sóng</v>
      </c>
      <c r="G308" s="272" t="s">
        <v>492</v>
      </c>
      <c r="H308" s="221">
        <v>440626.15</v>
      </c>
      <c r="I308" s="221">
        <v>440641.09</v>
      </c>
      <c r="J308" s="202" t="s">
        <v>61</v>
      </c>
      <c r="K308" s="222" t="s">
        <v>63</v>
      </c>
      <c r="L308" s="202">
        <v>4</v>
      </c>
      <c r="M308" s="223"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308" s="220" t="str">
        <f>Data!$B$36</f>
        <v>QCVN 41:2019/BGTVT – Quy chuẩn báo hiệu đường bộ.</v>
      </c>
      <c r="O308" s="202" t="s">
        <v>258</v>
      </c>
      <c r="P308" s="224" t="s">
        <v>238</v>
      </c>
      <c r="Q308" s="202" t="s">
        <v>251</v>
      </c>
      <c r="R308" s="202" t="s">
        <v>251</v>
      </c>
      <c r="S308" s="202">
        <v>3</v>
      </c>
    </row>
    <row r="309" spans="1:19" s="225" customFormat="1" ht="33.75">
      <c r="A309" s="217"/>
      <c r="B309" s="218"/>
      <c r="C309" s="148">
        <f>MAX($C$3:C308)+1</f>
        <v>292</v>
      </c>
      <c r="D309" s="116" t="str">
        <f>COUNT($C$279:C309)&amp;"/BBNT/KM440+630"</f>
        <v>29/BBNT/KM440+630</v>
      </c>
      <c r="E309" s="219">
        <f>+E306</f>
        <v>46099</v>
      </c>
      <c r="F309" s="220" t="str">
        <f>Data!$A$26</f>
        <v>Lắp đặt lỗ thoát nước</v>
      </c>
      <c r="G309" s="220" t="s">
        <v>484</v>
      </c>
      <c r="H309" s="221">
        <v>440626.15</v>
      </c>
      <c r="I309" s="221">
        <v>440641.09</v>
      </c>
      <c r="J309" s="202" t="s">
        <v>61</v>
      </c>
      <c r="K309" s="222" t="s">
        <v>274</v>
      </c>
      <c r="L309" s="202">
        <v>4</v>
      </c>
      <c r="M309" s="223"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09" s="220" t="str">
        <f>Data!$B$26</f>
        <v>TCVN 4453:1995 – Kết cấu bê tông và bê tông cốt thép – Quy phạm thi công và nghiệm thu.</v>
      </c>
      <c r="O309" s="202" t="s">
        <v>258</v>
      </c>
      <c r="P309" s="224" t="s">
        <v>238</v>
      </c>
      <c r="Q309" s="202" t="s">
        <v>251</v>
      </c>
      <c r="R309" s="202" t="s">
        <v>251</v>
      </c>
      <c r="S309" s="202">
        <v>3</v>
      </c>
    </row>
    <row r="310" spans="1:19" s="225" customFormat="1" ht="40.5">
      <c r="A310" s="217"/>
      <c r="B310" s="218"/>
      <c r="C310" s="148">
        <f>MAX($C$3:C309)+1</f>
        <v>293</v>
      </c>
      <c r="D310" s="116" t="str">
        <f>COUNT($C$279:C310)&amp;"/BBNT/KM440+630"</f>
        <v>30/BBNT/KM440+630</v>
      </c>
      <c r="E310" s="219">
        <f>+E306</f>
        <v>46099</v>
      </c>
      <c r="F310" s="220" t="str">
        <f>Data!$A$4</f>
        <v>Đổ bê tông</v>
      </c>
      <c r="G310" s="220" t="s">
        <v>485</v>
      </c>
      <c r="H310" s="221">
        <v>440626.15</v>
      </c>
      <c r="I310" s="221">
        <v>440641.09</v>
      </c>
      <c r="J310" s="202" t="s">
        <v>61</v>
      </c>
      <c r="K310" s="222" t="s">
        <v>254</v>
      </c>
      <c r="L310" s="202">
        <f>47.96-L304-L299-L294</f>
        <v>8.4827999999999975</v>
      </c>
      <c r="M310"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10" s="220" t="str">
        <f>Data!$B$4</f>
        <v xml:space="preserve"> TCVN 4453 : 1995 và các tiêu chuẩn, quy chuẩn hiện hành của nhà nước.</v>
      </c>
      <c r="O310" s="116" t="s">
        <v>257</v>
      </c>
      <c r="P310" s="224" t="s">
        <v>238</v>
      </c>
      <c r="Q310" s="202" t="s">
        <v>251</v>
      </c>
      <c r="R310" s="202" t="s">
        <v>251</v>
      </c>
      <c r="S310" s="202">
        <v>3</v>
      </c>
    </row>
    <row r="311" spans="1:19" s="225" customFormat="1" ht="33.75">
      <c r="A311" s="217"/>
      <c r="B311" s="218"/>
      <c r="C311" s="148">
        <f>MAX($C$3:C310)+1</f>
        <v>294</v>
      </c>
      <c r="D311" s="116" t="str">
        <f>COUNT($C$279:C311)&amp;"/BBNT/KM440+630"</f>
        <v>31/BBNT/KM440+630</v>
      </c>
      <c r="E311" s="219">
        <f>+E310+7</f>
        <v>46106</v>
      </c>
      <c r="F311" s="220" t="str">
        <f>Data!$A$5</f>
        <v>NT bê tông</v>
      </c>
      <c r="G311" s="220" t="s">
        <v>486</v>
      </c>
      <c r="H311" s="221">
        <v>440626.15</v>
      </c>
      <c r="I311" s="221">
        <v>440641.09</v>
      </c>
      <c r="J311" s="202" t="s">
        <v>61</v>
      </c>
      <c r="K311" s="222" t="s">
        <v>254</v>
      </c>
      <c r="L311" s="202">
        <f>+L310</f>
        <v>8.4827999999999975</v>
      </c>
      <c r="M311"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11" s="220" t="str">
        <f>Data!$B$5</f>
        <v>TCVN 4453:1995 – Kết cấu bê tông và bê tông cốt thép – Quy phạm thi công và nghiệm thu.</v>
      </c>
      <c r="O311" s="202" t="s">
        <v>258</v>
      </c>
      <c r="P311" s="224" t="s">
        <v>238</v>
      </c>
      <c r="Q311" s="202"/>
      <c r="R311" s="202" t="s">
        <v>251</v>
      </c>
      <c r="S311" s="202">
        <v>3</v>
      </c>
    </row>
    <row r="312" spans="1:19" s="262" customFormat="1" ht="40.5">
      <c r="A312" s="252"/>
      <c r="B312" s="253"/>
      <c r="C312" s="148">
        <f>MAX($C$3:C311)+1</f>
        <v>295</v>
      </c>
      <c r="D312" s="116" t="str">
        <f>COUNT($C$279:C312)&amp;"/BBNT/KM440+630"</f>
        <v>32/BBNT/KM440+630</v>
      </c>
      <c r="E312" s="256">
        <f>+E311</f>
        <v>46106</v>
      </c>
      <c r="F312" s="257" t="str">
        <f>Data!$A$2</f>
        <v>Lắp đặt ván khuôn</v>
      </c>
      <c r="G312" s="257" t="s">
        <v>487</v>
      </c>
      <c r="H312" s="258">
        <v>440626.15</v>
      </c>
      <c r="I312" s="258">
        <v>440641.09</v>
      </c>
      <c r="J312" s="255" t="s">
        <v>61</v>
      </c>
      <c r="K312" s="259" t="s">
        <v>252</v>
      </c>
      <c r="L312" s="255">
        <f>0.45*(8+7.57)+0.09*2</f>
        <v>7.1864999999999997</v>
      </c>
      <c r="M312"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12" s="257" t="str">
        <f>Data!$B$2</f>
        <v>TCVN 4453:1995 – Kết cấu bê tông và bê tông cốt thép – Quy phạm thi công và nghiệm thu.</v>
      </c>
      <c r="O312" s="255" t="s">
        <v>258</v>
      </c>
      <c r="P312" s="261" t="s">
        <v>238</v>
      </c>
      <c r="Q312" s="255" t="s">
        <v>251</v>
      </c>
      <c r="R312" s="255" t="s">
        <v>251</v>
      </c>
      <c r="S312" s="255">
        <v>3</v>
      </c>
    </row>
    <row r="313" spans="1:19" s="262" customFormat="1" ht="40.5">
      <c r="A313" s="252"/>
      <c r="B313" s="253"/>
      <c r="C313" s="148">
        <f>MAX($C$3:C312)+1</f>
        <v>296</v>
      </c>
      <c r="D313" s="116" t="str">
        <f>COUNT($C$279:C313)&amp;"/BBNT/KM440+630"</f>
        <v>33/BBNT/KM440+630</v>
      </c>
      <c r="E313" s="256">
        <f>+E312</f>
        <v>46106</v>
      </c>
      <c r="F313" s="257" t="str">
        <f>Data!$A$4</f>
        <v>Đổ bê tông</v>
      </c>
      <c r="G313" s="257" t="s">
        <v>488</v>
      </c>
      <c r="H313" s="258">
        <v>440626.15</v>
      </c>
      <c r="I313" s="258">
        <v>440641.09</v>
      </c>
      <c r="J313" s="255" t="s">
        <v>61</v>
      </c>
      <c r="K313" s="259" t="s">
        <v>254</v>
      </c>
      <c r="L313" s="255">
        <v>1.37</v>
      </c>
      <c r="M313"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13" s="257" t="str">
        <f>Data!$B$4</f>
        <v xml:space="preserve"> TCVN 4453 : 1995 và các tiêu chuẩn, quy chuẩn hiện hành của nhà nước.</v>
      </c>
      <c r="O313" s="116" t="s">
        <v>257</v>
      </c>
      <c r="P313" s="261" t="s">
        <v>238</v>
      </c>
      <c r="Q313" s="255" t="s">
        <v>251</v>
      </c>
      <c r="R313" s="255" t="s">
        <v>251</v>
      </c>
      <c r="S313" s="255">
        <v>3</v>
      </c>
    </row>
    <row r="314" spans="1:19" s="262" customFormat="1" ht="33.75">
      <c r="A314" s="252"/>
      <c r="B314" s="253"/>
      <c r="C314" s="148">
        <f>MAX($C$3:C313)+1</f>
        <v>297</v>
      </c>
      <c r="D314" s="116" t="str">
        <f>COUNT($C$279:C314)&amp;"/BBNT/KM440+630"</f>
        <v>34/BBNT/KM440+630</v>
      </c>
      <c r="E314" s="256">
        <f>+E313+7</f>
        <v>46113</v>
      </c>
      <c r="F314" s="257" t="str">
        <f>Data!$A$5</f>
        <v>NT bê tông</v>
      </c>
      <c r="G314" s="257" t="s">
        <v>489</v>
      </c>
      <c r="H314" s="258">
        <v>440626.15</v>
      </c>
      <c r="I314" s="258">
        <v>440641.09</v>
      </c>
      <c r="J314" s="255" t="s">
        <v>61</v>
      </c>
      <c r="K314" s="259" t="s">
        <v>254</v>
      </c>
      <c r="L314" s="255">
        <f>+L313</f>
        <v>1.37</v>
      </c>
      <c r="M314"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14" s="257" t="str">
        <f>Data!$B$5</f>
        <v>TCVN 4453:1995 – Kết cấu bê tông và bê tông cốt thép – Quy phạm thi công và nghiệm thu.</v>
      </c>
      <c r="O314" s="255" t="s">
        <v>258</v>
      </c>
      <c r="P314" s="261" t="s">
        <v>238</v>
      </c>
      <c r="Q314" s="255"/>
      <c r="R314" s="255" t="s">
        <v>251</v>
      </c>
      <c r="S314" s="255">
        <v>3</v>
      </c>
    </row>
    <row r="315" spans="1:19" s="225" customFormat="1" ht="33.75">
      <c r="A315" s="217"/>
      <c r="B315" s="218"/>
      <c r="C315" s="148">
        <f>MAX($C$3:C314)+1</f>
        <v>298</v>
      </c>
      <c r="D315" s="116" t="str">
        <f>COUNT($C$279:C315)&amp;"/BBNT/KM440+630"</f>
        <v>35/BBNT/KM440+630</v>
      </c>
      <c r="E315" s="219">
        <f>+E313+1</f>
        <v>46107</v>
      </c>
      <c r="F315" s="220" t="str">
        <f>Data!$A$7</f>
        <v>Đắp móng</v>
      </c>
      <c r="G315" s="220" t="s">
        <v>490</v>
      </c>
      <c r="H315" s="221">
        <v>440626.15</v>
      </c>
      <c r="I315" s="221">
        <v>440641.09</v>
      </c>
      <c r="J315" s="202" t="s">
        <v>61</v>
      </c>
      <c r="K315" s="222" t="s">
        <v>254</v>
      </c>
      <c r="L315" s="202">
        <v>11.05</v>
      </c>
      <c r="M315" s="223" t="str">
        <f>Data!$I$7</f>
        <v>- Bình đồ tuyến: Đúng HSTK;
- Độ chặt từng lớp: Đạt;
- Trắc ngang nền: đủ;
- Cao độ: đạt; Dốc ngang: đạt;
- Đánh giá: Phù hợp với thiết kế và tiêu chuẩn kỹ thuật, quy trình thi công và nghiệm thu;</v>
      </c>
      <c r="N315" s="220" t="str">
        <f>Data!$B$7</f>
        <v>TCVN 4447 -2012 Công tác đất - Thi công và nghiệm thu;</v>
      </c>
      <c r="O315" s="202" t="s">
        <v>258</v>
      </c>
      <c r="P315" s="224" t="s">
        <v>238</v>
      </c>
      <c r="Q315" s="202" t="s">
        <v>251</v>
      </c>
      <c r="R315" s="202" t="s">
        <v>251</v>
      </c>
      <c r="S315" s="202">
        <v>3</v>
      </c>
    </row>
    <row r="316" spans="1:19" s="225" customFormat="1" ht="40.5">
      <c r="A316" s="217"/>
      <c r="B316" s="218"/>
      <c r="C316" s="148">
        <f>MAX($C$3:C315)+1</f>
        <v>299</v>
      </c>
      <c r="D316" s="116" t="str">
        <f>COUNT($C$279:C316)&amp;"/BBNT/KM440+630"</f>
        <v>36/BBNT/KM440+630</v>
      </c>
      <c r="E316" s="219">
        <f>+E315</f>
        <v>46107</v>
      </c>
      <c r="F316" s="220" t="str">
        <f>Data!$A$4</f>
        <v>Đổ bê tông</v>
      </c>
      <c r="G316" s="220" t="s">
        <v>301</v>
      </c>
      <c r="H316" s="221">
        <v>440626.15</v>
      </c>
      <c r="I316" s="221">
        <v>440641.09</v>
      </c>
      <c r="J316" s="202" t="s">
        <v>61</v>
      </c>
      <c r="K316" s="222" t="s">
        <v>254</v>
      </c>
      <c r="L316" s="202">
        <v>1.4</v>
      </c>
      <c r="M316"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16" s="220" t="str">
        <f>Data!$B$4</f>
        <v xml:space="preserve"> TCVN 4453 : 1995 và các tiêu chuẩn, quy chuẩn hiện hành của nhà nước.</v>
      </c>
      <c r="O316" s="116" t="s">
        <v>257</v>
      </c>
      <c r="P316" s="224" t="s">
        <v>238</v>
      </c>
      <c r="Q316" s="202" t="s">
        <v>251</v>
      </c>
      <c r="R316" s="202" t="s">
        <v>251</v>
      </c>
      <c r="S316" s="202">
        <v>3</v>
      </c>
    </row>
    <row r="317" spans="1:19" s="225" customFormat="1" ht="33.75">
      <c r="A317" s="217"/>
      <c r="B317" s="218"/>
      <c r="C317" s="148">
        <f>MAX($C$3:C316)+1</f>
        <v>300</v>
      </c>
      <c r="D317" s="116" t="str">
        <f>COUNT($C$279:C317)&amp;"/BBNT/KM440+630"</f>
        <v>37/BBNT/KM440+630</v>
      </c>
      <c r="E317" s="219">
        <f>+E316+7</f>
        <v>46114</v>
      </c>
      <c r="F317" s="220" t="str">
        <f>Data!$A$5</f>
        <v>NT bê tông</v>
      </c>
      <c r="G317" s="220" t="s">
        <v>302</v>
      </c>
      <c r="H317" s="221">
        <v>440626.15</v>
      </c>
      <c r="I317" s="221">
        <v>440641.09</v>
      </c>
      <c r="J317" s="202" t="s">
        <v>61</v>
      </c>
      <c r="K317" s="222" t="s">
        <v>254</v>
      </c>
      <c r="L317" s="202">
        <f>+L316</f>
        <v>1.4</v>
      </c>
      <c r="M317"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17" s="220" t="str">
        <f>Data!$B$5</f>
        <v>TCVN 4453:1995 – Kết cấu bê tông và bê tông cốt thép – Quy phạm thi công và nghiệm thu.</v>
      </c>
      <c r="O317" s="202" t="s">
        <v>258</v>
      </c>
      <c r="P317" s="224" t="s">
        <v>238</v>
      </c>
      <c r="Q317" s="202"/>
      <c r="R317" s="202" t="s">
        <v>251</v>
      </c>
      <c r="S317" s="202">
        <v>3</v>
      </c>
    </row>
    <row r="318" spans="1:19" s="225" customFormat="1" ht="40.5">
      <c r="A318" s="217"/>
      <c r="B318" s="218"/>
      <c r="C318" s="148">
        <f>MAX($C$3:C317)+1</f>
        <v>301</v>
      </c>
      <c r="D318" s="116" t="str">
        <f>COUNT($C$279:C318)&amp;"/BBNT/KM440+630"</f>
        <v>38/BBNT/KM440+630</v>
      </c>
      <c r="E318" s="219">
        <f>+E317</f>
        <v>46114</v>
      </c>
      <c r="F318" s="220" t="str">
        <f>Data!$A$27</f>
        <v>Đắp đá 1x2 thoát nước sau tường</v>
      </c>
      <c r="G318" s="220" t="s">
        <v>433</v>
      </c>
      <c r="H318" s="221">
        <v>440626.15</v>
      </c>
      <c r="I318" s="221">
        <v>440641.09</v>
      </c>
      <c r="J318" s="202" t="s">
        <v>61</v>
      </c>
      <c r="K318" s="222" t="s">
        <v>254</v>
      </c>
      <c r="L318" s="202">
        <v>10.119999999999999</v>
      </c>
      <c r="M318" s="223" t="str">
        <f>Data!$I$27</f>
        <v>- Vật liệu đúng chủng loại, sạch, không tạp chất, đảm bảo kỹ thuật;
- Đắp đá sau tường đúng phạm vi, chiều dày, cao độ; bố trí lớp lọc và thoát nước đảm bảo;
- Đá đổ, san gạt đều, không phân tầng, không hốc rỗng, đảm bảo thoát nước;
- Cao độ: đạt; Dốc ngang: đạt;
- Về khối lượng: Đạt yêu cầu theo HSTK;
- Đánh giá: Phù hợp với thiết kế và tiêu chuẩn kỹ thuật, quy trình thi công và nghiệm thu.</v>
      </c>
      <c r="N318" s="220" t="str">
        <f>Data!$B$27</f>
        <v>TCVN 4453:1995 – Kết cấu bê tông và bê tông cốt thép – Quy phạm thi công và nghiệm thu.</v>
      </c>
      <c r="O318" s="202" t="s">
        <v>258</v>
      </c>
      <c r="P318" s="224" t="s">
        <v>238</v>
      </c>
      <c r="Q318" s="202" t="s">
        <v>251</v>
      </c>
      <c r="R318" s="202" t="s">
        <v>251</v>
      </c>
      <c r="S318" s="202">
        <v>3</v>
      </c>
    </row>
    <row r="319" spans="1:19" s="225" customFormat="1" ht="33.75">
      <c r="A319" s="217"/>
      <c r="B319" s="218"/>
      <c r="C319" s="148">
        <f>MAX($C$3:C318)+1</f>
        <v>302</v>
      </c>
      <c r="D319" s="116" t="str">
        <f>COUNT($C$279:C319)&amp;"/BBNT/KM440+630"</f>
        <v>39/BBNT/KM440+630</v>
      </c>
      <c r="E319" s="219">
        <f>+E318+1</f>
        <v>46115</v>
      </c>
      <c r="F319" s="220" t="str">
        <f>Data!$A$7</f>
        <v>Đắp móng</v>
      </c>
      <c r="G319" s="220" t="s">
        <v>432</v>
      </c>
      <c r="H319" s="221">
        <v>440626.15</v>
      </c>
      <c r="I319" s="221">
        <v>440641.09</v>
      </c>
      <c r="J319" s="202" t="s">
        <v>61</v>
      </c>
      <c r="K319" s="222" t="s">
        <v>254</v>
      </c>
      <c r="L319" s="202">
        <v>65.8</v>
      </c>
      <c r="M319" s="223" t="str">
        <f>Data!$I$7</f>
        <v>- Bình đồ tuyến: Đúng HSTK;
- Độ chặt từng lớp: Đạt;
- Trắc ngang nền: đủ;
- Cao độ: đạt; Dốc ngang: đạt;
- Đánh giá: Phù hợp với thiết kế và tiêu chuẩn kỹ thuật, quy trình thi công và nghiệm thu;</v>
      </c>
      <c r="N319" s="220" t="str">
        <f>Data!$B$7</f>
        <v>TCVN 4447 -2012 Công tác đất - Thi công và nghiệm thu;</v>
      </c>
      <c r="O319" s="202" t="s">
        <v>258</v>
      </c>
      <c r="P319" s="224" t="s">
        <v>238</v>
      </c>
      <c r="Q319" s="202" t="s">
        <v>251</v>
      </c>
      <c r="R319" s="202" t="s">
        <v>251</v>
      </c>
      <c r="S319" s="202">
        <v>3</v>
      </c>
    </row>
    <row r="320" spans="1:19" s="225" customFormat="1" ht="40.5">
      <c r="A320" s="217"/>
      <c r="B320" s="218"/>
      <c r="C320" s="148">
        <f>MAX($C$3:C319)+1</f>
        <v>303</v>
      </c>
      <c r="D320" s="116" t="str">
        <f>COUNT($C$279:C320)&amp;"/BBNT/KM440+630"</f>
        <v>40/BBNT/KM440+630</v>
      </c>
      <c r="E320" s="219">
        <f>+E319+1</f>
        <v>46116</v>
      </c>
      <c r="F320" s="220" t="str">
        <f>Data!$A$35</f>
        <v>Rọ thép nhồi đá hộc</v>
      </c>
      <c r="G320" s="220" t="s">
        <v>468</v>
      </c>
      <c r="H320" s="221">
        <v>440626.15</v>
      </c>
      <c r="I320" s="221">
        <v>440641.09</v>
      </c>
      <c r="J320" s="202" t="s">
        <v>61</v>
      </c>
      <c r="K320" s="222" t="s">
        <v>313</v>
      </c>
      <c r="L320" s="202">
        <v>8</v>
      </c>
      <c r="M320" s="223"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320" s="220" t="str">
        <f>Data!$B$35</f>
        <v>TCVN 10335:2014, TCCS13:2016/TCĐBVN và các tiêu chuẩn, quy chuẩn hiện hành của nhà nước</v>
      </c>
      <c r="O320" s="202" t="s">
        <v>258</v>
      </c>
      <c r="P320" s="224" t="s">
        <v>238</v>
      </c>
      <c r="Q320" s="202" t="s">
        <v>251</v>
      </c>
      <c r="R320" s="202" t="s">
        <v>251</v>
      </c>
      <c r="S320" s="202">
        <v>3</v>
      </c>
    </row>
    <row r="321" spans="1:19" s="250" customFormat="1" ht="33.75">
      <c r="A321" s="241"/>
      <c r="B321" s="242"/>
      <c r="C321" s="148">
        <f>MAX($C$3:C320)+1</f>
        <v>304</v>
      </c>
      <c r="D321" s="116" t="str">
        <f>COUNT($C$279:C321)&amp;"/BBNT/KM440+630"</f>
        <v>41/BBNT/KM440+630</v>
      </c>
      <c r="E321" s="244">
        <f>+E320+1</f>
        <v>46117</v>
      </c>
      <c r="F321" s="245" t="str">
        <f>Data!$A$6</f>
        <v xml:space="preserve">Hố móng </v>
      </c>
      <c r="G321" s="245" t="s">
        <v>440</v>
      </c>
      <c r="H321" s="246">
        <v>440608</v>
      </c>
      <c r="I321" s="246"/>
      <c r="J321" s="243" t="s">
        <v>61</v>
      </c>
      <c r="K321" s="247" t="s">
        <v>353</v>
      </c>
      <c r="L321" s="243">
        <v>1</v>
      </c>
      <c r="M321" s="248"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21" s="245" t="str">
        <f>Data!$B$6</f>
        <v xml:space="preserve"> TCVN 9436-2012, TCVN 4447-2012 và các tiêu chuẩn, quy chuẩn hiện hành của nhà nước.</v>
      </c>
      <c r="O321" s="243" t="s">
        <v>258</v>
      </c>
      <c r="P321" s="249" t="s">
        <v>238</v>
      </c>
      <c r="Q321" s="243" t="s">
        <v>251</v>
      </c>
      <c r="R321" s="243" t="s">
        <v>251</v>
      </c>
      <c r="S321" s="243">
        <v>3</v>
      </c>
    </row>
    <row r="322" spans="1:19" s="250" customFormat="1" ht="33.75">
      <c r="A322" s="241"/>
      <c r="B322" s="242"/>
      <c r="C322" s="148">
        <f>MAX($C$3:C321)+1</f>
        <v>305</v>
      </c>
      <c r="D322" s="116" t="str">
        <f>COUNT($C$279:C322)&amp;"/BBNT/KM440+630"</f>
        <v>42/BBNT/KM440+630</v>
      </c>
      <c r="E322" s="244">
        <f t="shared" ref="E322:E323" si="32">+E321</f>
        <v>46117</v>
      </c>
      <c r="F322" s="245" t="str">
        <f>Data!$A$41</f>
        <v>Lắp đặt cột + biển báo tám giác</v>
      </c>
      <c r="G322" s="245" t="s">
        <v>441</v>
      </c>
      <c r="H322" s="246">
        <v>440608</v>
      </c>
      <c r="I322" s="246"/>
      <c r="J322" s="243" t="s">
        <v>61</v>
      </c>
      <c r="K322" s="247" t="s">
        <v>63</v>
      </c>
      <c r="L322" s="243">
        <v>1</v>
      </c>
      <c r="M322" s="248"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322" s="245" t="str">
        <f>Data!$B$41</f>
        <v>QCVN 41:2019/BGTVT – Quy chuẩn báo hiệu đường bộ.</v>
      </c>
      <c r="O322" s="243" t="s">
        <v>258</v>
      </c>
      <c r="P322" s="249" t="s">
        <v>238</v>
      </c>
      <c r="Q322" s="243" t="s">
        <v>251</v>
      </c>
      <c r="R322" s="243" t="s">
        <v>251</v>
      </c>
      <c r="S322" s="243">
        <v>3</v>
      </c>
    </row>
    <row r="323" spans="1:19" s="250" customFormat="1" ht="40.5">
      <c r="A323" s="241"/>
      <c r="B323" s="242"/>
      <c r="C323" s="148">
        <f>MAX($C$3:C322)+1</f>
        <v>306</v>
      </c>
      <c r="D323" s="116" t="str">
        <f>COUNT($C$279:C323)&amp;"/BBNT/KM440+630"</f>
        <v>43/BBNT/KM440+630</v>
      </c>
      <c r="E323" s="244">
        <f t="shared" si="32"/>
        <v>46117</v>
      </c>
      <c r="F323" s="245" t="str">
        <f>Data!$A$4</f>
        <v>Đổ bê tông</v>
      </c>
      <c r="G323" s="245" t="s">
        <v>442</v>
      </c>
      <c r="H323" s="246">
        <v>440608</v>
      </c>
      <c r="I323" s="246"/>
      <c r="J323" s="243" t="s">
        <v>61</v>
      </c>
      <c r="K323" s="247" t="s">
        <v>254</v>
      </c>
      <c r="L323" s="243">
        <v>0.14499999999999999</v>
      </c>
      <c r="M323" s="248"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23" s="245" t="str">
        <f>Data!$B$4</f>
        <v xml:space="preserve"> TCVN 4453 : 1995 và các tiêu chuẩn, quy chuẩn hiện hành của nhà nước.</v>
      </c>
      <c r="O323" s="116" t="s">
        <v>257</v>
      </c>
      <c r="P323" s="249" t="s">
        <v>238</v>
      </c>
      <c r="Q323" s="243" t="s">
        <v>251</v>
      </c>
      <c r="R323" s="243" t="s">
        <v>251</v>
      </c>
      <c r="S323" s="243">
        <v>3</v>
      </c>
    </row>
    <row r="324" spans="1:19" s="250" customFormat="1" ht="33.75">
      <c r="A324" s="241"/>
      <c r="B324" s="242"/>
      <c r="C324" s="148">
        <f>MAX($C$3:C323)+1</f>
        <v>307</v>
      </c>
      <c r="D324" s="116" t="str">
        <f>COUNT($C$279:C324)&amp;"/BBNT/KM440+630"</f>
        <v>44/BBNT/KM440+630</v>
      </c>
      <c r="E324" s="244">
        <f>+E323+7</f>
        <v>46124</v>
      </c>
      <c r="F324" s="245" t="str">
        <f>Data!$A$5</f>
        <v>NT bê tông</v>
      </c>
      <c r="G324" s="245" t="s">
        <v>443</v>
      </c>
      <c r="H324" s="246">
        <v>440608</v>
      </c>
      <c r="I324" s="246"/>
      <c r="J324" s="243" t="s">
        <v>61</v>
      </c>
      <c r="K324" s="247" t="s">
        <v>254</v>
      </c>
      <c r="L324" s="243">
        <v>0.14499999999999999</v>
      </c>
      <c r="M324" s="248"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24" s="245" t="str">
        <f>Data!$B$5</f>
        <v>TCVN 4453:1995 – Kết cấu bê tông và bê tông cốt thép – Quy phạm thi công và nghiệm thu.</v>
      </c>
      <c r="O324" s="243" t="s">
        <v>258</v>
      </c>
      <c r="P324" s="249" t="s">
        <v>238</v>
      </c>
      <c r="Q324" s="243"/>
      <c r="R324" s="243" t="s">
        <v>251</v>
      </c>
      <c r="S324" s="243">
        <v>3</v>
      </c>
    </row>
    <row r="325" spans="1:19" s="225" customFormat="1" ht="33.75">
      <c r="A325" s="217"/>
      <c r="B325" s="218"/>
      <c r="C325" s="148">
        <f>MAX($C$3:C324)+1</f>
        <v>308</v>
      </c>
      <c r="D325" s="116" t="str">
        <f>COUNT($C$279:C325)&amp;"/BBNT/KM440+630"</f>
        <v>45/BBNT/KM440+630</v>
      </c>
      <c r="E325" s="219">
        <f>+E321</f>
        <v>46117</v>
      </c>
      <c r="F325" s="220" t="str">
        <f>Data!$A$6</f>
        <v xml:space="preserve">Hố móng </v>
      </c>
      <c r="G325" s="220" t="s">
        <v>355</v>
      </c>
      <c r="H325" s="221">
        <v>440660.46</v>
      </c>
      <c r="I325" s="251"/>
      <c r="J325" s="202" t="s">
        <v>62</v>
      </c>
      <c r="K325" s="222" t="s">
        <v>353</v>
      </c>
      <c r="L325" s="202">
        <v>1</v>
      </c>
      <c r="M325"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25" s="220" t="str">
        <f>Data!$B$6</f>
        <v xml:space="preserve"> TCVN 9436-2012, TCVN 4447-2012 và các tiêu chuẩn, quy chuẩn hiện hành của nhà nước.</v>
      </c>
      <c r="O325" s="202" t="s">
        <v>258</v>
      </c>
      <c r="P325" s="224" t="s">
        <v>238</v>
      </c>
      <c r="Q325" s="202" t="s">
        <v>251</v>
      </c>
      <c r="R325" s="202" t="s">
        <v>251</v>
      </c>
      <c r="S325" s="202">
        <v>3</v>
      </c>
    </row>
    <row r="326" spans="1:19" s="225" customFormat="1" ht="33.75">
      <c r="A326" s="217"/>
      <c r="B326" s="218"/>
      <c r="C326" s="148">
        <f>MAX($C$3:C325)+1</f>
        <v>309</v>
      </c>
      <c r="D326" s="116" t="str">
        <f>COUNT($C$279:C326)&amp;"/BBNT/KM440+630"</f>
        <v>46/BBNT/KM440+630</v>
      </c>
      <c r="E326" s="219">
        <f>+E325</f>
        <v>46117</v>
      </c>
      <c r="F326" s="220" t="str">
        <f>Data!$A$41</f>
        <v>Lắp đặt cột + biển báo tám giác</v>
      </c>
      <c r="G326" s="220" t="s">
        <v>354</v>
      </c>
      <c r="H326" s="221">
        <v>440660.46</v>
      </c>
      <c r="I326" s="251"/>
      <c r="J326" s="202" t="s">
        <v>62</v>
      </c>
      <c r="K326" s="222" t="s">
        <v>63</v>
      </c>
      <c r="L326" s="202">
        <v>1</v>
      </c>
      <c r="M326" s="223"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326" s="220" t="str">
        <f>Data!$B$41</f>
        <v>QCVN 41:2019/BGTVT – Quy chuẩn báo hiệu đường bộ.</v>
      </c>
      <c r="O326" s="202" t="s">
        <v>258</v>
      </c>
      <c r="P326" s="224" t="s">
        <v>238</v>
      </c>
      <c r="Q326" s="202" t="s">
        <v>251</v>
      </c>
      <c r="R326" s="202" t="s">
        <v>251</v>
      </c>
      <c r="S326" s="202">
        <v>3</v>
      </c>
    </row>
    <row r="327" spans="1:19" s="225" customFormat="1" ht="40.5">
      <c r="A327" s="217"/>
      <c r="B327" s="218"/>
      <c r="C327" s="148">
        <f>MAX($C$3:C326)+1</f>
        <v>310</v>
      </c>
      <c r="D327" s="116" t="str">
        <f>COUNT($C$279:C327)&amp;"/BBNT/KM440+630"</f>
        <v>47/BBNT/KM440+630</v>
      </c>
      <c r="E327" s="219">
        <f t="shared" ref="E327" si="33">+E326</f>
        <v>46117</v>
      </c>
      <c r="F327" s="220" t="str">
        <f>Data!$A$4</f>
        <v>Đổ bê tông</v>
      </c>
      <c r="G327" s="220" t="s">
        <v>356</v>
      </c>
      <c r="H327" s="221">
        <v>440660.46</v>
      </c>
      <c r="I327" s="251"/>
      <c r="J327" s="202" t="s">
        <v>62</v>
      </c>
      <c r="K327" s="222" t="s">
        <v>254</v>
      </c>
      <c r="L327" s="202">
        <v>0.14499999999999999</v>
      </c>
      <c r="M327"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27" s="220" t="str">
        <f>Data!$B$4</f>
        <v xml:space="preserve"> TCVN 4453 : 1995 và các tiêu chuẩn, quy chuẩn hiện hành của nhà nước.</v>
      </c>
      <c r="O327" s="116" t="s">
        <v>257</v>
      </c>
      <c r="P327" s="224" t="s">
        <v>238</v>
      </c>
      <c r="Q327" s="202" t="s">
        <v>251</v>
      </c>
      <c r="R327" s="202" t="s">
        <v>251</v>
      </c>
      <c r="S327" s="202">
        <v>3</v>
      </c>
    </row>
    <row r="328" spans="1:19" s="225" customFormat="1" ht="33.75">
      <c r="A328" s="217"/>
      <c r="B328" s="218"/>
      <c r="C328" s="148">
        <f>MAX($C$3:C327)+1</f>
        <v>311</v>
      </c>
      <c r="D328" s="116" t="str">
        <f>COUNT($C$279:C328)&amp;"/BBNT/KM440+630"</f>
        <v>48/BBNT/KM440+630</v>
      </c>
      <c r="E328" s="219">
        <f>+E327+7</f>
        <v>46124</v>
      </c>
      <c r="F328" s="220" t="str">
        <f>Data!$A$5</f>
        <v>NT bê tông</v>
      </c>
      <c r="G328" s="220" t="s">
        <v>357</v>
      </c>
      <c r="H328" s="221">
        <v>440660.46</v>
      </c>
      <c r="I328" s="251"/>
      <c r="J328" s="202" t="s">
        <v>62</v>
      </c>
      <c r="K328" s="222" t="s">
        <v>254</v>
      </c>
      <c r="L328" s="202">
        <v>0.14499999999999999</v>
      </c>
      <c r="M328"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28" s="220" t="str">
        <f>Data!$B$5</f>
        <v>TCVN 4453:1995 – Kết cấu bê tông và bê tông cốt thép – Quy phạm thi công và nghiệm thu.</v>
      </c>
      <c r="O328" s="202" t="s">
        <v>258</v>
      </c>
      <c r="P328" s="224" t="s">
        <v>238</v>
      </c>
      <c r="Q328" s="202"/>
      <c r="R328" s="202" t="s">
        <v>251</v>
      </c>
      <c r="S328" s="202">
        <v>3</v>
      </c>
    </row>
    <row r="329" spans="1:19" s="525" customFormat="1" ht="33.75">
      <c r="A329" s="516"/>
      <c r="B329" s="517"/>
      <c r="C329" s="515">
        <f>MAX($C$3:C328)+1</f>
        <v>312</v>
      </c>
      <c r="D329" s="335" t="str">
        <f>COUNT($C$279:C329)&amp;"/BBNT/KM440+630"</f>
        <v>49/BBNT/KM440+630</v>
      </c>
      <c r="E329" s="518">
        <f>+E325</f>
        <v>46117</v>
      </c>
      <c r="F329" s="519" t="str">
        <f>Data!$A$6</f>
        <v xml:space="preserve">Hố móng </v>
      </c>
      <c r="G329" s="646" t="s">
        <v>435</v>
      </c>
      <c r="H329" s="647">
        <v>440600</v>
      </c>
      <c r="I329" s="647">
        <v>440644</v>
      </c>
      <c r="J329" s="521" t="s">
        <v>61</v>
      </c>
      <c r="K329" s="522" t="s">
        <v>436</v>
      </c>
      <c r="L329" s="521">
        <f>24-2</f>
        <v>22</v>
      </c>
      <c r="M329" s="5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29" s="519" t="str">
        <f>Data!$B$6</f>
        <v xml:space="preserve"> TCVN 9436-2012, TCVN 4447-2012 và các tiêu chuẩn, quy chuẩn hiện hành của nhà nước.</v>
      </c>
      <c r="O329" s="521" t="s">
        <v>258</v>
      </c>
      <c r="P329" s="524" t="s">
        <v>238</v>
      </c>
      <c r="Q329" s="521" t="s">
        <v>251</v>
      </c>
      <c r="R329" s="521" t="s">
        <v>251</v>
      </c>
      <c r="S329" s="521">
        <v>3</v>
      </c>
    </row>
    <row r="330" spans="1:19" s="525" customFormat="1" ht="40.5">
      <c r="A330" s="516"/>
      <c r="B330" s="517"/>
      <c r="C330" s="515">
        <f>MAX($C$3:C329)+1</f>
        <v>313</v>
      </c>
      <c r="D330" s="335" t="str">
        <f>COUNT($C$279:C330)&amp;"/BBNT/KM440+630"</f>
        <v>50/BBNT/KM440+630</v>
      </c>
      <c r="E330" s="518">
        <f>+E329</f>
        <v>46117</v>
      </c>
      <c r="F330" s="519" t="str">
        <f>Data!$A$36</f>
        <v>Lắp đặt cột hộ lan tôn sóng</v>
      </c>
      <c r="G330" s="646" t="s">
        <v>437</v>
      </c>
      <c r="H330" s="647">
        <v>440600</v>
      </c>
      <c r="I330" s="647">
        <v>440644</v>
      </c>
      <c r="J330" s="521" t="s">
        <v>61</v>
      </c>
      <c r="K330" s="522" t="s">
        <v>63</v>
      </c>
      <c r="L330" s="521">
        <v>22</v>
      </c>
      <c r="M330" s="523" t="str">
        <f>Data!$I$36</f>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c r="N330" s="519" t="str">
        <f>Data!$B$36</f>
        <v>QCVN 41:2019/BGTVT – Quy chuẩn báo hiệu đường bộ.</v>
      </c>
      <c r="O330" s="521" t="s">
        <v>258</v>
      </c>
      <c r="P330" s="524" t="s">
        <v>238</v>
      </c>
      <c r="Q330" s="521" t="s">
        <v>251</v>
      </c>
      <c r="R330" s="521" t="s">
        <v>251</v>
      </c>
      <c r="S330" s="521">
        <v>3</v>
      </c>
    </row>
    <row r="331" spans="1:19" s="525" customFormat="1" ht="40.5">
      <c r="A331" s="516"/>
      <c r="B331" s="517"/>
      <c r="C331" s="515">
        <f>MAX($C$3:C330)+1</f>
        <v>314</v>
      </c>
      <c r="D331" s="335" t="str">
        <f>COUNT($C$279:C331)&amp;"/BBNT/KM440+630"</f>
        <v>51/BBNT/KM440+630</v>
      </c>
      <c r="E331" s="518">
        <f>+E330</f>
        <v>46117</v>
      </c>
      <c r="F331" s="519" t="str">
        <f>Data!$A$4</f>
        <v>Đổ bê tông</v>
      </c>
      <c r="G331" s="646" t="s">
        <v>438</v>
      </c>
      <c r="H331" s="647">
        <v>440600</v>
      </c>
      <c r="I331" s="647">
        <v>440644</v>
      </c>
      <c r="J331" s="521" t="s">
        <v>61</v>
      </c>
      <c r="K331" s="522" t="s">
        <v>254</v>
      </c>
      <c r="L331" s="521">
        <f>0.166*22</f>
        <v>3.6520000000000001</v>
      </c>
      <c r="M331" s="5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31" s="519" t="str">
        <f>Data!$B$4</f>
        <v xml:space="preserve"> TCVN 4453 : 1995 và các tiêu chuẩn, quy chuẩn hiện hành của nhà nước.</v>
      </c>
      <c r="O331" s="335" t="s">
        <v>257</v>
      </c>
      <c r="P331" s="524" t="s">
        <v>238</v>
      </c>
      <c r="Q331" s="521" t="s">
        <v>251</v>
      </c>
      <c r="R331" s="521" t="s">
        <v>251</v>
      </c>
      <c r="S331" s="521">
        <v>3</v>
      </c>
    </row>
    <row r="332" spans="1:19" s="525" customFormat="1" ht="33.75">
      <c r="A332" s="516"/>
      <c r="B332" s="517"/>
      <c r="C332" s="515">
        <f>MAX($C$3:C331)+1</f>
        <v>315</v>
      </c>
      <c r="D332" s="335" t="str">
        <f>COUNT($C$279:C332)&amp;"/BBNT/KM440+630"</f>
        <v>52/BBNT/KM440+630</v>
      </c>
      <c r="E332" s="518">
        <f>+E331+7</f>
        <v>46124</v>
      </c>
      <c r="F332" s="519" t="str">
        <f>Data!$A$5</f>
        <v>NT bê tông</v>
      </c>
      <c r="G332" s="646" t="s">
        <v>439</v>
      </c>
      <c r="H332" s="647">
        <v>440600</v>
      </c>
      <c r="I332" s="647">
        <v>440644</v>
      </c>
      <c r="J332" s="521" t="s">
        <v>61</v>
      </c>
      <c r="K332" s="522" t="s">
        <v>254</v>
      </c>
      <c r="L332" s="521">
        <f>+L331</f>
        <v>3.6520000000000001</v>
      </c>
      <c r="M332" s="5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32" s="519" t="str">
        <f>Data!$B$5</f>
        <v>TCVN 4453:1995 – Kết cấu bê tông và bê tông cốt thép – Quy phạm thi công và nghiệm thu.</v>
      </c>
      <c r="O332" s="521" t="s">
        <v>258</v>
      </c>
      <c r="P332" s="524" t="s">
        <v>238</v>
      </c>
      <c r="Q332" s="521"/>
      <c r="R332" s="521" t="s">
        <v>251</v>
      </c>
      <c r="S332" s="521">
        <v>3</v>
      </c>
    </row>
    <row r="333" spans="1:19" s="525" customFormat="1" ht="33.75">
      <c r="A333" s="516"/>
      <c r="B333" s="517"/>
      <c r="C333" s="515">
        <f>MAX($C$3:C332)+1</f>
        <v>316</v>
      </c>
      <c r="D333" s="335" t="str">
        <f>COUNT($C$279:C333)&amp;"/BBNT/KM440+630"</f>
        <v>53/BBNT/KM440+630</v>
      </c>
      <c r="E333" s="518">
        <f>+E332</f>
        <v>46124</v>
      </c>
      <c r="F333" s="519" t="str">
        <f>Data!$A$12</f>
        <v>Lắp đặt tấm HLTS</v>
      </c>
      <c r="G333" s="646" t="s">
        <v>334</v>
      </c>
      <c r="H333" s="647">
        <v>440600</v>
      </c>
      <c r="I333" s="647">
        <v>440644</v>
      </c>
      <c r="J333" s="521" t="s">
        <v>61</v>
      </c>
      <c r="K333" s="522" t="s">
        <v>66</v>
      </c>
      <c r="L333" s="521">
        <v>44</v>
      </c>
      <c r="M333" s="523" t="str">
        <f>Data!$I$12</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N333" s="519" t="str">
        <f>Data!$B$12</f>
        <v>QCVN41:2024/BGTVT - Quy chuẩn kỹ thuật quốc gia về biển báo hiệu đường bộ</v>
      </c>
      <c r="O333" s="521" t="s">
        <v>258</v>
      </c>
      <c r="P333" s="524" t="s">
        <v>238</v>
      </c>
      <c r="Q333" s="521" t="s">
        <v>251</v>
      </c>
      <c r="R333" s="521" t="s">
        <v>251</v>
      </c>
      <c r="S333" s="521">
        <v>3</v>
      </c>
    </row>
    <row r="334" spans="1:19" s="225" customFormat="1" ht="40.5">
      <c r="A334" s="217"/>
      <c r="B334" s="218"/>
      <c r="C334" s="148">
        <f>MAX($C$3:C333)+1</f>
        <v>317</v>
      </c>
      <c r="D334" s="116" t="str">
        <f>COUNT($C$279:C334)&amp;"/BBNT/KM440+630"</f>
        <v>54/BBNT/KM440+630</v>
      </c>
      <c r="E334" s="219">
        <f>+E332</f>
        <v>46124</v>
      </c>
      <c r="F334" s="220" t="str">
        <f>Data!$A$39</f>
        <v>Khuôn lề gia cố BTXM</v>
      </c>
      <c r="G334" s="220" t="str">
        <f>Data!$A$39</f>
        <v>Khuôn lề gia cố BTXM</v>
      </c>
      <c r="H334" s="221">
        <f>440600-2.5</f>
        <v>440597.5</v>
      </c>
      <c r="I334" s="221">
        <v>440646.09</v>
      </c>
      <c r="J334" s="202" t="s">
        <v>61</v>
      </c>
      <c r="K334" s="222" t="s">
        <v>252</v>
      </c>
      <c r="L334" s="202">
        <v>62.85</v>
      </c>
      <c r="M334" s="223"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334" s="220" t="str">
        <f>Data!$B$39</f>
        <v>TCVN 4453:1995 – Kết cấu bê tông và bê tông cốt thép – Quy phạm thi công và nghiệm thu.</v>
      </c>
      <c r="O334" s="202" t="s">
        <v>258</v>
      </c>
      <c r="P334" s="224" t="s">
        <v>238</v>
      </c>
      <c r="Q334" s="202" t="s">
        <v>251</v>
      </c>
      <c r="R334" s="202" t="s">
        <v>251</v>
      </c>
      <c r="S334" s="202">
        <v>3</v>
      </c>
    </row>
    <row r="335" spans="1:19" s="225" customFormat="1" ht="40.5">
      <c r="A335" s="217"/>
      <c r="B335" s="218"/>
      <c r="C335" s="148">
        <f>MAX($C$3:C334)+1</f>
        <v>318</v>
      </c>
      <c r="D335" s="116" t="str">
        <f>COUNT($C$279:C335)&amp;"/BBNT/KM440+630"</f>
        <v>55/BBNT/KM440+630</v>
      </c>
      <c r="E335" s="219">
        <f t="shared" ref="E335:E337" si="34">+E334</f>
        <v>46124</v>
      </c>
      <c r="F335" s="220" t="str">
        <f>Data!$A$31</f>
        <v>Lớp móng đá dăm nước</v>
      </c>
      <c r="G335" s="220" t="s">
        <v>344</v>
      </c>
      <c r="H335" s="221">
        <f t="shared" ref="H335:H338" si="35">440600-2.5</f>
        <v>440597.5</v>
      </c>
      <c r="I335" s="221">
        <v>440646.09</v>
      </c>
      <c r="J335" s="202" t="s">
        <v>61</v>
      </c>
      <c r="K335" s="222" t="s">
        <v>252</v>
      </c>
      <c r="L335" s="202">
        <f>+L334</f>
        <v>62.85</v>
      </c>
      <c r="M335" s="223"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335" s="220" t="str">
        <f>Data!$B$31</f>
        <v>TCVN 9504:2012 - Lớp kết cấu áo đường đá dăm nước - thi công và nghiệm thu</v>
      </c>
      <c r="O335" s="202" t="s">
        <v>258</v>
      </c>
      <c r="P335" s="224" t="s">
        <v>238</v>
      </c>
      <c r="Q335" s="202" t="s">
        <v>251</v>
      </c>
      <c r="R335" s="202" t="s">
        <v>251</v>
      </c>
      <c r="S335" s="202">
        <v>3</v>
      </c>
    </row>
    <row r="336" spans="1:19" s="225" customFormat="1" ht="33.75">
      <c r="A336" s="217"/>
      <c r="B336" s="218"/>
      <c r="C336" s="148">
        <f>MAX($C$3:C335)+1</f>
        <v>319</v>
      </c>
      <c r="D336" s="116" t="str">
        <f>COUNT($C$279:C336)&amp;"/BBNT/KM440+630"</f>
        <v>56/BBNT/KM440+630</v>
      </c>
      <c r="E336" s="219">
        <f t="shared" si="34"/>
        <v>46124</v>
      </c>
      <c r="F336" s="220" t="str">
        <f>Data!$A$40</f>
        <v>Lót bạt dứa</v>
      </c>
      <c r="G336" s="220" t="s">
        <v>350</v>
      </c>
      <c r="H336" s="221">
        <f t="shared" si="35"/>
        <v>440597.5</v>
      </c>
      <c r="I336" s="221">
        <v>440646.09</v>
      </c>
      <c r="J336" s="202" t="s">
        <v>61</v>
      </c>
      <c r="K336" s="222" t="s">
        <v>252</v>
      </c>
      <c r="L336" s="202">
        <f t="shared" ref="L336:L338" si="36">+L335</f>
        <v>62.85</v>
      </c>
      <c r="M336" s="223"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336" s="220" t="str">
        <f>Data!$B$40</f>
        <v>TCVN 4453:1995 – Kết cấu bê tông và bê tông cốt thép – Quy phạm thi công và nghiệm thu.</v>
      </c>
      <c r="O336" s="202" t="s">
        <v>258</v>
      </c>
      <c r="P336" s="224" t="s">
        <v>238</v>
      </c>
      <c r="Q336" s="202" t="s">
        <v>251</v>
      </c>
      <c r="R336" s="202" t="s">
        <v>251</v>
      </c>
      <c r="S336" s="202">
        <v>3</v>
      </c>
    </row>
    <row r="337" spans="1:19" s="225" customFormat="1" ht="40.5">
      <c r="A337" s="217"/>
      <c r="B337" s="218"/>
      <c r="C337" s="148">
        <f>MAX($C$3:C336)+1</f>
        <v>320</v>
      </c>
      <c r="D337" s="116" t="str">
        <f>COUNT($C$279:C337)&amp;"/BBNT/KM440+630"</f>
        <v>57/BBNT/KM440+630</v>
      </c>
      <c r="E337" s="219">
        <f t="shared" si="34"/>
        <v>46124</v>
      </c>
      <c r="F337" s="220" t="str">
        <f>Data!$A$4</f>
        <v>Đổ bê tông</v>
      </c>
      <c r="G337" s="109" t="s">
        <v>463</v>
      </c>
      <c r="H337" s="221">
        <f t="shared" si="35"/>
        <v>440597.5</v>
      </c>
      <c r="I337" s="221">
        <v>440646.09</v>
      </c>
      <c r="J337" s="202" t="s">
        <v>61</v>
      </c>
      <c r="K337" s="222" t="s">
        <v>252</v>
      </c>
      <c r="L337" s="202">
        <f t="shared" si="36"/>
        <v>62.85</v>
      </c>
      <c r="M337"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37" s="220" t="str">
        <f>Data!$B$4</f>
        <v xml:space="preserve"> TCVN 4453 : 1995 và các tiêu chuẩn, quy chuẩn hiện hành của nhà nước.</v>
      </c>
      <c r="O337" s="116" t="s">
        <v>257</v>
      </c>
      <c r="P337" s="224" t="s">
        <v>238</v>
      </c>
      <c r="Q337" s="202" t="s">
        <v>251</v>
      </c>
      <c r="R337" s="202" t="s">
        <v>251</v>
      </c>
      <c r="S337" s="202">
        <v>3</v>
      </c>
    </row>
    <row r="338" spans="1:19" s="225" customFormat="1" ht="33.75">
      <c r="A338" s="217"/>
      <c r="B338" s="218"/>
      <c r="C338" s="148">
        <f>MAX($C$3:C337)+1</f>
        <v>321</v>
      </c>
      <c r="D338" s="116" t="str">
        <f>COUNT($C$279:C338)&amp;"/BBNT/KM440+630"</f>
        <v>58/BBNT/KM440+630</v>
      </c>
      <c r="E338" s="219">
        <f>+E337+7</f>
        <v>46131</v>
      </c>
      <c r="F338" s="220" t="str">
        <f>Data!$A$5</f>
        <v>NT bê tông</v>
      </c>
      <c r="G338" s="274" t="s">
        <v>464</v>
      </c>
      <c r="H338" s="221">
        <f t="shared" si="35"/>
        <v>440597.5</v>
      </c>
      <c r="I338" s="221">
        <v>440646.09</v>
      </c>
      <c r="J338" s="202" t="s">
        <v>61</v>
      </c>
      <c r="K338" s="222" t="s">
        <v>252</v>
      </c>
      <c r="L338" s="202">
        <f t="shared" si="36"/>
        <v>62.85</v>
      </c>
      <c r="M338"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38" s="220" t="str">
        <f>Data!$B$5</f>
        <v>TCVN 4453:1995 – Kết cấu bê tông và bê tông cốt thép – Quy phạm thi công và nghiệm thu.</v>
      </c>
      <c r="O338" s="202" t="s">
        <v>258</v>
      </c>
      <c r="P338" s="224" t="s">
        <v>238</v>
      </c>
      <c r="Q338" s="202"/>
      <c r="R338" s="202" t="s">
        <v>251</v>
      </c>
      <c r="S338" s="202">
        <v>3</v>
      </c>
    </row>
    <row r="339" spans="1:19" s="225" customFormat="1">
      <c r="A339" s="217"/>
      <c r="B339" s="218"/>
      <c r="C339" s="305">
        <f>MAX($C$3:C338)+1</f>
        <v>322</v>
      </c>
      <c r="D339" s="202" t="str">
        <f>COUNT($C$279:C339)&amp;"/BBNT/KM440+630"</f>
        <v>59/BBNT/KM440+630</v>
      </c>
      <c r="E339" s="219">
        <f>+E338</f>
        <v>46131</v>
      </c>
      <c r="F339" s="220"/>
      <c r="G339" s="220" t="s">
        <v>963</v>
      </c>
      <c r="H339" s="221">
        <f>440600-2.5</f>
        <v>440597.5</v>
      </c>
      <c r="I339" s="221">
        <v>440646.09</v>
      </c>
      <c r="J339" s="202" t="s">
        <v>61</v>
      </c>
      <c r="K339" s="222"/>
      <c r="L339" s="202"/>
      <c r="M339" s="223"/>
      <c r="N339" s="220"/>
      <c r="O339" s="202" t="s">
        <v>962</v>
      </c>
      <c r="P339" s="224" t="s">
        <v>238</v>
      </c>
      <c r="Q339" s="202"/>
      <c r="R339" s="202" t="s">
        <v>251</v>
      </c>
      <c r="S339" s="202">
        <v>3</v>
      </c>
    </row>
    <row r="340" spans="1:19" s="204" customFormat="1" ht="14.25">
      <c r="A340" s="203"/>
      <c r="B340" s="265"/>
      <c r="C340" s="190" t="s">
        <v>493</v>
      </c>
      <c r="D340" s="208" t="s">
        <v>494</v>
      </c>
      <c r="E340" s="205"/>
      <c r="F340" s="205"/>
      <c r="G340" s="205"/>
      <c r="H340" s="205"/>
      <c r="I340" s="205"/>
      <c r="J340" s="205"/>
      <c r="K340" s="206"/>
      <c r="L340" s="205"/>
      <c r="M340" s="205"/>
      <c r="N340" s="205"/>
      <c r="O340" s="205"/>
      <c r="P340" s="207"/>
      <c r="Q340" s="205"/>
      <c r="R340" s="205"/>
      <c r="S340" s="205"/>
    </row>
    <row r="341" spans="1:19" s="262" customFormat="1" ht="30">
      <c r="A341" s="252"/>
      <c r="B341" s="253"/>
      <c r="C341" s="254">
        <f>MAX($C$3:C340)+1</f>
        <v>323</v>
      </c>
      <c r="D341" s="255" t="str">
        <f>COUNT($C$341:C341)&amp;"/BBNT/KM442+620;KM442+660"</f>
        <v>1/BBNT/KM442+620;KM442+660</v>
      </c>
      <c r="E341" s="256">
        <v>46037</v>
      </c>
      <c r="F341" s="257"/>
      <c r="G341" s="257" t="s">
        <v>858</v>
      </c>
      <c r="H341" s="258">
        <v>442635.8</v>
      </c>
      <c r="I341" s="258">
        <v>442691.16</v>
      </c>
      <c r="J341" s="255" t="s">
        <v>61</v>
      </c>
      <c r="K341" s="259"/>
      <c r="L341" s="266"/>
      <c r="M341" s="260"/>
      <c r="N341" s="257"/>
      <c r="O341" s="255" t="s">
        <v>146</v>
      </c>
      <c r="P341" s="261" t="s">
        <v>238</v>
      </c>
      <c r="Q341" s="255"/>
      <c r="R341" s="255" t="s">
        <v>251</v>
      </c>
      <c r="S341" s="255">
        <v>4</v>
      </c>
    </row>
    <row r="342" spans="1:19" s="262" customFormat="1" ht="30">
      <c r="A342" s="252"/>
      <c r="B342" s="253"/>
      <c r="C342" s="254">
        <f>MAX($C$3:C341)+1</f>
        <v>324</v>
      </c>
      <c r="D342" s="255" t="str">
        <f>COUNT($C$341:C342)&amp;"/BBNT/KM442+620;KM442+660"</f>
        <v>2/BBNT/KM442+620;KM442+660</v>
      </c>
      <c r="E342" s="256">
        <f>+E341</f>
        <v>46037</v>
      </c>
      <c r="F342" s="257"/>
      <c r="G342" s="257" t="s">
        <v>859</v>
      </c>
      <c r="H342" s="258">
        <v>442635.8</v>
      </c>
      <c r="I342" s="258">
        <v>442691.16</v>
      </c>
      <c r="J342" s="255" t="s">
        <v>61</v>
      </c>
      <c r="K342" s="259"/>
      <c r="L342" s="255"/>
      <c r="M342" s="267"/>
      <c r="N342" s="257"/>
      <c r="O342" s="255" t="s">
        <v>145</v>
      </c>
      <c r="P342" s="261" t="s">
        <v>238</v>
      </c>
      <c r="Q342" s="255"/>
      <c r="R342" s="255" t="s">
        <v>251</v>
      </c>
      <c r="S342" s="255">
        <v>4</v>
      </c>
    </row>
    <row r="343" spans="1:19" s="262" customFormat="1" ht="33.75">
      <c r="A343" s="252"/>
      <c r="B343" s="253"/>
      <c r="C343" s="254"/>
      <c r="D343" s="255"/>
      <c r="E343" s="256">
        <f>+E342</f>
        <v>46037</v>
      </c>
      <c r="F343" s="257" t="str">
        <f>Data!$A$6</f>
        <v xml:space="preserve">Hố móng </v>
      </c>
      <c r="G343" s="257" t="s">
        <v>245</v>
      </c>
      <c r="H343" s="258">
        <v>442635.8</v>
      </c>
      <c r="I343" s="258">
        <v>442691.16</v>
      </c>
      <c r="J343" s="255" t="s">
        <v>61</v>
      </c>
      <c r="K343" s="259"/>
      <c r="L343" s="271"/>
      <c r="M343"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3" s="257" t="str">
        <f>Data!$B$6</f>
        <v xml:space="preserve"> TCVN 9436-2012, TCVN 4447-2012 và các tiêu chuẩn, quy chuẩn hiện hành của nhà nước.</v>
      </c>
      <c r="O343" s="255" t="s">
        <v>258</v>
      </c>
      <c r="P343" s="261" t="s">
        <v>238</v>
      </c>
      <c r="Q343" s="255" t="s">
        <v>251</v>
      </c>
      <c r="R343" s="255"/>
      <c r="S343" s="255">
        <v>4</v>
      </c>
    </row>
    <row r="344" spans="1:19" s="262" customFormat="1" ht="33.75">
      <c r="A344" s="252"/>
      <c r="B344" s="253"/>
      <c r="C344" s="254"/>
      <c r="D344" s="255"/>
      <c r="E344" s="256">
        <f>+E343+1</f>
        <v>46038</v>
      </c>
      <c r="F344" s="257" t="str">
        <f>Data!$A$6</f>
        <v xml:space="preserve">Hố móng </v>
      </c>
      <c r="G344" s="257" t="s">
        <v>245</v>
      </c>
      <c r="H344" s="258">
        <v>442635.8</v>
      </c>
      <c r="I344" s="258">
        <v>442691.16</v>
      </c>
      <c r="J344" s="255" t="s">
        <v>61</v>
      </c>
      <c r="K344" s="259"/>
      <c r="L344" s="271"/>
      <c r="M344"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4" s="257" t="str">
        <f>Data!$B$6</f>
        <v xml:space="preserve"> TCVN 9436-2012, TCVN 4447-2012 và các tiêu chuẩn, quy chuẩn hiện hành của nhà nước.</v>
      </c>
      <c r="O344" s="255" t="s">
        <v>258</v>
      </c>
      <c r="P344" s="261" t="s">
        <v>238</v>
      </c>
      <c r="Q344" s="255" t="s">
        <v>251</v>
      </c>
      <c r="R344" s="255"/>
      <c r="S344" s="255">
        <v>4</v>
      </c>
    </row>
    <row r="345" spans="1:19" s="262" customFormat="1" ht="33.75">
      <c r="A345" s="252"/>
      <c r="B345" s="253"/>
      <c r="C345" s="254"/>
      <c r="D345" s="255"/>
      <c r="E345" s="256">
        <f>+E344+1</f>
        <v>46039</v>
      </c>
      <c r="F345" s="257" t="str">
        <f>Data!$A$6</f>
        <v xml:space="preserve">Hố móng </v>
      </c>
      <c r="G345" s="257" t="s">
        <v>245</v>
      </c>
      <c r="H345" s="258">
        <v>442635.8</v>
      </c>
      <c r="I345" s="258">
        <v>442691.16</v>
      </c>
      <c r="J345" s="255" t="s">
        <v>61</v>
      </c>
      <c r="K345" s="259"/>
      <c r="L345" s="271"/>
      <c r="M345"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5" s="257" t="str">
        <f>Data!$B$6</f>
        <v xml:space="preserve"> TCVN 9436-2012, TCVN 4447-2012 và các tiêu chuẩn, quy chuẩn hiện hành của nhà nước.</v>
      </c>
      <c r="O345" s="255" t="s">
        <v>258</v>
      </c>
      <c r="P345" s="261" t="s">
        <v>238</v>
      </c>
      <c r="Q345" s="255" t="s">
        <v>251</v>
      </c>
      <c r="R345" s="255"/>
      <c r="S345" s="255">
        <v>4</v>
      </c>
    </row>
    <row r="346" spans="1:19" s="262" customFormat="1" ht="33.75">
      <c r="A346" s="252"/>
      <c r="B346" s="253"/>
      <c r="C346" s="254"/>
      <c r="D346" s="255"/>
      <c r="E346" s="256">
        <f>+E345+1</f>
        <v>46040</v>
      </c>
      <c r="F346" s="257" t="str">
        <f>Data!$A$6</f>
        <v xml:space="preserve">Hố móng </v>
      </c>
      <c r="G346" s="257" t="s">
        <v>245</v>
      </c>
      <c r="H346" s="258">
        <v>442635.8</v>
      </c>
      <c r="I346" s="258">
        <v>442691.16</v>
      </c>
      <c r="J346" s="255" t="s">
        <v>61</v>
      </c>
      <c r="K346" s="259"/>
      <c r="L346" s="271"/>
      <c r="M346"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6" s="257" t="str">
        <f>Data!$B$6</f>
        <v xml:space="preserve"> TCVN 9436-2012, TCVN 4447-2012 và các tiêu chuẩn, quy chuẩn hiện hành của nhà nước.</v>
      </c>
      <c r="O346" s="255" t="s">
        <v>258</v>
      </c>
      <c r="P346" s="261" t="s">
        <v>238</v>
      </c>
      <c r="Q346" s="255" t="s">
        <v>251</v>
      </c>
      <c r="R346" s="255"/>
      <c r="S346" s="255">
        <v>4</v>
      </c>
    </row>
    <row r="347" spans="1:19" s="262" customFormat="1" ht="120">
      <c r="A347" s="252"/>
      <c r="B347" s="253"/>
      <c r="C347" s="254">
        <f>MAX($C$3:C346)+1</f>
        <v>325</v>
      </c>
      <c r="D347" s="255" t="str">
        <f>COUNT($C$341:C347)&amp;"/BBNT/KM442+620;KM442+660"</f>
        <v>3/BBNT/KM442+620;KM442+660</v>
      </c>
      <c r="E347" s="256">
        <f>+E346+1</f>
        <v>46041</v>
      </c>
      <c r="F347" s="257" t="str">
        <f>Data!$A$6</f>
        <v xml:space="preserve">Hố móng </v>
      </c>
      <c r="G347" s="257" t="s">
        <v>245</v>
      </c>
      <c r="H347" s="258">
        <v>442635.8</v>
      </c>
      <c r="I347" s="258">
        <v>442691.16</v>
      </c>
      <c r="J347" s="255" t="s">
        <v>61</v>
      </c>
      <c r="K347" s="259"/>
      <c r="L347" s="271" t="s">
        <v>495</v>
      </c>
      <c r="M347"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347" s="257" t="str">
        <f>Data!$B$6</f>
        <v xml:space="preserve"> TCVN 9436-2012, TCVN 4447-2012 và các tiêu chuẩn, quy chuẩn hiện hành của nhà nước.</v>
      </c>
      <c r="O347" s="255" t="s">
        <v>1214</v>
      </c>
      <c r="P347" s="261" t="s">
        <v>238</v>
      </c>
      <c r="Q347" s="255" t="s">
        <v>251</v>
      </c>
      <c r="R347" s="255" t="s">
        <v>251</v>
      </c>
      <c r="S347" s="255">
        <v>4</v>
      </c>
    </row>
    <row r="348" spans="1:19" s="262" customFormat="1" ht="30">
      <c r="A348" s="252"/>
      <c r="B348" s="253"/>
      <c r="C348" s="254">
        <f>MAX($C$3:C347)+1</f>
        <v>326</v>
      </c>
      <c r="D348" s="255" t="str">
        <f>COUNT($C$341:C348)&amp;"/BBNT/KM442+620;KM442+660"</f>
        <v>4/BBNT/KM442+620;KM442+660</v>
      </c>
      <c r="E348" s="256">
        <f>+E347</f>
        <v>46041</v>
      </c>
      <c r="F348" s="257" t="str">
        <f>Data!$A$43</f>
        <v>Vận chuyển đất C3 sang Km442+620 và Km442+660 để đắp cự ly 2400m</v>
      </c>
      <c r="G348" s="268" t="s">
        <v>496</v>
      </c>
      <c r="H348" s="258">
        <v>442635.8</v>
      </c>
      <c r="I348" s="258">
        <v>442691.16</v>
      </c>
      <c r="J348" s="255" t="s">
        <v>61</v>
      </c>
      <c r="K348" s="259" t="s">
        <v>254</v>
      </c>
      <c r="L348" s="255">
        <v>1269.1199999999999</v>
      </c>
      <c r="M348" s="260" t="str">
        <f>Data!$I$43</f>
        <v>- Đất C3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c r="N348" s="257" t="str">
        <f>Data!$B$43</f>
        <v xml:space="preserve"> TCVN 9361-2012, TCVN 4447-2012 và các tiêu chuẩn, quy chuẩn hiện hành của nhà nước.</v>
      </c>
      <c r="O348" s="255" t="s">
        <v>258</v>
      </c>
      <c r="P348" s="261" t="s">
        <v>238</v>
      </c>
      <c r="Q348" s="255" t="s">
        <v>251</v>
      </c>
      <c r="R348" s="255" t="s">
        <v>251</v>
      </c>
      <c r="S348" s="255">
        <v>4</v>
      </c>
    </row>
    <row r="349" spans="1:19" s="225" customFormat="1" ht="40.5">
      <c r="A349" s="217"/>
      <c r="B349" s="218"/>
      <c r="C349" s="148">
        <f>MAX($C$3:C348)+1</f>
        <v>327</v>
      </c>
      <c r="D349" s="116" t="str">
        <f>COUNT($C$341:C349)&amp;"/BBNT/KM442+620;KM442+660"</f>
        <v>5/BBNT/KM442+620;KM442+660</v>
      </c>
      <c r="E349" s="219">
        <f>+E348+1</f>
        <v>46042</v>
      </c>
      <c r="F349" s="220" t="str">
        <f>Data!$A$2</f>
        <v>Lắp đặt ván khuôn</v>
      </c>
      <c r="G349" s="220" t="s">
        <v>253</v>
      </c>
      <c r="H349" s="221">
        <v>442635.8</v>
      </c>
      <c r="I349" s="258">
        <v>442691.16</v>
      </c>
      <c r="J349" s="202" t="s">
        <v>61</v>
      </c>
      <c r="K349" s="222" t="s">
        <v>252</v>
      </c>
      <c r="L349" s="202">
        <f>111.78*8/51</f>
        <v>17.534117647058824</v>
      </c>
      <c r="M349"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49" s="220" t="str">
        <f>Data!$B$2</f>
        <v>TCVN 4453:1995 – Kết cấu bê tông và bê tông cốt thép – Quy phạm thi công và nghiệm thu.</v>
      </c>
      <c r="O349" s="202" t="s">
        <v>258</v>
      </c>
      <c r="P349" s="224" t="s">
        <v>238</v>
      </c>
      <c r="Q349" s="202" t="s">
        <v>251</v>
      </c>
      <c r="R349" s="202" t="s">
        <v>251</v>
      </c>
      <c r="S349" s="202">
        <v>4</v>
      </c>
    </row>
    <row r="350" spans="1:19" s="225" customFormat="1" ht="40.5">
      <c r="A350" s="217"/>
      <c r="B350" s="218"/>
      <c r="C350" s="148">
        <f>MAX($C$3:C349)+1</f>
        <v>328</v>
      </c>
      <c r="D350" s="116" t="str">
        <f>COUNT($C$341:C350)&amp;"/BBNT/KM442+620;KM442+660"</f>
        <v>6/BBNT/KM442+620;KM442+660</v>
      </c>
      <c r="E350" s="219">
        <f>+E349</f>
        <v>46042</v>
      </c>
      <c r="F350" s="220" t="str">
        <f>Data!$A$4</f>
        <v>Đổ bê tông</v>
      </c>
      <c r="G350" s="220" t="s">
        <v>255</v>
      </c>
      <c r="H350" s="221">
        <v>442635.8</v>
      </c>
      <c r="I350" s="258">
        <v>442691.16</v>
      </c>
      <c r="J350" s="202" t="s">
        <v>61</v>
      </c>
      <c r="K350" s="222" t="s">
        <v>254</v>
      </c>
      <c r="L350" s="202">
        <f>2.55*8+10*8/51</f>
        <v>21.968627450980392</v>
      </c>
      <c r="M350"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50" s="220" t="str">
        <f>Data!$B$4</f>
        <v xml:space="preserve"> TCVN 4453 : 1995 và các tiêu chuẩn, quy chuẩn hiện hành của nhà nước.</v>
      </c>
      <c r="O350" s="116" t="s">
        <v>257</v>
      </c>
      <c r="P350" s="224" t="s">
        <v>238</v>
      </c>
      <c r="Q350" s="202" t="s">
        <v>251</v>
      </c>
      <c r="R350" s="202" t="s">
        <v>251</v>
      </c>
      <c r="S350" s="202">
        <v>4</v>
      </c>
    </row>
    <row r="351" spans="1:19" s="225" customFormat="1" ht="33.75">
      <c r="A351" s="217"/>
      <c r="B351" s="218"/>
      <c r="C351" s="148">
        <f>MAX($C$3:C350)+1</f>
        <v>329</v>
      </c>
      <c r="D351" s="116" t="str">
        <f>COUNT($C$341:C351)&amp;"/BBNT/KM442+620;KM442+660"</f>
        <v>7/BBNT/KM442+620;KM442+660</v>
      </c>
      <c r="E351" s="219">
        <f>+E350+7</f>
        <v>46049</v>
      </c>
      <c r="F351" s="220" t="str">
        <f>Data!$A$5</f>
        <v>NT bê tông</v>
      </c>
      <c r="G351" s="220" t="s">
        <v>256</v>
      </c>
      <c r="H351" s="221">
        <v>442635.8</v>
      </c>
      <c r="I351" s="258">
        <v>442691.16</v>
      </c>
      <c r="J351" s="202" t="s">
        <v>61</v>
      </c>
      <c r="K351" s="222" t="s">
        <v>254</v>
      </c>
      <c r="L351" s="202">
        <f>+L350</f>
        <v>21.968627450980392</v>
      </c>
      <c r="M351"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51" s="220" t="str">
        <f>Data!$B$5</f>
        <v>TCVN 4453:1995 – Kết cấu bê tông và bê tông cốt thép – Quy phạm thi công và nghiệm thu.</v>
      </c>
      <c r="O351" s="202" t="s">
        <v>258</v>
      </c>
      <c r="P351" s="224" t="s">
        <v>238</v>
      </c>
      <c r="Q351" s="202"/>
      <c r="R351" s="202" t="s">
        <v>251</v>
      </c>
      <c r="S351" s="202">
        <v>4</v>
      </c>
    </row>
    <row r="352" spans="1:19" s="262" customFormat="1" ht="40.5">
      <c r="A352" s="252"/>
      <c r="B352" s="253"/>
      <c r="C352" s="148">
        <f>MAX($C$3:C351)+1</f>
        <v>330</v>
      </c>
      <c r="D352" s="116" t="str">
        <f>COUNT($C$341:C352)&amp;"/BBNT/KM442+620;KM442+660"</f>
        <v>8/BBNT/KM442+620;KM442+660</v>
      </c>
      <c r="E352" s="256">
        <f>+E349+1</f>
        <v>46043</v>
      </c>
      <c r="F352" s="257" t="str">
        <f>Data!$A$2</f>
        <v>Lắp đặt ván khuôn</v>
      </c>
      <c r="G352" s="257" t="s">
        <v>259</v>
      </c>
      <c r="H352" s="258">
        <v>442635.8</v>
      </c>
      <c r="I352" s="258">
        <v>442691.16</v>
      </c>
      <c r="J352" s="255" t="s">
        <v>61</v>
      </c>
      <c r="K352" s="259" t="s">
        <v>252</v>
      </c>
      <c r="L352" s="255">
        <f>111.78*8/51</f>
        <v>17.534117647058824</v>
      </c>
      <c r="M352"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52" s="257" t="str">
        <f>Data!$B$2</f>
        <v>TCVN 4453:1995 – Kết cấu bê tông và bê tông cốt thép – Quy phạm thi công và nghiệm thu.</v>
      </c>
      <c r="O352" s="255" t="s">
        <v>258</v>
      </c>
      <c r="P352" s="261" t="s">
        <v>238</v>
      </c>
      <c r="Q352" s="255" t="s">
        <v>251</v>
      </c>
      <c r="R352" s="255" t="s">
        <v>251</v>
      </c>
      <c r="S352" s="255">
        <v>4</v>
      </c>
    </row>
    <row r="353" spans="1:21" s="262" customFormat="1" ht="40.5">
      <c r="A353" s="252"/>
      <c r="B353" s="253"/>
      <c r="C353" s="148">
        <f>MAX($C$3:C352)+1</f>
        <v>331</v>
      </c>
      <c r="D353" s="116" t="str">
        <f>COUNT($C$341:C353)&amp;"/BBNT/KM442+620;KM442+660"</f>
        <v>9/BBNT/KM442+620;KM442+660</v>
      </c>
      <c r="E353" s="256">
        <f>+E352</f>
        <v>46043</v>
      </c>
      <c r="F353" s="257" t="str">
        <f>Data!$A$4</f>
        <v>Đổ bê tông</v>
      </c>
      <c r="G353" s="257" t="s">
        <v>260</v>
      </c>
      <c r="H353" s="258">
        <v>442635.8</v>
      </c>
      <c r="I353" s="258">
        <v>442691.16</v>
      </c>
      <c r="J353" s="255" t="s">
        <v>61</v>
      </c>
      <c r="K353" s="259" t="s">
        <v>254</v>
      </c>
      <c r="L353" s="255">
        <f>131.22*8/51</f>
        <v>20.583529411764705</v>
      </c>
      <c r="M353"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53" s="257" t="str">
        <f>Data!$B$4</f>
        <v xml:space="preserve"> TCVN 4453 : 1995 và các tiêu chuẩn, quy chuẩn hiện hành của nhà nước.</v>
      </c>
      <c r="O353" s="116" t="s">
        <v>257</v>
      </c>
      <c r="P353" s="261" t="s">
        <v>238</v>
      </c>
      <c r="Q353" s="255" t="s">
        <v>251</v>
      </c>
      <c r="R353" s="255" t="s">
        <v>251</v>
      </c>
      <c r="S353" s="255">
        <v>4</v>
      </c>
    </row>
    <row r="354" spans="1:21" s="262" customFormat="1" ht="33.75">
      <c r="A354" s="252"/>
      <c r="B354" s="253"/>
      <c r="C354" s="148">
        <f>MAX($C$3:C353)+1</f>
        <v>332</v>
      </c>
      <c r="D354" s="116" t="str">
        <f>COUNT($C$341:C354)&amp;"/BBNT/KM442+620;KM442+660"</f>
        <v>10/BBNT/KM442+620;KM442+660</v>
      </c>
      <c r="E354" s="256">
        <f>+E353+7</f>
        <v>46050</v>
      </c>
      <c r="F354" s="257" t="str">
        <f>Data!$A$5</f>
        <v>NT bê tông</v>
      </c>
      <c r="G354" s="257" t="s">
        <v>264</v>
      </c>
      <c r="H354" s="258">
        <v>442635.8</v>
      </c>
      <c r="I354" s="258">
        <v>442691.16</v>
      </c>
      <c r="J354" s="255" t="s">
        <v>61</v>
      </c>
      <c r="K354" s="259" t="s">
        <v>254</v>
      </c>
      <c r="L354" s="255">
        <f>+L353</f>
        <v>20.583529411764705</v>
      </c>
      <c r="M354"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54" s="257" t="str">
        <f>Data!$B$5</f>
        <v>TCVN 4453:1995 – Kết cấu bê tông và bê tông cốt thép – Quy phạm thi công và nghiệm thu.</v>
      </c>
      <c r="O354" s="255" t="s">
        <v>258</v>
      </c>
      <c r="P354" s="261" t="s">
        <v>238</v>
      </c>
      <c r="Q354" s="255"/>
      <c r="R354" s="255" t="s">
        <v>251</v>
      </c>
      <c r="S354" s="255">
        <v>4</v>
      </c>
    </row>
    <row r="355" spans="1:21" s="225" customFormat="1" ht="40.5">
      <c r="A355" s="217"/>
      <c r="B355" s="218"/>
      <c r="C355" s="148">
        <f>MAX($C$3:C354)+1</f>
        <v>333</v>
      </c>
      <c r="D355" s="116" t="str">
        <f>COUNT($C$341:C355)&amp;"/BBNT/KM442+620;KM442+660"</f>
        <v>11/BBNT/KM442+620;KM442+660</v>
      </c>
      <c r="E355" s="219">
        <f>+E352+1</f>
        <v>46044</v>
      </c>
      <c r="F355" s="220" t="str">
        <f>Data!$A$2</f>
        <v>Lắp đặt ván khuôn</v>
      </c>
      <c r="G355" s="220" t="s">
        <v>262</v>
      </c>
      <c r="H355" s="221">
        <v>442635.8</v>
      </c>
      <c r="I355" s="258">
        <v>442691.16</v>
      </c>
      <c r="J355" s="202" t="s">
        <v>61</v>
      </c>
      <c r="K355" s="222" t="s">
        <v>252</v>
      </c>
      <c r="L355" s="202">
        <f>111.78*8/51</f>
        <v>17.534117647058824</v>
      </c>
      <c r="M355"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55" s="220" t="str">
        <f>Data!$B$2</f>
        <v>TCVN 4453:1995 – Kết cấu bê tông và bê tông cốt thép – Quy phạm thi công và nghiệm thu.</v>
      </c>
      <c r="O355" s="202" t="s">
        <v>258</v>
      </c>
      <c r="P355" s="224" t="s">
        <v>238</v>
      </c>
      <c r="Q355" s="202" t="s">
        <v>251</v>
      </c>
      <c r="R355" s="202" t="s">
        <v>251</v>
      </c>
      <c r="S355" s="202">
        <v>4</v>
      </c>
    </row>
    <row r="356" spans="1:21" s="225" customFormat="1" ht="40.5">
      <c r="A356" s="217"/>
      <c r="B356" s="218"/>
      <c r="C356" s="148">
        <f>MAX($C$3:C355)+1</f>
        <v>334</v>
      </c>
      <c r="D356" s="116" t="str">
        <f>COUNT($C$341:C356)&amp;"/BBNT/KM442+620;KM442+660"</f>
        <v>12/BBNT/KM442+620;KM442+660</v>
      </c>
      <c r="E356" s="219">
        <f>+E355</f>
        <v>46044</v>
      </c>
      <c r="F356" s="220" t="str">
        <f>Data!$A$4</f>
        <v>Đổ bê tông</v>
      </c>
      <c r="G356" s="220" t="s">
        <v>263</v>
      </c>
      <c r="H356" s="221">
        <v>442635.8</v>
      </c>
      <c r="I356" s="258">
        <v>442691.16</v>
      </c>
      <c r="J356" s="202" t="s">
        <v>61</v>
      </c>
      <c r="K356" s="222" t="s">
        <v>254</v>
      </c>
      <c r="L356" s="202">
        <f>131.22*8/51</f>
        <v>20.583529411764705</v>
      </c>
      <c r="M356"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56" s="220" t="str">
        <f>Data!$B$4</f>
        <v xml:space="preserve"> TCVN 4453 : 1995 và các tiêu chuẩn, quy chuẩn hiện hành của nhà nước.</v>
      </c>
      <c r="O356" s="116" t="s">
        <v>257</v>
      </c>
      <c r="P356" s="224" t="s">
        <v>238</v>
      </c>
      <c r="Q356" s="202" t="s">
        <v>251</v>
      </c>
      <c r="R356" s="202" t="s">
        <v>251</v>
      </c>
      <c r="S356" s="202">
        <v>4</v>
      </c>
    </row>
    <row r="357" spans="1:21" s="225" customFormat="1" ht="33.75">
      <c r="A357" s="217"/>
      <c r="B357" s="218"/>
      <c r="C357" s="148">
        <f>MAX($C$3:C356)+1</f>
        <v>335</v>
      </c>
      <c r="D357" s="116" t="str">
        <f>COUNT($C$341:C357)&amp;"/BBNT/KM442+620;KM442+660"</f>
        <v>13/BBNT/KM442+620;KM442+660</v>
      </c>
      <c r="E357" s="219">
        <f>+E356+7</f>
        <v>46051</v>
      </c>
      <c r="F357" s="220" t="str">
        <f>Data!$A$5</f>
        <v>NT bê tông</v>
      </c>
      <c r="G357" s="220" t="s">
        <v>261</v>
      </c>
      <c r="H357" s="221">
        <v>442635.8</v>
      </c>
      <c r="I357" s="258">
        <v>442691.16</v>
      </c>
      <c r="J357" s="202" t="s">
        <v>61</v>
      </c>
      <c r="K357" s="222" t="s">
        <v>254</v>
      </c>
      <c r="L357" s="202">
        <f>+L356</f>
        <v>20.583529411764705</v>
      </c>
      <c r="M357"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57" s="220" t="str">
        <f>Data!$B$5</f>
        <v>TCVN 4453:1995 – Kết cấu bê tông và bê tông cốt thép – Quy phạm thi công và nghiệm thu.</v>
      </c>
      <c r="O357" s="202" t="s">
        <v>258</v>
      </c>
      <c r="P357" s="224" t="s">
        <v>238</v>
      </c>
      <c r="Q357" s="202"/>
      <c r="R357" s="202" t="s">
        <v>251</v>
      </c>
      <c r="S357" s="202">
        <v>4</v>
      </c>
    </row>
    <row r="358" spans="1:21" s="262" customFormat="1" ht="40.5">
      <c r="A358" s="252"/>
      <c r="B358" s="253"/>
      <c r="C358" s="148">
        <f>MAX($C$3:C357)+1</f>
        <v>336</v>
      </c>
      <c r="D358" s="116" t="str">
        <f>COUNT($C$341:C358)&amp;"/BBNT/KM442+620;KM442+660"</f>
        <v>14/BBNT/KM442+620;KM442+660</v>
      </c>
      <c r="E358" s="256">
        <f>+E355+1</f>
        <v>46045</v>
      </c>
      <c r="F358" s="257" t="str">
        <f>Data!$A$2</f>
        <v>Lắp đặt ván khuôn</v>
      </c>
      <c r="G358" s="257" t="s">
        <v>265</v>
      </c>
      <c r="H358" s="258">
        <v>442635.8</v>
      </c>
      <c r="I358" s="258">
        <v>442691.16</v>
      </c>
      <c r="J358" s="255" t="s">
        <v>61</v>
      </c>
      <c r="K358" s="259" t="s">
        <v>252</v>
      </c>
      <c r="L358" s="255">
        <f>111.78*8/51</f>
        <v>17.534117647058824</v>
      </c>
      <c r="M358"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58" s="257" t="str">
        <f>Data!$B$2</f>
        <v>TCVN 4453:1995 – Kết cấu bê tông và bê tông cốt thép – Quy phạm thi công và nghiệm thu.</v>
      </c>
      <c r="O358" s="255" t="s">
        <v>258</v>
      </c>
      <c r="P358" s="261" t="s">
        <v>238</v>
      </c>
      <c r="Q358" s="255" t="s">
        <v>251</v>
      </c>
      <c r="R358" s="255" t="s">
        <v>251</v>
      </c>
      <c r="S358" s="255">
        <v>4</v>
      </c>
    </row>
    <row r="359" spans="1:21" s="262" customFormat="1" ht="40.5">
      <c r="A359" s="252"/>
      <c r="B359" s="253"/>
      <c r="C359" s="148">
        <f>MAX($C$3:C358)+1</f>
        <v>337</v>
      </c>
      <c r="D359" s="116" t="str">
        <f>COUNT($C$341:C359)&amp;"/BBNT/KM442+620;KM442+660"</f>
        <v>15/BBNT/KM442+620;KM442+660</v>
      </c>
      <c r="E359" s="256">
        <f>+E358</f>
        <v>46045</v>
      </c>
      <c r="F359" s="257" t="str">
        <f>Data!$A$4</f>
        <v>Đổ bê tông</v>
      </c>
      <c r="G359" s="257" t="s">
        <v>266</v>
      </c>
      <c r="H359" s="258">
        <v>442635.8</v>
      </c>
      <c r="I359" s="258">
        <v>442691.16</v>
      </c>
      <c r="J359" s="255" t="s">
        <v>61</v>
      </c>
      <c r="K359" s="259" t="s">
        <v>254</v>
      </c>
      <c r="L359" s="255">
        <f>131.22*8/51</f>
        <v>20.583529411764705</v>
      </c>
      <c r="M359"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59" s="257" t="str">
        <f>Data!$B$4</f>
        <v xml:space="preserve"> TCVN 4453 : 1995 và các tiêu chuẩn, quy chuẩn hiện hành của nhà nước.</v>
      </c>
      <c r="O359" s="116" t="s">
        <v>257</v>
      </c>
      <c r="P359" s="261" t="s">
        <v>238</v>
      </c>
      <c r="Q359" s="255" t="s">
        <v>251</v>
      </c>
      <c r="R359" s="255" t="s">
        <v>251</v>
      </c>
      <c r="S359" s="255">
        <v>4</v>
      </c>
    </row>
    <row r="360" spans="1:21" s="262" customFormat="1" ht="33.75">
      <c r="A360" s="252"/>
      <c r="B360" s="253"/>
      <c r="C360" s="148">
        <f>MAX($C$3:C359)+1</f>
        <v>338</v>
      </c>
      <c r="D360" s="116" t="str">
        <f>COUNT($C$341:C360)&amp;"/BBNT/KM442+620;KM442+660"</f>
        <v>16/BBNT/KM442+620;KM442+660</v>
      </c>
      <c r="E360" s="256">
        <f>+E359+7</f>
        <v>46052</v>
      </c>
      <c r="F360" s="257" t="str">
        <f>Data!$A$5</f>
        <v>NT bê tông</v>
      </c>
      <c r="G360" s="257" t="s">
        <v>267</v>
      </c>
      <c r="H360" s="258">
        <v>442635.8</v>
      </c>
      <c r="I360" s="258">
        <v>442691.16</v>
      </c>
      <c r="J360" s="255" t="s">
        <v>61</v>
      </c>
      <c r="K360" s="259" t="s">
        <v>254</v>
      </c>
      <c r="L360" s="255">
        <f>+L359</f>
        <v>20.583529411764705</v>
      </c>
      <c r="M360"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60" s="257" t="str">
        <f>Data!$B$5</f>
        <v>TCVN 4453:1995 – Kết cấu bê tông và bê tông cốt thép – Quy phạm thi công và nghiệm thu.</v>
      </c>
      <c r="O360" s="255" t="s">
        <v>258</v>
      </c>
      <c r="P360" s="261" t="s">
        <v>238</v>
      </c>
      <c r="Q360" s="255"/>
      <c r="R360" s="255" t="s">
        <v>251</v>
      </c>
      <c r="S360" s="255">
        <v>4</v>
      </c>
    </row>
    <row r="361" spans="1:21" s="225" customFormat="1" ht="40.5">
      <c r="A361" s="217"/>
      <c r="B361" s="218"/>
      <c r="C361" s="148">
        <f>MAX($C$3:C360)+1</f>
        <v>339</v>
      </c>
      <c r="D361" s="116" t="str">
        <f>COUNT($C$341:C361)&amp;"/BBNT/KM442+620;KM442+660"</f>
        <v>17/BBNT/KM442+620;KM442+660</v>
      </c>
      <c r="E361" s="219">
        <f>+E358+1</f>
        <v>46046</v>
      </c>
      <c r="F361" s="220" t="str">
        <f>Data!$A$2</f>
        <v>Lắp đặt ván khuôn</v>
      </c>
      <c r="G361" s="220" t="s">
        <v>371</v>
      </c>
      <c r="H361" s="221">
        <v>442635.8</v>
      </c>
      <c r="I361" s="258">
        <v>442691.16</v>
      </c>
      <c r="J361" s="202" t="s">
        <v>61</v>
      </c>
      <c r="K361" s="222" t="s">
        <v>252</v>
      </c>
      <c r="L361" s="202">
        <f>111.78*8/51</f>
        <v>17.534117647058824</v>
      </c>
      <c r="M361"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61" s="220" t="str">
        <f>Data!$B$2</f>
        <v>TCVN 4453:1995 – Kết cấu bê tông và bê tông cốt thép – Quy phạm thi công và nghiệm thu.</v>
      </c>
      <c r="O361" s="202" t="s">
        <v>258</v>
      </c>
      <c r="P361" s="224" t="s">
        <v>238</v>
      </c>
      <c r="Q361" s="202" t="s">
        <v>251</v>
      </c>
      <c r="R361" s="202" t="s">
        <v>251</v>
      </c>
      <c r="S361" s="202">
        <v>4</v>
      </c>
    </row>
    <row r="362" spans="1:21" s="225" customFormat="1" ht="40.5">
      <c r="A362" s="217"/>
      <c r="B362" s="218"/>
      <c r="C362" s="148">
        <f>MAX($C$3:C361)+1</f>
        <v>340</v>
      </c>
      <c r="D362" s="116" t="str">
        <f>COUNT($C$341:C362)&amp;"/BBNT/KM442+620;KM442+660"</f>
        <v>18/BBNT/KM442+620;KM442+660</v>
      </c>
      <c r="E362" s="219">
        <f>+E361</f>
        <v>46046</v>
      </c>
      <c r="F362" s="220" t="str">
        <f>Data!$A$4</f>
        <v>Đổ bê tông</v>
      </c>
      <c r="G362" s="220" t="s">
        <v>372</v>
      </c>
      <c r="H362" s="221">
        <v>442635.8</v>
      </c>
      <c r="I362" s="258">
        <v>442691.16</v>
      </c>
      <c r="J362" s="202" t="s">
        <v>61</v>
      </c>
      <c r="K362" s="222" t="s">
        <v>254</v>
      </c>
      <c r="L362" s="202">
        <f>131.22*8/51</f>
        <v>20.583529411764705</v>
      </c>
      <c r="M362"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62" s="220" t="str">
        <f>Data!$B$4</f>
        <v xml:space="preserve"> TCVN 4453 : 1995 và các tiêu chuẩn, quy chuẩn hiện hành của nhà nước.</v>
      </c>
      <c r="O362" s="116" t="s">
        <v>257</v>
      </c>
      <c r="P362" s="224" t="s">
        <v>238</v>
      </c>
      <c r="Q362" s="202" t="s">
        <v>251</v>
      </c>
      <c r="R362" s="202" t="s">
        <v>251</v>
      </c>
      <c r="S362" s="202">
        <v>4</v>
      </c>
    </row>
    <row r="363" spans="1:21" s="225" customFormat="1" ht="33.75">
      <c r="A363" s="217"/>
      <c r="B363" s="218"/>
      <c r="C363" s="148">
        <f>MAX($C$3:C362)+1</f>
        <v>341</v>
      </c>
      <c r="D363" s="116" t="str">
        <f>COUNT($C$341:C363)&amp;"/BBNT/KM442+620;KM442+660"</f>
        <v>19/BBNT/KM442+620;KM442+660</v>
      </c>
      <c r="E363" s="219">
        <f>+E362+7</f>
        <v>46053</v>
      </c>
      <c r="F363" s="220" t="str">
        <f>Data!$A$5</f>
        <v>NT bê tông</v>
      </c>
      <c r="G363" s="220" t="s">
        <v>373</v>
      </c>
      <c r="H363" s="221">
        <v>442635.8</v>
      </c>
      <c r="I363" s="258">
        <v>442691.16</v>
      </c>
      <c r="J363" s="202" t="s">
        <v>61</v>
      </c>
      <c r="K363" s="222" t="s">
        <v>254</v>
      </c>
      <c r="L363" s="202">
        <f>+L362</f>
        <v>20.583529411764705</v>
      </c>
      <c r="M363"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63" s="220" t="str">
        <f>Data!$B$5</f>
        <v>TCVN 4453:1995 – Kết cấu bê tông và bê tông cốt thép – Quy phạm thi công và nghiệm thu.</v>
      </c>
      <c r="O363" s="202" t="s">
        <v>258</v>
      </c>
      <c r="P363" s="224" t="s">
        <v>238</v>
      </c>
      <c r="Q363" s="202"/>
      <c r="R363" s="202" t="s">
        <v>251</v>
      </c>
      <c r="S363" s="202">
        <v>4</v>
      </c>
    </row>
    <row r="364" spans="1:21" s="262" customFormat="1" ht="40.5">
      <c r="A364" s="252"/>
      <c r="B364" s="253"/>
      <c r="C364" s="148">
        <f>MAX($C$3:C363)+1</f>
        <v>342</v>
      </c>
      <c r="D364" s="116" t="str">
        <f>COUNT($C$341:C364)&amp;"/BBNT/KM442+620;KM442+660"</f>
        <v>20/BBNT/KM442+620;KM442+660</v>
      </c>
      <c r="E364" s="256">
        <f>+E361+1</f>
        <v>46047</v>
      </c>
      <c r="F364" s="257" t="str">
        <f>Data!$A$2</f>
        <v>Lắp đặt ván khuôn</v>
      </c>
      <c r="G364" s="257" t="s">
        <v>374</v>
      </c>
      <c r="H364" s="258">
        <v>442635.8</v>
      </c>
      <c r="I364" s="258">
        <v>442691.16</v>
      </c>
      <c r="J364" s="255" t="s">
        <v>61</v>
      </c>
      <c r="K364" s="259" t="s">
        <v>252</v>
      </c>
      <c r="L364" s="255">
        <f>111.78*5.5/51</f>
        <v>12.054705882352941</v>
      </c>
      <c r="M364"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64" s="257" t="str">
        <f>Data!$B$2</f>
        <v>TCVN 4453:1995 – Kết cấu bê tông và bê tông cốt thép – Quy phạm thi công và nghiệm thu.</v>
      </c>
      <c r="O364" s="255" t="s">
        <v>258</v>
      </c>
      <c r="P364" s="261" t="s">
        <v>238</v>
      </c>
      <c r="Q364" s="255" t="s">
        <v>251</v>
      </c>
      <c r="R364" s="255" t="s">
        <v>251</v>
      </c>
      <c r="S364" s="255">
        <v>4</v>
      </c>
    </row>
    <row r="365" spans="1:21" s="262" customFormat="1" ht="40.5">
      <c r="A365" s="252"/>
      <c r="B365" s="253"/>
      <c r="C365" s="148">
        <f>MAX($C$3:C364)+1</f>
        <v>343</v>
      </c>
      <c r="D365" s="116" t="str">
        <f>COUNT($C$341:C365)&amp;"/BBNT/KM442+620;KM442+660"</f>
        <v>21/BBNT/KM442+620;KM442+660</v>
      </c>
      <c r="E365" s="256">
        <f>+E364</f>
        <v>46047</v>
      </c>
      <c r="F365" s="257" t="str">
        <f>Data!$A$4</f>
        <v>Đổ bê tông</v>
      </c>
      <c r="G365" s="257" t="s">
        <v>375</v>
      </c>
      <c r="H365" s="258">
        <v>442635.8</v>
      </c>
      <c r="I365" s="258">
        <v>442691.16</v>
      </c>
      <c r="J365" s="255" t="s">
        <v>61</v>
      </c>
      <c r="K365" s="259" t="s">
        <v>254</v>
      </c>
      <c r="L365" s="255">
        <f>+L368</f>
        <v>13.458627450980401</v>
      </c>
      <c r="M365"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65" s="257" t="str">
        <f>Data!$B$4</f>
        <v xml:space="preserve"> TCVN 4453 : 1995 và các tiêu chuẩn, quy chuẩn hiện hành của nhà nước.</v>
      </c>
      <c r="O365" s="116" t="s">
        <v>257</v>
      </c>
      <c r="P365" s="261" t="s">
        <v>238</v>
      </c>
      <c r="Q365" s="255" t="s">
        <v>251</v>
      </c>
      <c r="R365" s="255" t="s">
        <v>251</v>
      </c>
      <c r="S365" s="255">
        <v>4</v>
      </c>
    </row>
    <row r="366" spans="1:21" s="262" customFormat="1" ht="33.75">
      <c r="A366" s="252"/>
      <c r="B366" s="253"/>
      <c r="C366" s="148">
        <f>MAX($C$3:C365)+1</f>
        <v>344</v>
      </c>
      <c r="D366" s="116" t="str">
        <f>COUNT($C$341:C366)&amp;"/BBNT/KM442+620;KM442+660"</f>
        <v>22/BBNT/KM442+620;KM442+660</v>
      </c>
      <c r="E366" s="256">
        <f>+E365+7</f>
        <v>46054</v>
      </c>
      <c r="F366" s="257" t="str">
        <f>Data!$A$5</f>
        <v>NT bê tông</v>
      </c>
      <c r="G366" s="257" t="s">
        <v>376</v>
      </c>
      <c r="H366" s="258">
        <v>442635.8</v>
      </c>
      <c r="I366" s="258">
        <v>442691.16</v>
      </c>
      <c r="J366" s="255" t="s">
        <v>61</v>
      </c>
      <c r="K366" s="259" t="s">
        <v>254</v>
      </c>
      <c r="L366" s="255">
        <f>+L365</f>
        <v>13.458627450980401</v>
      </c>
      <c r="M366"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66" s="257" t="str">
        <f>Data!$B$5</f>
        <v>TCVN 4453:1995 – Kết cấu bê tông và bê tông cốt thép – Quy phạm thi công và nghiệm thu.</v>
      </c>
      <c r="O366" s="255" t="s">
        <v>258</v>
      </c>
      <c r="P366" s="261" t="s">
        <v>238</v>
      </c>
      <c r="Q366" s="255"/>
      <c r="R366" s="255" t="s">
        <v>251</v>
      </c>
      <c r="S366" s="255">
        <v>4</v>
      </c>
    </row>
    <row r="367" spans="1:21" s="225" customFormat="1" ht="40.5">
      <c r="A367" s="217"/>
      <c r="B367" s="218"/>
      <c r="C367" s="148">
        <f>MAX($C$3:C366)+1</f>
        <v>345</v>
      </c>
      <c r="D367" s="116" t="str">
        <f>COUNT($C$341:C367)&amp;"/BBNT/KM442+620;KM442+660"</f>
        <v>23/BBNT/KM442+620;KM442+660</v>
      </c>
      <c r="E367" s="219">
        <f>+E364+1</f>
        <v>46048</v>
      </c>
      <c r="F367" s="220" t="str">
        <f>Data!$A$2</f>
        <v>Lắp đặt ván khuôn</v>
      </c>
      <c r="G367" s="220" t="s">
        <v>377</v>
      </c>
      <c r="H367" s="221">
        <v>442635.8</v>
      </c>
      <c r="I367" s="258">
        <v>442691.16</v>
      </c>
      <c r="J367" s="202" t="s">
        <v>61</v>
      </c>
      <c r="K367" s="222" t="s">
        <v>252</v>
      </c>
      <c r="L367" s="202">
        <f>111.78*5.5/51</f>
        <v>12.054705882352941</v>
      </c>
      <c r="M367"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67" s="220" t="str">
        <f>Data!$B$2</f>
        <v>TCVN 4453:1995 – Kết cấu bê tông và bê tông cốt thép – Quy phạm thi công và nghiệm thu.</v>
      </c>
      <c r="O367" s="202" t="s">
        <v>258</v>
      </c>
      <c r="P367" s="224" t="s">
        <v>238</v>
      </c>
      <c r="Q367" s="202" t="s">
        <v>251</v>
      </c>
      <c r="R367" s="202" t="s">
        <v>251</v>
      </c>
      <c r="S367" s="202">
        <v>4</v>
      </c>
      <c r="U367" s="225">
        <f>360.75*8/51+0.8*2*8</f>
        <v>69.388235294117649</v>
      </c>
    </row>
    <row r="368" spans="1:21" s="225" customFormat="1" ht="40.5">
      <c r="A368" s="217"/>
      <c r="B368" s="218"/>
      <c r="C368" s="148">
        <f>MAX($C$3:C367)+1</f>
        <v>346</v>
      </c>
      <c r="D368" s="116" t="str">
        <f>COUNT($C$341:C368)&amp;"/BBNT/KM442+620;KM442+660"</f>
        <v>24/BBNT/KM442+620;KM442+660</v>
      </c>
      <c r="E368" s="219">
        <f>+E367</f>
        <v>46048</v>
      </c>
      <c r="F368" s="220" t="str">
        <f>Data!$A$4</f>
        <v>Đổ bê tông</v>
      </c>
      <c r="G368" s="220" t="s">
        <v>378</v>
      </c>
      <c r="H368" s="221">
        <v>442635.8</v>
      </c>
      <c r="I368" s="258">
        <v>442691.16</v>
      </c>
      <c r="J368" s="202" t="s">
        <v>61</v>
      </c>
      <c r="K368" s="222" t="s">
        <v>254</v>
      </c>
      <c r="L368" s="202">
        <f>(131.22-L363-L360-L357-L354-L350)/2</f>
        <v>13.458627450980401</v>
      </c>
      <c r="M368"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68" s="220" t="str">
        <f>Data!$B$4</f>
        <v xml:space="preserve"> TCVN 4453 : 1995 và các tiêu chuẩn, quy chuẩn hiện hành của nhà nước.</v>
      </c>
      <c r="O368" s="116" t="s">
        <v>257</v>
      </c>
      <c r="P368" s="224" t="s">
        <v>238</v>
      </c>
      <c r="Q368" s="202" t="s">
        <v>251</v>
      </c>
      <c r="R368" s="202" t="s">
        <v>251</v>
      </c>
      <c r="S368" s="202">
        <v>4</v>
      </c>
      <c r="U368" s="225">
        <v>365.75</v>
      </c>
    </row>
    <row r="369" spans="1:21" s="225" customFormat="1" ht="33.75">
      <c r="A369" s="217"/>
      <c r="B369" s="218"/>
      <c r="C369" s="148">
        <f>MAX($C$3:C368)+1</f>
        <v>347</v>
      </c>
      <c r="D369" s="116" t="str">
        <f>COUNT($C$341:C369)&amp;"/BBNT/KM442+620;KM442+660"</f>
        <v>25/BBNT/KM442+620;KM442+660</v>
      </c>
      <c r="E369" s="219">
        <f>+E368+7</f>
        <v>46055</v>
      </c>
      <c r="F369" s="220" t="str">
        <f>Data!$A$5</f>
        <v>NT bê tông</v>
      </c>
      <c r="G369" s="220" t="s">
        <v>379</v>
      </c>
      <c r="H369" s="221">
        <v>442635.8</v>
      </c>
      <c r="I369" s="258">
        <v>442691.16</v>
      </c>
      <c r="J369" s="202" t="s">
        <v>61</v>
      </c>
      <c r="K369" s="222" t="s">
        <v>254</v>
      </c>
      <c r="L369" s="202">
        <f>+L368</f>
        <v>13.458627450980401</v>
      </c>
      <c r="M369"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69" s="220" t="str">
        <f>Data!$B$5</f>
        <v>TCVN 4453:1995 – Kết cấu bê tông và bê tông cốt thép – Quy phạm thi công và nghiệm thu.</v>
      </c>
      <c r="O369" s="202" t="s">
        <v>258</v>
      </c>
      <c r="P369" s="224" t="s">
        <v>238</v>
      </c>
      <c r="Q369" s="202"/>
      <c r="R369" s="202" t="s">
        <v>251</v>
      </c>
      <c r="S369" s="202">
        <v>4</v>
      </c>
      <c r="U369" s="225">
        <f>+U368-U367</f>
        <v>296.36176470588236</v>
      </c>
    </row>
    <row r="370" spans="1:21" ht="40.5">
      <c r="A370" s="146"/>
      <c r="B370" s="147"/>
      <c r="C370" s="148">
        <f>MAX($C$3:C369)+1</f>
        <v>348</v>
      </c>
      <c r="D370" s="116" t="str">
        <f>COUNT($C$341:C370)&amp;"/BBNT/KM442+620;KM442+660"</f>
        <v>26/BBNT/KM442+620;KM442+660</v>
      </c>
      <c r="E370" s="149">
        <f>+E351</f>
        <v>46049</v>
      </c>
      <c r="F370" s="114" t="str">
        <f>Data!$A$2</f>
        <v>Lắp đặt ván khuôn</v>
      </c>
      <c r="G370" s="114" t="s">
        <v>380</v>
      </c>
      <c r="H370" s="187">
        <v>442635.8</v>
      </c>
      <c r="I370" s="258">
        <v>442691.16</v>
      </c>
      <c r="J370" s="116" t="s">
        <v>61</v>
      </c>
      <c r="K370" s="151" t="s">
        <v>252</v>
      </c>
      <c r="L370" s="116">
        <f>+U367/2</f>
        <v>34.694117647058825</v>
      </c>
      <c r="M370"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70" s="114" t="str">
        <f>Data!$B$2</f>
        <v>TCVN 4453:1995 – Kết cấu bê tông và bê tông cốt thép – Quy phạm thi công và nghiệm thu.</v>
      </c>
      <c r="O370" s="116" t="s">
        <v>258</v>
      </c>
      <c r="P370" s="118" t="s">
        <v>238</v>
      </c>
      <c r="Q370" s="116" t="s">
        <v>251</v>
      </c>
      <c r="R370" s="116" t="s">
        <v>251</v>
      </c>
      <c r="S370" s="116">
        <v>4</v>
      </c>
    </row>
    <row r="371" spans="1:21" ht="33.75">
      <c r="A371" s="146"/>
      <c r="B371" s="147"/>
      <c r="C371" s="148">
        <f>MAX($C$3:C370)+1</f>
        <v>349</v>
      </c>
      <c r="D371" s="116" t="str">
        <f>COUNT($C$341:C371)&amp;"/BBNT/KM442+620;KM442+660"</f>
        <v>27/BBNT/KM442+620;KM442+660</v>
      </c>
      <c r="E371" s="149">
        <f>+E370</f>
        <v>46049</v>
      </c>
      <c r="F371" s="114" t="str">
        <f>Data!$A$26</f>
        <v>Lắp đặt lỗ thoát nước</v>
      </c>
      <c r="G371" s="114" t="s">
        <v>500</v>
      </c>
      <c r="H371" s="187">
        <v>442635.8</v>
      </c>
      <c r="I371" s="258">
        <v>442691.16</v>
      </c>
      <c r="J371" s="116" t="s">
        <v>61</v>
      </c>
      <c r="K371" s="151" t="s">
        <v>274</v>
      </c>
      <c r="L371" s="116">
        <v>4</v>
      </c>
      <c r="M371"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71" s="114" t="str">
        <f>Data!$B$26</f>
        <v>TCVN 4453:1995 – Kết cấu bê tông và bê tông cốt thép – Quy phạm thi công và nghiệm thu.</v>
      </c>
      <c r="O371" s="116" t="s">
        <v>258</v>
      </c>
      <c r="P371" s="118" t="s">
        <v>238</v>
      </c>
      <c r="Q371" s="116" t="s">
        <v>251</v>
      </c>
      <c r="R371" s="116" t="s">
        <v>251</v>
      </c>
      <c r="S371" s="116">
        <v>4</v>
      </c>
    </row>
    <row r="372" spans="1:21" ht="40.5">
      <c r="A372" s="146"/>
      <c r="B372" s="147"/>
      <c r="C372" s="148">
        <f>MAX($C$3:C371)+1</f>
        <v>350</v>
      </c>
      <c r="D372" s="116" t="str">
        <f>COUNT($C$341:C372)&amp;"/BBNT/KM442+620;KM442+660"</f>
        <v>28/BBNT/KM442+620;KM442+660</v>
      </c>
      <c r="E372" s="149">
        <f>+E370</f>
        <v>46049</v>
      </c>
      <c r="F372" s="114" t="str">
        <f>Data!$A$4</f>
        <v>Đổ bê tông</v>
      </c>
      <c r="G372" s="114" t="s">
        <v>381</v>
      </c>
      <c r="H372" s="187">
        <v>442635.8</v>
      </c>
      <c r="I372" s="258">
        <v>442691.16</v>
      </c>
      <c r="J372" s="116" t="s">
        <v>61</v>
      </c>
      <c r="K372" s="151" t="s">
        <v>254</v>
      </c>
      <c r="L372" s="116">
        <f>2.46*8+1</f>
        <v>20.68</v>
      </c>
      <c r="M37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72" s="114" t="str">
        <f>Data!$B$4</f>
        <v xml:space="preserve"> TCVN 4453 : 1995 và các tiêu chuẩn, quy chuẩn hiện hành của nhà nước.</v>
      </c>
      <c r="O372" s="116" t="s">
        <v>257</v>
      </c>
      <c r="P372" s="118" t="s">
        <v>238</v>
      </c>
      <c r="Q372" s="116" t="s">
        <v>251</v>
      </c>
      <c r="R372" s="116" t="s">
        <v>251</v>
      </c>
      <c r="S372" s="116">
        <v>4</v>
      </c>
    </row>
    <row r="373" spans="1:21" ht="33.75">
      <c r="A373" s="146"/>
      <c r="B373" s="147"/>
      <c r="C373" s="148">
        <f>MAX($C$3:C372)+1</f>
        <v>351</v>
      </c>
      <c r="D373" s="116" t="str">
        <f>COUNT($C$341:C373)&amp;"/BBNT/KM442+620;KM442+660"</f>
        <v>29/BBNT/KM442+620;KM442+660</v>
      </c>
      <c r="E373" s="149">
        <f>+E372+7</f>
        <v>46056</v>
      </c>
      <c r="F373" s="114" t="str">
        <f>Data!$A$5</f>
        <v>NT bê tông</v>
      </c>
      <c r="G373" s="114" t="s">
        <v>382</v>
      </c>
      <c r="H373" s="187">
        <v>442635.8</v>
      </c>
      <c r="I373" s="258">
        <v>442691.16</v>
      </c>
      <c r="J373" s="116" t="s">
        <v>61</v>
      </c>
      <c r="K373" s="151" t="s">
        <v>254</v>
      </c>
      <c r="L373" s="116">
        <f>+L372</f>
        <v>20.68</v>
      </c>
      <c r="M37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73" s="114" t="str">
        <f>Data!$B$5</f>
        <v>TCVN 4453:1995 – Kết cấu bê tông và bê tông cốt thép – Quy phạm thi công và nghiệm thu.</v>
      </c>
      <c r="O373" s="116" t="s">
        <v>258</v>
      </c>
      <c r="P373" s="118" t="s">
        <v>238</v>
      </c>
      <c r="Q373" s="116"/>
      <c r="R373" s="116" t="s">
        <v>251</v>
      </c>
      <c r="S373" s="116">
        <v>4</v>
      </c>
    </row>
    <row r="374" spans="1:21" s="262" customFormat="1" ht="40.5">
      <c r="A374" s="252"/>
      <c r="B374" s="253"/>
      <c r="C374" s="148">
        <f>MAX($C$3:C373)+1</f>
        <v>352</v>
      </c>
      <c r="D374" s="116" t="str">
        <f>COUNT($C$341:C374)&amp;"/BBNT/KM442+620;KM442+660"</f>
        <v>30/BBNT/KM442+620;KM442+660</v>
      </c>
      <c r="E374" s="256">
        <f>+E370+1</f>
        <v>46050</v>
      </c>
      <c r="F374" s="257" t="str">
        <f>Data!$A$2</f>
        <v>Lắp đặt ván khuôn</v>
      </c>
      <c r="G374" s="257" t="s">
        <v>275</v>
      </c>
      <c r="H374" s="258">
        <v>442635.8</v>
      </c>
      <c r="I374" s="258">
        <v>442691.16</v>
      </c>
      <c r="J374" s="255" t="s">
        <v>61</v>
      </c>
      <c r="K374" s="259" t="s">
        <v>252</v>
      </c>
      <c r="L374" s="255">
        <f>+L370</f>
        <v>34.694117647058825</v>
      </c>
      <c r="M374"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74" s="257" t="str">
        <f>Data!$B$2</f>
        <v>TCVN 4453:1995 – Kết cấu bê tông và bê tông cốt thép – Quy phạm thi công và nghiệm thu.</v>
      </c>
      <c r="O374" s="255" t="s">
        <v>258</v>
      </c>
      <c r="P374" s="261" t="s">
        <v>238</v>
      </c>
      <c r="Q374" s="255" t="s">
        <v>251</v>
      </c>
      <c r="R374" s="255" t="s">
        <v>251</v>
      </c>
      <c r="S374" s="255">
        <v>4</v>
      </c>
    </row>
    <row r="375" spans="1:21" s="506" customFormat="1" ht="40.5">
      <c r="A375" s="496"/>
      <c r="B375" s="497"/>
      <c r="C375" s="515">
        <f>MAX($C$3:C374)+1</f>
        <v>353</v>
      </c>
      <c r="D375" s="335" t="str">
        <f>COUNT($C$341:C375)&amp;"/BBNT/KM442+620;KM442+660"</f>
        <v>31/BBNT/KM442+620;KM442+660</v>
      </c>
      <c r="E375" s="498">
        <f>+E372+1</f>
        <v>46050</v>
      </c>
      <c r="F375" s="499" t="str">
        <f>Data!$A$38</f>
        <v>Khe phòng lún (bao tải tẩm nhựa dày 2cm)</v>
      </c>
      <c r="G375" s="499" t="s">
        <v>341</v>
      </c>
      <c r="H375" s="500">
        <v>442635.8</v>
      </c>
      <c r="I375" s="500">
        <v>442691.16</v>
      </c>
      <c r="J375" s="503" t="s">
        <v>61</v>
      </c>
      <c r="K375" s="502" t="s">
        <v>254</v>
      </c>
      <c r="L375" s="590">
        <f>0.1*0.666666666666667</f>
        <v>6.6666666666666693E-2</v>
      </c>
      <c r="M375" s="504"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75" s="499" t="str">
        <f>Data!$B$38</f>
        <v>TCVN 4453:1995 – Kết cấu bê tông và bê tông cốt thép – Quy phạm thi công và nghiệm thu.</v>
      </c>
      <c r="O375" s="503" t="s">
        <v>258</v>
      </c>
      <c r="P375" s="505" t="s">
        <v>238</v>
      </c>
      <c r="Q375" s="503" t="s">
        <v>251</v>
      </c>
      <c r="R375" s="503" t="s">
        <v>251</v>
      </c>
      <c r="S375" s="503">
        <v>4</v>
      </c>
      <c r="U375" s="506">
        <f>0.64/6</f>
        <v>0.10666666666666667</v>
      </c>
    </row>
    <row r="376" spans="1:21" s="262" customFormat="1" ht="33.75">
      <c r="A376" s="252"/>
      <c r="B376" s="253"/>
      <c r="C376" s="148">
        <f>MAX($C$3:C375)+1</f>
        <v>354</v>
      </c>
      <c r="D376" s="116" t="str">
        <f>COUNT($C$341:C376)&amp;"/BBNT/KM442+620;KM442+660"</f>
        <v>32/BBNT/KM442+620;KM442+660</v>
      </c>
      <c r="E376" s="256">
        <f>+E374</f>
        <v>46050</v>
      </c>
      <c r="F376" s="257" t="str">
        <f>Data!$A$26</f>
        <v>Lắp đặt lỗ thoát nước</v>
      </c>
      <c r="G376" s="257" t="s">
        <v>501</v>
      </c>
      <c r="H376" s="258">
        <v>442635.8</v>
      </c>
      <c r="I376" s="258">
        <v>442691.16</v>
      </c>
      <c r="J376" s="255" t="s">
        <v>61</v>
      </c>
      <c r="K376" s="259" t="s">
        <v>274</v>
      </c>
      <c r="L376" s="255">
        <v>4</v>
      </c>
      <c r="M376" s="260"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76" s="257" t="str">
        <f>Data!$B$26</f>
        <v>TCVN 4453:1995 – Kết cấu bê tông và bê tông cốt thép – Quy phạm thi công và nghiệm thu.</v>
      </c>
      <c r="O376" s="255" t="s">
        <v>258</v>
      </c>
      <c r="P376" s="261" t="s">
        <v>238</v>
      </c>
      <c r="Q376" s="255" t="s">
        <v>251</v>
      </c>
      <c r="R376" s="255" t="s">
        <v>251</v>
      </c>
      <c r="S376" s="255">
        <v>4</v>
      </c>
    </row>
    <row r="377" spans="1:21" s="262" customFormat="1" ht="40.5">
      <c r="A377" s="252"/>
      <c r="B377" s="253"/>
      <c r="C377" s="148">
        <f>MAX($C$3:C376)+1</f>
        <v>355</v>
      </c>
      <c r="D377" s="116" t="str">
        <f>COUNT($C$341:C377)&amp;"/BBNT/KM442+620;KM442+660"</f>
        <v>33/BBNT/KM442+620;KM442+660</v>
      </c>
      <c r="E377" s="256">
        <f>+E374</f>
        <v>46050</v>
      </c>
      <c r="F377" s="257" t="str">
        <f>Data!$A$4</f>
        <v>Đổ bê tông</v>
      </c>
      <c r="G377" s="257" t="s">
        <v>276</v>
      </c>
      <c r="H377" s="258">
        <v>442635.8</v>
      </c>
      <c r="I377" s="258">
        <v>442691.16</v>
      </c>
      <c r="J377" s="255" t="s">
        <v>61</v>
      </c>
      <c r="K377" s="259" t="s">
        <v>254</v>
      </c>
      <c r="L377" s="255">
        <f>2.05*8</f>
        <v>16.399999999999999</v>
      </c>
      <c r="M377"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77" s="257" t="str">
        <f>Data!$B$4</f>
        <v xml:space="preserve"> TCVN 4453 : 1995 và các tiêu chuẩn, quy chuẩn hiện hành của nhà nước.</v>
      </c>
      <c r="O377" s="116" t="s">
        <v>257</v>
      </c>
      <c r="P377" s="261" t="s">
        <v>238</v>
      </c>
      <c r="Q377" s="255" t="s">
        <v>251</v>
      </c>
      <c r="R377" s="255" t="s">
        <v>251</v>
      </c>
      <c r="S377" s="255">
        <v>4</v>
      </c>
    </row>
    <row r="378" spans="1:21" s="262" customFormat="1" ht="33.75">
      <c r="A378" s="252"/>
      <c r="B378" s="253"/>
      <c r="C378" s="148">
        <f>MAX($C$3:C377)+1</f>
        <v>356</v>
      </c>
      <c r="D378" s="116" t="str">
        <f>COUNT($C$341:C378)&amp;"/BBNT/KM442+620;KM442+660"</f>
        <v>34/BBNT/KM442+620;KM442+660</v>
      </c>
      <c r="E378" s="256">
        <f>+E377+7</f>
        <v>46057</v>
      </c>
      <c r="F378" s="257" t="str">
        <f>Data!$A$5</f>
        <v>NT bê tông</v>
      </c>
      <c r="G378" s="257" t="s">
        <v>277</v>
      </c>
      <c r="H378" s="258">
        <v>442635.8</v>
      </c>
      <c r="I378" s="258">
        <v>442691.16</v>
      </c>
      <c r="J378" s="255" t="s">
        <v>61</v>
      </c>
      <c r="K378" s="259" t="s">
        <v>254</v>
      </c>
      <c r="L378" s="255">
        <f>+L377</f>
        <v>16.399999999999999</v>
      </c>
      <c r="M378"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78" s="257" t="str">
        <f>Data!$B$5</f>
        <v>TCVN 4453:1995 – Kết cấu bê tông và bê tông cốt thép – Quy phạm thi công và nghiệm thu.</v>
      </c>
      <c r="O378" s="255" t="s">
        <v>258</v>
      </c>
      <c r="P378" s="261" t="s">
        <v>238</v>
      </c>
      <c r="Q378" s="255"/>
      <c r="R378" s="255" t="s">
        <v>251</v>
      </c>
      <c r="S378" s="255">
        <v>4</v>
      </c>
    </row>
    <row r="379" spans="1:21" ht="40.5">
      <c r="A379" s="146"/>
      <c r="B379" s="147"/>
      <c r="C379" s="148">
        <f>MAX($C$3:C378)+1</f>
        <v>357</v>
      </c>
      <c r="D379" s="116" t="str">
        <f>COUNT($C$341:C379)&amp;"/BBNT/KM442+620;KM442+660"</f>
        <v>35/BBNT/KM442+620;KM442+660</v>
      </c>
      <c r="E379" s="149">
        <f>+E374+1</f>
        <v>46051</v>
      </c>
      <c r="F379" s="114" t="str">
        <f>Data!$A$2</f>
        <v>Lắp đặt ván khuôn</v>
      </c>
      <c r="G379" s="114" t="s">
        <v>278</v>
      </c>
      <c r="H379" s="187">
        <v>442635.8</v>
      </c>
      <c r="I379" s="258">
        <v>442691.16</v>
      </c>
      <c r="J379" s="116" t="s">
        <v>61</v>
      </c>
      <c r="K379" s="151" t="s">
        <v>252</v>
      </c>
      <c r="L379" s="116">
        <f>+L374</f>
        <v>34.694117647058825</v>
      </c>
      <c r="M379"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79" s="114" t="str">
        <f>Data!$B$2</f>
        <v>TCVN 4453:1995 – Kết cấu bê tông và bê tông cốt thép – Quy phạm thi công và nghiệm thu.</v>
      </c>
      <c r="O379" s="116" t="s">
        <v>258</v>
      </c>
      <c r="P379" s="118" t="s">
        <v>238</v>
      </c>
      <c r="Q379" s="116" t="s">
        <v>251</v>
      </c>
      <c r="R379" s="116" t="s">
        <v>251</v>
      </c>
      <c r="S379" s="116">
        <v>4</v>
      </c>
    </row>
    <row r="380" spans="1:21" ht="40.5">
      <c r="A380" s="146"/>
      <c r="B380" s="147"/>
      <c r="C380" s="148">
        <f>MAX($C$3:C379)+1</f>
        <v>358</v>
      </c>
      <c r="D380" s="116" t="str">
        <f>COUNT($C$341:C380)&amp;"/BBNT/KM442+620;KM442+660"</f>
        <v>36/BBNT/KM442+620;KM442+660</v>
      </c>
      <c r="E380" s="149">
        <f>+E377+1</f>
        <v>46051</v>
      </c>
      <c r="F380" s="114" t="str">
        <f>Data!$A$38</f>
        <v>Khe phòng lún (bao tải tẩm nhựa dày 2cm)</v>
      </c>
      <c r="G380" s="114" t="s">
        <v>341</v>
      </c>
      <c r="H380" s="187">
        <v>442635.8</v>
      </c>
      <c r="I380" s="258">
        <v>442691.16</v>
      </c>
      <c r="J380" s="116" t="s">
        <v>61</v>
      </c>
      <c r="K380" s="151" t="s">
        <v>254</v>
      </c>
      <c r="L380" s="191">
        <f>0.1*0.666666666666667</f>
        <v>6.6666666666666693E-2</v>
      </c>
      <c r="M380"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80" s="114" t="str">
        <f>Data!$B$38</f>
        <v>TCVN 4453:1995 – Kết cấu bê tông và bê tông cốt thép – Quy phạm thi công và nghiệm thu.</v>
      </c>
      <c r="O380" s="116" t="s">
        <v>258</v>
      </c>
      <c r="P380" s="118" t="s">
        <v>238</v>
      </c>
      <c r="Q380" s="116" t="s">
        <v>251</v>
      </c>
      <c r="R380" s="116" t="s">
        <v>251</v>
      </c>
      <c r="S380" s="116">
        <v>4</v>
      </c>
      <c r="U380" s="152">
        <f>0.64/6</f>
        <v>0.10666666666666667</v>
      </c>
    </row>
    <row r="381" spans="1:21" ht="33.75">
      <c r="A381" s="146"/>
      <c r="B381" s="147"/>
      <c r="C381" s="148">
        <f>MAX($C$3:C380)+1</f>
        <v>359</v>
      </c>
      <c r="D381" s="116" t="str">
        <f>COUNT($C$341:C381)&amp;"/BBNT/KM442+620;KM442+660"</f>
        <v>37/BBNT/KM442+620;KM442+660</v>
      </c>
      <c r="E381" s="149">
        <f>+E379</f>
        <v>46051</v>
      </c>
      <c r="F381" s="114" t="str">
        <f>Data!$A$26</f>
        <v>Lắp đặt lỗ thoát nước</v>
      </c>
      <c r="G381" s="114" t="s">
        <v>502</v>
      </c>
      <c r="H381" s="187">
        <v>442635.8</v>
      </c>
      <c r="I381" s="258">
        <v>442691.16</v>
      </c>
      <c r="J381" s="116" t="s">
        <v>61</v>
      </c>
      <c r="K381" s="151" t="s">
        <v>274</v>
      </c>
      <c r="L381" s="116">
        <v>4</v>
      </c>
      <c r="M381"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81" s="114" t="str">
        <f>Data!$B$26</f>
        <v>TCVN 4453:1995 – Kết cấu bê tông và bê tông cốt thép – Quy phạm thi công và nghiệm thu.</v>
      </c>
      <c r="O381" s="116" t="s">
        <v>258</v>
      </c>
      <c r="P381" s="118" t="s">
        <v>238</v>
      </c>
      <c r="Q381" s="116" t="s">
        <v>251</v>
      </c>
      <c r="R381" s="116" t="s">
        <v>251</v>
      </c>
      <c r="S381" s="116">
        <v>4</v>
      </c>
    </row>
    <row r="382" spans="1:21" ht="40.5">
      <c r="A382" s="146"/>
      <c r="B382" s="147"/>
      <c r="C382" s="148">
        <f>MAX($C$3:C381)+1</f>
        <v>360</v>
      </c>
      <c r="D382" s="116" t="str">
        <f>COUNT($C$341:C382)&amp;"/BBNT/KM442+620;KM442+660"</f>
        <v>38/BBNT/KM442+620;KM442+660</v>
      </c>
      <c r="E382" s="149">
        <f>+E379</f>
        <v>46051</v>
      </c>
      <c r="F382" s="114" t="str">
        <f>Data!$A$4</f>
        <v>Đổ bê tông</v>
      </c>
      <c r="G382" s="114" t="s">
        <v>279</v>
      </c>
      <c r="H382" s="187">
        <v>442635.8</v>
      </c>
      <c r="I382" s="258">
        <v>442691.16</v>
      </c>
      <c r="J382" s="116" t="s">
        <v>61</v>
      </c>
      <c r="K382" s="151" t="s">
        <v>254</v>
      </c>
      <c r="L382" s="116">
        <f>2.05*8</f>
        <v>16.399999999999999</v>
      </c>
      <c r="M38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82" s="114" t="str">
        <f>Data!$B$4</f>
        <v xml:space="preserve"> TCVN 4453 : 1995 và các tiêu chuẩn, quy chuẩn hiện hành của nhà nước.</v>
      </c>
      <c r="O382" s="116" t="s">
        <v>257</v>
      </c>
      <c r="P382" s="118" t="s">
        <v>238</v>
      </c>
      <c r="Q382" s="116" t="s">
        <v>251</v>
      </c>
      <c r="R382" s="116" t="s">
        <v>251</v>
      </c>
      <c r="S382" s="116">
        <v>4</v>
      </c>
    </row>
    <row r="383" spans="1:21" ht="33.75">
      <c r="A383" s="146"/>
      <c r="B383" s="147"/>
      <c r="C383" s="148">
        <f>MAX($C$3:C382)+1</f>
        <v>361</v>
      </c>
      <c r="D383" s="116" t="str">
        <f>COUNT($C$341:C383)&amp;"/BBNT/KM442+620;KM442+660"</f>
        <v>39/BBNT/KM442+620;KM442+660</v>
      </c>
      <c r="E383" s="149">
        <f>+E382+7</f>
        <v>46058</v>
      </c>
      <c r="F383" s="114" t="str">
        <f>Data!$A$5</f>
        <v>NT bê tông</v>
      </c>
      <c r="G383" s="114" t="s">
        <v>280</v>
      </c>
      <c r="H383" s="187">
        <v>442635.8</v>
      </c>
      <c r="I383" s="258">
        <v>442691.16</v>
      </c>
      <c r="J383" s="116" t="s">
        <v>61</v>
      </c>
      <c r="K383" s="151" t="s">
        <v>254</v>
      </c>
      <c r="L383" s="116">
        <f>+L382</f>
        <v>16.399999999999999</v>
      </c>
      <c r="M383"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83" s="114" t="str">
        <f>Data!$B$5</f>
        <v>TCVN 4453:1995 – Kết cấu bê tông và bê tông cốt thép – Quy phạm thi công và nghiệm thu.</v>
      </c>
      <c r="O383" s="116" t="s">
        <v>258</v>
      </c>
      <c r="P383" s="118" t="s">
        <v>238</v>
      </c>
      <c r="Q383" s="116"/>
      <c r="R383" s="116" t="s">
        <v>251</v>
      </c>
      <c r="S383" s="116">
        <v>4</v>
      </c>
    </row>
    <row r="384" spans="1:21" s="225" customFormat="1" ht="40.5">
      <c r="A384" s="217"/>
      <c r="B384" s="218"/>
      <c r="C384" s="148">
        <f>MAX($C$3:C383)+1</f>
        <v>362</v>
      </c>
      <c r="D384" s="116" t="str">
        <f>COUNT($C$341:C384)&amp;"/BBNT/KM442+620;KM442+660"</f>
        <v>40/BBNT/KM442+620;KM442+660</v>
      </c>
      <c r="E384" s="219">
        <f>+E379+1</f>
        <v>46052</v>
      </c>
      <c r="F384" s="220" t="str">
        <f>Data!$A$2</f>
        <v>Lắp đặt ván khuôn</v>
      </c>
      <c r="G384" s="220" t="s">
        <v>281</v>
      </c>
      <c r="H384" s="221">
        <v>442635.8</v>
      </c>
      <c r="I384" s="258">
        <v>442691.16</v>
      </c>
      <c r="J384" s="202" t="s">
        <v>61</v>
      </c>
      <c r="K384" s="222" t="s">
        <v>252</v>
      </c>
      <c r="L384" s="202">
        <f>+L379</f>
        <v>34.694117647058825</v>
      </c>
      <c r="M384"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84" s="220" t="str">
        <f>Data!$B$2</f>
        <v>TCVN 4453:1995 – Kết cấu bê tông và bê tông cốt thép – Quy phạm thi công và nghiệm thu.</v>
      </c>
      <c r="O384" s="202" t="s">
        <v>258</v>
      </c>
      <c r="P384" s="224" t="s">
        <v>238</v>
      </c>
      <c r="Q384" s="202" t="s">
        <v>251</v>
      </c>
      <c r="R384" s="202" t="s">
        <v>251</v>
      </c>
      <c r="S384" s="202">
        <v>4</v>
      </c>
    </row>
    <row r="385" spans="1:21" s="225" customFormat="1" ht="40.5">
      <c r="A385" s="217"/>
      <c r="B385" s="218"/>
      <c r="C385" s="148">
        <f>MAX($C$3:C384)+1</f>
        <v>363</v>
      </c>
      <c r="D385" s="116" t="str">
        <f>COUNT($C$341:C385)&amp;"/BBNT/KM442+620;KM442+660"</f>
        <v>41/BBNT/KM442+620;KM442+660</v>
      </c>
      <c r="E385" s="219">
        <f>+E382+1</f>
        <v>46052</v>
      </c>
      <c r="F385" s="220" t="str">
        <f>Data!$A$38</f>
        <v>Khe phòng lún (bao tải tẩm nhựa dày 2cm)</v>
      </c>
      <c r="G385" s="220" t="s">
        <v>341</v>
      </c>
      <c r="H385" s="221">
        <v>442635.8</v>
      </c>
      <c r="I385" s="258">
        <v>442691.16</v>
      </c>
      <c r="J385" s="202" t="s">
        <v>61</v>
      </c>
      <c r="K385" s="222" t="s">
        <v>254</v>
      </c>
      <c r="L385" s="227">
        <f>0.1*0.666666666666667</f>
        <v>6.6666666666666693E-2</v>
      </c>
      <c r="M385"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85" s="220" t="str">
        <f>Data!$B$38</f>
        <v>TCVN 4453:1995 – Kết cấu bê tông và bê tông cốt thép – Quy phạm thi công và nghiệm thu.</v>
      </c>
      <c r="O385" s="202" t="s">
        <v>258</v>
      </c>
      <c r="P385" s="224" t="s">
        <v>238</v>
      </c>
      <c r="Q385" s="202" t="s">
        <v>251</v>
      </c>
      <c r="R385" s="202" t="s">
        <v>251</v>
      </c>
      <c r="S385" s="202">
        <v>4</v>
      </c>
      <c r="U385" s="225">
        <f>0.64/6</f>
        <v>0.10666666666666667</v>
      </c>
    </row>
    <row r="386" spans="1:21" s="225" customFormat="1" ht="33.75">
      <c r="A386" s="217"/>
      <c r="B386" s="218"/>
      <c r="C386" s="148">
        <f>MAX($C$3:C385)+1</f>
        <v>364</v>
      </c>
      <c r="D386" s="116" t="str">
        <f>COUNT($C$341:C386)&amp;"/BBNT/KM442+620;KM442+660"</f>
        <v>42/BBNT/KM442+620;KM442+660</v>
      </c>
      <c r="E386" s="219">
        <f>+E384</f>
        <v>46052</v>
      </c>
      <c r="F386" s="220" t="str">
        <f>Data!$A$26</f>
        <v>Lắp đặt lỗ thoát nước</v>
      </c>
      <c r="G386" s="220" t="s">
        <v>503</v>
      </c>
      <c r="H386" s="221">
        <v>442635.8</v>
      </c>
      <c r="I386" s="258">
        <v>442691.16</v>
      </c>
      <c r="J386" s="202" t="s">
        <v>61</v>
      </c>
      <c r="K386" s="222" t="s">
        <v>274</v>
      </c>
      <c r="L386" s="202">
        <v>4</v>
      </c>
      <c r="M386" s="223"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86" s="220" t="str">
        <f>Data!$B$26</f>
        <v>TCVN 4453:1995 – Kết cấu bê tông và bê tông cốt thép – Quy phạm thi công và nghiệm thu.</v>
      </c>
      <c r="O386" s="202" t="s">
        <v>258</v>
      </c>
      <c r="P386" s="224" t="s">
        <v>238</v>
      </c>
      <c r="Q386" s="202" t="s">
        <v>251</v>
      </c>
      <c r="R386" s="202" t="s">
        <v>251</v>
      </c>
      <c r="S386" s="202">
        <v>4</v>
      </c>
    </row>
    <row r="387" spans="1:21" s="225" customFormat="1" ht="40.5">
      <c r="A387" s="217"/>
      <c r="B387" s="218"/>
      <c r="C387" s="148">
        <f>MAX($C$3:C386)+1</f>
        <v>365</v>
      </c>
      <c r="D387" s="116" t="str">
        <f>COUNT($C$341:C387)&amp;"/BBNT/KM442+620;KM442+660"</f>
        <v>43/BBNT/KM442+620;KM442+660</v>
      </c>
      <c r="E387" s="219">
        <f>+E384</f>
        <v>46052</v>
      </c>
      <c r="F387" s="220" t="str">
        <f>Data!$A$4</f>
        <v>Đổ bê tông</v>
      </c>
      <c r="G387" s="220" t="s">
        <v>282</v>
      </c>
      <c r="H387" s="221">
        <v>442635.8</v>
      </c>
      <c r="I387" s="258">
        <v>442691.16</v>
      </c>
      <c r="J387" s="202" t="s">
        <v>61</v>
      </c>
      <c r="K387" s="222" t="s">
        <v>254</v>
      </c>
      <c r="L387" s="202">
        <f>2.05*8</f>
        <v>16.399999999999999</v>
      </c>
      <c r="M387"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87" s="220" t="str">
        <f>Data!$B$4</f>
        <v xml:space="preserve"> TCVN 4453 : 1995 và các tiêu chuẩn, quy chuẩn hiện hành của nhà nước.</v>
      </c>
      <c r="O387" s="116" t="s">
        <v>257</v>
      </c>
      <c r="P387" s="224" t="s">
        <v>238</v>
      </c>
      <c r="Q387" s="202" t="s">
        <v>251</v>
      </c>
      <c r="R387" s="202" t="s">
        <v>251</v>
      </c>
      <c r="S387" s="202">
        <v>4</v>
      </c>
    </row>
    <row r="388" spans="1:21" s="225" customFormat="1" ht="33.75">
      <c r="A388" s="217"/>
      <c r="B388" s="218"/>
      <c r="C388" s="148">
        <f>MAX($C$3:C387)+1</f>
        <v>366</v>
      </c>
      <c r="D388" s="116" t="str">
        <f>COUNT($C$341:C388)&amp;"/BBNT/KM442+620;KM442+660"</f>
        <v>44/BBNT/KM442+620;KM442+660</v>
      </c>
      <c r="E388" s="219">
        <f>+E387+7</f>
        <v>46059</v>
      </c>
      <c r="F388" s="220" t="str">
        <f>Data!$A$5</f>
        <v>NT bê tông</v>
      </c>
      <c r="G388" s="220" t="s">
        <v>283</v>
      </c>
      <c r="H388" s="221">
        <v>442635.8</v>
      </c>
      <c r="I388" s="258">
        <v>442691.16</v>
      </c>
      <c r="J388" s="202" t="s">
        <v>61</v>
      </c>
      <c r="K388" s="222" t="s">
        <v>254</v>
      </c>
      <c r="L388" s="202">
        <f>+L387</f>
        <v>16.399999999999999</v>
      </c>
      <c r="M388"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88" s="220" t="str">
        <f>Data!$B$5</f>
        <v>TCVN 4453:1995 – Kết cấu bê tông và bê tông cốt thép – Quy phạm thi công và nghiệm thu.</v>
      </c>
      <c r="O388" s="202" t="s">
        <v>258</v>
      </c>
      <c r="P388" s="224" t="s">
        <v>238</v>
      </c>
      <c r="Q388" s="202"/>
      <c r="R388" s="202" t="s">
        <v>251</v>
      </c>
      <c r="S388" s="202">
        <v>4</v>
      </c>
    </row>
    <row r="389" spans="1:21" s="262" customFormat="1" ht="40.5">
      <c r="A389" s="252"/>
      <c r="B389" s="253"/>
      <c r="C389" s="148">
        <f>MAX($C$3:C388)+1</f>
        <v>367</v>
      </c>
      <c r="D389" s="116" t="str">
        <f>COUNT($C$341:C389)&amp;"/BBNT/KM442+620;KM442+660"</f>
        <v>45/BBNT/KM442+620;KM442+660</v>
      </c>
      <c r="E389" s="256">
        <f>+E384+1</f>
        <v>46053</v>
      </c>
      <c r="F389" s="257" t="str">
        <f>Data!$A$2</f>
        <v>Lắp đặt ván khuôn</v>
      </c>
      <c r="G389" s="257" t="s">
        <v>387</v>
      </c>
      <c r="H389" s="258">
        <v>442635.8</v>
      </c>
      <c r="I389" s="258">
        <v>442691.16</v>
      </c>
      <c r="J389" s="255" t="s">
        <v>61</v>
      </c>
      <c r="K389" s="259" t="s">
        <v>252</v>
      </c>
      <c r="L389" s="255">
        <f>+L384</f>
        <v>34.694117647058825</v>
      </c>
      <c r="M389"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89" s="257" t="str">
        <f>Data!$B$2</f>
        <v>TCVN 4453:1995 – Kết cấu bê tông và bê tông cốt thép – Quy phạm thi công và nghiệm thu.</v>
      </c>
      <c r="O389" s="255" t="s">
        <v>258</v>
      </c>
      <c r="P389" s="261" t="s">
        <v>238</v>
      </c>
      <c r="Q389" s="255" t="s">
        <v>251</v>
      </c>
      <c r="R389" s="255" t="s">
        <v>251</v>
      </c>
      <c r="S389" s="255">
        <v>4</v>
      </c>
    </row>
    <row r="390" spans="1:21" s="262" customFormat="1" ht="40.5">
      <c r="A390" s="252"/>
      <c r="B390" s="253"/>
      <c r="C390" s="148">
        <f>MAX($C$3:C389)+1</f>
        <v>368</v>
      </c>
      <c r="D390" s="116" t="str">
        <f>COUNT($C$341:C390)&amp;"/BBNT/KM442+620;KM442+660"</f>
        <v>46/BBNT/KM442+620;KM442+660</v>
      </c>
      <c r="E390" s="256">
        <f>+E387+1</f>
        <v>46053</v>
      </c>
      <c r="F390" s="257" t="str">
        <f>Data!$A$38</f>
        <v>Khe phòng lún (bao tải tẩm nhựa dày 2cm)</v>
      </c>
      <c r="G390" s="257" t="s">
        <v>341</v>
      </c>
      <c r="H390" s="258">
        <v>442635.8</v>
      </c>
      <c r="I390" s="258">
        <v>442691.16</v>
      </c>
      <c r="J390" s="255" t="s">
        <v>61</v>
      </c>
      <c r="K390" s="259" t="s">
        <v>254</v>
      </c>
      <c r="L390" s="266">
        <f>0.1*0.666666666666667</f>
        <v>6.6666666666666693E-2</v>
      </c>
      <c r="M390" s="260"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90" s="257" t="str">
        <f>Data!$B$38</f>
        <v>TCVN 4453:1995 – Kết cấu bê tông và bê tông cốt thép – Quy phạm thi công và nghiệm thu.</v>
      </c>
      <c r="O390" s="255" t="s">
        <v>258</v>
      </c>
      <c r="P390" s="261" t="s">
        <v>238</v>
      </c>
      <c r="Q390" s="255" t="s">
        <v>251</v>
      </c>
      <c r="R390" s="255" t="s">
        <v>251</v>
      </c>
      <c r="S390" s="255">
        <v>4</v>
      </c>
      <c r="U390" s="262">
        <f>0.64/6</f>
        <v>0.10666666666666667</v>
      </c>
    </row>
    <row r="391" spans="1:21" s="262" customFormat="1" ht="33.75">
      <c r="A391" s="252"/>
      <c r="B391" s="253"/>
      <c r="C391" s="148">
        <f>MAX($C$3:C390)+1</f>
        <v>369</v>
      </c>
      <c r="D391" s="116" t="str">
        <f>COUNT($C$341:C391)&amp;"/BBNT/KM442+620;KM442+660"</f>
        <v>47/BBNT/KM442+620;KM442+660</v>
      </c>
      <c r="E391" s="256">
        <f>+E389</f>
        <v>46053</v>
      </c>
      <c r="F391" s="257" t="str">
        <f>Data!$A$26</f>
        <v>Lắp đặt lỗ thoát nước</v>
      </c>
      <c r="G391" s="257" t="s">
        <v>504</v>
      </c>
      <c r="H391" s="258">
        <v>442635.8</v>
      </c>
      <c r="I391" s="258">
        <v>442691.16</v>
      </c>
      <c r="J391" s="255" t="s">
        <v>61</v>
      </c>
      <c r="K391" s="259" t="s">
        <v>274</v>
      </c>
      <c r="L391" s="255">
        <v>4</v>
      </c>
      <c r="M391" s="260"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91" s="257" t="str">
        <f>Data!$B$26</f>
        <v>TCVN 4453:1995 – Kết cấu bê tông và bê tông cốt thép – Quy phạm thi công và nghiệm thu.</v>
      </c>
      <c r="O391" s="255" t="s">
        <v>258</v>
      </c>
      <c r="P391" s="261" t="s">
        <v>238</v>
      </c>
      <c r="Q391" s="255" t="s">
        <v>251</v>
      </c>
      <c r="R391" s="255" t="s">
        <v>251</v>
      </c>
      <c r="S391" s="255">
        <v>4</v>
      </c>
    </row>
    <row r="392" spans="1:21" s="262" customFormat="1" ht="40.5">
      <c r="A392" s="252"/>
      <c r="B392" s="253"/>
      <c r="C392" s="148">
        <f>MAX($C$3:C391)+1</f>
        <v>370</v>
      </c>
      <c r="D392" s="116" t="str">
        <f>COUNT($C$341:C392)&amp;"/BBNT/KM442+620;KM442+660"</f>
        <v>48/BBNT/KM442+620;KM442+660</v>
      </c>
      <c r="E392" s="256">
        <f>+E389</f>
        <v>46053</v>
      </c>
      <c r="F392" s="257" t="str">
        <f>Data!$A$4</f>
        <v>Đổ bê tông</v>
      </c>
      <c r="G392" s="257" t="s">
        <v>389</v>
      </c>
      <c r="H392" s="258">
        <v>442635.8</v>
      </c>
      <c r="I392" s="258">
        <v>442691.16</v>
      </c>
      <c r="J392" s="255" t="s">
        <v>61</v>
      </c>
      <c r="K392" s="259" t="s">
        <v>254</v>
      </c>
      <c r="L392" s="255">
        <f>2.05*8</f>
        <v>16.399999999999999</v>
      </c>
      <c r="M392"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92" s="257" t="str">
        <f>Data!$B$4</f>
        <v xml:space="preserve"> TCVN 4453 : 1995 và các tiêu chuẩn, quy chuẩn hiện hành của nhà nước.</v>
      </c>
      <c r="O392" s="116" t="s">
        <v>257</v>
      </c>
      <c r="P392" s="261" t="s">
        <v>238</v>
      </c>
      <c r="Q392" s="255" t="s">
        <v>251</v>
      </c>
      <c r="R392" s="255" t="s">
        <v>251</v>
      </c>
      <c r="S392" s="255">
        <v>4</v>
      </c>
    </row>
    <row r="393" spans="1:21" s="262" customFormat="1" ht="33.75">
      <c r="A393" s="252"/>
      <c r="B393" s="253"/>
      <c r="C393" s="148">
        <f>MAX($C$3:C392)+1</f>
        <v>371</v>
      </c>
      <c r="D393" s="116" t="str">
        <f>COUNT($C$341:C393)&amp;"/BBNT/KM442+620;KM442+660"</f>
        <v>49/BBNT/KM442+620;KM442+660</v>
      </c>
      <c r="E393" s="256">
        <f>+E392+7</f>
        <v>46060</v>
      </c>
      <c r="F393" s="257" t="str">
        <f>Data!$A$5</f>
        <v>NT bê tông</v>
      </c>
      <c r="G393" s="257" t="s">
        <v>390</v>
      </c>
      <c r="H393" s="258">
        <v>442635.8</v>
      </c>
      <c r="I393" s="258">
        <v>442691.16</v>
      </c>
      <c r="J393" s="255" t="s">
        <v>61</v>
      </c>
      <c r="K393" s="259" t="s">
        <v>254</v>
      </c>
      <c r="L393" s="255">
        <f>+L392</f>
        <v>16.399999999999999</v>
      </c>
      <c r="M393"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93" s="257" t="str">
        <f>Data!$B$5</f>
        <v>TCVN 4453:1995 – Kết cấu bê tông và bê tông cốt thép – Quy phạm thi công và nghiệm thu.</v>
      </c>
      <c r="O393" s="255" t="s">
        <v>258</v>
      </c>
      <c r="P393" s="261" t="s">
        <v>238</v>
      </c>
      <c r="Q393" s="255"/>
      <c r="R393" s="255" t="s">
        <v>251</v>
      </c>
      <c r="S393" s="255">
        <v>4</v>
      </c>
    </row>
    <row r="394" spans="1:21" ht="40.5">
      <c r="A394" s="146"/>
      <c r="B394" s="147"/>
      <c r="C394" s="148">
        <f>MAX($C$3:C393)+1</f>
        <v>372</v>
      </c>
      <c r="D394" s="116" t="str">
        <f>COUNT($C$341:C394)&amp;"/BBNT/KM442+620;KM442+660"</f>
        <v>50/BBNT/KM442+620;KM442+660</v>
      </c>
      <c r="E394" s="149">
        <f>+E389+1</f>
        <v>46054</v>
      </c>
      <c r="F394" s="114" t="str">
        <f>Data!$A$2</f>
        <v>Lắp đặt ván khuôn</v>
      </c>
      <c r="G394" s="114" t="s">
        <v>391</v>
      </c>
      <c r="H394" s="187">
        <v>442635.8</v>
      </c>
      <c r="I394" s="258">
        <v>442691.16</v>
      </c>
      <c r="J394" s="116" t="s">
        <v>61</v>
      </c>
      <c r="K394" s="151" t="s">
        <v>252</v>
      </c>
      <c r="L394" s="116">
        <f>+L389*5/8</f>
        <v>21.683823529411764</v>
      </c>
      <c r="M39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94" s="114" t="str">
        <f>Data!$B$2</f>
        <v>TCVN 4453:1995 – Kết cấu bê tông và bê tông cốt thép – Quy phạm thi công và nghiệm thu.</v>
      </c>
      <c r="O394" s="116" t="s">
        <v>258</v>
      </c>
      <c r="P394" s="118" t="s">
        <v>238</v>
      </c>
      <c r="Q394" s="116" t="s">
        <v>251</v>
      </c>
      <c r="R394" s="116" t="s">
        <v>251</v>
      </c>
      <c r="S394" s="116">
        <v>4</v>
      </c>
    </row>
    <row r="395" spans="1:21" ht="40.5">
      <c r="A395" s="146"/>
      <c r="B395" s="147"/>
      <c r="C395" s="148">
        <f>MAX($C$3:C394)+1</f>
        <v>373</v>
      </c>
      <c r="D395" s="116" t="str">
        <f>COUNT($C$341:C395)&amp;"/BBNT/KM442+620;KM442+660"</f>
        <v>51/BBNT/KM442+620;KM442+660</v>
      </c>
      <c r="E395" s="149">
        <f>+E392+1</f>
        <v>46054</v>
      </c>
      <c r="F395" s="114" t="str">
        <f>Data!$A$38</f>
        <v>Khe phòng lún (bao tải tẩm nhựa dày 2cm)</v>
      </c>
      <c r="G395" s="114" t="s">
        <v>341</v>
      </c>
      <c r="H395" s="187">
        <v>442635.8</v>
      </c>
      <c r="I395" s="258">
        <v>442691.16</v>
      </c>
      <c r="J395" s="116" t="s">
        <v>61</v>
      </c>
      <c r="K395" s="151" t="s">
        <v>254</v>
      </c>
      <c r="L395" s="191">
        <f>0.1*0.666666666666667</f>
        <v>6.6666666666666693E-2</v>
      </c>
      <c r="M395"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395" s="114" t="str">
        <f>Data!$B$38</f>
        <v>TCVN 4453:1995 – Kết cấu bê tông và bê tông cốt thép – Quy phạm thi công và nghiệm thu.</v>
      </c>
      <c r="O395" s="116" t="s">
        <v>258</v>
      </c>
      <c r="P395" s="118" t="s">
        <v>238</v>
      </c>
      <c r="Q395" s="116" t="s">
        <v>251</v>
      </c>
      <c r="R395" s="116" t="s">
        <v>251</v>
      </c>
      <c r="S395" s="116">
        <v>4</v>
      </c>
      <c r="U395" s="152">
        <f>0.64/6</f>
        <v>0.10666666666666667</v>
      </c>
    </row>
    <row r="396" spans="1:21" ht="33.75">
      <c r="A396" s="146"/>
      <c r="B396" s="147"/>
      <c r="C396" s="148">
        <f>MAX($C$3:C395)+1</f>
        <v>374</v>
      </c>
      <c r="D396" s="116" t="str">
        <f>COUNT($C$341:C396)&amp;"/BBNT/KM442+620;KM442+660"</f>
        <v>52/BBNT/KM442+620;KM442+660</v>
      </c>
      <c r="E396" s="149">
        <f>+E394</f>
        <v>46054</v>
      </c>
      <c r="F396" s="114" t="str">
        <f>Data!$A$26</f>
        <v>Lắp đặt lỗ thoát nước</v>
      </c>
      <c r="G396" s="114" t="s">
        <v>505</v>
      </c>
      <c r="H396" s="187">
        <v>442635.8</v>
      </c>
      <c r="I396" s="258">
        <v>442691.16</v>
      </c>
      <c r="J396" s="116" t="s">
        <v>61</v>
      </c>
      <c r="K396" s="151" t="s">
        <v>274</v>
      </c>
      <c r="L396" s="116">
        <v>3</v>
      </c>
      <c r="M396" s="115"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396" s="114" t="str">
        <f>Data!$B$26</f>
        <v>TCVN 4453:1995 – Kết cấu bê tông và bê tông cốt thép – Quy phạm thi công và nghiệm thu.</v>
      </c>
      <c r="O396" s="116" t="s">
        <v>258</v>
      </c>
      <c r="P396" s="118" t="s">
        <v>238</v>
      </c>
      <c r="Q396" s="116" t="s">
        <v>251</v>
      </c>
      <c r="R396" s="116" t="s">
        <v>251</v>
      </c>
      <c r="S396" s="116">
        <v>4</v>
      </c>
    </row>
    <row r="397" spans="1:21" ht="40.5">
      <c r="A397" s="146"/>
      <c r="B397" s="147"/>
      <c r="C397" s="148">
        <f>MAX($C$3:C396)+1</f>
        <v>375</v>
      </c>
      <c r="D397" s="116" t="str">
        <f>COUNT($C$341:C397)&amp;"/BBNT/KM442+620;KM442+660"</f>
        <v>53/BBNT/KM442+620;KM442+660</v>
      </c>
      <c r="E397" s="149">
        <f>+E394</f>
        <v>46054</v>
      </c>
      <c r="F397" s="114" t="str">
        <f>Data!$A$4</f>
        <v>Đổ bê tông</v>
      </c>
      <c r="G397" s="114" t="s">
        <v>393</v>
      </c>
      <c r="H397" s="187">
        <v>442635.8</v>
      </c>
      <c r="I397" s="258">
        <v>442691.16</v>
      </c>
      <c r="J397" s="116" t="s">
        <v>61</v>
      </c>
      <c r="K397" s="151" t="s">
        <v>254</v>
      </c>
      <c r="L397" s="116">
        <f>2.05*5.5</f>
        <v>11.274999999999999</v>
      </c>
      <c r="M39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397" s="114" t="str">
        <f>Data!$B$4</f>
        <v xml:space="preserve"> TCVN 4453 : 1995 và các tiêu chuẩn, quy chuẩn hiện hành của nhà nước.</v>
      </c>
      <c r="O397" s="116" t="s">
        <v>257</v>
      </c>
      <c r="P397" s="118" t="s">
        <v>238</v>
      </c>
      <c r="Q397" s="116" t="s">
        <v>251</v>
      </c>
      <c r="R397" s="116" t="s">
        <v>251</v>
      </c>
      <c r="S397" s="116">
        <v>4</v>
      </c>
    </row>
    <row r="398" spans="1:21" ht="33.75">
      <c r="A398" s="146"/>
      <c r="B398" s="147"/>
      <c r="C398" s="148">
        <f>MAX($C$3:C397)+1</f>
        <v>376</v>
      </c>
      <c r="D398" s="116" t="str">
        <f>COUNT($C$341:C398)&amp;"/BBNT/KM442+620;KM442+660"</f>
        <v>54/BBNT/KM442+620;KM442+660</v>
      </c>
      <c r="E398" s="149">
        <f>+E397+7</f>
        <v>46061</v>
      </c>
      <c r="F398" s="114" t="str">
        <f>Data!$A$5</f>
        <v>NT bê tông</v>
      </c>
      <c r="G398" s="114" t="s">
        <v>394</v>
      </c>
      <c r="H398" s="187">
        <v>442635.8</v>
      </c>
      <c r="I398" s="258">
        <v>442691.16</v>
      </c>
      <c r="J398" s="116" t="s">
        <v>61</v>
      </c>
      <c r="K398" s="151" t="s">
        <v>254</v>
      </c>
      <c r="L398" s="116">
        <f>+L397</f>
        <v>11.274999999999999</v>
      </c>
      <c r="M39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398" s="114" t="str">
        <f>Data!$B$5</f>
        <v>TCVN 4453:1995 – Kết cấu bê tông và bê tông cốt thép – Quy phạm thi công và nghiệm thu.</v>
      </c>
      <c r="O398" s="116" t="s">
        <v>258</v>
      </c>
      <c r="P398" s="118" t="s">
        <v>238</v>
      </c>
      <c r="Q398" s="116"/>
      <c r="R398" s="116" t="s">
        <v>251</v>
      </c>
      <c r="S398" s="116">
        <v>4</v>
      </c>
    </row>
    <row r="399" spans="1:21" s="262" customFormat="1" ht="40.5">
      <c r="A399" s="252"/>
      <c r="B399" s="253"/>
      <c r="C399" s="148">
        <f>MAX($C$3:C398)+1</f>
        <v>377</v>
      </c>
      <c r="D399" s="116" t="str">
        <f>COUNT($C$341:C399)&amp;"/BBNT/KM442+620;KM442+660"</f>
        <v>55/BBNT/KM442+620;KM442+660</v>
      </c>
      <c r="E399" s="256">
        <f>+E394+1</f>
        <v>46055</v>
      </c>
      <c r="F399" s="257" t="str">
        <f>Data!$A$2</f>
        <v>Lắp đặt ván khuôn</v>
      </c>
      <c r="G399" s="257" t="s">
        <v>395</v>
      </c>
      <c r="H399" s="258">
        <v>442635.8</v>
      </c>
      <c r="I399" s="258">
        <v>442691.16</v>
      </c>
      <c r="J399" s="255" t="s">
        <v>61</v>
      </c>
      <c r="K399" s="259" t="s">
        <v>252</v>
      </c>
      <c r="L399" s="255">
        <f>+L394</f>
        <v>21.683823529411764</v>
      </c>
      <c r="M399"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399" s="257" t="str">
        <f>Data!$B$2</f>
        <v>TCVN 4453:1995 – Kết cấu bê tông và bê tông cốt thép – Quy phạm thi công và nghiệm thu.</v>
      </c>
      <c r="O399" s="255" t="s">
        <v>258</v>
      </c>
      <c r="P399" s="261" t="s">
        <v>238</v>
      </c>
      <c r="Q399" s="255" t="s">
        <v>251</v>
      </c>
      <c r="R399" s="255" t="s">
        <v>251</v>
      </c>
      <c r="S399" s="255">
        <v>4</v>
      </c>
    </row>
    <row r="400" spans="1:21" s="262" customFormat="1" ht="40.5">
      <c r="A400" s="252"/>
      <c r="B400" s="253"/>
      <c r="C400" s="148">
        <f>MAX($C$3:C399)+1</f>
        <v>378</v>
      </c>
      <c r="D400" s="116" t="str">
        <f>COUNT($C$341:C400)&amp;"/BBNT/KM442+620;KM442+660"</f>
        <v>56/BBNT/KM442+620;KM442+660</v>
      </c>
      <c r="E400" s="256">
        <f>+E397+1</f>
        <v>46055</v>
      </c>
      <c r="F400" s="257" t="str">
        <f>Data!$A$38</f>
        <v>Khe phòng lún (bao tải tẩm nhựa dày 2cm)</v>
      </c>
      <c r="G400" s="257" t="s">
        <v>341</v>
      </c>
      <c r="H400" s="258">
        <v>442635.8</v>
      </c>
      <c r="I400" s="258">
        <v>442691.16</v>
      </c>
      <c r="J400" s="255" t="s">
        <v>61</v>
      </c>
      <c r="K400" s="259" t="s">
        <v>254</v>
      </c>
      <c r="L400" s="266">
        <f>0.1*0.666666666666667</f>
        <v>6.6666666666666693E-2</v>
      </c>
      <c r="M400" s="260"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00" s="257" t="str">
        <f>Data!$B$38</f>
        <v>TCVN 4453:1995 – Kết cấu bê tông và bê tông cốt thép – Quy phạm thi công và nghiệm thu.</v>
      </c>
      <c r="O400" s="255" t="s">
        <v>258</v>
      </c>
      <c r="P400" s="261" t="s">
        <v>238</v>
      </c>
      <c r="Q400" s="255" t="s">
        <v>251</v>
      </c>
      <c r="R400" s="255" t="s">
        <v>251</v>
      </c>
      <c r="S400" s="255">
        <v>4</v>
      </c>
      <c r="U400" s="262">
        <f>0.64/6</f>
        <v>0.10666666666666667</v>
      </c>
    </row>
    <row r="401" spans="1:21" s="262" customFormat="1" ht="33.75">
      <c r="A401" s="252"/>
      <c r="B401" s="253"/>
      <c r="C401" s="148">
        <f>MAX($C$3:C400)+1</f>
        <v>379</v>
      </c>
      <c r="D401" s="116" t="str">
        <f>COUNT($C$341:C401)&amp;"/BBNT/KM442+620;KM442+660"</f>
        <v>57/BBNT/KM442+620;KM442+660</v>
      </c>
      <c r="E401" s="256">
        <f>+E399</f>
        <v>46055</v>
      </c>
      <c r="F401" s="257" t="str">
        <f>Data!$A$26</f>
        <v>Lắp đặt lỗ thoát nước</v>
      </c>
      <c r="G401" s="257" t="s">
        <v>506</v>
      </c>
      <c r="H401" s="258">
        <v>442635.8</v>
      </c>
      <c r="I401" s="258">
        <v>442691.16</v>
      </c>
      <c r="J401" s="255" t="s">
        <v>61</v>
      </c>
      <c r="K401" s="259" t="s">
        <v>274</v>
      </c>
      <c r="L401" s="255">
        <v>3</v>
      </c>
      <c r="M401" s="260" t="str">
        <f>Data!$I$26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N401" s="257" t="str">
        <f>Data!$B$26</f>
        <v>TCVN 4453:1995 – Kết cấu bê tông và bê tông cốt thép – Quy phạm thi công và nghiệm thu.</v>
      </c>
      <c r="O401" s="255" t="s">
        <v>258</v>
      </c>
      <c r="P401" s="261" t="s">
        <v>238</v>
      </c>
      <c r="Q401" s="255" t="s">
        <v>251</v>
      </c>
      <c r="R401" s="255" t="s">
        <v>251</v>
      </c>
      <c r="S401" s="255">
        <v>4</v>
      </c>
    </row>
    <row r="402" spans="1:21" s="262" customFormat="1" ht="40.5">
      <c r="A402" s="252"/>
      <c r="B402" s="253"/>
      <c r="C402" s="148">
        <f>MAX($C$3:C401)+1</f>
        <v>380</v>
      </c>
      <c r="D402" s="116" t="str">
        <f>COUNT($C$341:C402)&amp;"/BBNT/KM442+620;KM442+660"</f>
        <v>58/BBNT/KM442+620;KM442+660</v>
      </c>
      <c r="E402" s="256">
        <f>+E399</f>
        <v>46055</v>
      </c>
      <c r="F402" s="257" t="str">
        <f>Data!$A$4</f>
        <v>Đổ bê tông</v>
      </c>
      <c r="G402" s="257" t="s">
        <v>397</v>
      </c>
      <c r="H402" s="258">
        <v>442635.8</v>
      </c>
      <c r="I402" s="258">
        <v>442691.16</v>
      </c>
      <c r="J402" s="255" t="s">
        <v>61</v>
      </c>
      <c r="K402" s="259" t="s">
        <v>254</v>
      </c>
      <c r="L402" s="255">
        <f>2.05*5.5</f>
        <v>11.274999999999999</v>
      </c>
      <c r="M402"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02" s="257" t="str">
        <f>Data!$B$4</f>
        <v xml:space="preserve"> TCVN 4453 : 1995 và các tiêu chuẩn, quy chuẩn hiện hành của nhà nước.</v>
      </c>
      <c r="O402" s="116" t="s">
        <v>257</v>
      </c>
      <c r="P402" s="261" t="s">
        <v>238</v>
      </c>
      <c r="Q402" s="255" t="s">
        <v>251</v>
      </c>
      <c r="R402" s="255" t="s">
        <v>251</v>
      </c>
      <c r="S402" s="255">
        <v>4</v>
      </c>
    </row>
    <row r="403" spans="1:21" s="262" customFormat="1" ht="33.75">
      <c r="A403" s="252"/>
      <c r="B403" s="253"/>
      <c r="C403" s="148">
        <f>MAX($C$3:C402)+1</f>
        <v>381</v>
      </c>
      <c r="D403" s="116" t="str">
        <f>COUNT($C$341:C403)&amp;"/BBNT/KM442+620;KM442+660"</f>
        <v>59/BBNT/KM442+620;KM442+660</v>
      </c>
      <c r="E403" s="256">
        <f>+E402+7</f>
        <v>46062</v>
      </c>
      <c r="F403" s="257" t="str">
        <f>Data!$A$5</f>
        <v>NT bê tông</v>
      </c>
      <c r="G403" s="257" t="s">
        <v>398</v>
      </c>
      <c r="H403" s="258">
        <v>442635.8</v>
      </c>
      <c r="I403" s="258">
        <v>442691.16</v>
      </c>
      <c r="J403" s="255" t="s">
        <v>61</v>
      </c>
      <c r="K403" s="259" t="s">
        <v>254</v>
      </c>
      <c r="L403" s="255">
        <f>+L402</f>
        <v>11.274999999999999</v>
      </c>
      <c r="M403"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03" s="257" t="str">
        <f>Data!$B$5</f>
        <v>TCVN 4453:1995 – Kết cấu bê tông và bê tông cốt thép – Quy phạm thi công và nghiệm thu.</v>
      </c>
      <c r="O403" s="255" t="s">
        <v>258</v>
      </c>
      <c r="P403" s="261" t="s">
        <v>238</v>
      </c>
      <c r="Q403" s="255"/>
      <c r="R403" s="255" t="s">
        <v>251</v>
      </c>
      <c r="S403" s="255">
        <v>4</v>
      </c>
      <c r="U403" s="262">
        <f>0.64-6*0.07</f>
        <v>0.21999999999999997</v>
      </c>
    </row>
    <row r="404" spans="1:21" s="225" customFormat="1" ht="40.5">
      <c r="A404" s="217"/>
      <c r="B404" s="218"/>
      <c r="C404" s="148">
        <f>MAX($C$3:C403)+1</f>
        <v>382</v>
      </c>
      <c r="D404" s="116" t="str">
        <f>COUNT($C$341:C404)&amp;"/BBNT/KM442+620;KM442+660"</f>
        <v>60/BBNT/KM442+620;KM442+660</v>
      </c>
      <c r="E404" s="219">
        <f>+E373</f>
        <v>46056</v>
      </c>
      <c r="F404" s="220" t="str">
        <f>Data!$A$2</f>
        <v>Lắp đặt ván khuôn</v>
      </c>
      <c r="G404" s="220" t="s">
        <v>507</v>
      </c>
      <c r="H404" s="221">
        <v>442635.8</v>
      </c>
      <c r="I404" s="258">
        <v>442691.16</v>
      </c>
      <c r="J404" s="202" t="s">
        <v>61</v>
      </c>
      <c r="K404" s="222" t="s">
        <v>252</v>
      </c>
      <c r="L404" s="202">
        <f>+U367/2</f>
        <v>34.694117647058825</v>
      </c>
      <c r="M404"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04" s="220" t="str">
        <f>Data!$B$2</f>
        <v>TCVN 4453:1995 – Kết cấu bê tông và bê tông cốt thép – Quy phạm thi công và nghiệm thu.</v>
      </c>
      <c r="O404" s="202" t="s">
        <v>258</v>
      </c>
      <c r="P404" s="224" t="s">
        <v>238</v>
      </c>
      <c r="Q404" s="202" t="s">
        <v>251</v>
      </c>
      <c r="R404" s="202" t="s">
        <v>251</v>
      </c>
      <c r="S404" s="202">
        <v>4</v>
      </c>
      <c r="U404" s="225">
        <f>+U403/6</f>
        <v>3.666666666666666E-2</v>
      </c>
    </row>
    <row r="405" spans="1:21" s="225" customFormat="1" ht="40.5">
      <c r="A405" s="217"/>
      <c r="B405" s="218"/>
      <c r="C405" s="148">
        <f>MAX($C$3:C404)+1</f>
        <v>383</v>
      </c>
      <c r="D405" s="116" t="str">
        <f>COUNT($C$341:C405)&amp;"/BBNT/KM442+620;KM442+660"</f>
        <v>61/BBNT/KM442+620;KM442+660</v>
      </c>
      <c r="E405" s="219">
        <f>+E402+1</f>
        <v>46056</v>
      </c>
      <c r="F405" s="220" t="str">
        <f>Data!$A$38</f>
        <v>Khe phòng lún (bao tải tẩm nhựa dày 2cm)</v>
      </c>
      <c r="G405" s="220" t="s">
        <v>341</v>
      </c>
      <c r="H405" s="221">
        <v>442635.8</v>
      </c>
      <c r="I405" s="258">
        <v>442691.16</v>
      </c>
      <c r="J405" s="202" t="s">
        <v>61</v>
      </c>
      <c r="K405" s="222" t="s">
        <v>254</v>
      </c>
      <c r="L405" s="227">
        <f>0.1*0.666666666666667</f>
        <v>6.6666666666666693E-2</v>
      </c>
      <c r="M405"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05" s="220" t="str">
        <f>Data!$B$38</f>
        <v>TCVN 4453:1995 – Kết cấu bê tông và bê tông cốt thép – Quy phạm thi công và nghiệm thu.</v>
      </c>
      <c r="O405" s="202" t="s">
        <v>258</v>
      </c>
      <c r="P405" s="224" t="s">
        <v>238</v>
      </c>
      <c r="Q405" s="202" t="s">
        <v>251</v>
      </c>
      <c r="R405" s="202" t="s">
        <v>251</v>
      </c>
      <c r="S405" s="202">
        <v>4</v>
      </c>
      <c r="U405" s="225">
        <f>0.64/6</f>
        <v>0.10666666666666667</v>
      </c>
    </row>
    <row r="406" spans="1:21" s="225" customFormat="1" ht="40.5">
      <c r="A406" s="217"/>
      <c r="B406" s="218"/>
      <c r="C406" s="148">
        <f>MAX($C$3:C405)+1</f>
        <v>384</v>
      </c>
      <c r="D406" s="116" t="str">
        <f>COUNT($C$341:C406)&amp;"/BBNT/KM442+620;KM442+660"</f>
        <v>62/BBNT/KM442+620;KM442+660</v>
      </c>
      <c r="E406" s="219">
        <f>+E404</f>
        <v>46056</v>
      </c>
      <c r="F406" s="220" t="str">
        <f>Data!$A$4</f>
        <v>Đổ bê tông</v>
      </c>
      <c r="G406" s="220" t="s">
        <v>508</v>
      </c>
      <c r="H406" s="221">
        <v>442635.8</v>
      </c>
      <c r="I406" s="258">
        <v>442691.16</v>
      </c>
      <c r="J406" s="202" t="s">
        <v>61</v>
      </c>
      <c r="K406" s="222" t="s">
        <v>254</v>
      </c>
      <c r="L406" s="202">
        <f>1.48*8+1</f>
        <v>12.84</v>
      </c>
      <c r="M406"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06" s="220" t="str">
        <f>Data!$B$4</f>
        <v xml:space="preserve"> TCVN 4453 : 1995 và các tiêu chuẩn, quy chuẩn hiện hành của nhà nước.</v>
      </c>
      <c r="O406" s="116" t="s">
        <v>257</v>
      </c>
      <c r="P406" s="224" t="s">
        <v>238</v>
      </c>
      <c r="Q406" s="202" t="s">
        <v>251</v>
      </c>
      <c r="R406" s="202" t="s">
        <v>251</v>
      </c>
      <c r="S406" s="202">
        <v>4</v>
      </c>
    </row>
    <row r="407" spans="1:21" s="225" customFormat="1" ht="33.75">
      <c r="A407" s="217"/>
      <c r="B407" s="218"/>
      <c r="C407" s="148">
        <f>MAX($C$3:C406)+1</f>
        <v>385</v>
      </c>
      <c r="D407" s="116" t="str">
        <f>COUNT($C$341:C407)&amp;"/BBNT/KM442+620;KM442+660"</f>
        <v>63/BBNT/KM442+620;KM442+660</v>
      </c>
      <c r="E407" s="219">
        <f>+E406+7</f>
        <v>46063</v>
      </c>
      <c r="F407" s="220" t="str">
        <f>Data!$A$5</f>
        <v>NT bê tông</v>
      </c>
      <c r="G407" s="220" t="s">
        <v>509</v>
      </c>
      <c r="H407" s="221">
        <v>442635.8</v>
      </c>
      <c r="I407" s="258">
        <v>442691.16</v>
      </c>
      <c r="J407" s="202" t="s">
        <v>61</v>
      </c>
      <c r="K407" s="222" t="s">
        <v>254</v>
      </c>
      <c r="L407" s="202">
        <f>+L406</f>
        <v>12.84</v>
      </c>
      <c r="M407"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07" s="220" t="str">
        <f>Data!$B$5</f>
        <v>TCVN 4453:1995 – Kết cấu bê tông và bê tông cốt thép – Quy phạm thi công và nghiệm thu.</v>
      </c>
      <c r="O407" s="202" t="s">
        <v>258</v>
      </c>
      <c r="P407" s="224" t="s">
        <v>238</v>
      </c>
      <c r="Q407" s="202"/>
      <c r="R407" s="202" t="s">
        <v>251</v>
      </c>
      <c r="S407" s="202">
        <v>4</v>
      </c>
    </row>
    <row r="408" spans="1:21" s="262" customFormat="1" ht="40.5">
      <c r="A408" s="252"/>
      <c r="B408" s="253"/>
      <c r="C408" s="148">
        <f>MAX($C$3:C407)+1</f>
        <v>386</v>
      </c>
      <c r="D408" s="116" t="str">
        <f>COUNT($C$341:C408)&amp;"/BBNT/KM442+620;KM442+660"</f>
        <v>64/BBNT/KM442+620;KM442+660</v>
      </c>
      <c r="E408" s="256">
        <f>+E404+1</f>
        <v>46057</v>
      </c>
      <c r="F408" s="257" t="str">
        <f>Data!$A$2</f>
        <v>Lắp đặt ván khuôn</v>
      </c>
      <c r="G408" s="257" t="s">
        <v>510</v>
      </c>
      <c r="H408" s="258">
        <v>442635.8</v>
      </c>
      <c r="I408" s="258">
        <v>442691.16</v>
      </c>
      <c r="J408" s="255" t="s">
        <v>61</v>
      </c>
      <c r="K408" s="259" t="s">
        <v>252</v>
      </c>
      <c r="L408" s="255">
        <f>2*1.2*8</f>
        <v>19.2</v>
      </c>
      <c r="M408"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08" s="257" t="str">
        <f>Data!$B$2</f>
        <v>TCVN 4453:1995 – Kết cấu bê tông và bê tông cốt thép – Quy phạm thi công và nghiệm thu.</v>
      </c>
      <c r="O408" s="255" t="s">
        <v>258</v>
      </c>
      <c r="P408" s="261" t="s">
        <v>238</v>
      </c>
      <c r="Q408" s="255" t="s">
        <v>251</v>
      </c>
      <c r="R408" s="255" t="s">
        <v>251</v>
      </c>
      <c r="S408" s="255">
        <v>4</v>
      </c>
    </row>
    <row r="409" spans="1:21" s="262" customFormat="1" ht="40.5">
      <c r="A409" s="252"/>
      <c r="B409" s="253"/>
      <c r="C409" s="148">
        <f>MAX($C$3:C408)+1</f>
        <v>387</v>
      </c>
      <c r="D409" s="116" t="str">
        <f>COUNT($C$341:C409)&amp;"/BBNT/KM442+620;KM442+660"</f>
        <v>65/BBNT/KM442+620;KM442+660</v>
      </c>
      <c r="E409" s="256">
        <f>+E406+1</f>
        <v>46057</v>
      </c>
      <c r="F409" s="257" t="str">
        <f>Data!$A$38</f>
        <v>Khe phòng lún (bao tải tẩm nhựa dày 2cm)</v>
      </c>
      <c r="G409" s="257" t="s">
        <v>341</v>
      </c>
      <c r="H409" s="258">
        <v>442635.8</v>
      </c>
      <c r="I409" s="258">
        <v>442691.16</v>
      </c>
      <c r="J409" s="255" t="s">
        <v>61</v>
      </c>
      <c r="K409" s="259" t="s">
        <v>254</v>
      </c>
      <c r="L409" s="266">
        <v>3.666666666666666E-2</v>
      </c>
      <c r="M409" s="260"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09" s="257" t="str">
        <f>Data!$B$38</f>
        <v>TCVN 4453:1995 – Kết cấu bê tông và bê tông cốt thép – Quy phạm thi công và nghiệm thu.</v>
      </c>
      <c r="O409" s="255" t="s">
        <v>258</v>
      </c>
      <c r="P409" s="261" t="s">
        <v>238</v>
      </c>
      <c r="Q409" s="255" t="s">
        <v>251</v>
      </c>
      <c r="R409" s="255" t="s">
        <v>251</v>
      </c>
      <c r="S409" s="255">
        <v>4</v>
      </c>
      <c r="U409" s="262">
        <f>0.64/6</f>
        <v>0.10666666666666667</v>
      </c>
    </row>
    <row r="410" spans="1:21" s="262" customFormat="1" ht="40.5">
      <c r="A410" s="252"/>
      <c r="B410" s="253"/>
      <c r="C410" s="148">
        <f>MAX($C$3:C409)+1</f>
        <v>388</v>
      </c>
      <c r="D410" s="116" t="str">
        <f>COUNT($C$341:C410)&amp;"/BBNT/KM442+620;KM442+660"</f>
        <v>66/BBNT/KM442+620;KM442+660</v>
      </c>
      <c r="E410" s="256">
        <f>+E408</f>
        <v>46057</v>
      </c>
      <c r="F410" s="257" t="str">
        <f>Data!$A$4</f>
        <v>Đổ bê tông</v>
      </c>
      <c r="G410" s="257" t="s">
        <v>511</v>
      </c>
      <c r="H410" s="258">
        <v>442635.8</v>
      </c>
      <c r="I410" s="258">
        <v>442691.16</v>
      </c>
      <c r="J410" s="255" t="s">
        <v>61</v>
      </c>
      <c r="K410" s="259" t="s">
        <v>254</v>
      </c>
      <c r="L410" s="255">
        <f>0.74*8+1.6</f>
        <v>7.52</v>
      </c>
      <c r="M410"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10" s="257" t="str">
        <f>Data!$B$4</f>
        <v xml:space="preserve"> TCVN 4453 : 1995 và các tiêu chuẩn, quy chuẩn hiện hành của nhà nước.</v>
      </c>
      <c r="O410" s="116" t="s">
        <v>257</v>
      </c>
      <c r="P410" s="261" t="s">
        <v>238</v>
      </c>
      <c r="Q410" s="255" t="s">
        <v>251</v>
      </c>
      <c r="R410" s="255" t="s">
        <v>251</v>
      </c>
      <c r="S410" s="255">
        <v>4</v>
      </c>
    </row>
    <row r="411" spans="1:21" s="262" customFormat="1" ht="33.75">
      <c r="A411" s="252"/>
      <c r="B411" s="253"/>
      <c r="C411" s="148">
        <f>MAX($C$3:C410)+1</f>
        <v>389</v>
      </c>
      <c r="D411" s="116" t="str">
        <f>COUNT($C$341:C411)&amp;"/BBNT/KM442+620;KM442+660"</f>
        <v>67/BBNT/KM442+620;KM442+660</v>
      </c>
      <c r="E411" s="256">
        <f>+E410+7</f>
        <v>46064</v>
      </c>
      <c r="F411" s="257" t="str">
        <f>Data!$A$5</f>
        <v>NT bê tông</v>
      </c>
      <c r="G411" s="257" t="s">
        <v>512</v>
      </c>
      <c r="H411" s="258">
        <v>442635.8</v>
      </c>
      <c r="I411" s="258">
        <v>442691.16</v>
      </c>
      <c r="J411" s="255" t="s">
        <v>61</v>
      </c>
      <c r="K411" s="259" t="s">
        <v>254</v>
      </c>
      <c r="L411" s="255">
        <f>+L410</f>
        <v>7.52</v>
      </c>
      <c r="M411"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11" s="257" t="str">
        <f>Data!$B$5</f>
        <v>TCVN 4453:1995 – Kết cấu bê tông và bê tông cốt thép – Quy phạm thi công và nghiệm thu.</v>
      </c>
      <c r="O411" s="255" t="s">
        <v>258</v>
      </c>
      <c r="P411" s="261" t="s">
        <v>238</v>
      </c>
      <c r="Q411" s="255"/>
      <c r="R411" s="255" t="s">
        <v>251</v>
      </c>
      <c r="S411" s="255">
        <v>4</v>
      </c>
    </row>
    <row r="412" spans="1:21" ht="40.5">
      <c r="A412" s="146"/>
      <c r="B412" s="147"/>
      <c r="C412" s="148">
        <f>MAX($C$3:C411)+1</f>
        <v>390</v>
      </c>
      <c r="D412" s="116" t="str">
        <f>COUNT($C$341:C412)&amp;"/BBNT/KM442+620;KM442+660"</f>
        <v>68/BBNT/KM442+620;KM442+660</v>
      </c>
      <c r="E412" s="149">
        <f>+E411+15</f>
        <v>46079</v>
      </c>
      <c r="F412" s="114" t="str">
        <f>Data!$A$2</f>
        <v>Lắp đặt ván khuôn</v>
      </c>
      <c r="G412" s="114" t="s">
        <v>513</v>
      </c>
      <c r="H412" s="187">
        <v>442635.8</v>
      </c>
      <c r="I412" s="258">
        <v>442691.16</v>
      </c>
      <c r="J412" s="116" t="s">
        <v>61</v>
      </c>
      <c r="K412" s="151" t="s">
        <v>252</v>
      </c>
      <c r="L412" s="116">
        <f>+L408</f>
        <v>19.2</v>
      </c>
      <c r="M412"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12" s="114" t="str">
        <f>Data!$B$2</f>
        <v>TCVN 4453:1995 – Kết cấu bê tông và bê tông cốt thép – Quy phạm thi công và nghiệm thu.</v>
      </c>
      <c r="O412" s="116" t="s">
        <v>258</v>
      </c>
      <c r="P412" s="118" t="s">
        <v>238</v>
      </c>
      <c r="Q412" s="116" t="s">
        <v>251</v>
      </c>
      <c r="R412" s="116" t="s">
        <v>251</v>
      </c>
      <c r="S412" s="116">
        <v>4</v>
      </c>
    </row>
    <row r="413" spans="1:21" ht="40.5">
      <c r="A413" s="146"/>
      <c r="B413" s="147"/>
      <c r="C413" s="148">
        <f>MAX($C$3:C412)+1</f>
        <v>391</v>
      </c>
      <c r="D413" s="116" t="str">
        <f>COUNT($C$341:C413)&amp;"/BBNT/KM442+620;KM442+660"</f>
        <v>69/BBNT/KM442+620;KM442+660</v>
      </c>
      <c r="E413" s="149">
        <f>+E410+1</f>
        <v>46058</v>
      </c>
      <c r="F413" s="114" t="str">
        <f>Data!$A$38</f>
        <v>Khe phòng lún (bao tải tẩm nhựa dày 2cm)</v>
      </c>
      <c r="G413" s="114" t="s">
        <v>341</v>
      </c>
      <c r="H413" s="187">
        <v>442635.8</v>
      </c>
      <c r="I413" s="258">
        <v>442691.16</v>
      </c>
      <c r="J413" s="116" t="s">
        <v>61</v>
      </c>
      <c r="K413" s="151" t="s">
        <v>254</v>
      </c>
      <c r="L413" s="191">
        <v>3.666666666666666E-2</v>
      </c>
      <c r="M413"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13" s="114" t="str">
        <f>Data!$B$38</f>
        <v>TCVN 4453:1995 – Kết cấu bê tông và bê tông cốt thép – Quy phạm thi công và nghiệm thu.</v>
      </c>
      <c r="O413" s="116" t="s">
        <v>258</v>
      </c>
      <c r="P413" s="118" t="s">
        <v>238</v>
      </c>
      <c r="Q413" s="116" t="s">
        <v>251</v>
      </c>
      <c r="R413" s="116" t="s">
        <v>251</v>
      </c>
      <c r="S413" s="116">
        <v>4</v>
      </c>
      <c r="U413" s="152">
        <f>0.64/6</f>
        <v>0.10666666666666667</v>
      </c>
    </row>
    <row r="414" spans="1:21" ht="40.5">
      <c r="A414" s="146"/>
      <c r="B414" s="147"/>
      <c r="C414" s="148">
        <f>MAX($C$3:C413)+1</f>
        <v>392</v>
      </c>
      <c r="D414" s="116" t="str">
        <f>COUNT($C$341:C414)&amp;"/BBNT/KM442+620;KM442+660"</f>
        <v>70/BBNT/KM442+620;KM442+660</v>
      </c>
      <c r="E414" s="149">
        <f>+E412</f>
        <v>46079</v>
      </c>
      <c r="F414" s="114" t="str">
        <f>Data!$A$4</f>
        <v>Đổ bê tông</v>
      </c>
      <c r="G414" s="114" t="s">
        <v>514</v>
      </c>
      <c r="H414" s="187">
        <v>442635.8</v>
      </c>
      <c r="I414" s="258">
        <v>442691.16</v>
      </c>
      <c r="J414" s="116" t="s">
        <v>61</v>
      </c>
      <c r="K414" s="151" t="s">
        <v>254</v>
      </c>
      <c r="L414" s="116">
        <f>0.74*8+1.6</f>
        <v>7.52</v>
      </c>
      <c r="M414"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14" s="114" t="str">
        <f>Data!$B$4</f>
        <v xml:space="preserve"> TCVN 4453 : 1995 và các tiêu chuẩn, quy chuẩn hiện hành của nhà nước.</v>
      </c>
      <c r="O414" s="116" t="s">
        <v>257</v>
      </c>
      <c r="P414" s="118" t="s">
        <v>238</v>
      </c>
      <c r="Q414" s="116" t="s">
        <v>251</v>
      </c>
      <c r="R414" s="116" t="s">
        <v>251</v>
      </c>
      <c r="S414" s="116">
        <v>4</v>
      </c>
    </row>
    <row r="415" spans="1:21" ht="33.75">
      <c r="A415" s="146"/>
      <c r="B415" s="147"/>
      <c r="C415" s="148">
        <f>MAX($C$3:C414)+1</f>
        <v>393</v>
      </c>
      <c r="D415" s="116" t="str">
        <f>COUNT($C$341:C415)&amp;"/BBNT/KM442+620;KM442+660"</f>
        <v>71/BBNT/KM442+620;KM442+660</v>
      </c>
      <c r="E415" s="149">
        <f>+E414+7</f>
        <v>46086</v>
      </c>
      <c r="F415" s="114" t="str">
        <f>Data!$A$5</f>
        <v>NT bê tông</v>
      </c>
      <c r="G415" s="114" t="s">
        <v>515</v>
      </c>
      <c r="H415" s="187">
        <v>442635.8</v>
      </c>
      <c r="I415" s="258">
        <v>442691.16</v>
      </c>
      <c r="J415" s="116" t="s">
        <v>61</v>
      </c>
      <c r="K415" s="151" t="s">
        <v>254</v>
      </c>
      <c r="L415" s="116">
        <f>+L414</f>
        <v>7.52</v>
      </c>
      <c r="M415"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15" s="114" t="str">
        <f>Data!$B$5</f>
        <v>TCVN 4453:1995 – Kết cấu bê tông và bê tông cốt thép – Quy phạm thi công và nghiệm thu.</v>
      </c>
      <c r="O415" s="116" t="s">
        <v>258</v>
      </c>
      <c r="P415" s="118" t="s">
        <v>238</v>
      </c>
      <c r="Q415" s="116"/>
      <c r="R415" s="116" t="s">
        <v>251</v>
      </c>
      <c r="S415" s="116">
        <v>4</v>
      </c>
    </row>
    <row r="416" spans="1:21" s="225" customFormat="1" ht="40.5">
      <c r="A416" s="217"/>
      <c r="B416" s="218"/>
      <c r="C416" s="148">
        <f>MAX($C$3:C415)+1</f>
        <v>394</v>
      </c>
      <c r="D416" s="116" t="str">
        <f>COUNT($C$341:C416)&amp;"/BBNT/KM442+620;KM442+660"</f>
        <v>72/BBNT/KM442+620;KM442+660</v>
      </c>
      <c r="E416" s="219">
        <f>+E412+1</f>
        <v>46080</v>
      </c>
      <c r="F416" s="220" t="str">
        <f>Data!$A$2</f>
        <v>Lắp đặt ván khuôn</v>
      </c>
      <c r="G416" s="220" t="s">
        <v>516</v>
      </c>
      <c r="H416" s="221">
        <v>442635.8</v>
      </c>
      <c r="I416" s="258">
        <v>442691.16</v>
      </c>
      <c r="J416" s="202" t="s">
        <v>61</v>
      </c>
      <c r="K416" s="222" t="s">
        <v>252</v>
      </c>
      <c r="L416" s="202">
        <f>+L412</f>
        <v>19.2</v>
      </c>
      <c r="M416"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16" s="220" t="str">
        <f>Data!$B$2</f>
        <v>TCVN 4453:1995 – Kết cấu bê tông và bê tông cốt thép – Quy phạm thi công và nghiệm thu.</v>
      </c>
      <c r="O416" s="202" t="s">
        <v>258</v>
      </c>
      <c r="P416" s="224" t="s">
        <v>238</v>
      </c>
      <c r="Q416" s="202" t="s">
        <v>251</v>
      </c>
      <c r="R416" s="202" t="s">
        <v>251</v>
      </c>
      <c r="S416" s="202">
        <v>4</v>
      </c>
    </row>
    <row r="417" spans="1:22" s="225" customFormat="1" ht="40.5">
      <c r="A417" s="217"/>
      <c r="B417" s="218"/>
      <c r="C417" s="148">
        <f>MAX($C$3:C416)+1</f>
        <v>395</v>
      </c>
      <c r="D417" s="116" t="str">
        <f>COUNT($C$341:C417)&amp;"/BBNT/KM442+620;KM442+660"</f>
        <v>73/BBNT/KM442+620;KM442+660</v>
      </c>
      <c r="E417" s="219">
        <f>+E414+1</f>
        <v>46080</v>
      </c>
      <c r="F417" s="220" t="str">
        <f>Data!$A$38</f>
        <v>Khe phòng lún (bao tải tẩm nhựa dày 2cm)</v>
      </c>
      <c r="G417" s="220" t="s">
        <v>341</v>
      </c>
      <c r="H417" s="221">
        <v>442635.8</v>
      </c>
      <c r="I417" s="258">
        <v>442691.16</v>
      </c>
      <c r="J417" s="202" t="s">
        <v>61</v>
      </c>
      <c r="K417" s="222" t="s">
        <v>254</v>
      </c>
      <c r="L417" s="227">
        <v>3.666666666666666E-2</v>
      </c>
      <c r="M417" s="223"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17" s="220" t="str">
        <f>Data!$B$38</f>
        <v>TCVN 4453:1995 – Kết cấu bê tông và bê tông cốt thép – Quy phạm thi công và nghiệm thu.</v>
      </c>
      <c r="O417" s="202" t="s">
        <v>258</v>
      </c>
      <c r="P417" s="224" t="s">
        <v>238</v>
      </c>
      <c r="Q417" s="202" t="s">
        <v>251</v>
      </c>
      <c r="R417" s="202" t="s">
        <v>251</v>
      </c>
      <c r="S417" s="202">
        <v>4</v>
      </c>
      <c r="U417" s="225">
        <f>0.64/6</f>
        <v>0.10666666666666667</v>
      </c>
    </row>
    <row r="418" spans="1:22" s="225" customFormat="1" ht="40.5">
      <c r="A418" s="217"/>
      <c r="B418" s="218"/>
      <c r="C418" s="148">
        <f>MAX($C$3:C417)+1</f>
        <v>396</v>
      </c>
      <c r="D418" s="116" t="str">
        <f>COUNT($C$341:C418)&amp;"/BBNT/KM442+620;KM442+660"</f>
        <v>74/BBNT/KM442+620;KM442+660</v>
      </c>
      <c r="E418" s="219">
        <f>+E416</f>
        <v>46080</v>
      </c>
      <c r="F418" s="220" t="str">
        <f>Data!$A$4</f>
        <v>Đổ bê tông</v>
      </c>
      <c r="G418" s="220" t="s">
        <v>517</v>
      </c>
      <c r="H418" s="221">
        <v>442635.8</v>
      </c>
      <c r="I418" s="258">
        <v>442691.16</v>
      </c>
      <c r="J418" s="202" t="s">
        <v>61</v>
      </c>
      <c r="K418" s="222" t="s">
        <v>254</v>
      </c>
      <c r="L418" s="202">
        <f>0.74*8+1.6</f>
        <v>7.52</v>
      </c>
      <c r="M418"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18" s="220" t="str">
        <f>Data!$B$4</f>
        <v xml:space="preserve"> TCVN 4453 : 1995 và các tiêu chuẩn, quy chuẩn hiện hành của nhà nước.</v>
      </c>
      <c r="O418" s="116" t="s">
        <v>257</v>
      </c>
      <c r="P418" s="224" t="s">
        <v>238</v>
      </c>
      <c r="Q418" s="202" t="s">
        <v>251</v>
      </c>
      <c r="R418" s="202" t="s">
        <v>251</v>
      </c>
      <c r="S418" s="202">
        <v>4</v>
      </c>
    </row>
    <row r="419" spans="1:22" s="225" customFormat="1" ht="33.75">
      <c r="A419" s="217"/>
      <c r="B419" s="218"/>
      <c r="C419" s="148">
        <f>MAX($C$3:C418)+1</f>
        <v>397</v>
      </c>
      <c r="D419" s="116" t="str">
        <f>COUNT($C$341:C419)&amp;"/BBNT/KM442+620;KM442+660"</f>
        <v>75/BBNT/KM442+620;KM442+660</v>
      </c>
      <c r="E419" s="219">
        <f>+E418+7</f>
        <v>46087</v>
      </c>
      <c r="F419" s="220" t="str">
        <f>Data!$A$5</f>
        <v>NT bê tông</v>
      </c>
      <c r="G419" s="220" t="s">
        <v>518</v>
      </c>
      <c r="H419" s="221">
        <v>442635.8</v>
      </c>
      <c r="I419" s="258">
        <v>442691.16</v>
      </c>
      <c r="J419" s="202" t="s">
        <v>61</v>
      </c>
      <c r="K419" s="222" t="s">
        <v>254</v>
      </c>
      <c r="L419" s="202">
        <f>+L418</f>
        <v>7.52</v>
      </c>
      <c r="M419"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19" s="220" t="str">
        <f>Data!$B$5</f>
        <v>TCVN 4453:1995 – Kết cấu bê tông và bê tông cốt thép – Quy phạm thi công và nghiệm thu.</v>
      </c>
      <c r="O419" s="202" t="s">
        <v>258</v>
      </c>
      <c r="P419" s="224" t="s">
        <v>238</v>
      </c>
      <c r="Q419" s="202"/>
      <c r="R419" s="202" t="s">
        <v>251</v>
      </c>
      <c r="S419" s="202">
        <v>4</v>
      </c>
    </row>
    <row r="420" spans="1:22" s="262" customFormat="1" ht="40.5">
      <c r="A420" s="252"/>
      <c r="B420" s="253"/>
      <c r="C420" s="148">
        <f>MAX($C$3:C419)+1</f>
        <v>398</v>
      </c>
      <c r="D420" s="116" t="str">
        <f>COUNT($C$341:C420)&amp;"/BBNT/KM442+620;KM442+660"</f>
        <v>76/BBNT/KM442+620;KM442+660</v>
      </c>
      <c r="E420" s="256">
        <f>+E416+1</f>
        <v>46081</v>
      </c>
      <c r="F420" s="257" t="str">
        <f>Data!$A$2</f>
        <v>Lắp đặt ván khuôn</v>
      </c>
      <c r="G420" s="257" t="s">
        <v>519</v>
      </c>
      <c r="H420" s="258">
        <v>442635.8</v>
      </c>
      <c r="I420" s="258">
        <v>442691.16</v>
      </c>
      <c r="J420" s="255" t="s">
        <v>61</v>
      </c>
      <c r="K420" s="259" t="s">
        <v>252</v>
      </c>
      <c r="L420" s="255">
        <f>+L416</f>
        <v>19.2</v>
      </c>
      <c r="M420"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20" s="257" t="str">
        <f>Data!$B$2</f>
        <v>TCVN 4453:1995 – Kết cấu bê tông và bê tông cốt thép – Quy phạm thi công và nghiệm thu.</v>
      </c>
      <c r="O420" s="255" t="s">
        <v>258</v>
      </c>
      <c r="P420" s="261" t="s">
        <v>238</v>
      </c>
      <c r="Q420" s="255" t="s">
        <v>251</v>
      </c>
      <c r="R420" s="255" t="s">
        <v>251</v>
      </c>
      <c r="S420" s="255">
        <v>4</v>
      </c>
    </row>
    <row r="421" spans="1:22" s="262" customFormat="1" ht="40.5">
      <c r="A421" s="252"/>
      <c r="B421" s="253"/>
      <c r="C421" s="148">
        <f>MAX($C$3:C420)+1</f>
        <v>399</v>
      </c>
      <c r="D421" s="116" t="str">
        <f>COUNT($C$341:C421)&amp;"/BBNT/KM442+620;KM442+660"</f>
        <v>77/BBNT/KM442+620;KM442+660</v>
      </c>
      <c r="E421" s="256">
        <f>+E418+1</f>
        <v>46081</v>
      </c>
      <c r="F421" s="257" t="str">
        <f>Data!$A$38</f>
        <v>Khe phòng lún (bao tải tẩm nhựa dày 2cm)</v>
      </c>
      <c r="G421" s="257" t="s">
        <v>341</v>
      </c>
      <c r="H421" s="258">
        <v>442635.8</v>
      </c>
      <c r="I421" s="258">
        <v>442691.16</v>
      </c>
      <c r="J421" s="255" t="s">
        <v>61</v>
      </c>
      <c r="K421" s="259" t="s">
        <v>254</v>
      </c>
      <c r="L421" s="266">
        <v>3.666666666666666E-2</v>
      </c>
      <c r="M421" s="260"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21" s="257" t="str">
        <f>Data!$B$38</f>
        <v>TCVN 4453:1995 – Kết cấu bê tông và bê tông cốt thép – Quy phạm thi công và nghiệm thu.</v>
      </c>
      <c r="O421" s="255" t="s">
        <v>258</v>
      </c>
      <c r="P421" s="261" t="s">
        <v>238</v>
      </c>
      <c r="Q421" s="255" t="s">
        <v>251</v>
      </c>
      <c r="R421" s="255" t="s">
        <v>251</v>
      </c>
      <c r="S421" s="255">
        <v>4</v>
      </c>
      <c r="U421" s="262">
        <f>0.64/6</f>
        <v>0.10666666666666667</v>
      </c>
    </row>
    <row r="422" spans="1:22" s="262" customFormat="1" ht="40.5">
      <c r="A422" s="252"/>
      <c r="B422" s="253"/>
      <c r="C422" s="148">
        <f>MAX($C$3:C421)+1</f>
        <v>400</v>
      </c>
      <c r="D422" s="116" t="str">
        <f>COUNT($C$341:C422)&amp;"/BBNT/KM442+620;KM442+660"</f>
        <v>78/BBNT/KM442+620;KM442+660</v>
      </c>
      <c r="E422" s="256">
        <f>+E420</f>
        <v>46081</v>
      </c>
      <c r="F422" s="257" t="str">
        <f>Data!$A$4</f>
        <v>Đổ bê tông</v>
      </c>
      <c r="G422" s="257" t="s">
        <v>520</v>
      </c>
      <c r="H422" s="258">
        <v>442635.8</v>
      </c>
      <c r="I422" s="258">
        <v>442691.16</v>
      </c>
      <c r="J422" s="255" t="s">
        <v>61</v>
      </c>
      <c r="K422" s="259" t="s">
        <v>254</v>
      </c>
      <c r="L422" s="255">
        <f>0.74*8+1.6</f>
        <v>7.52</v>
      </c>
      <c r="M422"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22" s="257" t="str">
        <f>Data!$B$4</f>
        <v xml:space="preserve"> TCVN 4453 : 1995 và các tiêu chuẩn, quy chuẩn hiện hành của nhà nước.</v>
      </c>
      <c r="O422" s="116" t="s">
        <v>257</v>
      </c>
      <c r="P422" s="261" t="s">
        <v>238</v>
      </c>
      <c r="Q422" s="255" t="s">
        <v>251</v>
      </c>
      <c r="R422" s="255" t="s">
        <v>251</v>
      </c>
      <c r="S422" s="255">
        <v>4</v>
      </c>
    </row>
    <row r="423" spans="1:22" s="262" customFormat="1" ht="33.75">
      <c r="A423" s="252"/>
      <c r="B423" s="253"/>
      <c r="C423" s="148">
        <f>MAX($C$3:C422)+1</f>
        <v>401</v>
      </c>
      <c r="D423" s="116" t="str">
        <f>COUNT($C$341:C423)&amp;"/BBNT/KM442+620;KM442+660"</f>
        <v>79/BBNT/KM442+620;KM442+660</v>
      </c>
      <c r="E423" s="256">
        <f>+E422+7</f>
        <v>46088</v>
      </c>
      <c r="F423" s="257" t="str">
        <f>Data!$A$5</f>
        <v>NT bê tông</v>
      </c>
      <c r="G423" s="257" t="s">
        <v>521</v>
      </c>
      <c r="H423" s="258">
        <v>442635.8</v>
      </c>
      <c r="I423" s="258">
        <v>442691.16</v>
      </c>
      <c r="J423" s="255" t="s">
        <v>61</v>
      </c>
      <c r="K423" s="259" t="s">
        <v>254</v>
      </c>
      <c r="L423" s="255">
        <f>+L422</f>
        <v>7.52</v>
      </c>
      <c r="M423"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23" s="257" t="str">
        <f>Data!$B$5</f>
        <v>TCVN 4453:1995 – Kết cấu bê tông và bê tông cốt thép – Quy phạm thi công và nghiệm thu.</v>
      </c>
      <c r="O423" s="255" t="s">
        <v>258</v>
      </c>
      <c r="P423" s="261" t="s">
        <v>238</v>
      </c>
      <c r="Q423" s="255"/>
      <c r="R423" s="255" t="s">
        <v>251</v>
      </c>
      <c r="S423" s="255">
        <v>4</v>
      </c>
    </row>
    <row r="424" spans="1:22" ht="40.5">
      <c r="A424" s="146"/>
      <c r="B424" s="147"/>
      <c r="C424" s="148">
        <f>MAX($C$3:C423)+1</f>
        <v>402</v>
      </c>
      <c r="D424" s="116" t="str">
        <f>COUNT($C$341:C424)&amp;"/BBNT/KM442+620;KM442+660"</f>
        <v>80/BBNT/KM442+620;KM442+660</v>
      </c>
      <c r="E424" s="149">
        <f>+E420+1</f>
        <v>46082</v>
      </c>
      <c r="F424" s="114" t="str">
        <f>Data!$A$2</f>
        <v>Lắp đặt ván khuôn</v>
      </c>
      <c r="G424" s="114" t="s">
        <v>522</v>
      </c>
      <c r="H424" s="187">
        <v>442635.8</v>
      </c>
      <c r="I424" s="258">
        <v>442691.16</v>
      </c>
      <c r="J424" s="116" t="s">
        <v>61</v>
      </c>
      <c r="K424" s="151" t="s">
        <v>252</v>
      </c>
      <c r="L424" s="116">
        <v>16.208823529411799</v>
      </c>
      <c r="M424"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24" s="114" t="str">
        <f>Data!$B$2</f>
        <v>TCVN 4453:1995 – Kết cấu bê tông và bê tông cốt thép – Quy phạm thi công và nghiệm thu.</v>
      </c>
      <c r="O424" s="116" t="s">
        <v>258</v>
      </c>
      <c r="P424" s="118" t="s">
        <v>238</v>
      </c>
      <c r="Q424" s="116" t="s">
        <v>251</v>
      </c>
      <c r="R424" s="116" t="s">
        <v>251</v>
      </c>
      <c r="S424" s="116">
        <v>4</v>
      </c>
      <c r="U424" s="152">
        <f>360.75-L420-L416-L412-L408-L404-L399-L394-L389-L384-L379-L374-L370</f>
        <v>32.417647058823597</v>
      </c>
    </row>
    <row r="425" spans="1:22" ht="40.5">
      <c r="A425" s="146"/>
      <c r="B425" s="147"/>
      <c r="C425" s="148">
        <f>MAX($C$3:C424)+1</f>
        <v>403</v>
      </c>
      <c r="D425" s="116" t="str">
        <f>COUNT($C$341:C425)&amp;"/BBNT/KM442+620;KM442+660"</f>
        <v>81/BBNT/KM442+620;KM442+660</v>
      </c>
      <c r="E425" s="149">
        <f>+E422+1</f>
        <v>46082</v>
      </c>
      <c r="F425" s="114" t="str">
        <f>Data!$A$38</f>
        <v>Khe phòng lún (bao tải tẩm nhựa dày 2cm)</v>
      </c>
      <c r="G425" s="114" t="s">
        <v>341</v>
      </c>
      <c r="H425" s="187">
        <v>442635.8</v>
      </c>
      <c r="I425" s="258">
        <v>442691.16</v>
      </c>
      <c r="J425" s="116" t="s">
        <v>61</v>
      </c>
      <c r="K425" s="151" t="s">
        <v>254</v>
      </c>
      <c r="L425" s="191">
        <v>3.666666666666666E-2</v>
      </c>
      <c r="M425" s="115"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25" s="114" t="str">
        <f>Data!$B$38</f>
        <v>TCVN 4453:1995 – Kết cấu bê tông và bê tông cốt thép – Quy phạm thi công và nghiệm thu.</v>
      </c>
      <c r="O425" s="116" t="s">
        <v>258</v>
      </c>
      <c r="P425" s="118" t="s">
        <v>238</v>
      </c>
      <c r="Q425" s="116" t="s">
        <v>251</v>
      </c>
      <c r="R425" s="116" t="s">
        <v>251</v>
      </c>
      <c r="S425" s="116">
        <v>4</v>
      </c>
      <c r="U425" s="152">
        <f>0.64/6</f>
        <v>0.10666666666666667</v>
      </c>
    </row>
    <row r="426" spans="1:22" ht="40.5">
      <c r="A426" s="146"/>
      <c r="B426" s="147"/>
      <c r="C426" s="148">
        <f>MAX($C$3:C425)+1</f>
        <v>404</v>
      </c>
      <c r="D426" s="116" t="str">
        <f>COUNT($C$341:C426)&amp;"/BBNT/KM442+620;KM442+660"</f>
        <v>82/BBNT/KM442+620;KM442+660</v>
      </c>
      <c r="E426" s="149">
        <f>+E424</f>
        <v>46082</v>
      </c>
      <c r="F426" s="114" t="str">
        <f>Data!$A$4</f>
        <v>Đổ bê tông</v>
      </c>
      <c r="G426" s="114" t="s">
        <v>523</v>
      </c>
      <c r="H426" s="187">
        <v>442635.8</v>
      </c>
      <c r="I426" s="258">
        <v>442691.16</v>
      </c>
      <c r="J426" s="116" t="s">
        <v>61</v>
      </c>
      <c r="K426" s="151" t="s">
        <v>254</v>
      </c>
      <c r="L426" s="116">
        <f>+U427/2</f>
        <v>5.9499999999999709</v>
      </c>
      <c r="M42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26" s="114" t="str">
        <f>Data!$B$4</f>
        <v xml:space="preserve"> TCVN 4453 : 1995 và các tiêu chuẩn, quy chuẩn hiện hành của nhà nước.</v>
      </c>
      <c r="O426" s="116" t="s">
        <v>257</v>
      </c>
      <c r="P426" s="118" t="s">
        <v>238</v>
      </c>
      <c r="Q426" s="116" t="s">
        <v>251</v>
      </c>
      <c r="R426" s="116" t="s">
        <v>251</v>
      </c>
      <c r="S426" s="116">
        <v>4</v>
      </c>
      <c r="U426" s="152">
        <f>+U424/2</f>
        <v>16.208823529411799</v>
      </c>
    </row>
    <row r="427" spans="1:22" ht="33.75">
      <c r="A427" s="146"/>
      <c r="B427" s="147"/>
      <c r="C427" s="148">
        <f>MAX($C$3:C426)+1</f>
        <v>405</v>
      </c>
      <c r="D427" s="116" t="str">
        <f>COUNT($C$341:C427)&amp;"/BBNT/KM442+620;KM442+660"</f>
        <v>83/BBNT/KM442+620;KM442+660</v>
      </c>
      <c r="E427" s="149">
        <f>+E426+7</f>
        <v>46089</v>
      </c>
      <c r="F427" s="114" t="str">
        <f>Data!$A$5</f>
        <v>NT bê tông</v>
      </c>
      <c r="G427" s="114" t="s">
        <v>719</v>
      </c>
      <c r="H427" s="187">
        <v>442635.8</v>
      </c>
      <c r="I427" s="258">
        <v>442691.16</v>
      </c>
      <c r="J427" s="116" t="s">
        <v>61</v>
      </c>
      <c r="K427" s="151" t="s">
        <v>254</v>
      </c>
      <c r="L427" s="116">
        <f>+L426</f>
        <v>5.9499999999999709</v>
      </c>
      <c r="M42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27" s="114" t="str">
        <f>Data!$B$5</f>
        <v>TCVN 4453:1995 – Kết cấu bê tông và bê tông cốt thép – Quy phạm thi công và nghiệm thu.</v>
      </c>
      <c r="O427" s="116" t="s">
        <v>258</v>
      </c>
      <c r="P427" s="118" t="s">
        <v>238</v>
      </c>
      <c r="Q427" s="116"/>
      <c r="R427" s="116" t="s">
        <v>251</v>
      </c>
      <c r="S427" s="116">
        <v>4</v>
      </c>
      <c r="U427" s="152">
        <f>163.65-L422-L418-L414-L410-L406-L402-L397-L392-L387-L382-L377-L372</f>
        <v>11.899999999999942</v>
      </c>
    </row>
    <row r="428" spans="1:22" s="262" customFormat="1" ht="40.5">
      <c r="A428" s="252"/>
      <c r="B428" s="253"/>
      <c r="C428" s="148">
        <f>MAX($C$3:C427)+1</f>
        <v>406</v>
      </c>
      <c r="D428" s="116" t="str">
        <f>COUNT($C$341:C428)&amp;"/BBNT/KM442+620;KM442+660"</f>
        <v>84/BBNT/KM442+620;KM442+660</v>
      </c>
      <c r="E428" s="256">
        <f>+E424+1</f>
        <v>46083</v>
      </c>
      <c r="F428" s="257" t="str">
        <f>Data!$A$2</f>
        <v>Lắp đặt ván khuôn</v>
      </c>
      <c r="G428" s="257" t="s">
        <v>524</v>
      </c>
      <c r="H428" s="258">
        <v>442635.8</v>
      </c>
      <c r="I428" s="258">
        <v>442691.16</v>
      </c>
      <c r="J428" s="255" t="s">
        <v>61</v>
      </c>
      <c r="K428" s="259" t="s">
        <v>252</v>
      </c>
      <c r="L428" s="255">
        <f>+L424</f>
        <v>16.208823529411799</v>
      </c>
      <c r="M428"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28" s="257" t="str">
        <f>Data!$B$2</f>
        <v>TCVN 4453:1995 – Kết cấu bê tông và bê tông cốt thép – Quy phạm thi công và nghiệm thu.</v>
      </c>
      <c r="O428" s="255" t="s">
        <v>258</v>
      </c>
      <c r="P428" s="261" t="s">
        <v>238</v>
      </c>
      <c r="Q428" s="255" t="s">
        <v>251</v>
      </c>
      <c r="R428" s="255" t="s">
        <v>251</v>
      </c>
      <c r="S428" s="255">
        <v>4</v>
      </c>
    </row>
    <row r="429" spans="1:22" s="262" customFormat="1" ht="40.5">
      <c r="A429" s="252"/>
      <c r="B429" s="253"/>
      <c r="C429" s="148">
        <f>MAX($C$3:C428)+1</f>
        <v>407</v>
      </c>
      <c r="D429" s="116" t="str">
        <f>COUNT($C$341:C429)&amp;"/BBNT/KM442+620;KM442+660"</f>
        <v>85/BBNT/KM442+620;KM442+660</v>
      </c>
      <c r="E429" s="256">
        <f>+E426+1</f>
        <v>46083</v>
      </c>
      <c r="F429" s="257" t="str">
        <f>Data!$A$38</f>
        <v>Khe phòng lún (bao tải tẩm nhựa dày 2cm)</v>
      </c>
      <c r="G429" s="257" t="s">
        <v>341</v>
      </c>
      <c r="H429" s="258">
        <v>442635.8</v>
      </c>
      <c r="I429" s="258">
        <v>442691.16</v>
      </c>
      <c r="J429" s="255" t="s">
        <v>61</v>
      </c>
      <c r="K429" s="259" t="s">
        <v>254</v>
      </c>
      <c r="L429" s="266">
        <v>3.666666666666666E-2</v>
      </c>
      <c r="M429" s="260" t="str">
        <f>Data!$I$38</f>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c r="N429" s="257" t="str">
        <f>Data!$B$38</f>
        <v>TCVN 4453:1995 – Kết cấu bê tông và bê tông cốt thép – Quy phạm thi công và nghiệm thu.</v>
      </c>
      <c r="O429" s="255" t="s">
        <v>258</v>
      </c>
      <c r="P429" s="261" t="s">
        <v>238</v>
      </c>
      <c r="Q429" s="255" t="s">
        <v>251</v>
      </c>
      <c r="R429" s="255" t="s">
        <v>251</v>
      </c>
      <c r="S429" s="255">
        <v>4</v>
      </c>
      <c r="U429" s="262">
        <f>0.64/6</f>
        <v>0.10666666666666667</v>
      </c>
    </row>
    <row r="430" spans="1:22" s="262" customFormat="1" ht="40.5">
      <c r="A430" s="252"/>
      <c r="B430" s="253"/>
      <c r="C430" s="148">
        <f>MAX($C$3:C429)+1</f>
        <v>408</v>
      </c>
      <c r="D430" s="116" t="str">
        <f>COUNT($C$341:C430)&amp;"/BBNT/KM442+620;KM442+660"</f>
        <v>86/BBNT/KM442+620;KM442+660</v>
      </c>
      <c r="E430" s="256">
        <f>+E428</f>
        <v>46083</v>
      </c>
      <c r="F430" s="257" t="str">
        <f>Data!$A$4</f>
        <v>Đổ bê tông</v>
      </c>
      <c r="G430" s="257" t="s">
        <v>525</v>
      </c>
      <c r="H430" s="258">
        <v>442635.8</v>
      </c>
      <c r="I430" s="258">
        <v>442691.16</v>
      </c>
      <c r="J430" s="255" t="s">
        <v>61</v>
      </c>
      <c r="K430" s="259" t="s">
        <v>254</v>
      </c>
      <c r="L430" s="255">
        <f>+U427/2</f>
        <v>5.9499999999999709</v>
      </c>
      <c r="M430"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30" s="257" t="str">
        <f>Data!$B$4</f>
        <v xml:space="preserve"> TCVN 4453 : 1995 và các tiêu chuẩn, quy chuẩn hiện hành của nhà nước.</v>
      </c>
      <c r="O430" s="255" t="s">
        <v>257</v>
      </c>
      <c r="P430" s="261" t="s">
        <v>238</v>
      </c>
      <c r="Q430" s="255" t="s">
        <v>251</v>
      </c>
      <c r="R430" s="255" t="s">
        <v>251</v>
      </c>
      <c r="S430" s="255">
        <v>4</v>
      </c>
      <c r="V430" s="262">
        <f>0.75*2.5</f>
        <v>1.875</v>
      </c>
    </row>
    <row r="431" spans="1:22" s="262" customFormat="1" ht="33.75">
      <c r="A431" s="252"/>
      <c r="B431" s="253"/>
      <c r="C431" s="148">
        <f>MAX($C$3:C430)+1</f>
        <v>409</v>
      </c>
      <c r="D431" s="116" t="str">
        <f>COUNT($C$341:C431)&amp;"/BBNT/KM442+620;KM442+660"</f>
        <v>87/BBNT/KM442+620;KM442+660</v>
      </c>
      <c r="E431" s="256">
        <f>+E430+7</f>
        <v>46090</v>
      </c>
      <c r="F431" s="257" t="str">
        <f>Data!$A$5</f>
        <v>NT bê tông</v>
      </c>
      <c r="G431" s="257" t="s">
        <v>526</v>
      </c>
      <c r="H431" s="258">
        <v>442635.8</v>
      </c>
      <c r="I431" s="258">
        <v>442691.16</v>
      </c>
      <c r="J431" s="255" t="s">
        <v>61</v>
      </c>
      <c r="K431" s="259" t="s">
        <v>254</v>
      </c>
      <c r="L431" s="255">
        <f>+L430</f>
        <v>5.9499999999999709</v>
      </c>
      <c r="M431"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31" s="257" t="str">
        <f>Data!$B$5</f>
        <v>TCVN 4453:1995 – Kết cấu bê tông và bê tông cốt thép – Quy phạm thi công và nghiệm thu.</v>
      </c>
      <c r="O431" s="255" t="s">
        <v>258</v>
      </c>
      <c r="P431" s="261" t="s">
        <v>238</v>
      </c>
      <c r="Q431" s="255"/>
      <c r="R431" s="255" t="s">
        <v>251</v>
      </c>
      <c r="S431" s="255">
        <v>4</v>
      </c>
    </row>
    <row r="432" spans="1:22" s="262" customFormat="1" ht="40.5">
      <c r="A432" s="252"/>
      <c r="B432" s="253"/>
      <c r="C432" s="148">
        <f>MAX($C$3:C431)+1</f>
        <v>410</v>
      </c>
      <c r="D432" s="116" t="str">
        <f>COUNT($C$341:C432)&amp;"/BBNT/KM442+620;KM442+660"</f>
        <v>88/BBNT/KM442+620;KM442+660</v>
      </c>
      <c r="E432" s="256">
        <f>+E430+1</f>
        <v>46084</v>
      </c>
      <c r="F432" s="257" t="str">
        <f>Data!$A$35</f>
        <v>Rọ thép nhồi đá hộc</v>
      </c>
      <c r="G432" s="257" t="s">
        <v>527</v>
      </c>
      <c r="H432" s="258">
        <v>442635.8</v>
      </c>
      <c r="I432" s="258">
        <v>442691.16</v>
      </c>
      <c r="J432" s="255" t="s">
        <v>61</v>
      </c>
      <c r="K432" s="259" t="s">
        <v>313</v>
      </c>
      <c r="L432" s="255">
        <v>12</v>
      </c>
      <c r="M432" s="260"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432" s="257" t="str">
        <f>Data!$B$35</f>
        <v>TCVN 10335:2014, TCCS13:2016/TCĐBVN và các tiêu chuẩn, quy chuẩn hiện hành của nhà nước</v>
      </c>
      <c r="O432" s="255" t="s">
        <v>258</v>
      </c>
      <c r="P432" s="261" t="s">
        <v>238</v>
      </c>
      <c r="Q432" s="255" t="s">
        <v>251</v>
      </c>
      <c r="R432" s="255" t="s">
        <v>251</v>
      </c>
      <c r="S432" s="255">
        <v>4</v>
      </c>
    </row>
    <row r="433" spans="1:23" s="262" customFormat="1" ht="40.5">
      <c r="A433" s="252"/>
      <c r="B433" s="253"/>
      <c r="C433" s="148">
        <f>MAX($C$3:C432)+1</f>
        <v>411</v>
      </c>
      <c r="D433" s="116" t="str">
        <f>COUNT($C$341:C433)&amp;"/BBNT/KM442+620;KM442+660"</f>
        <v>89/BBNT/KM442+620;KM442+660</v>
      </c>
      <c r="E433" s="256">
        <f>+E432+1</f>
        <v>46085</v>
      </c>
      <c r="F433" s="257" t="str">
        <f>Data!$A$35</f>
        <v>Rọ thép nhồi đá hộc</v>
      </c>
      <c r="G433" s="257" t="s">
        <v>527</v>
      </c>
      <c r="H433" s="258">
        <v>442635.8</v>
      </c>
      <c r="I433" s="258">
        <v>442691.16</v>
      </c>
      <c r="J433" s="255" t="s">
        <v>61</v>
      </c>
      <c r="K433" s="259" t="s">
        <v>313</v>
      </c>
      <c r="L433" s="255">
        <v>13</v>
      </c>
      <c r="M433" s="260" t="str">
        <f>Data!$I$35</f>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c r="N433" s="257" t="str">
        <f>Data!$B$35</f>
        <v>TCVN 10335:2014, TCCS13:2016/TCĐBVN và các tiêu chuẩn, quy chuẩn hiện hành của nhà nước</v>
      </c>
      <c r="O433" s="255" t="s">
        <v>258</v>
      </c>
      <c r="P433" s="261" t="s">
        <v>238</v>
      </c>
      <c r="Q433" s="255" t="s">
        <v>251</v>
      </c>
      <c r="R433" s="255" t="s">
        <v>251</v>
      </c>
      <c r="S433" s="255">
        <v>4</v>
      </c>
    </row>
    <row r="434" spans="1:23" ht="33.75">
      <c r="A434" s="146"/>
      <c r="B434" s="147"/>
      <c r="C434" s="148">
        <f>MAX($C$3:C433)+1</f>
        <v>412</v>
      </c>
      <c r="D434" s="116" t="str">
        <f>COUNT($C$341:C434)&amp;"/BBNT/KM442+620;KM442+660"</f>
        <v>90/BBNT/KM442+620;KM442+660</v>
      </c>
      <c r="E434" s="149">
        <f>+E432+1</f>
        <v>46085</v>
      </c>
      <c r="F434" s="114" t="str">
        <f>Data!$A$7</f>
        <v>Đắp móng</v>
      </c>
      <c r="G434" s="114" t="s">
        <v>1504</v>
      </c>
      <c r="H434" s="187">
        <v>442635.8</v>
      </c>
      <c r="I434" s="187">
        <v>442691.16</v>
      </c>
      <c r="J434" s="116" t="s">
        <v>61</v>
      </c>
      <c r="K434" s="151" t="s">
        <v>254</v>
      </c>
      <c r="L434" s="116">
        <v>71.69</v>
      </c>
      <c r="M434" s="115" t="str">
        <f>Data!$I$7</f>
        <v>- Bình đồ tuyến: Đúng HSTK;
- Độ chặt từng lớp: Đạt;
- Trắc ngang nền: đủ;
- Cao độ: đạt; Dốc ngang: đạt;
- Đánh giá: Phù hợp với thiết kế và tiêu chuẩn kỹ thuật, quy trình thi công và nghiệm thu;</v>
      </c>
      <c r="N434" s="114" t="str">
        <f>Data!$B$7</f>
        <v>TCVN 4447 -2012 Công tác đất - Thi công và nghiệm thu;</v>
      </c>
      <c r="O434" s="116" t="s">
        <v>258</v>
      </c>
      <c r="P434" s="118" t="s">
        <v>238</v>
      </c>
      <c r="Q434" s="116" t="s">
        <v>251</v>
      </c>
      <c r="R434" s="116" t="s">
        <v>251</v>
      </c>
      <c r="S434" s="116">
        <v>4</v>
      </c>
    </row>
    <row r="435" spans="1:23" ht="33.75">
      <c r="A435" s="146"/>
      <c r="B435" s="147"/>
      <c r="C435" s="148">
        <f>MAX($C$3:C434)+1</f>
        <v>413</v>
      </c>
      <c r="D435" s="116" t="str">
        <f>COUNT($C$341:C435)&amp;"/BBNT/KM442+620;KM442+660"</f>
        <v>91/BBNT/KM442+620;KM442+660</v>
      </c>
      <c r="E435" s="149">
        <f>+E433+1</f>
        <v>46086</v>
      </c>
      <c r="F435" s="114" t="str">
        <f>Data!$A$7</f>
        <v>Đắp móng</v>
      </c>
      <c r="G435" s="114" t="s">
        <v>1505</v>
      </c>
      <c r="H435" s="187">
        <v>442635.8</v>
      </c>
      <c r="I435" s="187">
        <v>442691.16</v>
      </c>
      <c r="J435" s="116" t="s">
        <v>61</v>
      </c>
      <c r="K435" s="151" t="s">
        <v>254</v>
      </c>
      <c r="L435" s="116">
        <f>245.1-L434</f>
        <v>173.41</v>
      </c>
      <c r="M435" s="115" t="str">
        <f>Data!$I$7</f>
        <v>- Bình đồ tuyến: Đúng HSTK;
- Độ chặt từng lớp: Đạt;
- Trắc ngang nền: đủ;
- Cao độ: đạt; Dốc ngang: đạt;
- Đánh giá: Phù hợp với thiết kế và tiêu chuẩn kỹ thuật, quy trình thi công và nghiệm thu;</v>
      </c>
      <c r="N435" s="114" t="str">
        <f>Data!$B$7</f>
        <v>TCVN 4447 -2012 Công tác đất - Thi công và nghiệm thu;</v>
      </c>
      <c r="O435" s="116" t="s">
        <v>258</v>
      </c>
      <c r="P435" s="118" t="s">
        <v>238</v>
      </c>
      <c r="Q435" s="116" t="s">
        <v>251</v>
      </c>
      <c r="R435" s="116" t="s">
        <v>251</v>
      </c>
      <c r="S435" s="116">
        <v>4</v>
      </c>
    </row>
    <row r="436" spans="1:23" ht="40.5">
      <c r="A436" s="146"/>
      <c r="B436" s="147"/>
      <c r="C436" s="148">
        <f>MAX($C$3:C435)+1</f>
        <v>414</v>
      </c>
      <c r="D436" s="116" t="str">
        <f>COUNT($C$341:C436)&amp;"/BBNT/KM442+620;KM442+660"</f>
        <v>92/BBNT/KM442+620;KM442+660</v>
      </c>
      <c r="E436" s="149">
        <f>+E435+1</f>
        <v>46087</v>
      </c>
      <c r="F436" s="114" t="str">
        <f>Data!$A$4</f>
        <v>Đổ bê tông</v>
      </c>
      <c r="G436" s="114" t="s">
        <v>301</v>
      </c>
      <c r="H436" s="187">
        <v>442635.8</v>
      </c>
      <c r="I436" s="187">
        <v>442691.16</v>
      </c>
      <c r="J436" s="116" t="s">
        <v>61</v>
      </c>
      <c r="K436" s="151" t="s">
        <v>254</v>
      </c>
      <c r="L436" s="116">
        <v>8.3000000000000007</v>
      </c>
      <c r="M436"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36" s="114" t="str">
        <f>Data!$B$4</f>
        <v xml:space="preserve"> TCVN 4453 : 1995 và các tiêu chuẩn, quy chuẩn hiện hành của nhà nước.</v>
      </c>
      <c r="O436" s="116" t="s">
        <v>257</v>
      </c>
      <c r="P436" s="118" t="s">
        <v>238</v>
      </c>
      <c r="Q436" s="116" t="s">
        <v>251</v>
      </c>
      <c r="R436" s="116" t="s">
        <v>251</v>
      </c>
      <c r="S436" s="116">
        <v>4</v>
      </c>
    </row>
    <row r="437" spans="1:23" ht="33.75">
      <c r="A437" s="146"/>
      <c r="B437" s="147"/>
      <c r="C437" s="148">
        <f>MAX($C$3:C436)+1</f>
        <v>415</v>
      </c>
      <c r="D437" s="116" t="str">
        <f>COUNT($C$341:C437)&amp;"/BBNT/KM442+620;KM442+660"</f>
        <v>93/BBNT/KM442+620;KM442+660</v>
      </c>
      <c r="E437" s="149">
        <f>+E436+7</f>
        <v>46094</v>
      </c>
      <c r="F437" s="114" t="str">
        <f>Data!$A$5</f>
        <v>NT bê tông</v>
      </c>
      <c r="G437" s="114" t="s">
        <v>302</v>
      </c>
      <c r="H437" s="187">
        <v>442635.8</v>
      </c>
      <c r="I437" s="187">
        <v>442691.16</v>
      </c>
      <c r="J437" s="116" t="s">
        <v>61</v>
      </c>
      <c r="K437" s="151" t="s">
        <v>254</v>
      </c>
      <c r="L437" s="116">
        <f>+L436</f>
        <v>8.3000000000000007</v>
      </c>
      <c r="M437"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37" s="114" t="str">
        <f>Data!$B$5</f>
        <v>TCVN 4453:1995 – Kết cấu bê tông và bê tông cốt thép – Quy phạm thi công và nghiệm thu.</v>
      </c>
      <c r="O437" s="116" t="s">
        <v>258</v>
      </c>
      <c r="P437" s="118" t="s">
        <v>238</v>
      </c>
      <c r="Q437" s="116"/>
      <c r="R437" s="116" t="s">
        <v>251</v>
      </c>
      <c r="S437" s="116">
        <v>4</v>
      </c>
      <c r="W437" s="152">
        <v>655.33000000000004</v>
      </c>
    </row>
    <row r="438" spans="1:23" ht="40.5">
      <c r="A438" s="146"/>
      <c r="B438" s="147"/>
      <c r="C438" s="148">
        <f>MAX($C$3:C437)+1</f>
        <v>416</v>
      </c>
      <c r="D438" s="116" t="str">
        <f>COUNT($C$341:C438)&amp;"/BBNT/KM442+620;KM442+660"</f>
        <v>94/BBNT/KM442+620;KM442+660</v>
      </c>
      <c r="E438" s="149">
        <f>+E437</f>
        <v>46094</v>
      </c>
      <c r="F438" s="114" t="str">
        <f>Data!$A$27</f>
        <v>Đắp đá 1x2 thoát nước sau tường</v>
      </c>
      <c r="G438" s="114" t="s">
        <v>433</v>
      </c>
      <c r="H438" s="187">
        <v>442635.8</v>
      </c>
      <c r="I438" s="187">
        <v>442691.16</v>
      </c>
      <c r="J438" s="116" t="s">
        <v>61</v>
      </c>
      <c r="K438" s="151" t="s">
        <v>254</v>
      </c>
      <c r="L438" s="116">
        <v>54.25</v>
      </c>
      <c r="M438" s="115" t="str">
        <f>Data!$I$27</f>
        <v>- Vật liệu đúng chủng loại, sạch, không tạp chất, đảm bảo kỹ thuật;
- Đắp đá sau tường đúng phạm vi, chiều dày, cao độ; bố trí lớp lọc và thoát nước đảm bảo;
- Đá đổ, san gạt đều, không phân tầng, không hốc rỗng, đảm bảo thoát nước;
- Cao độ: đạt; Dốc ngang: đạt;
- Về khối lượng: Đạt yêu cầu theo HSTK;
- Đánh giá: Phù hợp với thiết kế và tiêu chuẩn kỹ thuật, quy trình thi công và nghiệm thu.</v>
      </c>
      <c r="N438" s="114" t="str">
        <f>Data!$B$27</f>
        <v>TCVN 4453:1995 – Kết cấu bê tông và bê tông cốt thép – Quy phạm thi công và nghiệm thu.</v>
      </c>
      <c r="O438" s="116" t="s">
        <v>258</v>
      </c>
      <c r="P438" s="118" t="s">
        <v>238</v>
      </c>
      <c r="Q438" s="116" t="s">
        <v>251</v>
      </c>
      <c r="R438" s="116" t="s">
        <v>251</v>
      </c>
      <c r="S438" s="116">
        <v>4</v>
      </c>
      <c r="U438" s="152">
        <f>7.9/0.15</f>
        <v>52.666666666666671</v>
      </c>
    </row>
    <row r="439" spans="1:23" ht="33.75">
      <c r="A439" s="146"/>
      <c r="B439" s="147"/>
      <c r="C439" s="148">
        <f>MAX($C$3:C438)+1</f>
        <v>417</v>
      </c>
      <c r="D439" s="116" t="str">
        <f>COUNT($C$341:C439)&amp;"/BBNT/KM442+620;KM442+660"</f>
        <v>95/BBNT/KM442+620;KM442+660</v>
      </c>
      <c r="E439" s="149">
        <f t="shared" ref="E439:E445" si="37">+E438+1</f>
        <v>46095</v>
      </c>
      <c r="F439" s="114" t="str">
        <f>Data!$A$7</f>
        <v>Đắp móng</v>
      </c>
      <c r="G439" s="114" t="s">
        <v>1506</v>
      </c>
      <c r="H439" s="187">
        <v>442635.8</v>
      </c>
      <c r="I439" s="187">
        <v>442691.16</v>
      </c>
      <c r="J439" s="116" t="s">
        <v>61</v>
      </c>
      <c r="K439" s="151" t="s">
        <v>254</v>
      </c>
      <c r="L439" s="116">
        <v>126.56</v>
      </c>
      <c r="M439" s="115" t="str">
        <f>Data!$I$7</f>
        <v>- Bình đồ tuyến: Đúng HSTK;
- Độ chặt từng lớp: Đạt;
- Trắc ngang nền: đủ;
- Cao độ: đạt; Dốc ngang: đạt;
- Đánh giá: Phù hợp với thiết kế và tiêu chuẩn kỹ thuật, quy trình thi công và nghiệm thu;</v>
      </c>
      <c r="N439" s="114" t="str">
        <f>Data!$B$7</f>
        <v>TCVN 4447 -2012 Công tác đất - Thi công và nghiệm thu;</v>
      </c>
      <c r="O439" s="116" t="s">
        <v>258</v>
      </c>
      <c r="P439" s="118" t="s">
        <v>238</v>
      </c>
      <c r="Q439" s="116" t="s">
        <v>251</v>
      </c>
      <c r="R439" s="116" t="s">
        <v>251</v>
      </c>
      <c r="S439" s="116">
        <v>4</v>
      </c>
    </row>
    <row r="440" spans="1:23" ht="33.75">
      <c r="A440" s="146"/>
      <c r="B440" s="147"/>
      <c r="C440" s="148">
        <f>MAX($C$3:C439)+1</f>
        <v>418</v>
      </c>
      <c r="D440" s="116" t="str">
        <f>COUNT($C$341:C440)&amp;"/BBNT/KM442+620;KM442+660"</f>
        <v>96/BBNT/KM442+620;KM442+660</v>
      </c>
      <c r="E440" s="149">
        <f t="shared" si="37"/>
        <v>46096</v>
      </c>
      <c r="F440" s="114" t="str">
        <f>Data!$A$7</f>
        <v>Đắp móng</v>
      </c>
      <c r="G440" s="114" t="s">
        <v>1507</v>
      </c>
      <c r="H440" s="187">
        <v>442635.8</v>
      </c>
      <c r="I440" s="187">
        <v>442691.16</v>
      </c>
      <c r="J440" s="116" t="s">
        <v>61</v>
      </c>
      <c r="K440" s="151" t="s">
        <v>254</v>
      </c>
      <c r="L440" s="116">
        <v>135.28</v>
      </c>
      <c r="M440" s="115" t="str">
        <f>Data!$I$7</f>
        <v>- Bình đồ tuyến: Đúng HSTK;
- Độ chặt từng lớp: Đạt;
- Trắc ngang nền: đủ;
- Cao độ: đạt; Dốc ngang: đạt;
- Đánh giá: Phù hợp với thiết kế và tiêu chuẩn kỹ thuật, quy trình thi công và nghiệm thu;</v>
      </c>
      <c r="N440" s="114" t="str">
        <f>Data!$B$7</f>
        <v>TCVN 4447 -2012 Công tác đất - Thi công và nghiệm thu;</v>
      </c>
      <c r="O440" s="116" t="s">
        <v>258</v>
      </c>
      <c r="P440" s="118" t="s">
        <v>238</v>
      </c>
      <c r="Q440" s="116" t="s">
        <v>251</v>
      </c>
      <c r="R440" s="116" t="s">
        <v>251</v>
      </c>
      <c r="S440" s="116">
        <v>4</v>
      </c>
    </row>
    <row r="441" spans="1:23" ht="33.75">
      <c r="A441" s="146"/>
      <c r="B441" s="147"/>
      <c r="C441" s="148">
        <f>MAX($C$3:C440)+1</f>
        <v>419</v>
      </c>
      <c r="D441" s="116" t="str">
        <f>COUNT($C$341:C441)&amp;"/BBNT/KM442+620;KM442+660"</f>
        <v>97/BBNT/KM442+620;KM442+660</v>
      </c>
      <c r="E441" s="149">
        <f t="shared" si="37"/>
        <v>46097</v>
      </c>
      <c r="F441" s="114" t="str">
        <f>Data!$A$7</f>
        <v>Đắp móng</v>
      </c>
      <c r="G441" s="114" t="s">
        <v>1508</v>
      </c>
      <c r="H441" s="187">
        <v>442635.8</v>
      </c>
      <c r="I441" s="187">
        <v>442691.16</v>
      </c>
      <c r="J441" s="116" t="s">
        <v>61</v>
      </c>
      <c r="K441" s="151" t="s">
        <v>254</v>
      </c>
      <c r="L441" s="116">
        <v>146.57</v>
      </c>
      <c r="M441" s="115" t="str">
        <f>Data!$I$7</f>
        <v>- Bình đồ tuyến: Đúng HSTK;
- Độ chặt từng lớp: Đạt;
- Trắc ngang nền: đủ;
- Cao độ: đạt; Dốc ngang: đạt;
- Đánh giá: Phù hợp với thiết kế và tiêu chuẩn kỹ thuật, quy trình thi công và nghiệm thu;</v>
      </c>
      <c r="N441" s="114" t="str">
        <f>Data!$B$7</f>
        <v>TCVN 4447 -2012 Công tác đất - Thi công và nghiệm thu;</v>
      </c>
      <c r="O441" s="116" t="s">
        <v>258</v>
      </c>
      <c r="P441" s="118" t="s">
        <v>238</v>
      </c>
      <c r="Q441" s="116" t="s">
        <v>251</v>
      </c>
      <c r="R441" s="116" t="s">
        <v>251</v>
      </c>
      <c r="S441" s="116">
        <v>4</v>
      </c>
    </row>
    <row r="442" spans="1:23" ht="33.75">
      <c r="A442" s="146"/>
      <c r="B442" s="147"/>
      <c r="C442" s="148">
        <f>MAX($C$3:C441)+1</f>
        <v>420</v>
      </c>
      <c r="D442" s="116" t="str">
        <f>COUNT($C$341:C442)&amp;"/BBNT/KM442+620;KM442+660"</f>
        <v>98/BBNT/KM442+620;KM442+660</v>
      </c>
      <c r="E442" s="149">
        <f t="shared" si="37"/>
        <v>46098</v>
      </c>
      <c r="F442" s="114" t="str">
        <f>Data!$A$7</f>
        <v>Đắp móng</v>
      </c>
      <c r="G442" s="114" t="s">
        <v>1509</v>
      </c>
      <c r="H442" s="187">
        <v>442635.8</v>
      </c>
      <c r="I442" s="187">
        <v>442691.16</v>
      </c>
      <c r="J442" s="116" t="s">
        <v>61</v>
      </c>
      <c r="K442" s="151" t="s">
        <v>254</v>
      </c>
      <c r="L442" s="116">
        <v>139.52000000000001</v>
      </c>
      <c r="M442" s="115" t="str">
        <f>Data!$I$7</f>
        <v>- Bình đồ tuyến: Đúng HSTK;
- Độ chặt từng lớp: Đạt;
- Trắc ngang nền: đủ;
- Cao độ: đạt; Dốc ngang: đạt;
- Đánh giá: Phù hợp với thiết kế và tiêu chuẩn kỹ thuật, quy trình thi công và nghiệm thu;</v>
      </c>
      <c r="N442" s="114" t="str">
        <f>Data!$B$7</f>
        <v>TCVN 4447 -2012 Công tác đất - Thi công và nghiệm thu;</v>
      </c>
      <c r="O442" s="116" t="s">
        <v>258</v>
      </c>
      <c r="P442" s="118" t="s">
        <v>238</v>
      </c>
      <c r="Q442" s="116" t="s">
        <v>251</v>
      </c>
      <c r="R442" s="116" t="s">
        <v>251</v>
      </c>
      <c r="S442" s="116">
        <v>4</v>
      </c>
    </row>
    <row r="443" spans="1:23" ht="33.75">
      <c r="A443" s="146"/>
      <c r="B443" s="147"/>
      <c r="C443" s="148">
        <f>MAX($C$3:C442)+1</f>
        <v>421</v>
      </c>
      <c r="D443" s="116" t="str">
        <f>COUNT($C$341:C443)&amp;"/BBNT/KM442+620;KM442+660"</f>
        <v>99/BBNT/KM442+620;KM442+660</v>
      </c>
      <c r="E443" s="149">
        <f t="shared" si="37"/>
        <v>46099</v>
      </c>
      <c r="F443" s="114" t="str">
        <f>Data!$A$7</f>
        <v>Đắp móng</v>
      </c>
      <c r="G443" s="114" t="s">
        <v>1510</v>
      </c>
      <c r="H443" s="187">
        <v>442635.8</v>
      </c>
      <c r="I443" s="187">
        <v>442691.16</v>
      </c>
      <c r="J443" s="116" t="s">
        <v>61</v>
      </c>
      <c r="K443" s="151" t="s">
        <v>254</v>
      </c>
      <c r="L443" s="116">
        <f>655.33-L442-L441-L440-L439</f>
        <v>107.40000000000006</v>
      </c>
      <c r="M443" s="115" t="str">
        <f>Data!$I$7</f>
        <v>- Bình đồ tuyến: Đúng HSTK;
- Độ chặt từng lớp: Đạt;
- Trắc ngang nền: đủ;
- Cao độ: đạt; Dốc ngang: đạt;
- Đánh giá: Phù hợp với thiết kế và tiêu chuẩn kỹ thuật, quy trình thi công và nghiệm thu;</v>
      </c>
      <c r="N443" s="114" t="str">
        <f>Data!$B$7</f>
        <v>TCVN 4447 -2012 Công tác đất - Thi công và nghiệm thu;</v>
      </c>
      <c r="O443" s="116" t="s">
        <v>258</v>
      </c>
      <c r="P443" s="118" t="s">
        <v>238</v>
      </c>
      <c r="Q443" s="116" t="s">
        <v>251</v>
      </c>
      <c r="R443" s="116" t="s">
        <v>251</v>
      </c>
      <c r="S443" s="116">
        <v>4</v>
      </c>
    </row>
    <row r="444" spans="1:23" ht="33.75">
      <c r="A444" s="146"/>
      <c r="B444" s="147"/>
      <c r="C444" s="148">
        <f>MAX($C$3:C443)+1</f>
        <v>422</v>
      </c>
      <c r="D444" s="116" t="str">
        <f>COUNT($C$341:C444)&amp;"/BBNT/KM442+620;KM442+660"</f>
        <v>100/BBNT/KM442+620;KM442+660</v>
      </c>
      <c r="E444" s="149">
        <f t="shared" si="37"/>
        <v>46100</v>
      </c>
      <c r="F444" s="114" t="str">
        <f>Data!$A$7</f>
        <v>Đắp móng</v>
      </c>
      <c r="G444" s="114" t="s">
        <v>529</v>
      </c>
      <c r="H444" s="187">
        <v>442635.8</v>
      </c>
      <c r="I444" s="187">
        <v>442691.16</v>
      </c>
      <c r="J444" s="116" t="s">
        <v>61</v>
      </c>
      <c r="K444" s="151" t="s">
        <v>254</v>
      </c>
      <c r="L444" s="116">
        <v>231.71</v>
      </c>
      <c r="M444" s="115" t="str">
        <f>Data!$I$7</f>
        <v>- Bình đồ tuyến: Đúng HSTK;
- Độ chặt từng lớp: Đạt;
- Trắc ngang nền: đủ;
- Cao độ: đạt; Dốc ngang: đạt;
- Đánh giá: Phù hợp với thiết kế và tiêu chuẩn kỹ thuật, quy trình thi công và nghiệm thu;</v>
      </c>
      <c r="N444" s="114" t="str">
        <f>Data!$B$7</f>
        <v>TCVN 4447 -2012 Công tác đất - Thi công và nghiệm thu;</v>
      </c>
      <c r="O444" s="116" t="s">
        <v>258</v>
      </c>
      <c r="P444" s="118" t="s">
        <v>238</v>
      </c>
      <c r="Q444" s="116" t="s">
        <v>251</v>
      </c>
      <c r="R444" s="116" t="s">
        <v>251</v>
      </c>
      <c r="S444" s="116">
        <v>4</v>
      </c>
    </row>
    <row r="445" spans="1:23" ht="33.75">
      <c r="A445" s="146"/>
      <c r="B445" s="147"/>
      <c r="C445" s="148">
        <f>MAX($C$3:C444)+1</f>
        <v>423</v>
      </c>
      <c r="D445" s="116" t="str">
        <f>COUNT($C$341:C445)&amp;"/BBNT/KM442+620;KM442+660"</f>
        <v>101/BBNT/KM442+620;KM442+660</v>
      </c>
      <c r="E445" s="149">
        <f t="shared" si="37"/>
        <v>46101</v>
      </c>
      <c r="F445" s="114" t="str">
        <f>Data!$A$6</f>
        <v xml:space="preserve">Hố móng </v>
      </c>
      <c r="G445" s="114" t="s">
        <v>451</v>
      </c>
      <c r="H445" s="187">
        <v>442635.8</v>
      </c>
      <c r="I445" s="187"/>
      <c r="J445" s="116" t="s">
        <v>61</v>
      </c>
      <c r="K445" s="151" t="s">
        <v>66</v>
      </c>
      <c r="L445" s="116">
        <v>4.67</v>
      </c>
      <c r="M445"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45" s="114" t="str">
        <f>Data!$B$6</f>
        <v xml:space="preserve"> TCVN 9436-2012, TCVN 4447-2012 và các tiêu chuẩn, quy chuẩn hiện hành của nhà nước.</v>
      </c>
      <c r="O445" s="116" t="s">
        <v>258</v>
      </c>
      <c r="P445" s="118" t="s">
        <v>238</v>
      </c>
      <c r="Q445" s="116" t="s">
        <v>251</v>
      </c>
      <c r="R445" s="116" t="s">
        <v>251</v>
      </c>
      <c r="S445" s="116">
        <v>4</v>
      </c>
    </row>
    <row r="446" spans="1:23" ht="40.5">
      <c r="A446" s="146"/>
      <c r="B446" s="147"/>
      <c r="C446" s="148">
        <f>MAX($C$3:C445)+1</f>
        <v>424</v>
      </c>
      <c r="D446" s="116" t="str">
        <f>COUNT($C$341:C446)&amp;"/BBNT/KM442+620;KM442+660"</f>
        <v>102/BBNT/KM442+620;KM442+660</v>
      </c>
      <c r="E446" s="149">
        <f>+E445</f>
        <v>46101</v>
      </c>
      <c r="F446" s="114" t="str">
        <f>Data!$A$2</f>
        <v>Lắp đặt ván khuôn</v>
      </c>
      <c r="G446" s="114" t="s">
        <v>452</v>
      </c>
      <c r="H446" s="187">
        <v>442635.8</v>
      </c>
      <c r="I446" s="187"/>
      <c r="J446" s="116" t="s">
        <v>61</v>
      </c>
      <c r="K446" s="151" t="s">
        <v>252</v>
      </c>
      <c r="L446" s="116">
        <f>34.05*4.67/(9.33+4.67)</f>
        <v>11.358107142857142</v>
      </c>
      <c r="M446"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46" s="114" t="str">
        <f>Data!$B$2</f>
        <v>TCVN 4453:1995 – Kết cấu bê tông và bê tông cốt thép – Quy phạm thi công và nghiệm thu.</v>
      </c>
      <c r="O446" s="116" t="s">
        <v>258</v>
      </c>
      <c r="P446" s="118" t="s">
        <v>238</v>
      </c>
      <c r="Q446" s="116" t="s">
        <v>251</v>
      </c>
      <c r="R446" s="116" t="s">
        <v>251</v>
      </c>
      <c r="S446" s="116">
        <v>4</v>
      </c>
    </row>
    <row r="447" spans="1:23" ht="40.5">
      <c r="A447" s="146"/>
      <c r="B447" s="147"/>
      <c r="C447" s="148">
        <f>MAX($C$3:C446)+1</f>
        <v>425</v>
      </c>
      <c r="D447" s="116" t="str">
        <f>COUNT($C$341:C447)&amp;"/BBNT/KM442+620;KM442+660"</f>
        <v>103/BBNT/KM442+620;KM442+660</v>
      </c>
      <c r="E447" s="149">
        <f>+E446</f>
        <v>46101</v>
      </c>
      <c r="F447" s="114" t="str">
        <f>Data!$A$4</f>
        <v>Đổ bê tông</v>
      </c>
      <c r="G447" s="114" t="s">
        <v>453</v>
      </c>
      <c r="H447" s="187">
        <v>442635.8</v>
      </c>
      <c r="I447" s="187"/>
      <c r="J447" s="116" t="s">
        <v>61</v>
      </c>
      <c r="K447" s="151" t="s">
        <v>254</v>
      </c>
      <c r="L447" s="116">
        <f>8.51*4.67/(9.33+4.67)</f>
        <v>2.8386928571428571</v>
      </c>
      <c r="M447"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47" s="114" t="str">
        <f>Data!$B$4</f>
        <v xml:space="preserve"> TCVN 4453 : 1995 và các tiêu chuẩn, quy chuẩn hiện hành của nhà nước.</v>
      </c>
      <c r="O447" s="116" t="s">
        <v>257</v>
      </c>
      <c r="P447" s="118" t="s">
        <v>238</v>
      </c>
      <c r="Q447" s="116" t="s">
        <v>251</v>
      </c>
      <c r="R447" s="116" t="s">
        <v>251</v>
      </c>
      <c r="S447" s="116">
        <v>4</v>
      </c>
    </row>
    <row r="448" spans="1:23" ht="33.75">
      <c r="A448" s="146"/>
      <c r="B448" s="147"/>
      <c r="C448" s="148">
        <f>MAX($C$3:C447)+1</f>
        <v>426</v>
      </c>
      <c r="D448" s="116" t="str">
        <f>COUNT($C$341:C448)&amp;"/BBNT/KM442+620;KM442+660"</f>
        <v>104/BBNT/KM442+620;KM442+660</v>
      </c>
      <c r="E448" s="149">
        <f>+E447+7</f>
        <v>46108</v>
      </c>
      <c r="F448" s="114" t="str">
        <f>Data!$A$5</f>
        <v>NT bê tông</v>
      </c>
      <c r="G448" s="114" t="s">
        <v>454</v>
      </c>
      <c r="H448" s="187">
        <v>442635.8</v>
      </c>
      <c r="I448" s="187"/>
      <c r="J448" s="116" t="s">
        <v>61</v>
      </c>
      <c r="K448" s="151" t="s">
        <v>254</v>
      </c>
      <c r="L448" s="116">
        <f>+L447</f>
        <v>2.8386928571428571</v>
      </c>
      <c r="M448"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48" s="114" t="str">
        <f>Data!$B$5</f>
        <v>TCVN 4453:1995 – Kết cấu bê tông và bê tông cốt thép – Quy phạm thi công và nghiệm thu.</v>
      </c>
      <c r="O448" s="116" t="s">
        <v>258</v>
      </c>
      <c r="P448" s="118" t="s">
        <v>238</v>
      </c>
      <c r="Q448" s="116"/>
      <c r="R448" s="116" t="s">
        <v>251</v>
      </c>
      <c r="S448" s="116">
        <v>4</v>
      </c>
    </row>
    <row r="449" spans="1:19" ht="33.75">
      <c r="A449" s="146"/>
      <c r="B449" s="147"/>
      <c r="C449" s="148">
        <f>MAX($C$3:C448)+1</f>
        <v>427</v>
      </c>
      <c r="D449" s="116" t="str">
        <f>COUNT($C$341:C449)&amp;"/BBNT/KM442+620;KM442+660"</f>
        <v>105/BBNT/KM442+620;KM442+660</v>
      </c>
      <c r="E449" s="149">
        <f>+E448+1</f>
        <v>46109</v>
      </c>
      <c r="F449" s="114" t="str">
        <f>Data!$A$6</f>
        <v xml:space="preserve">Hố móng </v>
      </c>
      <c r="G449" s="114" t="s">
        <v>451</v>
      </c>
      <c r="H449" s="187">
        <v>442691.16</v>
      </c>
      <c r="I449" s="187"/>
      <c r="J449" s="116" t="s">
        <v>61</v>
      </c>
      <c r="K449" s="151" t="s">
        <v>66</v>
      </c>
      <c r="L449" s="116">
        <v>9.33</v>
      </c>
      <c r="M449"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49" s="114" t="str">
        <f>Data!$B$6</f>
        <v xml:space="preserve"> TCVN 9436-2012, TCVN 4447-2012 và các tiêu chuẩn, quy chuẩn hiện hành của nhà nước.</v>
      </c>
      <c r="O449" s="116" t="s">
        <v>258</v>
      </c>
      <c r="P449" s="118" t="s">
        <v>238</v>
      </c>
      <c r="Q449" s="116" t="s">
        <v>251</v>
      </c>
      <c r="R449" s="116" t="s">
        <v>251</v>
      </c>
      <c r="S449" s="116">
        <v>4</v>
      </c>
    </row>
    <row r="450" spans="1:19" ht="40.5">
      <c r="A450" s="146"/>
      <c r="B450" s="147"/>
      <c r="C450" s="148">
        <f>MAX($C$3:C449)+1</f>
        <v>428</v>
      </c>
      <c r="D450" s="116" t="str">
        <f>COUNT($C$341:C450)&amp;"/BBNT/KM442+620;KM442+660"</f>
        <v>106/BBNT/KM442+620;KM442+660</v>
      </c>
      <c r="E450" s="149">
        <f>+E449</f>
        <v>46109</v>
      </c>
      <c r="F450" s="114" t="str">
        <f>Data!$A$2</f>
        <v>Lắp đặt ván khuôn</v>
      </c>
      <c r="G450" s="114" t="s">
        <v>452</v>
      </c>
      <c r="H450" s="187">
        <v>442691.16</v>
      </c>
      <c r="I450" s="187"/>
      <c r="J450" s="116" t="s">
        <v>61</v>
      </c>
      <c r="K450" s="151" t="s">
        <v>252</v>
      </c>
      <c r="L450" s="116">
        <f>34.05*9.33/(9.33+4.67)</f>
        <v>22.691892857142854</v>
      </c>
      <c r="M450"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50" s="114" t="str">
        <f>Data!$B$2</f>
        <v>TCVN 4453:1995 – Kết cấu bê tông và bê tông cốt thép – Quy phạm thi công và nghiệm thu.</v>
      </c>
      <c r="O450" s="116" t="s">
        <v>258</v>
      </c>
      <c r="P450" s="118" t="s">
        <v>238</v>
      </c>
      <c r="Q450" s="116" t="s">
        <v>251</v>
      </c>
      <c r="R450" s="116" t="s">
        <v>251</v>
      </c>
      <c r="S450" s="116">
        <v>4</v>
      </c>
    </row>
    <row r="451" spans="1:19" ht="40.5">
      <c r="A451" s="146"/>
      <c r="B451" s="147"/>
      <c r="C451" s="148">
        <f>MAX($C$3:C450)+1</f>
        <v>429</v>
      </c>
      <c r="D451" s="116" t="str">
        <f>COUNT($C$341:C451)&amp;"/BBNT/KM442+620;KM442+660"</f>
        <v>107/BBNT/KM442+620;KM442+660</v>
      </c>
      <c r="E451" s="149">
        <f>+E450</f>
        <v>46109</v>
      </c>
      <c r="F451" s="114" t="str">
        <f>Data!$A$4</f>
        <v>Đổ bê tông</v>
      </c>
      <c r="G451" s="114" t="s">
        <v>453</v>
      </c>
      <c r="H451" s="187">
        <v>442691.16</v>
      </c>
      <c r="I451" s="187"/>
      <c r="J451" s="116" t="s">
        <v>61</v>
      </c>
      <c r="K451" s="151" t="s">
        <v>254</v>
      </c>
      <c r="L451" s="116">
        <f>8.51*9.33/(9.33+4.67)</f>
        <v>5.6713071428571427</v>
      </c>
      <c r="M451"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51" s="114" t="str">
        <f>Data!$B$4</f>
        <v xml:space="preserve"> TCVN 4453 : 1995 và các tiêu chuẩn, quy chuẩn hiện hành của nhà nước.</v>
      </c>
      <c r="O451" s="116" t="s">
        <v>257</v>
      </c>
      <c r="P451" s="118" t="s">
        <v>238</v>
      </c>
      <c r="Q451" s="116" t="s">
        <v>251</v>
      </c>
      <c r="R451" s="116" t="s">
        <v>251</v>
      </c>
      <c r="S451" s="116">
        <v>4</v>
      </c>
    </row>
    <row r="452" spans="1:19" ht="33.75">
      <c r="A452" s="146"/>
      <c r="B452" s="147"/>
      <c r="C452" s="148">
        <f>MAX($C$3:C451)+1</f>
        <v>430</v>
      </c>
      <c r="D452" s="116" t="str">
        <f>COUNT($C$341:C452)&amp;"/BBNT/KM442+620;KM442+660"</f>
        <v>108/BBNT/KM442+620;KM442+660</v>
      </c>
      <c r="E452" s="149">
        <f>+E451+7</f>
        <v>46116</v>
      </c>
      <c r="F452" s="114" t="str">
        <f>Data!$A$5</f>
        <v>NT bê tông</v>
      </c>
      <c r="G452" s="114" t="s">
        <v>454</v>
      </c>
      <c r="H452" s="187">
        <v>442691.16</v>
      </c>
      <c r="I452" s="187"/>
      <c r="J452" s="116" t="s">
        <v>61</v>
      </c>
      <c r="K452" s="151" t="s">
        <v>254</v>
      </c>
      <c r="L452" s="116">
        <f>+L451</f>
        <v>5.6713071428571427</v>
      </c>
      <c r="M452" s="115"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52" s="114" t="str">
        <f>Data!$B$5</f>
        <v>TCVN 4453:1995 – Kết cấu bê tông và bê tông cốt thép – Quy phạm thi công và nghiệm thu.</v>
      </c>
      <c r="O452" s="116" t="s">
        <v>258</v>
      </c>
      <c r="P452" s="118" t="s">
        <v>238</v>
      </c>
      <c r="Q452" s="116"/>
      <c r="R452" s="116" t="s">
        <v>251</v>
      </c>
      <c r="S452" s="116">
        <v>4</v>
      </c>
    </row>
    <row r="453" spans="1:19" s="262" customFormat="1" ht="33.75">
      <c r="A453" s="252"/>
      <c r="B453" s="253"/>
      <c r="C453" s="622"/>
      <c r="D453" s="255"/>
      <c r="E453" s="256">
        <f>+E452+1</f>
        <v>46117</v>
      </c>
      <c r="F453" s="257" t="str">
        <f>Data!$A$45</f>
        <v>Đệm mái ta luy vữa XM-M100, dày 5cm</v>
      </c>
      <c r="G453" s="257" t="s">
        <v>458</v>
      </c>
      <c r="H453" s="258">
        <v>442635.8</v>
      </c>
      <c r="I453" s="258">
        <v>442691.16</v>
      </c>
      <c r="J453" s="255" t="s">
        <v>61</v>
      </c>
      <c r="K453" s="259" t="s">
        <v>254</v>
      </c>
      <c r="L453" s="259">
        <v>10.7</v>
      </c>
      <c r="M453" s="260"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453" s="257" t="str">
        <f>Data!$B$45</f>
        <v>TCVN 4453:1995 – Kết cấu bê tông và bê tông cốt thép – Quy phạm thi công và nghiệm thu.</v>
      </c>
      <c r="O453" s="255" t="s">
        <v>257</v>
      </c>
      <c r="P453" s="261" t="s">
        <v>238</v>
      </c>
      <c r="Q453" s="255" t="s">
        <v>251</v>
      </c>
      <c r="R453" s="255"/>
      <c r="S453" s="255">
        <v>4</v>
      </c>
    </row>
    <row r="454" spans="1:19" s="262" customFormat="1" ht="33.75">
      <c r="A454" s="252"/>
      <c r="B454" s="253"/>
      <c r="C454" s="254">
        <f>MAX($C$3:C453)+1</f>
        <v>431</v>
      </c>
      <c r="D454" s="255" t="str">
        <f>COUNT($C$341:C454)&amp;"/BBNT/KM442+620;KM442+660"</f>
        <v>109/BBNT/KM442+620;KM442+660</v>
      </c>
      <c r="E454" s="256">
        <f>+E453+7</f>
        <v>46124</v>
      </c>
      <c r="F454" s="257" t="str">
        <f>Data!$A$45</f>
        <v>Đệm mái ta luy vữa XM-M100, dày 5cm</v>
      </c>
      <c r="G454" s="257" t="s">
        <v>458</v>
      </c>
      <c r="H454" s="258">
        <v>442635.8</v>
      </c>
      <c r="I454" s="258">
        <v>442691.16</v>
      </c>
      <c r="J454" s="255" t="s">
        <v>61</v>
      </c>
      <c r="K454" s="259" t="s">
        <v>254</v>
      </c>
      <c r="L454" s="259">
        <v>10.7</v>
      </c>
      <c r="M454" s="260"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454" s="257" t="str">
        <f>Data!$B$45</f>
        <v>TCVN 4453:1995 – Kết cấu bê tông và bê tông cốt thép – Quy phạm thi công và nghiệm thu.</v>
      </c>
      <c r="O454" s="255" t="s">
        <v>258</v>
      </c>
      <c r="P454" s="261" t="s">
        <v>238</v>
      </c>
      <c r="Q454" s="255"/>
      <c r="R454" s="255" t="s">
        <v>251</v>
      </c>
      <c r="S454" s="255">
        <v>4</v>
      </c>
    </row>
    <row r="455" spans="1:19" s="262" customFormat="1" ht="33.75">
      <c r="A455" s="252"/>
      <c r="B455" s="253"/>
      <c r="C455" s="254">
        <f>MAX($C$3:C454)+1</f>
        <v>432</v>
      </c>
      <c r="D455" s="255" t="str">
        <f>COUNT($C$341:C455)&amp;"/BBNT/KM442+620;KM442+660"</f>
        <v>110/BBNT/KM442+620;KM442+660</v>
      </c>
      <c r="E455" s="256">
        <f>+E454+7</f>
        <v>46131</v>
      </c>
      <c r="F455" s="257" t="s">
        <v>531</v>
      </c>
      <c r="G455" s="257" t="s">
        <v>531</v>
      </c>
      <c r="H455" s="258">
        <v>442635.8</v>
      </c>
      <c r="I455" s="258">
        <v>442691.16</v>
      </c>
      <c r="J455" s="255" t="s">
        <v>61</v>
      </c>
      <c r="K455" s="259" t="s">
        <v>532</v>
      </c>
      <c r="L455" s="259">
        <v>1108.3</v>
      </c>
      <c r="M455" s="260" t="str">
        <f>Data!$I$46</f>
        <v>- Lưới thép B40 đúng chủng loại, kích thước; không han gỉ, đứt gãy;
- Trải, lắp đặt đúng phạm vi, bám sát mái taluy, không chùng võng, xô lệch;
- Lưới được cố định chắc chắn bằng neo/thanh giữ, khoảng cách đảm bảo;
- Đánh giá: phù hợp thiết kế và tiêu chuẩn kỹ thuật.
- Đánh giá: Phù hợp với thiết kế và tiêu chuẩn kỹ thuật, quy trình thi công và nghiệm thu.</v>
      </c>
      <c r="N455" s="257" t="str">
        <f>Data!$B$46</f>
        <v>TCVN 4453:1995 – Kết cấu bê tông và bê tông cốt thép – Quy phạm thi công và nghiệm thu.</v>
      </c>
      <c r="O455" s="261" t="s">
        <v>258</v>
      </c>
      <c r="P455" s="261" t="s">
        <v>238</v>
      </c>
      <c r="Q455" s="255" t="s">
        <v>251</v>
      </c>
      <c r="R455" s="255" t="s">
        <v>251</v>
      </c>
      <c r="S455" s="255">
        <v>4</v>
      </c>
    </row>
    <row r="456" spans="1:19" s="262" customFormat="1" ht="40.5">
      <c r="A456" s="252"/>
      <c r="B456" s="253"/>
      <c r="C456" s="254">
        <f>MAX($C$3:C455)+1</f>
        <v>433</v>
      </c>
      <c r="D456" s="255" t="str">
        <f>COUNT($C$341:C456)&amp;"/BBNT/KM442+620;KM442+660"</f>
        <v>111/BBNT/KM442+620;KM442+660</v>
      </c>
      <c r="E456" s="256">
        <f>+E455</f>
        <v>46131</v>
      </c>
      <c r="F456" s="257" t="str">
        <f>Data!$A$4</f>
        <v>Đổ bê tông</v>
      </c>
      <c r="G456" s="257" t="s">
        <v>533</v>
      </c>
      <c r="H456" s="258">
        <v>442635.8</v>
      </c>
      <c r="I456" s="258">
        <v>442691.16</v>
      </c>
      <c r="J456" s="255" t="s">
        <v>61</v>
      </c>
      <c r="K456" s="259" t="s">
        <v>254</v>
      </c>
      <c r="L456" s="255">
        <v>35.67</v>
      </c>
      <c r="M456"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56" s="257" t="str">
        <f>Data!$B$4</f>
        <v xml:space="preserve"> TCVN 4453 : 1995 và các tiêu chuẩn, quy chuẩn hiện hành của nhà nước.</v>
      </c>
      <c r="O456" s="255" t="s">
        <v>257</v>
      </c>
      <c r="P456" s="261" t="s">
        <v>238</v>
      </c>
      <c r="Q456" s="255" t="s">
        <v>251</v>
      </c>
      <c r="R456" s="255" t="s">
        <v>251</v>
      </c>
      <c r="S456" s="255">
        <v>4</v>
      </c>
    </row>
    <row r="457" spans="1:19" s="262" customFormat="1" ht="33.75">
      <c r="A457" s="252"/>
      <c r="B457" s="253"/>
      <c r="C457" s="254">
        <f>MAX($C$3:C456)+1</f>
        <v>434</v>
      </c>
      <c r="D457" s="255" t="str">
        <f>COUNT($C$341:C457)&amp;"/BBNT/KM442+620;KM442+660"</f>
        <v>112/BBNT/KM442+620;KM442+660</v>
      </c>
      <c r="E457" s="256">
        <f>+E456+7</f>
        <v>46138</v>
      </c>
      <c r="F457" s="257" t="str">
        <f>Data!$A$5</f>
        <v>NT bê tông</v>
      </c>
      <c r="G457" s="257" t="s">
        <v>534</v>
      </c>
      <c r="H457" s="258">
        <v>442635.8</v>
      </c>
      <c r="I457" s="258">
        <v>442691.16</v>
      </c>
      <c r="J457" s="255" t="s">
        <v>61</v>
      </c>
      <c r="K457" s="259" t="s">
        <v>254</v>
      </c>
      <c r="L457" s="255">
        <f>+L456</f>
        <v>35.67</v>
      </c>
      <c r="M457"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57" s="257" t="str">
        <f>Data!$B$5</f>
        <v>TCVN 4453:1995 – Kết cấu bê tông và bê tông cốt thép – Quy phạm thi công và nghiệm thu.</v>
      </c>
      <c r="O457" s="255" t="s">
        <v>258</v>
      </c>
      <c r="P457" s="261" t="s">
        <v>238</v>
      </c>
      <c r="Q457" s="255"/>
      <c r="R457" s="255" t="s">
        <v>251</v>
      </c>
      <c r="S457" s="255">
        <v>4</v>
      </c>
    </row>
    <row r="458" spans="1:19" s="250" customFormat="1" ht="33.75">
      <c r="A458" s="241"/>
      <c r="B458" s="242"/>
      <c r="C458" s="509">
        <f>MAX($C$3:C457)+1</f>
        <v>435</v>
      </c>
      <c r="D458" s="243" t="str">
        <f>COUNT($C$341:C458)&amp;"/BBNT/KM442+620;KM442+660"</f>
        <v>113/BBNT/KM442+620;KM442+660</v>
      </c>
      <c r="E458" s="244">
        <f>+E456+1</f>
        <v>46132</v>
      </c>
      <c r="F458" s="245" t="str">
        <f>Data!$A$6</f>
        <v xml:space="preserve">Hố móng </v>
      </c>
      <c r="G458" s="245" t="s">
        <v>355</v>
      </c>
      <c r="H458" s="246">
        <v>442585</v>
      </c>
      <c r="I458" s="246"/>
      <c r="J458" s="243" t="s">
        <v>61</v>
      </c>
      <c r="K458" s="247" t="s">
        <v>353</v>
      </c>
      <c r="L458" s="243">
        <v>1</v>
      </c>
      <c r="M458" s="248"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58" s="245" t="str">
        <f>Data!$B$6</f>
        <v xml:space="preserve"> TCVN 9436-2012, TCVN 4447-2012 và các tiêu chuẩn, quy chuẩn hiện hành của nhà nước.</v>
      </c>
      <c r="O458" s="243" t="s">
        <v>258</v>
      </c>
      <c r="P458" s="249" t="s">
        <v>238</v>
      </c>
      <c r="Q458" s="243" t="s">
        <v>251</v>
      </c>
      <c r="R458" s="243" t="s">
        <v>251</v>
      </c>
      <c r="S458" s="243">
        <v>4</v>
      </c>
    </row>
    <row r="459" spans="1:19" s="250" customFormat="1" ht="33.75">
      <c r="A459" s="241"/>
      <c r="B459" s="242"/>
      <c r="C459" s="509">
        <f>MAX($C$3:C458)+1</f>
        <v>436</v>
      </c>
      <c r="D459" s="243" t="str">
        <f>COUNT($C$341:C459)&amp;"/BBNT/KM442+620;KM442+660"</f>
        <v>114/BBNT/KM442+620;KM442+660</v>
      </c>
      <c r="E459" s="244">
        <f t="shared" ref="E459:E460" si="38">+E458</f>
        <v>46132</v>
      </c>
      <c r="F459" s="245" t="str">
        <f>Data!$A$41</f>
        <v>Lắp đặt cột + biển báo tám giác</v>
      </c>
      <c r="G459" s="245" t="s">
        <v>354</v>
      </c>
      <c r="H459" s="246">
        <v>442585</v>
      </c>
      <c r="I459" s="246"/>
      <c r="J459" s="243" t="s">
        <v>61</v>
      </c>
      <c r="K459" s="247" t="s">
        <v>63</v>
      </c>
      <c r="L459" s="243">
        <v>1</v>
      </c>
      <c r="M459" s="248"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459" s="245" t="str">
        <f>Data!$B$41</f>
        <v>QCVN 41:2019/BGTVT – Quy chuẩn báo hiệu đường bộ.</v>
      </c>
      <c r="O459" s="243" t="s">
        <v>258</v>
      </c>
      <c r="P459" s="249" t="s">
        <v>238</v>
      </c>
      <c r="Q459" s="243" t="s">
        <v>251</v>
      </c>
      <c r="R459" s="243" t="s">
        <v>251</v>
      </c>
      <c r="S459" s="243">
        <v>4</v>
      </c>
    </row>
    <row r="460" spans="1:19" s="250" customFormat="1" ht="40.5">
      <c r="A460" s="241"/>
      <c r="B460" s="242"/>
      <c r="C460" s="509">
        <f>MAX($C$3:C459)+1</f>
        <v>437</v>
      </c>
      <c r="D460" s="243" t="str">
        <f>COUNT($C$341:C460)&amp;"/BBNT/KM442+620;KM442+660"</f>
        <v>115/BBNT/KM442+620;KM442+660</v>
      </c>
      <c r="E460" s="244">
        <f t="shared" si="38"/>
        <v>46132</v>
      </c>
      <c r="F460" s="245" t="str">
        <f>Data!$A$4</f>
        <v>Đổ bê tông</v>
      </c>
      <c r="G460" s="245" t="s">
        <v>356</v>
      </c>
      <c r="H460" s="246">
        <v>442585</v>
      </c>
      <c r="I460" s="246"/>
      <c r="J460" s="243" t="s">
        <v>61</v>
      </c>
      <c r="K460" s="247" t="s">
        <v>254</v>
      </c>
      <c r="L460" s="243">
        <v>0.14499999999999999</v>
      </c>
      <c r="M460" s="248"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60" s="245" t="str">
        <f>Data!$B$4</f>
        <v xml:space="preserve"> TCVN 4453 : 1995 và các tiêu chuẩn, quy chuẩn hiện hành của nhà nước.</v>
      </c>
      <c r="O460" s="243" t="s">
        <v>257</v>
      </c>
      <c r="P460" s="249" t="s">
        <v>238</v>
      </c>
      <c r="Q460" s="243" t="s">
        <v>251</v>
      </c>
      <c r="R460" s="243" t="s">
        <v>251</v>
      </c>
      <c r="S460" s="243">
        <v>4</v>
      </c>
    </row>
    <row r="461" spans="1:19" s="250" customFormat="1" ht="33.75">
      <c r="A461" s="241"/>
      <c r="B461" s="242"/>
      <c r="C461" s="509">
        <f>MAX($C$3:C460)+1</f>
        <v>438</v>
      </c>
      <c r="D461" s="243" t="str">
        <f>COUNT($C$341:C461)&amp;"/BBNT/KM442+620;KM442+660"</f>
        <v>116/BBNT/KM442+620;KM442+660</v>
      </c>
      <c r="E461" s="244">
        <f>+E460+7</f>
        <v>46139</v>
      </c>
      <c r="F461" s="245" t="str">
        <f>Data!$A$5</f>
        <v>NT bê tông</v>
      </c>
      <c r="G461" s="245" t="s">
        <v>357</v>
      </c>
      <c r="H461" s="246">
        <v>442585</v>
      </c>
      <c r="I461" s="246"/>
      <c r="J461" s="243" t="s">
        <v>61</v>
      </c>
      <c r="K461" s="247" t="s">
        <v>254</v>
      </c>
      <c r="L461" s="243">
        <v>0.14499999999999999</v>
      </c>
      <c r="M461" s="248"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61" s="245" t="str">
        <f>Data!$B$5</f>
        <v>TCVN 4453:1995 – Kết cấu bê tông và bê tông cốt thép – Quy phạm thi công và nghiệm thu.</v>
      </c>
      <c r="O461" s="243" t="s">
        <v>258</v>
      </c>
      <c r="P461" s="249" t="s">
        <v>238</v>
      </c>
      <c r="Q461" s="243"/>
      <c r="R461" s="243" t="s">
        <v>251</v>
      </c>
      <c r="S461" s="243">
        <v>4</v>
      </c>
    </row>
    <row r="462" spans="1:19" s="225" customFormat="1" ht="33.75">
      <c r="A462" s="217"/>
      <c r="B462" s="218"/>
      <c r="C462" s="305">
        <f>MAX($C$3:C461)+1</f>
        <v>439</v>
      </c>
      <c r="D462" s="202" t="str">
        <f>COUNT($C$341:C462)&amp;"/BBNT/KM442+620;KM442+660"</f>
        <v>117/BBNT/KM442+620;KM442+660</v>
      </c>
      <c r="E462" s="219">
        <f>+E458</f>
        <v>46132</v>
      </c>
      <c r="F462" s="220" t="str">
        <f>Data!$A$6</f>
        <v xml:space="preserve">Hố móng </v>
      </c>
      <c r="G462" s="220" t="s">
        <v>440</v>
      </c>
      <c r="H462" s="251">
        <v>442750</v>
      </c>
      <c r="I462" s="251"/>
      <c r="J462" s="202" t="s">
        <v>62</v>
      </c>
      <c r="K462" s="222" t="s">
        <v>353</v>
      </c>
      <c r="L462" s="202">
        <v>1</v>
      </c>
      <c r="M462"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62" s="220" t="str">
        <f>Data!$B$6</f>
        <v xml:space="preserve"> TCVN 9436-2012, TCVN 4447-2012 và các tiêu chuẩn, quy chuẩn hiện hành của nhà nước.</v>
      </c>
      <c r="O462" s="202" t="s">
        <v>258</v>
      </c>
      <c r="P462" s="224" t="s">
        <v>238</v>
      </c>
      <c r="Q462" s="202" t="s">
        <v>251</v>
      </c>
      <c r="R462" s="202" t="s">
        <v>251</v>
      </c>
      <c r="S462" s="202">
        <v>4</v>
      </c>
    </row>
    <row r="463" spans="1:19" s="225" customFormat="1" ht="33.75">
      <c r="A463" s="217"/>
      <c r="B463" s="218"/>
      <c r="C463" s="305">
        <f>MAX($C$3:C462)+1</f>
        <v>440</v>
      </c>
      <c r="D463" s="202" t="str">
        <f>COUNT($C$341:C463)&amp;"/BBNT/KM442+620;KM442+660"</f>
        <v>118/BBNT/KM442+620;KM442+660</v>
      </c>
      <c r="E463" s="219">
        <f>+E462</f>
        <v>46132</v>
      </c>
      <c r="F463" s="220" t="str">
        <f>Data!$A$41</f>
        <v>Lắp đặt cột + biển báo tám giác</v>
      </c>
      <c r="G463" s="220" t="s">
        <v>441</v>
      </c>
      <c r="H463" s="251">
        <v>442750</v>
      </c>
      <c r="I463" s="251"/>
      <c r="J463" s="202" t="s">
        <v>62</v>
      </c>
      <c r="K463" s="222" t="s">
        <v>63</v>
      </c>
      <c r="L463" s="202">
        <v>1</v>
      </c>
      <c r="M463" s="223"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463" s="220" t="str">
        <f>Data!$B$41</f>
        <v>QCVN 41:2019/BGTVT – Quy chuẩn báo hiệu đường bộ.</v>
      </c>
      <c r="O463" s="202" t="s">
        <v>258</v>
      </c>
      <c r="P463" s="224" t="s">
        <v>238</v>
      </c>
      <c r="Q463" s="202" t="s">
        <v>251</v>
      </c>
      <c r="R463" s="202" t="s">
        <v>251</v>
      </c>
      <c r="S463" s="202">
        <v>4</v>
      </c>
    </row>
    <row r="464" spans="1:19" s="225" customFormat="1" ht="40.5">
      <c r="A464" s="217"/>
      <c r="B464" s="218"/>
      <c r="C464" s="305">
        <f>MAX($C$3:C463)+1</f>
        <v>441</v>
      </c>
      <c r="D464" s="202" t="str">
        <f>COUNT($C$341:C464)&amp;"/BBNT/KM442+620;KM442+660"</f>
        <v>119/BBNT/KM442+620;KM442+660</v>
      </c>
      <c r="E464" s="219">
        <f t="shared" ref="E464" si="39">+E463</f>
        <v>46132</v>
      </c>
      <c r="F464" s="220" t="str">
        <f>Data!$A$4</f>
        <v>Đổ bê tông</v>
      </c>
      <c r="G464" s="220" t="s">
        <v>442</v>
      </c>
      <c r="H464" s="251">
        <v>442750</v>
      </c>
      <c r="I464" s="251"/>
      <c r="J464" s="202" t="s">
        <v>62</v>
      </c>
      <c r="K464" s="222" t="s">
        <v>254</v>
      </c>
      <c r="L464" s="202">
        <v>0.14499999999999999</v>
      </c>
      <c r="M464"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64" s="220" t="str">
        <f>Data!$B$4</f>
        <v xml:space="preserve"> TCVN 4453 : 1995 và các tiêu chuẩn, quy chuẩn hiện hành của nhà nước.</v>
      </c>
      <c r="O464" s="202" t="s">
        <v>257</v>
      </c>
      <c r="P464" s="224" t="s">
        <v>238</v>
      </c>
      <c r="Q464" s="202" t="s">
        <v>251</v>
      </c>
      <c r="R464" s="202" t="s">
        <v>251</v>
      </c>
      <c r="S464" s="202">
        <v>4</v>
      </c>
    </row>
    <row r="465" spans="1:22" s="225" customFormat="1" ht="33.75">
      <c r="A465" s="217"/>
      <c r="B465" s="218"/>
      <c r="C465" s="305">
        <f>MAX($C$3:C464)+1</f>
        <v>442</v>
      </c>
      <c r="D465" s="202" t="str">
        <f>COUNT($C$341:C465)&amp;"/BBNT/KM442+620;KM442+660"</f>
        <v>120/BBNT/KM442+620;KM442+660</v>
      </c>
      <c r="E465" s="219">
        <f>+E464+7</f>
        <v>46139</v>
      </c>
      <c r="F465" s="220" t="str">
        <f>Data!$A$5</f>
        <v>NT bê tông</v>
      </c>
      <c r="G465" s="220" t="s">
        <v>443</v>
      </c>
      <c r="H465" s="251">
        <v>442750</v>
      </c>
      <c r="I465" s="251"/>
      <c r="J465" s="202" t="s">
        <v>62</v>
      </c>
      <c r="K465" s="222" t="s">
        <v>254</v>
      </c>
      <c r="L465" s="202">
        <v>0.14499999999999999</v>
      </c>
      <c r="M465"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65" s="220" t="str">
        <f>Data!$B$5</f>
        <v>TCVN 4453:1995 – Kết cấu bê tông và bê tông cốt thép – Quy phạm thi công và nghiệm thu.</v>
      </c>
      <c r="O465" s="202" t="s">
        <v>258</v>
      </c>
      <c r="P465" s="224" t="s">
        <v>238</v>
      </c>
      <c r="Q465" s="202"/>
      <c r="R465" s="202" t="s">
        <v>251</v>
      </c>
      <c r="S465" s="202">
        <v>4</v>
      </c>
    </row>
    <row r="466" spans="1:22" s="262" customFormat="1" ht="40.5">
      <c r="A466" s="252"/>
      <c r="B466" s="253"/>
      <c r="C466" s="254">
        <f>MAX($C$3:C465)+1</f>
        <v>443</v>
      </c>
      <c r="D466" s="255" t="str">
        <f>COUNT($C$341:C466)&amp;"/BBNT/KM442+620;KM442+660"</f>
        <v>121/BBNT/KM442+620;KM442+660</v>
      </c>
      <c r="E466" s="256">
        <f>+E464</f>
        <v>46132</v>
      </c>
      <c r="F466" s="257" t="str">
        <f>Data!$A$39</f>
        <v>Khuôn lề gia cố BTXM</v>
      </c>
      <c r="G466" s="257" t="str">
        <f>Data!$A$39</f>
        <v>Khuôn lề gia cố BTXM</v>
      </c>
      <c r="H466" s="258">
        <v>442635.8</v>
      </c>
      <c r="I466" s="258">
        <v>442691.16</v>
      </c>
      <c r="J466" s="255" t="s">
        <v>61</v>
      </c>
      <c r="K466" s="259" t="s">
        <v>252</v>
      </c>
      <c r="L466" s="255">
        <v>76.290000000000006</v>
      </c>
      <c r="M466" s="260"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466" s="257" t="str">
        <f>Data!$B$39</f>
        <v>TCVN 4453:1995 – Kết cấu bê tông và bê tông cốt thép – Quy phạm thi công và nghiệm thu.</v>
      </c>
      <c r="O466" s="255" t="s">
        <v>258</v>
      </c>
      <c r="P466" s="261" t="s">
        <v>238</v>
      </c>
      <c r="Q466" s="255" t="s">
        <v>251</v>
      </c>
      <c r="R466" s="255" t="s">
        <v>251</v>
      </c>
      <c r="S466" s="255">
        <v>4</v>
      </c>
    </row>
    <row r="467" spans="1:22" s="262" customFormat="1" ht="40.5">
      <c r="A467" s="252"/>
      <c r="B467" s="253"/>
      <c r="C467" s="254">
        <f>MAX($C$3:C466)+1</f>
        <v>444</v>
      </c>
      <c r="D467" s="255" t="str">
        <f>COUNT($C$341:C467)&amp;"/BBNT/KM442+620;KM442+660"</f>
        <v>122/BBNT/KM442+620;KM442+660</v>
      </c>
      <c r="E467" s="256">
        <f>+E466</f>
        <v>46132</v>
      </c>
      <c r="F467" s="257" t="str">
        <f>Data!$A$31</f>
        <v>Lớp móng đá dăm nước</v>
      </c>
      <c r="G467" s="257" t="s">
        <v>344</v>
      </c>
      <c r="H467" s="258">
        <v>442635.8</v>
      </c>
      <c r="I467" s="258">
        <v>442691.16</v>
      </c>
      <c r="J467" s="255" t="s">
        <v>61</v>
      </c>
      <c r="K467" s="259" t="s">
        <v>252</v>
      </c>
      <c r="L467" s="255">
        <f>+L466</f>
        <v>76.290000000000006</v>
      </c>
      <c r="M467" s="260"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467" s="257" t="str">
        <f>Data!$B$31</f>
        <v>TCVN 9504:2012 - Lớp kết cấu áo đường đá dăm nước - thi công và nghiệm thu</v>
      </c>
      <c r="O467" s="255" t="s">
        <v>258</v>
      </c>
      <c r="P467" s="261" t="s">
        <v>238</v>
      </c>
      <c r="Q467" s="255" t="s">
        <v>251</v>
      </c>
      <c r="R467" s="255" t="s">
        <v>251</v>
      </c>
      <c r="S467" s="255">
        <v>4</v>
      </c>
    </row>
    <row r="468" spans="1:22" s="262" customFormat="1" ht="33.75">
      <c r="A468" s="252"/>
      <c r="B468" s="253"/>
      <c r="C468" s="254">
        <f>MAX($C$3:C467)+1</f>
        <v>445</v>
      </c>
      <c r="D468" s="255" t="str">
        <f>COUNT($C$341:C468)&amp;"/BBNT/KM442+620;KM442+660"</f>
        <v>123/BBNT/KM442+620;KM442+660</v>
      </c>
      <c r="E468" s="256">
        <f t="shared" ref="E468:E469" si="40">+E467</f>
        <v>46132</v>
      </c>
      <c r="F468" s="257" t="str">
        <f>Data!$A$40</f>
        <v>Lót bạt dứa</v>
      </c>
      <c r="G468" s="257" t="s">
        <v>350</v>
      </c>
      <c r="H468" s="258">
        <v>442635.8</v>
      </c>
      <c r="I468" s="258">
        <v>442691.16</v>
      </c>
      <c r="J468" s="255" t="s">
        <v>61</v>
      </c>
      <c r="K468" s="259" t="s">
        <v>252</v>
      </c>
      <c r="L468" s="255">
        <f t="shared" ref="L468:L470" si="41">+L467</f>
        <v>76.290000000000006</v>
      </c>
      <c r="M468" s="260"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468" s="257" t="str">
        <f>Data!$B$40</f>
        <v>TCVN 4453:1995 – Kết cấu bê tông và bê tông cốt thép – Quy phạm thi công và nghiệm thu.</v>
      </c>
      <c r="O468" s="255" t="s">
        <v>258</v>
      </c>
      <c r="P468" s="261" t="s">
        <v>238</v>
      </c>
      <c r="Q468" s="255" t="s">
        <v>251</v>
      </c>
      <c r="R468" s="255" t="s">
        <v>251</v>
      </c>
      <c r="S468" s="255">
        <v>4</v>
      </c>
    </row>
    <row r="469" spans="1:22" s="262" customFormat="1" ht="40.5">
      <c r="A469" s="252"/>
      <c r="B469" s="253"/>
      <c r="C469" s="254">
        <f>MAX($C$3:C468)+1</f>
        <v>446</v>
      </c>
      <c r="D469" s="255" t="str">
        <f>COUNT($C$341:C469)&amp;"/BBNT/KM442+620;KM442+660"</f>
        <v>124/BBNT/KM442+620;KM442+660</v>
      </c>
      <c r="E469" s="256">
        <f t="shared" si="40"/>
        <v>46132</v>
      </c>
      <c r="F469" s="257" t="str">
        <f>Data!$A$4</f>
        <v>Đổ bê tông</v>
      </c>
      <c r="G469" s="263" t="s">
        <v>463</v>
      </c>
      <c r="H469" s="258">
        <v>442635.8</v>
      </c>
      <c r="I469" s="258">
        <v>442691.16</v>
      </c>
      <c r="J469" s="255" t="s">
        <v>61</v>
      </c>
      <c r="K469" s="259" t="s">
        <v>252</v>
      </c>
      <c r="L469" s="255">
        <f t="shared" si="41"/>
        <v>76.290000000000006</v>
      </c>
      <c r="M469"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69" s="257" t="str">
        <f>Data!$B$4</f>
        <v xml:space="preserve"> TCVN 4453 : 1995 và các tiêu chuẩn, quy chuẩn hiện hành của nhà nước.</v>
      </c>
      <c r="O469" s="255" t="s">
        <v>257</v>
      </c>
      <c r="P469" s="261" t="s">
        <v>238</v>
      </c>
      <c r="Q469" s="255" t="s">
        <v>251</v>
      </c>
      <c r="R469" s="255" t="s">
        <v>251</v>
      </c>
      <c r="S469" s="255">
        <v>4</v>
      </c>
    </row>
    <row r="470" spans="1:22" s="262" customFormat="1" ht="34.5" customHeight="1">
      <c r="A470" s="252"/>
      <c r="B470" s="253"/>
      <c r="C470" s="254">
        <f>MAX($C$3:C469)+1</f>
        <v>447</v>
      </c>
      <c r="D470" s="255" t="str">
        <f>COUNT($C$341:C470)&amp;"/BBNT/KM442+620;KM442+660"</f>
        <v>125/BBNT/KM442+620;KM442+660</v>
      </c>
      <c r="E470" s="256">
        <f>+E469+7</f>
        <v>46139</v>
      </c>
      <c r="F470" s="257" t="str">
        <f>Data!$A$5</f>
        <v>NT bê tông</v>
      </c>
      <c r="G470" s="264" t="s">
        <v>464</v>
      </c>
      <c r="H470" s="258">
        <v>442635.8</v>
      </c>
      <c r="I470" s="258">
        <v>442691.16</v>
      </c>
      <c r="J470" s="255" t="s">
        <v>61</v>
      </c>
      <c r="K470" s="259" t="s">
        <v>252</v>
      </c>
      <c r="L470" s="255">
        <f t="shared" si="41"/>
        <v>76.290000000000006</v>
      </c>
      <c r="M470"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70" s="257" t="str">
        <f>Data!$B$5</f>
        <v>TCVN 4453:1995 – Kết cấu bê tông và bê tông cốt thép – Quy phạm thi công và nghiệm thu.</v>
      </c>
      <c r="O470" s="255" t="s">
        <v>258</v>
      </c>
      <c r="P470" s="261" t="s">
        <v>238</v>
      </c>
      <c r="Q470" s="255"/>
      <c r="R470" s="255" t="s">
        <v>251</v>
      </c>
      <c r="S470" s="255">
        <v>4</v>
      </c>
    </row>
    <row r="471" spans="1:22" s="262" customFormat="1" ht="30">
      <c r="A471" s="252"/>
      <c r="B471" s="253"/>
      <c r="C471" s="254">
        <f>MAX($C$3:C470)+1</f>
        <v>448</v>
      </c>
      <c r="D471" s="255" t="str">
        <f>COUNT($C$341:C471)&amp;"/BBNT/KM442+620;KM442+660"</f>
        <v>126/BBNT/KM442+620;KM442+660</v>
      </c>
      <c r="E471" s="256">
        <f>+E470</f>
        <v>46139</v>
      </c>
      <c r="F471" s="257"/>
      <c r="G471" s="257" t="s">
        <v>963</v>
      </c>
      <c r="H471" s="258">
        <v>442635.8</v>
      </c>
      <c r="I471" s="258">
        <v>442691.16</v>
      </c>
      <c r="J471" s="255" t="s">
        <v>61</v>
      </c>
      <c r="K471" s="259"/>
      <c r="L471" s="255"/>
      <c r="M471" s="260"/>
      <c r="N471" s="257"/>
      <c r="O471" s="255" t="s">
        <v>962</v>
      </c>
      <c r="P471" s="261" t="s">
        <v>238</v>
      </c>
      <c r="Q471" s="255"/>
      <c r="R471" s="255" t="s">
        <v>251</v>
      </c>
      <c r="S471" s="255">
        <v>4</v>
      </c>
    </row>
    <row r="472" spans="1:22" s="282" customFormat="1" ht="14.25">
      <c r="A472" s="623"/>
      <c r="B472" s="624"/>
      <c r="C472" s="277" t="s">
        <v>535</v>
      </c>
      <c r="D472" s="278" t="s">
        <v>536</v>
      </c>
      <c r="E472" s="279"/>
      <c r="F472" s="279"/>
      <c r="G472" s="279"/>
      <c r="H472" s="279"/>
      <c r="I472" s="279"/>
      <c r="J472" s="279"/>
      <c r="K472" s="280"/>
      <c r="L472" s="279"/>
      <c r="M472" s="279"/>
      <c r="N472" s="279"/>
      <c r="O472" s="279"/>
      <c r="P472" s="281"/>
      <c r="Q472" s="279"/>
      <c r="R472" s="279"/>
      <c r="S472" s="279">
        <v>4</v>
      </c>
    </row>
    <row r="473" spans="1:22" s="225" customFormat="1">
      <c r="A473" s="217"/>
      <c r="B473" s="218"/>
      <c r="C473" s="305">
        <f>MAX($C$3:C472)+1</f>
        <v>449</v>
      </c>
      <c r="D473" s="202" t="str">
        <f>COUNT($C$473:C473)&amp;"/BBNT/KM443+047"</f>
        <v>1/BBNT/KM443+047</v>
      </c>
      <c r="E473" s="219">
        <v>46100</v>
      </c>
      <c r="F473" s="220"/>
      <c r="G473" s="220" t="s">
        <v>537</v>
      </c>
      <c r="H473" s="221">
        <v>443047</v>
      </c>
      <c r="I473" s="221"/>
      <c r="J473" s="202" t="s">
        <v>61</v>
      </c>
      <c r="K473" s="222"/>
      <c r="L473" s="227"/>
      <c r="M473" s="223"/>
      <c r="N473" s="220"/>
      <c r="O473" s="202" t="s">
        <v>146</v>
      </c>
      <c r="P473" s="224" t="s">
        <v>238</v>
      </c>
      <c r="Q473" s="202"/>
      <c r="R473" s="202" t="s">
        <v>251</v>
      </c>
      <c r="S473" s="202">
        <v>4</v>
      </c>
    </row>
    <row r="474" spans="1:22" s="225" customFormat="1" ht="30">
      <c r="A474" s="217"/>
      <c r="B474" s="218"/>
      <c r="C474" s="305">
        <f>MAX($C$3:C473)+1</f>
        <v>450</v>
      </c>
      <c r="D474" s="202" t="str">
        <f>COUNT($C$473:C474)&amp;"/BBNT/KM443+047"</f>
        <v>2/BBNT/KM443+047</v>
      </c>
      <c r="E474" s="219">
        <f t="shared" ref="E474:E479" si="42">+E473</f>
        <v>46100</v>
      </c>
      <c r="F474" s="220"/>
      <c r="G474" s="220" t="s">
        <v>538</v>
      </c>
      <c r="H474" s="221">
        <v>443047</v>
      </c>
      <c r="I474" s="221"/>
      <c r="J474" s="202" t="s">
        <v>61</v>
      </c>
      <c r="K474" s="222"/>
      <c r="L474" s="202"/>
      <c r="M474" s="283"/>
      <c r="N474" s="220"/>
      <c r="O474" s="202" t="s">
        <v>145</v>
      </c>
      <c r="P474" s="224" t="s">
        <v>238</v>
      </c>
      <c r="Q474" s="202"/>
      <c r="R474" s="202" t="s">
        <v>251</v>
      </c>
      <c r="S474" s="202">
        <v>4</v>
      </c>
    </row>
    <row r="475" spans="1:22" s="225" customFormat="1" ht="40.5">
      <c r="A475" s="217"/>
      <c r="B475" s="218"/>
      <c r="C475" s="305">
        <f>MAX($C$3:C474)+1</f>
        <v>451</v>
      </c>
      <c r="D475" s="202" t="str">
        <f>COUNT($C$473:C475)&amp;"/BBNT/KM443+047"</f>
        <v>3/BBNT/KM443+047</v>
      </c>
      <c r="E475" s="219">
        <f t="shared" si="42"/>
        <v>46100</v>
      </c>
      <c r="F475" s="220" t="s">
        <v>539</v>
      </c>
      <c r="G475" s="220" t="s">
        <v>539</v>
      </c>
      <c r="H475" s="221">
        <v>443047</v>
      </c>
      <c r="I475" s="251"/>
      <c r="J475" s="202" t="s">
        <v>61</v>
      </c>
      <c r="K475" s="222" t="s">
        <v>254</v>
      </c>
      <c r="L475" s="202">
        <v>2.82</v>
      </c>
      <c r="M475" s="223" t="str">
        <f>Data!$I$47</f>
        <v>- Phá bỏ bê tông chân khay, ốp mái, bậc lên xuống đúng phạm vi, vị trí theo thiết kế;
- Quá trình phá dỡ không ảnh hưởng nền, mái taluy và kết cấu lân cận;
- Vật liệu sau phá dỡ được thu gom, vận chuyển khỏi hiện trường;
- Mặt bằng được dọn sạch, đảm bảo thi công tiếp theo;
- Thi công đảm bảo an toàn lao động và giao thông;
- Đánh giá: phù hợp thiết kế và tiêu chuẩn kỹ thuật.</v>
      </c>
      <c r="N475" s="220" t="str">
        <f>Data!$B$47</f>
        <v xml:space="preserve"> TCVN 9436-2012, TCVN 4447-2012 và các tiêu chuẩn, quy chuẩn hiện hành của nhà nước.</v>
      </c>
      <c r="O475" s="202" t="s">
        <v>258</v>
      </c>
      <c r="P475" s="224" t="s">
        <v>238</v>
      </c>
      <c r="Q475" s="202" t="s">
        <v>251</v>
      </c>
      <c r="R475" s="202" t="s">
        <v>251</v>
      </c>
      <c r="S475" s="202">
        <v>4</v>
      </c>
    </row>
    <row r="476" spans="1:22" s="225" customFormat="1" ht="33.75">
      <c r="A476" s="217"/>
      <c r="B476" s="218"/>
      <c r="C476" s="305">
        <f>MAX($C$3:C475)+1</f>
        <v>452</v>
      </c>
      <c r="D476" s="202" t="str">
        <f>COUNT($C$473:C476)&amp;"/BBNT/KM443+047"</f>
        <v>4/BBNT/KM443+047</v>
      </c>
      <c r="E476" s="219">
        <f t="shared" si="42"/>
        <v>46100</v>
      </c>
      <c r="F476" s="220" t="str">
        <f>Data!$A$6</f>
        <v xml:space="preserve">Hố móng </v>
      </c>
      <c r="G476" s="220" t="s">
        <v>540</v>
      </c>
      <c r="H476" s="221">
        <v>443047</v>
      </c>
      <c r="I476" s="251"/>
      <c r="J476" s="202" t="s">
        <v>61</v>
      </c>
      <c r="K476" s="222"/>
      <c r="L476" s="284" t="s">
        <v>541</v>
      </c>
      <c r="M476"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76" s="220" t="str">
        <f>Data!$B$6</f>
        <v xml:space="preserve"> TCVN 9436-2012, TCVN 4447-2012 và các tiêu chuẩn, quy chuẩn hiện hành của nhà nước.</v>
      </c>
      <c r="O476" s="202" t="s">
        <v>258</v>
      </c>
      <c r="P476" s="224" t="s">
        <v>238</v>
      </c>
      <c r="Q476" s="202" t="s">
        <v>251</v>
      </c>
      <c r="R476" s="202" t="s">
        <v>251</v>
      </c>
      <c r="S476" s="202">
        <v>4</v>
      </c>
    </row>
    <row r="477" spans="1:22" s="262" customFormat="1" ht="40.5">
      <c r="A477" s="252"/>
      <c r="B477" s="253"/>
      <c r="C477" s="254">
        <f>MAX($C$3:C476)+1</f>
        <v>453</v>
      </c>
      <c r="D477" s="255" t="str">
        <f>COUNT($C$473:C477)&amp;"/BBNT/KM443+047"</f>
        <v>5/BBNT/KM443+047</v>
      </c>
      <c r="E477" s="256">
        <f t="shared" si="42"/>
        <v>46100</v>
      </c>
      <c r="F477" s="257" t="str">
        <f>Data!$A$2</f>
        <v>Lắp đặt ván khuôn</v>
      </c>
      <c r="G477" s="257" t="s">
        <v>542</v>
      </c>
      <c r="H477" s="258">
        <v>443047</v>
      </c>
      <c r="I477" s="258"/>
      <c r="J477" s="255" t="s">
        <v>61</v>
      </c>
      <c r="K477" s="259" t="s">
        <v>252</v>
      </c>
      <c r="L477" s="255">
        <v>50.58</v>
      </c>
      <c r="M477"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77" s="257" t="str">
        <f>Data!$B$2</f>
        <v>TCVN 4453:1995 – Kết cấu bê tông và bê tông cốt thép – Quy phạm thi công và nghiệm thu.</v>
      </c>
      <c r="O477" s="255" t="s">
        <v>258</v>
      </c>
      <c r="P477" s="261" t="s">
        <v>238</v>
      </c>
      <c r="Q477" s="255" t="s">
        <v>251</v>
      </c>
      <c r="R477" s="255" t="s">
        <v>251</v>
      </c>
      <c r="S477" s="255">
        <v>4</v>
      </c>
    </row>
    <row r="478" spans="1:22" s="262" customFormat="1" ht="40.5">
      <c r="A478" s="252"/>
      <c r="B478" s="253"/>
      <c r="C478" s="254">
        <f>MAX($C$3:C477)+1</f>
        <v>454</v>
      </c>
      <c r="D478" s="255" t="str">
        <f>COUNT($C$473:C478)&amp;"/BBNT/KM443+047"</f>
        <v>6/BBNT/KM443+047</v>
      </c>
      <c r="E478" s="256">
        <f t="shared" si="42"/>
        <v>46100</v>
      </c>
      <c r="F478" s="257" t="str">
        <f>Data!$A$4</f>
        <v>Đổ bê tông</v>
      </c>
      <c r="G478" s="257" t="s">
        <v>544</v>
      </c>
      <c r="H478" s="258">
        <v>443047</v>
      </c>
      <c r="I478" s="258"/>
      <c r="J478" s="255" t="s">
        <v>61</v>
      </c>
      <c r="K478" s="259" t="s">
        <v>254</v>
      </c>
      <c r="L478" s="255">
        <v>19.79</v>
      </c>
      <c r="M478"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78" s="257" t="str">
        <f>Data!$B$4</f>
        <v xml:space="preserve"> TCVN 4453 : 1995 và các tiêu chuẩn, quy chuẩn hiện hành của nhà nước.</v>
      </c>
      <c r="O478" s="255" t="s">
        <v>257</v>
      </c>
      <c r="P478" s="261" t="s">
        <v>238</v>
      </c>
      <c r="Q478" s="255" t="s">
        <v>251</v>
      </c>
      <c r="R478" s="255" t="s">
        <v>251</v>
      </c>
      <c r="S478" s="255">
        <v>4</v>
      </c>
    </row>
    <row r="479" spans="1:22" s="262" customFormat="1" ht="40.5">
      <c r="A479" s="252"/>
      <c r="B479" s="253"/>
      <c r="C479" s="254">
        <f>MAX($C$3:C478)+1</f>
        <v>455</v>
      </c>
      <c r="D479" s="255" t="str">
        <f>COUNT($C$473:C479)&amp;"/BBNT/KM443+047"</f>
        <v>7/BBNT/KM443+047</v>
      </c>
      <c r="E479" s="256">
        <f t="shared" si="42"/>
        <v>46100</v>
      </c>
      <c r="F479" s="257" t="str">
        <f>Data!$A$3</f>
        <v>Lắp đặt cốt thép</v>
      </c>
      <c r="G479" s="257" t="s">
        <v>547</v>
      </c>
      <c r="H479" s="258">
        <v>443047</v>
      </c>
      <c r="I479" s="258"/>
      <c r="J479" s="255" t="s">
        <v>61</v>
      </c>
      <c r="K479" s="259" t="s">
        <v>532</v>
      </c>
      <c r="L479" s="255">
        <f>(13.79/0.15)*0.395</f>
        <v>36.31366666666667</v>
      </c>
      <c r="M479" s="260" t="str">
        <f>Data!$I$3</f>
        <v>- Độ sạch: Đảm bảo;
- Liên kết giữa các thanh thép: Đảm bảo ổn định, chắc chắc;
- Chủng loại: Thép Hòa phát;
- Bước thép: Theo HSTK;
- Khối lượng: Đảm bảo theo HSTK;
- Đánh giá: Phù hợp với thiết kế và tiêu chuẩn kỹ thuật, quy trình thi công và nghiệm thu.</v>
      </c>
      <c r="N479" s="257" t="str">
        <f>Data!$B$3</f>
        <v>TCVN 4453:1995 – Kết cấu bê tông và bê tông cốt thép – Quy phạm thi công và nghiệm thu.</v>
      </c>
      <c r="O479" s="255" t="s">
        <v>258</v>
      </c>
      <c r="P479" s="261" t="s">
        <v>238</v>
      </c>
      <c r="Q479" s="255" t="s">
        <v>251</v>
      </c>
      <c r="R479" s="255" t="s">
        <v>251</v>
      </c>
      <c r="S479" s="255">
        <v>4</v>
      </c>
      <c r="V479" s="262">
        <f>+L479/13.79</f>
        <v>2.6333333333333337</v>
      </c>
    </row>
    <row r="480" spans="1:22" s="262" customFormat="1" ht="33.75">
      <c r="A480" s="252"/>
      <c r="B480" s="253"/>
      <c r="C480" s="254">
        <f>MAX($C$3:C479)+1</f>
        <v>456</v>
      </c>
      <c r="D480" s="255" t="str">
        <f>COUNT($C$473:C480)&amp;"/BBNT/KM443+047"</f>
        <v>8/BBNT/KM443+047</v>
      </c>
      <c r="E480" s="256">
        <f>+E479+7</f>
        <v>46107</v>
      </c>
      <c r="F480" s="257" t="str">
        <f>Data!$A$5</f>
        <v>NT bê tông</v>
      </c>
      <c r="G480" s="257" t="s">
        <v>454</v>
      </c>
      <c r="H480" s="258">
        <v>443047</v>
      </c>
      <c r="I480" s="258"/>
      <c r="J480" s="255" t="s">
        <v>61</v>
      </c>
      <c r="K480" s="259" t="s">
        <v>254</v>
      </c>
      <c r="L480" s="255">
        <f>+L478</f>
        <v>19.79</v>
      </c>
      <c r="M480"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80" s="257" t="str">
        <f>Data!$B$5</f>
        <v>TCVN 4453:1995 – Kết cấu bê tông và bê tông cốt thép – Quy phạm thi công và nghiệm thu.</v>
      </c>
      <c r="O480" s="255" t="s">
        <v>258</v>
      </c>
      <c r="P480" s="261" t="s">
        <v>238</v>
      </c>
      <c r="Q480" s="255"/>
      <c r="R480" s="255" t="s">
        <v>251</v>
      </c>
      <c r="S480" s="255">
        <v>4</v>
      </c>
    </row>
    <row r="481" spans="1:19" s="506" customFormat="1" ht="33.75">
      <c r="A481" s="496"/>
      <c r="B481" s="497"/>
      <c r="C481" s="625">
        <f>MAX($C$3:C480)+1</f>
        <v>457</v>
      </c>
      <c r="D481" s="503" t="str">
        <f>COUNT($C$473:C481)&amp;"/BBNT/KM443+047"</f>
        <v>9/BBNT/KM443+047</v>
      </c>
      <c r="E481" s="498">
        <f>+E480</f>
        <v>46107</v>
      </c>
      <c r="F481" s="499" t="str">
        <f>Data!$A$7</f>
        <v>Đắp móng</v>
      </c>
      <c r="G481" s="499" t="s">
        <v>1503</v>
      </c>
      <c r="H481" s="500">
        <v>443047</v>
      </c>
      <c r="I481" s="501"/>
      <c r="J481" s="503" t="s">
        <v>61</v>
      </c>
      <c r="K481" s="502" t="s">
        <v>254</v>
      </c>
      <c r="L481" s="503">
        <v>25.03</v>
      </c>
      <c r="M481" s="504" t="str">
        <f>Data!$I$7</f>
        <v>- Bình đồ tuyến: Đúng HSTK;
- Độ chặt từng lớp: Đạt;
- Trắc ngang nền: đủ;
- Cao độ: đạt; Dốc ngang: đạt;
- Đánh giá: Phù hợp với thiết kế và tiêu chuẩn kỹ thuật, quy trình thi công và nghiệm thu;</v>
      </c>
      <c r="N481" s="499" t="str">
        <f>Data!$B$7</f>
        <v>TCVN 4447 -2012 Công tác đất - Thi công và nghiệm thu;</v>
      </c>
      <c r="O481" s="503" t="s">
        <v>258</v>
      </c>
      <c r="P481" s="505" t="s">
        <v>238</v>
      </c>
      <c r="Q481" s="503" t="s">
        <v>251</v>
      </c>
      <c r="R481" s="503" t="s">
        <v>251</v>
      </c>
      <c r="S481" s="503">
        <v>4</v>
      </c>
    </row>
    <row r="482" spans="1:19" s="262" customFormat="1" ht="30">
      <c r="A482" s="252"/>
      <c r="B482" s="253"/>
      <c r="C482" s="254">
        <f>MAX($C$3:C481)+1</f>
        <v>458</v>
      </c>
      <c r="D482" s="255" t="str">
        <f>COUNT($C$473:C482)&amp;"/BBNT/KM443+047"</f>
        <v>10/BBNT/KM443+047</v>
      </c>
      <c r="E482" s="256">
        <f>+E481</f>
        <v>46107</v>
      </c>
      <c r="F482" s="257" t="str">
        <f>Data!$A$48</f>
        <v>Lắp đặt lỗ thoát nước mái tứ nón</v>
      </c>
      <c r="G482" s="257" t="s">
        <v>550</v>
      </c>
      <c r="H482" s="258">
        <v>443047</v>
      </c>
      <c r="I482" s="258"/>
      <c r="J482" s="255" t="s">
        <v>61</v>
      </c>
      <c r="K482" s="259" t="s">
        <v>274</v>
      </c>
      <c r="L482" s="255">
        <v>13</v>
      </c>
      <c r="M482" s="260" t="str">
        <f>Data!$I$48</f>
        <v>- Lỗ thoát nước đúng vị trí, kích thước theo bản vẽ;
- Ống D48 lắp đúng cao độ, hướng thoát hợp lý; có lớp đá dăm/sỏi đệm chống bít tắc;
- Liên kết chắc chắn, không hư hỏng hay sai lệch;
- Đánh giá: Phù hợp với thiết kế và tiêu chuẩn kỹ thuật, quy trình thi công và nghiệm thu.</v>
      </c>
      <c r="N482" s="257" t="str">
        <f>Data!$B$48</f>
        <v>TCVN 4453:1995 – Kết cấu bê tông và bê tông cốt thép – Quy phạm thi công và nghiệm thu.</v>
      </c>
      <c r="O482" s="255" t="s">
        <v>258</v>
      </c>
      <c r="P482" s="261" t="s">
        <v>238</v>
      </c>
      <c r="Q482" s="255" t="s">
        <v>251</v>
      </c>
      <c r="R482" s="255" t="s">
        <v>251</v>
      </c>
      <c r="S482" s="255">
        <v>4</v>
      </c>
    </row>
    <row r="483" spans="1:19" s="225" customFormat="1" ht="33.75">
      <c r="A483" s="217"/>
      <c r="B483" s="218"/>
      <c r="C483" s="275"/>
      <c r="D483" s="202"/>
      <c r="E483" s="219">
        <f>+E481</f>
        <v>46107</v>
      </c>
      <c r="F483" s="220" t="str">
        <f>Data!$A$45</f>
        <v>Đệm mái ta luy vữa XM-M100, dày 5cm</v>
      </c>
      <c r="G483" s="220" t="s">
        <v>545</v>
      </c>
      <c r="H483" s="221">
        <v>443047</v>
      </c>
      <c r="I483" s="221"/>
      <c r="J483" s="202" t="s">
        <v>61</v>
      </c>
      <c r="K483" s="222" t="s">
        <v>254</v>
      </c>
      <c r="L483" s="222">
        <v>4.8</v>
      </c>
      <c r="M483" s="223"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483" s="220" t="str">
        <f>Data!$B$45</f>
        <v>TCVN 4453:1995 – Kết cấu bê tông và bê tông cốt thép – Quy phạm thi công và nghiệm thu.</v>
      </c>
      <c r="O483" s="116" t="s">
        <v>257</v>
      </c>
      <c r="P483" s="224" t="s">
        <v>238</v>
      </c>
      <c r="Q483" s="202" t="s">
        <v>251</v>
      </c>
      <c r="R483" s="202"/>
      <c r="S483" s="202">
        <v>4</v>
      </c>
    </row>
    <row r="484" spans="1:19" s="225" customFormat="1" ht="33.75">
      <c r="A484" s="217"/>
      <c r="B484" s="218"/>
      <c r="C484" s="148">
        <f>MAX($C$3:C483)+1</f>
        <v>459</v>
      </c>
      <c r="D484" s="116" t="str">
        <f>COUNT($C$473:C484)&amp;"/BBNT/KM443+047"</f>
        <v>11/BBNT/KM443+047</v>
      </c>
      <c r="E484" s="219">
        <f>+E483+7</f>
        <v>46114</v>
      </c>
      <c r="F484" s="220" t="str">
        <f>Data!$A$45</f>
        <v>Đệm mái ta luy vữa XM-M100, dày 5cm</v>
      </c>
      <c r="G484" s="220" t="s">
        <v>545</v>
      </c>
      <c r="H484" s="221">
        <v>443047</v>
      </c>
      <c r="I484" s="221"/>
      <c r="J484" s="202" t="s">
        <v>61</v>
      </c>
      <c r="K484" s="222" t="s">
        <v>254</v>
      </c>
      <c r="L484" s="222">
        <f>+L483</f>
        <v>4.8</v>
      </c>
      <c r="M484" s="223" t="str">
        <f>Data!$I$45</f>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c r="N484" s="220" t="str">
        <f>Data!$B$45</f>
        <v>TCVN 4453:1995 – Kết cấu bê tông và bê tông cốt thép – Quy phạm thi công và nghiệm thu.</v>
      </c>
      <c r="O484" s="116" t="s">
        <v>258</v>
      </c>
      <c r="P484" s="224" t="s">
        <v>238</v>
      </c>
      <c r="Q484" s="202"/>
      <c r="R484" s="202" t="s">
        <v>251</v>
      </c>
      <c r="S484" s="202">
        <v>4</v>
      </c>
    </row>
    <row r="485" spans="1:19" s="535" customFormat="1" ht="40.5">
      <c r="A485" s="526"/>
      <c r="B485" s="527"/>
      <c r="C485" s="515">
        <f>MAX($C$3:C484)+1</f>
        <v>460</v>
      </c>
      <c r="D485" s="335" t="str">
        <f>COUNT($C$473:C485)&amp;"/BBNT/KM443+047"</f>
        <v>12/BBNT/KM443+047</v>
      </c>
      <c r="E485" s="528">
        <f>+E484</f>
        <v>46114</v>
      </c>
      <c r="F485" s="529" t="str">
        <f>Data!$A$3</f>
        <v>Lắp đặt cốt thép</v>
      </c>
      <c r="G485" s="529" t="s">
        <v>546</v>
      </c>
      <c r="H485" s="537">
        <v>443047</v>
      </c>
      <c r="I485" s="537"/>
      <c r="J485" s="531" t="s">
        <v>61</v>
      </c>
      <c r="K485" s="532" t="s">
        <v>532</v>
      </c>
      <c r="L485" s="532">
        <f>310.3-L479</f>
        <v>273.98633333333333</v>
      </c>
      <c r="M485" s="533" t="str">
        <f>Data!$I$3</f>
        <v>- Độ sạch: Đảm bảo;
- Liên kết giữa các thanh thép: Đảm bảo ổn định, chắc chắc;
- Chủng loại: Thép Hòa phát;
- Bước thép: Theo HSTK;
- Khối lượng: Đảm bảo theo HSTK;
- Đánh giá: Phù hợp với thiết kế và tiêu chuẩn kỹ thuật, quy trình thi công và nghiệm thu.</v>
      </c>
      <c r="N485" s="529" t="str">
        <f>Data!$B$3</f>
        <v>TCVN 4453:1995 – Kết cấu bê tông và bê tông cốt thép – Quy phạm thi công và nghiệm thu.</v>
      </c>
      <c r="O485" s="534" t="s">
        <v>258</v>
      </c>
      <c r="P485" s="534" t="s">
        <v>238</v>
      </c>
      <c r="Q485" s="531" t="s">
        <v>251</v>
      </c>
      <c r="R485" s="531" t="s">
        <v>251</v>
      </c>
      <c r="S485" s="531">
        <v>4</v>
      </c>
    </row>
    <row r="486" spans="1:19" s="225" customFormat="1" ht="40.5">
      <c r="A486" s="217"/>
      <c r="B486" s="218"/>
      <c r="C486" s="148">
        <f>MAX($C$3:C485)+1</f>
        <v>461</v>
      </c>
      <c r="D486" s="116" t="str">
        <f>COUNT($C$473:C486)&amp;"/BBNT/KM443+047"</f>
        <v>13/BBNT/KM443+047</v>
      </c>
      <c r="E486" s="219">
        <f>+E485</f>
        <v>46114</v>
      </c>
      <c r="F486" s="220" t="str">
        <f>Data!$A$4</f>
        <v>Đổ bê tông</v>
      </c>
      <c r="G486" s="220" t="s">
        <v>548</v>
      </c>
      <c r="H486" s="221">
        <v>443047</v>
      </c>
      <c r="I486" s="221"/>
      <c r="J486" s="202" t="s">
        <v>61</v>
      </c>
      <c r="K486" s="222" t="s">
        <v>254</v>
      </c>
      <c r="L486" s="202">
        <v>7.83</v>
      </c>
      <c r="M486"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86" s="220" t="str">
        <f>Data!$B$4</f>
        <v xml:space="preserve"> TCVN 4453 : 1995 và các tiêu chuẩn, quy chuẩn hiện hành của nhà nước.</v>
      </c>
      <c r="O486" s="116" t="s">
        <v>257</v>
      </c>
      <c r="P486" s="224" t="s">
        <v>238</v>
      </c>
      <c r="Q486" s="202" t="s">
        <v>251</v>
      </c>
      <c r="R486" s="202" t="s">
        <v>251</v>
      </c>
      <c r="S486" s="202">
        <v>4</v>
      </c>
    </row>
    <row r="487" spans="1:19" s="225" customFormat="1" ht="33.75">
      <c r="A487" s="217"/>
      <c r="B487" s="218"/>
      <c r="C487" s="148">
        <f>MAX($C$3:C486)+1</f>
        <v>462</v>
      </c>
      <c r="D487" s="116" t="str">
        <f>COUNT($C$473:C487)&amp;"/BBNT/KM443+047"</f>
        <v>14/BBNT/KM443+047</v>
      </c>
      <c r="E487" s="219">
        <f>+E486+7</f>
        <v>46121</v>
      </c>
      <c r="F487" s="220" t="str">
        <f>Data!$A$5</f>
        <v>NT bê tông</v>
      </c>
      <c r="G487" s="220" t="s">
        <v>549</v>
      </c>
      <c r="H487" s="221">
        <v>443047</v>
      </c>
      <c r="I487" s="221"/>
      <c r="J487" s="202" t="s">
        <v>61</v>
      </c>
      <c r="K487" s="222" t="s">
        <v>254</v>
      </c>
      <c r="L487" s="202">
        <f>+L486</f>
        <v>7.83</v>
      </c>
      <c r="M487"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87" s="220" t="str">
        <f>Data!$B$5</f>
        <v>TCVN 4453:1995 – Kết cấu bê tông và bê tông cốt thép – Quy phạm thi công và nghiệm thu.</v>
      </c>
      <c r="O487" s="202" t="s">
        <v>258</v>
      </c>
      <c r="P487" s="224" t="s">
        <v>238</v>
      </c>
      <c r="Q487" s="202"/>
      <c r="R487" s="202" t="s">
        <v>251</v>
      </c>
      <c r="S487" s="202">
        <v>4</v>
      </c>
    </row>
    <row r="488" spans="1:19" s="262" customFormat="1" ht="40.5">
      <c r="A488" s="252"/>
      <c r="B488" s="253"/>
      <c r="C488" s="148">
        <f>MAX($C$3:C487)+1</f>
        <v>463</v>
      </c>
      <c r="D488" s="116" t="str">
        <f>COUNT($C$473:C488)&amp;"/BBNT/KM443+047"</f>
        <v>15/BBNT/KM443+047</v>
      </c>
      <c r="E488" s="256">
        <f>+E487</f>
        <v>46121</v>
      </c>
      <c r="F488" s="257" t="str">
        <f>Data!$A$2</f>
        <v>Lắp đặt ván khuôn</v>
      </c>
      <c r="G488" s="257" t="s">
        <v>551</v>
      </c>
      <c r="H488" s="258">
        <v>443047</v>
      </c>
      <c r="I488" s="258"/>
      <c r="J488" s="255" t="s">
        <v>61</v>
      </c>
      <c r="K488" s="259" t="s">
        <v>252</v>
      </c>
      <c r="L488" s="255">
        <v>2.91</v>
      </c>
      <c r="M488"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88" s="257" t="str">
        <f>Data!$B$2</f>
        <v>TCVN 4453:1995 – Kết cấu bê tông và bê tông cốt thép – Quy phạm thi công và nghiệm thu.</v>
      </c>
      <c r="O488" s="255" t="s">
        <v>258</v>
      </c>
      <c r="P488" s="261" t="s">
        <v>238</v>
      </c>
      <c r="Q488" s="255" t="s">
        <v>251</v>
      </c>
      <c r="R488" s="255" t="s">
        <v>251</v>
      </c>
      <c r="S488" s="255">
        <v>4</v>
      </c>
    </row>
    <row r="489" spans="1:19" s="262" customFormat="1" ht="40.5">
      <c r="A489" s="252"/>
      <c r="B489" s="253"/>
      <c r="C489" s="148">
        <f>MAX($C$3:C488)+1</f>
        <v>464</v>
      </c>
      <c r="D489" s="116" t="str">
        <f>COUNT($C$473:C489)&amp;"/BBNT/KM443+047"</f>
        <v>16/BBNT/KM443+047</v>
      </c>
      <c r="E489" s="256">
        <f>+E488</f>
        <v>46121</v>
      </c>
      <c r="F489" s="257" t="str">
        <f>Data!$A$4</f>
        <v>Đổ bê tông</v>
      </c>
      <c r="G489" s="257" t="s">
        <v>552</v>
      </c>
      <c r="H489" s="258">
        <v>443047</v>
      </c>
      <c r="I489" s="258"/>
      <c r="J489" s="255" t="s">
        <v>61</v>
      </c>
      <c r="K489" s="259" t="s">
        <v>254</v>
      </c>
      <c r="L489" s="255">
        <v>0.34</v>
      </c>
      <c r="M489"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89" s="257" t="str">
        <f>Data!$B$4</f>
        <v xml:space="preserve"> TCVN 4453 : 1995 và các tiêu chuẩn, quy chuẩn hiện hành của nhà nước.</v>
      </c>
      <c r="O489" s="116" t="s">
        <v>257</v>
      </c>
      <c r="P489" s="261" t="s">
        <v>238</v>
      </c>
      <c r="Q489" s="255" t="s">
        <v>251</v>
      </c>
      <c r="R489" s="255" t="s">
        <v>251</v>
      </c>
      <c r="S489" s="255">
        <v>4</v>
      </c>
    </row>
    <row r="490" spans="1:19" s="262" customFormat="1" ht="33.75">
      <c r="A490" s="252"/>
      <c r="B490" s="253"/>
      <c r="C490" s="148">
        <f>MAX($C$3:C489)+1</f>
        <v>465</v>
      </c>
      <c r="D490" s="116" t="str">
        <f>COUNT($C$473:C490)&amp;"/BBNT/KM443+047"</f>
        <v>17/BBNT/KM443+047</v>
      </c>
      <c r="E490" s="256">
        <f>+E489+7</f>
        <v>46128</v>
      </c>
      <c r="F490" s="257" t="str">
        <f>Data!$A$5</f>
        <v>NT bê tông</v>
      </c>
      <c r="G490" s="257" t="s">
        <v>553</v>
      </c>
      <c r="H490" s="258">
        <v>443047</v>
      </c>
      <c r="I490" s="258"/>
      <c r="J490" s="255" t="s">
        <v>61</v>
      </c>
      <c r="K490" s="259" t="s">
        <v>254</v>
      </c>
      <c r="L490" s="255">
        <f>+L489</f>
        <v>0.34</v>
      </c>
      <c r="M490"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90" s="257" t="str">
        <f>Data!$B$5</f>
        <v>TCVN 4453:1995 – Kết cấu bê tông và bê tông cốt thép – Quy phạm thi công và nghiệm thu.</v>
      </c>
      <c r="O490" s="255" t="s">
        <v>258</v>
      </c>
      <c r="P490" s="261" t="s">
        <v>238</v>
      </c>
      <c r="Q490" s="255"/>
      <c r="R490" s="255" t="s">
        <v>251</v>
      </c>
      <c r="S490" s="255">
        <v>4</v>
      </c>
    </row>
    <row r="491" spans="1:19" s="225" customFormat="1" ht="33.75">
      <c r="A491" s="217"/>
      <c r="B491" s="218"/>
      <c r="C491" s="148">
        <f>MAX($C$3:C490)+1</f>
        <v>466</v>
      </c>
      <c r="D491" s="116" t="str">
        <f>COUNT($C$473:C491)&amp;"/BBNT/KM443+047"</f>
        <v>18/BBNT/KM443+047</v>
      </c>
      <c r="E491" s="219">
        <f>+E490</f>
        <v>46128</v>
      </c>
      <c r="F491" s="220" t="str">
        <f>Data!$A$6</f>
        <v xml:space="preserve">Hố móng </v>
      </c>
      <c r="G491" s="220" t="s">
        <v>554</v>
      </c>
      <c r="H491" s="221">
        <v>443047</v>
      </c>
      <c r="I491" s="221"/>
      <c r="J491" s="202" t="s">
        <v>61</v>
      </c>
      <c r="K491" s="222" t="s">
        <v>66</v>
      </c>
      <c r="L491" s="202">
        <v>3.5</v>
      </c>
      <c r="M491"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91" s="220" t="str">
        <f>Data!$B$6</f>
        <v xml:space="preserve"> TCVN 9436-2012, TCVN 4447-2012 và các tiêu chuẩn, quy chuẩn hiện hành của nhà nước.</v>
      </c>
      <c r="O491" s="202" t="s">
        <v>258</v>
      </c>
      <c r="P491" s="224" t="s">
        <v>238</v>
      </c>
      <c r="Q491" s="202" t="s">
        <v>251</v>
      </c>
      <c r="R491" s="202" t="s">
        <v>251</v>
      </c>
      <c r="S491" s="202">
        <v>4</v>
      </c>
    </row>
    <row r="492" spans="1:19" s="225" customFormat="1" ht="40.5">
      <c r="A492" s="217"/>
      <c r="B492" s="218"/>
      <c r="C492" s="148">
        <f>MAX($C$3:C491)+1</f>
        <v>467</v>
      </c>
      <c r="D492" s="116" t="str">
        <f>COUNT($C$473:C492)&amp;"/BBNT/KM443+047"</f>
        <v>19/BBNT/KM443+047</v>
      </c>
      <c r="E492" s="219">
        <f>+E491</f>
        <v>46128</v>
      </c>
      <c r="F492" s="220" t="str">
        <f>Data!$A$2</f>
        <v>Lắp đặt ván khuôn</v>
      </c>
      <c r="G492" s="220" t="s">
        <v>555</v>
      </c>
      <c r="H492" s="221">
        <v>443047</v>
      </c>
      <c r="I492" s="221"/>
      <c r="J492" s="202" t="s">
        <v>61</v>
      </c>
      <c r="K492" s="222" t="s">
        <v>252</v>
      </c>
      <c r="L492" s="202">
        <f>1.53*3.5</f>
        <v>5.3550000000000004</v>
      </c>
      <c r="M492"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92" s="220" t="str">
        <f>Data!$B$2</f>
        <v>TCVN 4453:1995 – Kết cấu bê tông và bê tông cốt thép – Quy phạm thi công và nghiệm thu.</v>
      </c>
      <c r="O492" s="202" t="s">
        <v>258</v>
      </c>
      <c r="P492" s="224" t="s">
        <v>238</v>
      </c>
      <c r="Q492" s="202" t="s">
        <v>251</v>
      </c>
      <c r="R492" s="202" t="s">
        <v>251</v>
      </c>
      <c r="S492" s="202">
        <v>4</v>
      </c>
    </row>
    <row r="493" spans="1:19" s="225" customFormat="1" ht="33.75">
      <c r="A493" s="217"/>
      <c r="B493" s="218"/>
      <c r="C493" s="148">
        <f>MAX($C$3:C492)+1</f>
        <v>468</v>
      </c>
      <c r="D493" s="116" t="str">
        <f>COUNT($C$473:C493)&amp;"/BBNT/KM443+047"</f>
        <v>20/BBNT/KM443+047</v>
      </c>
      <c r="E493" s="219">
        <f>+E491</f>
        <v>46128</v>
      </c>
      <c r="F493" s="220" t="str">
        <f>Data!$A$40</f>
        <v>Lót bạt dứa</v>
      </c>
      <c r="G493" s="220" t="s">
        <v>556</v>
      </c>
      <c r="H493" s="221">
        <v>443047</v>
      </c>
      <c r="I493" s="221"/>
      <c r="J493" s="202" t="s">
        <v>61</v>
      </c>
      <c r="K493" s="222" t="s">
        <v>252</v>
      </c>
      <c r="L493" s="202">
        <f>+L492</f>
        <v>5.3550000000000004</v>
      </c>
      <c r="M493" s="223"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493" s="220" t="str">
        <f>Data!$B$40</f>
        <v>TCVN 4453:1995 – Kết cấu bê tông và bê tông cốt thép – Quy phạm thi công và nghiệm thu.</v>
      </c>
      <c r="O493" s="202" t="s">
        <v>258</v>
      </c>
      <c r="P493" s="224" t="s">
        <v>238</v>
      </c>
      <c r="Q493" s="202" t="s">
        <v>251</v>
      </c>
      <c r="R493" s="202" t="s">
        <v>251</v>
      </c>
      <c r="S493" s="202">
        <v>4</v>
      </c>
    </row>
    <row r="494" spans="1:19" s="225" customFormat="1" ht="40.5">
      <c r="A494" s="217"/>
      <c r="B494" s="218"/>
      <c r="C494" s="148">
        <f>MAX($C$3:C493)+1</f>
        <v>469</v>
      </c>
      <c r="D494" s="116" t="str">
        <f>COUNT($C$473:C494)&amp;"/BBNT/KM443+047"</f>
        <v>21/BBNT/KM443+047</v>
      </c>
      <c r="E494" s="219">
        <f t="shared" ref="E494" si="43">+E493</f>
        <v>46128</v>
      </c>
      <c r="F494" s="220" t="str">
        <f>Data!$A$4</f>
        <v>Đổ bê tông</v>
      </c>
      <c r="G494" s="220" t="s">
        <v>557</v>
      </c>
      <c r="H494" s="221">
        <v>443047</v>
      </c>
      <c r="I494" s="221"/>
      <c r="J494" s="202" t="s">
        <v>61</v>
      </c>
      <c r="K494" s="222" t="s">
        <v>254</v>
      </c>
      <c r="L494" s="202">
        <f>0.17*3.5</f>
        <v>0.59500000000000008</v>
      </c>
      <c r="M494"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94" s="220" t="str">
        <f>Data!$B$4</f>
        <v xml:space="preserve"> TCVN 4453 : 1995 và các tiêu chuẩn, quy chuẩn hiện hành của nhà nước.</v>
      </c>
      <c r="O494" s="116" t="s">
        <v>257</v>
      </c>
      <c r="P494" s="224" t="s">
        <v>238</v>
      </c>
      <c r="Q494" s="202" t="s">
        <v>251</v>
      </c>
      <c r="R494" s="202" t="s">
        <v>251</v>
      </c>
      <c r="S494" s="202">
        <v>4</v>
      </c>
    </row>
    <row r="495" spans="1:19" s="225" customFormat="1" ht="33.75">
      <c r="A495" s="217"/>
      <c r="B495" s="218"/>
      <c r="C495" s="148">
        <f>MAX($C$3:C494)+1</f>
        <v>470</v>
      </c>
      <c r="D495" s="116" t="str">
        <f>COUNT($C$473:C495)&amp;"/BBNT/KM443+047"</f>
        <v>22/BBNT/KM443+047</v>
      </c>
      <c r="E495" s="219">
        <f>+E494+7</f>
        <v>46135</v>
      </c>
      <c r="F495" s="220" t="str">
        <f>Data!$A$5</f>
        <v>NT bê tông</v>
      </c>
      <c r="G495" s="220" t="s">
        <v>558</v>
      </c>
      <c r="H495" s="221">
        <v>443047</v>
      </c>
      <c r="I495" s="221"/>
      <c r="J495" s="202" t="s">
        <v>61</v>
      </c>
      <c r="K495" s="222" t="s">
        <v>254</v>
      </c>
      <c r="L495" s="202">
        <f>+L494</f>
        <v>0.59500000000000008</v>
      </c>
      <c r="M495"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495" s="220" t="str">
        <f>Data!$B$5</f>
        <v>TCVN 4453:1995 – Kết cấu bê tông và bê tông cốt thép – Quy phạm thi công và nghiệm thu.</v>
      </c>
      <c r="O495" s="202" t="s">
        <v>258</v>
      </c>
      <c r="P495" s="224" t="s">
        <v>238</v>
      </c>
      <c r="Q495" s="202"/>
      <c r="R495" s="202" t="s">
        <v>251</v>
      </c>
      <c r="S495" s="202">
        <v>4</v>
      </c>
    </row>
    <row r="496" spans="1:19" s="262" customFormat="1" ht="33.75">
      <c r="A496" s="252"/>
      <c r="B496" s="253"/>
      <c r="C496" s="254">
        <f>MAX($C$3:C495)+1</f>
        <v>471</v>
      </c>
      <c r="D496" s="255" t="str">
        <f>COUNT($C$473:C496)&amp;"/BBNT/KM443+047"</f>
        <v>23/BBNT/KM443+047</v>
      </c>
      <c r="E496" s="256">
        <f>+E491</f>
        <v>46128</v>
      </c>
      <c r="F496" s="257" t="str">
        <f>Data!$A$6</f>
        <v xml:space="preserve">Hố móng </v>
      </c>
      <c r="G496" s="257" t="s">
        <v>559</v>
      </c>
      <c r="H496" s="258">
        <v>443047</v>
      </c>
      <c r="I496" s="258"/>
      <c r="J496" s="255" t="s">
        <v>61</v>
      </c>
      <c r="K496" s="259" t="s">
        <v>66</v>
      </c>
      <c r="L496" s="255">
        <v>8.6999999999999993</v>
      </c>
      <c r="M496"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496" s="257" t="str">
        <f>Data!$B$6</f>
        <v xml:space="preserve"> TCVN 9436-2012, TCVN 4447-2012 và các tiêu chuẩn, quy chuẩn hiện hành của nhà nước.</v>
      </c>
      <c r="O496" s="255" t="s">
        <v>258</v>
      </c>
      <c r="P496" s="261" t="s">
        <v>238</v>
      </c>
      <c r="Q496" s="255" t="s">
        <v>251</v>
      </c>
      <c r="R496" s="255" t="s">
        <v>251</v>
      </c>
      <c r="S496" s="255">
        <v>4</v>
      </c>
    </row>
    <row r="497" spans="1:19" s="262" customFormat="1" ht="40.5">
      <c r="A497" s="252"/>
      <c r="B497" s="253"/>
      <c r="C497" s="254">
        <f>MAX($C$3:C496)+1</f>
        <v>472</v>
      </c>
      <c r="D497" s="255" t="str">
        <f>COUNT($C$473:C497)&amp;"/BBNT/KM443+047"</f>
        <v>24/BBNT/KM443+047</v>
      </c>
      <c r="E497" s="256">
        <f>+E496</f>
        <v>46128</v>
      </c>
      <c r="F497" s="257" t="str">
        <f>Data!$A$2</f>
        <v>Lắp đặt ván khuôn</v>
      </c>
      <c r="G497" s="257" t="s">
        <v>561</v>
      </c>
      <c r="H497" s="258">
        <v>443047</v>
      </c>
      <c r="I497" s="258"/>
      <c r="J497" s="255" t="s">
        <v>61</v>
      </c>
      <c r="K497" s="259" t="s">
        <v>252</v>
      </c>
      <c r="L497" s="255">
        <f>9.25-L492</f>
        <v>3.8949999999999996</v>
      </c>
      <c r="M497"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497" s="257" t="str">
        <f>Data!$B$2</f>
        <v>TCVN 4453:1995 – Kết cấu bê tông và bê tông cốt thép – Quy phạm thi công và nghiệm thu.</v>
      </c>
      <c r="O497" s="255" t="s">
        <v>258</v>
      </c>
      <c r="P497" s="261" t="s">
        <v>238</v>
      </c>
      <c r="Q497" s="255" t="s">
        <v>251</v>
      </c>
      <c r="R497" s="255" t="s">
        <v>251</v>
      </c>
      <c r="S497" s="255">
        <v>4</v>
      </c>
    </row>
    <row r="498" spans="1:19" s="262" customFormat="1" ht="33.75">
      <c r="A498" s="252"/>
      <c r="B498" s="253"/>
      <c r="C498" s="254">
        <f>MAX($C$3:C497)+1</f>
        <v>473</v>
      </c>
      <c r="D498" s="255" t="str">
        <f>COUNT($C$473:C498)&amp;"/BBNT/KM443+047"</f>
        <v>25/BBNT/KM443+047</v>
      </c>
      <c r="E498" s="256">
        <f>+E496</f>
        <v>46128</v>
      </c>
      <c r="F498" s="257" t="str">
        <f>Data!$A$40</f>
        <v>Lót bạt dứa</v>
      </c>
      <c r="G498" s="257" t="s">
        <v>560</v>
      </c>
      <c r="H498" s="258">
        <v>443047</v>
      </c>
      <c r="I498" s="258"/>
      <c r="J498" s="255" t="s">
        <v>61</v>
      </c>
      <c r="K498" s="259" t="s">
        <v>252</v>
      </c>
      <c r="L498" s="255">
        <f>13.26-L493</f>
        <v>7.9049999999999994</v>
      </c>
      <c r="M498" s="260"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498" s="257" t="str">
        <f>Data!$B$40</f>
        <v>TCVN 4453:1995 – Kết cấu bê tông và bê tông cốt thép – Quy phạm thi công và nghiệm thu.</v>
      </c>
      <c r="O498" s="255" t="s">
        <v>258</v>
      </c>
      <c r="P498" s="261" t="s">
        <v>238</v>
      </c>
      <c r="Q498" s="255" t="s">
        <v>251</v>
      </c>
      <c r="R498" s="255" t="s">
        <v>251</v>
      </c>
      <c r="S498" s="255">
        <v>4</v>
      </c>
    </row>
    <row r="499" spans="1:19" s="262" customFormat="1" ht="40.5">
      <c r="A499" s="252"/>
      <c r="B499" s="253"/>
      <c r="C499" s="254">
        <f>MAX($C$3:C498)+1</f>
        <v>474</v>
      </c>
      <c r="D499" s="255" t="str">
        <f>COUNT($C$473:C499)&amp;"/BBNT/KM443+047"</f>
        <v>26/BBNT/KM443+047</v>
      </c>
      <c r="E499" s="256">
        <f t="shared" ref="E499" si="44">+E498</f>
        <v>46128</v>
      </c>
      <c r="F499" s="257" t="str">
        <f>Data!$A$4</f>
        <v>Đổ bê tông</v>
      </c>
      <c r="G499" s="257" t="s">
        <v>562</v>
      </c>
      <c r="H499" s="258">
        <v>443047</v>
      </c>
      <c r="I499" s="258"/>
      <c r="J499" s="255" t="s">
        <v>61</v>
      </c>
      <c r="K499" s="259" t="s">
        <v>254</v>
      </c>
      <c r="L499" s="255">
        <f>0.07*8.7</f>
        <v>0.60899999999999999</v>
      </c>
      <c r="M499"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499" s="257" t="str">
        <f>Data!$B$4</f>
        <v xml:space="preserve"> TCVN 4453 : 1995 và các tiêu chuẩn, quy chuẩn hiện hành của nhà nước.</v>
      </c>
      <c r="O499" s="255" t="s">
        <v>257</v>
      </c>
      <c r="P499" s="261" t="s">
        <v>238</v>
      </c>
      <c r="Q499" s="255" t="s">
        <v>251</v>
      </c>
      <c r="R499" s="255" t="s">
        <v>251</v>
      </c>
      <c r="S499" s="255">
        <v>4</v>
      </c>
    </row>
    <row r="500" spans="1:19" s="262" customFormat="1" ht="33.75">
      <c r="A500" s="252"/>
      <c r="B500" s="253"/>
      <c r="C500" s="254">
        <f>MAX($C$3:C499)+1</f>
        <v>475</v>
      </c>
      <c r="D500" s="255" t="str">
        <f>COUNT($C$473:C500)&amp;"/BBNT/KM443+047"</f>
        <v>27/BBNT/KM443+047</v>
      </c>
      <c r="E500" s="256">
        <f>+E499+7</f>
        <v>46135</v>
      </c>
      <c r="F500" s="257" t="str">
        <f>Data!$A$5</f>
        <v>NT bê tông</v>
      </c>
      <c r="G500" s="257" t="s">
        <v>563</v>
      </c>
      <c r="H500" s="258">
        <v>443047</v>
      </c>
      <c r="I500" s="258"/>
      <c r="J500" s="255" t="s">
        <v>61</v>
      </c>
      <c r="K500" s="259" t="s">
        <v>254</v>
      </c>
      <c r="L500" s="255">
        <f>+L499</f>
        <v>0.60899999999999999</v>
      </c>
      <c r="M500"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00" s="257" t="str">
        <f>Data!$B$5</f>
        <v>TCVN 4453:1995 – Kết cấu bê tông và bê tông cốt thép – Quy phạm thi công và nghiệm thu.</v>
      </c>
      <c r="O500" s="255" t="s">
        <v>258</v>
      </c>
      <c r="P500" s="261" t="s">
        <v>238</v>
      </c>
      <c r="Q500" s="255"/>
      <c r="R500" s="255" t="s">
        <v>251</v>
      </c>
      <c r="S500" s="255">
        <v>4</v>
      </c>
    </row>
    <row r="501" spans="1:19" s="294" customFormat="1" ht="40.5">
      <c r="A501" s="286"/>
      <c r="B501" s="287"/>
      <c r="C501" s="148">
        <f>MAX($C$3:C500)+1</f>
        <v>476</v>
      </c>
      <c r="D501" s="116" t="str">
        <f>COUNT($C$473:C501)&amp;"/BBNT/KM443+047"</f>
        <v>28/BBNT/KM443+047</v>
      </c>
      <c r="E501" s="288">
        <f>+E496</f>
        <v>46128</v>
      </c>
      <c r="F501" s="289" t="str">
        <f>Data!$A$39</f>
        <v>Khuôn lề gia cố BTXM</v>
      </c>
      <c r="G501" s="289" t="str">
        <f>Data!$A$39</f>
        <v>Khuôn lề gia cố BTXM</v>
      </c>
      <c r="H501" s="221">
        <v>443047</v>
      </c>
      <c r="I501" s="221"/>
      <c r="J501" s="202" t="s">
        <v>61</v>
      </c>
      <c r="K501" s="291" t="s">
        <v>254</v>
      </c>
      <c r="L501" s="290">
        <v>1.89</v>
      </c>
      <c r="M501" s="292"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501" s="289" t="str">
        <f>Data!$B$39</f>
        <v>TCVN 4453:1995 – Kết cấu bê tông và bê tông cốt thép – Quy phạm thi công và nghiệm thu.</v>
      </c>
      <c r="O501" s="290" t="s">
        <v>258</v>
      </c>
      <c r="P501" s="293" t="s">
        <v>238</v>
      </c>
      <c r="Q501" s="290" t="s">
        <v>251</v>
      </c>
      <c r="R501" s="290" t="s">
        <v>251</v>
      </c>
      <c r="S501" s="290">
        <v>4</v>
      </c>
    </row>
    <row r="502" spans="1:19" s="225" customFormat="1" ht="40.5">
      <c r="A502" s="217"/>
      <c r="B502" s="218"/>
      <c r="C502" s="148">
        <f>MAX($C$3:C501)+1</f>
        <v>477</v>
      </c>
      <c r="D502" s="116" t="str">
        <f>COUNT($C$473:C502)&amp;"/BBNT/KM443+047"</f>
        <v>29/BBNT/KM443+047</v>
      </c>
      <c r="E502" s="219">
        <f>+E501</f>
        <v>46128</v>
      </c>
      <c r="F502" s="220" t="str">
        <f>Data!$A$31</f>
        <v>Lớp móng đá dăm nước</v>
      </c>
      <c r="G502" s="220" t="s">
        <v>344</v>
      </c>
      <c r="H502" s="221">
        <v>443047</v>
      </c>
      <c r="I502" s="221"/>
      <c r="J502" s="202" t="s">
        <v>61</v>
      </c>
      <c r="K502" s="222" t="s">
        <v>252</v>
      </c>
      <c r="L502" s="202">
        <v>5.9</v>
      </c>
      <c r="M502" s="223"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02" s="220" t="str">
        <f>Data!$B$31</f>
        <v>TCVN 9504:2012 - Lớp kết cấu áo đường đá dăm nước - thi công và nghiệm thu</v>
      </c>
      <c r="O502" s="202" t="s">
        <v>258</v>
      </c>
      <c r="P502" s="224" t="s">
        <v>238</v>
      </c>
      <c r="Q502" s="202" t="s">
        <v>251</v>
      </c>
      <c r="R502" s="202" t="s">
        <v>251</v>
      </c>
      <c r="S502" s="202">
        <v>4</v>
      </c>
    </row>
    <row r="503" spans="1:19" s="294" customFormat="1" ht="33.75">
      <c r="A503" s="286"/>
      <c r="B503" s="287"/>
      <c r="C503" s="148">
        <f>MAX($C$3:C502)+1</f>
        <v>478</v>
      </c>
      <c r="D503" s="116" t="str">
        <f>COUNT($C$473:C503)&amp;"/BBNT/KM443+047"</f>
        <v>30/BBNT/KM443+047</v>
      </c>
      <c r="E503" s="288">
        <f>+E501</f>
        <v>46128</v>
      </c>
      <c r="F503" s="289" t="str">
        <f>Data!$A$40</f>
        <v>Lót bạt dứa</v>
      </c>
      <c r="G503" s="289" t="s">
        <v>350</v>
      </c>
      <c r="H503" s="221">
        <v>443047</v>
      </c>
      <c r="I503" s="221"/>
      <c r="J503" s="202" t="s">
        <v>61</v>
      </c>
      <c r="K503" s="291" t="s">
        <v>252</v>
      </c>
      <c r="L503" s="290">
        <v>5.9</v>
      </c>
      <c r="M503" s="292"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03" s="289" t="str">
        <f>Data!$B$40</f>
        <v>TCVN 4453:1995 – Kết cấu bê tông và bê tông cốt thép – Quy phạm thi công và nghiệm thu.</v>
      </c>
      <c r="O503" s="290" t="s">
        <v>258</v>
      </c>
      <c r="P503" s="293" t="s">
        <v>238</v>
      </c>
      <c r="Q503" s="290" t="s">
        <v>251</v>
      </c>
      <c r="R503" s="290" t="s">
        <v>251</v>
      </c>
      <c r="S503" s="290">
        <v>4</v>
      </c>
    </row>
    <row r="504" spans="1:19" s="225" customFormat="1" ht="40.5">
      <c r="A504" s="217"/>
      <c r="B504" s="218"/>
      <c r="C504" s="148">
        <f>MAX($C$3:C503)+1</f>
        <v>479</v>
      </c>
      <c r="D504" s="116" t="str">
        <f>COUNT($C$473:C504)&amp;"/BBNT/KM443+047"</f>
        <v>31/BBNT/KM443+047</v>
      </c>
      <c r="E504" s="219">
        <f t="shared" ref="E504" si="45">+E503</f>
        <v>46128</v>
      </c>
      <c r="F504" s="220" t="str">
        <f>Data!$A$4</f>
        <v>Đổ bê tông</v>
      </c>
      <c r="G504" s="295" t="s">
        <v>463</v>
      </c>
      <c r="H504" s="221">
        <v>443047</v>
      </c>
      <c r="I504" s="221"/>
      <c r="J504" s="202" t="s">
        <v>61</v>
      </c>
      <c r="K504" s="222" t="s">
        <v>254</v>
      </c>
      <c r="L504" s="202">
        <f>5.9*0.2</f>
        <v>1.1800000000000002</v>
      </c>
      <c r="M504"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04" s="220" t="str">
        <f>Data!$B$4</f>
        <v xml:space="preserve"> TCVN 4453 : 1995 và các tiêu chuẩn, quy chuẩn hiện hành của nhà nước.</v>
      </c>
      <c r="O504" s="116" t="s">
        <v>257</v>
      </c>
      <c r="P504" s="224" t="s">
        <v>238</v>
      </c>
      <c r="Q504" s="202" t="s">
        <v>251</v>
      </c>
      <c r="R504" s="202" t="s">
        <v>251</v>
      </c>
      <c r="S504" s="202">
        <v>4</v>
      </c>
    </row>
    <row r="505" spans="1:19" s="225" customFormat="1" ht="33.75">
      <c r="A505" s="217"/>
      <c r="B505" s="218"/>
      <c r="C505" s="148">
        <f>MAX($C$3:C504)+1</f>
        <v>480</v>
      </c>
      <c r="D505" s="116" t="str">
        <f>COUNT($C$473:C505)&amp;"/BBNT/KM443+047"</f>
        <v>32/BBNT/KM443+047</v>
      </c>
      <c r="E505" s="219">
        <f>+E504+7</f>
        <v>46135</v>
      </c>
      <c r="F505" s="220" t="str">
        <f>Data!$A$5</f>
        <v>NT bê tông</v>
      </c>
      <c r="G505" s="295" t="s">
        <v>464</v>
      </c>
      <c r="H505" s="221">
        <v>443047</v>
      </c>
      <c r="I505" s="221"/>
      <c r="J505" s="202" t="s">
        <v>61</v>
      </c>
      <c r="K505" s="222" t="s">
        <v>252</v>
      </c>
      <c r="L505" s="202">
        <f>+L504</f>
        <v>1.1800000000000002</v>
      </c>
      <c r="M505"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05" s="220" t="str">
        <f>Data!$B$5</f>
        <v>TCVN 4453:1995 – Kết cấu bê tông và bê tông cốt thép – Quy phạm thi công và nghiệm thu.</v>
      </c>
      <c r="O505" s="202" t="s">
        <v>258</v>
      </c>
      <c r="P505" s="224" t="s">
        <v>238</v>
      </c>
      <c r="Q505" s="202"/>
      <c r="R505" s="202" t="s">
        <v>251</v>
      </c>
      <c r="S505" s="202">
        <v>4</v>
      </c>
    </row>
    <row r="506" spans="1:19">
      <c r="A506" s="146"/>
      <c r="B506" s="147"/>
      <c r="C506" s="148">
        <f>MAX($C$3:C505)+1</f>
        <v>481</v>
      </c>
      <c r="D506" s="116" t="str">
        <f>COUNT($C$473:C506)&amp;"/BBNT/KM443+047"</f>
        <v>33/BBNT/KM443+047</v>
      </c>
      <c r="E506" s="149">
        <f>+E505</f>
        <v>46135</v>
      </c>
      <c r="F506" s="114"/>
      <c r="G506" s="114" t="s">
        <v>993</v>
      </c>
      <c r="H506" s="221">
        <v>443047</v>
      </c>
      <c r="I506" s="258"/>
      <c r="J506" s="255" t="s">
        <v>61</v>
      </c>
      <c r="K506" s="151"/>
      <c r="L506" s="116"/>
      <c r="M506" s="115"/>
      <c r="N506" s="114"/>
      <c r="O506" s="116" t="s">
        <v>962</v>
      </c>
      <c r="P506" s="118" t="s">
        <v>238</v>
      </c>
      <c r="Q506" s="116"/>
      <c r="R506" s="116" t="s">
        <v>251</v>
      </c>
      <c r="S506" s="116">
        <v>4</v>
      </c>
    </row>
    <row r="507" spans="1:19" s="204" customFormat="1">
      <c r="A507" s="146"/>
      <c r="B507" s="147"/>
      <c r="C507" s="190" t="s">
        <v>564</v>
      </c>
      <c r="D507" s="208" t="s">
        <v>565</v>
      </c>
      <c r="E507" s="205"/>
      <c r="F507" s="205"/>
      <c r="G507" s="205"/>
      <c r="H507" s="205"/>
      <c r="I507" s="205"/>
      <c r="J507" s="205"/>
      <c r="K507" s="206"/>
      <c r="L507" s="205"/>
      <c r="M507" s="205"/>
      <c r="N507" s="205"/>
      <c r="O507" s="205"/>
      <c r="P507" s="207"/>
      <c r="Q507" s="205"/>
      <c r="R507" s="205"/>
      <c r="S507" s="205"/>
    </row>
    <row r="508" spans="1:19" ht="30">
      <c r="A508" s="146"/>
      <c r="B508" s="147"/>
      <c r="C508" s="148">
        <f>MAX($C$3:C507)+1</f>
        <v>482</v>
      </c>
      <c r="D508" s="116" t="str">
        <f>COUNT($C$508:C508)&amp;"/BBNT/KM410+530 -KM410+573"</f>
        <v>1/BBNT/KM410+530 -KM410+573</v>
      </c>
      <c r="E508" s="149">
        <v>46096</v>
      </c>
      <c r="F508" s="114"/>
      <c r="G508" s="114" t="s">
        <v>858</v>
      </c>
      <c r="H508" s="150">
        <v>410530</v>
      </c>
      <c r="I508" s="150">
        <v>410573</v>
      </c>
      <c r="J508" s="116" t="s">
        <v>62</v>
      </c>
      <c r="K508" s="151"/>
      <c r="L508" s="116"/>
      <c r="M508" s="115"/>
      <c r="N508" s="114"/>
      <c r="O508" s="116" t="s">
        <v>146</v>
      </c>
      <c r="P508" s="118" t="s">
        <v>566</v>
      </c>
      <c r="Q508" s="116"/>
      <c r="R508" s="116" t="s">
        <v>251</v>
      </c>
      <c r="S508" s="116">
        <v>5</v>
      </c>
    </row>
    <row r="509" spans="1:19" ht="30">
      <c r="A509" s="146"/>
      <c r="B509" s="147"/>
      <c r="C509" s="148">
        <f>MAX($C$3:C508)+1</f>
        <v>483</v>
      </c>
      <c r="D509" s="116" t="str">
        <f>COUNT($C$508:C509)&amp;"/BBNT/KM410+530 -KM410+573"</f>
        <v>2/BBNT/KM410+530 -KM410+573</v>
      </c>
      <c r="E509" s="149">
        <f>+E508</f>
        <v>46096</v>
      </c>
      <c r="F509" s="114"/>
      <c r="G509" s="114" t="s">
        <v>859</v>
      </c>
      <c r="H509" s="150">
        <v>410530</v>
      </c>
      <c r="I509" s="150">
        <v>410573</v>
      </c>
      <c r="J509" s="116" t="s">
        <v>62</v>
      </c>
      <c r="K509" s="151"/>
      <c r="L509" s="116"/>
      <c r="M509" s="115"/>
      <c r="N509" s="114"/>
      <c r="O509" s="116" t="s">
        <v>145</v>
      </c>
      <c r="P509" s="118" t="s">
        <v>566</v>
      </c>
      <c r="Q509" s="116"/>
      <c r="R509" s="116" t="s">
        <v>251</v>
      </c>
      <c r="S509" s="116">
        <v>5</v>
      </c>
    </row>
    <row r="510" spans="1:19" ht="33.75">
      <c r="A510" s="146"/>
      <c r="B510" s="147"/>
      <c r="C510" s="148">
        <f>MAX($C$3:C509)+1</f>
        <v>484</v>
      </c>
      <c r="D510" s="116" t="str">
        <f>COUNT($C$508:C510)&amp;"/BBNT/KM410+530 -KM410+573"</f>
        <v>3/BBNT/KM410+530 -KM410+573</v>
      </c>
      <c r="E510" s="149">
        <f>+E509+1</f>
        <v>46097</v>
      </c>
      <c r="F510" s="114" t="str">
        <f>Data!$A$49</f>
        <v>Đường tránh</v>
      </c>
      <c r="G510" s="114" t="s">
        <v>571</v>
      </c>
      <c r="H510" s="150">
        <v>410530</v>
      </c>
      <c r="I510" s="150">
        <v>410573</v>
      </c>
      <c r="J510" s="116" t="s">
        <v>62</v>
      </c>
      <c r="K510" s="151" t="s">
        <v>254</v>
      </c>
      <c r="L510" s="116">
        <v>33</v>
      </c>
      <c r="M510" s="115" t="str">
        <f>Data!$I$49</f>
        <v>-Công tác đào khuôn đường tránh được thực hiện đúng phạm vi, kích thước và cao độ theo hồ sơ thiết kế;
- Nền sau đào được lu lèn đảm bảo độ chặt, bề mặt ổn định;
- Công tác đắp đá thải được triển khai đúng vị trí, vật liệu đảm bảo yêu cầu;
- Chiều dày lớp đá thải sau thi công đạt 10cm theo thiết kế;
- Đánh giá: Phù hợp với thiết kế và tiêu chuẩn kỹ thuật, quy trình thi công và nghiệm thu.</v>
      </c>
      <c r="N510" s="114" t="str">
        <f>Data!$B$49</f>
        <v xml:space="preserve"> TCVN 9436-2012, TCVN 4447-2012 và các tiêu chuẩn, quy chuẩn hiện hành của nhà nước.</v>
      </c>
      <c r="O510" s="116" t="s">
        <v>258</v>
      </c>
      <c r="P510" s="118" t="s">
        <v>566</v>
      </c>
      <c r="Q510" s="116"/>
      <c r="R510" s="116" t="s">
        <v>251</v>
      </c>
      <c r="S510" s="116">
        <v>5</v>
      </c>
    </row>
    <row r="511" spans="1:19" ht="40.5">
      <c r="A511" s="146"/>
      <c r="B511" s="147"/>
      <c r="C511" s="148">
        <f>MAX($C$3:C510)+1</f>
        <v>485</v>
      </c>
      <c r="D511" s="116" t="str">
        <f>COUNT($C$508:C511)&amp;"/BBNT/KM410+530 -KM410+573"</f>
        <v>4/BBNT/KM410+530 -KM410+573</v>
      </c>
      <c r="E511" s="149">
        <f>+E510+1</f>
        <v>46098</v>
      </c>
      <c r="F511" s="114" t="str">
        <f>Data!$A$50</f>
        <v xml:space="preserve">Hàng rào bảo vệ an toàn thi công </v>
      </c>
      <c r="G511" s="114" t="s">
        <v>573</v>
      </c>
      <c r="H511" s="150">
        <v>410530</v>
      </c>
      <c r="I511" s="150">
        <v>410573</v>
      </c>
      <c r="J511" s="116" t="s">
        <v>62</v>
      </c>
      <c r="K511" s="151" t="s">
        <v>66</v>
      </c>
      <c r="L511" s="116">
        <v>64</v>
      </c>
      <c r="M511" s="115" t="str">
        <f>Data!$I$50</f>
        <v>- Lắp dựng hàng rào đúng vị trí, phạm vi theo phương án thi công;
- Cột thép L (65x65x6)mm dài 3m đóng chắc chắn, đảm bảo ổn định;
- Khung thép hộp, tôn sóng dày 0,45mm lắp chắc chắn, không cong vênh;
- Chiều cao khoảng 1,8m, đảm bảo ngăn cách, bảo vệ khu vực thi công;
- Có đèn nháy cảnh báo, liên kết (bulong, vít) đầy đủ, đảm bảo an toàn và nhận diện ban đêm.
- Đánh giá: Phù hợp với thiết kế và tiêu chuẩn kỹ thuật, quy trình thi công và nghiệm thu.</v>
      </c>
      <c r="N511" s="114" t="str">
        <f>Data!$B$50</f>
        <v xml:space="preserve"> TCVN 9436-2012, TCVN 4447-2012 và các tiêu chuẩn, quy chuẩn hiện hành của nhà nước.</v>
      </c>
      <c r="O511" s="116" t="s">
        <v>258</v>
      </c>
      <c r="P511" s="118" t="s">
        <v>566</v>
      </c>
      <c r="Q511" s="116"/>
      <c r="R511" s="116" t="s">
        <v>251</v>
      </c>
      <c r="S511" s="116">
        <v>5</v>
      </c>
    </row>
    <row r="512" spans="1:19" ht="33.75">
      <c r="A512" s="146"/>
      <c r="B512" s="147"/>
      <c r="C512" s="148">
        <f>MAX($C$3:C511)+1</f>
        <v>486</v>
      </c>
      <c r="D512" s="116" t="str">
        <f>COUNT($C$508:C512)&amp;"/BBNT/KM410+530 -KM410+573"</f>
        <v>5/BBNT/KM410+530 -KM410+573</v>
      </c>
      <c r="E512" s="149">
        <f>+E510+1</f>
        <v>46098</v>
      </c>
      <c r="F512" s="114" t="str">
        <f>Data!$A$28</f>
        <v>Cắt mặt đường BT nhựa</v>
      </c>
      <c r="G512" s="114" t="s">
        <v>308</v>
      </c>
      <c r="H512" s="150">
        <v>410530</v>
      </c>
      <c r="I512" s="150">
        <v>410573</v>
      </c>
      <c r="J512" s="116" t="s">
        <v>62</v>
      </c>
      <c r="K512" s="151" t="s">
        <v>66</v>
      </c>
      <c r="L512" s="116">
        <v>20.02</v>
      </c>
      <c r="M512" s="115" t="str">
        <f>Data!$I$28</f>
        <v>- Cắt mặt đường bê tông nhựa đúng vị trí, kích thước, phạm vi theo thiết kế;
- Đường cắt thẳng, mép gọn, không xé rách, bong bật;
- Chiều sâu cắt đạt yêu cầu, không ảnh hưởng kết cấu xung quanh;
- Bề mặt sau cắt được vệ sinh sạch, đảm bảo thi công tiếp theo;
- Đánh giá: Phù hợp với thiết kế và tiêu chuẩn kỹ thuật, quy trình thi công và nghiệm thu.</v>
      </c>
      <c r="N512" s="114" t="str">
        <f>Data!$B$28</f>
        <v>TCVN 8819:2011 – Mặt đường bê tông nhựa nóng – Yêu cầu thi công và nghiệm thu</v>
      </c>
      <c r="O512" s="116" t="s">
        <v>258</v>
      </c>
      <c r="P512" s="118" t="s">
        <v>566</v>
      </c>
      <c r="Q512" s="116"/>
      <c r="R512" s="116" t="s">
        <v>251</v>
      </c>
      <c r="S512" s="116">
        <v>5</v>
      </c>
    </row>
    <row r="513" spans="1:19" ht="33.75">
      <c r="A513" s="146"/>
      <c r="B513" s="147"/>
      <c r="C513" s="148">
        <f>MAX($C$3:C512)+1</f>
        <v>487</v>
      </c>
      <c r="D513" s="116" t="str">
        <f>COUNT($C$508:C513)&amp;"/BBNT/KM410+530 -KM410+573"</f>
        <v>6/BBNT/KM410+530 -KM410+573</v>
      </c>
      <c r="E513" s="149">
        <f>+E511+1</f>
        <v>46099</v>
      </c>
      <c r="F513" s="114" t="str">
        <f>Data!$A$59</f>
        <v>Tháo dỡ tấm lắp rãnh, và rãnh BTCT cũ KT(50x60)cm</v>
      </c>
      <c r="G513" s="114" t="s">
        <v>627</v>
      </c>
      <c r="H513" s="150">
        <v>410530</v>
      </c>
      <c r="I513" s="150">
        <v>410573</v>
      </c>
      <c r="J513" s="116" t="s">
        <v>62</v>
      </c>
      <c r="K513" s="151" t="s">
        <v>66</v>
      </c>
      <c r="L513" s="116">
        <v>188</v>
      </c>
      <c r="M513" s="115" t="str">
        <f>Data!$I$59</f>
        <v>- Tháo dỡ rãnh BTCT (50x60)cm và tấm đan đúng phạm vi, vị trí theo thiết kế;
- Sử dụng thiết bị phù hợp, đảm bảo an toàn lao động, giao thông, không ảnh hưởng công trình lân cận;
- Cấu kiện tháo dỡ cẩn thận, phân loại tận dụng và phế thải;
- Khu vực sau tháo dỡ được vệ sinh sạch, đảm bảo thi công tiếp theo;
- Đánh giá: phù hợp thiết kế và tiêu chuẩn kỹ thuật.</v>
      </c>
      <c r="N513" s="114" t="str">
        <f>Data!$B$59</f>
        <v xml:space="preserve"> TCVN 9113-2012, TCVN 9436-2012 và các tiêu chuẩn, quy chuẩn hiện hành của nhà nước.</v>
      </c>
      <c r="O513" s="116" t="s">
        <v>258</v>
      </c>
      <c r="P513" s="118" t="s">
        <v>566</v>
      </c>
      <c r="Q513" s="116"/>
      <c r="R513" s="116" t="s">
        <v>251</v>
      </c>
      <c r="S513" s="116">
        <v>5</v>
      </c>
    </row>
    <row r="514" spans="1:19" ht="33.75">
      <c r="A514" s="146"/>
      <c r="B514" s="147"/>
      <c r="C514" s="148"/>
      <c r="D514" s="116"/>
      <c r="E514" s="149">
        <f>+E512+1</f>
        <v>46099</v>
      </c>
      <c r="F514" s="114" t="str">
        <f>Data!$A$6</f>
        <v xml:space="preserve">Hố móng </v>
      </c>
      <c r="G514" s="114" t="s">
        <v>574</v>
      </c>
      <c r="H514" s="150">
        <v>410530</v>
      </c>
      <c r="I514" s="150">
        <v>410573</v>
      </c>
      <c r="J514" s="116" t="s">
        <v>62</v>
      </c>
      <c r="K514" s="151"/>
      <c r="L514" s="276"/>
      <c r="M514"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14" s="114" t="str">
        <f>Data!$B$6</f>
        <v xml:space="preserve"> TCVN 9436-2012, TCVN 4447-2012 và các tiêu chuẩn, quy chuẩn hiện hành của nhà nước.</v>
      </c>
      <c r="O514" s="116" t="s">
        <v>258</v>
      </c>
      <c r="P514" s="118" t="s">
        <v>566</v>
      </c>
      <c r="Q514" s="116" t="s">
        <v>251</v>
      </c>
      <c r="R514" s="116"/>
      <c r="S514" s="116">
        <v>5</v>
      </c>
    </row>
    <row r="515" spans="1:19" ht="33.75">
      <c r="A515" s="146"/>
      <c r="B515" s="147"/>
      <c r="C515" s="148"/>
      <c r="D515" s="116"/>
      <c r="E515" s="149">
        <f t="shared" ref="E515:E524" si="46">+E514+1</f>
        <v>46100</v>
      </c>
      <c r="F515" s="114" t="str">
        <f>Data!$A$6</f>
        <v xml:space="preserve">Hố móng </v>
      </c>
      <c r="G515" s="114" t="s">
        <v>574</v>
      </c>
      <c r="H515" s="150">
        <v>410530</v>
      </c>
      <c r="I515" s="150">
        <v>410573</v>
      </c>
      <c r="J515" s="116" t="s">
        <v>62</v>
      </c>
      <c r="K515" s="151"/>
      <c r="L515" s="276"/>
      <c r="M515"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15" s="114" t="str">
        <f>Data!$B$6</f>
        <v xml:space="preserve"> TCVN 9436-2012, TCVN 4447-2012 và các tiêu chuẩn, quy chuẩn hiện hành của nhà nước.</v>
      </c>
      <c r="O515" s="116" t="s">
        <v>258</v>
      </c>
      <c r="P515" s="118" t="s">
        <v>566</v>
      </c>
      <c r="Q515" s="116" t="s">
        <v>251</v>
      </c>
      <c r="R515" s="116"/>
      <c r="S515" s="116">
        <v>5</v>
      </c>
    </row>
    <row r="516" spans="1:19" ht="33.75">
      <c r="A516" s="146"/>
      <c r="B516" s="147"/>
      <c r="C516" s="148"/>
      <c r="D516" s="116"/>
      <c r="E516" s="149">
        <f t="shared" si="46"/>
        <v>46101</v>
      </c>
      <c r="F516" s="114" t="str">
        <f>Data!$A$6</f>
        <v xml:space="preserve">Hố móng </v>
      </c>
      <c r="G516" s="114" t="s">
        <v>574</v>
      </c>
      <c r="H516" s="150">
        <v>410530</v>
      </c>
      <c r="I516" s="150">
        <v>410573</v>
      </c>
      <c r="J516" s="116" t="s">
        <v>62</v>
      </c>
      <c r="K516" s="151"/>
      <c r="L516" s="276"/>
      <c r="M516"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16" s="114" t="str">
        <f>Data!$B$6</f>
        <v xml:space="preserve"> TCVN 9436-2012, TCVN 4447-2012 và các tiêu chuẩn, quy chuẩn hiện hành của nhà nước.</v>
      </c>
      <c r="O516" s="116" t="s">
        <v>258</v>
      </c>
      <c r="P516" s="118" t="s">
        <v>566</v>
      </c>
      <c r="Q516" s="116" t="s">
        <v>251</v>
      </c>
      <c r="R516" s="116"/>
      <c r="S516" s="116">
        <v>5</v>
      </c>
    </row>
    <row r="517" spans="1:19" ht="33.75">
      <c r="A517" s="146"/>
      <c r="B517" s="147"/>
      <c r="C517" s="148"/>
      <c r="D517" s="116"/>
      <c r="E517" s="149">
        <f t="shared" si="46"/>
        <v>46102</v>
      </c>
      <c r="F517" s="114" t="str">
        <f>Data!$A$6</f>
        <v xml:space="preserve">Hố móng </v>
      </c>
      <c r="G517" s="114" t="s">
        <v>574</v>
      </c>
      <c r="H517" s="150">
        <v>410530</v>
      </c>
      <c r="I517" s="150">
        <v>410573</v>
      </c>
      <c r="J517" s="116" t="s">
        <v>62</v>
      </c>
      <c r="K517" s="151"/>
      <c r="L517" s="276"/>
      <c r="M517"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17" s="114" t="str">
        <f>Data!$B$6</f>
        <v xml:space="preserve"> TCVN 9436-2012, TCVN 4447-2012 và các tiêu chuẩn, quy chuẩn hiện hành của nhà nước.</v>
      </c>
      <c r="O517" s="116" t="s">
        <v>258</v>
      </c>
      <c r="P517" s="118" t="s">
        <v>566</v>
      </c>
      <c r="Q517" s="116" t="s">
        <v>251</v>
      </c>
      <c r="R517" s="116"/>
      <c r="S517" s="116">
        <v>5</v>
      </c>
    </row>
    <row r="518" spans="1:19" ht="60">
      <c r="A518" s="146"/>
      <c r="B518" s="147"/>
      <c r="C518" s="148">
        <f>MAX($C$3:C517)+1</f>
        <v>488</v>
      </c>
      <c r="D518" s="116" t="str">
        <f>COUNT($C$508:C518)&amp;"/BBNT/KM410+530 -KM410+573"</f>
        <v>7/BBNT/KM410+530 -KM410+573</v>
      </c>
      <c r="E518" s="149">
        <f t="shared" si="46"/>
        <v>46103</v>
      </c>
      <c r="F518" s="114" t="str">
        <f>Data!$A$6</f>
        <v xml:space="preserve">Hố móng </v>
      </c>
      <c r="G518" s="114" t="s">
        <v>574</v>
      </c>
      <c r="H518" s="150">
        <v>410530</v>
      </c>
      <c r="I518" s="150">
        <v>410573</v>
      </c>
      <c r="J518" s="116" t="s">
        <v>62</v>
      </c>
      <c r="K518" s="151"/>
      <c r="L518" s="276" t="s">
        <v>572</v>
      </c>
      <c r="M518" s="115"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18" s="114" t="str">
        <f>Data!$B$6</f>
        <v xml:space="preserve"> TCVN 9436-2012, TCVN 4447-2012 và các tiêu chuẩn, quy chuẩn hiện hành của nhà nước.</v>
      </c>
      <c r="O518" s="116" t="s">
        <v>1214</v>
      </c>
      <c r="P518" s="118" t="s">
        <v>566</v>
      </c>
      <c r="Q518" s="116" t="s">
        <v>251</v>
      </c>
      <c r="R518" s="116" t="s">
        <v>251</v>
      </c>
      <c r="S518" s="116">
        <v>5</v>
      </c>
    </row>
    <row r="519" spans="1:19" ht="40.5">
      <c r="A519" s="146"/>
      <c r="B519" s="147"/>
      <c r="C519" s="148">
        <f>MAX($C$3:C518)+1</f>
        <v>489</v>
      </c>
      <c r="D519" s="116" t="str">
        <f>COUNT($C$508:C519)&amp;"/BBNT/KM410+530 -KM410+573"</f>
        <v>8/BBNT/KM410+530 -KM410+573</v>
      </c>
      <c r="E519" s="149">
        <f t="shared" ref="E519" si="47">+E518+1</f>
        <v>46104</v>
      </c>
      <c r="F519" s="114" t="s">
        <v>715</v>
      </c>
      <c r="G519" s="114" t="s">
        <v>715</v>
      </c>
      <c r="H519" s="150">
        <v>410530</v>
      </c>
      <c r="I519" s="150">
        <v>410573</v>
      </c>
      <c r="J519" s="116" t="s">
        <v>62</v>
      </c>
      <c r="K519" s="151" t="s">
        <v>254</v>
      </c>
      <c r="L519" s="276">
        <v>472.8</v>
      </c>
      <c r="M519" s="115" t="str">
        <f>Data!$I$63</f>
        <v>- Vận chuyển đất đúng phạm vi, khối lượng theo thiết kế;
- Phương tiện phù hợp, đảm bảo an toàn lao động và giao thông;
- Đổ đất đúng vị trí quy định, không ảnh hưởng môi trường xung quanh;
- Có che chắn, hạn chế rơi vãi, đảm bảo vệ sinh công trường;
- Thi công ổn định, không phát sinh sự cố, đáp ứng yêu cầu kỹ thuật.
- Đánh giá: Phù hợp với thiết kế và tiêu chuẩn kỹ thuật, quy trình thi công và nghiệm thu.</v>
      </c>
      <c r="N519" s="114" t="str">
        <f>Data!$B$63</f>
        <v xml:space="preserve"> TCVN 9436-2012, TCVN 4447-2012 và các tiêu chuẩn, quy chuẩn hiện hành của nhà nước.</v>
      </c>
      <c r="O519" s="116" t="s">
        <v>258</v>
      </c>
      <c r="P519" s="118" t="s">
        <v>566</v>
      </c>
      <c r="Q519" s="116" t="s">
        <v>251</v>
      </c>
      <c r="R519" s="116" t="s">
        <v>251</v>
      </c>
      <c r="S519" s="116">
        <v>5</v>
      </c>
    </row>
    <row r="520" spans="1:19" s="262" customFormat="1" ht="40.5">
      <c r="A520" s="252"/>
      <c r="B520" s="253"/>
      <c r="C520" s="148">
        <f>MAX($C$3:C519)+1</f>
        <v>490</v>
      </c>
      <c r="D520" s="116" t="str">
        <f>COUNT($C$508:C520)&amp;"/BBNT/KM410+530 -KM410+573"</f>
        <v>9/BBNT/KM410+530 -KM410+573</v>
      </c>
      <c r="E520" s="256">
        <f>+E518+1</f>
        <v>46104</v>
      </c>
      <c r="F520" s="257" t="str">
        <f>Data!$A$52</f>
        <v>Rọ đá KT (2x1x1)m, đuôi neo 6m</v>
      </c>
      <c r="G520" s="257" t="s">
        <v>587</v>
      </c>
      <c r="H520" s="285">
        <v>410530</v>
      </c>
      <c r="I520" s="285">
        <v>410573</v>
      </c>
      <c r="J520" s="255" t="s">
        <v>62</v>
      </c>
      <c r="K520" s="259" t="s">
        <v>313</v>
      </c>
      <c r="L520" s="255">
        <v>12</v>
      </c>
      <c r="M520" s="260"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20" s="257" t="str">
        <f>Data!$B$52</f>
        <v>TCVN 10335:2014 – Rọ đá – Yêu cầu thiết kế, thi công và nghiệm thu.</v>
      </c>
      <c r="O520" s="255" t="s">
        <v>258</v>
      </c>
      <c r="P520" s="261" t="s">
        <v>566</v>
      </c>
      <c r="Q520" s="255" t="s">
        <v>251</v>
      </c>
      <c r="R520" s="255" t="s">
        <v>251</v>
      </c>
      <c r="S520" s="255">
        <v>5</v>
      </c>
    </row>
    <row r="521" spans="1:19" s="262" customFormat="1" ht="40.5">
      <c r="A521" s="252"/>
      <c r="B521" s="253"/>
      <c r="C521" s="148">
        <f>MAX($C$3:C520)+1</f>
        <v>491</v>
      </c>
      <c r="D521" s="116" t="str">
        <f>COUNT($C$508:C521)&amp;"/BBNT/KM410+530 -KM410+573"</f>
        <v>10/BBNT/KM410+530 -KM410+573</v>
      </c>
      <c r="E521" s="256">
        <f t="shared" si="46"/>
        <v>46105</v>
      </c>
      <c r="F521" s="257" t="str">
        <f>Data!$A$52</f>
        <v>Rọ đá KT (2x1x1)m, đuôi neo 6m</v>
      </c>
      <c r="G521" s="257" t="s">
        <v>587</v>
      </c>
      <c r="H521" s="285">
        <v>410530</v>
      </c>
      <c r="I521" s="285">
        <v>410573</v>
      </c>
      <c r="J521" s="255" t="s">
        <v>62</v>
      </c>
      <c r="K521" s="259" t="s">
        <v>313</v>
      </c>
      <c r="L521" s="255">
        <v>11</v>
      </c>
      <c r="M521" s="260"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21" s="257" t="str">
        <f>Data!$B$52</f>
        <v>TCVN 10335:2014 – Rọ đá – Yêu cầu thiết kế, thi công và nghiệm thu.</v>
      </c>
      <c r="O521" s="255" t="s">
        <v>258</v>
      </c>
      <c r="P521" s="261" t="s">
        <v>566</v>
      </c>
      <c r="Q521" s="255" t="s">
        <v>251</v>
      </c>
      <c r="R521" s="255" t="s">
        <v>251</v>
      </c>
      <c r="S521" s="255">
        <v>5</v>
      </c>
    </row>
    <row r="522" spans="1:19" s="262" customFormat="1" ht="45">
      <c r="A522" s="252"/>
      <c r="B522" s="253"/>
      <c r="C522" s="148">
        <f>MAX($C$3:C521)+1</f>
        <v>492</v>
      </c>
      <c r="D522" s="116" t="str">
        <f>COUNT($C$508:C522)&amp;"/BBNT/KM410+530 -KM410+573"</f>
        <v>11/BBNT/KM410+530 -KM410+573</v>
      </c>
      <c r="E522" s="256">
        <f t="shared" si="46"/>
        <v>46106</v>
      </c>
      <c r="F522" s="257" t="str">
        <f>Data!$A$51</f>
        <v>Đắp đá 2x4 KT(600x50)cm phía ngoài bọc vải địa kỹ thuật không dệt</v>
      </c>
      <c r="G522" s="257" t="s">
        <v>575</v>
      </c>
      <c r="H522" s="285">
        <v>410530</v>
      </c>
      <c r="I522" s="285">
        <v>410573</v>
      </c>
      <c r="J522" s="255" t="s">
        <v>62</v>
      </c>
      <c r="K522" s="259"/>
      <c r="L522" s="271" t="s">
        <v>588</v>
      </c>
      <c r="M522" s="260" t="str">
        <f>Data!$I$51</f>
        <v>- Đắp đá đúng vị trí, kích thước hình học theo thiết kế;
- Vật liệu đá đạt yêu cầu, sạch, không lẫn tạp chất;
- Vải địa kỹ thuật không dệt bọc kín 6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c r="N522" s="257" t="str">
        <f>Data!$B$51</f>
        <v xml:space="preserve"> TCVN 9436-2012, TCVN 4447-2012 và các tiêu chuẩn, quy chuẩn hiện hành của nhà nước.</v>
      </c>
      <c r="O522" s="255" t="s">
        <v>258</v>
      </c>
      <c r="P522" s="261" t="s">
        <v>566</v>
      </c>
      <c r="Q522" s="255" t="s">
        <v>251</v>
      </c>
      <c r="R522" s="255" t="s">
        <v>251</v>
      </c>
      <c r="S522" s="255">
        <v>5</v>
      </c>
    </row>
    <row r="523" spans="1:19" s="535" customFormat="1" ht="33.75">
      <c r="A523" s="526"/>
      <c r="B523" s="527"/>
      <c r="C523" s="536">
        <f>MAX($C$3:C522)+1</f>
        <v>493</v>
      </c>
      <c r="D523" s="531" t="str">
        <f>COUNT($C$508:C523)&amp;"/BBNT/KM410+530 -KM410+573"</f>
        <v>12/BBNT/KM410+530 -KM410+573</v>
      </c>
      <c r="E523" s="528">
        <f t="shared" si="46"/>
        <v>46107</v>
      </c>
      <c r="F523" s="529" t="str">
        <f>Data!$A$7</f>
        <v>Đắp móng</v>
      </c>
      <c r="G523" s="529" t="s">
        <v>589</v>
      </c>
      <c r="H523" s="530">
        <v>410530</v>
      </c>
      <c r="I523" s="530">
        <v>410573</v>
      </c>
      <c r="J523" s="531" t="s">
        <v>62</v>
      </c>
      <c r="K523" s="532" t="s">
        <v>254</v>
      </c>
      <c r="L523" s="531">
        <f>3.07*44</f>
        <v>135.07999999999998</v>
      </c>
      <c r="M523" s="533" t="str">
        <f>Data!$I$7</f>
        <v>- Bình đồ tuyến: Đúng HSTK;
- Độ chặt từng lớp: Đạt;
- Trắc ngang nền: đủ;
- Cao độ: đạt; Dốc ngang: đạt;
- Đánh giá: Phù hợp với thiết kế và tiêu chuẩn kỹ thuật, quy trình thi công và nghiệm thu;</v>
      </c>
      <c r="N523" s="529" t="str">
        <f>Data!$B$7</f>
        <v>TCVN 4447 -2012 Công tác đất - Thi công và nghiệm thu;</v>
      </c>
      <c r="O523" s="531" t="s">
        <v>258</v>
      </c>
      <c r="P523" s="534" t="s">
        <v>566</v>
      </c>
      <c r="Q523" s="531" t="s">
        <v>251</v>
      </c>
      <c r="R523" s="531" t="s">
        <v>251</v>
      </c>
      <c r="S523" s="531">
        <v>5</v>
      </c>
    </row>
    <row r="524" spans="1:19" s="225" customFormat="1" ht="45">
      <c r="A524" s="217"/>
      <c r="B524" s="218"/>
      <c r="C524" s="148">
        <f>MAX($C$3:C523)+1</f>
        <v>494</v>
      </c>
      <c r="D524" s="116" t="str">
        <f>COUNT($C$508:C524)&amp;"/BBNT/KM410+530 -KM410+573"</f>
        <v>13/BBNT/KM410+530 -KM410+573</v>
      </c>
      <c r="E524" s="219">
        <f t="shared" si="46"/>
        <v>46108</v>
      </c>
      <c r="F524" s="220" t="str">
        <f>Data!$A$51</f>
        <v>Đắp đá 2x4 KT(600x50)cm phía ngoài bọc vải địa kỹ thuật không dệt</v>
      </c>
      <c r="G524" s="220" t="s">
        <v>590</v>
      </c>
      <c r="H524" s="251">
        <v>410530</v>
      </c>
      <c r="I524" s="251">
        <v>410573</v>
      </c>
      <c r="J524" s="202" t="s">
        <v>62</v>
      </c>
      <c r="K524" s="222"/>
      <c r="L524" s="296" t="s">
        <v>599</v>
      </c>
      <c r="M524" s="223" t="str">
        <f>Data!$I$51</f>
        <v>- Đắp đá đúng vị trí, kích thước hình học theo thiết kế;
- Vật liệu đá đạt yêu cầu, sạch, không lẫn tạp chất;
- Vải địa kỹ thuật không dệt bọc kín 6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c r="N524" s="220" t="str">
        <f>Data!$B$51</f>
        <v xml:space="preserve"> TCVN 9436-2012, TCVN 4447-2012 và các tiêu chuẩn, quy chuẩn hiện hành của nhà nước.</v>
      </c>
      <c r="O524" s="202" t="s">
        <v>258</v>
      </c>
      <c r="P524" s="224" t="s">
        <v>566</v>
      </c>
      <c r="Q524" s="202" t="s">
        <v>251</v>
      </c>
      <c r="R524" s="202" t="s">
        <v>251</v>
      </c>
      <c r="S524" s="202">
        <v>5</v>
      </c>
    </row>
    <row r="525" spans="1:19" s="225" customFormat="1" ht="60">
      <c r="A525" s="217"/>
      <c r="B525" s="218"/>
      <c r="C525" s="148">
        <f>MAX($C$3:C524)+1</f>
        <v>495</v>
      </c>
      <c r="D525" s="116" t="str">
        <f>COUNT($C$508:C525)&amp;"/BBNT/KM410+530 -KM410+573"</f>
        <v>14/BBNT/KM410+530 -KM410+573</v>
      </c>
      <c r="E525" s="219">
        <f>+E524</f>
        <v>46108</v>
      </c>
      <c r="F525" s="220" t="str">
        <f>Data!$A$53</f>
        <v>Ống HDPE D76mm PN8, L=7,25m, đục lỗ 25%; a=4m/ống</v>
      </c>
      <c r="G525" s="220" t="s">
        <v>597</v>
      </c>
      <c r="H525" s="251">
        <v>410530</v>
      </c>
      <c r="I525" s="251">
        <v>410573</v>
      </c>
      <c r="J525" s="202" t="s">
        <v>62</v>
      </c>
      <c r="K525" s="222"/>
      <c r="L525" s="284" t="s">
        <v>598</v>
      </c>
      <c r="M525" s="223" t="str">
        <f>Data!$I$53</f>
        <v>- Hệ thống 12 ống HDPE D76 lắp đúng vị trí, khoảng cách 4m theo thiết kế;
- Ống đục lỗ 25% đúng quy cách, phân bố đều, không nứt vỡ;
- Đầu ống đặt trong lớp đá 1x2 (50x40cm) bọc vải địa kỹ thuật, đảm bảo thu và lọc nước;
- Vải địa kỹ thuật lắp đúng, không rách, không xô lệch;
- Đánh giá: Phù hợp với thiết kế và tiêu chuẩn kỹ thuật, quy trình thi công và nghiệm thu.</v>
      </c>
      <c r="N525" s="220" t="str">
        <f>Data!$B$53</f>
        <v xml:space="preserve"> TCVN 9436-2012, TCVN 4447-2012 và các tiêu chuẩn, quy chuẩn hiện hành của nhà nước.</v>
      </c>
      <c r="O525" s="202" t="s">
        <v>258</v>
      </c>
      <c r="P525" s="224" t="s">
        <v>566</v>
      </c>
      <c r="Q525" s="202" t="s">
        <v>251</v>
      </c>
      <c r="R525" s="202" t="s">
        <v>251</v>
      </c>
      <c r="S525" s="202">
        <v>5</v>
      </c>
    </row>
    <row r="526" spans="1:19" s="225" customFormat="1" ht="40.5">
      <c r="A526" s="217"/>
      <c r="B526" s="218"/>
      <c r="C526" s="148">
        <f>MAX($C$3:C525)+1</f>
        <v>496</v>
      </c>
      <c r="D526" s="116" t="str">
        <f>COUNT($C$508:C526)&amp;"/BBNT/KM410+530 -KM410+573"</f>
        <v>15/BBNT/KM410+530 -KM410+573</v>
      </c>
      <c r="E526" s="219">
        <f>+E525+1</f>
        <v>46109</v>
      </c>
      <c r="F526" s="220" t="str">
        <f>Data!$A$52</f>
        <v>Rọ đá KT (2x1x1)m, đuôi neo 6m</v>
      </c>
      <c r="G526" s="220" t="s">
        <v>591</v>
      </c>
      <c r="H526" s="251">
        <v>410530</v>
      </c>
      <c r="I526" s="251">
        <v>410573</v>
      </c>
      <c r="J526" s="202" t="s">
        <v>62</v>
      </c>
      <c r="K526" s="222" t="s">
        <v>313</v>
      </c>
      <c r="L526" s="202">
        <v>11</v>
      </c>
      <c r="M526" s="223"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26" s="220" t="str">
        <f>Data!$B$52</f>
        <v>TCVN 10335:2014 – Rọ đá – Yêu cầu thiết kế, thi công và nghiệm thu.</v>
      </c>
      <c r="O526" s="202" t="s">
        <v>258</v>
      </c>
      <c r="P526" s="224" t="s">
        <v>566</v>
      </c>
      <c r="Q526" s="202" t="s">
        <v>251</v>
      </c>
      <c r="R526" s="202" t="s">
        <v>251</v>
      </c>
      <c r="S526" s="202">
        <v>5</v>
      </c>
    </row>
    <row r="527" spans="1:19" s="225" customFormat="1" ht="40.5">
      <c r="A527" s="217"/>
      <c r="B527" s="218"/>
      <c r="C527" s="148">
        <f>MAX($C$3:C526)+1</f>
        <v>497</v>
      </c>
      <c r="D527" s="116" t="str">
        <f>COUNT($C$508:C527)&amp;"/BBNT/KM410+530 -KM410+573"</f>
        <v>16/BBNT/KM410+530 -KM410+573</v>
      </c>
      <c r="E527" s="219">
        <f>+E526+1</f>
        <v>46110</v>
      </c>
      <c r="F527" s="220" t="str">
        <f>Data!$A$52</f>
        <v>Rọ đá KT (2x1x1)m, đuôi neo 6m</v>
      </c>
      <c r="G527" s="220" t="s">
        <v>591</v>
      </c>
      <c r="H527" s="251">
        <v>410530</v>
      </c>
      <c r="I527" s="251">
        <v>410573</v>
      </c>
      <c r="J527" s="202" t="s">
        <v>62</v>
      </c>
      <c r="K527" s="222" t="s">
        <v>313</v>
      </c>
      <c r="L527" s="202">
        <v>11</v>
      </c>
      <c r="M527" s="223"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27" s="220" t="str">
        <f>Data!$B$52</f>
        <v>TCVN 10335:2014 – Rọ đá – Yêu cầu thiết kế, thi công và nghiệm thu.</v>
      </c>
      <c r="O527" s="202" t="s">
        <v>258</v>
      </c>
      <c r="P527" s="224" t="s">
        <v>566</v>
      </c>
      <c r="Q527" s="202" t="s">
        <v>251</v>
      </c>
      <c r="R527" s="202" t="s">
        <v>251</v>
      </c>
      <c r="S527" s="202">
        <v>5</v>
      </c>
    </row>
    <row r="528" spans="1:19" s="225" customFormat="1" ht="33.75">
      <c r="A528" s="217"/>
      <c r="B528" s="218"/>
      <c r="C528" s="148">
        <f>MAX($C$3:C527)+1</f>
        <v>498</v>
      </c>
      <c r="D528" s="116" t="str">
        <f>COUNT($C$508:C528)&amp;"/BBNT/KM410+530 -KM410+573"</f>
        <v>17/BBNT/KM410+530 -KM410+573</v>
      </c>
      <c r="E528" s="219">
        <f>+E527+1</f>
        <v>46111</v>
      </c>
      <c r="F528" s="220" t="str">
        <f>Data!$A$54</f>
        <v>Vải địa kỹ thuật ngăn cách PR200B, 200g/m2 không dệt sau rọ đá</v>
      </c>
      <c r="G528" s="220" t="s">
        <v>602</v>
      </c>
      <c r="H528" s="251">
        <v>410530</v>
      </c>
      <c r="I528" s="251">
        <v>410573</v>
      </c>
      <c r="J528" s="202" t="s">
        <v>62</v>
      </c>
      <c r="K528" s="222" t="s">
        <v>252</v>
      </c>
      <c r="L528" s="202">
        <f>2*44+34.7</f>
        <v>122.7</v>
      </c>
      <c r="M528" s="223" t="str">
        <f>Data!$I$54</f>
        <v>- Công tác lắp đặt vải địa kỹ thuật không dệt sau rọ đá được thực hiện đúng vị trí, phạm vi theo thiết kế;
- Vải được trải liên tục, đúng chiều, không rách, không thủng, không nhăn gấp;
- Các mép vải được chồng mí đảm bảo (≥30–50cm), liên kết chặt, không hở;
- Vải được bố trí sát mặt sau rọ đá, không bị xô lệch trong quá trình đắp đất K95 phía sau;
- Đánh giá: Phù hợp với thiết kế và tiêu chuẩn kỹ thuật, quy trình thi công và nghiệm thu.</v>
      </c>
      <c r="N528" s="220" t="str">
        <f>Data!$B$54</f>
        <v xml:space="preserve"> TCVN 9436-2012, TCVN 4447-2012 và các tiêu chuẩn, quy chuẩn hiện hành của nhà nước.</v>
      </c>
      <c r="O528" s="202" t="s">
        <v>258</v>
      </c>
      <c r="P528" s="224" t="s">
        <v>566</v>
      </c>
      <c r="Q528" s="202" t="s">
        <v>251</v>
      </c>
      <c r="R528" s="202" t="s">
        <v>251</v>
      </c>
      <c r="S528" s="202">
        <v>5</v>
      </c>
    </row>
    <row r="529" spans="1:19" s="225" customFormat="1" ht="40.5">
      <c r="A529" s="217"/>
      <c r="B529" s="218"/>
      <c r="C529" s="148">
        <f>MAX($C$3:C528)+1</f>
        <v>499</v>
      </c>
      <c r="D529" s="116" t="str">
        <f>COUNT($C$508:C529)&amp;"/BBNT/KM410+530 -KM410+573"</f>
        <v>18/BBNT/KM410+530 -KM410+573</v>
      </c>
      <c r="E529" s="219">
        <f>+E528</f>
        <v>46111</v>
      </c>
      <c r="F529" s="220" t="str">
        <f>Data!$A$55</f>
        <v>Lắp đặt bản thoát nước Geonet HK-GNC5</v>
      </c>
      <c r="G529" s="220" t="s">
        <v>601</v>
      </c>
      <c r="H529" s="251">
        <v>410530</v>
      </c>
      <c r="I529" s="251">
        <v>410573</v>
      </c>
      <c r="J529" s="202" t="s">
        <v>62</v>
      </c>
      <c r="K529" s="222" t="s">
        <v>252</v>
      </c>
      <c r="L529" s="202">
        <v>141.11000000000001</v>
      </c>
      <c r="M529" s="223" t="str">
        <f>Data!$I$55</f>
        <v>- Lắp đặt bản thoát nước Geonet HK-GNC5 đúng vị trí, phạm vi theo thiết kế;
- Lắp đúng chiều, vải không dệt tiếp xúc đất, lõi Geonet dẫn nước;
- Các tấm liên kết liên tục, chồng mí đúng quy định, không hở;
- Cố định chắc chắn, không xô lệch khi thi công;
- Không hư hỏng, đảm bảo thu – dẫn – thoát nước;
- Đánh giá: phù hợp thiết kế và tiêu chuẩn kỹ thuật.</v>
      </c>
      <c r="N529" s="220" t="str">
        <f>Data!$B$55</f>
        <v xml:space="preserve"> TCVN 9436-2012, TCVN 4447-2012 và các tiêu chuẩn, quy chuẩn hiện hành của nhà nước.</v>
      </c>
      <c r="O529" s="202" t="s">
        <v>258</v>
      </c>
      <c r="P529" s="224" t="s">
        <v>566</v>
      </c>
      <c r="Q529" s="202" t="s">
        <v>251</v>
      </c>
      <c r="R529" s="202" t="s">
        <v>251</v>
      </c>
      <c r="S529" s="202">
        <v>5</v>
      </c>
    </row>
    <row r="530" spans="1:19" s="535" customFormat="1" ht="33.75">
      <c r="A530" s="526"/>
      <c r="B530" s="527"/>
      <c r="C530" s="515">
        <f>MAX($C$3:C529)+1</f>
        <v>500</v>
      </c>
      <c r="D530" s="335" t="str">
        <f>COUNT($C$508:C530)&amp;"/BBNT/KM410+530 -KM410+573"</f>
        <v>19/BBNT/KM410+530 -KM410+573</v>
      </c>
      <c r="E530" s="528">
        <f>+E529</f>
        <v>46111</v>
      </c>
      <c r="F530" s="529" t="str">
        <f>Data!$A$7</f>
        <v>Đắp móng</v>
      </c>
      <c r="G530" s="529" t="s">
        <v>603</v>
      </c>
      <c r="H530" s="530">
        <v>410530</v>
      </c>
      <c r="I530" s="530">
        <v>410573</v>
      </c>
      <c r="J530" s="531" t="s">
        <v>62</v>
      </c>
      <c r="K530" s="532" t="s">
        <v>254</v>
      </c>
      <c r="L530" s="531">
        <f>6.05*44*1.13</f>
        <v>300.80599999999998</v>
      </c>
      <c r="M530" s="533" t="str">
        <f>Data!$I$7</f>
        <v>- Bình đồ tuyến: Đúng HSTK;
- Độ chặt từng lớp: Đạt;
- Trắc ngang nền: đủ;
- Cao độ: đạt; Dốc ngang: đạt;
- Đánh giá: Phù hợp với thiết kế và tiêu chuẩn kỹ thuật, quy trình thi công và nghiệm thu;</v>
      </c>
      <c r="N530" s="529" t="str">
        <f>Data!$B$7</f>
        <v>TCVN 4447 -2012 Công tác đất - Thi công và nghiệm thu;</v>
      </c>
      <c r="O530" s="531" t="s">
        <v>258</v>
      </c>
      <c r="P530" s="534" t="s">
        <v>566</v>
      </c>
      <c r="Q530" s="531" t="s">
        <v>251</v>
      </c>
      <c r="R530" s="531" t="s">
        <v>251</v>
      </c>
      <c r="S530" s="531">
        <v>5</v>
      </c>
    </row>
    <row r="531" spans="1:19" ht="40.5">
      <c r="A531" s="146"/>
      <c r="B531" s="147"/>
      <c r="C531" s="148">
        <f>MAX($C$3:C530)+1</f>
        <v>501</v>
      </c>
      <c r="D531" s="116" t="str">
        <f>COUNT($C$508:C531)&amp;"/BBNT/KM410+530 -KM410+573"</f>
        <v>20/BBNT/KM410+530 -KM410+573</v>
      </c>
      <c r="E531" s="149">
        <f>+E530+1</f>
        <v>46112</v>
      </c>
      <c r="F531" s="114" t="str">
        <f>Data!$A$52</f>
        <v>Rọ đá KT (2x1x1)m, đuôi neo 6m</v>
      </c>
      <c r="G531" s="114" t="s">
        <v>604</v>
      </c>
      <c r="H531" s="150">
        <v>410530</v>
      </c>
      <c r="I531" s="150">
        <v>410573</v>
      </c>
      <c r="J531" s="116" t="s">
        <v>62</v>
      </c>
      <c r="K531" s="151" t="s">
        <v>313</v>
      </c>
      <c r="L531" s="116">
        <v>12</v>
      </c>
      <c r="M531"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31" s="114" t="str">
        <f>Data!$B$52</f>
        <v>TCVN 10335:2014 – Rọ đá – Yêu cầu thiết kế, thi công và nghiệm thu.</v>
      </c>
      <c r="O531" s="116" t="s">
        <v>258</v>
      </c>
      <c r="P531" s="118" t="s">
        <v>566</v>
      </c>
      <c r="Q531" s="116" t="s">
        <v>251</v>
      </c>
      <c r="R531" s="116" t="s">
        <v>251</v>
      </c>
      <c r="S531" s="116">
        <v>5</v>
      </c>
    </row>
    <row r="532" spans="1:19" ht="40.5">
      <c r="A532" s="146"/>
      <c r="B532" s="147"/>
      <c r="C532" s="148">
        <f>MAX($C$3:C531)+1</f>
        <v>502</v>
      </c>
      <c r="D532" s="116" t="str">
        <f>COUNT($C$508:C532)&amp;"/BBNT/KM410+530 -KM410+573"</f>
        <v>21/BBNT/KM410+530 -KM410+573</v>
      </c>
      <c r="E532" s="149">
        <f>+E531+1</f>
        <v>46113</v>
      </c>
      <c r="F532" s="114" t="str">
        <f>Data!$A$52</f>
        <v>Rọ đá KT (2x1x1)m, đuôi neo 6m</v>
      </c>
      <c r="G532" s="114" t="s">
        <v>604</v>
      </c>
      <c r="H532" s="150">
        <v>410530</v>
      </c>
      <c r="I532" s="150">
        <v>410573</v>
      </c>
      <c r="J532" s="116" t="s">
        <v>62</v>
      </c>
      <c r="K532" s="151" t="s">
        <v>313</v>
      </c>
      <c r="L532" s="116">
        <v>11</v>
      </c>
      <c r="M532"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32" s="114" t="str">
        <f>Data!$B$52</f>
        <v>TCVN 10335:2014 – Rọ đá – Yêu cầu thiết kế, thi công và nghiệm thu.</v>
      </c>
      <c r="O532" s="116" t="s">
        <v>258</v>
      </c>
      <c r="P532" s="118" t="s">
        <v>566</v>
      </c>
      <c r="Q532" s="116" t="s">
        <v>251</v>
      </c>
      <c r="R532" s="116" t="s">
        <v>251</v>
      </c>
      <c r="S532" s="116">
        <v>5</v>
      </c>
    </row>
    <row r="533" spans="1:19" ht="33.75">
      <c r="A533" s="146"/>
      <c r="B533" s="147"/>
      <c r="C533" s="148">
        <f>MAX($C$3:C532)+1</f>
        <v>503</v>
      </c>
      <c r="D533" s="116" t="str">
        <f>COUNT($C$508:C533)&amp;"/BBNT/KM410+530 -KM410+573"</f>
        <v>22/BBNT/KM410+530 -KM410+573</v>
      </c>
      <c r="E533" s="149">
        <f>+E532+1</f>
        <v>46114</v>
      </c>
      <c r="F533" s="114" t="str">
        <f>Data!$A$54</f>
        <v>Vải địa kỹ thuật ngăn cách PR200B, 200g/m2 không dệt sau rọ đá</v>
      </c>
      <c r="G533" s="114" t="s">
        <v>605</v>
      </c>
      <c r="H533" s="150">
        <v>410530</v>
      </c>
      <c r="I533" s="150">
        <v>410573</v>
      </c>
      <c r="J533" s="116" t="s">
        <v>62</v>
      </c>
      <c r="K533" s="151" t="s">
        <v>252</v>
      </c>
      <c r="L533" s="116">
        <f>2*46+34.7</f>
        <v>126.7</v>
      </c>
      <c r="M533" s="115" t="str">
        <f>Data!$I$54</f>
        <v>- Công tác lắp đặt vải địa kỹ thuật không dệt sau rọ đá được thực hiện đúng vị trí, phạm vi theo thiết kế;
- Vải được trải liên tục, đúng chiều, không rách, không thủng, không nhăn gấp;
- Các mép vải được chồng mí đảm bảo (≥30–50cm), liên kết chặt, không hở;
- Vải được bố trí sát mặt sau rọ đá, không bị xô lệch trong quá trình đắp đất K95 phía sau;
- Đánh giá: Phù hợp với thiết kế và tiêu chuẩn kỹ thuật, quy trình thi công và nghiệm thu.</v>
      </c>
      <c r="N533" s="114" t="str">
        <f>Data!$B$54</f>
        <v xml:space="preserve"> TCVN 9436-2012, TCVN 4447-2012 và các tiêu chuẩn, quy chuẩn hiện hành của nhà nước.</v>
      </c>
      <c r="O533" s="116" t="s">
        <v>258</v>
      </c>
      <c r="P533" s="118" t="s">
        <v>566</v>
      </c>
      <c r="Q533" s="116" t="s">
        <v>251</v>
      </c>
      <c r="R533" s="116" t="s">
        <v>251</v>
      </c>
      <c r="S533" s="116">
        <v>5</v>
      </c>
    </row>
    <row r="534" spans="1:19" s="345" customFormat="1" ht="33.75">
      <c r="A534" s="336"/>
      <c r="B534" s="337"/>
      <c r="C534" s="515">
        <f>MAX($C$3:C533)+1</f>
        <v>504</v>
      </c>
      <c r="D534" s="335" t="str">
        <f>COUNT($C$508:C534)&amp;"/BBNT/KM410+530 -KM410+573"</f>
        <v>23/BBNT/KM410+530 -KM410+573</v>
      </c>
      <c r="E534" s="338">
        <f>+E533</f>
        <v>46114</v>
      </c>
      <c r="F534" s="339" t="str">
        <f>Data!$A$7</f>
        <v>Đắp móng</v>
      </c>
      <c r="G534" s="339" t="s">
        <v>606</v>
      </c>
      <c r="H534" s="340">
        <v>410530</v>
      </c>
      <c r="I534" s="340">
        <v>410573</v>
      </c>
      <c r="J534" s="335" t="s">
        <v>62</v>
      </c>
      <c r="K534" s="341" t="s">
        <v>254</v>
      </c>
      <c r="L534" s="335">
        <f>6.3*46*1.13</f>
        <v>327.47399999999999</v>
      </c>
      <c r="M534" s="343" t="str">
        <f>Data!$I$7</f>
        <v>- Bình đồ tuyến: Đúng HSTK;
- Độ chặt từng lớp: Đạt;
- Trắc ngang nền: đủ;
- Cao độ: đạt; Dốc ngang: đạt;
- Đánh giá: Phù hợp với thiết kế và tiêu chuẩn kỹ thuật, quy trình thi công và nghiệm thu;</v>
      </c>
      <c r="N534" s="339" t="str">
        <f>Data!$B$7</f>
        <v>TCVN 4447 -2012 Công tác đất - Thi công và nghiệm thu;</v>
      </c>
      <c r="O534" s="335" t="s">
        <v>258</v>
      </c>
      <c r="P534" s="344" t="s">
        <v>566</v>
      </c>
      <c r="Q534" s="335" t="s">
        <v>251</v>
      </c>
      <c r="R534" s="335" t="s">
        <v>251</v>
      </c>
      <c r="S534" s="335">
        <v>5</v>
      </c>
    </row>
    <row r="535" spans="1:19" s="225" customFormat="1" ht="40.5">
      <c r="A535" s="217"/>
      <c r="B535" s="218"/>
      <c r="C535" s="148">
        <f>MAX($C$3:C534)+1</f>
        <v>505</v>
      </c>
      <c r="D535" s="202" t="str">
        <f>COUNT($C$508:C535)&amp;"/BBNT/KM410+530 -KM410+573"</f>
        <v>24/BBNT/KM410+530 -KM410+573</v>
      </c>
      <c r="E535" s="219">
        <f>+E534+1</f>
        <v>46115</v>
      </c>
      <c r="F535" s="220" t="str">
        <f>Data!$A$52</f>
        <v>Rọ đá KT (2x1x1)m, đuôi neo 6m</v>
      </c>
      <c r="G535" s="220" t="s">
        <v>607</v>
      </c>
      <c r="H535" s="251">
        <v>410530</v>
      </c>
      <c r="I535" s="251">
        <v>410573</v>
      </c>
      <c r="J535" s="202" t="s">
        <v>62</v>
      </c>
      <c r="K535" s="222" t="s">
        <v>313</v>
      </c>
      <c r="L535" s="202">
        <v>12</v>
      </c>
      <c r="M535" s="223"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35" s="220" t="str">
        <f>Data!$B$52</f>
        <v>TCVN 10335:2014 – Rọ đá – Yêu cầu thiết kế, thi công và nghiệm thu.</v>
      </c>
      <c r="O535" s="202" t="s">
        <v>258</v>
      </c>
      <c r="P535" s="224" t="s">
        <v>566</v>
      </c>
      <c r="Q535" s="202" t="s">
        <v>251</v>
      </c>
      <c r="R535" s="202" t="s">
        <v>251</v>
      </c>
      <c r="S535" s="202">
        <v>5</v>
      </c>
    </row>
    <row r="536" spans="1:19" s="225" customFormat="1" ht="40.5">
      <c r="A536" s="217"/>
      <c r="B536" s="218"/>
      <c r="C536" s="148">
        <f>MAX($C$3:C535)+1</f>
        <v>506</v>
      </c>
      <c r="D536" s="202" t="str">
        <f>COUNT($C$508:C536)&amp;"/BBNT/KM410+530 -KM410+573"</f>
        <v>25/BBNT/KM410+530 -KM410+573</v>
      </c>
      <c r="E536" s="219">
        <f>+E535+1</f>
        <v>46116</v>
      </c>
      <c r="F536" s="220" t="str">
        <f>Data!$A$52</f>
        <v>Rọ đá KT (2x1x1)m, đuôi neo 6m</v>
      </c>
      <c r="G536" s="220" t="s">
        <v>607</v>
      </c>
      <c r="H536" s="251">
        <v>410530</v>
      </c>
      <c r="I536" s="251">
        <v>410573</v>
      </c>
      <c r="J536" s="202" t="s">
        <v>62</v>
      </c>
      <c r="K536" s="222" t="s">
        <v>313</v>
      </c>
      <c r="L536" s="202">
        <v>12</v>
      </c>
      <c r="M536" s="223"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36" s="220" t="str">
        <f>Data!$B$52</f>
        <v>TCVN 10335:2014 – Rọ đá – Yêu cầu thiết kế, thi công và nghiệm thu.</v>
      </c>
      <c r="O536" s="202" t="s">
        <v>258</v>
      </c>
      <c r="P536" s="224" t="s">
        <v>566</v>
      </c>
      <c r="Q536" s="202" t="s">
        <v>251</v>
      </c>
      <c r="R536" s="202" t="s">
        <v>251</v>
      </c>
      <c r="S536" s="202">
        <v>5</v>
      </c>
    </row>
    <row r="537" spans="1:19" s="225" customFormat="1" ht="33.75">
      <c r="A537" s="217"/>
      <c r="B537" s="218"/>
      <c r="C537" s="148">
        <f>MAX($C$3:C536)+1</f>
        <v>507</v>
      </c>
      <c r="D537" s="202" t="str">
        <f>COUNT($C$508:C537)&amp;"/BBNT/KM410+530 -KM410+573"</f>
        <v>26/BBNT/KM410+530 -KM410+573</v>
      </c>
      <c r="E537" s="219">
        <f>+E536+1</f>
        <v>46117</v>
      </c>
      <c r="F537" s="220" t="str">
        <f>Data!$A$54</f>
        <v>Vải địa kỹ thuật ngăn cách PR200B, 200g/m2 không dệt sau rọ đá</v>
      </c>
      <c r="G537" s="220" t="s">
        <v>610</v>
      </c>
      <c r="H537" s="251">
        <v>410530</v>
      </c>
      <c r="I537" s="251">
        <v>410573</v>
      </c>
      <c r="J537" s="202" t="s">
        <v>62</v>
      </c>
      <c r="K537" s="222" t="s">
        <v>252</v>
      </c>
      <c r="L537" s="202">
        <f>2*48+34.7</f>
        <v>130.69999999999999</v>
      </c>
      <c r="M537" s="223" t="str">
        <f>Data!$I$54</f>
        <v>- Công tác lắp đặt vải địa kỹ thuật không dệt sau rọ đá được thực hiện đúng vị trí, phạm vi theo thiết kế;
- Vải được trải liên tục, đúng chiều, không rách, không thủng, không nhăn gấp;
- Các mép vải được chồng mí đảm bảo (≥30–50cm), liên kết chặt, không hở;
- Vải được bố trí sát mặt sau rọ đá, không bị xô lệch trong quá trình đắp đất K95 phía sau;
- Đánh giá: Phù hợp với thiết kế và tiêu chuẩn kỹ thuật, quy trình thi công và nghiệm thu.</v>
      </c>
      <c r="N537" s="220" t="str">
        <f>Data!$B$54</f>
        <v xml:space="preserve"> TCVN 9436-2012, TCVN 4447-2012 và các tiêu chuẩn, quy chuẩn hiện hành của nhà nước.</v>
      </c>
      <c r="O537" s="202" t="s">
        <v>258</v>
      </c>
      <c r="P537" s="224" t="s">
        <v>566</v>
      </c>
      <c r="Q537" s="202" t="s">
        <v>251</v>
      </c>
      <c r="R537" s="202" t="s">
        <v>251</v>
      </c>
      <c r="S537" s="202">
        <v>5</v>
      </c>
    </row>
    <row r="538" spans="1:19" s="535" customFormat="1" ht="33.75">
      <c r="A538" s="526"/>
      <c r="B538" s="527"/>
      <c r="C538" s="515">
        <f>MAX($C$3:C537)+1</f>
        <v>508</v>
      </c>
      <c r="D538" s="531" t="str">
        <f>COUNT($C$508:C538)&amp;"/BBNT/KM410+530 -KM410+573"</f>
        <v>27/BBNT/KM410+530 -KM410+573</v>
      </c>
      <c r="E538" s="528">
        <f>+E537</f>
        <v>46117</v>
      </c>
      <c r="F538" s="529" t="str">
        <f>Data!$A$7</f>
        <v>Đắp móng</v>
      </c>
      <c r="G538" s="529" t="s">
        <v>608</v>
      </c>
      <c r="H538" s="530">
        <v>410530</v>
      </c>
      <c r="I538" s="530">
        <v>410573</v>
      </c>
      <c r="J538" s="531" t="s">
        <v>62</v>
      </c>
      <c r="K538" s="532" t="s">
        <v>254</v>
      </c>
      <c r="L538" s="531">
        <f>6.3*48*1.13</f>
        <v>341.71199999999993</v>
      </c>
      <c r="M538" s="533" t="str">
        <f>Data!$I$7</f>
        <v>- Bình đồ tuyến: Đúng HSTK;
- Độ chặt từng lớp: Đạt;
- Trắc ngang nền: đủ;
- Cao độ: đạt; Dốc ngang: đạt;
- Đánh giá: Phù hợp với thiết kế và tiêu chuẩn kỹ thuật, quy trình thi công và nghiệm thu;</v>
      </c>
      <c r="N538" s="529" t="str">
        <f>Data!$B$7</f>
        <v>TCVN 4447 -2012 Công tác đất - Thi công và nghiệm thu;</v>
      </c>
      <c r="O538" s="531" t="s">
        <v>258</v>
      </c>
      <c r="P538" s="534" t="s">
        <v>566</v>
      </c>
      <c r="Q538" s="531" t="s">
        <v>251</v>
      </c>
      <c r="R538" s="531" t="s">
        <v>251</v>
      </c>
      <c r="S538" s="531">
        <v>5</v>
      </c>
    </row>
    <row r="539" spans="1:19" ht="40.5">
      <c r="A539" s="146"/>
      <c r="B539" s="147"/>
      <c r="C539" s="148">
        <f>MAX($C$3:C538)+1</f>
        <v>509</v>
      </c>
      <c r="D539" s="116" t="str">
        <f>COUNT($C$508:C539)&amp;"/BBNT/KM410+530 -KM410+573"</f>
        <v>28/BBNT/KM410+530 -KM410+573</v>
      </c>
      <c r="E539" s="149">
        <f>+E538+1</f>
        <v>46118</v>
      </c>
      <c r="F539" s="114" t="str">
        <f>Data!$A$52</f>
        <v>Rọ đá KT (2x1x1)m, đuôi neo 6m</v>
      </c>
      <c r="G539" s="114" t="s">
        <v>609</v>
      </c>
      <c r="H539" s="150">
        <v>410530</v>
      </c>
      <c r="I539" s="150">
        <v>410573</v>
      </c>
      <c r="J539" s="116" t="s">
        <v>62</v>
      </c>
      <c r="K539" s="151" t="s">
        <v>313</v>
      </c>
      <c r="L539" s="116">
        <v>13</v>
      </c>
      <c r="M539"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39" s="114" t="str">
        <f>Data!$B$52</f>
        <v>TCVN 10335:2014 – Rọ đá – Yêu cầu thiết kế, thi công và nghiệm thu.</v>
      </c>
      <c r="O539" s="116" t="s">
        <v>258</v>
      </c>
      <c r="P539" s="118" t="s">
        <v>566</v>
      </c>
      <c r="Q539" s="116" t="s">
        <v>251</v>
      </c>
      <c r="R539" s="116" t="s">
        <v>251</v>
      </c>
      <c r="S539" s="116">
        <v>5</v>
      </c>
    </row>
    <row r="540" spans="1:19" ht="40.5">
      <c r="A540" s="146"/>
      <c r="B540" s="147"/>
      <c r="C540" s="148">
        <f>MAX($C$3:C539)+1</f>
        <v>510</v>
      </c>
      <c r="D540" s="116" t="str">
        <f>COUNT($C$508:C540)&amp;"/BBNT/KM410+530 -KM410+573"</f>
        <v>29/BBNT/KM410+530 -KM410+573</v>
      </c>
      <c r="E540" s="149">
        <f>+E539+1</f>
        <v>46119</v>
      </c>
      <c r="F540" s="114" t="str">
        <f>Data!$A$52</f>
        <v>Rọ đá KT (2x1x1)m, đuôi neo 6m</v>
      </c>
      <c r="G540" s="114" t="s">
        <v>609</v>
      </c>
      <c r="H540" s="150">
        <v>410530</v>
      </c>
      <c r="I540" s="150">
        <v>410573</v>
      </c>
      <c r="J540" s="116" t="s">
        <v>62</v>
      </c>
      <c r="K540" s="151" t="s">
        <v>313</v>
      </c>
      <c r="L540" s="116">
        <v>12</v>
      </c>
      <c r="M540" s="115" t="str">
        <f>Data!$I$52</f>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c r="N540" s="114" t="str">
        <f>Data!$B$52</f>
        <v>TCVN 10335:2014 – Rọ đá – Yêu cầu thiết kế, thi công và nghiệm thu.</v>
      </c>
      <c r="O540" s="116" t="s">
        <v>258</v>
      </c>
      <c r="P540" s="118" t="s">
        <v>566</v>
      </c>
      <c r="Q540" s="116" t="s">
        <v>251</v>
      </c>
      <c r="R540" s="116" t="s">
        <v>251</v>
      </c>
      <c r="S540" s="116">
        <v>5</v>
      </c>
    </row>
    <row r="541" spans="1:19" ht="40.5">
      <c r="A541" s="146"/>
      <c r="B541" s="147"/>
      <c r="C541" s="148">
        <f>MAX($C$3:C540)+1</f>
        <v>511</v>
      </c>
      <c r="D541" s="116" t="str">
        <f>COUNT($C$508:C541)&amp;"/BBNT/KM410+530 -KM410+573"</f>
        <v>30/BBNT/KM410+530 -KM410+573</v>
      </c>
      <c r="E541" s="149">
        <f>+E540</f>
        <v>46119</v>
      </c>
      <c r="F541" s="114" t="str">
        <f>Data!$A$2</f>
        <v>Lắp đặt ván khuôn</v>
      </c>
      <c r="G541" s="114" t="s">
        <v>632</v>
      </c>
      <c r="H541" s="150">
        <v>410530</v>
      </c>
      <c r="I541" s="150">
        <v>410573</v>
      </c>
      <c r="J541" s="116" t="s">
        <v>62</v>
      </c>
      <c r="K541" s="151" t="s">
        <v>252</v>
      </c>
      <c r="L541" s="116">
        <v>10</v>
      </c>
      <c r="M541" s="115"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41" s="114" t="str">
        <f>Data!$B$2</f>
        <v>TCVN 4453:1995 – Kết cấu bê tông và bê tông cốt thép – Quy phạm thi công và nghiệm thu.</v>
      </c>
      <c r="O541" s="116" t="s">
        <v>258</v>
      </c>
      <c r="P541" s="118" t="s">
        <v>566</v>
      </c>
      <c r="Q541" s="116" t="s">
        <v>251</v>
      </c>
      <c r="R541" s="116" t="s">
        <v>251</v>
      </c>
      <c r="S541" s="116">
        <v>5</v>
      </c>
    </row>
    <row r="542" spans="1:19" ht="40.5">
      <c r="A542" s="146"/>
      <c r="B542" s="147"/>
      <c r="C542" s="148">
        <f>MAX($C$3:C541)+1</f>
        <v>512</v>
      </c>
      <c r="D542" s="116" t="str">
        <f>COUNT($C$508:C542)&amp;"/BBNT/KM410+530 -KM410+573"</f>
        <v>31/BBNT/KM410+530 -KM410+573</v>
      </c>
      <c r="E542" s="149">
        <f>+E541</f>
        <v>46119</v>
      </c>
      <c r="F542" s="114" t="str">
        <f>Data!$A$4</f>
        <v>Đổ bê tông</v>
      </c>
      <c r="G542" s="114" t="s">
        <v>1009</v>
      </c>
      <c r="H542" s="150">
        <v>410530</v>
      </c>
      <c r="I542" s="150">
        <v>410573</v>
      </c>
      <c r="J542" s="116" t="s">
        <v>62</v>
      </c>
      <c r="K542" s="151" t="s">
        <v>254</v>
      </c>
      <c r="L542" s="116">
        <v>5</v>
      </c>
      <c r="M542" s="115"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42" s="114" t="str">
        <f>Data!$B$4</f>
        <v xml:space="preserve"> TCVN 4453 : 1995 và các tiêu chuẩn, quy chuẩn hiện hành của nhà nước.</v>
      </c>
      <c r="O542" s="116" t="s">
        <v>258</v>
      </c>
      <c r="P542" s="118" t="s">
        <v>566</v>
      </c>
      <c r="Q542" s="116" t="s">
        <v>251</v>
      </c>
      <c r="R542" s="116" t="s">
        <v>251</v>
      </c>
      <c r="S542" s="116">
        <v>5</v>
      </c>
    </row>
    <row r="543" spans="1:19" ht="33.75">
      <c r="A543" s="146"/>
      <c r="B543" s="147"/>
      <c r="C543" s="148">
        <f>MAX($C$3:C542)+1</f>
        <v>513</v>
      </c>
      <c r="D543" s="116" t="str">
        <f>COUNT($C$508:C543)&amp;"/BBNT/KM410+530 -KM410+573"</f>
        <v>32/BBNT/KM410+530 -KM410+573</v>
      </c>
      <c r="E543" s="149">
        <f>+E540+1</f>
        <v>46120</v>
      </c>
      <c r="F543" s="114" t="str">
        <f>Data!$A$54</f>
        <v>Vải địa kỹ thuật ngăn cách PR200B, 200g/m2 không dệt sau rọ đá</v>
      </c>
      <c r="G543" s="114" t="s">
        <v>611</v>
      </c>
      <c r="H543" s="150">
        <v>410530</v>
      </c>
      <c r="I543" s="150">
        <v>410573</v>
      </c>
      <c r="J543" s="116" t="s">
        <v>62</v>
      </c>
      <c r="K543" s="151" t="s">
        <v>252</v>
      </c>
      <c r="L543" s="116">
        <f>2*50+34.7</f>
        <v>134.69999999999999</v>
      </c>
      <c r="M543" s="115" t="str">
        <f>Data!$I$54</f>
        <v>- Công tác lắp đặt vải địa kỹ thuật không dệt sau rọ đá được thực hiện đúng vị trí, phạm vi theo thiết kế;
- Vải được trải liên tục, đúng chiều, không rách, không thủng, không nhăn gấp;
- Các mép vải được chồng mí đảm bảo (≥30–50cm), liên kết chặt, không hở;
- Vải được bố trí sát mặt sau rọ đá, không bị xô lệch trong quá trình đắp đất K95 phía sau;
- Đánh giá: Phù hợp với thiết kế và tiêu chuẩn kỹ thuật, quy trình thi công và nghiệm thu.</v>
      </c>
      <c r="N543" s="114" t="str">
        <f>Data!$B$54</f>
        <v xml:space="preserve"> TCVN 9436-2012, TCVN 4447-2012 và các tiêu chuẩn, quy chuẩn hiện hành của nhà nước.</v>
      </c>
      <c r="O543" s="116" t="s">
        <v>258</v>
      </c>
      <c r="P543" s="118" t="s">
        <v>566</v>
      </c>
      <c r="Q543" s="116" t="s">
        <v>251</v>
      </c>
      <c r="R543" s="116" t="s">
        <v>251</v>
      </c>
      <c r="S543" s="116">
        <v>5</v>
      </c>
    </row>
    <row r="544" spans="1:19" s="345" customFormat="1" ht="33.75">
      <c r="A544" s="336"/>
      <c r="B544" s="337"/>
      <c r="C544" s="515">
        <f>MAX($C$3:C543)+1</f>
        <v>514</v>
      </c>
      <c r="D544" s="335" t="str">
        <f>COUNT($C$508:C544)&amp;"/BBNT/KM410+530 -KM410+573"</f>
        <v>33/BBNT/KM410+530 -KM410+573</v>
      </c>
      <c r="E544" s="338">
        <f>+E543</f>
        <v>46120</v>
      </c>
      <c r="F544" s="339" t="str">
        <f>Data!$A$7</f>
        <v>Đắp móng</v>
      </c>
      <c r="G544" s="339" t="s">
        <v>612</v>
      </c>
      <c r="H544" s="340">
        <v>410530</v>
      </c>
      <c r="I544" s="340">
        <v>410573</v>
      </c>
      <c r="J544" s="335" t="s">
        <v>62</v>
      </c>
      <c r="K544" s="341" t="s">
        <v>254</v>
      </c>
      <c r="L544" s="335">
        <f>1056.63-L538-L534-L530</f>
        <v>86.638000000000147</v>
      </c>
      <c r="M544" s="343" t="str">
        <f>Data!$I$7</f>
        <v>- Bình đồ tuyến: Đúng HSTK;
- Độ chặt từng lớp: Đạt;
- Trắc ngang nền: đủ;
- Cao độ: đạt; Dốc ngang: đạt;
- Đánh giá: Phù hợp với thiết kế và tiêu chuẩn kỹ thuật, quy trình thi công và nghiệm thu;</v>
      </c>
      <c r="N544" s="339" t="str">
        <f>Data!$B$7</f>
        <v>TCVN 4447 -2012 Công tác đất - Thi công và nghiệm thu;</v>
      </c>
      <c r="O544" s="335" t="s">
        <v>258</v>
      </c>
      <c r="P544" s="344" t="s">
        <v>566</v>
      </c>
      <c r="Q544" s="335" t="s">
        <v>251</v>
      </c>
      <c r="R544" s="335" t="s">
        <v>251</v>
      </c>
      <c r="S544" s="335">
        <v>5</v>
      </c>
    </row>
    <row r="545" spans="1:19" s="225" customFormat="1" ht="33.75">
      <c r="A545" s="217"/>
      <c r="B545" s="218"/>
      <c r="C545" s="148">
        <f>MAX($C$3:C544)+1</f>
        <v>515</v>
      </c>
      <c r="D545" s="116" t="str">
        <f>COUNT($C$508:C545)&amp;"/BBNT/KM410+530 -KM410+573"</f>
        <v>34/BBNT/KM410+530 -KM410+573</v>
      </c>
      <c r="E545" s="219">
        <f>+E544</f>
        <v>46120</v>
      </c>
      <c r="F545" s="220" t="str">
        <f>Data!$A$7</f>
        <v>Đắp móng</v>
      </c>
      <c r="G545" s="220" t="s">
        <v>614</v>
      </c>
      <c r="H545" s="251">
        <v>410530</v>
      </c>
      <c r="I545" s="251">
        <v>410573</v>
      </c>
      <c r="J545" s="202" t="s">
        <v>62</v>
      </c>
      <c r="K545" s="222" t="s">
        <v>254</v>
      </c>
      <c r="L545" s="202">
        <f>0.59*44</f>
        <v>25.959999999999997</v>
      </c>
      <c r="M545" s="223" t="str">
        <f>Data!$I$7</f>
        <v>- Bình đồ tuyến: Đúng HSTK;
- Độ chặt từng lớp: Đạt;
- Trắc ngang nền: đủ;
- Cao độ: đạt; Dốc ngang: đạt;
- Đánh giá: Phù hợp với thiết kế và tiêu chuẩn kỹ thuật, quy trình thi công và nghiệm thu;</v>
      </c>
      <c r="N545" s="220" t="str">
        <f>Data!$B$7</f>
        <v>TCVN 4447 -2012 Công tác đất - Thi công và nghiệm thu;</v>
      </c>
      <c r="O545" s="202" t="s">
        <v>258</v>
      </c>
      <c r="P545" s="224" t="s">
        <v>566</v>
      </c>
      <c r="Q545" s="202" t="s">
        <v>251</v>
      </c>
      <c r="R545" s="202" t="s">
        <v>251</v>
      </c>
      <c r="S545" s="202">
        <v>5</v>
      </c>
    </row>
    <row r="546" spans="1:19" s="225" customFormat="1" ht="60">
      <c r="A546" s="217"/>
      <c r="B546" s="218"/>
      <c r="C546" s="148">
        <f>MAX($C$3:C545)+1</f>
        <v>516</v>
      </c>
      <c r="D546" s="116" t="str">
        <f>COUNT($C$508:C546)&amp;"/BBNT/KM410+530 -KM410+573"</f>
        <v>35/BBNT/KM410+530 -KM410+573</v>
      </c>
      <c r="E546" s="219">
        <f>+E545</f>
        <v>46120</v>
      </c>
      <c r="F546" s="220" t="str">
        <f>Data!$A$53</f>
        <v>Ống HDPE D76mm PN8, L=7,25m, đục lỗ 25%; a=4m/ống</v>
      </c>
      <c r="G546" s="220" t="s">
        <v>615</v>
      </c>
      <c r="H546" s="251">
        <v>410530</v>
      </c>
      <c r="I546" s="251">
        <v>410573</v>
      </c>
      <c r="J546" s="202" t="s">
        <v>62</v>
      </c>
      <c r="K546" s="222"/>
      <c r="L546" s="284" t="s">
        <v>618</v>
      </c>
      <c r="M546" s="223" t="str">
        <f>Data!$I$53</f>
        <v>- Hệ thống 12 ống HDPE D76 lắp đúng vị trí, khoảng cách 4m theo thiết kế;
- Ống đục lỗ 25% đúng quy cách, phân bố đều, không nứt vỡ;
- Đầu ống đặt trong lớp đá 1x2 (50x40cm) bọc vải địa kỹ thuật, đảm bảo thu và lọc nước;
- Vải địa kỹ thuật lắp đúng, không rách, không xô lệch;
- Đánh giá: Phù hợp với thiết kế và tiêu chuẩn kỹ thuật, quy trình thi công và nghiệm thu.</v>
      </c>
      <c r="N546" s="220" t="str">
        <f>Data!$B$53</f>
        <v xml:space="preserve"> TCVN 9436-2012, TCVN 4447-2012 và các tiêu chuẩn, quy chuẩn hiện hành của nhà nước.</v>
      </c>
      <c r="O546" s="202" t="s">
        <v>258</v>
      </c>
      <c r="P546" s="224" t="s">
        <v>566</v>
      </c>
      <c r="Q546" s="202" t="s">
        <v>251</v>
      </c>
      <c r="R546" s="202" t="s">
        <v>251</v>
      </c>
      <c r="S546" s="202">
        <v>5</v>
      </c>
    </row>
    <row r="547" spans="1:19" s="225" customFormat="1" ht="45">
      <c r="A547" s="217"/>
      <c r="B547" s="218"/>
      <c r="C547" s="148">
        <f>MAX($C$3:C546)+1</f>
        <v>517</v>
      </c>
      <c r="D547" s="116" t="str">
        <f>COUNT($C$508:C547)&amp;"/BBNT/KM410+530 -KM410+573"</f>
        <v>36/BBNT/KM410+530 -KM410+573</v>
      </c>
      <c r="E547" s="219">
        <f>+E546+1</f>
        <v>46121</v>
      </c>
      <c r="F547" s="220" t="str">
        <f>Data!$A$56</f>
        <v>Rãnh thấm KT(50x100)cm</v>
      </c>
      <c r="G547" s="220" t="s">
        <v>616</v>
      </c>
      <c r="H547" s="251">
        <v>410530</v>
      </c>
      <c r="I547" s="251">
        <v>410573</v>
      </c>
      <c r="J547" s="202" t="s">
        <v>62</v>
      </c>
      <c r="K547" s="222"/>
      <c r="L547" s="296" t="s">
        <v>619</v>
      </c>
      <c r="M547" s="223" t="str">
        <f>Data!$I$56</f>
        <v>- Đắp đá đúng vị trí, kích thước hình học theo thiết kế;
- Vật liệu đá đạt yêu cầu, sạch, không lẫn tạp chất;
- Vải địa kỹ thuật không dệt bọc kín 4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c r="N547" s="220" t="str">
        <f>Data!$B$56</f>
        <v xml:space="preserve"> TCVN 9436-2012, TCVN 4447-2012 và các tiêu chuẩn, quy chuẩn hiện hành của nhà nước.</v>
      </c>
      <c r="O547" s="202" t="s">
        <v>258</v>
      </c>
      <c r="P547" s="224" t="s">
        <v>566</v>
      </c>
      <c r="Q547" s="202" t="s">
        <v>251</v>
      </c>
      <c r="R547" s="202" t="s">
        <v>251</v>
      </c>
      <c r="S547" s="202">
        <v>5</v>
      </c>
    </row>
    <row r="548" spans="1:19" s="535" customFormat="1" ht="33.75">
      <c r="A548" s="526"/>
      <c r="B548" s="527"/>
      <c r="C548" s="515">
        <f>MAX($C$3:C547)+1</f>
        <v>518</v>
      </c>
      <c r="D548" s="335" t="str">
        <f>COUNT($C$508:C548)&amp;"/BBNT/KM410+530 -KM410+573"</f>
        <v>37/BBNT/KM410+530 -KM410+573</v>
      </c>
      <c r="E548" s="528">
        <f>+E547+1</f>
        <v>46122</v>
      </c>
      <c r="F548" s="529" t="str">
        <f>Data!$A$7</f>
        <v>Đắp móng</v>
      </c>
      <c r="G548" s="529" t="s">
        <v>620</v>
      </c>
      <c r="H548" s="530">
        <v>410530</v>
      </c>
      <c r="I548" s="530">
        <v>410573</v>
      </c>
      <c r="J548" s="531" t="s">
        <v>62</v>
      </c>
      <c r="K548" s="532" t="s">
        <v>254</v>
      </c>
      <c r="L548" s="531">
        <f>60.39-0.59*44</f>
        <v>34.430000000000007</v>
      </c>
      <c r="M548" s="533" t="str">
        <f>Data!$I$7</f>
        <v>- Bình đồ tuyến: Đúng HSTK;
- Độ chặt từng lớp: Đạt;
- Trắc ngang nền: đủ;
- Cao độ: đạt; Dốc ngang: đạt;
- Đánh giá: Phù hợp với thiết kế và tiêu chuẩn kỹ thuật, quy trình thi công và nghiệm thu;</v>
      </c>
      <c r="N548" s="529" t="str">
        <f>Data!$B$7</f>
        <v>TCVN 4447 -2012 Công tác đất - Thi công và nghiệm thu;</v>
      </c>
      <c r="O548" s="531" t="s">
        <v>258</v>
      </c>
      <c r="P548" s="534" t="s">
        <v>566</v>
      </c>
      <c r="Q548" s="531" t="s">
        <v>251</v>
      </c>
      <c r="R548" s="531" t="s">
        <v>251</v>
      </c>
      <c r="S548" s="531">
        <v>5</v>
      </c>
    </row>
    <row r="549" spans="1:19" s="225" customFormat="1" ht="33.75">
      <c r="A549" s="217"/>
      <c r="B549" s="218"/>
      <c r="C549" s="148">
        <f>MAX($C$3:C548)+1</f>
        <v>519</v>
      </c>
      <c r="D549" s="116" t="str">
        <f>COUNT($C$508:C549)&amp;"/BBNT/KM410+530 -KM410+573"</f>
        <v>38/BBNT/KM410+530 -KM410+573</v>
      </c>
      <c r="E549" s="219">
        <f>+E548</f>
        <v>46122</v>
      </c>
      <c r="F549" s="220" t="str">
        <f>Data!$A$7</f>
        <v>Đắp móng</v>
      </c>
      <c r="G549" s="220" t="s">
        <v>621</v>
      </c>
      <c r="H549" s="251">
        <v>410530</v>
      </c>
      <c r="I549" s="251">
        <v>410573</v>
      </c>
      <c r="J549" s="202" t="s">
        <v>62</v>
      </c>
      <c r="K549" s="222" t="s">
        <v>254</v>
      </c>
      <c r="L549" s="202">
        <f>9.57*50</f>
        <v>478.5</v>
      </c>
      <c r="M549" s="223" t="str">
        <f>Data!$I$7</f>
        <v>- Bình đồ tuyến: Đúng HSTK;
- Độ chặt từng lớp: Đạt;
- Trắc ngang nền: đủ;
- Cao độ: đạt; Dốc ngang: đạt;
- Đánh giá: Phù hợp với thiết kế và tiêu chuẩn kỹ thuật, quy trình thi công và nghiệm thu;</v>
      </c>
      <c r="N549" s="220" t="str">
        <f>Data!$B$7</f>
        <v>TCVN 4447 -2012 Công tác đất - Thi công và nghiệm thu;</v>
      </c>
      <c r="O549" s="202" t="s">
        <v>258</v>
      </c>
      <c r="P549" s="224" t="s">
        <v>566</v>
      </c>
      <c r="Q549" s="202" t="s">
        <v>251</v>
      </c>
      <c r="R549" s="202" t="s">
        <v>251</v>
      </c>
      <c r="S549" s="202">
        <v>5</v>
      </c>
    </row>
    <row r="550" spans="1:19" s="225" customFormat="1" ht="40.5">
      <c r="A550" s="217"/>
      <c r="B550" s="218"/>
      <c r="C550" s="148">
        <f>MAX($C$3:C549)+1</f>
        <v>520</v>
      </c>
      <c r="D550" s="116" t="str">
        <f>COUNT($C$508:C550)&amp;"/BBNT/KM410+530 -KM410+573"</f>
        <v>39/BBNT/KM410+530 -KM410+573</v>
      </c>
      <c r="E550" s="219">
        <f>+E549+1</f>
        <v>46123</v>
      </c>
      <c r="F550" s="220" t="str">
        <f>Data!$A$57</f>
        <v>Lắp đặt rãnh BTCT cũ KT(50x60)cm</v>
      </c>
      <c r="G550" s="220" t="s">
        <v>625</v>
      </c>
      <c r="H550" s="251">
        <v>410530</v>
      </c>
      <c r="I550" s="251">
        <v>410573</v>
      </c>
      <c r="J550" s="202" t="s">
        <v>62</v>
      </c>
      <c r="K550" s="222" t="s">
        <v>628</v>
      </c>
      <c r="L550" s="202">
        <v>66</v>
      </c>
      <c r="M550" s="223" t="str">
        <f>Data!$I$57</f>
        <v>- Lắp đặt rãnh BTCT (50x60)cm đúng vị trí, tim tuyến, cao độ theo thiết kế;
- Cấu kiện kiểm tra đạt yêu cầu, không nứt vỡ;
- Đặt rãnh ổn định, đúng hướng tuyến, liên kết kín khít;
- Đáy rãnh kê đệm đảm bảo cao độ, độ dốc thoát nước;
- Sau lắp đặt thoát nước tốt, không đọng nước, không xô lệch;
- Đánh giá: phù hợp thiết kế và tiêu chuẩn kỹ thuật.</v>
      </c>
      <c r="N550" s="220" t="str">
        <f>Data!$B$57</f>
        <v xml:space="preserve"> TCVN 9113-2012, TCVN 9436-2012 và các tiêu chuẩn, quy chuẩn hiện hành của nhà nước.</v>
      </c>
      <c r="O550" s="202" t="s">
        <v>258</v>
      </c>
      <c r="P550" s="224" t="s">
        <v>566</v>
      </c>
      <c r="Q550" s="202" t="s">
        <v>251</v>
      </c>
      <c r="R550" s="202" t="s">
        <v>251</v>
      </c>
      <c r="S550" s="202">
        <v>5</v>
      </c>
    </row>
    <row r="551" spans="1:19" s="225" customFormat="1" ht="33.75">
      <c r="A551" s="217"/>
      <c r="B551" s="218"/>
      <c r="C551" s="148">
        <f>MAX($C$3:C550)+1</f>
        <v>521</v>
      </c>
      <c r="D551" s="116" t="str">
        <f>COUNT($C$508:C551)&amp;"/BBNT/KM410+530 -KM410+573"</f>
        <v>40/BBNT/KM410+530 -KM410+573</v>
      </c>
      <c r="E551" s="219">
        <f>+E550</f>
        <v>46123</v>
      </c>
      <c r="F551" s="220" t="str">
        <f>Data!$A$58</f>
        <v>Vữa chèn XM mác 100# chít mạch rãnh U</v>
      </c>
      <c r="G551" s="220" t="s">
        <v>629</v>
      </c>
      <c r="H551" s="251">
        <v>410530</v>
      </c>
      <c r="I551" s="251">
        <v>410573</v>
      </c>
      <c r="J551" s="202" t="s">
        <v>62</v>
      </c>
      <c r="K551" s="222" t="s">
        <v>254</v>
      </c>
      <c r="L551" s="202">
        <v>0.26</v>
      </c>
      <c r="M551" s="223" t="str">
        <f>Data!$I$58</f>
        <v>- Chèn khe đốt rãnh bằng vữa xi măng M100 đúng vị trí, phạm vi;
- Vữa trộn đúng cấp phối, thi công khi còn dẻo, không phân tầng;
- Khe nối được làm sạch, tưới ẩm, đảm bảo bám dính;
- Vữa chèn kín khít, không rỗ, nứt, bề mặt gọn;
- Đánh giá: phù hợp thiết kế và tiêu chuẩn kỹ thuật.</v>
      </c>
      <c r="N551" s="220" t="str">
        <f>Data!$B$58</f>
        <v>TCVN 4453:1995 – Kết cấu bê tông và bê tông cốt thép – Quy phạm thi công và nghiệm thu.</v>
      </c>
      <c r="O551" s="202" t="s">
        <v>258</v>
      </c>
      <c r="P551" s="224" t="s">
        <v>566</v>
      </c>
      <c r="Q551" s="202" t="s">
        <v>251</v>
      </c>
      <c r="R551" s="202" t="s">
        <v>251</v>
      </c>
      <c r="S551" s="202">
        <v>5</v>
      </c>
    </row>
    <row r="552" spans="1:19" s="225" customFormat="1" ht="40.5">
      <c r="A552" s="217"/>
      <c r="B552" s="218"/>
      <c r="C552" s="148">
        <f>MAX($C$3:C551)+1</f>
        <v>522</v>
      </c>
      <c r="D552" s="116" t="str">
        <f>COUNT($C$508:C552)&amp;"/BBNT/KM410+530 -KM410+573"</f>
        <v>41/BBNT/KM410+530 -KM410+573</v>
      </c>
      <c r="E552" s="219">
        <f>+E551+3</f>
        <v>46126</v>
      </c>
      <c r="F552" s="220" t="str">
        <f>Data!$A$60</f>
        <v>Lắp đặt tấm đan rãnh</v>
      </c>
      <c r="G552" s="220" t="s">
        <v>626</v>
      </c>
      <c r="H552" s="251">
        <v>410530</v>
      </c>
      <c r="I552" s="251">
        <v>410573</v>
      </c>
      <c r="J552" s="202" t="s">
        <v>62</v>
      </c>
      <c r="K552" s="222" t="s">
        <v>630</v>
      </c>
      <c r="L552" s="202">
        <v>66</v>
      </c>
      <c r="M552" s="223" t="str">
        <f>Data!$I$60</f>
        <v>- Lắp đặt tấm đan rãnh đúng vị trí, phạm vi theo thiết kế;
- Tấm đan được kiểm tra, không nứt vỡ, đảm bảo chịu lực;
- Lắp đúng cao độ, khớp rãnh, bề mặt bằng phẳng, không kênh lệch;
- Khe tiếp giáp kín khít, không xô lệch;
- Hệ thống rãnh đảm bảo an toàn, thoát nước tốt;
- Đánh giá: phù hợp thiết kế và tiêu chuẩn kỹ thuật.</v>
      </c>
      <c r="N552" s="220" t="str">
        <f>Data!$B$60</f>
        <v xml:space="preserve"> TCVN 9113-2012, TCVN 9436-2012 và các tiêu chuẩn, quy chuẩn hiện hành của nhà nước.</v>
      </c>
      <c r="O552" s="202" t="s">
        <v>258</v>
      </c>
      <c r="P552" s="224" t="s">
        <v>566</v>
      </c>
      <c r="Q552" s="202" t="s">
        <v>251</v>
      </c>
      <c r="R552" s="202" t="s">
        <v>251</v>
      </c>
      <c r="S552" s="202">
        <v>5</v>
      </c>
    </row>
    <row r="553" spans="1:19" s="535" customFormat="1" ht="33.75">
      <c r="A553" s="526"/>
      <c r="B553" s="527"/>
      <c r="C553" s="515">
        <f>MAX($C$3:C552)+1</f>
        <v>523</v>
      </c>
      <c r="D553" s="335" t="str">
        <f>COUNT($C$508:C553)&amp;"/BBNT/KM410+530 -KM410+573"</f>
        <v>42/BBNT/KM410+530 -KM410+573</v>
      </c>
      <c r="E553" s="528">
        <f>+E552</f>
        <v>46126</v>
      </c>
      <c r="F553" s="529" t="str">
        <f>Data!$A$7</f>
        <v>Đắp móng</v>
      </c>
      <c r="G553" s="529" t="s">
        <v>631</v>
      </c>
      <c r="H553" s="530">
        <v>410530</v>
      </c>
      <c r="I553" s="530">
        <v>410573</v>
      </c>
      <c r="J553" s="531" t="s">
        <v>62</v>
      </c>
      <c r="K553" s="532" t="s">
        <v>254</v>
      </c>
      <c r="L553" s="531">
        <f>571.23-9.57*50</f>
        <v>92.730000000000018</v>
      </c>
      <c r="M553" s="533" t="str">
        <f>Data!$I$7</f>
        <v>- Bình đồ tuyến: Đúng HSTK;
- Độ chặt từng lớp: Đạt;
- Trắc ngang nền: đủ;
- Cao độ: đạt; Dốc ngang: đạt;
- Đánh giá: Phù hợp với thiết kế và tiêu chuẩn kỹ thuật, quy trình thi công và nghiệm thu;</v>
      </c>
      <c r="N553" s="529" t="str">
        <f>Data!$B$7</f>
        <v>TCVN 4447 -2012 Công tác đất - Thi công và nghiệm thu;</v>
      </c>
      <c r="O553" s="531" t="s">
        <v>258</v>
      </c>
      <c r="P553" s="534" t="s">
        <v>566</v>
      </c>
      <c r="Q553" s="531" t="s">
        <v>251</v>
      </c>
      <c r="R553" s="531" t="s">
        <v>251</v>
      </c>
      <c r="S553" s="531">
        <v>5</v>
      </c>
    </row>
    <row r="554" spans="1:19" s="225" customFormat="1" ht="33.75">
      <c r="A554" s="217"/>
      <c r="B554" s="218"/>
      <c r="C554" s="148">
        <f>MAX($C$3:C553)+1</f>
        <v>524</v>
      </c>
      <c r="D554" s="116" t="str">
        <f>COUNT($C$508:C554)&amp;"/BBNT/KM410+530 -KM410+573"</f>
        <v>43/BBNT/KM410+530 -KM410+573</v>
      </c>
      <c r="E554" s="219">
        <f>+E553</f>
        <v>46126</v>
      </c>
      <c r="F554" s="220" t="str">
        <f>Data!$A$7</f>
        <v>Đắp móng</v>
      </c>
      <c r="G554" s="220" t="s">
        <v>613</v>
      </c>
      <c r="H554" s="251">
        <v>410530</v>
      </c>
      <c r="I554" s="251">
        <v>410573</v>
      </c>
      <c r="J554" s="202" t="s">
        <v>62</v>
      </c>
      <c r="K554" s="222" t="s">
        <v>254</v>
      </c>
      <c r="L554" s="202">
        <v>157.77000000000001</v>
      </c>
      <c r="M554" s="223" t="str">
        <f>Data!$I$7</f>
        <v>- Bình đồ tuyến: Đúng HSTK;
- Độ chặt từng lớp: Đạt;
- Trắc ngang nền: đủ;
- Cao độ: đạt; Dốc ngang: đạt;
- Đánh giá: Phù hợp với thiết kế và tiêu chuẩn kỹ thuật, quy trình thi công và nghiệm thu;</v>
      </c>
      <c r="N554" s="220" t="str">
        <f>Data!$B$7</f>
        <v>TCVN 4447 -2012 Công tác đất - Thi công và nghiệm thu;</v>
      </c>
      <c r="O554" s="202" t="s">
        <v>258</v>
      </c>
      <c r="P554" s="224" t="s">
        <v>566</v>
      </c>
      <c r="Q554" s="202" t="s">
        <v>251</v>
      </c>
      <c r="R554" s="202" t="s">
        <v>251</v>
      </c>
      <c r="S554" s="202">
        <v>5</v>
      </c>
    </row>
    <row r="555" spans="1:19" s="262" customFormat="1" ht="60">
      <c r="A555" s="252"/>
      <c r="B555" s="253"/>
      <c r="C555" s="148">
        <f>MAX($C$3:C554)+1</f>
        <v>525</v>
      </c>
      <c r="D555" s="116" t="str">
        <f>COUNT($C$508:C555)&amp;"/BBNT/KM410+530 -KM410+573"</f>
        <v>44/BBNT/KM410+530 -KM410+573</v>
      </c>
      <c r="E555" s="256">
        <f>+E554+1</f>
        <v>46127</v>
      </c>
      <c r="F555" s="257" t="str">
        <f>Data!$A$6</f>
        <v xml:space="preserve">Hố móng </v>
      </c>
      <c r="G555" s="257" t="s">
        <v>633</v>
      </c>
      <c r="H555" s="285">
        <v>410530</v>
      </c>
      <c r="I555" s="285">
        <v>410573</v>
      </c>
      <c r="J555" s="285" t="s">
        <v>61</v>
      </c>
      <c r="K555" s="259"/>
      <c r="L555" s="271" t="s">
        <v>635</v>
      </c>
      <c r="M555"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55" s="257" t="str">
        <f>Data!$B$6</f>
        <v xml:space="preserve"> TCVN 9436-2012, TCVN 4447-2012 và các tiêu chuẩn, quy chuẩn hiện hành của nhà nước.</v>
      </c>
      <c r="O555" s="255" t="s">
        <v>258</v>
      </c>
      <c r="P555" s="261" t="s">
        <v>566</v>
      </c>
      <c r="Q555" s="255" t="s">
        <v>251</v>
      </c>
      <c r="R555" s="255" t="s">
        <v>251</v>
      </c>
      <c r="S555" s="255">
        <v>5</v>
      </c>
    </row>
    <row r="556" spans="1:19" s="262" customFormat="1" ht="60">
      <c r="A556" s="252"/>
      <c r="B556" s="253"/>
      <c r="C556" s="148">
        <f>MAX($C$3:C555)+1</f>
        <v>526</v>
      </c>
      <c r="D556" s="116" t="str">
        <f>COUNT($C$508:C556)&amp;"/BBNT/KM410+530 -KM410+573"</f>
        <v>45/BBNT/KM410+530 -KM410+573</v>
      </c>
      <c r="E556" s="256">
        <f>+E555</f>
        <v>46127</v>
      </c>
      <c r="F556" s="257" t="str">
        <f>Data!$A$53</f>
        <v>Ống HDPE D76mm PN8, L=7,25m, đục lỗ 25%; a=4m/ống</v>
      </c>
      <c r="G556" s="257" t="s">
        <v>636</v>
      </c>
      <c r="H556" s="285">
        <v>410530</v>
      </c>
      <c r="I556" s="285">
        <v>410573</v>
      </c>
      <c r="J556" s="285" t="s">
        <v>61</v>
      </c>
      <c r="K556" s="259"/>
      <c r="L556" s="271" t="s">
        <v>637</v>
      </c>
      <c r="M556" s="260" t="str">
        <f>Data!$I$53</f>
        <v>- Hệ thống 12 ống HDPE D76 lắp đúng vị trí, khoảng cách 4m theo thiết kế;
- Ống đục lỗ 25% đúng quy cách, phân bố đều, không nứt vỡ;
- Đầu ống đặt trong lớp đá 1x2 (50x40cm) bọc vải địa kỹ thuật, đảm bảo thu và lọc nước;
- Vải địa kỹ thuật lắp đúng, không rách, không xô lệch;
- Đánh giá: Phù hợp với thiết kế và tiêu chuẩn kỹ thuật, quy trình thi công và nghiệm thu.</v>
      </c>
      <c r="N556" s="257" t="str">
        <f>Data!$B$53</f>
        <v xml:space="preserve"> TCVN 9436-2012, TCVN 4447-2012 và các tiêu chuẩn, quy chuẩn hiện hành của nhà nước.</v>
      </c>
      <c r="O556" s="255" t="s">
        <v>258</v>
      </c>
      <c r="P556" s="261" t="s">
        <v>566</v>
      </c>
      <c r="Q556" s="255" t="s">
        <v>251</v>
      </c>
      <c r="R556" s="255" t="s">
        <v>251</v>
      </c>
      <c r="S556" s="255">
        <v>5</v>
      </c>
    </row>
    <row r="557" spans="1:19" s="262" customFormat="1" ht="45">
      <c r="A557" s="252"/>
      <c r="B557" s="253"/>
      <c r="C557" s="148">
        <f>MAX($C$3:C556)+1</f>
        <v>527</v>
      </c>
      <c r="D557" s="116" t="str">
        <f>COUNT($C$508:C557)&amp;"/BBNT/KM410+530 -KM410+573"</f>
        <v>46/BBNT/KM410+530 -KM410+573</v>
      </c>
      <c r="E557" s="256">
        <f>+E556</f>
        <v>46127</v>
      </c>
      <c r="F557" s="257" t="str">
        <f>Data!$A$56</f>
        <v>Rãnh thấm KT(50x100)cm</v>
      </c>
      <c r="G557" s="257" t="s">
        <v>616</v>
      </c>
      <c r="H557" s="285">
        <v>410530</v>
      </c>
      <c r="I557" s="285">
        <v>410573</v>
      </c>
      <c r="J557" s="285" t="s">
        <v>61</v>
      </c>
      <c r="K557" s="259"/>
      <c r="L557" s="271" t="s">
        <v>638</v>
      </c>
      <c r="M557" s="260" t="str">
        <f>Data!$I$56</f>
        <v>- Đắp đá đúng vị trí, kích thước hình học theo thiết kế;
- Vật liệu đá đạt yêu cầu, sạch, không lẫn tạp chất;
- Vải địa kỹ thuật không dệt bọc kín 4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c r="N557" s="257" t="str">
        <f>Data!$B$56</f>
        <v xml:space="preserve"> TCVN 9436-2012, TCVN 4447-2012 và các tiêu chuẩn, quy chuẩn hiện hành của nhà nước.</v>
      </c>
      <c r="O557" s="255" t="s">
        <v>258</v>
      </c>
      <c r="P557" s="261" t="s">
        <v>566</v>
      </c>
      <c r="Q557" s="255" t="s">
        <v>251</v>
      </c>
      <c r="R557" s="255" t="s">
        <v>251</v>
      </c>
      <c r="S557" s="255">
        <v>5</v>
      </c>
    </row>
    <row r="558" spans="1:19" s="262" customFormat="1" ht="40.5">
      <c r="A558" s="252"/>
      <c r="B558" s="253"/>
      <c r="C558" s="148">
        <f>MAX($C$3:C557)+1</f>
        <v>528</v>
      </c>
      <c r="D558" s="116" t="str">
        <f>COUNT($C$508:C558)&amp;"/BBNT/KM410+530 -KM410+573"</f>
        <v>47/BBNT/KM410+530 -KM410+573</v>
      </c>
      <c r="E558" s="256">
        <f>+E557+1</f>
        <v>46128</v>
      </c>
      <c r="F558" s="257" t="str">
        <f>Data!$A$2</f>
        <v>Lắp đặt ván khuôn</v>
      </c>
      <c r="G558" s="257" t="s">
        <v>639</v>
      </c>
      <c r="H558" s="285">
        <v>410530</v>
      </c>
      <c r="I558" s="285">
        <v>410573</v>
      </c>
      <c r="J558" s="255" t="s">
        <v>61</v>
      </c>
      <c r="K558" s="259" t="s">
        <v>252</v>
      </c>
      <c r="L558" s="255">
        <v>167.4</v>
      </c>
      <c r="M558"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58" s="257" t="str">
        <f>Data!$B$2</f>
        <v>TCVN 4453:1995 – Kết cấu bê tông và bê tông cốt thép – Quy phạm thi công và nghiệm thu.</v>
      </c>
      <c r="O558" s="255" t="s">
        <v>258</v>
      </c>
      <c r="P558" s="261" t="s">
        <v>566</v>
      </c>
      <c r="Q558" s="255" t="s">
        <v>251</v>
      </c>
      <c r="R558" s="255" t="s">
        <v>251</v>
      </c>
      <c r="S558" s="255">
        <v>5</v>
      </c>
    </row>
    <row r="559" spans="1:19" s="262" customFormat="1" ht="33.75">
      <c r="A559" s="252"/>
      <c r="B559" s="253"/>
      <c r="C559" s="148">
        <f>MAX($C$3:C558)+1</f>
        <v>529</v>
      </c>
      <c r="D559" s="116" t="str">
        <f>COUNT($C$508:C559)&amp;"/BBNT/KM410+530 -KM410+573"</f>
        <v>48/BBNT/KM410+530 -KM410+573</v>
      </c>
      <c r="E559" s="256">
        <f>+E558</f>
        <v>46128</v>
      </c>
      <c r="F559" s="257" t="str">
        <f>Data!$A$40</f>
        <v>Lót bạt dứa</v>
      </c>
      <c r="G559" s="257" t="s">
        <v>640</v>
      </c>
      <c r="H559" s="285">
        <v>410530</v>
      </c>
      <c r="I559" s="285">
        <v>410573</v>
      </c>
      <c r="J559" s="255" t="s">
        <v>61</v>
      </c>
      <c r="K559" s="259" t="s">
        <v>252</v>
      </c>
      <c r="L559" s="255">
        <v>215.71</v>
      </c>
      <c r="M559" s="260"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59" s="257" t="str">
        <f>Data!$B$40</f>
        <v>TCVN 4453:1995 – Kết cấu bê tông và bê tông cốt thép – Quy phạm thi công và nghiệm thu.</v>
      </c>
      <c r="O559" s="255" t="s">
        <v>258</v>
      </c>
      <c r="P559" s="261" t="s">
        <v>566</v>
      </c>
      <c r="Q559" s="255" t="s">
        <v>251</v>
      </c>
      <c r="R559" s="255" t="s">
        <v>251</v>
      </c>
      <c r="S559" s="255">
        <v>5</v>
      </c>
    </row>
    <row r="560" spans="1:19" s="262" customFormat="1" ht="40.5">
      <c r="A560" s="252"/>
      <c r="B560" s="253"/>
      <c r="C560" s="148">
        <f>MAX($C$3:C559)+1</f>
        <v>530</v>
      </c>
      <c r="D560" s="116" t="str">
        <f>COUNT($C$508:C560)&amp;"/BBNT/KM410+530 -KM410+573"</f>
        <v>49/BBNT/KM410+530 -KM410+573</v>
      </c>
      <c r="E560" s="256">
        <f>+E559+1</f>
        <v>46129</v>
      </c>
      <c r="F560" s="257" t="str">
        <f>Data!$A$4</f>
        <v>Đổ bê tông</v>
      </c>
      <c r="G560" s="257" t="s">
        <v>641</v>
      </c>
      <c r="H560" s="285">
        <v>410530</v>
      </c>
      <c r="I560" s="285">
        <v>410573</v>
      </c>
      <c r="J560" s="255" t="s">
        <v>61</v>
      </c>
      <c r="K560" s="259" t="s">
        <v>254</v>
      </c>
      <c r="L560" s="255">
        <v>23.03</v>
      </c>
      <c r="M560"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60" s="257" t="str">
        <f>Data!$B$4</f>
        <v xml:space="preserve"> TCVN 4453 : 1995 và các tiêu chuẩn, quy chuẩn hiện hành của nhà nước.</v>
      </c>
      <c r="O560" s="116" t="s">
        <v>257</v>
      </c>
      <c r="P560" s="261" t="s">
        <v>566</v>
      </c>
      <c r="Q560" s="255" t="s">
        <v>251</v>
      </c>
      <c r="R560" s="255" t="s">
        <v>251</v>
      </c>
      <c r="S560" s="255">
        <v>5</v>
      </c>
    </row>
    <row r="561" spans="1:19" s="262" customFormat="1" ht="33.75">
      <c r="A561" s="252"/>
      <c r="B561" s="253"/>
      <c r="C561" s="148">
        <f>MAX($C$3:C560)+1</f>
        <v>531</v>
      </c>
      <c r="D561" s="116" t="str">
        <f>COUNT($C$508:C561)&amp;"/BBNT/KM410+530 -KM410+573"</f>
        <v>50/BBNT/KM410+530 -KM410+573</v>
      </c>
      <c r="E561" s="256">
        <f>+E560+7</f>
        <v>46136</v>
      </c>
      <c r="F561" s="257" t="str">
        <f>Data!$A$5</f>
        <v>NT bê tông</v>
      </c>
      <c r="G561" s="257" t="s">
        <v>1014</v>
      </c>
      <c r="H561" s="285">
        <v>410530</v>
      </c>
      <c r="I561" s="285">
        <v>410573</v>
      </c>
      <c r="J561" s="255" t="s">
        <v>61</v>
      </c>
      <c r="K561" s="259" t="s">
        <v>254</v>
      </c>
      <c r="L561" s="255">
        <f>+L560</f>
        <v>23.03</v>
      </c>
      <c r="M561"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61" s="257" t="str">
        <f>Data!$B$5</f>
        <v>TCVN 4453:1995 – Kết cấu bê tông và bê tông cốt thép – Quy phạm thi công và nghiệm thu.</v>
      </c>
      <c r="O561" s="255" t="s">
        <v>258</v>
      </c>
      <c r="P561" s="261" t="s">
        <v>566</v>
      </c>
      <c r="Q561" s="255"/>
      <c r="R561" s="255" t="s">
        <v>251</v>
      </c>
      <c r="S561" s="255">
        <v>5</v>
      </c>
    </row>
    <row r="562" spans="1:19" s="225" customFormat="1" ht="40.5">
      <c r="A562" s="217"/>
      <c r="B562" s="218"/>
      <c r="C562" s="148">
        <f>MAX($C$3:C561)+1</f>
        <v>532</v>
      </c>
      <c r="D562" s="116" t="str">
        <f>COUNT($C$508:C562)&amp;"/BBNT/KM410+530 -KM410+573"</f>
        <v>51/BBNT/KM410+530 -KM410+573</v>
      </c>
      <c r="E562" s="219">
        <f>+E558</f>
        <v>46128</v>
      </c>
      <c r="F562" s="220" t="str">
        <f>Data!$A$2</f>
        <v>Lắp đặt ván khuôn</v>
      </c>
      <c r="G562" s="220" t="s">
        <v>642</v>
      </c>
      <c r="H562" s="251">
        <v>410530</v>
      </c>
      <c r="I562" s="251">
        <v>410573</v>
      </c>
      <c r="J562" s="202" t="s">
        <v>61</v>
      </c>
      <c r="K562" s="222" t="s">
        <v>252</v>
      </c>
      <c r="L562" s="202">
        <v>0.55000000000000004</v>
      </c>
      <c r="M562"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62" s="220" t="str">
        <f>Data!$B$2</f>
        <v>TCVN 4453:1995 – Kết cấu bê tông và bê tông cốt thép – Quy phạm thi công và nghiệm thu.</v>
      </c>
      <c r="O562" s="202" t="s">
        <v>258</v>
      </c>
      <c r="P562" s="224" t="s">
        <v>566</v>
      </c>
      <c r="Q562" s="202" t="s">
        <v>251</v>
      </c>
      <c r="R562" s="202" t="s">
        <v>251</v>
      </c>
      <c r="S562" s="202">
        <v>5</v>
      </c>
    </row>
    <row r="563" spans="1:19" s="225" customFormat="1" ht="40.5">
      <c r="A563" s="217"/>
      <c r="B563" s="218"/>
      <c r="C563" s="148">
        <f>MAX($C$3:C562)+1</f>
        <v>533</v>
      </c>
      <c r="D563" s="116" t="str">
        <f>COUNT($C$508:C563)&amp;"/BBNT/KM410+530 -KM410+573"</f>
        <v>52/BBNT/KM410+530 -KM410+573</v>
      </c>
      <c r="E563" s="219">
        <f>+E560</f>
        <v>46129</v>
      </c>
      <c r="F563" s="220" t="str">
        <f>Data!$A$4</f>
        <v>Đổ bê tông</v>
      </c>
      <c r="G563" s="220" t="s">
        <v>643</v>
      </c>
      <c r="H563" s="251">
        <v>410530</v>
      </c>
      <c r="I563" s="251">
        <v>410573</v>
      </c>
      <c r="J563" s="202" t="s">
        <v>61</v>
      </c>
      <c r="K563" s="222" t="s">
        <v>254</v>
      </c>
      <c r="L563" s="202">
        <v>0.11</v>
      </c>
      <c r="M563"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63" s="220" t="str">
        <f>Data!$B$4</f>
        <v xml:space="preserve"> TCVN 4453 : 1995 và các tiêu chuẩn, quy chuẩn hiện hành của nhà nước.</v>
      </c>
      <c r="O563" s="116" t="s">
        <v>257</v>
      </c>
      <c r="P563" s="224" t="s">
        <v>566</v>
      </c>
      <c r="Q563" s="202" t="s">
        <v>251</v>
      </c>
      <c r="R563" s="202" t="s">
        <v>251</v>
      </c>
      <c r="S563" s="202">
        <v>5</v>
      </c>
    </row>
    <row r="564" spans="1:19" s="225" customFormat="1" ht="33.75">
      <c r="A564" s="217"/>
      <c r="B564" s="218"/>
      <c r="C564" s="148">
        <f>MAX($C$3:C563)+1</f>
        <v>534</v>
      </c>
      <c r="D564" s="116" t="str">
        <f>COUNT($C$508:C564)&amp;"/BBNT/KM410+530 -KM410+573"</f>
        <v>53/BBNT/KM410+530 -KM410+573</v>
      </c>
      <c r="E564" s="219">
        <f>+E563+7</f>
        <v>46136</v>
      </c>
      <c r="F564" s="220" t="str">
        <f>Data!$A$5</f>
        <v>NT bê tông</v>
      </c>
      <c r="G564" s="220" t="s">
        <v>644</v>
      </c>
      <c r="H564" s="251">
        <v>410530</v>
      </c>
      <c r="I564" s="251">
        <v>410573</v>
      </c>
      <c r="J564" s="202" t="s">
        <v>61</v>
      </c>
      <c r="K564" s="222" t="s">
        <v>254</v>
      </c>
      <c r="L564" s="202">
        <f>+L563</f>
        <v>0.11</v>
      </c>
      <c r="M564"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64" s="220" t="str">
        <f>Data!$B$5</f>
        <v>TCVN 4453:1995 – Kết cấu bê tông và bê tông cốt thép – Quy phạm thi công và nghiệm thu.</v>
      </c>
      <c r="O564" s="202" t="s">
        <v>258</v>
      </c>
      <c r="P564" s="224" t="s">
        <v>566</v>
      </c>
      <c r="Q564" s="202"/>
      <c r="R564" s="202" t="s">
        <v>251</v>
      </c>
      <c r="S564" s="202">
        <v>5</v>
      </c>
    </row>
    <row r="565" spans="1:19" s="262" customFormat="1" ht="40.5">
      <c r="A565" s="252"/>
      <c r="B565" s="253"/>
      <c r="C565" s="148">
        <f>MAX($C$3:C564)+1</f>
        <v>535</v>
      </c>
      <c r="D565" s="116" t="str">
        <f>COUNT($C$508:C565)&amp;"/BBNT/KM410+530 -KM410+573"</f>
        <v>54/BBNT/KM410+530 -KM410+573</v>
      </c>
      <c r="E565" s="256">
        <f>+E562</f>
        <v>46128</v>
      </c>
      <c r="F565" s="257" t="str">
        <f>Data!$A$2</f>
        <v>Lắp đặt ván khuôn</v>
      </c>
      <c r="G565" s="257" t="s">
        <v>645</v>
      </c>
      <c r="H565" s="285">
        <v>410530</v>
      </c>
      <c r="I565" s="285">
        <v>410573</v>
      </c>
      <c r="J565" s="255" t="s">
        <v>61</v>
      </c>
      <c r="K565" s="259" t="s">
        <v>252</v>
      </c>
      <c r="L565" s="255">
        <v>19.440000000000001</v>
      </c>
      <c r="M565" s="260"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65" s="257" t="str">
        <f>Data!$B$2</f>
        <v>TCVN 4453:1995 – Kết cấu bê tông và bê tông cốt thép – Quy phạm thi công và nghiệm thu.</v>
      </c>
      <c r="O565" s="255" t="s">
        <v>258</v>
      </c>
      <c r="P565" s="261" t="s">
        <v>566</v>
      </c>
      <c r="Q565" s="255" t="s">
        <v>251</v>
      </c>
      <c r="R565" s="255" t="s">
        <v>251</v>
      </c>
      <c r="S565" s="255">
        <v>5</v>
      </c>
    </row>
    <row r="566" spans="1:19" s="262" customFormat="1" ht="33.75">
      <c r="A566" s="252"/>
      <c r="B566" s="253"/>
      <c r="C566" s="148">
        <f>MAX($C$3:C565)+1</f>
        <v>536</v>
      </c>
      <c r="D566" s="116" t="str">
        <f>COUNT($C$508:C566)&amp;"/BBNT/KM410+530 -KM410+573"</f>
        <v>55/BBNT/KM410+530 -KM410+573</v>
      </c>
      <c r="E566" s="256">
        <f>+E565</f>
        <v>46128</v>
      </c>
      <c r="F566" s="257" t="str">
        <f>Data!$A$40</f>
        <v>Lót bạt dứa</v>
      </c>
      <c r="G566" s="257" t="s">
        <v>646</v>
      </c>
      <c r="H566" s="285">
        <v>410530</v>
      </c>
      <c r="I566" s="285">
        <v>410573</v>
      </c>
      <c r="J566" s="255" t="s">
        <v>61</v>
      </c>
      <c r="K566" s="259" t="s">
        <v>252</v>
      </c>
      <c r="L566" s="255">
        <v>25.59</v>
      </c>
      <c r="M566" s="260"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66" s="257" t="str">
        <f>Data!$B$40</f>
        <v>TCVN 4453:1995 – Kết cấu bê tông và bê tông cốt thép – Quy phạm thi công và nghiệm thu.</v>
      </c>
      <c r="O566" s="255" t="s">
        <v>258</v>
      </c>
      <c r="P566" s="261" t="s">
        <v>566</v>
      </c>
      <c r="Q566" s="255" t="s">
        <v>251</v>
      </c>
      <c r="R566" s="255" t="s">
        <v>251</v>
      </c>
      <c r="S566" s="255">
        <v>5</v>
      </c>
    </row>
    <row r="567" spans="1:19" s="262" customFormat="1" ht="40.5">
      <c r="A567" s="252"/>
      <c r="B567" s="253"/>
      <c r="C567" s="148">
        <f>MAX($C$3:C566)+1</f>
        <v>537</v>
      </c>
      <c r="D567" s="116" t="str">
        <f>COUNT($C$508:C567)&amp;"/BBNT/KM410+530 -KM410+573"</f>
        <v>56/BBNT/KM410+530 -KM410+573</v>
      </c>
      <c r="E567" s="256">
        <f>+E563</f>
        <v>46129</v>
      </c>
      <c r="F567" s="257" t="str">
        <f>Data!$A$4</f>
        <v>Đổ bê tông</v>
      </c>
      <c r="G567" s="257" t="s">
        <v>647</v>
      </c>
      <c r="H567" s="285">
        <v>410530</v>
      </c>
      <c r="I567" s="285">
        <v>410573</v>
      </c>
      <c r="J567" s="255" t="s">
        <v>61</v>
      </c>
      <c r="K567" s="259" t="s">
        <v>254</v>
      </c>
      <c r="L567" s="255">
        <v>3.7</v>
      </c>
      <c r="M567"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67" s="257" t="str">
        <f>Data!$B$4</f>
        <v xml:space="preserve"> TCVN 4453 : 1995 và các tiêu chuẩn, quy chuẩn hiện hành của nhà nước.</v>
      </c>
      <c r="O567" s="116" t="s">
        <v>257</v>
      </c>
      <c r="P567" s="261" t="s">
        <v>566</v>
      </c>
      <c r="Q567" s="255" t="s">
        <v>251</v>
      </c>
      <c r="R567" s="255" t="s">
        <v>251</v>
      </c>
      <c r="S567" s="255">
        <v>5</v>
      </c>
    </row>
    <row r="568" spans="1:19" s="262" customFormat="1" ht="33.75">
      <c r="A568" s="252"/>
      <c r="B568" s="253"/>
      <c r="C568" s="148">
        <f>MAX($C$3:C567)+1</f>
        <v>538</v>
      </c>
      <c r="D568" s="116" t="str">
        <f>COUNT($C$508:C568)&amp;"/BBNT/KM410+530 -KM410+573"</f>
        <v>57/BBNT/KM410+530 -KM410+573</v>
      </c>
      <c r="E568" s="256">
        <f>+E567+7</f>
        <v>46136</v>
      </c>
      <c r="F568" s="257" t="str">
        <f>Data!$A$5</f>
        <v>NT bê tông</v>
      </c>
      <c r="G568" s="257" t="s">
        <v>648</v>
      </c>
      <c r="H568" s="285">
        <v>410530</v>
      </c>
      <c r="I568" s="285">
        <v>410573</v>
      </c>
      <c r="J568" s="255" t="s">
        <v>61</v>
      </c>
      <c r="K568" s="259" t="s">
        <v>254</v>
      </c>
      <c r="L568" s="255">
        <f>+L567</f>
        <v>3.7</v>
      </c>
      <c r="M568"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68" s="257" t="str">
        <f>Data!$B$5</f>
        <v>TCVN 4453:1995 – Kết cấu bê tông và bê tông cốt thép – Quy phạm thi công và nghiệm thu.</v>
      </c>
      <c r="O568" s="255" t="s">
        <v>258</v>
      </c>
      <c r="P568" s="261" t="s">
        <v>566</v>
      </c>
      <c r="Q568" s="255"/>
      <c r="R568" s="255" t="s">
        <v>251</v>
      </c>
      <c r="S568" s="255">
        <v>5</v>
      </c>
    </row>
    <row r="569" spans="1:19" s="225" customFormat="1" ht="40.5">
      <c r="A569" s="217"/>
      <c r="B569" s="218"/>
      <c r="C569" s="148">
        <f>MAX($C$3:C568)+1</f>
        <v>539</v>
      </c>
      <c r="D569" s="116" t="str">
        <f>COUNT($C$508:C569)&amp;"/BBNT/KM410+530 -KM410+573"</f>
        <v>58/BBNT/KM410+530 -KM410+573</v>
      </c>
      <c r="E569" s="219">
        <f>+E567</f>
        <v>46129</v>
      </c>
      <c r="F569" s="220" t="str">
        <f>Data!$A$3</f>
        <v>Lắp đặt cốt thép</v>
      </c>
      <c r="G569" s="272" t="s">
        <v>650</v>
      </c>
      <c r="H569" s="251">
        <v>410533</v>
      </c>
      <c r="I569" s="251">
        <v>410538</v>
      </c>
      <c r="J569" s="202" t="s">
        <v>61</v>
      </c>
      <c r="K569" s="222" t="s">
        <v>649</v>
      </c>
      <c r="L569" s="202">
        <v>5</v>
      </c>
      <c r="M569" s="223" t="str">
        <f>Data!$I$3</f>
        <v>- Độ sạch: Đảm bảo;
- Liên kết giữa các thanh thép: Đảm bảo ổn định, chắc chắc;
- Chủng loại: Thép Hòa phát;
- Bước thép: Theo HSTK;
- Khối lượng: Đảm bảo theo HSTK;
- Đánh giá: Phù hợp với thiết kế và tiêu chuẩn kỹ thuật, quy trình thi công và nghiệm thu.</v>
      </c>
      <c r="N569" s="220" t="str">
        <f>Data!$B$3</f>
        <v>TCVN 4453:1995 – Kết cấu bê tông và bê tông cốt thép – Quy phạm thi công và nghiệm thu.</v>
      </c>
      <c r="O569" s="202" t="s">
        <v>258</v>
      </c>
      <c r="P569" s="224" t="s">
        <v>566</v>
      </c>
      <c r="Q569" s="202" t="s">
        <v>251</v>
      </c>
      <c r="R569" s="202" t="s">
        <v>251</v>
      </c>
      <c r="S569" s="202">
        <v>5</v>
      </c>
    </row>
    <row r="570" spans="1:19" s="225" customFormat="1" ht="40.5">
      <c r="A570" s="217"/>
      <c r="B570" s="218"/>
      <c r="C570" s="148">
        <f>MAX($C$3:C569)+1</f>
        <v>540</v>
      </c>
      <c r="D570" s="116" t="str">
        <f>COUNT($C$508:C570)&amp;"/BBNT/KM410+530 -KM410+573"</f>
        <v>59/BBNT/KM410+530 -KM410+573</v>
      </c>
      <c r="E570" s="219">
        <f>+E567</f>
        <v>46129</v>
      </c>
      <c r="F570" s="220" t="str">
        <f>Data!$A$2</f>
        <v>Lắp đặt ván khuôn</v>
      </c>
      <c r="G570" s="220" t="s">
        <v>651</v>
      </c>
      <c r="H570" s="251">
        <v>410533</v>
      </c>
      <c r="I570" s="251">
        <v>410538</v>
      </c>
      <c r="J570" s="202" t="s">
        <v>61</v>
      </c>
      <c r="K570" s="222" t="s">
        <v>649</v>
      </c>
      <c r="L570" s="202">
        <v>5</v>
      </c>
      <c r="M570" s="223"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570" s="220" t="str">
        <f>Data!$B$2</f>
        <v>TCVN 4453:1995 – Kết cấu bê tông và bê tông cốt thép – Quy phạm thi công và nghiệm thu.</v>
      </c>
      <c r="O570" s="202" t="s">
        <v>258</v>
      </c>
      <c r="P570" s="224" t="s">
        <v>566</v>
      </c>
      <c r="Q570" s="202" t="s">
        <v>251</v>
      </c>
      <c r="R570" s="202" t="s">
        <v>251</v>
      </c>
      <c r="S570" s="202">
        <v>5</v>
      </c>
    </row>
    <row r="571" spans="1:19" s="225" customFormat="1" ht="40.5">
      <c r="A571" s="217"/>
      <c r="B571" s="218"/>
      <c r="C571" s="148">
        <f>MAX($C$3:C570)+1</f>
        <v>541</v>
      </c>
      <c r="D571" s="116" t="str">
        <f>COUNT($C$508:C571)&amp;"/BBNT/KM410+530 -KM410+573"</f>
        <v>60/BBNT/KM410+530 -KM410+573</v>
      </c>
      <c r="E571" s="219">
        <f>+E567</f>
        <v>46129</v>
      </c>
      <c r="F571" s="220" t="str">
        <f>Data!$A$4</f>
        <v>Đổ bê tông</v>
      </c>
      <c r="G571" s="220" t="s">
        <v>652</v>
      </c>
      <c r="H571" s="251">
        <v>410533</v>
      </c>
      <c r="I571" s="251">
        <v>410538</v>
      </c>
      <c r="J571" s="202" t="s">
        <v>61</v>
      </c>
      <c r="K571" s="222" t="s">
        <v>254</v>
      </c>
      <c r="L571" s="202">
        <v>0.57499999999999996</v>
      </c>
      <c r="M571"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71" s="220" t="str">
        <f>Data!$B$4</f>
        <v xml:space="preserve"> TCVN 4453 : 1995 và các tiêu chuẩn, quy chuẩn hiện hành của nhà nước.</v>
      </c>
      <c r="O571" s="116" t="s">
        <v>257</v>
      </c>
      <c r="P571" s="224" t="s">
        <v>566</v>
      </c>
      <c r="Q571" s="202" t="s">
        <v>251</v>
      </c>
      <c r="R571" s="202" t="s">
        <v>251</v>
      </c>
      <c r="S571" s="202">
        <v>5</v>
      </c>
    </row>
    <row r="572" spans="1:19" s="225" customFormat="1" ht="33.75">
      <c r="A572" s="217"/>
      <c r="B572" s="218"/>
      <c r="C572" s="148">
        <f>MAX($C$3:C571)+1</f>
        <v>542</v>
      </c>
      <c r="D572" s="116" t="str">
        <f>COUNT($C$508:C572)&amp;"/BBNT/KM410+530 -KM410+573"</f>
        <v>61/BBNT/KM410+530 -KM410+573</v>
      </c>
      <c r="E572" s="219">
        <f>+E571+7</f>
        <v>46136</v>
      </c>
      <c r="F572" s="220" t="str">
        <f>Data!$A$5</f>
        <v>NT bê tông</v>
      </c>
      <c r="G572" s="220" t="s">
        <v>653</v>
      </c>
      <c r="H572" s="251">
        <v>410533</v>
      </c>
      <c r="I572" s="251">
        <v>410538</v>
      </c>
      <c r="J572" s="202" t="s">
        <v>61</v>
      </c>
      <c r="K572" s="222" t="s">
        <v>254</v>
      </c>
      <c r="L572" s="202">
        <f>+L571</f>
        <v>0.57499999999999996</v>
      </c>
      <c r="M572"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72" s="220" t="str">
        <f>Data!$B$5</f>
        <v>TCVN 4453:1995 – Kết cấu bê tông và bê tông cốt thép – Quy phạm thi công và nghiệm thu.</v>
      </c>
      <c r="O572" s="202" t="s">
        <v>258</v>
      </c>
      <c r="P572" s="224" t="s">
        <v>566</v>
      </c>
      <c r="Q572" s="202"/>
      <c r="R572" s="202" t="s">
        <v>251</v>
      </c>
      <c r="S572" s="202">
        <v>5</v>
      </c>
    </row>
    <row r="573" spans="1:19" s="225" customFormat="1" ht="40.5">
      <c r="A573" s="217"/>
      <c r="B573" s="218"/>
      <c r="C573" s="148">
        <f>MAX($C$3:C572)+1</f>
        <v>543</v>
      </c>
      <c r="D573" s="116" t="str">
        <f>COUNT($C$508:C573)&amp;"/BBNT/KM410+530 -KM410+573"</f>
        <v>62/BBNT/KM410+530 -KM410+573</v>
      </c>
      <c r="E573" s="219">
        <f>+E572</f>
        <v>46136</v>
      </c>
      <c r="F573" s="220" t="str">
        <f>Data!$A$60</f>
        <v>Lắp đặt tấm đan rãnh</v>
      </c>
      <c r="G573" s="220" t="s">
        <v>626</v>
      </c>
      <c r="H573" s="251">
        <v>410533</v>
      </c>
      <c r="I573" s="251">
        <v>410538</v>
      </c>
      <c r="J573" s="202" t="s">
        <v>61</v>
      </c>
      <c r="K573" s="222" t="s">
        <v>630</v>
      </c>
      <c r="L573" s="202">
        <v>5</v>
      </c>
      <c r="M573" s="223" t="str">
        <f>Data!$I$60</f>
        <v>- Lắp đặt tấm đan rãnh đúng vị trí, phạm vi theo thiết kế;
- Tấm đan được kiểm tra, không nứt vỡ, đảm bảo chịu lực;
- Lắp đúng cao độ, khớp rãnh, bề mặt bằng phẳng, không kênh lệch;
- Khe tiếp giáp kín khít, không xô lệch;
- Hệ thống rãnh đảm bảo an toàn, thoát nước tốt;
- Đánh giá: phù hợp thiết kế và tiêu chuẩn kỹ thuật.</v>
      </c>
      <c r="N573" s="220" t="str">
        <f>Data!$B$60</f>
        <v xml:space="preserve"> TCVN 9113-2012, TCVN 9436-2012 và các tiêu chuẩn, quy chuẩn hiện hành của nhà nước.</v>
      </c>
      <c r="O573" s="202" t="s">
        <v>258</v>
      </c>
      <c r="P573" s="224" t="s">
        <v>566</v>
      </c>
      <c r="Q573" s="202"/>
      <c r="R573" s="202" t="s">
        <v>251</v>
      </c>
      <c r="S573" s="202">
        <v>5</v>
      </c>
    </row>
    <row r="574" spans="1:19" s="262" customFormat="1" ht="60">
      <c r="A574" s="252"/>
      <c r="B574" s="253"/>
      <c r="C574" s="254">
        <f>MAX($C$3:C573)+1</f>
        <v>544</v>
      </c>
      <c r="D574" s="255" t="str">
        <f>COUNT($C$508:C574)&amp;"/BBNT/KM410+530 -KM410+573"</f>
        <v>63/BBNT/KM410+530 -KM410+573</v>
      </c>
      <c r="E574" s="256">
        <f>+E573</f>
        <v>46136</v>
      </c>
      <c r="F574" s="257" t="s">
        <v>654</v>
      </c>
      <c r="G574" s="268" t="s">
        <v>654</v>
      </c>
      <c r="H574" s="285">
        <v>410533</v>
      </c>
      <c r="I574" s="285">
        <v>410538</v>
      </c>
      <c r="J574" s="285" t="s">
        <v>634</v>
      </c>
      <c r="K574" s="259"/>
      <c r="L574" s="271" t="s">
        <v>655</v>
      </c>
      <c r="M574" s="260" t="str">
        <f>Data!$I$61</f>
        <v>- Đào khuôn đường đúng vị trí, phạm vi, kích thước, cao độ; nền được làm sạch, loại bỏ đất yếu;
- Nền khuôn được san gạt, xử lý, lu lèn đúng quy trình, đảm bảo ổn định;
- Lu lèn đạt độ chặt K≥0,98 theo thiết kế;
- Bề mặt khuôn bằng phẳng, đúng cao độ, không lún, không bùn yếu;
- Đánh giá: Phù hợp với thiết kế và tiêu chuẩn kỹ thuật, quy trình thi công và nghiệm thu;</v>
      </c>
      <c r="N574" s="257" t="str">
        <f>Data!$B$61</f>
        <v xml:space="preserve"> TCVN 9436-2012, TCVN 4447-2012 và các tiêu chuẩn, quy chuẩn hiện hành của nhà nước.</v>
      </c>
      <c r="O574" s="255" t="s">
        <v>258</v>
      </c>
      <c r="P574" s="261" t="s">
        <v>566</v>
      </c>
      <c r="Q574" s="255" t="s">
        <v>251</v>
      </c>
      <c r="R574" s="255" t="s">
        <v>251</v>
      </c>
      <c r="S574" s="255">
        <v>5</v>
      </c>
    </row>
    <row r="575" spans="1:19" s="262" customFormat="1" ht="40.5">
      <c r="A575" s="252"/>
      <c r="B575" s="253"/>
      <c r="C575" s="254">
        <f>MAX($C$3:C574)+1</f>
        <v>545</v>
      </c>
      <c r="D575" s="255" t="str">
        <f>COUNT($C$508:C575)&amp;"/BBNT/KM410+530 -KM410+573"</f>
        <v>64/BBNT/KM410+530 -KM410+573</v>
      </c>
      <c r="E575" s="256">
        <f>+E574+1</f>
        <v>46137</v>
      </c>
      <c r="F575" s="257" t="str">
        <f>Data!$A$31</f>
        <v>Lớp móng đá dăm nước</v>
      </c>
      <c r="G575" s="257" t="s">
        <v>316</v>
      </c>
      <c r="H575" s="258">
        <v>410500</v>
      </c>
      <c r="I575" s="258">
        <v>410564.36</v>
      </c>
      <c r="J575" s="285" t="s">
        <v>634</v>
      </c>
      <c r="K575" s="259" t="s">
        <v>252</v>
      </c>
      <c r="L575" s="255">
        <v>243.37</v>
      </c>
      <c r="M575" s="260"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75" s="257" t="str">
        <f>Data!$B$31</f>
        <v>TCVN 9504:2012 - Lớp kết cấu áo đường đá dăm nước - thi công và nghiệm thu</v>
      </c>
      <c r="O575" s="255" t="s">
        <v>258</v>
      </c>
      <c r="P575" s="261" t="s">
        <v>566</v>
      </c>
      <c r="Q575" s="255" t="s">
        <v>251</v>
      </c>
      <c r="R575" s="255"/>
      <c r="S575" s="255">
        <v>5</v>
      </c>
    </row>
    <row r="576" spans="1:19" s="262" customFormat="1" ht="40.5">
      <c r="A576" s="252"/>
      <c r="B576" s="253"/>
      <c r="C576" s="254">
        <f>MAX($C$3:C575)+1</f>
        <v>546</v>
      </c>
      <c r="D576" s="255" t="str">
        <f>COUNT($C$508:C576)&amp;"/BBNT/KM410+530 -KM410+573"</f>
        <v>65/BBNT/KM410+530 -KM410+573</v>
      </c>
      <c r="E576" s="256">
        <f>+E575+1</f>
        <v>46138</v>
      </c>
      <c r="F576" s="257" t="str">
        <f>Data!$A$31</f>
        <v>Lớp móng đá dăm nước</v>
      </c>
      <c r="G576" s="257" t="s">
        <v>316</v>
      </c>
      <c r="H576" s="258">
        <v>410564.36</v>
      </c>
      <c r="I576" s="258">
        <v>410624.37</v>
      </c>
      <c r="J576" s="285" t="s">
        <v>634</v>
      </c>
      <c r="K576" s="259" t="s">
        <v>252</v>
      </c>
      <c r="L576" s="255">
        <v>247.87</v>
      </c>
      <c r="M576" s="260"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76" s="257" t="str">
        <f>Data!$B$31</f>
        <v>TCVN 9504:2012 - Lớp kết cấu áo đường đá dăm nước - thi công và nghiệm thu</v>
      </c>
      <c r="O576" s="255" t="s">
        <v>258</v>
      </c>
      <c r="P576" s="261" t="s">
        <v>566</v>
      </c>
      <c r="Q576" s="255" t="s">
        <v>251</v>
      </c>
      <c r="R576" s="255" t="s">
        <v>251</v>
      </c>
      <c r="S576" s="255">
        <v>5</v>
      </c>
    </row>
    <row r="577" spans="1:19" s="262" customFormat="1" ht="40.5">
      <c r="A577" s="252"/>
      <c r="B577" s="253"/>
      <c r="C577" s="254">
        <f>MAX($C$3:C576)+1</f>
        <v>547</v>
      </c>
      <c r="D577" s="255" t="str">
        <f>COUNT($C$508:C577)&amp;"/BBNT/KM410+530 -KM410+573"</f>
        <v>66/BBNT/KM410+530 -KM410+573</v>
      </c>
      <c r="E577" s="256">
        <f t="shared" ref="E577:E581" si="48">+E576+1</f>
        <v>46139</v>
      </c>
      <c r="F577" s="257" t="str">
        <f>Data!$A$31</f>
        <v>Lớp móng đá dăm nước</v>
      </c>
      <c r="G577" s="257" t="s">
        <v>317</v>
      </c>
      <c r="H577" s="258">
        <v>410500</v>
      </c>
      <c r="I577" s="258">
        <v>410564.36</v>
      </c>
      <c r="J577" s="285" t="s">
        <v>634</v>
      </c>
      <c r="K577" s="259" t="s">
        <v>252</v>
      </c>
      <c r="L577" s="255">
        <v>243.37</v>
      </c>
      <c r="M577" s="260"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77" s="257" t="str">
        <f>Data!$B$31</f>
        <v>TCVN 9504:2012 - Lớp kết cấu áo đường đá dăm nước - thi công và nghiệm thu</v>
      </c>
      <c r="O577" s="255" t="s">
        <v>258</v>
      </c>
      <c r="P577" s="261" t="s">
        <v>566</v>
      </c>
      <c r="Q577" s="255" t="s">
        <v>251</v>
      </c>
      <c r="R577" s="255" t="s">
        <v>251</v>
      </c>
      <c r="S577" s="255">
        <v>5</v>
      </c>
    </row>
    <row r="578" spans="1:19" s="262" customFormat="1" ht="40.5">
      <c r="A578" s="252"/>
      <c r="B578" s="253"/>
      <c r="C578" s="254">
        <f>MAX($C$3:C577)+1</f>
        <v>548</v>
      </c>
      <c r="D578" s="255" t="str">
        <f>COUNT($C$508:C578)&amp;"/BBNT/KM410+530 -KM410+573"</f>
        <v>67/BBNT/KM410+530 -KM410+573</v>
      </c>
      <c r="E578" s="256">
        <f t="shared" si="48"/>
        <v>46140</v>
      </c>
      <c r="F578" s="257" t="str">
        <f>Data!$A$31</f>
        <v>Lớp móng đá dăm nước</v>
      </c>
      <c r="G578" s="257" t="s">
        <v>317</v>
      </c>
      <c r="H578" s="258">
        <v>410564.36</v>
      </c>
      <c r="I578" s="258">
        <v>410624.37</v>
      </c>
      <c r="J578" s="285" t="s">
        <v>634</v>
      </c>
      <c r="K578" s="259" t="s">
        <v>252</v>
      </c>
      <c r="L578" s="255">
        <v>247.87</v>
      </c>
      <c r="M578" s="260"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78" s="257" t="str">
        <f>Data!$B$31</f>
        <v>TCVN 9504:2012 - Lớp kết cấu áo đường đá dăm nước - thi công và nghiệm thu</v>
      </c>
      <c r="O578" s="255" t="s">
        <v>258</v>
      </c>
      <c r="P578" s="261" t="s">
        <v>566</v>
      </c>
      <c r="Q578" s="255" t="s">
        <v>251</v>
      </c>
      <c r="R578" s="255" t="s">
        <v>251</v>
      </c>
      <c r="S578" s="255">
        <v>5</v>
      </c>
    </row>
    <row r="579" spans="1:19" s="262" customFormat="1" ht="40.5">
      <c r="A579" s="252"/>
      <c r="B579" s="253"/>
      <c r="C579" s="254">
        <f>MAX($C$3:C578)+1</f>
        <v>549</v>
      </c>
      <c r="D579" s="255" t="str">
        <f>COUNT($C$508:C579)&amp;"/BBNT/KM410+530 -KM410+573"</f>
        <v>68/BBNT/KM410+530 -KM410+573</v>
      </c>
      <c r="E579" s="256">
        <f t="shared" si="48"/>
        <v>46141</v>
      </c>
      <c r="F579" s="257" t="str">
        <f>Data!$A$31</f>
        <v>Lớp móng đá dăm nước</v>
      </c>
      <c r="G579" s="257" t="s">
        <v>319</v>
      </c>
      <c r="H579" s="258">
        <v>410500</v>
      </c>
      <c r="I579" s="258">
        <v>410564.36</v>
      </c>
      <c r="J579" s="285" t="s">
        <v>634</v>
      </c>
      <c r="K579" s="259" t="s">
        <v>252</v>
      </c>
      <c r="L579" s="255">
        <v>243.37</v>
      </c>
      <c r="M579" s="260"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79" s="257" t="str">
        <f>Data!$B$31</f>
        <v>TCVN 9504:2012 - Lớp kết cấu áo đường đá dăm nước - thi công và nghiệm thu</v>
      </c>
      <c r="O579" s="255" t="s">
        <v>258</v>
      </c>
      <c r="P579" s="261" t="s">
        <v>566</v>
      </c>
      <c r="Q579" s="255" t="s">
        <v>251</v>
      </c>
      <c r="R579" s="255" t="s">
        <v>251</v>
      </c>
      <c r="S579" s="255">
        <v>5</v>
      </c>
    </row>
    <row r="580" spans="1:19" s="262" customFormat="1" ht="40.5">
      <c r="A580" s="252"/>
      <c r="B580" s="253"/>
      <c r="C580" s="254">
        <f>MAX($C$3:C579)+1</f>
        <v>550</v>
      </c>
      <c r="D580" s="255" t="str">
        <f>COUNT($C$508:C580)&amp;"/BBNT/KM410+530 -KM410+573"</f>
        <v>69/BBNT/KM410+530 -KM410+573</v>
      </c>
      <c r="E580" s="256">
        <f t="shared" si="48"/>
        <v>46142</v>
      </c>
      <c r="F580" s="257" t="str">
        <f>Data!$A$31</f>
        <v>Lớp móng đá dăm nước</v>
      </c>
      <c r="G580" s="257" t="s">
        <v>319</v>
      </c>
      <c r="H580" s="258">
        <v>410564.36</v>
      </c>
      <c r="I580" s="258">
        <v>410624.37</v>
      </c>
      <c r="J580" s="285" t="s">
        <v>634</v>
      </c>
      <c r="K580" s="259" t="s">
        <v>252</v>
      </c>
      <c r="L580" s="255">
        <v>247.87</v>
      </c>
      <c r="M580" s="260"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80" s="257" t="str">
        <f>Data!$B$31</f>
        <v>TCVN 9504:2012 - Lớp kết cấu áo đường đá dăm nước - thi công và nghiệm thu</v>
      </c>
      <c r="O580" s="255" t="s">
        <v>258</v>
      </c>
      <c r="P580" s="261" t="s">
        <v>566</v>
      </c>
      <c r="Q580" s="255" t="s">
        <v>251</v>
      </c>
      <c r="R580" s="255" t="s">
        <v>251</v>
      </c>
      <c r="S580" s="255">
        <v>5</v>
      </c>
    </row>
    <row r="581" spans="1:19" s="262" customFormat="1" ht="40.5">
      <c r="A581" s="252"/>
      <c r="B581" s="253"/>
      <c r="C581" s="254">
        <f>MAX($C$3:C580)+1</f>
        <v>551</v>
      </c>
      <c r="D581" s="255" t="str">
        <f>COUNT($C$508:C581)&amp;"/BBNT/KM410+530 -KM410+573"</f>
        <v>70/BBNT/KM410+530 -KM410+573</v>
      </c>
      <c r="E581" s="256">
        <f t="shared" si="48"/>
        <v>46143</v>
      </c>
      <c r="F581" s="257" t="str">
        <f>Data!$A$32</f>
        <v>Lớp mặt ĐDLN dày TB 1,5 cm, TCN 1,8 kg/m2</v>
      </c>
      <c r="G581" s="508" t="s">
        <v>1215</v>
      </c>
      <c r="H581" s="258">
        <v>410500</v>
      </c>
      <c r="I581" s="258">
        <v>410624.37</v>
      </c>
      <c r="J581" s="285" t="s">
        <v>634</v>
      </c>
      <c r="K581" s="259" t="s">
        <v>252</v>
      </c>
      <c r="L581" s="255">
        <v>491.24</v>
      </c>
      <c r="M581" s="260" t="str">
        <f>Data!$I$32</f>
        <v>- Vật liệu đá dăm, nhựa đường đúng chủng loại, đảm bảo kỹ thuật;
- Nhựa tưới đạt tiêu chuẩn (≈1,8 kg/m²), phân bố đều;
- Đá dăm rải đều, đúng cỡ hạt, phủ kín bề mặt;
- Lu lèn đạt độ chặt, lớp mặt ổn định, không bong bật;
- Bề mặt bằng phẳng, đảm bảo độ dốc và thoát nước;
- Đánh giá: Phù hợp thiết kế và tiêu chuẩn kỹ thuật.</v>
      </c>
      <c r="N581" s="257" t="str">
        <f>Data!$B$32</f>
        <v>TCVN 8863:2011 – Mặt đường láng nhựa – Thi công và nghiệm thu.</v>
      </c>
      <c r="O581" s="255" t="s">
        <v>258</v>
      </c>
      <c r="P581" s="261" t="s">
        <v>566</v>
      </c>
      <c r="Q581" s="255" t="s">
        <v>251</v>
      </c>
      <c r="R581" s="255" t="s">
        <v>251</v>
      </c>
      <c r="S581" s="255">
        <v>5</v>
      </c>
    </row>
    <row r="582" spans="1:19" s="506" customFormat="1" ht="40.5">
      <c r="A582" s="496"/>
      <c r="B582" s="497"/>
      <c r="C582" s="254">
        <f>MAX($C$3:C581)+1</f>
        <v>552</v>
      </c>
      <c r="D582" s="503" t="str">
        <f>COUNT($C$508:C582)&amp;"/BBNT/KM410+530 -KM410+573"</f>
        <v>71/BBNT/KM410+530 -KM410+573</v>
      </c>
      <c r="E582" s="498">
        <f>+E581+10</f>
        <v>46153</v>
      </c>
      <c r="F582" s="499" t="str">
        <f>Data!$A$32</f>
        <v>Lớp mặt ĐDLN dày TB 1,5 cm, TCN 1,8 kg/m2</v>
      </c>
      <c r="G582" s="508" t="s">
        <v>1204</v>
      </c>
      <c r="H582" s="500">
        <v>410500</v>
      </c>
      <c r="I582" s="500">
        <v>410624.37</v>
      </c>
      <c r="J582" s="501" t="s">
        <v>634</v>
      </c>
      <c r="K582" s="502" t="s">
        <v>252</v>
      </c>
      <c r="L582" s="503">
        <v>491.24</v>
      </c>
      <c r="M582" s="504" t="str">
        <f>Data!$I$32</f>
        <v>- Vật liệu đá dăm, nhựa đường đúng chủng loại, đảm bảo kỹ thuật;
- Nhựa tưới đạt tiêu chuẩn (≈1,8 kg/m²), phân bố đều;
- Đá dăm rải đều, đúng cỡ hạt, phủ kín bề mặt;
- Lu lèn đạt độ chặt, lớp mặt ổn định, không bong bật;
- Bề mặt bằng phẳng, đảm bảo độ dốc và thoát nước;
- Đánh giá: Phù hợp thiết kế và tiêu chuẩn kỹ thuật.</v>
      </c>
      <c r="N582" s="499" t="str">
        <f>Data!$B$32</f>
        <v>TCVN 8863:2011 – Mặt đường láng nhựa – Thi công và nghiệm thu.</v>
      </c>
      <c r="O582" s="503" t="s">
        <v>1203</v>
      </c>
      <c r="P582" s="505" t="s">
        <v>566</v>
      </c>
      <c r="Q582" s="503"/>
      <c r="R582" s="503" t="s">
        <v>251</v>
      </c>
      <c r="S582" s="503">
        <v>5</v>
      </c>
    </row>
    <row r="583" spans="1:19" s="345" customFormat="1" ht="33.75">
      <c r="A583" s="336"/>
      <c r="B583" s="337"/>
      <c r="C583" s="148">
        <f>MAX($C$3:C582)+1</f>
        <v>553</v>
      </c>
      <c r="D583" s="335" t="str">
        <f>COUNT($C$508:C583)&amp;"/BBNT/KM410+530 -KM410+573"</f>
        <v>72/BBNT/KM410+530 -KM410+573</v>
      </c>
      <c r="E583" s="338">
        <v>46163</v>
      </c>
      <c r="F583" s="339" t="str">
        <f>Data!$A$64</f>
        <v>Vệ sinh mặt đường trước khi tưới nhựa dính bám</v>
      </c>
      <c r="G583" s="339" t="str">
        <f>Data!$A$64</f>
        <v>Vệ sinh mặt đường trước khi tưới nhựa dính bám</v>
      </c>
      <c r="H583" s="346">
        <v>410500</v>
      </c>
      <c r="I583" s="346">
        <v>410624.37</v>
      </c>
      <c r="J583" s="340" t="s">
        <v>634</v>
      </c>
      <c r="K583" s="341" t="s">
        <v>252</v>
      </c>
      <c r="L583" s="335">
        <v>491.24</v>
      </c>
      <c r="M583" s="343" t="str">
        <f>Data!$I$64</f>
        <v>- Bề mặt mặt đường đã được quét, thổi sạch bụi bẩn và vật liệu rời;
- Không còn bùn đất, dầu mỡ, nước đọng và các tạp chất trên bề mặt thi công;
- Bề mặt mặt đường khô ráo, bằng phẳng, đảm bảo điều kiện tưới nhựa dính bám;
- Công tác vệ sinh đáp ứng yêu cầu kỹ thuật và đủ điều kiện chuyển bước thi công tiếp theo;
- Đánh giá: Phù hợp với thiết kế và tiêu chuẩn kỹ thuật, quy trình thi công và nghiệm thu.</v>
      </c>
      <c r="N583" s="339" t="str">
        <f>Data!$B$64</f>
        <v>TCVN 8819:2011 – Mặt đường bê tông nhựa nóng – Thi công và nghiệm thu.</v>
      </c>
      <c r="O583" s="335" t="s">
        <v>258</v>
      </c>
      <c r="P583" s="344" t="s">
        <v>566</v>
      </c>
      <c r="Q583" s="335" t="s">
        <v>251</v>
      </c>
      <c r="R583" s="335" t="s">
        <v>251</v>
      </c>
      <c r="S583" s="335">
        <v>5</v>
      </c>
    </row>
    <row r="584" spans="1:19" s="345" customFormat="1" ht="30">
      <c r="A584" s="336"/>
      <c r="B584" s="337"/>
      <c r="C584" s="148">
        <f>MAX($C$3:C583)+1</f>
        <v>554</v>
      </c>
      <c r="D584" s="335" t="str">
        <f>COUNT($C$508:C584)&amp;"/BBNT/KM410+530 -KM410+573"</f>
        <v>73/BBNT/KM410+530 -KM410+573</v>
      </c>
      <c r="E584" s="338">
        <f>+E583</f>
        <v>46163</v>
      </c>
      <c r="F584" s="339" t="str">
        <f>Data!$A$65</f>
        <v>Ván khuôn thép, sensor cao độ</v>
      </c>
      <c r="G584" s="339" t="str">
        <f>Data!$A$65</f>
        <v>Ván khuôn thép, sensor cao độ</v>
      </c>
      <c r="H584" s="346">
        <v>410500</v>
      </c>
      <c r="I584" s="346">
        <v>410624.37</v>
      </c>
      <c r="J584" s="340" t="s">
        <v>634</v>
      </c>
      <c r="K584" s="341" t="s">
        <v>252</v>
      </c>
      <c r="L584" s="335">
        <v>491.24</v>
      </c>
      <c r="M584" s="343" t="str">
        <f>Data!$I$65</f>
        <v>- Ván khuôn thép lắp đúng vị trí, kích thước thiết kế;
- Liên kết ván khuôn chắc chắn, ổn định khi thi công;
- Sensor cao độ bố trí đúng cao độ thiết kế;
- Đánh giá: Phù hợp với thiết kế và tiêu chuẩn kỹ thuật, quy trình thi công và nghiệm thu.</v>
      </c>
      <c r="N584" s="339" t="str">
        <f>Data!$B$65</f>
        <v>TCVN 8819:2011 – Mặt đường bê tông nhựa nóng – Thi công và nghiệm thu.</v>
      </c>
      <c r="O584" s="335" t="s">
        <v>258</v>
      </c>
      <c r="P584" s="344" t="s">
        <v>566</v>
      </c>
      <c r="Q584" s="335" t="s">
        <v>251</v>
      </c>
      <c r="R584" s="335" t="s">
        <v>251</v>
      </c>
      <c r="S584" s="335">
        <v>5</v>
      </c>
    </row>
    <row r="585" spans="1:19" ht="33.75">
      <c r="A585" s="146"/>
      <c r="B585" s="147"/>
      <c r="C585" s="148">
        <f>MAX($C$3:C584)+1</f>
        <v>555</v>
      </c>
      <c r="D585" s="116" t="str">
        <f>COUNT($C$508:C585)&amp;"/BBNT/KM410+530 -KM410+573"</f>
        <v>74/BBNT/KM410+530 -KM410+573</v>
      </c>
      <c r="E585" s="149">
        <f>+E584</f>
        <v>46163</v>
      </c>
      <c r="F585" s="114" t="str">
        <f>Data!$A$33</f>
        <v>Tưới nhựa dính bám nhũ tương CRS-1, TCN 0,5 lít/m2</v>
      </c>
      <c r="G585" s="114" t="str">
        <f>Data!$A$33</f>
        <v>Tưới nhựa dính bám nhũ tương CRS-1, TCN 0,5 lít/m2</v>
      </c>
      <c r="H585" s="187">
        <v>410500</v>
      </c>
      <c r="I585" s="187">
        <v>410624.37</v>
      </c>
      <c r="J585" s="150" t="s">
        <v>634</v>
      </c>
      <c r="K585" s="151" t="s">
        <v>252</v>
      </c>
      <c r="L585" s="116">
        <v>491.24</v>
      </c>
      <c r="M585" s="115" t="str">
        <f>Data!$I$33</f>
        <v>- Nhũ tương nhựa đường (CRS-1) đúng chủng loại, có chứng chỉ chất lượng;
- Bề mặt lớp dưới được vệ sinh sạch, khô, đảm bảo bám dính;
- Lượng nhựa tưới theo thiết kế (≈0,5 lít/m²), phân bố đều;
- Nhựa thấm bám tốt, không đọng vũng, không chảy tràn;
- Đánh giá: Phù hợp với thiết kế và tiêu chuẩn kỹ thuật, quy trình thi công và nghiệm thu.</v>
      </c>
      <c r="N585" s="114" t="str">
        <f>Data!$B$33</f>
        <v>TCVN 8819:2011 – Mặt đường bê tông nhựa nóng – Thi công và nghiệm thu.</v>
      </c>
      <c r="O585" s="116" t="s">
        <v>258</v>
      </c>
      <c r="P585" s="118" t="s">
        <v>566</v>
      </c>
      <c r="Q585" s="116" t="s">
        <v>251</v>
      </c>
      <c r="R585" s="116" t="s">
        <v>251</v>
      </c>
      <c r="S585" s="116">
        <v>5</v>
      </c>
    </row>
    <row r="586" spans="1:19" ht="40.5">
      <c r="A586" s="146"/>
      <c r="B586" s="147"/>
      <c r="C586" s="148">
        <f>MAX($C$3:C585)+1</f>
        <v>556</v>
      </c>
      <c r="D586" s="116" t="str">
        <f>COUNT($C$508:C586)&amp;"/BBNT/KM410+530 -KM410+573"</f>
        <v>75/BBNT/KM410+530 -KM410+573</v>
      </c>
      <c r="E586" s="149">
        <f>+E585</f>
        <v>46163</v>
      </c>
      <c r="F586" s="114" t="str">
        <f>Data!$A$34</f>
        <v>Thảm lớp BTNC 16 dày 5cm</v>
      </c>
      <c r="G586" s="114" t="str">
        <f>Data!$A$34</f>
        <v>Thảm lớp BTNC 16 dày 5cm</v>
      </c>
      <c r="H586" s="187">
        <v>410500</v>
      </c>
      <c r="I586" s="187">
        <v>410624.37</v>
      </c>
      <c r="J586" s="150" t="s">
        <v>634</v>
      </c>
      <c r="K586" s="151" t="s">
        <v>252</v>
      </c>
      <c r="L586" s="116">
        <v>491.24</v>
      </c>
      <c r="M586" s="115" t="str">
        <f>Data!$I$34</f>
        <v>- Hỗn hợp BTNC16 đúng cấp phối, có chứng chỉ và kết quả thí nghiệm;
- Nhiệt độ rải, lu lèn đảm bảo theo quy định;
- Rải bằng máy đúng chiều dày 5cm, phân bố đều, không phân tầng;
- Lu lèn đúng quy trình, đảm bảo độ chặt và bằng phẳng;
- Bề mặt kín chặt, không rỗ, không bong bật, đảm bảo độ dốc;
- Đánh giá: phù hợp thiết kế và tiêu chuẩn kỹ thuật;</v>
      </c>
      <c r="N586" s="114" t="str">
        <f>Data!$B$34</f>
        <v>TCVN 8819:2011 – Mặt đường bê tông nhựa nóng – Thi công và nghiệm thu.</v>
      </c>
      <c r="O586" s="116" t="s">
        <v>258</v>
      </c>
      <c r="P586" s="118" t="s">
        <v>566</v>
      </c>
      <c r="Q586" s="116" t="s">
        <v>251</v>
      </c>
      <c r="R586" s="116" t="s">
        <v>251</v>
      </c>
      <c r="S586" s="116">
        <v>5</v>
      </c>
    </row>
    <row r="587" spans="1:19" s="345" customFormat="1" ht="40.5">
      <c r="A587" s="336"/>
      <c r="B587" s="337"/>
      <c r="C587" s="148">
        <f>MAX($C$3:C586)+1</f>
        <v>557</v>
      </c>
      <c r="D587" s="335" t="str">
        <f>COUNT($C$508:C587)&amp;"/BBNT/KM410+530 -KM410+573"</f>
        <v>76/BBNT/KM410+530 -KM410+573</v>
      </c>
      <c r="E587" s="338">
        <f>+E586</f>
        <v>46163</v>
      </c>
      <c r="F587" s="339" t="str">
        <f>Data!$A$34</f>
        <v>Thảm lớp BTNC 16 dày 5cm</v>
      </c>
      <c r="G587" s="61" t="s">
        <v>1216</v>
      </c>
      <c r="H587" s="346">
        <v>410500</v>
      </c>
      <c r="I587" s="346">
        <v>410624.37</v>
      </c>
      <c r="J587" s="340" t="s">
        <v>634</v>
      </c>
      <c r="K587" s="341" t="s">
        <v>252</v>
      </c>
      <c r="L587" s="335">
        <v>491.24</v>
      </c>
      <c r="M587" s="343" t="str">
        <f>Data!$I$34</f>
        <v>- Hỗn hợp BTNC16 đúng cấp phối, có chứng chỉ và kết quả thí nghiệm;
- Nhiệt độ rải, lu lèn đảm bảo theo quy định;
- Rải bằng máy đúng chiều dày 5cm, phân bố đều, không phân tầng;
- Lu lèn đúng quy trình, đảm bảo độ chặt và bằng phẳng;
- Bề mặt kín chặt, không rỗ, không bong bật, đảm bảo độ dốc;
- Đánh giá: phù hợp thiết kế và tiêu chuẩn kỹ thuật;</v>
      </c>
      <c r="N587" s="339" t="str">
        <f>Data!$B$34</f>
        <v>TCVN 8819:2011 – Mặt đường bê tông nhựa nóng – Thi công và nghiệm thu.</v>
      </c>
      <c r="O587" s="335" t="s">
        <v>1203</v>
      </c>
      <c r="P587" s="344" t="s">
        <v>566</v>
      </c>
      <c r="Q587" s="335"/>
      <c r="R587" s="335" t="s">
        <v>251</v>
      </c>
      <c r="S587" s="335">
        <v>5</v>
      </c>
    </row>
    <row r="588" spans="1:19" ht="33.75">
      <c r="A588" s="146"/>
      <c r="B588" s="147"/>
      <c r="C588" s="148">
        <f>MAX($C$3:C587)+1</f>
        <v>558</v>
      </c>
      <c r="D588" s="116" t="str">
        <f>COUNT($C$508:C588)&amp;"/BBNT/KM410+530 -KM410+573"</f>
        <v>77/BBNT/KM410+530 -KM410+573</v>
      </c>
      <c r="E588" s="149">
        <f>+E586</f>
        <v>46163</v>
      </c>
      <c r="F588" s="114" t="str">
        <f>Data!$A$62</f>
        <v>Đắp lề đường</v>
      </c>
      <c r="G588" s="114" t="s">
        <v>682</v>
      </c>
      <c r="H588" s="187">
        <v>410500</v>
      </c>
      <c r="I588" s="187">
        <v>410624.37</v>
      </c>
      <c r="J588" s="150" t="s">
        <v>634</v>
      </c>
      <c r="K588" s="151" t="s">
        <v>254</v>
      </c>
      <c r="L588" s="116">
        <v>4.99</v>
      </c>
      <c r="M588" s="115" t="str">
        <f>Data!$I$62</f>
        <v>- Đắp lề đường đúng vị trí, phạm vi, kích thước; vật liệu đạt yêu cầu, không lẫn tạp chất;
- San gạt, thi công theo lớp đúng quy trình, đảm bảo chiều dày;
- Lu lèn đạt độ chặt theo thiết kế (K≥0,95);
- Bề mặt lề bằng phẳng, đúng cao độ, đảm bảo thoát nước;
- Đánh giá: Phù hợp với thiết kế và tiêu chuẩn kỹ thuật, quy trình thi công và nghiệm thu.</v>
      </c>
      <c r="N588" s="114" t="str">
        <f>Data!$B$62</f>
        <v xml:space="preserve"> TCVN 9436-2012, TCVN 4447-2012 và các tiêu chuẩn, quy chuẩn hiện hành của nhà nước.</v>
      </c>
      <c r="O588" s="116" t="s">
        <v>258</v>
      </c>
      <c r="P588" s="118" t="s">
        <v>566</v>
      </c>
      <c r="Q588" s="116" t="s">
        <v>251</v>
      </c>
      <c r="R588" s="116" t="s">
        <v>251</v>
      </c>
      <c r="S588" s="116">
        <v>5</v>
      </c>
    </row>
    <row r="589" spans="1:19" s="225" customFormat="1" ht="40.5">
      <c r="A589" s="217"/>
      <c r="B589" s="218"/>
      <c r="C589" s="305">
        <f>MAX($C$3:C588)+1</f>
        <v>559</v>
      </c>
      <c r="D589" s="202" t="str">
        <f>COUNT($C$508:C589)&amp;"/BBNT/KM410+530 -KM410+573"</f>
        <v>78/BBNT/KM410+530 -KM410+573</v>
      </c>
      <c r="E589" s="219">
        <v>46154</v>
      </c>
      <c r="F589" s="220" t="str">
        <f>Data!$A$39</f>
        <v>Khuôn lề gia cố BTXM</v>
      </c>
      <c r="G589" s="220" t="str">
        <f>Data!$A$39</f>
        <v>Khuôn lề gia cố BTXM</v>
      </c>
      <c r="H589" s="221">
        <v>410500</v>
      </c>
      <c r="I589" s="221">
        <v>410624.37</v>
      </c>
      <c r="J589" s="202" t="s">
        <v>61</v>
      </c>
      <c r="K589" s="222" t="s">
        <v>252</v>
      </c>
      <c r="L589" s="202">
        <v>36.36</v>
      </c>
      <c r="M589" s="223"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589" s="220" t="str">
        <f>Data!$B$39</f>
        <v>TCVN 4453:1995 – Kết cấu bê tông và bê tông cốt thép – Quy phạm thi công và nghiệm thu.</v>
      </c>
      <c r="O589" s="202" t="s">
        <v>258</v>
      </c>
      <c r="P589" s="224" t="s">
        <v>566</v>
      </c>
      <c r="Q589" s="202" t="s">
        <v>251</v>
      </c>
      <c r="R589" s="202" t="s">
        <v>251</v>
      </c>
      <c r="S589" s="202">
        <v>5</v>
      </c>
    </row>
    <row r="590" spans="1:19" s="225" customFormat="1" ht="40.5">
      <c r="A590" s="217"/>
      <c r="B590" s="218"/>
      <c r="C590" s="305">
        <f>MAX($C$3:C589)+1</f>
        <v>560</v>
      </c>
      <c r="D590" s="202" t="str">
        <f>COUNT($C$508:C590)&amp;"/BBNT/KM410+530 -KM410+573"</f>
        <v>79/BBNT/KM410+530 -KM410+573</v>
      </c>
      <c r="E590" s="219">
        <v>46154</v>
      </c>
      <c r="F590" s="220" t="str">
        <f>Data!$A$31</f>
        <v>Lớp móng đá dăm nước</v>
      </c>
      <c r="G590" s="220" t="s">
        <v>344</v>
      </c>
      <c r="H590" s="221">
        <v>410500</v>
      </c>
      <c r="I590" s="221">
        <v>410624.37</v>
      </c>
      <c r="J590" s="202" t="s">
        <v>61</v>
      </c>
      <c r="K590" s="222" t="s">
        <v>252</v>
      </c>
      <c r="L590" s="202">
        <f>+L589</f>
        <v>36.36</v>
      </c>
      <c r="M590" s="223"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90" s="220" t="str">
        <f>Data!$B$31</f>
        <v>TCVN 9504:2012 - Lớp kết cấu áo đường đá dăm nước - thi công và nghiệm thu</v>
      </c>
      <c r="O590" s="202" t="s">
        <v>258</v>
      </c>
      <c r="P590" s="224" t="s">
        <v>566</v>
      </c>
      <c r="Q590" s="202" t="s">
        <v>251</v>
      </c>
      <c r="R590" s="202" t="s">
        <v>251</v>
      </c>
      <c r="S590" s="202">
        <v>5</v>
      </c>
    </row>
    <row r="591" spans="1:19" s="225" customFormat="1" ht="33.75">
      <c r="A591" s="217"/>
      <c r="B591" s="218"/>
      <c r="C591" s="305">
        <f>MAX($C$3:C590)+1</f>
        <v>561</v>
      </c>
      <c r="D591" s="202" t="str">
        <f>COUNT($C$508:C591)&amp;"/BBNT/KM410+530 -KM410+573"</f>
        <v>80/BBNT/KM410+530 -KM410+573</v>
      </c>
      <c r="E591" s="219">
        <v>46154</v>
      </c>
      <c r="F591" s="220" t="str">
        <f>Data!$A$40</f>
        <v>Lót bạt dứa</v>
      </c>
      <c r="G591" s="220" t="s">
        <v>350</v>
      </c>
      <c r="H591" s="221">
        <v>410500</v>
      </c>
      <c r="I591" s="221">
        <v>410624.37</v>
      </c>
      <c r="J591" s="202" t="s">
        <v>61</v>
      </c>
      <c r="K591" s="222" t="s">
        <v>252</v>
      </c>
      <c r="L591" s="202">
        <f t="shared" ref="L591:L593" si="49">+L590</f>
        <v>36.36</v>
      </c>
      <c r="M591" s="223"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91" s="220" t="str">
        <f>Data!$B$40</f>
        <v>TCVN 4453:1995 – Kết cấu bê tông và bê tông cốt thép – Quy phạm thi công và nghiệm thu.</v>
      </c>
      <c r="O591" s="202" t="s">
        <v>258</v>
      </c>
      <c r="P591" s="224" t="s">
        <v>566</v>
      </c>
      <c r="Q591" s="202" t="s">
        <v>251</v>
      </c>
      <c r="R591" s="202" t="s">
        <v>251</v>
      </c>
      <c r="S591" s="202">
        <v>5</v>
      </c>
    </row>
    <row r="592" spans="1:19" s="225" customFormat="1" ht="40.5">
      <c r="A592" s="217"/>
      <c r="B592" s="218"/>
      <c r="C592" s="305">
        <f>MAX($C$3:C591)+1</f>
        <v>562</v>
      </c>
      <c r="D592" s="202" t="str">
        <f>COUNT($C$508:C592)&amp;"/BBNT/KM410+530 -KM410+573"</f>
        <v>81/BBNT/KM410+530 -KM410+573</v>
      </c>
      <c r="E592" s="219">
        <v>46154</v>
      </c>
      <c r="F592" s="220" t="str">
        <f>Data!$A$4</f>
        <v>Đổ bê tông</v>
      </c>
      <c r="G592" s="109" t="s">
        <v>463</v>
      </c>
      <c r="H592" s="221">
        <v>410500</v>
      </c>
      <c r="I592" s="221">
        <v>410624.37</v>
      </c>
      <c r="J592" s="202" t="s">
        <v>61</v>
      </c>
      <c r="K592" s="222" t="s">
        <v>252</v>
      </c>
      <c r="L592" s="202">
        <f t="shared" si="49"/>
        <v>36.36</v>
      </c>
      <c r="M592"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92" s="220" t="str">
        <f>Data!$B$4</f>
        <v xml:space="preserve"> TCVN 4453 : 1995 và các tiêu chuẩn, quy chuẩn hiện hành của nhà nước.</v>
      </c>
      <c r="O592" s="202" t="s">
        <v>257</v>
      </c>
      <c r="P592" s="224" t="s">
        <v>566</v>
      </c>
      <c r="Q592" s="202" t="s">
        <v>251</v>
      </c>
      <c r="R592" s="202" t="s">
        <v>251</v>
      </c>
      <c r="S592" s="202">
        <v>5</v>
      </c>
    </row>
    <row r="593" spans="1:19" s="225" customFormat="1" ht="33.75">
      <c r="A593" s="217"/>
      <c r="B593" s="218"/>
      <c r="C593" s="305">
        <f>MAX($C$3:C592)+1</f>
        <v>563</v>
      </c>
      <c r="D593" s="202" t="str">
        <f>COUNT($C$508:C593)&amp;"/BBNT/KM410+530 -KM410+573"</f>
        <v>82/BBNT/KM410+530 -KM410+573</v>
      </c>
      <c r="E593" s="219">
        <v>46161</v>
      </c>
      <c r="F593" s="220" t="str">
        <f>Data!$A$5</f>
        <v>NT bê tông</v>
      </c>
      <c r="G593" s="274" t="s">
        <v>464</v>
      </c>
      <c r="H593" s="221">
        <v>410500</v>
      </c>
      <c r="I593" s="221">
        <v>410624.37</v>
      </c>
      <c r="J593" s="202" t="s">
        <v>61</v>
      </c>
      <c r="K593" s="222" t="s">
        <v>252</v>
      </c>
      <c r="L593" s="202">
        <f t="shared" si="49"/>
        <v>36.36</v>
      </c>
      <c r="M593"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93" s="220" t="str">
        <f>Data!$B$5</f>
        <v>TCVN 4453:1995 – Kết cấu bê tông và bê tông cốt thép – Quy phạm thi công và nghiệm thu.</v>
      </c>
      <c r="O593" s="202" t="s">
        <v>258</v>
      </c>
      <c r="P593" s="224" t="s">
        <v>566</v>
      </c>
      <c r="Q593" s="202"/>
      <c r="R593" s="202" t="s">
        <v>251</v>
      </c>
      <c r="S593" s="202">
        <v>5</v>
      </c>
    </row>
    <row r="594" spans="1:19" s="262" customFormat="1" ht="40.5">
      <c r="A594" s="252"/>
      <c r="B594" s="253"/>
      <c r="C594" s="254">
        <f>MAX($C$3:C593)+1</f>
        <v>564</v>
      </c>
      <c r="D594" s="255" t="str">
        <f>COUNT($C$508:C594)&amp;"/BBNT/KM410+530 -KM410+573"</f>
        <v>83/BBNT/KM410+530 -KM410+573</v>
      </c>
      <c r="E594" s="256">
        <v>46154</v>
      </c>
      <c r="F594" s="257" t="str">
        <f>Data!$A$39</f>
        <v>Khuôn lề gia cố BTXM</v>
      </c>
      <c r="G594" s="257" t="str">
        <f>Data!$A$39</f>
        <v>Khuôn lề gia cố BTXM</v>
      </c>
      <c r="H594" s="258">
        <v>410532</v>
      </c>
      <c r="I594" s="258">
        <f>+H594+9</f>
        <v>410541</v>
      </c>
      <c r="J594" s="255" t="s">
        <v>62</v>
      </c>
      <c r="K594" s="259" t="s">
        <v>252</v>
      </c>
      <c r="L594" s="255">
        <f>43.78-36.36</f>
        <v>7.4200000000000017</v>
      </c>
      <c r="M594" s="260" t="str">
        <f>Data!$I$39</f>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c r="N594" s="257" t="str">
        <f>Data!$B$39</f>
        <v>TCVN 4453:1995 – Kết cấu bê tông và bê tông cốt thép – Quy phạm thi công và nghiệm thu.</v>
      </c>
      <c r="O594" s="255" t="s">
        <v>258</v>
      </c>
      <c r="P594" s="261" t="s">
        <v>566</v>
      </c>
      <c r="Q594" s="255" t="s">
        <v>251</v>
      </c>
      <c r="R594" s="255" t="s">
        <v>251</v>
      </c>
      <c r="S594" s="255">
        <v>5</v>
      </c>
    </row>
    <row r="595" spans="1:19" s="262" customFormat="1" ht="40.5">
      <c r="A595" s="252"/>
      <c r="B595" s="253"/>
      <c r="C595" s="254">
        <f>MAX($C$3:C594)+1</f>
        <v>565</v>
      </c>
      <c r="D595" s="255" t="str">
        <f>COUNT($C$508:C595)&amp;"/BBNT/KM410+530 -KM410+573"</f>
        <v>84/BBNT/KM410+530 -KM410+573</v>
      </c>
      <c r="E595" s="256">
        <v>46154</v>
      </c>
      <c r="F595" s="257" t="str">
        <f>Data!$A$31</f>
        <v>Lớp móng đá dăm nước</v>
      </c>
      <c r="G595" s="257" t="s">
        <v>344</v>
      </c>
      <c r="H595" s="258">
        <v>410532</v>
      </c>
      <c r="I595" s="258">
        <f t="shared" ref="I595:I598" si="50">+H595+9</f>
        <v>410541</v>
      </c>
      <c r="J595" s="255" t="s">
        <v>62</v>
      </c>
      <c r="K595" s="259" t="s">
        <v>252</v>
      </c>
      <c r="L595" s="255">
        <f>+L594</f>
        <v>7.4200000000000017</v>
      </c>
      <c r="M595" s="260" t="str">
        <f>Data!$I$31</f>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c r="N595" s="257" t="str">
        <f>Data!$B$31</f>
        <v>TCVN 9504:2012 - Lớp kết cấu áo đường đá dăm nước - thi công và nghiệm thu</v>
      </c>
      <c r="O595" s="255" t="s">
        <v>258</v>
      </c>
      <c r="P595" s="261" t="s">
        <v>566</v>
      </c>
      <c r="Q595" s="255" t="s">
        <v>251</v>
      </c>
      <c r="R595" s="255" t="s">
        <v>251</v>
      </c>
      <c r="S595" s="255">
        <v>5</v>
      </c>
    </row>
    <row r="596" spans="1:19" s="262" customFormat="1" ht="33.75">
      <c r="A596" s="252"/>
      <c r="B596" s="253"/>
      <c r="C596" s="254">
        <f>MAX($C$3:C595)+1</f>
        <v>566</v>
      </c>
      <c r="D596" s="255" t="str">
        <f>COUNT($C$508:C596)&amp;"/BBNT/KM410+530 -KM410+573"</f>
        <v>85/BBNT/KM410+530 -KM410+573</v>
      </c>
      <c r="E596" s="256">
        <v>46154</v>
      </c>
      <c r="F596" s="257" t="str">
        <f>Data!$A$40</f>
        <v>Lót bạt dứa</v>
      </c>
      <c r="G596" s="257" t="s">
        <v>350</v>
      </c>
      <c r="H596" s="258">
        <v>410532</v>
      </c>
      <c r="I596" s="258">
        <f t="shared" si="50"/>
        <v>410541</v>
      </c>
      <c r="J596" s="255" t="s">
        <v>62</v>
      </c>
      <c r="K596" s="259" t="s">
        <v>252</v>
      </c>
      <c r="L596" s="255">
        <f t="shared" ref="L596:L598" si="51">+L595</f>
        <v>7.4200000000000017</v>
      </c>
      <c r="M596" s="260" t="str">
        <f>Data!$I$40</f>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c r="N596" s="257" t="str">
        <f>Data!$B$40</f>
        <v>TCVN 4453:1995 – Kết cấu bê tông và bê tông cốt thép – Quy phạm thi công và nghiệm thu.</v>
      </c>
      <c r="O596" s="255" t="s">
        <v>258</v>
      </c>
      <c r="P596" s="261" t="s">
        <v>566</v>
      </c>
      <c r="Q596" s="255" t="s">
        <v>251</v>
      </c>
      <c r="R596" s="255" t="s">
        <v>251</v>
      </c>
      <c r="S596" s="255">
        <v>5</v>
      </c>
    </row>
    <row r="597" spans="1:19" s="262" customFormat="1" ht="40.5">
      <c r="A597" s="252"/>
      <c r="B597" s="253"/>
      <c r="C597" s="254">
        <f>MAX($C$3:C596)+1</f>
        <v>567</v>
      </c>
      <c r="D597" s="255" t="str">
        <f>COUNT($C$508:C597)&amp;"/BBNT/KM410+530 -KM410+573"</f>
        <v>86/BBNT/KM410+530 -KM410+573</v>
      </c>
      <c r="E597" s="256">
        <v>46154</v>
      </c>
      <c r="F597" s="257" t="str">
        <f>Data!$A$4</f>
        <v>Đổ bê tông</v>
      </c>
      <c r="G597" s="263" t="s">
        <v>463</v>
      </c>
      <c r="H597" s="258">
        <v>410532</v>
      </c>
      <c r="I597" s="258">
        <f t="shared" si="50"/>
        <v>410541</v>
      </c>
      <c r="J597" s="255" t="s">
        <v>62</v>
      </c>
      <c r="K597" s="259" t="s">
        <v>252</v>
      </c>
      <c r="L597" s="255">
        <f t="shared" si="51"/>
        <v>7.4200000000000017</v>
      </c>
      <c r="M597"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597" s="257" t="str">
        <f>Data!$B$4</f>
        <v xml:space="preserve"> TCVN 4453 : 1995 và các tiêu chuẩn, quy chuẩn hiện hành của nhà nước.</v>
      </c>
      <c r="O597" s="255" t="s">
        <v>257</v>
      </c>
      <c r="P597" s="261" t="s">
        <v>566</v>
      </c>
      <c r="Q597" s="255" t="s">
        <v>251</v>
      </c>
      <c r="R597" s="255" t="s">
        <v>251</v>
      </c>
      <c r="S597" s="255">
        <v>5</v>
      </c>
    </row>
    <row r="598" spans="1:19" s="262" customFormat="1" ht="33.75">
      <c r="A598" s="252"/>
      <c r="B598" s="253"/>
      <c r="C598" s="254">
        <f>MAX($C$3:C597)+1</f>
        <v>568</v>
      </c>
      <c r="D598" s="255" t="str">
        <f>COUNT($C$508:C598)&amp;"/BBNT/KM410+530 -KM410+573"</f>
        <v>87/BBNT/KM410+530 -KM410+573</v>
      </c>
      <c r="E598" s="256">
        <v>46161</v>
      </c>
      <c r="F598" s="257" t="str">
        <f>Data!$A$5</f>
        <v>NT bê tông</v>
      </c>
      <c r="G598" s="264" t="s">
        <v>464</v>
      </c>
      <c r="H598" s="258">
        <v>410532</v>
      </c>
      <c r="I598" s="258">
        <f t="shared" si="50"/>
        <v>410541</v>
      </c>
      <c r="J598" s="255" t="s">
        <v>62</v>
      </c>
      <c r="K598" s="259" t="s">
        <v>252</v>
      </c>
      <c r="L598" s="255">
        <f t="shared" si="51"/>
        <v>7.4200000000000017</v>
      </c>
      <c r="M598"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598" s="257" t="str">
        <f>Data!$B$5</f>
        <v>TCVN 4453:1995 – Kết cấu bê tông và bê tông cốt thép – Quy phạm thi công và nghiệm thu.</v>
      </c>
      <c r="O598" s="255" t="s">
        <v>258</v>
      </c>
      <c r="P598" s="261" t="s">
        <v>566</v>
      </c>
      <c r="Q598" s="255"/>
      <c r="R598" s="255" t="s">
        <v>251</v>
      </c>
      <c r="S598" s="255">
        <v>5</v>
      </c>
    </row>
    <row r="599" spans="1:19" s="225" customFormat="1" ht="33.75">
      <c r="A599" s="217"/>
      <c r="B599" s="218"/>
      <c r="C599" s="305">
        <f>MAX($C$3:C598)+1</f>
        <v>569</v>
      </c>
      <c r="D599" s="202" t="str">
        <f>COUNT($C$508:C599)&amp;"/BBNT/KM410+530 -KM410+573"</f>
        <v>88/BBNT/KM410+530 -KM410+573</v>
      </c>
      <c r="E599" s="219">
        <v>46155</v>
      </c>
      <c r="F599" s="220" t="str">
        <f>Data!$A$6</f>
        <v xml:space="preserve">Hố móng </v>
      </c>
      <c r="G599" s="220" t="s">
        <v>683</v>
      </c>
      <c r="H599" s="251">
        <v>410500</v>
      </c>
      <c r="I599" s="251"/>
      <c r="J599" s="202" t="s">
        <v>61</v>
      </c>
      <c r="K599" s="222" t="s">
        <v>353</v>
      </c>
      <c r="L599" s="202">
        <v>1</v>
      </c>
      <c r="M599"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599" s="220" t="str">
        <f>Data!$B$6</f>
        <v xml:space="preserve"> TCVN 9436-2012, TCVN 4447-2012 và các tiêu chuẩn, quy chuẩn hiện hành của nhà nước.</v>
      </c>
      <c r="O599" s="202" t="s">
        <v>258</v>
      </c>
      <c r="P599" s="224" t="s">
        <v>566</v>
      </c>
      <c r="Q599" s="202" t="s">
        <v>251</v>
      </c>
      <c r="R599" s="202" t="s">
        <v>251</v>
      </c>
      <c r="S599" s="202">
        <v>5</v>
      </c>
    </row>
    <row r="600" spans="1:19" s="225" customFormat="1" ht="33.75">
      <c r="A600" s="217"/>
      <c r="B600" s="218"/>
      <c r="C600" s="305">
        <f>MAX($C$3:C599)+1</f>
        <v>570</v>
      </c>
      <c r="D600" s="202" t="str">
        <f>COUNT($C$508:C600)&amp;"/BBNT/KM410+530 -KM410+573"</f>
        <v>89/BBNT/KM410+530 -KM410+573</v>
      </c>
      <c r="E600" s="219">
        <v>46155</v>
      </c>
      <c r="F600" s="220" t="str">
        <f>Data!$A$41</f>
        <v>Lắp đặt cột + biển báo tám giác</v>
      </c>
      <c r="G600" s="220" t="s">
        <v>684</v>
      </c>
      <c r="H600" s="251">
        <v>410500</v>
      </c>
      <c r="I600" s="251"/>
      <c r="J600" s="202" t="s">
        <v>61</v>
      </c>
      <c r="K600" s="222" t="s">
        <v>63</v>
      </c>
      <c r="L600" s="202">
        <v>1</v>
      </c>
      <c r="M600" s="223"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600" s="220" t="str">
        <f>Data!$B$41</f>
        <v>QCVN 41:2019/BGTVT – Quy chuẩn báo hiệu đường bộ.</v>
      </c>
      <c r="O600" s="202" t="s">
        <v>258</v>
      </c>
      <c r="P600" s="224" t="s">
        <v>566</v>
      </c>
      <c r="Q600" s="202" t="s">
        <v>251</v>
      </c>
      <c r="R600" s="202" t="s">
        <v>251</v>
      </c>
      <c r="S600" s="202">
        <v>5</v>
      </c>
    </row>
    <row r="601" spans="1:19" s="225" customFormat="1" ht="40.5">
      <c r="A601" s="217"/>
      <c r="B601" s="218"/>
      <c r="C601" s="305">
        <f>MAX($C$3:C600)+1</f>
        <v>571</v>
      </c>
      <c r="D601" s="202" t="str">
        <f>COUNT($C$508:C601)&amp;"/BBNT/KM410+530 -KM410+573"</f>
        <v>90/BBNT/KM410+530 -KM410+573</v>
      </c>
      <c r="E601" s="219">
        <v>46155</v>
      </c>
      <c r="F601" s="220" t="str">
        <f>Data!$A$4</f>
        <v>Đổ bê tông</v>
      </c>
      <c r="G601" s="220" t="s">
        <v>685</v>
      </c>
      <c r="H601" s="251">
        <v>410500</v>
      </c>
      <c r="I601" s="251"/>
      <c r="J601" s="202" t="s">
        <v>61</v>
      </c>
      <c r="K601" s="222" t="s">
        <v>254</v>
      </c>
      <c r="L601" s="202">
        <v>0.14499999999999999</v>
      </c>
      <c r="M601"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01" s="220" t="str">
        <f>Data!$B$4</f>
        <v xml:space="preserve"> TCVN 4453 : 1995 và các tiêu chuẩn, quy chuẩn hiện hành của nhà nước.</v>
      </c>
      <c r="O601" s="202" t="s">
        <v>257</v>
      </c>
      <c r="P601" s="224" t="s">
        <v>566</v>
      </c>
      <c r="Q601" s="202" t="s">
        <v>251</v>
      </c>
      <c r="R601" s="202" t="s">
        <v>251</v>
      </c>
      <c r="S601" s="202">
        <v>5</v>
      </c>
    </row>
    <row r="602" spans="1:19" s="225" customFormat="1" ht="33.75">
      <c r="A602" s="217"/>
      <c r="B602" s="218"/>
      <c r="C602" s="305">
        <f>MAX($C$3:C601)+1</f>
        <v>572</v>
      </c>
      <c r="D602" s="202" t="str">
        <f>COUNT($C$508:C602)&amp;"/BBNT/KM410+530 -KM410+573"</f>
        <v>91/BBNT/KM410+530 -KM410+573</v>
      </c>
      <c r="E602" s="219">
        <v>46162</v>
      </c>
      <c r="F602" s="220" t="str">
        <f>Data!$A$5</f>
        <v>NT bê tông</v>
      </c>
      <c r="G602" s="220" t="s">
        <v>686</v>
      </c>
      <c r="H602" s="251">
        <v>410500</v>
      </c>
      <c r="I602" s="251"/>
      <c r="J602" s="202" t="s">
        <v>61</v>
      </c>
      <c r="K602" s="222" t="s">
        <v>254</v>
      </c>
      <c r="L602" s="202">
        <v>0.14499999999999999</v>
      </c>
      <c r="M602"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02" s="220" t="str">
        <f>Data!$B$5</f>
        <v>TCVN 4453:1995 – Kết cấu bê tông và bê tông cốt thép – Quy phạm thi công và nghiệm thu.</v>
      </c>
      <c r="O602" s="202" t="s">
        <v>258</v>
      </c>
      <c r="P602" s="224" t="s">
        <v>566</v>
      </c>
      <c r="Q602" s="202"/>
      <c r="R602" s="202" t="s">
        <v>251</v>
      </c>
      <c r="S602" s="202">
        <v>5</v>
      </c>
    </row>
    <row r="603" spans="1:19" s="262" customFormat="1" ht="33.75">
      <c r="A603" s="252"/>
      <c r="B603" s="253"/>
      <c r="C603" s="254">
        <f>MAX($C$3:C602)+1</f>
        <v>573</v>
      </c>
      <c r="D603" s="255" t="str">
        <f>COUNT($C$508:C603)&amp;"/BBNT/KM410+530 -KM410+573"</f>
        <v>92/BBNT/KM410+530 -KM410+573</v>
      </c>
      <c r="E603" s="256">
        <v>46155</v>
      </c>
      <c r="F603" s="257" t="str">
        <f>Data!$A$6</f>
        <v xml:space="preserve">Hố móng </v>
      </c>
      <c r="G603" s="257" t="s">
        <v>687</v>
      </c>
      <c r="H603" s="285">
        <v>410630</v>
      </c>
      <c r="I603" s="285"/>
      <c r="J603" s="255" t="s">
        <v>62</v>
      </c>
      <c r="K603" s="259" t="s">
        <v>353</v>
      </c>
      <c r="L603" s="255">
        <v>1</v>
      </c>
      <c r="M603" s="260"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603" s="257" t="str">
        <f>Data!$B$6</f>
        <v xml:space="preserve"> TCVN 9436-2012, TCVN 4447-2012 và các tiêu chuẩn, quy chuẩn hiện hành của nhà nước.</v>
      </c>
      <c r="O603" s="255" t="s">
        <v>258</v>
      </c>
      <c r="P603" s="261" t="s">
        <v>566</v>
      </c>
      <c r="Q603" s="255" t="s">
        <v>251</v>
      </c>
      <c r="R603" s="255" t="s">
        <v>251</v>
      </c>
      <c r="S603" s="255">
        <v>5</v>
      </c>
    </row>
    <row r="604" spans="1:19" s="262" customFormat="1" ht="33.75">
      <c r="A604" s="252"/>
      <c r="B604" s="253"/>
      <c r="C604" s="254">
        <f>MAX($C$3:C603)+1</f>
        <v>574</v>
      </c>
      <c r="D604" s="255" t="str">
        <f>COUNT($C$508:C604)&amp;"/BBNT/KM410+530 -KM410+573"</f>
        <v>93/BBNT/KM410+530 -KM410+573</v>
      </c>
      <c r="E604" s="256">
        <v>46155</v>
      </c>
      <c r="F604" s="257" t="str">
        <f>Data!$A$41</f>
        <v>Lắp đặt cột + biển báo tám giác</v>
      </c>
      <c r="G604" s="257" t="s">
        <v>688</v>
      </c>
      <c r="H604" s="285">
        <v>410630</v>
      </c>
      <c r="I604" s="285"/>
      <c r="J604" s="255" t="s">
        <v>62</v>
      </c>
      <c r="K604" s="259" t="s">
        <v>63</v>
      </c>
      <c r="L604" s="255">
        <v>1</v>
      </c>
      <c r="M604" s="260" t="str">
        <f>Data!$I$41</f>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c r="N604" s="257" t="str">
        <f>Data!$B$41</f>
        <v>QCVN 41:2019/BGTVT – Quy chuẩn báo hiệu đường bộ.</v>
      </c>
      <c r="O604" s="255" t="s">
        <v>258</v>
      </c>
      <c r="P604" s="261" t="s">
        <v>566</v>
      </c>
      <c r="Q604" s="255" t="s">
        <v>251</v>
      </c>
      <c r="R604" s="255" t="s">
        <v>251</v>
      </c>
      <c r="S604" s="255">
        <v>5</v>
      </c>
    </row>
    <row r="605" spans="1:19" s="262" customFormat="1" ht="40.5">
      <c r="A605" s="252"/>
      <c r="B605" s="253"/>
      <c r="C605" s="254">
        <f>MAX($C$3:C604)+1</f>
        <v>575</v>
      </c>
      <c r="D605" s="255" t="str">
        <f>COUNT($C$508:C605)&amp;"/BBNT/KM410+530 -KM410+573"</f>
        <v>94/BBNT/KM410+530 -KM410+573</v>
      </c>
      <c r="E605" s="256">
        <v>46155</v>
      </c>
      <c r="F605" s="257" t="str">
        <f>Data!$A$4</f>
        <v>Đổ bê tông</v>
      </c>
      <c r="G605" s="257" t="s">
        <v>689</v>
      </c>
      <c r="H605" s="285">
        <v>410630</v>
      </c>
      <c r="I605" s="285"/>
      <c r="J605" s="255" t="s">
        <v>62</v>
      </c>
      <c r="K605" s="259" t="s">
        <v>254</v>
      </c>
      <c r="L605" s="255">
        <v>0.14499999999999999</v>
      </c>
      <c r="M605" s="260"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05" s="257" t="str">
        <f>Data!$B$4</f>
        <v xml:space="preserve"> TCVN 4453 : 1995 và các tiêu chuẩn, quy chuẩn hiện hành của nhà nước.</v>
      </c>
      <c r="O605" s="255" t="s">
        <v>257</v>
      </c>
      <c r="P605" s="261" t="s">
        <v>566</v>
      </c>
      <c r="Q605" s="255" t="s">
        <v>251</v>
      </c>
      <c r="R605" s="255" t="s">
        <v>251</v>
      </c>
      <c r="S605" s="255">
        <v>5</v>
      </c>
    </row>
    <row r="606" spans="1:19" s="262" customFormat="1" ht="33.75">
      <c r="A606" s="252"/>
      <c r="B606" s="253"/>
      <c r="C606" s="254">
        <f>MAX($C$3:C605)+1</f>
        <v>576</v>
      </c>
      <c r="D606" s="255" t="str">
        <f>COUNT($C$508:C606)&amp;"/BBNT/KM410+530 -KM410+573"</f>
        <v>95/BBNT/KM410+530 -KM410+573</v>
      </c>
      <c r="E606" s="256">
        <v>46162</v>
      </c>
      <c r="F606" s="257" t="str">
        <f>Data!$A$5</f>
        <v>NT bê tông</v>
      </c>
      <c r="G606" s="257" t="s">
        <v>690</v>
      </c>
      <c r="H606" s="285">
        <v>410630</v>
      </c>
      <c r="I606" s="285"/>
      <c r="J606" s="255" t="s">
        <v>62</v>
      </c>
      <c r="K606" s="259" t="s">
        <v>254</v>
      </c>
      <c r="L606" s="255">
        <v>0.14499999999999999</v>
      </c>
      <c r="M606" s="260"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06" s="257" t="str">
        <f>Data!$B$5</f>
        <v>TCVN 4453:1995 – Kết cấu bê tông và bê tông cốt thép – Quy phạm thi công và nghiệm thu.</v>
      </c>
      <c r="O606" s="255" t="s">
        <v>258</v>
      </c>
      <c r="P606" s="261" t="s">
        <v>566</v>
      </c>
      <c r="Q606" s="255"/>
      <c r="R606" s="255" t="s">
        <v>251</v>
      </c>
      <c r="S606" s="255">
        <v>5</v>
      </c>
    </row>
    <row r="607" spans="1:19" s="250" customFormat="1" ht="40.5">
      <c r="A607" s="241"/>
      <c r="B607" s="242"/>
      <c r="C607" s="509">
        <f>MAX($C$3:C606)+1</f>
        <v>577</v>
      </c>
      <c r="D607" s="243" t="str">
        <f>COUNT($C$508:C607)&amp;"/BBNT/KM410+530 -KM410+573"</f>
        <v>96/BBNT/KM410+530 -KM410+573</v>
      </c>
      <c r="E607" s="244">
        <v>46106</v>
      </c>
      <c r="F607" s="245" t="str">
        <f>Data!$A$2</f>
        <v>Lắp đặt ván khuôn</v>
      </c>
      <c r="G607" s="273" t="s">
        <v>691</v>
      </c>
      <c r="H607" s="246">
        <v>410538</v>
      </c>
      <c r="I607" s="246">
        <f>+H607+50</f>
        <v>410588</v>
      </c>
      <c r="J607" s="243" t="s">
        <v>62</v>
      </c>
      <c r="K607" s="247" t="s">
        <v>649</v>
      </c>
      <c r="L607" s="243">
        <v>26</v>
      </c>
      <c r="M607" s="248" t="str">
        <f>Data!$I$2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N607" s="245" t="str">
        <f>Data!$B$2</f>
        <v>TCVN 4453:1995 – Kết cấu bê tông và bê tông cốt thép – Quy phạm thi công và nghiệm thu.</v>
      </c>
      <c r="O607" s="243" t="s">
        <v>258</v>
      </c>
      <c r="P607" s="249" t="s">
        <v>566</v>
      </c>
      <c r="Q607" s="243" t="s">
        <v>251</v>
      </c>
      <c r="R607" s="243" t="s">
        <v>251</v>
      </c>
      <c r="S607" s="243">
        <v>5</v>
      </c>
    </row>
    <row r="608" spans="1:19" s="250" customFormat="1" ht="40.5">
      <c r="A608" s="241"/>
      <c r="B608" s="242"/>
      <c r="C608" s="509">
        <f>MAX($C$3:C607)+1</f>
        <v>578</v>
      </c>
      <c r="D608" s="243" t="str">
        <f>COUNT($C$508:C608)&amp;"/BBNT/KM410+530 -KM410+573"</f>
        <v>97/BBNT/KM410+530 -KM410+573</v>
      </c>
      <c r="E608" s="244">
        <v>46106</v>
      </c>
      <c r="F608" s="245" t="str">
        <f>Data!$A$3</f>
        <v>Lắp đặt cốt thép</v>
      </c>
      <c r="G608" s="273" t="s">
        <v>692</v>
      </c>
      <c r="H608" s="246">
        <v>410538</v>
      </c>
      <c r="I608" s="246">
        <f t="shared" ref="I608:I616" si="52">+H608+50</f>
        <v>410588</v>
      </c>
      <c r="J608" s="243" t="s">
        <v>62</v>
      </c>
      <c r="K608" s="247" t="s">
        <v>649</v>
      </c>
      <c r="L608" s="243">
        <v>26</v>
      </c>
      <c r="M608" s="248" t="str">
        <f>Data!$I$3</f>
        <v>- Độ sạch: Đảm bảo;
- Liên kết giữa các thanh thép: Đảm bảo ổn định, chắc chắc;
- Chủng loại: Thép Hòa phát;
- Bước thép: Theo HSTK;
- Khối lượng: Đảm bảo theo HSTK;
- Đánh giá: Phù hợp với thiết kế và tiêu chuẩn kỹ thuật, quy trình thi công và nghiệm thu.</v>
      </c>
      <c r="N608" s="245" t="str">
        <f>Data!$B$3</f>
        <v>TCVN 4453:1995 – Kết cấu bê tông và bê tông cốt thép – Quy phạm thi công và nghiệm thu.</v>
      </c>
      <c r="O608" s="243" t="s">
        <v>258</v>
      </c>
      <c r="P608" s="249" t="s">
        <v>566</v>
      </c>
      <c r="Q608" s="243" t="s">
        <v>251</v>
      </c>
      <c r="R608" s="243" t="s">
        <v>251</v>
      </c>
      <c r="S608" s="243">
        <v>5</v>
      </c>
    </row>
    <row r="609" spans="1:19" s="250" customFormat="1" ht="40.5">
      <c r="A609" s="241"/>
      <c r="B609" s="242"/>
      <c r="C609" s="509">
        <f>MAX($C$3:C608)+1</f>
        <v>579</v>
      </c>
      <c r="D609" s="243" t="str">
        <f>COUNT($C$508:C609)&amp;"/BBNT/KM410+530 -KM410+573"</f>
        <v>98/BBNT/KM410+530 -KM410+573</v>
      </c>
      <c r="E609" s="244">
        <v>46106</v>
      </c>
      <c r="F609" s="245" t="str">
        <f>Data!$A$4</f>
        <v>Đổ bê tông</v>
      </c>
      <c r="G609" s="245" t="s">
        <v>693</v>
      </c>
      <c r="H609" s="246">
        <v>410538</v>
      </c>
      <c r="I609" s="246">
        <f t="shared" si="52"/>
        <v>410588</v>
      </c>
      <c r="J609" s="243" t="s">
        <v>62</v>
      </c>
      <c r="K609" s="247" t="s">
        <v>254</v>
      </c>
      <c r="L609" s="243">
        <v>0.7</v>
      </c>
      <c r="M609" s="248"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09" s="245" t="str">
        <f>Data!$B$4</f>
        <v xml:space="preserve"> TCVN 4453 : 1995 và các tiêu chuẩn, quy chuẩn hiện hành của nhà nước.</v>
      </c>
      <c r="O609" s="243" t="s">
        <v>257</v>
      </c>
      <c r="P609" s="249" t="s">
        <v>566</v>
      </c>
      <c r="Q609" s="243" t="s">
        <v>251</v>
      </c>
      <c r="R609" s="243" t="s">
        <v>251</v>
      </c>
      <c r="S609" s="243">
        <v>5</v>
      </c>
    </row>
    <row r="610" spans="1:19" s="250" customFormat="1" ht="33.75">
      <c r="A610" s="241"/>
      <c r="B610" s="242"/>
      <c r="C610" s="509">
        <f>MAX($C$3:C609)+1</f>
        <v>580</v>
      </c>
      <c r="D610" s="243" t="str">
        <f>COUNT($C$508:C610)&amp;"/BBNT/KM410+530 -KM410+573"</f>
        <v>99/BBNT/KM410+530 -KM410+573</v>
      </c>
      <c r="E610" s="244">
        <v>46113</v>
      </c>
      <c r="F610" s="245" t="str">
        <f>Data!$A$5</f>
        <v>NT bê tông</v>
      </c>
      <c r="G610" s="245" t="s">
        <v>694</v>
      </c>
      <c r="H610" s="246">
        <v>410538</v>
      </c>
      <c r="I610" s="246">
        <f t="shared" si="52"/>
        <v>410588</v>
      </c>
      <c r="J610" s="243" t="s">
        <v>62</v>
      </c>
      <c r="K610" s="247" t="s">
        <v>254</v>
      </c>
      <c r="L610" s="243">
        <v>0.7</v>
      </c>
      <c r="M610" s="248"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10" s="245" t="str">
        <f>Data!$B$5</f>
        <v>TCVN 4453:1995 – Kết cấu bê tông và bê tông cốt thép – Quy phạm thi công và nghiệm thu.</v>
      </c>
      <c r="O610" s="243" t="s">
        <v>258</v>
      </c>
      <c r="P610" s="249" t="s">
        <v>566</v>
      </c>
      <c r="Q610" s="243"/>
      <c r="R610" s="243" t="s">
        <v>251</v>
      </c>
      <c r="S610" s="243">
        <v>5</v>
      </c>
    </row>
    <row r="611" spans="1:19" s="225" customFormat="1" ht="33.75">
      <c r="A611" s="217"/>
      <c r="B611" s="218"/>
      <c r="C611" s="305">
        <f>MAX($C$3:C610)+1</f>
        <v>581</v>
      </c>
      <c r="D611" s="202" t="str">
        <f>COUNT($C$508:C611)&amp;"/BBNT/KM410+530 -KM410+573"</f>
        <v>100/BBNT/KM410+530 -KM410+573</v>
      </c>
      <c r="E611" s="219">
        <v>46155</v>
      </c>
      <c r="F611" s="220" t="str">
        <f>Data!$A$6</f>
        <v xml:space="preserve">Hố móng </v>
      </c>
      <c r="G611" s="220" t="s">
        <v>695</v>
      </c>
      <c r="H611" s="251">
        <v>410538</v>
      </c>
      <c r="I611" s="251">
        <f t="shared" si="52"/>
        <v>410588</v>
      </c>
      <c r="J611" s="202" t="s">
        <v>62</v>
      </c>
      <c r="K611" s="222" t="s">
        <v>353</v>
      </c>
      <c r="L611" s="202">
        <v>26</v>
      </c>
      <c r="M611" s="223" t="str">
        <f>Data!$I$6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N611" s="220" t="str">
        <f>Data!$B$6</f>
        <v xml:space="preserve"> TCVN 9436-2012, TCVN 4447-2012 và các tiêu chuẩn, quy chuẩn hiện hành của nhà nước.</v>
      </c>
      <c r="O611" s="202" t="s">
        <v>258</v>
      </c>
      <c r="P611" s="224" t="s">
        <v>566</v>
      </c>
      <c r="Q611" s="202" t="s">
        <v>251</v>
      </c>
      <c r="R611" s="202" t="s">
        <v>251</v>
      </c>
      <c r="S611" s="202">
        <v>5</v>
      </c>
    </row>
    <row r="612" spans="1:19" s="225" customFormat="1" ht="33.75">
      <c r="A612" s="217"/>
      <c r="B612" s="218"/>
      <c r="C612" s="305">
        <f>MAX($C$3:C611)+1</f>
        <v>582</v>
      </c>
      <c r="D612" s="202" t="str">
        <f>COUNT($C$508:C612)&amp;"/BBNT/KM410+530 -KM410+573"</f>
        <v>101/BBNT/KM410+530 -KM410+573</v>
      </c>
      <c r="E612" s="219">
        <v>46155</v>
      </c>
      <c r="F612" s="220" t="str">
        <f>Data!$A$8</f>
        <v>Lắp đặt cọc H, KM, tiêu BS mới</v>
      </c>
      <c r="G612" s="272" t="s">
        <v>697</v>
      </c>
      <c r="H612" s="251">
        <v>410538</v>
      </c>
      <c r="I612" s="251">
        <f t="shared" si="52"/>
        <v>410588</v>
      </c>
      <c r="J612" s="202" t="s">
        <v>62</v>
      </c>
      <c r="K612" s="222" t="s">
        <v>63</v>
      </c>
      <c r="L612" s="202">
        <v>26</v>
      </c>
      <c r="M612" s="223" t="str">
        <f>Data!$I$8</f>
        <v>- Kích thước hình học: Đủ;
- Cao độ: Đạt;
- Mỹ quan: Đảm bảo;
- Chất lượng: Đạt yêu cầu;
- Đánh giá: Phù hợp với thiết kế và tiêu chuẩn kỹ thuật, quy trình thi công và nghiệm thu;</v>
      </c>
      <c r="N612" s="220" t="str">
        <f>Data!$B$8</f>
        <v>QCVN41:2024/BGTVT - Quy chuẩn kỹ thuật quốc gia về biển báo hiệu đường bộ.</v>
      </c>
      <c r="O612" s="202" t="s">
        <v>258</v>
      </c>
      <c r="P612" s="224" t="s">
        <v>566</v>
      </c>
      <c r="Q612" s="202" t="s">
        <v>251</v>
      </c>
      <c r="R612" s="202" t="s">
        <v>251</v>
      </c>
      <c r="S612" s="202">
        <v>5</v>
      </c>
    </row>
    <row r="613" spans="1:19" s="225" customFormat="1" ht="40.5">
      <c r="A613" s="217"/>
      <c r="B613" s="218"/>
      <c r="C613" s="305">
        <f>MAX($C$3:C612)+1</f>
        <v>583</v>
      </c>
      <c r="D613" s="202" t="str">
        <f>COUNT($C$508:C613)&amp;"/BBNT/KM410+530 -KM410+573"</f>
        <v>102/BBNT/KM410+530 -KM410+573</v>
      </c>
      <c r="E613" s="219">
        <v>46155</v>
      </c>
      <c r="F613" s="220" t="str">
        <f>Data!$A$4</f>
        <v>Đổ bê tông</v>
      </c>
      <c r="G613" s="220" t="s">
        <v>698</v>
      </c>
      <c r="H613" s="251">
        <v>410538</v>
      </c>
      <c r="I613" s="251">
        <f t="shared" si="52"/>
        <v>410588</v>
      </c>
      <c r="J613" s="202" t="s">
        <v>62</v>
      </c>
      <c r="K613" s="222" t="s">
        <v>254</v>
      </c>
      <c r="L613" s="202">
        <v>1.04</v>
      </c>
      <c r="M613" s="223" t="str">
        <f>Data!$I$4</f>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N613" s="220" t="str">
        <f>Data!$B$4</f>
        <v xml:space="preserve"> TCVN 4453 : 1995 và các tiêu chuẩn, quy chuẩn hiện hành của nhà nước.</v>
      </c>
      <c r="O613" s="202" t="s">
        <v>257</v>
      </c>
      <c r="P613" s="224" t="s">
        <v>566</v>
      </c>
      <c r="Q613" s="202" t="s">
        <v>251</v>
      </c>
      <c r="R613" s="202" t="s">
        <v>251</v>
      </c>
      <c r="S613" s="202">
        <v>5</v>
      </c>
    </row>
    <row r="614" spans="1:19" s="225" customFormat="1" ht="33.75">
      <c r="A614" s="217"/>
      <c r="B614" s="218"/>
      <c r="C614" s="305">
        <f>MAX($C$3:C613)+1</f>
        <v>584</v>
      </c>
      <c r="D614" s="202" t="str">
        <f>COUNT($C$508:C614)&amp;"/BBNT/KM410+530 -KM410+573"</f>
        <v>103/BBNT/KM410+530 -KM410+573</v>
      </c>
      <c r="E614" s="219">
        <v>46162</v>
      </c>
      <c r="F614" s="220" t="str">
        <f>Data!$A$5</f>
        <v>NT bê tông</v>
      </c>
      <c r="G614" s="220" t="s">
        <v>699</v>
      </c>
      <c r="H614" s="251">
        <v>410538</v>
      </c>
      <c r="I614" s="251">
        <f t="shared" si="52"/>
        <v>410588</v>
      </c>
      <c r="J614" s="202" t="s">
        <v>62</v>
      </c>
      <c r="K614" s="222" t="s">
        <v>254</v>
      </c>
      <c r="L614" s="202">
        <v>1.04</v>
      </c>
      <c r="M614" s="223" t="str">
        <f>Data!$I$5</f>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N614" s="220" t="str">
        <f>Data!$B$5</f>
        <v>TCVN 4453:1995 – Kết cấu bê tông và bê tông cốt thép – Quy phạm thi công và nghiệm thu.</v>
      </c>
      <c r="O614" s="202" t="s">
        <v>258</v>
      </c>
      <c r="P614" s="224" t="s">
        <v>566</v>
      </c>
      <c r="Q614" s="202"/>
      <c r="R614" s="202" t="s">
        <v>251</v>
      </c>
      <c r="S614" s="202">
        <v>5</v>
      </c>
    </row>
    <row r="615" spans="1:19" s="225" customFormat="1" ht="45">
      <c r="A615" s="217"/>
      <c r="B615" s="218"/>
      <c r="C615" s="305">
        <f>MAX($C$3:C614)+1</f>
        <v>585</v>
      </c>
      <c r="D615" s="202" t="str">
        <f>COUNT($C$508:C615)&amp;"/BBNT/KM410+530 -KM410+573"</f>
        <v>104/BBNT/KM410+530 -KM410+573</v>
      </c>
      <c r="E615" s="219">
        <v>46162</v>
      </c>
      <c r="F615" s="220" t="str">
        <f>Data!$A$17</f>
        <v>Sơn trắng đỏ cọc tiêu</v>
      </c>
      <c r="G615" s="220" t="s">
        <v>700</v>
      </c>
      <c r="H615" s="251">
        <v>410538</v>
      </c>
      <c r="I615" s="251">
        <f t="shared" si="52"/>
        <v>410588</v>
      </c>
      <c r="J615" s="202" t="s">
        <v>62</v>
      </c>
      <c r="K615" s="222" t="s">
        <v>252</v>
      </c>
      <c r="L615" s="202">
        <v>13.08</v>
      </c>
      <c r="M615" s="223" t="str">
        <f>Data!$I$17</f>
        <v>- Bề mặt cột được làm sạch trước khi sơn, đảm bảo độ bám dính;
- Sơn trắng đỏ đúng quy cách, vị trí;
- Màu sắc rõ, không bong tróc;
- Mỹ quan đảm bảo; 
- Đánh giá: Phù hợp với thiết kế và tiêu chuẩn kỹ thuật, quy trình thi công và nghiệm thu.</v>
      </c>
      <c r="N615" s="220" t="str">
        <f>Data!$B$17</f>
        <v>QCVN41:2024/BGTVT - Quy chuẩn kỹ thuật quốc gia về biển báo hiệu đường bộ; TCVN8791:2018 Sơn tín hiệu giao thông.</v>
      </c>
      <c r="O615" s="202" t="s">
        <v>258</v>
      </c>
      <c r="P615" s="224" t="s">
        <v>566</v>
      </c>
      <c r="Q615" s="202" t="s">
        <v>251</v>
      </c>
      <c r="R615" s="202" t="s">
        <v>251</v>
      </c>
      <c r="S615" s="202">
        <v>5</v>
      </c>
    </row>
    <row r="616" spans="1:19" s="225" customFormat="1" ht="40.5">
      <c r="A616" s="217"/>
      <c r="B616" s="218"/>
      <c r="C616" s="305">
        <f>MAX($C$3:C615)+1</f>
        <v>586</v>
      </c>
      <c r="D616" s="202" t="str">
        <f>COUNT($C$508:C616)&amp;"/BBNT/KM410+530 -KM410+573"</f>
        <v>105/BBNT/KM410+530 -KM410+573</v>
      </c>
      <c r="E616" s="219">
        <v>46163</v>
      </c>
      <c r="F616" s="220" t="str">
        <f>Data!$A$9</f>
        <v>Lắp đặt miếng phản quang</v>
      </c>
      <c r="G616" s="220" t="s">
        <v>701</v>
      </c>
      <c r="H616" s="251">
        <v>410538</v>
      </c>
      <c r="I616" s="251">
        <f t="shared" si="52"/>
        <v>410588</v>
      </c>
      <c r="J616" s="202" t="s">
        <v>62</v>
      </c>
      <c r="K616" s="222" t="s">
        <v>702</v>
      </c>
      <c r="L616" s="202">
        <f>26*2</f>
        <v>52</v>
      </c>
      <c r="M616" s="223" t="str">
        <f>Data!$I$9</f>
        <v>- Lắp đặt miếng phản quang đúng vị trí, số lượng theo thiết kế;
- Miếng phản quang đúng chiều quan sát, đảm bảo hiệu quả phản xạ;
- Liên kết bằng bắn đinh hạt nổ đúng kỹ thuật, vị trí chính xác;
- Liên kết chắc chắn, bám chặt vào cột tiêu, không rung lắc, bong bật;
- Sau lắp đặt đảm bảo khả năng phản quang phục vụ an toàn giao thông ban đêm;
- Đánh giá: Phù hợp với thiết kế và tiêu chuẩn kỹ thuật, quy trình thi công và nghiệm thu;</v>
      </c>
      <c r="N616" s="220" t="str">
        <f>Data!$B$9</f>
        <v>QCVN41:2024/BGTVT - Quy chuẩn kỹ thuật quốc gia về biển báo hiệu đường bộ</v>
      </c>
      <c r="O616" s="202" t="s">
        <v>258</v>
      </c>
      <c r="P616" s="224" t="s">
        <v>566</v>
      </c>
      <c r="Q616" s="202" t="s">
        <v>251</v>
      </c>
      <c r="R616" s="202" t="s">
        <v>251</v>
      </c>
      <c r="S616" s="202">
        <v>5</v>
      </c>
    </row>
    <row r="617" spans="1:19" s="262" customFormat="1" ht="45">
      <c r="A617" s="252"/>
      <c r="B617" s="253"/>
      <c r="C617" s="254">
        <f>MAX($C$3:C616)+1</f>
        <v>587</v>
      </c>
      <c r="D617" s="255" t="str">
        <f>COUNT($C$508:C617)&amp;"/BBNT/KM410+530 -KM410+573"</f>
        <v>106/BBNT/KM410+530 -KM410+573</v>
      </c>
      <c r="E617" s="256">
        <v>46155</v>
      </c>
      <c r="F617" s="257" t="str">
        <f>Data!$A$14</f>
        <v>Vệ sinh, lên ga các vị trí sơn đường</v>
      </c>
      <c r="G617" s="257" t="s">
        <v>708</v>
      </c>
      <c r="H617" s="258">
        <v>410495.28</v>
      </c>
      <c r="I617" s="258">
        <v>410627.18</v>
      </c>
      <c r="J617" s="285" t="s">
        <v>706</v>
      </c>
      <c r="K617" s="259" t="s">
        <v>252</v>
      </c>
      <c r="L617" s="255">
        <v>6.6</v>
      </c>
      <c r="M617" s="260" t="str">
        <f>Data!$I$14</f>
        <v>- Mặt đường sạch, đạt yêu cầu kỹ thuật;
- Vị trí sơn được định vị đúng theo thiết kế;
- Mỹ quan đảm bảo; 
- Đánh giá: Phù hợp với thiết kế và tiêu chuẩn kỹ thuật, quy trình thi công và nghiệm thu;
- Về khối lượng: Đạt yêu cầu theo HSTK</v>
      </c>
      <c r="N617" s="257" t="str">
        <f>Data!$B$14</f>
        <v>QCVN41:2024/BGTVT - Quy chuẩn kỹ thuật quốc gia về biển báo hiệu đường bộ; TCVN8791:2018 Sơn tín hiệu giao thông.</v>
      </c>
      <c r="O617" s="255" t="s">
        <v>258</v>
      </c>
      <c r="P617" s="261" t="s">
        <v>566</v>
      </c>
      <c r="Q617" s="255" t="s">
        <v>251</v>
      </c>
      <c r="R617" s="255" t="s">
        <v>251</v>
      </c>
      <c r="S617" s="255">
        <v>5</v>
      </c>
    </row>
    <row r="618" spans="1:19" s="262" customFormat="1" ht="45">
      <c r="A618" s="252"/>
      <c r="B618" s="253"/>
      <c r="C618" s="254">
        <f>MAX($C$3:C617)+1</f>
        <v>588</v>
      </c>
      <c r="D618" s="255" t="str">
        <f>COUNT($C$508:C618)&amp;"/BBNT/KM410+530 -KM410+573"</f>
        <v>107/BBNT/KM410+530 -KM410+573</v>
      </c>
      <c r="E618" s="256">
        <v>46155</v>
      </c>
      <c r="F618" s="257" t="str">
        <f>Data!$A$15</f>
        <v>Sơn lót tim đường</v>
      </c>
      <c r="G618" s="257" t="s">
        <v>709</v>
      </c>
      <c r="H618" s="258">
        <v>410500</v>
      </c>
      <c r="I618" s="258">
        <v>410624.37</v>
      </c>
      <c r="J618" s="285" t="s">
        <v>706</v>
      </c>
      <c r="K618" s="259" t="s">
        <v>252</v>
      </c>
      <c r="L618" s="255">
        <v>6.6</v>
      </c>
      <c r="M618" s="260" t="str">
        <f>Data!$I$15</f>
        <v>- Sơn lót được quét kín, liên tục;
- Kích thước hình học đúng theo HSTK;
- Về khối lượng: Đạt yêu cầu theo HSTK
- Đánh giá: Phù hợp với thiết kế và tiêu chuẩn kỹ thuật, quy trình thi công và nghiệm thu;</v>
      </c>
      <c r="N618" s="257" t="str">
        <f>Data!$B$15</f>
        <v>QCVN41:2024/BGTVT - Quy chuẩn kỹ thuật quốc gia về biển báo hiệu đường bộ; TCVN8791:2018 Sơn tín hiệu giao thông.</v>
      </c>
      <c r="O618" s="255" t="s">
        <v>258</v>
      </c>
      <c r="P618" s="261" t="s">
        <v>566</v>
      </c>
      <c r="Q618" s="255" t="s">
        <v>251</v>
      </c>
      <c r="R618" s="255" t="s">
        <v>251</v>
      </c>
      <c r="S618" s="255">
        <v>5</v>
      </c>
    </row>
    <row r="619" spans="1:19" s="262" customFormat="1" ht="45">
      <c r="A619" s="252"/>
      <c r="B619" s="253"/>
      <c r="C619" s="254">
        <f>MAX($C$3:C618)+1</f>
        <v>589</v>
      </c>
      <c r="D619" s="255" t="str">
        <f>COUNT($C$508:C619)&amp;"/BBNT/KM410+530 -KM410+573"</f>
        <v>108/BBNT/KM410+530 -KM410+573</v>
      </c>
      <c r="E619" s="256">
        <v>46155</v>
      </c>
      <c r="F619" s="257" t="str">
        <f>Data!$A$16</f>
        <v>Sơn dẻo nhiệt màu vàng dày 2mm</v>
      </c>
      <c r="G619" s="257" t="s">
        <v>710</v>
      </c>
      <c r="H619" s="258">
        <v>410500</v>
      </c>
      <c r="I619" s="258">
        <v>410624.37</v>
      </c>
      <c r="J619" s="285" t="s">
        <v>706</v>
      </c>
      <c r="K619" s="259" t="s">
        <v>252</v>
      </c>
      <c r="L619" s="255">
        <v>6.6</v>
      </c>
      <c r="M619" s="260" t="str">
        <f>Data!$I$16</f>
        <v>- Sơn dẻo nhiệt tim đường đúng vị trí, tim tuyến, kích thước theo thiết kế;
- Bề mặt đường sạch, khô, đảm bảo độ bám dính;
- Vật liệu gia nhiệt đúng nhiệt độ, thi công đúng quy trình;
- Lớp sơn đủ chiều dày, bề mặt đều, không bong tróc, đứt đoạn;
- Hạt phản quang rải đều, đảm bảo phản quang ban đêm;
- Đánh giá: Phù hợp với thiết kế và tiêu chuẩn kỹ thuật, quy trình thi công và nghiệm thu;</v>
      </c>
      <c r="N619" s="257" t="str">
        <f>Data!$B$16</f>
        <v>QCVN41:2024/BGTVT - Quy chuẩn kỹ thuật quốc gia về biển báo hiệu đường bộ; TCVN8791:2018 Sơn tín hiệu giao thông.</v>
      </c>
      <c r="O619" s="255" t="s">
        <v>258</v>
      </c>
      <c r="P619" s="261" t="s">
        <v>566</v>
      </c>
      <c r="Q619" s="255" t="s">
        <v>251</v>
      </c>
      <c r="R619" s="255" t="s">
        <v>251</v>
      </c>
      <c r="S619" s="255">
        <v>5</v>
      </c>
    </row>
    <row r="620" spans="1:19" s="225" customFormat="1" ht="45">
      <c r="A620" s="217"/>
      <c r="B620" s="218"/>
      <c r="C620" s="305">
        <f>MAX($C$3:C619)+1</f>
        <v>590</v>
      </c>
      <c r="D620" s="202" t="str">
        <f>COUNT($C$508:C620)&amp;"/BBNT/KM410+530 -KM410+573"</f>
        <v>109/BBNT/KM410+530 -KM410+573</v>
      </c>
      <c r="E620" s="219">
        <v>46155</v>
      </c>
      <c r="F620" s="220" t="str">
        <f>Data!$A$14</f>
        <v>Vệ sinh, lên ga các vị trí sơn đường</v>
      </c>
      <c r="G620" s="220" t="s">
        <v>712</v>
      </c>
      <c r="H620" s="221">
        <v>410495.28</v>
      </c>
      <c r="I620" s="221">
        <v>410627.18</v>
      </c>
      <c r="J620" s="251" t="s">
        <v>711</v>
      </c>
      <c r="K620" s="222" t="s">
        <v>252</v>
      </c>
      <c r="L620" s="202">
        <v>27.6</v>
      </c>
      <c r="M620" s="223" t="str">
        <f>Data!$I$14</f>
        <v>- Mặt đường sạch, đạt yêu cầu kỹ thuật;
- Vị trí sơn được định vị đúng theo thiết kế;
- Mỹ quan đảm bảo; 
- Đánh giá: Phù hợp với thiết kế và tiêu chuẩn kỹ thuật, quy trình thi công và nghiệm thu;
- Về khối lượng: Đạt yêu cầu theo HSTK</v>
      </c>
      <c r="N620" s="220" t="str">
        <f>Data!$B$14</f>
        <v>QCVN41:2024/BGTVT - Quy chuẩn kỹ thuật quốc gia về biển báo hiệu đường bộ; TCVN8791:2018 Sơn tín hiệu giao thông.</v>
      </c>
      <c r="O620" s="202" t="s">
        <v>258</v>
      </c>
      <c r="P620" s="224" t="s">
        <v>566</v>
      </c>
      <c r="Q620" s="202" t="s">
        <v>251</v>
      </c>
      <c r="R620" s="202" t="s">
        <v>251</v>
      </c>
      <c r="S620" s="202">
        <v>5</v>
      </c>
    </row>
    <row r="621" spans="1:19" s="225" customFormat="1" ht="45">
      <c r="A621" s="217"/>
      <c r="B621" s="218"/>
      <c r="C621" s="305">
        <f>MAX($C$3:C620)+1</f>
        <v>591</v>
      </c>
      <c r="D621" s="202" t="str">
        <f>COUNT($C$508:C621)&amp;"/BBNT/KM410+530 -KM410+573"</f>
        <v>110/BBNT/KM410+530 -KM410+573</v>
      </c>
      <c r="E621" s="219">
        <v>46155</v>
      </c>
      <c r="F621" s="220" t="str">
        <f>Data!$A$15</f>
        <v>Sơn lót tim đường</v>
      </c>
      <c r="G621" s="220" t="s">
        <v>713</v>
      </c>
      <c r="H621" s="221">
        <v>410495.28</v>
      </c>
      <c r="I621" s="221">
        <v>410627.18</v>
      </c>
      <c r="J621" s="251" t="s">
        <v>711</v>
      </c>
      <c r="K621" s="222" t="s">
        <v>252</v>
      </c>
      <c r="L621" s="202">
        <v>27.6</v>
      </c>
      <c r="M621" s="223" t="str">
        <f>Data!$I$15</f>
        <v>- Sơn lót được quét kín, liên tục;
- Kích thước hình học đúng theo HSTK;
- Về khối lượng: Đạt yêu cầu theo HSTK
- Đánh giá: Phù hợp với thiết kế và tiêu chuẩn kỹ thuật, quy trình thi công và nghiệm thu;</v>
      </c>
      <c r="N621" s="220" t="str">
        <f>Data!$B$15</f>
        <v>QCVN41:2024/BGTVT - Quy chuẩn kỹ thuật quốc gia về biển báo hiệu đường bộ; TCVN8791:2018 Sơn tín hiệu giao thông.</v>
      </c>
      <c r="O621" s="202" t="s">
        <v>258</v>
      </c>
      <c r="P621" s="224" t="s">
        <v>566</v>
      </c>
      <c r="Q621" s="202" t="s">
        <v>251</v>
      </c>
      <c r="R621" s="202" t="s">
        <v>251</v>
      </c>
      <c r="S621" s="202">
        <v>5</v>
      </c>
    </row>
    <row r="622" spans="1:19" s="225" customFormat="1" ht="45">
      <c r="A622" s="217"/>
      <c r="B622" s="218"/>
      <c r="C622" s="305">
        <f>MAX($C$3:C621)+1</f>
        <v>592</v>
      </c>
      <c r="D622" s="202" t="str">
        <f>COUNT($C$508:C622)&amp;"/BBNT/KM410+530 -KM410+573"</f>
        <v>111/BBNT/KM410+530 -KM410+573</v>
      </c>
      <c r="E622" s="219">
        <v>46155</v>
      </c>
      <c r="F622" s="220" t="str">
        <f>Data!$A$16</f>
        <v>Sơn dẻo nhiệt màu vàng dày 2mm</v>
      </c>
      <c r="G622" s="220" t="s">
        <v>714</v>
      </c>
      <c r="H622" s="221">
        <v>410495.28</v>
      </c>
      <c r="I622" s="221">
        <v>410627.18</v>
      </c>
      <c r="J622" s="251" t="s">
        <v>711</v>
      </c>
      <c r="K622" s="222" t="s">
        <v>252</v>
      </c>
      <c r="L622" s="202">
        <v>27.6</v>
      </c>
      <c r="M622" s="223" t="str">
        <f>Data!$I$16</f>
        <v>- Sơn dẻo nhiệt tim đường đúng vị trí, tim tuyến, kích thước theo thiết kế;
- Bề mặt đường sạch, khô, đảm bảo độ bám dính;
- Vật liệu gia nhiệt đúng nhiệt độ, thi công đúng quy trình;
- Lớp sơn đủ chiều dày, bề mặt đều, không bong tróc, đứt đoạn;
- Hạt phản quang rải đều, đảm bảo phản quang ban đêm;
- Đánh giá: Phù hợp với thiết kế và tiêu chuẩn kỹ thuật, quy trình thi công và nghiệm thu;</v>
      </c>
      <c r="N622" s="220" t="str">
        <f>Data!$B$16</f>
        <v>QCVN41:2024/BGTVT - Quy chuẩn kỹ thuật quốc gia về biển báo hiệu đường bộ; TCVN8791:2018 Sơn tín hiệu giao thông.</v>
      </c>
      <c r="O622" s="202" t="s">
        <v>258</v>
      </c>
      <c r="P622" s="224" t="s">
        <v>566</v>
      </c>
      <c r="Q622" s="202" t="s">
        <v>251</v>
      </c>
      <c r="R622" s="202" t="s">
        <v>251</v>
      </c>
      <c r="S622" s="202">
        <v>5</v>
      </c>
    </row>
    <row r="623" spans="1:19" s="225" customFormat="1" ht="30">
      <c r="A623" s="217"/>
      <c r="B623" s="218"/>
      <c r="C623" s="305">
        <f>MAX($C$3:C622)+1</f>
        <v>593</v>
      </c>
      <c r="D623" s="202" t="str">
        <f>COUNT($C$508:C623)&amp;"/BBNT/KM410+530 -KM410+573"</f>
        <v>112/BBNT/KM410+530 -KM410+573</v>
      </c>
      <c r="E623" s="219">
        <v>46163</v>
      </c>
      <c r="F623" s="220"/>
      <c r="G623" s="220" t="s">
        <v>963</v>
      </c>
      <c r="H623" s="251">
        <v>410530</v>
      </c>
      <c r="I623" s="251">
        <v>410573</v>
      </c>
      <c r="J623" s="202" t="s">
        <v>62</v>
      </c>
      <c r="K623" s="222"/>
      <c r="L623" s="202"/>
      <c r="M623" s="223"/>
      <c r="N623" s="220"/>
      <c r="O623" s="202" t="s">
        <v>962</v>
      </c>
      <c r="P623" s="224" t="s">
        <v>566</v>
      </c>
      <c r="Q623" s="202"/>
      <c r="R623" s="202" t="s">
        <v>251</v>
      </c>
      <c r="S623" s="202">
        <v>5</v>
      </c>
    </row>
    <row r="624" spans="1:19">
      <c r="A624" s="146"/>
      <c r="B624" s="147"/>
      <c r="C624" s="148"/>
      <c r="D624" s="116"/>
      <c r="E624" s="149"/>
      <c r="F624" s="114"/>
      <c r="G624" s="117"/>
      <c r="H624" s="150"/>
      <c r="I624" s="150"/>
      <c r="J624" s="150"/>
      <c r="K624" s="151"/>
      <c r="L624" s="116"/>
      <c r="M624" s="115"/>
      <c r="N624" s="114"/>
      <c r="O624" s="116"/>
      <c r="P624" s="118"/>
      <c r="Q624" s="116"/>
      <c r="R624" s="116"/>
      <c r="S624" s="116"/>
    </row>
    <row r="625" spans="1:19">
      <c r="A625" s="146"/>
      <c r="B625" s="147"/>
      <c r="C625" s="148"/>
      <c r="D625" s="116"/>
      <c r="E625" s="149"/>
      <c r="F625" s="114"/>
      <c r="G625" s="114"/>
      <c r="H625" s="150"/>
      <c r="I625" s="150"/>
      <c r="J625" s="116"/>
      <c r="K625" s="151"/>
      <c r="L625" s="116"/>
      <c r="M625" s="115"/>
      <c r="N625" s="114"/>
      <c r="O625" s="116"/>
      <c r="P625" s="118"/>
      <c r="Q625" s="116"/>
      <c r="R625" s="116"/>
      <c r="S625" s="116"/>
    </row>
    <row r="626" spans="1:19">
      <c r="A626" s="146"/>
      <c r="B626" s="147"/>
      <c r="C626" s="148"/>
      <c r="D626" s="116"/>
      <c r="E626" s="149"/>
      <c r="F626" s="114"/>
      <c r="G626" s="114"/>
      <c r="H626" s="150"/>
      <c r="I626" s="150"/>
      <c r="J626" s="116"/>
      <c r="K626" s="151"/>
      <c r="L626" s="116"/>
      <c r="M626" s="115"/>
      <c r="N626" s="114"/>
      <c r="O626" s="116"/>
      <c r="P626" s="118"/>
      <c r="Q626" s="116"/>
      <c r="R626" s="116"/>
      <c r="S626" s="116"/>
    </row>
    <row r="627" spans="1:19">
      <c r="A627" s="146"/>
      <c r="B627" s="147"/>
      <c r="C627" s="148"/>
      <c r="D627" s="116"/>
      <c r="E627" s="149"/>
      <c r="F627" s="114"/>
      <c r="G627" s="114"/>
      <c r="H627" s="153"/>
      <c r="I627" s="153"/>
      <c r="J627" s="150"/>
      <c r="K627" s="151"/>
      <c r="L627" s="116"/>
      <c r="M627" s="115"/>
      <c r="N627" s="114"/>
      <c r="O627" s="116"/>
      <c r="P627" s="118"/>
      <c r="Q627" s="116"/>
      <c r="R627" s="116"/>
      <c r="S627" s="116"/>
    </row>
    <row r="628" spans="1:19">
      <c r="A628" s="146"/>
      <c r="B628" s="147"/>
      <c r="C628" s="148"/>
      <c r="D628" s="116"/>
      <c r="E628" s="149"/>
      <c r="F628" s="114"/>
      <c r="G628" s="114"/>
      <c r="H628" s="153"/>
      <c r="I628" s="153"/>
      <c r="J628" s="150"/>
      <c r="K628" s="151"/>
      <c r="L628" s="116"/>
      <c r="M628" s="115"/>
      <c r="N628" s="114"/>
      <c r="O628" s="116"/>
      <c r="P628" s="118"/>
      <c r="Q628" s="116"/>
      <c r="R628" s="116"/>
      <c r="S628" s="116"/>
    </row>
    <row r="629" spans="1:19">
      <c r="A629" s="146"/>
      <c r="B629" s="147"/>
      <c r="C629" s="148"/>
      <c r="D629" s="116"/>
      <c r="E629" s="149"/>
      <c r="F629" s="114"/>
      <c r="G629" s="114"/>
      <c r="H629" s="153"/>
      <c r="I629" s="153"/>
      <c r="J629" s="150"/>
      <c r="K629" s="151"/>
      <c r="L629" s="116"/>
      <c r="M629" s="115"/>
      <c r="N629" s="114"/>
      <c r="O629" s="116"/>
      <c r="P629" s="118"/>
      <c r="Q629" s="116"/>
      <c r="R629" s="116"/>
      <c r="S629" s="116"/>
    </row>
    <row r="630" spans="1:19">
      <c r="A630" s="146"/>
      <c r="B630" s="147"/>
      <c r="C630" s="148"/>
      <c r="D630" s="116"/>
      <c r="E630" s="149"/>
      <c r="F630" s="114"/>
      <c r="G630" s="114"/>
      <c r="H630" s="153"/>
      <c r="I630" s="153"/>
      <c r="J630" s="150"/>
      <c r="K630" s="151"/>
      <c r="L630" s="116"/>
      <c r="M630" s="115"/>
      <c r="N630" s="114"/>
      <c r="O630" s="116"/>
      <c r="P630" s="118"/>
      <c r="Q630" s="116"/>
      <c r="R630" s="116"/>
      <c r="S630" s="116"/>
    </row>
    <row r="631" spans="1:19">
      <c r="A631" s="146"/>
      <c r="B631" s="147"/>
      <c r="C631" s="148"/>
      <c r="D631" s="116"/>
      <c r="E631" s="149"/>
      <c r="F631" s="114"/>
      <c r="G631" s="114"/>
      <c r="H631" s="153"/>
      <c r="I631" s="153"/>
      <c r="J631" s="150"/>
      <c r="K631" s="151"/>
      <c r="L631" s="116"/>
      <c r="M631" s="115"/>
      <c r="N631" s="114"/>
      <c r="O631" s="116"/>
      <c r="P631" s="118"/>
      <c r="Q631" s="116"/>
      <c r="R631" s="116"/>
      <c r="S631" s="116"/>
    </row>
    <row r="632" spans="1:19">
      <c r="A632" s="146"/>
      <c r="B632" s="147"/>
      <c r="C632" s="148"/>
      <c r="D632" s="116"/>
      <c r="E632" s="149"/>
      <c r="F632" s="114"/>
      <c r="G632" s="117"/>
      <c r="H632" s="153"/>
      <c r="I632" s="153"/>
      <c r="J632" s="150"/>
      <c r="K632" s="151"/>
      <c r="L632" s="116"/>
      <c r="M632" s="115"/>
      <c r="N632" s="114"/>
      <c r="O632" s="116"/>
      <c r="P632" s="118"/>
      <c r="Q632" s="116"/>
      <c r="R632" s="116"/>
      <c r="S632" s="116"/>
    </row>
    <row r="633" spans="1:19">
      <c r="A633" s="146"/>
      <c r="B633" s="147"/>
      <c r="C633" s="148"/>
      <c r="D633" s="116"/>
      <c r="E633" s="149"/>
      <c r="F633" s="114"/>
      <c r="G633" s="114"/>
      <c r="H633" s="150"/>
      <c r="I633" s="150"/>
      <c r="J633" s="116"/>
      <c r="K633" s="151"/>
      <c r="L633" s="116"/>
      <c r="M633" s="115"/>
      <c r="N633" s="114"/>
      <c r="O633" s="116"/>
      <c r="P633" s="118"/>
      <c r="Q633" s="116"/>
      <c r="R633" s="116"/>
      <c r="S633" s="116"/>
    </row>
    <row r="634" spans="1:19">
      <c r="A634" s="146"/>
      <c r="B634" s="147"/>
      <c r="C634" s="148"/>
      <c r="D634" s="116"/>
      <c r="E634" s="149"/>
      <c r="F634" s="114"/>
      <c r="G634" s="114"/>
      <c r="H634" s="150"/>
      <c r="I634" s="150"/>
      <c r="J634" s="146"/>
      <c r="K634" s="151"/>
      <c r="L634" s="116"/>
      <c r="M634" s="115"/>
      <c r="N634" s="114"/>
      <c r="O634" s="116"/>
      <c r="P634" s="118"/>
      <c r="Q634" s="116"/>
      <c r="R634" s="116"/>
      <c r="S634" s="116"/>
    </row>
    <row r="635" spans="1:19">
      <c r="A635" s="146"/>
      <c r="B635" s="147"/>
      <c r="C635" s="148"/>
      <c r="D635" s="116"/>
      <c r="E635" s="149"/>
      <c r="F635" s="114"/>
      <c r="G635" s="114"/>
      <c r="H635" s="150"/>
      <c r="I635" s="150"/>
      <c r="J635" s="150"/>
      <c r="K635" s="151"/>
      <c r="L635" s="116"/>
      <c r="M635" s="115"/>
      <c r="N635" s="114"/>
      <c r="O635" s="116"/>
      <c r="P635" s="118"/>
      <c r="Q635" s="116"/>
      <c r="R635" s="116"/>
      <c r="S635" s="116"/>
    </row>
    <row r="636" spans="1:19">
      <c r="A636" s="146"/>
      <c r="B636" s="147"/>
      <c r="C636" s="148"/>
      <c r="D636" s="116"/>
      <c r="E636" s="149"/>
      <c r="F636" s="114"/>
      <c r="G636" s="114"/>
      <c r="H636" s="150"/>
      <c r="I636" s="150"/>
      <c r="J636" s="150"/>
      <c r="K636" s="151"/>
      <c r="L636" s="116"/>
      <c r="M636" s="115"/>
      <c r="N636" s="114"/>
      <c r="O636" s="116"/>
      <c r="P636" s="118"/>
      <c r="Q636" s="116"/>
      <c r="R636" s="116"/>
      <c r="S636" s="116"/>
    </row>
    <row r="637" spans="1:19">
      <c r="A637" s="146"/>
      <c r="B637" s="147"/>
      <c r="C637" s="148"/>
      <c r="D637" s="116"/>
      <c r="E637" s="149"/>
      <c r="F637" s="114"/>
      <c r="G637" s="114"/>
      <c r="H637" s="150"/>
      <c r="I637" s="150"/>
      <c r="J637" s="150"/>
      <c r="K637" s="151"/>
      <c r="L637" s="116"/>
      <c r="M637" s="115"/>
      <c r="N637" s="114"/>
      <c r="O637" s="116"/>
      <c r="P637" s="118"/>
      <c r="Q637" s="116"/>
      <c r="R637" s="116"/>
      <c r="S637" s="116"/>
    </row>
    <row r="638" spans="1:19">
      <c r="A638" s="146"/>
      <c r="B638" s="147"/>
      <c r="C638" s="148"/>
      <c r="D638" s="116"/>
      <c r="E638" s="149"/>
      <c r="F638" s="114"/>
      <c r="G638" s="114"/>
      <c r="H638" s="150"/>
      <c r="I638" s="150"/>
      <c r="J638" s="150"/>
      <c r="K638" s="151"/>
      <c r="L638" s="116"/>
      <c r="M638" s="115"/>
      <c r="N638" s="114"/>
      <c r="O638" s="116"/>
      <c r="P638" s="118"/>
      <c r="Q638" s="116"/>
      <c r="R638" s="116"/>
      <c r="S638" s="116"/>
    </row>
    <row r="639" spans="1:19">
      <c r="A639" s="146"/>
      <c r="B639" s="147"/>
      <c r="C639" s="148"/>
      <c r="D639" s="116"/>
      <c r="E639" s="149"/>
      <c r="F639" s="114"/>
      <c r="G639" s="117"/>
      <c r="H639" s="150"/>
      <c r="I639" s="150"/>
      <c r="J639" s="150"/>
      <c r="K639" s="151"/>
      <c r="L639" s="116"/>
      <c r="M639" s="115"/>
      <c r="N639" s="114"/>
      <c r="O639" s="116"/>
      <c r="P639" s="118"/>
      <c r="Q639" s="116"/>
      <c r="R639" s="116"/>
      <c r="S639" s="116"/>
    </row>
    <row r="640" spans="1:19">
      <c r="A640" s="146"/>
      <c r="B640" s="147"/>
      <c r="C640" s="148"/>
      <c r="D640" s="116"/>
      <c r="E640" s="149"/>
      <c r="F640" s="114"/>
      <c r="G640" s="114"/>
      <c r="H640" s="150"/>
      <c r="I640" s="150"/>
      <c r="J640" s="151"/>
      <c r="K640" s="151"/>
      <c r="L640" s="116"/>
      <c r="M640" s="115"/>
      <c r="N640" s="114"/>
      <c r="O640" s="116"/>
      <c r="P640" s="118"/>
      <c r="Q640" s="116"/>
      <c r="R640" s="116"/>
      <c r="S640" s="116"/>
    </row>
    <row r="641" spans="1:19">
      <c r="A641" s="146"/>
      <c r="B641" s="147"/>
      <c r="C641" s="148"/>
      <c r="D641" s="116"/>
      <c r="E641" s="149"/>
      <c r="F641" s="114"/>
      <c r="G641" s="114"/>
      <c r="H641" s="150"/>
      <c r="I641" s="150"/>
      <c r="J641" s="150"/>
      <c r="K641" s="151"/>
      <c r="L641" s="116"/>
      <c r="M641" s="115"/>
      <c r="N641" s="114"/>
      <c r="O641" s="116"/>
      <c r="P641" s="118"/>
      <c r="Q641" s="116"/>
      <c r="R641" s="116"/>
      <c r="S641" s="116"/>
    </row>
    <row r="642" spans="1:19">
      <c r="A642" s="146"/>
      <c r="B642" s="147"/>
      <c r="C642" s="148"/>
      <c r="D642" s="116"/>
      <c r="E642" s="149"/>
      <c r="F642" s="114"/>
      <c r="G642" s="114"/>
      <c r="H642" s="150"/>
      <c r="I642" s="150"/>
      <c r="J642" s="150"/>
      <c r="K642" s="151"/>
      <c r="L642" s="116"/>
      <c r="M642" s="115"/>
      <c r="N642" s="114"/>
      <c r="O642" s="116"/>
      <c r="P642" s="118"/>
      <c r="Q642" s="116"/>
      <c r="R642" s="116"/>
      <c r="S642" s="116"/>
    </row>
    <row r="643" spans="1:19">
      <c r="A643" s="146"/>
      <c r="B643" s="147"/>
      <c r="C643" s="148"/>
      <c r="D643" s="116"/>
      <c r="E643" s="149"/>
      <c r="F643" s="114"/>
      <c r="G643" s="114"/>
      <c r="H643" s="150"/>
      <c r="I643" s="150"/>
      <c r="J643" s="150"/>
      <c r="K643" s="151"/>
      <c r="L643" s="116"/>
      <c r="M643" s="115"/>
      <c r="N643" s="114"/>
      <c r="O643" s="116"/>
      <c r="P643" s="118"/>
      <c r="Q643" s="116"/>
      <c r="R643" s="116"/>
      <c r="S643" s="116"/>
    </row>
    <row r="644" spans="1:19">
      <c r="A644" s="146"/>
      <c r="B644" s="147"/>
      <c r="C644" s="148"/>
      <c r="D644" s="116"/>
      <c r="E644" s="149"/>
      <c r="F644" s="114"/>
      <c r="G644" s="114"/>
      <c r="H644" s="150"/>
      <c r="I644" s="150"/>
      <c r="J644" s="150"/>
      <c r="K644" s="151"/>
      <c r="L644" s="116"/>
      <c r="M644" s="115"/>
      <c r="N644" s="114"/>
      <c r="O644" s="116"/>
      <c r="P644" s="118"/>
      <c r="Q644" s="116"/>
      <c r="R644" s="116"/>
      <c r="S644" s="116"/>
    </row>
    <row r="645" spans="1:19">
      <c r="A645" s="146"/>
      <c r="B645" s="147"/>
      <c r="C645" s="148"/>
      <c r="D645" s="116"/>
      <c r="E645" s="149"/>
      <c r="F645" s="114"/>
      <c r="G645" s="114"/>
      <c r="H645" s="150"/>
      <c r="I645" s="150"/>
      <c r="J645" s="150"/>
      <c r="K645" s="151"/>
      <c r="L645" s="116"/>
      <c r="M645" s="115"/>
      <c r="N645" s="114"/>
      <c r="O645" s="116"/>
      <c r="P645" s="118"/>
      <c r="Q645" s="116"/>
      <c r="R645" s="116"/>
      <c r="S645" s="116"/>
    </row>
    <row r="646" spans="1:19">
      <c r="A646" s="146"/>
      <c r="B646" s="147"/>
      <c r="C646" s="148"/>
      <c r="D646" s="116"/>
      <c r="E646" s="149"/>
      <c r="F646" s="114"/>
      <c r="G646" s="117"/>
      <c r="H646" s="150"/>
      <c r="I646" s="150"/>
      <c r="J646" s="150"/>
      <c r="K646" s="151"/>
      <c r="L646" s="116"/>
      <c r="M646" s="115"/>
      <c r="N646" s="114"/>
      <c r="O646" s="116"/>
      <c r="P646" s="118"/>
      <c r="Q646" s="116"/>
      <c r="R646" s="116"/>
      <c r="S646" s="116"/>
    </row>
    <row r="647" spans="1:19">
      <c r="A647" s="146"/>
      <c r="B647" s="147"/>
      <c r="C647" s="148"/>
      <c r="D647" s="116"/>
      <c r="E647" s="149"/>
      <c r="F647" s="114"/>
      <c r="G647" s="114"/>
      <c r="H647" s="150"/>
      <c r="I647" s="150"/>
      <c r="J647" s="150"/>
      <c r="K647" s="151"/>
      <c r="L647" s="116"/>
      <c r="M647" s="115"/>
      <c r="N647" s="114"/>
      <c r="O647" s="116"/>
      <c r="P647" s="118"/>
      <c r="Q647" s="116"/>
      <c r="R647" s="116"/>
      <c r="S647" s="116"/>
    </row>
    <row r="648" spans="1:19">
      <c r="A648" s="146"/>
      <c r="B648" s="147"/>
      <c r="C648" s="148"/>
      <c r="D648" s="116"/>
      <c r="E648" s="149"/>
      <c r="F648" s="114"/>
      <c r="G648" s="114"/>
      <c r="H648" s="150"/>
      <c r="I648" s="150"/>
      <c r="J648" s="150"/>
      <c r="K648" s="151"/>
      <c r="L648" s="116"/>
      <c r="M648" s="115"/>
      <c r="N648" s="114"/>
      <c r="O648" s="116"/>
      <c r="P648" s="118"/>
      <c r="Q648" s="116"/>
      <c r="R648" s="116"/>
      <c r="S648" s="116"/>
    </row>
    <row r="649" spans="1:19">
      <c r="A649" s="146"/>
      <c r="B649" s="147"/>
      <c r="C649" s="148"/>
      <c r="D649" s="116"/>
      <c r="E649" s="149"/>
      <c r="F649" s="114"/>
      <c r="G649" s="114"/>
      <c r="H649" s="150"/>
      <c r="I649" s="150"/>
      <c r="J649" s="150"/>
      <c r="K649" s="151"/>
      <c r="L649" s="116"/>
      <c r="M649" s="115"/>
      <c r="N649" s="114"/>
      <c r="O649" s="116"/>
      <c r="P649" s="118"/>
      <c r="Q649" s="116"/>
      <c r="R649" s="116"/>
      <c r="S649" s="116"/>
    </row>
    <row r="650" spans="1:19">
      <c r="A650" s="146"/>
      <c r="B650" s="147"/>
      <c r="C650" s="148"/>
      <c r="D650" s="116"/>
      <c r="E650" s="149"/>
      <c r="F650" s="114"/>
      <c r="G650" s="114"/>
      <c r="H650" s="150"/>
      <c r="I650" s="150"/>
      <c r="J650" s="150"/>
      <c r="K650" s="151"/>
      <c r="L650" s="116"/>
      <c r="M650" s="115"/>
      <c r="N650" s="114"/>
      <c r="O650" s="116"/>
      <c r="P650" s="118"/>
      <c r="Q650" s="116"/>
      <c r="R650" s="116"/>
      <c r="S650" s="116"/>
    </row>
    <row r="651" spans="1:19">
      <c r="A651" s="146"/>
      <c r="B651" s="147"/>
      <c r="C651" s="148"/>
      <c r="D651" s="116"/>
      <c r="E651" s="149"/>
      <c r="F651" s="114"/>
      <c r="G651" s="114"/>
      <c r="H651" s="150"/>
      <c r="I651" s="150"/>
      <c r="J651" s="150"/>
      <c r="K651" s="151"/>
      <c r="L651" s="116"/>
      <c r="M651" s="115"/>
      <c r="N651" s="114"/>
      <c r="O651" s="116"/>
      <c r="P651" s="118"/>
      <c r="Q651" s="116"/>
      <c r="R651" s="116"/>
      <c r="S651" s="116"/>
    </row>
    <row r="652" spans="1:19">
      <c r="A652" s="146"/>
      <c r="B652" s="147"/>
      <c r="C652" s="148"/>
      <c r="D652" s="116"/>
      <c r="E652" s="149"/>
      <c r="F652" s="114"/>
      <c r="G652" s="117"/>
      <c r="H652" s="150"/>
      <c r="I652" s="150"/>
      <c r="J652" s="150"/>
      <c r="K652" s="151"/>
      <c r="L652" s="116"/>
      <c r="M652" s="115"/>
      <c r="N652" s="114"/>
      <c r="O652" s="116"/>
      <c r="P652" s="118"/>
      <c r="Q652" s="116"/>
      <c r="R652" s="116"/>
      <c r="S652" s="116"/>
    </row>
    <row r="653" spans="1:19">
      <c r="A653" s="146"/>
      <c r="B653" s="147"/>
      <c r="C653" s="148"/>
      <c r="D653" s="116"/>
      <c r="E653" s="149"/>
      <c r="F653" s="114"/>
      <c r="G653" s="114"/>
      <c r="H653" s="150"/>
      <c r="I653" s="150"/>
      <c r="J653" s="150"/>
      <c r="K653" s="151"/>
      <c r="L653" s="116"/>
      <c r="M653" s="115"/>
      <c r="N653" s="114"/>
      <c r="O653" s="116"/>
      <c r="P653" s="118"/>
      <c r="Q653" s="116"/>
      <c r="R653" s="116"/>
      <c r="S653" s="116"/>
    </row>
    <row r="654" spans="1:19">
      <c r="A654" s="146"/>
      <c r="B654" s="147"/>
      <c r="C654" s="148"/>
      <c r="D654" s="116"/>
      <c r="E654" s="149"/>
      <c r="F654" s="114"/>
      <c r="G654" s="114"/>
      <c r="H654" s="150"/>
      <c r="I654" s="150"/>
      <c r="J654" s="150"/>
      <c r="K654" s="151"/>
      <c r="L654" s="116"/>
      <c r="M654" s="115"/>
      <c r="N654" s="114"/>
      <c r="O654" s="116"/>
      <c r="P654" s="118"/>
      <c r="Q654" s="116"/>
      <c r="R654" s="116"/>
      <c r="S654" s="116"/>
    </row>
    <row r="655" spans="1:19">
      <c r="A655" s="146"/>
      <c r="B655" s="147"/>
      <c r="C655" s="148"/>
      <c r="D655" s="116"/>
      <c r="E655" s="149"/>
      <c r="F655" s="114"/>
      <c r="G655" s="114"/>
      <c r="H655" s="150"/>
      <c r="I655" s="150"/>
      <c r="J655" s="150"/>
      <c r="K655" s="151"/>
      <c r="L655" s="116"/>
      <c r="M655" s="115"/>
      <c r="N655" s="114"/>
      <c r="O655" s="116"/>
      <c r="P655" s="118"/>
      <c r="Q655" s="116"/>
      <c r="R655" s="116"/>
      <c r="S655" s="116"/>
    </row>
    <row r="656" spans="1:19">
      <c r="A656" s="146"/>
      <c r="B656" s="147"/>
      <c r="C656" s="148"/>
      <c r="D656" s="116"/>
      <c r="E656" s="149"/>
      <c r="F656" s="114"/>
      <c r="G656" s="114"/>
      <c r="H656" s="150"/>
      <c r="I656" s="150"/>
      <c r="J656" s="150"/>
      <c r="K656" s="151"/>
      <c r="L656" s="116"/>
      <c r="M656" s="115"/>
      <c r="N656" s="114"/>
      <c r="O656" s="116"/>
      <c r="P656" s="118"/>
      <c r="Q656" s="116"/>
      <c r="R656" s="116"/>
      <c r="S656" s="116"/>
    </row>
    <row r="657" spans="1:19">
      <c r="A657" s="146"/>
      <c r="B657" s="147"/>
      <c r="C657" s="148"/>
      <c r="D657" s="116"/>
      <c r="E657" s="149"/>
      <c r="F657" s="114"/>
      <c r="G657" s="114"/>
      <c r="H657" s="150"/>
      <c r="I657" s="150"/>
      <c r="J657" s="150"/>
      <c r="K657" s="151"/>
      <c r="L657" s="116"/>
      <c r="M657" s="115"/>
      <c r="N657" s="114"/>
      <c r="O657" s="116"/>
      <c r="P657" s="118"/>
      <c r="Q657" s="116"/>
      <c r="R657" s="116"/>
      <c r="S657" s="116"/>
    </row>
    <row r="658" spans="1:19">
      <c r="A658" s="146"/>
      <c r="B658" s="147"/>
      <c r="C658" s="148"/>
      <c r="D658" s="116"/>
      <c r="E658" s="149"/>
      <c r="F658" s="114"/>
      <c r="G658" s="117"/>
      <c r="H658" s="150"/>
      <c r="I658" s="150"/>
      <c r="J658" s="150"/>
      <c r="K658" s="151"/>
      <c r="L658" s="116"/>
      <c r="M658" s="115"/>
      <c r="N658" s="114"/>
      <c r="O658" s="116"/>
      <c r="P658" s="118"/>
      <c r="Q658" s="116"/>
      <c r="R658" s="116"/>
      <c r="S658" s="116"/>
    </row>
    <row r="659" spans="1:19">
      <c r="A659" s="146"/>
      <c r="B659" s="147"/>
      <c r="C659" s="148"/>
      <c r="D659" s="116"/>
      <c r="E659" s="149"/>
      <c r="F659" s="114"/>
      <c r="G659" s="114"/>
      <c r="H659" s="150"/>
      <c r="I659" s="150"/>
      <c r="J659" s="151"/>
      <c r="K659" s="151"/>
      <c r="L659" s="116"/>
      <c r="M659" s="115"/>
      <c r="N659" s="114"/>
      <c r="O659" s="116"/>
      <c r="P659" s="118"/>
      <c r="Q659" s="116"/>
      <c r="R659" s="116"/>
      <c r="S659" s="116"/>
    </row>
    <row r="660" spans="1:19">
      <c r="A660" s="146"/>
      <c r="B660" s="147"/>
      <c r="C660" s="148"/>
      <c r="D660" s="116"/>
      <c r="E660" s="149"/>
      <c r="F660" s="114"/>
      <c r="G660" s="114"/>
      <c r="H660" s="150"/>
      <c r="I660" s="150"/>
      <c r="J660" s="150"/>
      <c r="K660" s="151"/>
      <c r="L660" s="116"/>
      <c r="M660" s="115"/>
      <c r="N660" s="114"/>
      <c r="O660" s="116"/>
      <c r="P660" s="118"/>
      <c r="Q660" s="116"/>
      <c r="R660" s="116"/>
      <c r="S660" s="116"/>
    </row>
    <row r="661" spans="1:19">
      <c r="A661" s="146"/>
      <c r="B661" s="147"/>
      <c r="C661" s="148"/>
      <c r="D661" s="116"/>
      <c r="E661" s="149"/>
      <c r="F661" s="114"/>
      <c r="G661" s="114"/>
      <c r="H661" s="150"/>
      <c r="I661" s="150"/>
      <c r="J661" s="150"/>
      <c r="K661" s="151"/>
      <c r="L661" s="116"/>
      <c r="M661" s="115"/>
      <c r="N661" s="114"/>
      <c r="O661" s="116"/>
      <c r="P661" s="118"/>
      <c r="Q661" s="116"/>
      <c r="R661" s="116"/>
      <c r="S661" s="116"/>
    </row>
    <row r="662" spans="1:19">
      <c r="A662" s="146"/>
      <c r="B662" s="147"/>
      <c r="C662" s="148"/>
      <c r="D662" s="116"/>
      <c r="E662" s="149"/>
      <c r="F662" s="114"/>
      <c r="G662" s="114"/>
      <c r="H662" s="150"/>
      <c r="I662" s="150"/>
      <c r="J662" s="150"/>
      <c r="K662" s="151"/>
      <c r="L662" s="116"/>
      <c r="M662" s="115"/>
      <c r="N662" s="114"/>
      <c r="O662" s="116"/>
      <c r="P662" s="118"/>
      <c r="Q662" s="116"/>
      <c r="R662" s="116"/>
      <c r="S662" s="116"/>
    </row>
    <row r="663" spans="1:19">
      <c r="A663" s="146"/>
      <c r="B663" s="147"/>
      <c r="C663" s="148"/>
      <c r="D663" s="116"/>
      <c r="E663" s="149"/>
      <c r="F663" s="114"/>
      <c r="G663" s="114"/>
      <c r="H663" s="150"/>
      <c r="I663" s="150"/>
      <c r="J663" s="150"/>
      <c r="K663" s="151"/>
      <c r="L663" s="116"/>
      <c r="M663" s="115"/>
      <c r="N663" s="114"/>
      <c r="O663" s="116"/>
      <c r="P663" s="118"/>
      <c r="Q663" s="116"/>
      <c r="R663" s="116"/>
      <c r="S663" s="116"/>
    </row>
    <row r="664" spans="1:19">
      <c r="A664" s="146"/>
      <c r="B664" s="147"/>
      <c r="C664" s="148"/>
      <c r="D664" s="116"/>
      <c r="E664" s="149"/>
      <c r="F664" s="114"/>
      <c r="G664" s="114"/>
      <c r="H664" s="150"/>
      <c r="I664" s="150"/>
      <c r="J664" s="150"/>
      <c r="K664" s="151"/>
      <c r="L664" s="116"/>
      <c r="M664" s="115"/>
      <c r="N664" s="114"/>
      <c r="O664" s="116"/>
      <c r="P664" s="118"/>
      <c r="Q664" s="116"/>
      <c r="R664" s="116"/>
      <c r="S664" s="116"/>
    </row>
    <row r="665" spans="1:19">
      <c r="A665" s="146"/>
      <c r="B665" s="147"/>
      <c r="C665" s="148"/>
      <c r="D665" s="116"/>
      <c r="E665" s="149"/>
      <c r="F665" s="114"/>
      <c r="G665" s="117"/>
      <c r="H665" s="150"/>
      <c r="I665" s="150"/>
      <c r="J665" s="150"/>
      <c r="K665" s="151"/>
      <c r="L665" s="116"/>
      <c r="M665" s="115"/>
      <c r="N665" s="114"/>
      <c r="O665" s="116"/>
      <c r="P665" s="118"/>
      <c r="Q665" s="116"/>
      <c r="R665" s="116"/>
      <c r="S665" s="116"/>
    </row>
    <row r="666" spans="1:19">
      <c r="A666" s="146"/>
      <c r="B666" s="147"/>
      <c r="C666" s="148"/>
      <c r="D666" s="116"/>
      <c r="E666" s="149"/>
      <c r="F666" s="114"/>
      <c r="G666" s="114"/>
      <c r="H666" s="150"/>
      <c r="I666" s="150"/>
      <c r="J666" s="150"/>
      <c r="K666" s="151"/>
      <c r="L666" s="116"/>
      <c r="M666" s="115"/>
      <c r="N666" s="114"/>
      <c r="O666" s="116"/>
      <c r="P666" s="118"/>
      <c r="Q666" s="116"/>
      <c r="R666" s="116"/>
      <c r="S666" s="116"/>
    </row>
    <row r="667" spans="1:19">
      <c r="A667" s="146"/>
      <c r="B667" s="147"/>
      <c r="C667" s="148"/>
      <c r="D667" s="116"/>
      <c r="E667" s="149"/>
      <c r="F667" s="114"/>
      <c r="G667" s="114"/>
      <c r="H667" s="150"/>
      <c r="I667" s="150"/>
      <c r="J667" s="150"/>
      <c r="K667" s="151"/>
      <c r="L667" s="116"/>
      <c r="M667" s="115"/>
      <c r="N667" s="114"/>
      <c r="O667" s="116"/>
      <c r="P667" s="118"/>
      <c r="Q667" s="116"/>
      <c r="R667" s="116"/>
      <c r="S667" s="116"/>
    </row>
    <row r="668" spans="1:19">
      <c r="A668" s="146"/>
      <c r="B668" s="147"/>
      <c r="C668" s="148"/>
      <c r="D668" s="116"/>
      <c r="E668" s="149"/>
      <c r="F668" s="114"/>
      <c r="G668" s="114"/>
      <c r="H668" s="150"/>
      <c r="I668" s="150"/>
      <c r="J668" s="150"/>
      <c r="K668" s="151"/>
      <c r="L668" s="116"/>
      <c r="M668" s="115"/>
      <c r="N668" s="114"/>
      <c r="O668" s="116"/>
      <c r="P668" s="118"/>
      <c r="Q668" s="116"/>
      <c r="R668" s="116"/>
      <c r="S668" s="116"/>
    </row>
    <row r="669" spans="1:19">
      <c r="A669" s="146"/>
      <c r="B669" s="147"/>
      <c r="C669" s="148"/>
      <c r="D669" s="116"/>
      <c r="E669" s="149"/>
      <c r="F669" s="114"/>
      <c r="G669" s="114"/>
      <c r="H669" s="150"/>
      <c r="I669" s="150"/>
      <c r="J669" s="150"/>
      <c r="K669" s="151"/>
      <c r="L669" s="116"/>
      <c r="M669" s="115"/>
      <c r="N669" s="114"/>
      <c r="O669" s="116"/>
      <c r="P669" s="118"/>
      <c r="Q669" s="116"/>
      <c r="R669" s="116"/>
      <c r="S669" s="116"/>
    </row>
    <row r="670" spans="1:19">
      <c r="A670" s="146"/>
      <c r="B670" s="147"/>
      <c r="C670" s="148"/>
      <c r="D670" s="116"/>
      <c r="E670" s="149"/>
      <c r="F670" s="114"/>
      <c r="G670" s="114"/>
      <c r="H670" s="150"/>
      <c r="I670" s="150"/>
      <c r="J670" s="150"/>
      <c r="K670" s="151"/>
      <c r="L670" s="116"/>
      <c r="M670" s="115"/>
      <c r="N670" s="114"/>
      <c r="O670" s="116"/>
      <c r="P670" s="118"/>
      <c r="Q670" s="116"/>
      <c r="R670" s="116"/>
      <c r="S670" s="116"/>
    </row>
    <row r="671" spans="1:19">
      <c r="A671" s="146"/>
      <c r="B671" s="147"/>
      <c r="C671" s="148"/>
      <c r="D671" s="116"/>
      <c r="E671" s="149"/>
      <c r="F671" s="114"/>
      <c r="G671" s="117"/>
      <c r="H671" s="150"/>
      <c r="I671" s="150"/>
      <c r="J671" s="150"/>
      <c r="K671" s="151"/>
      <c r="L671" s="116"/>
      <c r="M671" s="115"/>
      <c r="N671" s="114"/>
      <c r="O671" s="116"/>
      <c r="P671" s="118"/>
      <c r="Q671" s="116"/>
      <c r="R671" s="116"/>
      <c r="S671" s="116"/>
    </row>
    <row r="672" spans="1:19">
      <c r="A672" s="146"/>
      <c r="B672" s="147"/>
      <c r="C672" s="148"/>
      <c r="D672" s="116"/>
      <c r="E672" s="149"/>
      <c r="F672" s="114"/>
      <c r="G672" s="114"/>
      <c r="H672" s="150"/>
      <c r="I672" s="150"/>
      <c r="J672" s="151"/>
      <c r="K672" s="151"/>
      <c r="L672" s="116"/>
      <c r="M672" s="115"/>
      <c r="N672" s="114"/>
      <c r="O672" s="116"/>
      <c r="P672" s="118"/>
      <c r="Q672" s="116"/>
      <c r="R672" s="116"/>
      <c r="S672" s="116"/>
    </row>
    <row r="673" spans="1:19">
      <c r="A673" s="146"/>
      <c r="B673" s="147"/>
      <c r="C673" s="148"/>
      <c r="D673" s="116"/>
      <c r="E673" s="149"/>
      <c r="F673" s="114"/>
      <c r="G673" s="114"/>
      <c r="H673" s="150"/>
      <c r="I673" s="150"/>
      <c r="J673" s="150"/>
      <c r="K673" s="151"/>
      <c r="L673" s="116"/>
      <c r="M673" s="115"/>
      <c r="N673" s="114"/>
      <c r="O673" s="116"/>
      <c r="P673" s="118"/>
      <c r="Q673" s="116"/>
      <c r="R673" s="116"/>
      <c r="S673" s="116"/>
    </row>
    <row r="674" spans="1:19">
      <c r="A674" s="146"/>
      <c r="B674" s="147"/>
      <c r="C674" s="148"/>
      <c r="D674" s="116"/>
      <c r="E674" s="149"/>
      <c r="F674" s="114"/>
      <c r="G674" s="114"/>
      <c r="H674" s="150"/>
      <c r="I674" s="150"/>
      <c r="J674" s="150"/>
      <c r="K674" s="151"/>
      <c r="L674" s="116"/>
      <c r="M674" s="115"/>
      <c r="N674" s="114"/>
      <c r="O674" s="116"/>
      <c r="P674" s="118"/>
      <c r="Q674" s="116"/>
      <c r="R674" s="116"/>
      <c r="S674" s="116"/>
    </row>
    <row r="675" spans="1:19">
      <c r="A675" s="146"/>
      <c r="B675" s="147"/>
      <c r="C675" s="148"/>
      <c r="D675" s="116"/>
      <c r="E675" s="149"/>
      <c r="F675" s="114"/>
      <c r="G675" s="114"/>
      <c r="H675" s="150"/>
      <c r="I675" s="150"/>
      <c r="J675" s="150"/>
      <c r="K675" s="151"/>
      <c r="L675" s="116"/>
      <c r="M675" s="115"/>
      <c r="N675" s="114"/>
      <c r="O675" s="116"/>
      <c r="P675" s="118"/>
      <c r="Q675" s="116"/>
      <c r="R675" s="116"/>
      <c r="S675" s="116"/>
    </row>
    <row r="676" spans="1:19">
      <c r="A676" s="146"/>
      <c r="B676" s="147"/>
      <c r="C676" s="148"/>
      <c r="D676" s="116"/>
      <c r="E676" s="149"/>
      <c r="F676" s="114"/>
      <c r="G676" s="114"/>
      <c r="H676" s="150"/>
      <c r="I676" s="150"/>
      <c r="J676" s="150"/>
      <c r="K676" s="151"/>
      <c r="L676" s="116"/>
      <c r="M676" s="115"/>
      <c r="N676" s="114"/>
      <c r="O676" s="116"/>
      <c r="P676" s="118"/>
      <c r="Q676" s="116"/>
      <c r="R676" s="116"/>
      <c r="S676" s="116"/>
    </row>
    <row r="677" spans="1:19">
      <c r="A677" s="146"/>
      <c r="B677" s="147"/>
      <c r="C677" s="148"/>
      <c r="D677" s="116"/>
      <c r="E677" s="149"/>
      <c r="F677" s="114"/>
      <c r="G677" s="114"/>
      <c r="H677" s="150"/>
      <c r="I677" s="150"/>
      <c r="J677" s="150"/>
      <c r="K677" s="151"/>
      <c r="L677" s="116"/>
      <c r="M677" s="115"/>
      <c r="N677" s="114"/>
      <c r="O677" s="116"/>
      <c r="P677" s="118"/>
      <c r="Q677" s="116"/>
      <c r="R677" s="116"/>
      <c r="S677" s="116"/>
    </row>
    <row r="678" spans="1:19">
      <c r="A678" s="146"/>
      <c r="B678" s="147"/>
      <c r="C678" s="148"/>
      <c r="D678" s="116"/>
      <c r="E678" s="149"/>
      <c r="F678" s="114"/>
      <c r="G678" s="117"/>
      <c r="H678" s="150"/>
      <c r="I678" s="150"/>
      <c r="J678" s="150"/>
      <c r="K678" s="151"/>
      <c r="L678" s="116"/>
      <c r="M678" s="115"/>
      <c r="N678" s="114"/>
      <c r="O678" s="116"/>
      <c r="P678" s="118"/>
      <c r="Q678" s="116"/>
      <c r="R678" s="116"/>
      <c r="S678" s="116"/>
    </row>
    <row r="679" spans="1:19">
      <c r="A679" s="146"/>
      <c r="B679" s="147"/>
      <c r="C679" s="148"/>
      <c r="D679" s="116"/>
      <c r="E679" s="149"/>
      <c r="F679" s="114"/>
      <c r="G679" s="114"/>
      <c r="H679" s="150"/>
      <c r="I679" s="150"/>
      <c r="J679" s="150"/>
      <c r="K679" s="151"/>
      <c r="L679" s="116"/>
      <c r="M679" s="115"/>
      <c r="N679" s="114"/>
      <c r="O679" s="116"/>
      <c r="P679" s="118"/>
      <c r="Q679" s="116"/>
      <c r="R679" s="116"/>
      <c r="S679" s="116"/>
    </row>
    <row r="680" spans="1:19">
      <c r="A680" s="146"/>
      <c r="B680" s="147"/>
      <c r="C680" s="148"/>
      <c r="D680" s="116"/>
      <c r="E680" s="149"/>
      <c r="F680" s="114"/>
      <c r="G680" s="114"/>
      <c r="H680" s="150"/>
      <c r="I680" s="150"/>
      <c r="J680" s="150"/>
      <c r="K680" s="151"/>
      <c r="L680" s="116"/>
      <c r="M680" s="115"/>
      <c r="N680" s="114"/>
      <c r="O680" s="116"/>
      <c r="P680" s="118"/>
      <c r="Q680" s="116"/>
      <c r="R680" s="116"/>
      <c r="S680" s="116"/>
    </row>
    <row r="681" spans="1:19">
      <c r="A681" s="146"/>
      <c r="B681" s="147"/>
      <c r="C681" s="148"/>
      <c r="D681" s="116"/>
      <c r="E681" s="149"/>
      <c r="F681" s="114"/>
      <c r="G681" s="114"/>
      <c r="H681" s="150"/>
      <c r="I681" s="150"/>
      <c r="J681" s="150"/>
      <c r="K681" s="151"/>
      <c r="L681" s="116"/>
      <c r="M681" s="115"/>
      <c r="N681" s="114"/>
      <c r="O681" s="116"/>
      <c r="P681" s="118"/>
      <c r="Q681" s="116"/>
      <c r="R681" s="116"/>
      <c r="S681" s="116"/>
    </row>
    <row r="682" spans="1:19">
      <c r="A682" s="146"/>
      <c r="B682" s="147"/>
      <c r="C682" s="148"/>
      <c r="D682" s="116"/>
      <c r="E682" s="149"/>
      <c r="F682" s="114"/>
      <c r="G682" s="114"/>
      <c r="H682" s="150"/>
      <c r="I682" s="150"/>
      <c r="J682" s="150"/>
      <c r="K682" s="151"/>
      <c r="L682" s="116"/>
      <c r="M682" s="115"/>
      <c r="N682" s="114"/>
      <c r="O682" s="116"/>
      <c r="P682" s="118"/>
      <c r="Q682" s="116"/>
      <c r="R682" s="116"/>
      <c r="S682" s="116"/>
    </row>
    <row r="683" spans="1:19">
      <c r="A683" s="146"/>
      <c r="B683" s="147"/>
      <c r="C683" s="148"/>
      <c r="D683" s="116"/>
      <c r="E683" s="149"/>
      <c r="F683" s="114"/>
      <c r="G683" s="114"/>
      <c r="H683" s="150"/>
      <c r="I683" s="150"/>
      <c r="J683" s="150"/>
      <c r="K683" s="151"/>
      <c r="L683" s="116"/>
      <c r="M683" s="115"/>
      <c r="N683" s="114"/>
      <c r="O683" s="116"/>
      <c r="P683" s="118"/>
      <c r="Q683" s="116"/>
      <c r="R683" s="116"/>
      <c r="S683" s="116"/>
    </row>
    <row r="684" spans="1:19">
      <c r="A684" s="146"/>
      <c r="B684" s="147"/>
      <c r="C684" s="148"/>
      <c r="D684" s="116"/>
      <c r="E684" s="149"/>
      <c r="F684" s="114"/>
      <c r="G684" s="117"/>
      <c r="H684" s="150"/>
      <c r="I684" s="150"/>
      <c r="J684" s="150"/>
      <c r="K684" s="151"/>
      <c r="L684" s="116"/>
      <c r="M684" s="115"/>
      <c r="N684" s="114"/>
      <c r="O684" s="116"/>
      <c r="P684" s="118"/>
      <c r="Q684" s="116"/>
      <c r="R684" s="116"/>
      <c r="S684" s="116"/>
    </row>
    <row r="685" spans="1:19">
      <c r="A685" s="146"/>
      <c r="B685" s="147"/>
      <c r="C685" s="148"/>
      <c r="D685" s="116"/>
      <c r="E685" s="149"/>
      <c r="F685" s="114"/>
      <c r="G685" s="114"/>
      <c r="H685" s="150"/>
      <c r="I685" s="150"/>
      <c r="J685" s="150"/>
      <c r="K685" s="151"/>
      <c r="L685" s="116"/>
      <c r="M685" s="115"/>
      <c r="N685" s="114"/>
      <c r="O685" s="116"/>
      <c r="P685" s="118"/>
      <c r="Q685" s="116"/>
      <c r="R685" s="116"/>
      <c r="S685" s="116"/>
    </row>
    <row r="686" spans="1:19">
      <c r="A686" s="146"/>
      <c r="B686" s="147"/>
      <c r="C686" s="148"/>
      <c r="D686" s="116"/>
      <c r="E686" s="149"/>
      <c r="F686" s="114"/>
      <c r="G686" s="114"/>
      <c r="H686" s="150"/>
      <c r="I686" s="150"/>
      <c r="J686" s="150"/>
      <c r="K686" s="151"/>
      <c r="L686" s="116"/>
      <c r="M686" s="115"/>
      <c r="N686" s="114"/>
      <c r="O686" s="116"/>
      <c r="P686" s="118"/>
      <c r="Q686" s="116"/>
      <c r="R686" s="116"/>
      <c r="S686" s="116"/>
    </row>
    <row r="687" spans="1:19">
      <c r="A687" s="146"/>
      <c r="B687" s="147"/>
      <c r="C687" s="148"/>
      <c r="D687" s="116"/>
      <c r="E687" s="149"/>
      <c r="F687" s="114"/>
      <c r="G687" s="114"/>
      <c r="H687" s="150"/>
      <c r="I687" s="150"/>
      <c r="J687" s="150"/>
      <c r="K687" s="151"/>
      <c r="L687" s="116"/>
      <c r="M687" s="115"/>
      <c r="N687" s="114"/>
      <c r="O687" s="116"/>
      <c r="P687" s="118"/>
      <c r="Q687" s="116"/>
      <c r="R687" s="116"/>
      <c r="S687" s="116"/>
    </row>
    <row r="688" spans="1:19">
      <c r="A688" s="146"/>
      <c r="B688" s="147"/>
      <c r="C688" s="148"/>
      <c r="D688" s="116"/>
      <c r="E688" s="149"/>
      <c r="F688" s="114"/>
      <c r="G688" s="114"/>
      <c r="H688" s="150"/>
      <c r="I688" s="150"/>
      <c r="J688" s="150"/>
      <c r="K688" s="151"/>
      <c r="L688" s="116"/>
      <c r="M688" s="115"/>
      <c r="N688" s="114"/>
      <c r="O688" s="116"/>
      <c r="P688" s="118"/>
      <c r="Q688" s="116"/>
      <c r="R688" s="116"/>
      <c r="S688" s="116"/>
    </row>
    <row r="689" spans="1:19">
      <c r="A689" s="146"/>
      <c r="B689" s="147"/>
      <c r="C689" s="148"/>
      <c r="D689" s="116"/>
      <c r="E689" s="149"/>
      <c r="F689" s="114"/>
      <c r="G689" s="114"/>
      <c r="H689" s="150"/>
      <c r="I689" s="150"/>
      <c r="J689" s="150"/>
      <c r="K689" s="151"/>
      <c r="L689" s="116"/>
      <c r="M689" s="115"/>
      <c r="N689" s="114"/>
      <c r="O689" s="116"/>
      <c r="P689" s="118"/>
      <c r="Q689" s="116"/>
      <c r="R689" s="116"/>
      <c r="S689" s="116"/>
    </row>
    <row r="690" spans="1:19">
      <c r="A690" s="146"/>
      <c r="B690" s="147"/>
      <c r="C690" s="148"/>
      <c r="D690" s="116"/>
      <c r="E690" s="149"/>
      <c r="F690" s="114"/>
      <c r="G690" s="117"/>
      <c r="H690" s="150"/>
      <c r="I690" s="150"/>
      <c r="J690" s="150"/>
      <c r="K690" s="151"/>
      <c r="L690" s="116"/>
      <c r="M690" s="115"/>
      <c r="N690" s="114"/>
      <c r="O690" s="116"/>
      <c r="P690" s="118"/>
      <c r="Q690" s="116"/>
      <c r="R690" s="116"/>
      <c r="S690" s="116"/>
    </row>
    <row r="691" spans="1:19">
      <c r="A691" s="146"/>
      <c r="B691" s="147"/>
      <c r="C691" s="148"/>
      <c r="D691" s="116"/>
      <c r="E691" s="149"/>
      <c r="F691" s="114"/>
      <c r="G691" s="114"/>
      <c r="H691" s="150"/>
      <c r="I691" s="150"/>
      <c r="J691" s="150"/>
      <c r="K691" s="151"/>
      <c r="L691" s="116"/>
      <c r="M691" s="115"/>
      <c r="N691" s="114"/>
      <c r="O691" s="116"/>
      <c r="P691" s="118"/>
      <c r="Q691" s="116"/>
      <c r="R691" s="116"/>
      <c r="S691" s="116"/>
    </row>
    <row r="692" spans="1:19">
      <c r="A692" s="146"/>
      <c r="B692" s="147"/>
      <c r="C692" s="148"/>
      <c r="D692" s="116"/>
      <c r="E692" s="149"/>
      <c r="F692" s="114"/>
      <c r="G692" s="114"/>
      <c r="H692" s="150"/>
      <c r="I692" s="150"/>
      <c r="J692" s="150"/>
      <c r="K692" s="151"/>
      <c r="L692" s="116"/>
      <c r="M692" s="115"/>
      <c r="N692" s="114"/>
      <c r="O692" s="116"/>
      <c r="P692" s="118"/>
      <c r="Q692" s="116"/>
      <c r="R692" s="116"/>
      <c r="S692" s="116"/>
    </row>
    <row r="693" spans="1:19">
      <c r="A693" s="146"/>
      <c r="B693" s="147"/>
      <c r="C693" s="148"/>
      <c r="D693" s="116"/>
      <c r="E693" s="149"/>
      <c r="F693" s="114"/>
      <c r="G693" s="114"/>
      <c r="H693" s="150"/>
      <c r="I693" s="150"/>
      <c r="J693" s="150"/>
      <c r="K693" s="151"/>
      <c r="L693" s="116"/>
      <c r="M693" s="115"/>
      <c r="N693" s="114"/>
      <c r="O693" s="116"/>
      <c r="P693" s="118"/>
      <c r="Q693" s="116"/>
      <c r="R693" s="116"/>
      <c r="S693" s="116"/>
    </row>
    <row r="694" spans="1:19">
      <c r="A694" s="146"/>
      <c r="B694" s="147"/>
      <c r="C694" s="148"/>
      <c r="D694" s="116"/>
      <c r="E694" s="149"/>
      <c r="F694" s="114"/>
      <c r="G694" s="114"/>
      <c r="H694" s="150"/>
      <c r="I694" s="150"/>
      <c r="J694" s="150"/>
      <c r="K694" s="151"/>
      <c r="L694" s="116"/>
      <c r="M694" s="115"/>
      <c r="N694" s="114"/>
      <c r="O694" s="116"/>
      <c r="P694" s="118"/>
      <c r="Q694" s="116"/>
      <c r="R694" s="116"/>
      <c r="S694" s="116"/>
    </row>
    <row r="695" spans="1:19">
      <c r="A695" s="146"/>
      <c r="B695" s="147"/>
      <c r="C695" s="148"/>
      <c r="D695" s="116"/>
      <c r="E695" s="149"/>
      <c r="F695" s="114"/>
      <c r="G695" s="114"/>
      <c r="H695" s="150"/>
      <c r="I695" s="150"/>
      <c r="J695" s="150"/>
      <c r="K695" s="151"/>
      <c r="L695" s="116"/>
      <c r="M695" s="115"/>
      <c r="N695" s="114"/>
      <c r="O695" s="116"/>
      <c r="P695" s="118"/>
      <c r="Q695" s="116"/>
      <c r="R695" s="116"/>
      <c r="S695" s="116"/>
    </row>
    <row r="696" spans="1:19">
      <c r="A696" s="146"/>
      <c r="B696" s="147"/>
      <c r="C696" s="148"/>
      <c r="D696" s="116"/>
      <c r="E696" s="149"/>
      <c r="F696" s="114"/>
      <c r="G696" s="117"/>
      <c r="H696" s="150"/>
      <c r="I696" s="150"/>
      <c r="J696" s="150"/>
      <c r="K696" s="151"/>
      <c r="L696" s="116"/>
      <c r="M696" s="115"/>
      <c r="N696" s="114"/>
      <c r="O696" s="116"/>
      <c r="P696" s="118"/>
      <c r="Q696" s="116"/>
      <c r="R696" s="116"/>
      <c r="S696" s="116"/>
    </row>
    <row r="697" spans="1:19">
      <c r="A697" s="146"/>
      <c r="B697" s="147"/>
      <c r="C697" s="148"/>
      <c r="D697" s="116"/>
      <c r="E697" s="149"/>
      <c r="F697" s="114"/>
      <c r="G697" s="114"/>
      <c r="H697" s="150"/>
      <c r="I697" s="150"/>
      <c r="J697" s="150"/>
      <c r="K697" s="151"/>
      <c r="L697" s="116"/>
      <c r="M697" s="115"/>
      <c r="N697" s="114"/>
      <c r="O697" s="116"/>
      <c r="P697" s="118"/>
      <c r="Q697" s="116"/>
      <c r="R697" s="116"/>
      <c r="S697" s="116"/>
    </row>
    <row r="698" spans="1:19">
      <c r="A698" s="146"/>
      <c r="B698" s="147"/>
      <c r="C698" s="148"/>
      <c r="D698" s="116"/>
      <c r="E698" s="149"/>
      <c r="F698" s="114"/>
      <c r="G698" s="114"/>
      <c r="H698" s="150"/>
      <c r="I698" s="150"/>
      <c r="J698" s="150"/>
      <c r="K698" s="151"/>
      <c r="L698" s="116"/>
      <c r="M698" s="115"/>
      <c r="N698" s="114"/>
      <c r="O698" s="116"/>
      <c r="P698" s="118"/>
      <c r="Q698" s="116"/>
      <c r="R698" s="116"/>
      <c r="S698" s="116"/>
    </row>
    <row r="699" spans="1:19">
      <c r="A699" s="146"/>
      <c r="B699" s="147"/>
      <c r="C699" s="148"/>
      <c r="D699" s="116"/>
      <c r="E699" s="149"/>
      <c r="F699" s="114"/>
      <c r="G699" s="114"/>
      <c r="H699" s="150"/>
      <c r="I699" s="150"/>
      <c r="J699" s="150"/>
      <c r="K699" s="151"/>
      <c r="L699" s="116"/>
      <c r="M699" s="115"/>
      <c r="N699" s="114"/>
      <c r="O699" s="116"/>
      <c r="P699" s="118"/>
      <c r="Q699" s="116"/>
      <c r="R699" s="116"/>
      <c r="S699" s="116"/>
    </row>
    <row r="700" spans="1:19">
      <c r="A700" s="146"/>
      <c r="B700" s="147"/>
      <c r="C700" s="148"/>
      <c r="D700" s="116"/>
      <c r="E700" s="149"/>
      <c r="F700" s="114"/>
      <c r="G700" s="114"/>
      <c r="H700" s="150"/>
      <c r="I700" s="150"/>
      <c r="J700" s="150"/>
      <c r="K700" s="151"/>
      <c r="L700" s="116"/>
      <c r="M700" s="115"/>
      <c r="N700" s="114"/>
      <c r="O700" s="116"/>
      <c r="P700" s="118"/>
      <c r="Q700" s="116"/>
      <c r="R700" s="116"/>
      <c r="S700" s="116"/>
    </row>
    <row r="701" spans="1:19">
      <c r="A701" s="146"/>
      <c r="B701" s="147"/>
      <c r="C701" s="148"/>
      <c r="D701" s="116"/>
      <c r="E701" s="149"/>
      <c r="F701" s="114"/>
      <c r="G701" s="114"/>
      <c r="H701" s="150"/>
      <c r="I701" s="150"/>
      <c r="J701" s="150"/>
      <c r="K701" s="151"/>
      <c r="L701" s="116"/>
      <c r="M701" s="115"/>
      <c r="N701" s="114"/>
      <c r="O701" s="116"/>
      <c r="P701" s="118"/>
      <c r="Q701" s="116"/>
      <c r="R701" s="116"/>
      <c r="S701" s="116"/>
    </row>
    <row r="702" spans="1:19">
      <c r="A702" s="146"/>
      <c r="B702" s="147"/>
      <c r="C702" s="148"/>
      <c r="D702" s="116"/>
      <c r="E702" s="149"/>
      <c r="F702" s="114"/>
      <c r="G702" s="117"/>
      <c r="H702" s="150"/>
      <c r="I702" s="150"/>
      <c r="J702" s="150"/>
      <c r="K702" s="151"/>
      <c r="L702" s="116"/>
      <c r="M702" s="115"/>
      <c r="N702" s="114"/>
      <c r="O702" s="116"/>
      <c r="P702" s="118"/>
      <c r="Q702" s="116"/>
      <c r="R702" s="116"/>
      <c r="S702" s="116"/>
    </row>
    <row r="703" spans="1:19">
      <c r="A703" s="146"/>
      <c r="B703" s="147"/>
      <c r="C703" s="148"/>
      <c r="D703" s="116"/>
      <c r="E703" s="149"/>
      <c r="F703" s="114"/>
      <c r="G703" s="114"/>
      <c r="H703" s="150"/>
      <c r="I703" s="150"/>
      <c r="J703" s="150"/>
      <c r="K703" s="151"/>
      <c r="L703" s="116"/>
      <c r="M703" s="115"/>
      <c r="N703" s="114"/>
      <c r="O703" s="116"/>
      <c r="P703" s="118"/>
      <c r="Q703" s="116"/>
      <c r="R703" s="116"/>
      <c r="S703" s="116"/>
    </row>
    <row r="704" spans="1:19">
      <c r="A704" s="146"/>
      <c r="B704" s="147"/>
      <c r="C704" s="148"/>
      <c r="D704" s="116"/>
      <c r="E704" s="149"/>
      <c r="F704" s="114"/>
      <c r="G704" s="114"/>
      <c r="H704" s="150"/>
      <c r="I704" s="150"/>
      <c r="J704" s="150"/>
      <c r="K704" s="151"/>
      <c r="L704" s="116"/>
      <c r="M704" s="115"/>
      <c r="N704" s="114"/>
      <c r="O704" s="116"/>
      <c r="P704" s="118"/>
      <c r="Q704" s="116"/>
      <c r="R704" s="116"/>
      <c r="S704" s="116"/>
    </row>
    <row r="705" spans="1:19">
      <c r="A705" s="146"/>
      <c r="B705" s="147"/>
      <c r="C705" s="148"/>
      <c r="D705" s="116"/>
      <c r="E705" s="149"/>
      <c r="F705" s="114"/>
      <c r="G705" s="114"/>
      <c r="H705" s="150"/>
      <c r="I705" s="150"/>
      <c r="J705" s="150"/>
      <c r="K705" s="151"/>
      <c r="L705" s="116"/>
      <c r="M705" s="115"/>
      <c r="N705" s="114"/>
      <c r="O705" s="116"/>
      <c r="P705" s="118"/>
      <c r="Q705" s="116"/>
      <c r="R705" s="116"/>
      <c r="S705" s="116"/>
    </row>
    <row r="706" spans="1:19">
      <c r="A706" s="146"/>
      <c r="B706" s="147"/>
      <c r="C706" s="148"/>
      <c r="D706" s="116"/>
      <c r="E706" s="149"/>
      <c r="F706" s="114"/>
      <c r="G706" s="114"/>
      <c r="H706" s="150"/>
      <c r="I706" s="150"/>
      <c r="J706" s="150"/>
      <c r="K706" s="151"/>
      <c r="L706" s="116"/>
      <c r="M706" s="115"/>
      <c r="N706" s="114"/>
      <c r="O706" s="116"/>
      <c r="P706" s="118"/>
      <c r="Q706" s="116"/>
      <c r="R706" s="116"/>
      <c r="S706" s="116"/>
    </row>
    <row r="707" spans="1:19">
      <c r="A707" s="146"/>
      <c r="B707" s="147"/>
      <c r="C707" s="148"/>
      <c r="D707" s="116"/>
      <c r="E707" s="149"/>
      <c r="F707" s="114"/>
      <c r="G707" s="114"/>
      <c r="H707" s="150"/>
      <c r="I707" s="150"/>
      <c r="J707" s="150"/>
      <c r="K707" s="151"/>
      <c r="L707" s="116"/>
      <c r="M707" s="115"/>
      <c r="N707" s="114"/>
      <c r="O707" s="116"/>
      <c r="P707" s="118"/>
      <c r="Q707" s="116"/>
      <c r="R707" s="116"/>
      <c r="S707" s="116"/>
    </row>
    <row r="708" spans="1:19">
      <c r="A708" s="146"/>
      <c r="B708" s="147"/>
      <c r="C708" s="148"/>
      <c r="D708" s="116"/>
      <c r="E708" s="149"/>
      <c r="F708" s="114"/>
      <c r="G708" s="117"/>
      <c r="H708" s="150"/>
      <c r="I708" s="150"/>
      <c r="J708" s="150"/>
      <c r="K708" s="151"/>
      <c r="L708" s="116"/>
      <c r="M708" s="115"/>
      <c r="N708" s="114"/>
      <c r="O708" s="116"/>
      <c r="P708" s="118"/>
      <c r="Q708" s="116"/>
      <c r="R708" s="116"/>
      <c r="S708" s="116"/>
    </row>
    <row r="709" spans="1:19">
      <c r="A709" s="146"/>
      <c r="B709" s="147"/>
      <c r="C709" s="148"/>
      <c r="D709" s="116"/>
      <c r="E709" s="149"/>
      <c r="F709" s="114"/>
      <c r="G709" s="114"/>
      <c r="H709" s="150"/>
      <c r="I709" s="150"/>
      <c r="J709" s="150"/>
      <c r="K709" s="151"/>
      <c r="L709" s="116"/>
      <c r="M709" s="115"/>
      <c r="N709" s="114"/>
      <c r="O709" s="116"/>
      <c r="P709" s="118"/>
      <c r="Q709" s="116"/>
      <c r="R709" s="116"/>
      <c r="S709" s="116"/>
    </row>
    <row r="710" spans="1:19">
      <c r="A710" s="146"/>
      <c r="B710" s="147"/>
      <c r="C710" s="148"/>
      <c r="D710" s="116"/>
      <c r="E710" s="149"/>
      <c r="F710" s="114"/>
      <c r="G710" s="114"/>
      <c r="H710" s="150"/>
      <c r="I710" s="150"/>
      <c r="J710" s="150"/>
      <c r="K710" s="151"/>
      <c r="L710" s="116"/>
      <c r="M710" s="115"/>
      <c r="N710" s="114"/>
      <c r="O710" s="116"/>
      <c r="P710" s="118"/>
      <c r="Q710" s="116"/>
      <c r="R710" s="116"/>
      <c r="S710" s="116"/>
    </row>
    <row r="711" spans="1:19">
      <c r="A711" s="146"/>
      <c r="B711" s="147"/>
      <c r="C711" s="148"/>
      <c r="D711" s="116"/>
      <c r="E711" s="149"/>
      <c r="F711" s="114"/>
      <c r="G711" s="114"/>
      <c r="H711" s="150"/>
      <c r="I711" s="150"/>
      <c r="J711" s="150"/>
      <c r="K711" s="151"/>
      <c r="L711" s="116"/>
      <c r="M711" s="115"/>
      <c r="N711" s="114"/>
      <c r="O711" s="116"/>
      <c r="P711" s="118"/>
      <c r="Q711" s="116"/>
      <c r="R711" s="116"/>
      <c r="S711" s="116"/>
    </row>
    <row r="712" spans="1:19">
      <c r="A712" s="146"/>
      <c r="B712" s="147"/>
      <c r="C712" s="148"/>
      <c r="D712" s="116"/>
      <c r="E712" s="149"/>
      <c r="F712" s="114"/>
      <c r="G712" s="114"/>
      <c r="H712" s="150"/>
      <c r="I712" s="150"/>
      <c r="J712" s="150"/>
      <c r="K712" s="151"/>
      <c r="L712" s="116"/>
      <c r="M712" s="115"/>
      <c r="N712" s="114"/>
      <c r="O712" s="116"/>
      <c r="P712" s="118"/>
      <c r="Q712" s="116"/>
      <c r="R712" s="116"/>
      <c r="S712" s="116"/>
    </row>
    <row r="713" spans="1:19">
      <c r="A713" s="146"/>
      <c r="B713" s="147"/>
      <c r="C713" s="148"/>
      <c r="D713" s="116"/>
      <c r="E713" s="149"/>
      <c r="F713" s="114"/>
      <c r="G713" s="114"/>
      <c r="H713" s="150"/>
      <c r="I713" s="150"/>
      <c r="J713" s="150"/>
      <c r="K713" s="151"/>
      <c r="L713" s="116"/>
      <c r="M713" s="115"/>
      <c r="N713" s="114"/>
      <c r="O713" s="116"/>
      <c r="P713" s="118"/>
      <c r="Q713" s="116"/>
      <c r="R713" s="116"/>
      <c r="S713" s="116"/>
    </row>
    <row r="714" spans="1:19">
      <c r="A714" s="146"/>
      <c r="B714" s="147"/>
      <c r="C714" s="148"/>
      <c r="D714" s="116"/>
      <c r="E714" s="149"/>
      <c r="F714" s="114"/>
      <c r="G714" s="117"/>
      <c r="H714" s="150"/>
      <c r="I714" s="150"/>
      <c r="J714" s="150"/>
      <c r="K714" s="151"/>
      <c r="L714" s="116"/>
      <c r="M714" s="115"/>
      <c r="N714" s="114"/>
      <c r="O714" s="116"/>
      <c r="P714" s="118"/>
      <c r="Q714" s="116"/>
      <c r="R714" s="116"/>
      <c r="S714" s="116"/>
    </row>
    <row r="715" spans="1:19">
      <c r="A715" s="146"/>
      <c r="B715" s="147"/>
      <c r="C715" s="148"/>
      <c r="D715" s="116"/>
      <c r="E715" s="149"/>
      <c r="F715" s="114"/>
      <c r="G715" s="114"/>
      <c r="H715" s="150"/>
      <c r="I715" s="150"/>
      <c r="J715" s="150"/>
      <c r="K715" s="151"/>
      <c r="L715" s="116"/>
      <c r="M715" s="115"/>
      <c r="N715" s="114"/>
      <c r="O715" s="116"/>
      <c r="P715" s="118"/>
      <c r="Q715" s="116"/>
      <c r="R715" s="116"/>
      <c r="S715" s="116"/>
    </row>
    <row r="716" spans="1:19">
      <c r="A716" s="146"/>
      <c r="B716" s="147"/>
      <c r="C716" s="148"/>
      <c r="D716" s="116"/>
      <c r="E716" s="149"/>
      <c r="F716" s="114"/>
      <c r="G716" s="114"/>
      <c r="H716" s="150"/>
      <c r="I716" s="150"/>
      <c r="J716" s="150"/>
      <c r="K716" s="151"/>
      <c r="L716" s="116"/>
      <c r="M716" s="115"/>
      <c r="N716" s="114"/>
      <c r="O716" s="116"/>
      <c r="P716" s="118"/>
      <c r="Q716" s="116"/>
      <c r="R716" s="116"/>
      <c r="S716" s="116"/>
    </row>
    <row r="717" spans="1:19">
      <c r="A717" s="146"/>
      <c r="B717" s="147"/>
      <c r="C717" s="148"/>
      <c r="D717" s="116"/>
      <c r="E717" s="149"/>
      <c r="F717" s="114"/>
      <c r="G717" s="114"/>
      <c r="H717" s="150"/>
      <c r="I717" s="150"/>
      <c r="J717" s="150"/>
      <c r="K717" s="151"/>
      <c r="L717" s="116"/>
      <c r="M717" s="115"/>
      <c r="N717" s="114"/>
      <c r="O717" s="116"/>
      <c r="P717" s="118"/>
      <c r="Q717" s="116"/>
      <c r="R717" s="116"/>
      <c r="S717" s="116"/>
    </row>
    <row r="718" spans="1:19">
      <c r="A718" s="146"/>
      <c r="B718" s="147"/>
      <c r="C718" s="148"/>
      <c r="D718" s="116"/>
      <c r="E718" s="149"/>
      <c r="F718" s="114"/>
      <c r="G718" s="114"/>
      <c r="H718" s="150"/>
      <c r="I718" s="150"/>
      <c r="J718" s="150"/>
      <c r="K718" s="151"/>
      <c r="L718" s="116"/>
      <c r="M718" s="115"/>
      <c r="N718" s="114"/>
      <c r="O718" s="116"/>
      <c r="P718" s="118"/>
      <c r="Q718" s="116"/>
      <c r="R718" s="116"/>
      <c r="S718" s="116"/>
    </row>
    <row r="719" spans="1:19">
      <c r="A719" s="146"/>
      <c r="B719" s="147"/>
      <c r="C719" s="148"/>
      <c r="D719" s="116"/>
      <c r="E719" s="149"/>
      <c r="F719" s="114"/>
      <c r="G719" s="114"/>
      <c r="H719" s="150"/>
      <c r="I719" s="150"/>
      <c r="J719" s="150"/>
      <c r="K719" s="151"/>
      <c r="L719" s="116"/>
      <c r="M719" s="115"/>
      <c r="N719" s="114"/>
      <c r="O719" s="116"/>
      <c r="P719" s="118"/>
      <c r="Q719" s="116"/>
      <c r="R719" s="116"/>
      <c r="S719" s="116"/>
    </row>
    <row r="720" spans="1:19">
      <c r="A720" s="146"/>
      <c r="B720" s="147"/>
      <c r="C720" s="148"/>
      <c r="D720" s="116"/>
      <c r="E720" s="149"/>
      <c r="F720" s="114"/>
      <c r="G720" s="117"/>
      <c r="H720" s="150"/>
      <c r="I720" s="150"/>
      <c r="J720" s="150"/>
      <c r="K720" s="151"/>
      <c r="L720" s="116"/>
      <c r="M720" s="115"/>
      <c r="N720" s="114"/>
      <c r="O720" s="116"/>
      <c r="P720" s="118"/>
      <c r="Q720" s="116"/>
      <c r="R720" s="116"/>
      <c r="S720" s="116"/>
    </row>
    <row r="721" spans="1:19">
      <c r="A721" s="146"/>
      <c r="B721" s="147"/>
      <c r="C721" s="148"/>
      <c r="D721" s="116"/>
      <c r="E721" s="149"/>
      <c r="F721" s="114"/>
      <c r="G721" s="117"/>
      <c r="H721" s="150"/>
      <c r="I721" s="150"/>
      <c r="J721" s="151"/>
      <c r="K721" s="151"/>
      <c r="L721" s="116"/>
      <c r="M721" s="115"/>
      <c r="N721" s="114"/>
      <c r="O721" s="116"/>
      <c r="P721" s="118"/>
      <c r="Q721" s="116"/>
      <c r="R721" s="116"/>
      <c r="S721" s="116"/>
    </row>
    <row r="722" spans="1:19">
      <c r="A722" s="146"/>
      <c r="B722" s="147"/>
      <c r="C722" s="148"/>
      <c r="D722" s="116"/>
      <c r="E722" s="149"/>
      <c r="F722" s="114"/>
      <c r="G722" s="117"/>
      <c r="H722" s="150"/>
      <c r="I722" s="150"/>
      <c r="J722" s="154"/>
      <c r="K722" s="151"/>
      <c r="L722" s="116"/>
      <c r="M722" s="115"/>
      <c r="N722" s="114"/>
      <c r="O722" s="116"/>
      <c r="P722" s="118"/>
      <c r="Q722" s="116"/>
      <c r="R722" s="116"/>
      <c r="S722" s="116"/>
    </row>
    <row r="723" spans="1:19">
      <c r="A723" s="146"/>
      <c r="B723" s="147"/>
      <c r="C723" s="148"/>
      <c r="D723" s="116"/>
      <c r="E723" s="149"/>
      <c r="F723" s="114"/>
      <c r="G723" s="117"/>
      <c r="H723" s="150"/>
      <c r="I723" s="150"/>
      <c r="J723" s="150"/>
      <c r="K723" s="151"/>
      <c r="L723" s="116"/>
      <c r="M723" s="115"/>
      <c r="N723" s="114"/>
      <c r="O723" s="116"/>
      <c r="P723" s="118"/>
      <c r="Q723" s="116"/>
      <c r="R723" s="116"/>
      <c r="S723" s="116"/>
    </row>
    <row r="724" spans="1:19">
      <c r="A724" s="146"/>
      <c r="B724" s="147"/>
      <c r="C724" s="148"/>
      <c r="D724" s="116"/>
      <c r="E724" s="149"/>
      <c r="F724" s="114"/>
      <c r="G724" s="117"/>
      <c r="H724" s="150"/>
      <c r="I724" s="150"/>
      <c r="J724" s="150"/>
      <c r="K724" s="151"/>
      <c r="L724" s="116"/>
      <c r="M724" s="115"/>
      <c r="N724" s="114"/>
      <c r="O724" s="116"/>
      <c r="P724" s="118"/>
      <c r="Q724" s="116"/>
      <c r="R724" s="116"/>
      <c r="S724" s="116"/>
    </row>
    <row r="725" spans="1:19">
      <c r="A725" s="146"/>
      <c r="B725" s="147"/>
      <c r="C725" s="148"/>
      <c r="D725" s="116"/>
      <c r="E725" s="149"/>
      <c r="F725" s="114"/>
      <c r="G725" s="117"/>
      <c r="H725" s="150"/>
      <c r="I725" s="150"/>
      <c r="J725" s="150"/>
      <c r="K725" s="151"/>
      <c r="L725" s="116"/>
      <c r="M725" s="115"/>
      <c r="N725" s="114"/>
      <c r="O725" s="116"/>
      <c r="P725" s="118"/>
      <c r="Q725" s="116"/>
      <c r="R725" s="116"/>
      <c r="S725" s="116"/>
    </row>
    <row r="726" spans="1:19">
      <c r="A726" s="146"/>
      <c r="B726" s="147"/>
      <c r="C726" s="148"/>
      <c r="D726" s="116"/>
      <c r="E726" s="149"/>
      <c r="F726" s="114"/>
      <c r="G726" s="117"/>
      <c r="H726" s="150"/>
      <c r="I726" s="150"/>
      <c r="J726" s="150"/>
      <c r="K726" s="151"/>
      <c r="L726" s="116"/>
      <c r="M726" s="115"/>
      <c r="N726" s="114"/>
      <c r="O726" s="116"/>
      <c r="P726" s="118"/>
      <c r="Q726" s="116"/>
      <c r="R726" s="116"/>
      <c r="S726" s="116"/>
    </row>
    <row r="727" spans="1:19">
      <c r="A727" s="146"/>
      <c r="B727" s="147"/>
      <c r="C727" s="148"/>
      <c r="D727" s="116"/>
      <c r="E727" s="149"/>
      <c r="F727" s="114"/>
      <c r="G727" s="117"/>
      <c r="H727" s="150"/>
      <c r="I727" s="150"/>
      <c r="J727" s="150"/>
      <c r="K727" s="151"/>
      <c r="L727" s="116"/>
      <c r="M727" s="115"/>
      <c r="N727" s="114"/>
      <c r="O727" s="116"/>
      <c r="P727" s="118"/>
      <c r="Q727" s="116"/>
      <c r="R727" s="116"/>
      <c r="S727" s="116"/>
    </row>
    <row r="728" spans="1:19">
      <c r="A728" s="146"/>
      <c r="B728" s="147"/>
      <c r="C728" s="148"/>
      <c r="D728" s="116"/>
      <c r="E728" s="149"/>
      <c r="F728" s="114"/>
      <c r="G728" s="114"/>
      <c r="H728" s="150"/>
      <c r="I728" s="150"/>
      <c r="J728" s="151"/>
      <c r="K728" s="151"/>
      <c r="L728" s="116"/>
      <c r="M728" s="115"/>
      <c r="N728" s="114"/>
      <c r="O728" s="116"/>
      <c r="P728" s="118"/>
      <c r="Q728" s="116"/>
      <c r="R728" s="116"/>
      <c r="S728" s="116"/>
    </row>
    <row r="729" spans="1:19">
      <c r="A729" s="146"/>
      <c r="B729" s="147"/>
      <c r="C729" s="148"/>
      <c r="D729" s="116"/>
      <c r="E729" s="149"/>
      <c r="F729" s="114"/>
      <c r="G729" s="114"/>
      <c r="H729" s="150"/>
      <c r="I729" s="150"/>
      <c r="J729" s="146"/>
      <c r="K729" s="151"/>
      <c r="L729" s="116"/>
      <c r="M729" s="115"/>
      <c r="N729" s="114"/>
      <c r="O729" s="116"/>
      <c r="P729" s="118"/>
      <c r="Q729" s="116"/>
      <c r="R729" s="116"/>
      <c r="S729" s="116"/>
    </row>
    <row r="730" spans="1:19">
      <c r="A730" s="146"/>
      <c r="B730" s="147"/>
      <c r="C730" s="148"/>
      <c r="D730" s="116"/>
      <c r="E730" s="149"/>
      <c r="F730" s="114"/>
      <c r="G730" s="114"/>
      <c r="H730" s="150"/>
      <c r="I730" s="150"/>
      <c r="J730" s="150"/>
      <c r="K730" s="151"/>
      <c r="L730" s="116"/>
      <c r="M730" s="115"/>
      <c r="N730" s="114"/>
      <c r="O730" s="116"/>
      <c r="P730" s="118"/>
      <c r="Q730" s="116"/>
      <c r="R730" s="116"/>
      <c r="S730" s="116"/>
    </row>
    <row r="731" spans="1:19">
      <c r="A731" s="146"/>
      <c r="B731" s="147"/>
      <c r="C731" s="148"/>
      <c r="D731" s="116"/>
      <c r="E731" s="149"/>
      <c r="F731" s="114"/>
      <c r="G731" s="114"/>
      <c r="H731" s="150"/>
      <c r="I731" s="150"/>
      <c r="J731" s="150"/>
      <c r="K731" s="151"/>
      <c r="L731" s="116"/>
      <c r="M731" s="115"/>
      <c r="N731" s="114"/>
      <c r="O731" s="116"/>
      <c r="P731" s="118"/>
      <c r="Q731" s="116"/>
      <c r="R731" s="116"/>
      <c r="S731" s="116"/>
    </row>
    <row r="732" spans="1:19">
      <c r="A732" s="146"/>
      <c r="B732" s="147"/>
      <c r="C732" s="148"/>
      <c r="D732" s="116"/>
      <c r="E732" s="149"/>
      <c r="F732" s="114"/>
      <c r="G732" s="114"/>
      <c r="H732" s="150"/>
      <c r="I732" s="150"/>
      <c r="J732" s="150"/>
      <c r="K732" s="151"/>
      <c r="L732" s="116"/>
      <c r="M732" s="115"/>
      <c r="N732" s="114"/>
      <c r="O732" s="116"/>
      <c r="P732" s="118"/>
      <c r="Q732" s="116"/>
      <c r="R732" s="116"/>
      <c r="S732" s="116"/>
    </row>
    <row r="733" spans="1:19">
      <c r="A733" s="146"/>
      <c r="B733" s="147"/>
      <c r="C733" s="148"/>
      <c r="D733" s="116"/>
      <c r="E733" s="149"/>
      <c r="F733" s="114"/>
      <c r="G733" s="114"/>
      <c r="H733" s="150"/>
      <c r="I733" s="150"/>
      <c r="J733" s="150"/>
      <c r="K733" s="151"/>
      <c r="L733" s="116"/>
      <c r="M733" s="115"/>
      <c r="N733" s="114"/>
      <c r="O733" s="116"/>
      <c r="P733" s="118"/>
      <c r="Q733" s="116"/>
      <c r="R733" s="116"/>
      <c r="S733" s="116"/>
    </row>
    <row r="734" spans="1:19">
      <c r="A734" s="146"/>
      <c r="B734" s="147"/>
      <c r="C734" s="148"/>
      <c r="D734" s="116"/>
      <c r="E734" s="149"/>
      <c r="F734" s="114"/>
      <c r="G734" s="117"/>
      <c r="H734" s="150"/>
      <c r="I734" s="150"/>
      <c r="J734" s="150"/>
      <c r="K734" s="151"/>
      <c r="L734" s="116"/>
      <c r="M734" s="115"/>
      <c r="N734" s="114"/>
      <c r="O734" s="116"/>
      <c r="P734" s="118"/>
      <c r="Q734" s="116"/>
      <c r="R734" s="116"/>
      <c r="S734" s="116"/>
    </row>
    <row r="735" spans="1:19">
      <c r="A735" s="146"/>
      <c r="B735" s="147"/>
      <c r="C735" s="148"/>
      <c r="D735" s="116"/>
      <c r="E735" s="149"/>
      <c r="F735" s="114"/>
      <c r="G735" s="114"/>
      <c r="H735" s="150"/>
      <c r="I735" s="150"/>
      <c r="J735" s="146"/>
      <c r="K735" s="151"/>
      <c r="L735" s="116"/>
      <c r="M735" s="115"/>
      <c r="N735" s="114"/>
      <c r="O735" s="116"/>
      <c r="P735" s="118"/>
      <c r="Q735" s="116"/>
      <c r="R735" s="116"/>
      <c r="S735" s="116"/>
    </row>
    <row r="736" spans="1:19">
      <c r="A736" s="146"/>
      <c r="B736" s="147"/>
      <c r="C736" s="148"/>
      <c r="D736" s="116"/>
      <c r="E736" s="149"/>
      <c r="F736" s="114"/>
      <c r="G736" s="114"/>
      <c r="H736" s="150"/>
      <c r="I736" s="150"/>
      <c r="J736" s="150"/>
      <c r="K736" s="151"/>
      <c r="L736" s="116"/>
      <c r="M736" s="115"/>
      <c r="N736" s="114"/>
      <c r="O736" s="116"/>
      <c r="P736" s="118"/>
      <c r="Q736" s="116"/>
      <c r="R736" s="116"/>
      <c r="S736" s="116"/>
    </row>
    <row r="737" spans="1:19">
      <c r="A737" s="146"/>
      <c r="B737" s="147"/>
      <c r="C737" s="148"/>
      <c r="D737" s="116"/>
      <c r="E737" s="149"/>
      <c r="F737" s="114"/>
      <c r="G737" s="114"/>
      <c r="H737" s="150"/>
      <c r="I737" s="150"/>
      <c r="J737" s="150"/>
      <c r="K737" s="151"/>
      <c r="L737" s="116"/>
      <c r="M737" s="115"/>
      <c r="N737" s="114"/>
      <c r="O737" s="116"/>
      <c r="P737" s="118"/>
      <c r="Q737" s="116"/>
      <c r="R737" s="116"/>
      <c r="S737" s="116"/>
    </row>
    <row r="738" spans="1:19">
      <c r="A738" s="146"/>
      <c r="B738" s="147"/>
      <c r="C738" s="148"/>
      <c r="D738" s="116"/>
      <c r="E738" s="149"/>
      <c r="F738" s="114"/>
      <c r="G738" s="114"/>
      <c r="H738" s="150"/>
      <c r="I738" s="150"/>
      <c r="J738" s="150"/>
      <c r="K738" s="151"/>
      <c r="L738" s="116"/>
      <c r="M738" s="115"/>
      <c r="N738" s="114"/>
      <c r="O738" s="116"/>
      <c r="P738" s="118"/>
      <c r="Q738" s="116"/>
      <c r="R738" s="116"/>
      <c r="S738" s="116"/>
    </row>
    <row r="739" spans="1:19">
      <c r="A739" s="146"/>
      <c r="B739" s="147"/>
      <c r="C739" s="148"/>
      <c r="D739" s="116"/>
      <c r="E739" s="149"/>
      <c r="F739" s="114"/>
      <c r="G739" s="114"/>
      <c r="H739" s="150"/>
      <c r="I739" s="150"/>
      <c r="J739" s="150"/>
      <c r="K739" s="151"/>
      <c r="L739" s="116"/>
      <c r="M739" s="115"/>
      <c r="N739" s="114"/>
      <c r="O739" s="116"/>
      <c r="P739" s="118"/>
      <c r="Q739" s="116"/>
      <c r="R739" s="116"/>
      <c r="S739" s="116"/>
    </row>
    <row r="740" spans="1:19">
      <c r="A740" s="146"/>
      <c r="B740" s="147"/>
      <c r="C740" s="148"/>
      <c r="D740" s="116"/>
      <c r="E740" s="149"/>
      <c r="F740" s="114"/>
      <c r="G740" s="117"/>
      <c r="H740" s="150"/>
      <c r="I740" s="150"/>
      <c r="J740" s="150"/>
      <c r="K740" s="151"/>
      <c r="L740" s="116"/>
      <c r="M740" s="115"/>
      <c r="N740" s="114"/>
      <c r="O740" s="116"/>
      <c r="P740" s="118"/>
      <c r="Q740" s="116"/>
      <c r="R740" s="116"/>
      <c r="S740" s="116"/>
    </row>
    <row r="741" spans="1:19">
      <c r="A741" s="146"/>
      <c r="B741" s="147"/>
      <c r="C741" s="148"/>
      <c r="D741" s="116"/>
      <c r="E741" s="149"/>
      <c r="F741" s="114"/>
      <c r="G741" s="114"/>
      <c r="H741" s="150"/>
      <c r="I741" s="150"/>
      <c r="J741" s="146"/>
      <c r="K741" s="151"/>
      <c r="L741" s="116"/>
      <c r="M741" s="115"/>
      <c r="N741" s="114"/>
      <c r="O741" s="116"/>
      <c r="P741" s="118"/>
      <c r="Q741" s="116"/>
      <c r="R741" s="116"/>
      <c r="S741" s="116"/>
    </row>
    <row r="742" spans="1:19">
      <c r="A742" s="146"/>
      <c r="B742" s="147"/>
      <c r="C742" s="148"/>
      <c r="D742" s="116"/>
      <c r="E742" s="149"/>
      <c r="F742" s="114"/>
      <c r="G742" s="114"/>
      <c r="H742" s="150"/>
      <c r="I742" s="150"/>
      <c r="J742" s="150"/>
      <c r="K742" s="151"/>
      <c r="L742" s="116"/>
      <c r="M742" s="115"/>
      <c r="N742" s="114"/>
      <c r="O742" s="116"/>
      <c r="P742" s="118"/>
      <c r="Q742" s="116"/>
      <c r="R742" s="116"/>
      <c r="S742" s="116"/>
    </row>
    <row r="743" spans="1:19">
      <c r="A743" s="146"/>
      <c r="B743" s="147"/>
      <c r="C743" s="148"/>
      <c r="D743" s="116"/>
      <c r="E743" s="149"/>
      <c r="F743" s="114"/>
      <c r="G743" s="114"/>
      <c r="H743" s="150"/>
      <c r="I743" s="150"/>
      <c r="J743" s="150"/>
      <c r="K743" s="151"/>
      <c r="L743" s="116"/>
      <c r="M743" s="115"/>
      <c r="N743" s="114"/>
      <c r="O743" s="116"/>
      <c r="P743" s="118"/>
      <c r="Q743" s="116"/>
      <c r="R743" s="116"/>
      <c r="S743" s="116"/>
    </row>
    <row r="744" spans="1:19">
      <c r="A744" s="146"/>
      <c r="B744" s="147"/>
      <c r="C744" s="148"/>
      <c r="D744" s="116"/>
      <c r="E744" s="149"/>
      <c r="F744" s="114"/>
      <c r="G744" s="114"/>
      <c r="H744" s="150"/>
      <c r="I744" s="150"/>
      <c r="J744" s="150"/>
      <c r="K744" s="151"/>
      <c r="L744" s="116"/>
      <c r="M744" s="115"/>
      <c r="N744" s="114"/>
      <c r="O744" s="116"/>
      <c r="P744" s="118"/>
      <c r="Q744" s="116"/>
      <c r="R744" s="116"/>
      <c r="S744" s="116"/>
    </row>
    <row r="745" spans="1:19">
      <c r="A745" s="146"/>
      <c r="B745" s="147"/>
      <c r="C745" s="148"/>
      <c r="D745" s="116"/>
      <c r="E745" s="149"/>
      <c r="F745" s="114"/>
      <c r="G745" s="114"/>
      <c r="H745" s="150"/>
      <c r="I745" s="150"/>
      <c r="J745" s="150"/>
      <c r="K745" s="151"/>
      <c r="L745" s="116"/>
      <c r="M745" s="115"/>
      <c r="N745" s="114"/>
      <c r="O745" s="116"/>
      <c r="P745" s="118"/>
      <c r="Q745" s="116"/>
      <c r="R745" s="116"/>
      <c r="S745" s="116"/>
    </row>
    <row r="746" spans="1:19">
      <c r="A746" s="146"/>
      <c r="B746" s="147"/>
      <c r="C746" s="148"/>
      <c r="D746" s="116"/>
      <c r="E746" s="149"/>
      <c r="F746" s="114"/>
      <c r="G746" s="117"/>
      <c r="H746" s="150"/>
      <c r="I746" s="150"/>
      <c r="J746" s="150"/>
      <c r="K746" s="151"/>
      <c r="L746" s="116"/>
      <c r="M746" s="115"/>
      <c r="N746" s="114"/>
      <c r="O746" s="116"/>
      <c r="P746" s="118"/>
      <c r="Q746" s="116"/>
      <c r="R746" s="116"/>
      <c r="S746" s="116"/>
    </row>
    <row r="747" spans="1:19">
      <c r="A747" s="146"/>
      <c r="B747" s="147"/>
      <c r="C747" s="148"/>
      <c r="D747" s="116"/>
      <c r="E747" s="149"/>
      <c r="F747" s="114"/>
      <c r="G747" s="114"/>
      <c r="H747" s="150"/>
      <c r="I747" s="150"/>
      <c r="J747" s="146"/>
      <c r="K747" s="151"/>
      <c r="L747" s="116"/>
      <c r="M747" s="115"/>
      <c r="N747" s="114"/>
      <c r="O747" s="116"/>
      <c r="P747" s="118"/>
      <c r="Q747" s="116"/>
      <c r="R747" s="116"/>
      <c r="S747" s="116"/>
    </row>
    <row r="748" spans="1:19">
      <c r="A748" s="146"/>
      <c r="B748" s="147"/>
      <c r="C748" s="148"/>
      <c r="D748" s="116"/>
      <c r="E748" s="149"/>
      <c r="F748" s="114"/>
      <c r="G748" s="114"/>
      <c r="H748" s="150"/>
      <c r="I748" s="150"/>
      <c r="J748" s="150"/>
      <c r="K748" s="151"/>
      <c r="L748" s="150"/>
      <c r="M748" s="115"/>
      <c r="N748" s="114"/>
      <c r="O748" s="116"/>
      <c r="P748" s="118"/>
      <c r="Q748" s="116"/>
      <c r="R748" s="116"/>
      <c r="S748" s="116"/>
    </row>
    <row r="749" spans="1:19">
      <c r="A749" s="146"/>
      <c r="B749" s="147"/>
      <c r="C749" s="148"/>
      <c r="D749" s="116"/>
      <c r="E749" s="149"/>
      <c r="F749" s="114"/>
      <c r="G749" s="114"/>
      <c r="H749" s="150"/>
      <c r="I749" s="150"/>
      <c r="J749" s="146"/>
      <c r="K749" s="151"/>
      <c r="L749" s="116"/>
      <c r="M749" s="115"/>
      <c r="N749" s="114"/>
      <c r="O749" s="116"/>
      <c r="P749" s="118"/>
      <c r="Q749" s="116"/>
      <c r="R749" s="116"/>
      <c r="S749" s="116"/>
    </row>
    <row r="750" spans="1:19">
      <c r="A750" s="146"/>
      <c r="B750" s="147"/>
      <c r="C750" s="148"/>
      <c r="D750" s="116"/>
      <c r="E750" s="149"/>
      <c r="F750" s="114"/>
      <c r="G750" s="114"/>
      <c r="H750" s="150"/>
      <c r="I750" s="150"/>
      <c r="J750" s="150"/>
      <c r="K750" s="151"/>
      <c r="L750" s="150"/>
      <c r="M750" s="115"/>
      <c r="N750" s="114"/>
      <c r="O750" s="116"/>
      <c r="P750" s="118"/>
      <c r="Q750" s="116"/>
      <c r="R750" s="116"/>
      <c r="S750" s="116"/>
    </row>
    <row r="751" spans="1:19">
      <c r="A751" s="146"/>
      <c r="B751" s="147"/>
      <c r="C751" s="148"/>
      <c r="D751" s="116"/>
      <c r="E751" s="149"/>
      <c r="F751" s="114"/>
      <c r="G751" s="114"/>
      <c r="H751" s="150"/>
      <c r="I751" s="150"/>
      <c r="J751" s="146"/>
      <c r="K751" s="151"/>
      <c r="L751" s="116"/>
      <c r="M751" s="115"/>
      <c r="N751" s="114"/>
      <c r="O751" s="116"/>
      <c r="P751" s="118"/>
      <c r="Q751" s="116"/>
      <c r="R751" s="116"/>
      <c r="S751" s="116"/>
    </row>
    <row r="752" spans="1:19">
      <c r="A752" s="146"/>
      <c r="B752" s="147"/>
      <c r="C752" s="148"/>
      <c r="D752" s="116"/>
      <c r="E752" s="149"/>
      <c r="F752" s="114"/>
      <c r="G752" s="114"/>
      <c r="H752" s="150"/>
      <c r="I752" s="150"/>
      <c r="J752" s="150"/>
      <c r="K752" s="151"/>
      <c r="L752" s="150"/>
      <c r="M752" s="115"/>
      <c r="N752" s="114"/>
      <c r="O752" s="116"/>
      <c r="P752" s="118"/>
      <c r="Q752" s="116"/>
      <c r="R752" s="116"/>
      <c r="S752" s="116"/>
    </row>
    <row r="753" spans="1:19">
      <c r="A753" s="146"/>
      <c r="B753" s="147"/>
      <c r="C753" s="148"/>
      <c r="D753" s="116"/>
      <c r="E753" s="149"/>
      <c r="F753" s="114"/>
      <c r="G753" s="114"/>
      <c r="H753" s="150"/>
      <c r="I753" s="150"/>
      <c r="J753" s="151"/>
      <c r="K753" s="151"/>
      <c r="L753" s="116"/>
      <c r="M753" s="115"/>
      <c r="N753" s="114"/>
      <c r="O753" s="116"/>
      <c r="P753" s="118"/>
      <c r="Q753" s="116"/>
      <c r="R753" s="116"/>
      <c r="S753" s="116"/>
    </row>
    <row r="754" spans="1:19">
      <c r="A754" s="146"/>
      <c r="B754" s="147"/>
      <c r="C754" s="148"/>
      <c r="D754" s="116"/>
      <c r="E754" s="149"/>
      <c r="F754" s="114"/>
      <c r="G754" s="114"/>
      <c r="H754" s="150"/>
      <c r="I754" s="150"/>
      <c r="J754" s="150"/>
      <c r="K754" s="151"/>
      <c r="L754" s="116"/>
      <c r="M754" s="115"/>
      <c r="N754" s="114"/>
      <c r="O754" s="116"/>
      <c r="P754" s="118"/>
      <c r="Q754" s="116"/>
      <c r="R754" s="116"/>
      <c r="S754" s="116"/>
    </row>
    <row r="755" spans="1:19">
      <c r="A755" s="146"/>
      <c r="B755" s="147"/>
      <c r="C755" s="148"/>
      <c r="D755" s="116"/>
      <c r="E755" s="149"/>
      <c r="F755" s="114"/>
      <c r="G755" s="114"/>
      <c r="H755" s="150"/>
      <c r="I755" s="150"/>
      <c r="J755" s="150"/>
      <c r="K755" s="151"/>
      <c r="L755" s="116"/>
      <c r="M755" s="115"/>
      <c r="N755" s="114"/>
      <c r="O755" s="116"/>
      <c r="P755" s="118"/>
      <c r="Q755" s="116"/>
      <c r="R755" s="116"/>
      <c r="S755" s="116"/>
    </row>
    <row r="756" spans="1:19">
      <c r="A756" s="146"/>
      <c r="B756" s="147"/>
      <c r="C756" s="148"/>
      <c r="D756" s="116"/>
      <c r="E756" s="149"/>
      <c r="F756" s="114"/>
      <c r="G756" s="117"/>
      <c r="H756" s="150"/>
      <c r="I756" s="150"/>
      <c r="J756" s="150"/>
      <c r="K756" s="151"/>
      <c r="L756" s="116"/>
      <c r="M756" s="115"/>
      <c r="N756" s="114"/>
      <c r="O756" s="116"/>
      <c r="P756" s="118"/>
      <c r="Q756" s="116"/>
      <c r="R756" s="116"/>
      <c r="S756" s="116"/>
    </row>
    <row r="757" spans="1:19">
      <c r="A757" s="146"/>
      <c r="B757" s="147"/>
      <c r="C757" s="148"/>
      <c r="D757" s="116"/>
      <c r="E757" s="149"/>
      <c r="F757" s="114"/>
      <c r="G757" s="114"/>
      <c r="H757" s="150"/>
      <c r="I757" s="150"/>
      <c r="J757" s="150"/>
      <c r="K757" s="151"/>
      <c r="L757" s="116"/>
      <c r="M757" s="115"/>
      <c r="N757" s="114"/>
      <c r="O757" s="116"/>
      <c r="P757" s="118"/>
      <c r="Q757" s="116"/>
      <c r="R757" s="116"/>
      <c r="S757" s="116"/>
    </row>
    <row r="758" spans="1:19">
      <c r="A758" s="146"/>
      <c r="B758" s="147"/>
      <c r="C758" s="148"/>
      <c r="D758" s="116"/>
      <c r="E758" s="149"/>
      <c r="F758" s="114"/>
      <c r="G758" s="114"/>
      <c r="H758" s="150"/>
      <c r="I758" s="150"/>
      <c r="J758" s="150"/>
      <c r="K758" s="151"/>
      <c r="L758" s="116"/>
      <c r="M758" s="115"/>
      <c r="N758" s="114"/>
      <c r="O758" s="116"/>
      <c r="P758" s="118"/>
      <c r="Q758" s="116"/>
      <c r="R758" s="116"/>
      <c r="S758" s="116"/>
    </row>
    <row r="759" spans="1:19">
      <c r="A759" s="146"/>
      <c r="B759" s="147"/>
      <c r="C759" s="148"/>
      <c r="D759" s="116"/>
      <c r="E759" s="149"/>
      <c r="F759" s="114"/>
      <c r="G759" s="117"/>
      <c r="H759" s="150"/>
      <c r="I759" s="150"/>
      <c r="J759" s="150"/>
      <c r="K759" s="151"/>
      <c r="L759" s="116"/>
      <c r="M759" s="115"/>
      <c r="N759" s="114"/>
      <c r="O759" s="116"/>
      <c r="P759" s="118"/>
      <c r="Q759" s="116"/>
      <c r="R759" s="116"/>
      <c r="S759" s="116"/>
    </row>
    <row r="760" spans="1:19">
      <c r="A760" s="146"/>
      <c r="B760" s="147"/>
      <c r="C760" s="148"/>
      <c r="D760" s="116"/>
      <c r="E760" s="149"/>
      <c r="F760" s="114"/>
      <c r="G760" s="114"/>
      <c r="H760" s="150"/>
      <c r="I760" s="150"/>
      <c r="J760" s="146"/>
      <c r="K760" s="151"/>
      <c r="L760" s="116"/>
      <c r="M760" s="115"/>
      <c r="N760" s="114"/>
      <c r="O760" s="116"/>
      <c r="P760" s="118"/>
      <c r="Q760" s="116"/>
      <c r="R760" s="116"/>
      <c r="S760" s="116"/>
    </row>
    <row r="761" spans="1:19">
      <c r="A761" s="146"/>
      <c r="B761" s="147"/>
      <c r="C761" s="148"/>
      <c r="D761" s="116"/>
      <c r="E761" s="149"/>
      <c r="F761" s="114"/>
      <c r="G761" s="114"/>
      <c r="H761" s="150"/>
      <c r="I761" s="150"/>
      <c r="J761" s="150"/>
      <c r="K761" s="151"/>
      <c r="L761" s="116"/>
      <c r="M761" s="115"/>
      <c r="N761" s="114"/>
      <c r="O761" s="116"/>
      <c r="P761" s="118"/>
      <c r="Q761" s="116"/>
      <c r="R761" s="116"/>
      <c r="S761" s="116"/>
    </row>
    <row r="762" spans="1:19">
      <c r="A762" s="146"/>
      <c r="B762" s="147"/>
      <c r="C762" s="148"/>
      <c r="D762" s="116"/>
      <c r="E762" s="149"/>
      <c r="F762" s="114"/>
      <c r="G762" s="117"/>
      <c r="H762" s="150"/>
      <c r="I762" s="150"/>
      <c r="J762" s="150"/>
      <c r="K762" s="151"/>
      <c r="L762" s="116"/>
      <c r="M762" s="115"/>
      <c r="N762" s="114"/>
      <c r="O762" s="116"/>
      <c r="P762" s="118"/>
      <c r="Q762" s="116"/>
      <c r="R762" s="116"/>
      <c r="S762" s="116"/>
    </row>
    <row r="763" spans="1:19">
      <c r="A763" s="146"/>
      <c r="B763" s="147"/>
      <c r="C763" s="148"/>
      <c r="D763" s="116"/>
      <c r="E763" s="149"/>
      <c r="F763" s="114"/>
      <c r="G763" s="114"/>
      <c r="H763" s="150"/>
      <c r="I763" s="150"/>
      <c r="J763" s="150"/>
      <c r="K763" s="151"/>
      <c r="L763" s="116"/>
      <c r="M763" s="115"/>
      <c r="N763" s="114"/>
      <c r="O763" s="116"/>
      <c r="P763" s="118"/>
      <c r="Q763" s="116"/>
      <c r="R763" s="116"/>
      <c r="S763" s="116"/>
    </row>
    <row r="764" spans="1:19">
      <c r="A764" s="146"/>
      <c r="B764" s="147"/>
      <c r="C764" s="148"/>
      <c r="D764" s="116"/>
      <c r="E764" s="149"/>
      <c r="F764" s="114"/>
      <c r="G764" s="114"/>
      <c r="H764" s="150"/>
      <c r="I764" s="150"/>
      <c r="J764" s="150"/>
      <c r="K764" s="151"/>
      <c r="L764" s="116"/>
      <c r="M764" s="115"/>
      <c r="N764" s="114"/>
      <c r="O764" s="116"/>
      <c r="P764" s="118"/>
      <c r="Q764" s="116"/>
      <c r="R764" s="116"/>
      <c r="S764" s="116"/>
    </row>
    <row r="765" spans="1:19">
      <c r="A765" s="146"/>
      <c r="B765" s="147"/>
      <c r="C765" s="148"/>
      <c r="D765" s="116"/>
      <c r="E765" s="149"/>
      <c r="F765" s="114"/>
      <c r="G765" s="117"/>
      <c r="H765" s="150"/>
      <c r="I765" s="150"/>
      <c r="J765" s="150"/>
      <c r="K765" s="151"/>
      <c r="L765" s="116"/>
      <c r="M765" s="115"/>
      <c r="N765" s="114"/>
      <c r="O765" s="116"/>
      <c r="P765" s="118"/>
      <c r="Q765" s="116"/>
      <c r="R765" s="116"/>
      <c r="S765" s="116"/>
    </row>
    <row r="766" spans="1:19">
      <c r="A766" s="146"/>
      <c r="B766" s="147"/>
      <c r="C766" s="148"/>
      <c r="D766" s="116"/>
      <c r="E766" s="149"/>
      <c r="F766" s="114"/>
      <c r="G766" s="114"/>
      <c r="H766" s="150"/>
      <c r="I766" s="150"/>
      <c r="J766" s="146"/>
      <c r="K766" s="151"/>
      <c r="L766" s="116"/>
      <c r="M766" s="115"/>
      <c r="N766" s="114"/>
      <c r="O766" s="116"/>
      <c r="P766" s="118"/>
      <c r="Q766" s="116"/>
      <c r="R766" s="116"/>
      <c r="S766" s="116"/>
    </row>
    <row r="767" spans="1:19">
      <c r="A767" s="146"/>
      <c r="B767" s="147"/>
      <c r="C767" s="148"/>
      <c r="D767" s="116"/>
      <c r="E767" s="149"/>
      <c r="F767" s="114"/>
      <c r="G767" s="114"/>
      <c r="H767" s="150"/>
      <c r="I767" s="150"/>
      <c r="J767" s="150"/>
      <c r="K767" s="151"/>
      <c r="L767" s="116"/>
      <c r="M767" s="115"/>
      <c r="N767" s="114"/>
      <c r="O767" s="116"/>
      <c r="P767" s="118"/>
      <c r="Q767" s="116"/>
      <c r="R767" s="116"/>
      <c r="S767" s="116"/>
    </row>
    <row r="768" spans="1:19">
      <c r="A768" s="146"/>
      <c r="B768" s="147"/>
      <c r="C768" s="148"/>
      <c r="D768" s="116"/>
      <c r="E768" s="149"/>
      <c r="F768" s="114"/>
      <c r="G768" s="117"/>
      <c r="H768" s="150"/>
      <c r="I768" s="150"/>
      <c r="J768" s="150"/>
      <c r="K768" s="151"/>
      <c r="L768" s="116"/>
      <c r="M768" s="115"/>
      <c r="N768" s="114"/>
      <c r="O768" s="116"/>
      <c r="P768" s="118"/>
      <c r="Q768" s="116"/>
      <c r="R768" s="116"/>
      <c r="S768" s="116"/>
    </row>
    <row r="769" spans="1:19">
      <c r="A769" s="146"/>
      <c r="B769" s="147"/>
      <c r="C769" s="148"/>
      <c r="D769" s="116"/>
      <c r="E769" s="149"/>
      <c r="F769" s="114"/>
      <c r="G769" s="114"/>
      <c r="H769" s="150"/>
      <c r="I769" s="150"/>
      <c r="J769" s="150"/>
      <c r="K769" s="151"/>
      <c r="L769" s="116"/>
      <c r="M769" s="115"/>
      <c r="N769" s="114"/>
      <c r="O769" s="116"/>
      <c r="P769" s="118"/>
      <c r="Q769" s="116"/>
      <c r="R769" s="116"/>
      <c r="S769" s="116"/>
    </row>
    <row r="770" spans="1:19">
      <c r="A770" s="146"/>
      <c r="B770" s="147"/>
      <c r="C770" s="148"/>
      <c r="D770" s="116"/>
      <c r="E770" s="149"/>
      <c r="F770" s="114"/>
      <c r="G770" s="114"/>
      <c r="H770" s="150"/>
      <c r="I770" s="150"/>
      <c r="J770" s="150"/>
      <c r="K770" s="151"/>
      <c r="L770" s="116"/>
      <c r="M770" s="115"/>
      <c r="N770" s="114"/>
      <c r="O770" s="116"/>
      <c r="P770" s="118"/>
      <c r="Q770" s="116"/>
      <c r="R770" s="116"/>
      <c r="S770" s="116"/>
    </row>
    <row r="771" spans="1:19">
      <c r="A771" s="146"/>
      <c r="B771" s="147"/>
      <c r="C771" s="148"/>
      <c r="D771" s="116"/>
      <c r="E771" s="149"/>
      <c r="F771" s="114"/>
      <c r="G771" s="117"/>
      <c r="H771" s="150"/>
      <c r="I771" s="150"/>
      <c r="J771" s="150"/>
      <c r="K771" s="151"/>
      <c r="L771" s="116"/>
      <c r="M771" s="115"/>
      <c r="N771" s="114"/>
      <c r="O771" s="116"/>
      <c r="P771" s="118"/>
      <c r="Q771" s="116"/>
      <c r="R771" s="116"/>
      <c r="S771" s="116"/>
    </row>
    <row r="772" spans="1:19">
      <c r="A772" s="146"/>
      <c r="B772" s="147"/>
      <c r="C772" s="148"/>
      <c r="D772" s="116"/>
      <c r="E772" s="149"/>
      <c r="F772" s="114"/>
      <c r="G772" s="114"/>
      <c r="H772" s="150"/>
      <c r="I772" s="150"/>
      <c r="J772" s="146"/>
      <c r="K772" s="151"/>
      <c r="L772" s="116"/>
      <c r="M772" s="115"/>
      <c r="N772" s="114"/>
      <c r="O772" s="116"/>
      <c r="P772" s="118"/>
      <c r="Q772" s="116"/>
      <c r="R772" s="116"/>
      <c r="S772" s="116"/>
    </row>
    <row r="773" spans="1:19">
      <c r="A773" s="146"/>
      <c r="B773" s="147"/>
      <c r="C773" s="148"/>
      <c r="D773" s="116"/>
      <c r="E773" s="149"/>
      <c r="F773" s="114"/>
      <c r="G773" s="114"/>
      <c r="H773" s="150"/>
      <c r="I773" s="150"/>
      <c r="J773" s="150"/>
      <c r="K773" s="151"/>
      <c r="L773" s="116"/>
      <c r="M773" s="115"/>
      <c r="N773" s="114"/>
      <c r="O773" s="116"/>
      <c r="P773" s="118"/>
      <c r="Q773" s="116"/>
      <c r="R773" s="116"/>
      <c r="S773" s="116"/>
    </row>
    <row r="774" spans="1:19">
      <c r="A774" s="146"/>
      <c r="B774" s="147"/>
      <c r="C774" s="148"/>
      <c r="D774" s="116"/>
      <c r="E774" s="149"/>
      <c r="F774" s="114"/>
      <c r="G774" s="117"/>
      <c r="H774" s="150"/>
      <c r="I774" s="150"/>
      <c r="J774" s="150"/>
      <c r="K774" s="151"/>
      <c r="L774" s="116"/>
      <c r="M774" s="115"/>
      <c r="N774" s="114"/>
      <c r="O774" s="116"/>
      <c r="P774" s="118"/>
      <c r="Q774" s="116"/>
      <c r="R774" s="116"/>
      <c r="S774" s="116"/>
    </row>
    <row r="775" spans="1:19">
      <c r="A775" s="146"/>
      <c r="B775" s="147"/>
      <c r="C775" s="148"/>
      <c r="D775" s="116"/>
      <c r="E775" s="149"/>
      <c r="F775" s="114"/>
      <c r="G775" s="114"/>
      <c r="H775" s="150"/>
      <c r="I775" s="150"/>
      <c r="J775" s="150"/>
      <c r="K775" s="151"/>
      <c r="L775" s="116"/>
      <c r="M775" s="115"/>
      <c r="N775" s="114"/>
      <c r="O775" s="116"/>
      <c r="P775" s="118"/>
      <c r="Q775" s="116"/>
      <c r="R775" s="116"/>
      <c r="S775" s="116"/>
    </row>
    <row r="776" spans="1:19">
      <c r="A776" s="146"/>
      <c r="B776" s="147"/>
      <c r="C776" s="148"/>
      <c r="D776" s="116"/>
      <c r="E776" s="149"/>
      <c r="F776" s="114"/>
      <c r="G776" s="114"/>
      <c r="H776" s="150"/>
      <c r="I776" s="150"/>
      <c r="J776" s="150"/>
      <c r="K776" s="151"/>
      <c r="L776" s="116"/>
      <c r="M776" s="115"/>
      <c r="N776" s="114"/>
      <c r="O776" s="116"/>
      <c r="P776" s="118"/>
      <c r="Q776" s="116"/>
      <c r="R776" s="116"/>
      <c r="S776" s="116"/>
    </row>
    <row r="777" spans="1:19">
      <c r="A777" s="146"/>
      <c r="B777" s="147"/>
      <c r="C777" s="148"/>
      <c r="D777" s="116"/>
      <c r="E777" s="149"/>
      <c r="F777" s="114"/>
      <c r="G777" s="117"/>
      <c r="H777" s="150"/>
      <c r="I777" s="150"/>
      <c r="J777" s="150"/>
      <c r="K777" s="151"/>
      <c r="L777" s="116"/>
      <c r="M777" s="115"/>
      <c r="N777" s="114"/>
      <c r="O777" s="116"/>
      <c r="P777" s="118"/>
      <c r="Q777" s="116"/>
      <c r="R777" s="116"/>
      <c r="S777" s="116"/>
    </row>
    <row r="778" spans="1:19">
      <c r="A778" s="146"/>
      <c r="B778" s="147"/>
      <c r="C778" s="148"/>
      <c r="D778" s="116"/>
      <c r="E778" s="149"/>
      <c r="F778" s="114"/>
      <c r="G778" s="114"/>
      <c r="H778" s="150"/>
      <c r="I778" s="150"/>
      <c r="J778" s="151"/>
      <c r="K778" s="151"/>
      <c r="L778" s="116"/>
      <c r="M778" s="115"/>
      <c r="N778" s="114"/>
      <c r="O778" s="116"/>
      <c r="P778" s="118"/>
      <c r="Q778" s="116"/>
      <c r="R778" s="116"/>
      <c r="S778" s="116"/>
    </row>
    <row r="779" spans="1:19">
      <c r="A779" s="146"/>
      <c r="B779" s="147"/>
      <c r="C779" s="148"/>
      <c r="D779" s="116"/>
      <c r="E779" s="149"/>
      <c r="F779" s="114"/>
      <c r="G779" s="114"/>
      <c r="H779" s="150"/>
      <c r="I779" s="150"/>
      <c r="J779" s="150"/>
      <c r="K779" s="151"/>
      <c r="L779" s="116"/>
      <c r="M779" s="115"/>
      <c r="N779" s="114"/>
      <c r="O779" s="116"/>
      <c r="P779" s="118"/>
      <c r="Q779" s="116"/>
      <c r="R779" s="116"/>
      <c r="S779" s="116"/>
    </row>
    <row r="780" spans="1:19">
      <c r="A780" s="146"/>
      <c r="B780" s="147"/>
      <c r="C780" s="148"/>
      <c r="D780" s="116"/>
      <c r="E780" s="149"/>
      <c r="F780" s="114"/>
      <c r="G780" s="114"/>
      <c r="H780" s="150"/>
      <c r="I780" s="150"/>
      <c r="J780" s="150"/>
      <c r="K780" s="151"/>
      <c r="L780" s="150"/>
      <c r="M780" s="115"/>
      <c r="N780" s="114"/>
      <c r="O780" s="116"/>
      <c r="P780" s="118"/>
      <c r="Q780" s="116"/>
      <c r="R780" s="116"/>
      <c r="S780" s="116"/>
    </row>
    <row r="781" spans="1:19">
      <c r="A781" s="146"/>
      <c r="B781" s="147"/>
      <c r="C781" s="148"/>
      <c r="D781" s="116"/>
      <c r="E781" s="149"/>
      <c r="F781" s="114"/>
      <c r="G781" s="114"/>
      <c r="H781" s="150"/>
      <c r="I781" s="150"/>
      <c r="J781" s="150"/>
      <c r="K781" s="151"/>
      <c r="L781" s="116"/>
      <c r="M781" s="115"/>
      <c r="N781" s="114"/>
      <c r="O781" s="116"/>
      <c r="P781" s="118"/>
      <c r="Q781" s="116"/>
      <c r="R781" s="116"/>
      <c r="S781" s="116"/>
    </row>
    <row r="782" spans="1:19">
      <c r="A782" s="146"/>
      <c r="B782" s="147"/>
      <c r="C782" s="148"/>
      <c r="D782" s="116"/>
      <c r="E782" s="149"/>
      <c r="F782" s="114"/>
      <c r="G782" s="114"/>
      <c r="H782" s="150"/>
      <c r="I782" s="150"/>
      <c r="J782" s="150"/>
      <c r="K782" s="151"/>
      <c r="L782" s="150"/>
      <c r="M782" s="115"/>
      <c r="N782" s="114"/>
      <c r="O782" s="116"/>
      <c r="P782" s="118"/>
      <c r="Q782" s="116"/>
      <c r="R782" s="116"/>
      <c r="S782" s="116"/>
    </row>
    <row r="783" spans="1:19">
      <c r="A783" s="146"/>
      <c r="B783" s="147"/>
      <c r="C783" s="148"/>
      <c r="D783" s="116"/>
      <c r="E783" s="149"/>
      <c r="F783" s="114"/>
      <c r="G783" s="114"/>
      <c r="H783" s="150"/>
      <c r="I783" s="150"/>
      <c r="J783" s="150"/>
      <c r="K783" s="151"/>
      <c r="L783" s="116"/>
      <c r="M783" s="115"/>
      <c r="N783" s="114"/>
      <c r="O783" s="116"/>
      <c r="P783" s="118"/>
      <c r="Q783" s="116"/>
      <c r="R783" s="116"/>
      <c r="S783" s="116"/>
    </row>
    <row r="784" spans="1:19">
      <c r="A784" s="146"/>
      <c r="B784" s="147"/>
      <c r="C784" s="148"/>
      <c r="D784" s="116"/>
      <c r="E784" s="149"/>
      <c r="F784" s="114"/>
      <c r="G784" s="114"/>
      <c r="H784" s="150"/>
      <c r="I784" s="150"/>
      <c r="J784" s="150"/>
      <c r="K784" s="151"/>
      <c r="L784" s="150"/>
      <c r="M784" s="115"/>
      <c r="N784" s="114"/>
      <c r="O784" s="116"/>
      <c r="P784" s="118"/>
      <c r="Q784" s="116"/>
      <c r="R784" s="116"/>
      <c r="S784" s="116"/>
    </row>
    <row r="785" spans="1:19">
      <c r="A785" s="146"/>
      <c r="B785" s="147"/>
      <c r="C785" s="148"/>
      <c r="D785" s="116"/>
      <c r="E785" s="149"/>
      <c r="F785" s="114"/>
      <c r="G785" s="114"/>
      <c r="H785" s="150"/>
      <c r="I785" s="150"/>
      <c r="J785" s="150"/>
      <c r="K785" s="151"/>
      <c r="L785" s="116"/>
      <c r="M785" s="115"/>
      <c r="N785" s="114"/>
      <c r="O785" s="116"/>
      <c r="P785" s="118"/>
      <c r="Q785" s="116"/>
      <c r="R785" s="116"/>
      <c r="S785" s="116"/>
    </row>
    <row r="786" spans="1:19">
      <c r="A786" s="146"/>
      <c r="B786" s="147"/>
      <c r="C786" s="148"/>
      <c r="D786" s="116"/>
      <c r="E786" s="149"/>
      <c r="F786" s="114"/>
      <c r="G786" s="114"/>
      <c r="H786" s="150"/>
      <c r="I786" s="150"/>
      <c r="J786" s="150"/>
      <c r="K786" s="151"/>
      <c r="L786" s="150"/>
      <c r="M786" s="115"/>
      <c r="N786" s="114"/>
      <c r="O786" s="116"/>
      <c r="P786" s="118"/>
      <c r="Q786" s="116"/>
      <c r="R786" s="116"/>
      <c r="S786" s="116"/>
    </row>
    <row r="787" spans="1:19">
      <c r="A787" s="146"/>
      <c r="B787" s="147"/>
      <c r="C787" s="148"/>
      <c r="D787" s="116"/>
      <c r="E787" s="149"/>
      <c r="F787" s="114"/>
      <c r="G787" s="114"/>
      <c r="H787" s="150"/>
      <c r="I787" s="150"/>
      <c r="J787" s="150"/>
      <c r="K787" s="151"/>
      <c r="L787" s="116"/>
      <c r="M787" s="115"/>
      <c r="N787" s="114"/>
      <c r="O787" s="116"/>
      <c r="P787" s="118"/>
      <c r="Q787" s="116"/>
      <c r="R787" s="116"/>
      <c r="S787" s="116"/>
    </row>
    <row r="788" spans="1:19">
      <c r="A788" s="146"/>
      <c r="B788" s="147"/>
      <c r="C788" s="148"/>
      <c r="D788" s="116"/>
      <c r="E788" s="149"/>
      <c r="F788" s="114"/>
      <c r="G788" s="114"/>
      <c r="H788" s="150"/>
      <c r="I788" s="150"/>
      <c r="J788" s="150"/>
      <c r="K788" s="151"/>
      <c r="L788" s="150"/>
      <c r="M788" s="115"/>
      <c r="N788" s="114"/>
      <c r="O788" s="116"/>
      <c r="P788" s="118"/>
      <c r="Q788" s="116"/>
      <c r="R788" s="116"/>
      <c r="S788" s="116"/>
    </row>
    <row r="789" spans="1:19">
      <c r="A789" s="146"/>
      <c r="B789" s="147"/>
      <c r="C789" s="148"/>
      <c r="D789" s="116"/>
      <c r="E789" s="149"/>
      <c r="F789" s="114"/>
      <c r="G789" s="114"/>
      <c r="H789" s="150"/>
      <c r="I789" s="150"/>
      <c r="J789" s="150"/>
      <c r="K789" s="151"/>
      <c r="L789" s="116"/>
      <c r="M789" s="115"/>
      <c r="N789" s="114"/>
      <c r="O789" s="116"/>
      <c r="P789" s="118"/>
      <c r="Q789" s="116"/>
      <c r="R789" s="116"/>
      <c r="S789" s="116"/>
    </row>
    <row r="790" spans="1:19">
      <c r="A790" s="146"/>
      <c r="B790" s="147"/>
      <c r="C790" s="148"/>
      <c r="D790" s="116"/>
      <c r="E790" s="149"/>
      <c r="F790" s="114"/>
      <c r="G790" s="114"/>
      <c r="H790" s="150"/>
      <c r="I790" s="150"/>
      <c r="J790" s="150"/>
      <c r="K790" s="151"/>
      <c r="L790" s="150"/>
      <c r="M790" s="115"/>
      <c r="N790" s="114"/>
      <c r="O790" s="116"/>
      <c r="P790" s="118"/>
      <c r="Q790" s="116"/>
      <c r="R790" s="116"/>
      <c r="S790" s="116"/>
    </row>
    <row r="791" spans="1:19">
      <c r="A791" s="146"/>
      <c r="B791" s="147"/>
      <c r="C791" s="148"/>
      <c r="D791" s="116"/>
      <c r="E791" s="149"/>
      <c r="F791" s="114"/>
      <c r="G791" s="114"/>
      <c r="H791" s="150"/>
      <c r="I791" s="150"/>
      <c r="J791" s="150"/>
      <c r="K791" s="151"/>
      <c r="L791" s="116"/>
      <c r="M791" s="115"/>
      <c r="N791" s="114"/>
      <c r="O791" s="116"/>
      <c r="P791" s="118"/>
      <c r="Q791" s="116"/>
      <c r="R791" s="116"/>
      <c r="S791" s="116"/>
    </row>
    <row r="792" spans="1:19">
      <c r="A792" s="146"/>
      <c r="B792" s="147"/>
      <c r="C792" s="148"/>
      <c r="D792" s="116"/>
      <c r="E792" s="149"/>
      <c r="F792" s="114"/>
      <c r="G792" s="114"/>
      <c r="H792" s="150"/>
      <c r="I792" s="150"/>
      <c r="J792" s="150"/>
      <c r="K792" s="151"/>
      <c r="L792" s="150"/>
      <c r="M792" s="115"/>
      <c r="N792" s="114"/>
      <c r="O792" s="116"/>
      <c r="P792" s="118"/>
      <c r="Q792" s="116"/>
      <c r="R792" s="116"/>
      <c r="S792" s="116"/>
    </row>
    <row r="793" spans="1:19">
      <c r="A793" s="146"/>
      <c r="B793" s="147"/>
      <c r="C793" s="148"/>
      <c r="D793" s="116"/>
      <c r="E793" s="149"/>
      <c r="F793" s="114"/>
      <c r="G793" s="117"/>
      <c r="H793" s="150"/>
      <c r="I793" s="150"/>
      <c r="J793" s="151"/>
      <c r="K793" s="151"/>
      <c r="L793" s="116"/>
      <c r="M793" s="115"/>
      <c r="N793" s="114"/>
      <c r="O793" s="116"/>
      <c r="P793" s="118"/>
      <c r="Q793" s="116"/>
      <c r="R793" s="116"/>
      <c r="S793" s="116"/>
    </row>
    <row r="794" spans="1:19">
      <c r="A794" s="146"/>
      <c r="B794" s="147"/>
      <c r="C794" s="148"/>
      <c r="D794" s="116"/>
      <c r="E794" s="149"/>
      <c r="F794" s="114"/>
      <c r="G794" s="117"/>
      <c r="H794" s="150"/>
      <c r="I794" s="150"/>
      <c r="J794" s="116"/>
      <c r="K794" s="151"/>
      <c r="L794" s="150"/>
      <c r="M794" s="115"/>
      <c r="N794" s="114"/>
      <c r="O794" s="116"/>
      <c r="P794" s="118"/>
      <c r="Q794" s="116"/>
      <c r="R794" s="116"/>
      <c r="S794" s="116"/>
    </row>
    <row r="795" spans="1:19">
      <c r="A795" s="146"/>
      <c r="B795" s="147"/>
      <c r="C795" s="148"/>
      <c r="D795" s="116"/>
      <c r="E795" s="149"/>
      <c r="F795" s="114"/>
      <c r="G795" s="117"/>
      <c r="H795" s="150"/>
      <c r="I795" s="150"/>
      <c r="J795" s="150"/>
      <c r="K795" s="151"/>
      <c r="L795" s="150"/>
      <c r="M795" s="115"/>
      <c r="N795" s="114"/>
      <c r="O795" s="116"/>
      <c r="P795" s="118"/>
      <c r="Q795" s="116"/>
      <c r="R795" s="116"/>
      <c r="S795" s="116"/>
    </row>
    <row r="796" spans="1:19">
      <c r="A796" s="146"/>
      <c r="B796" s="147"/>
      <c r="C796" s="148"/>
      <c r="D796" s="116"/>
      <c r="E796" s="149"/>
      <c r="F796" s="114"/>
      <c r="G796" s="117"/>
      <c r="H796" s="150"/>
      <c r="I796" s="150"/>
      <c r="J796" s="150"/>
      <c r="K796" s="151"/>
      <c r="L796" s="150"/>
      <c r="M796" s="115"/>
      <c r="N796" s="114"/>
      <c r="O796" s="116"/>
      <c r="P796" s="118"/>
      <c r="Q796" s="116"/>
      <c r="R796" s="116"/>
      <c r="S796" s="116"/>
    </row>
    <row r="797" spans="1:19">
      <c r="A797" s="146"/>
      <c r="B797" s="147"/>
      <c r="C797" s="148"/>
      <c r="D797" s="116"/>
      <c r="E797" s="149"/>
      <c r="F797" s="114"/>
      <c r="G797" s="117"/>
      <c r="H797" s="150"/>
      <c r="I797" s="150"/>
      <c r="J797" s="150"/>
      <c r="K797" s="151"/>
      <c r="L797" s="150"/>
      <c r="M797" s="115"/>
      <c r="N797" s="114"/>
      <c r="O797" s="116"/>
      <c r="P797" s="118"/>
      <c r="Q797" s="116"/>
      <c r="R797" s="116"/>
      <c r="S797" s="116"/>
    </row>
    <row r="798" spans="1:19">
      <c r="A798" s="146"/>
      <c r="B798" s="147"/>
      <c r="C798" s="148"/>
      <c r="D798" s="116"/>
      <c r="E798" s="149"/>
      <c r="F798" s="114"/>
      <c r="G798" s="117"/>
      <c r="H798" s="150"/>
      <c r="I798" s="150"/>
      <c r="J798" s="150"/>
      <c r="K798" s="151"/>
      <c r="L798" s="150"/>
      <c r="M798" s="115"/>
      <c r="N798" s="114"/>
      <c r="O798" s="116"/>
      <c r="P798" s="118"/>
      <c r="Q798" s="116"/>
      <c r="R798" s="116"/>
      <c r="S798" s="116"/>
    </row>
    <row r="799" spans="1:19">
      <c r="A799" s="146"/>
      <c r="B799" s="147"/>
      <c r="C799" s="148"/>
      <c r="D799" s="116"/>
      <c r="E799" s="149"/>
      <c r="F799" s="114"/>
      <c r="G799" s="117"/>
      <c r="H799" s="150"/>
      <c r="I799" s="150"/>
      <c r="J799" s="150"/>
      <c r="K799" s="151"/>
      <c r="L799" s="116"/>
      <c r="M799" s="115"/>
      <c r="N799" s="114"/>
      <c r="O799" s="116"/>
      <c r="P799" s="118"/>
      <c r="Q799" s="116"/>
      <c r="R799" s="116"/>
      <c r="S799" s="116"/>
    </row>
    <row r="800" spans="1:19">
      <c r="A800" s="146"/>
      <c r="B800" s="147"/>
      <c r="C800" s="148"/>
      <c r="D800" s="116"/>
      <c r="E800" s="149"/>
      <c r="F800" s="114"/>
      <c r="G800" s="117"/>
      <c r="H800" s="150"/>
      <c r="I800" s="150"/>
      <c r="J800" s="116"/>
      <c r="K800" s="151"/>
      <c r="L800" s="150"/>
      <c r="M800" s="115"/>
      <c r="N800" s="114"/>
      <c r="O800" s="116"/>
      <c r="P800" s="118"/>
      <c r="Q800" s="116"/>
      <c r="R800" s="116"/>
      <c r="S800" s="116"/>
    </row>
    <row r="801" spans="1:19">
      <c r="A801" s="146"/>
      <c r="B801" s="147"/>
      <c r="C801" s="148"/>
      <c r="D801" s="116"/>
      <c r="E801" s="149"/>
      <c r="F801" s="114"/>
      <c r="G801" s="117"/>
      <c r="H801" s="150"/>
      <c r="I801" s="150"/>
      <c r="J801" s="150"/>
      <c r="K801" s="151"/>
      <c r="L801" s="150"/>
      <c r="M801" s="115"/>
      <c r="N801" s="114"/>
      <c r="O801" s="116"/>
      <c r="P801" s="118"/>
      <c r="Q801" s="116"/>
      <c r="R801" s="116"/>
      <c r="S801" s="116"/>
    </row>
    <row r="802" spans="1:19">
      <c r="A802" s="146"/>
      <c r="B802" s="147"/>
      <c r="C802" s="148"/>
      <c r="D802" s="116"/>
      <c r="E802" s="149"/>
      <c r="F802" s="114"/>
      <c r="G802" s="117"/>
      <c r="H802" s="150"/>
      <c r="I802" s="150"/>
      <c r="J802" s="150"/>
      <c r="K802" s="151"/>
      <c r="L802" s="150"/>
      <c r="M802" s="115"/>
      <c r="N802" s="114"/>
      <c r="O802" s="116"/>
      <c r="P802" s="118"/>
      <c r="Q802" s="116"/>
      <c r="R802" s="116"/>
      <c r="S802" s="116"/>
    </row>
    <row r="803" spans="1:19">
      <c r="A803" s="146"/>
      <c r="B803" s="147"/>
      <c r="C803" s="148"/>
      <c r="D803" s="116"/>
      <c r="E803" s="149"/>
      <c r="F803" s="114"/>
      <c r="G803" s="117"/>
      <c r="H803" s="150"/>
      <c r="I803" s="150"/>
      <c r="J803" s="150"/>
      <c r="K803" s="151"/>
      <c r="L803" s="150"/>
      <c r="M803" s="115"/>
      <c r="N803" s="114"/>
      <c r="O803" s="116"/>
      <c r="P803" s="118"/>
      <c r="Q803" s="116"/>
      <c r="R803" s="116"/>
      <c r="S803" s="116"/>
    </row>
    <row r="804" spans="1:19">
      <c r="A804" s="146"/>
      <c r="B804" s="147"/>
      <c r="C804" s="148"/>
      <c r="D804" s="116"/>
      <c r="E804" s="149"/>
      <c r="F804" s="114"/>
      <c r="G804" s="117"/>
      <c r="H804" s="150"/>
      <c r="I804" s="150"/>
      <c r="J804" s="150"/>
      <c r="K804" s="151"/>
      <c r="L804" s="150"/>
      <c r="M804" s="115"/>
      <c r="N804" s="114"/>
      <c r="O804" s="116"/>
      <c r="P804" s="118"/>
      <c r="Q804" s="116"/>
      <c r="R804" s="116"/>
      <c r="S804" s="116"/>
    </row>
    <row r="805" spans="1:19">
      <c r="A805" s="146"/>
      <c r="B805" s="147"/>
      <c r="C805" s="148"/>
      <c r="D805" s="116"/>
      <c r="E805" s="149"/>
      <c r="F805" s="114"/>
      <c r="G805" s="117"/>
      <c r="H805" s="150"/>
      <c r="I805" s="150"/>
      <c r="J805" s="150"/>
      <c r="K805" s="151"/>
      <c r="L805" s="116"/>
      <c r="M805" s="115"/>
      <c r="N805" s="114"/>
      <c r="O805" s="116"/>
      <c r="P805" s="118"/>
      <c r="Q805" s="116"/>
      <c r="R805" s="116"/>
      <c r="S805" s="116"/>
    </row>
    <row r="806" spans="1:19">
      <c r="A806" s="146"/>
      <c r="B806" s="147"/>
      <c r="C806" s="148"/>
      <c r="D806" s="116"/>
      <c r="E806" s="149"/>
      <c r="F806" s="114"/>
      <c r="G806" s="117"/>
      <c r="H806" s="150"/>
      <c r="I806" s="150"/>
      <c r="J806" s="116"/>
      <c r="K806" s="151"/>
      <c r="L806" s="150"/>
      <c r="M806" s="115"/>
      <c r="N806" s="114"/>
      <c r="O806" s="116"/>
      <c r="P806" s="118"/>
      <c r="Q806" s="116"/>
      <c r="R806" s="116"/>
      <c r="S806" s="116"/>
    </row>
    <row r="807" spans="1:19">
      <c r="A807" s="146"/>
      <c r="B807" s="147"/>
      <c r="C807" s="148"/>
      <c r="D807" s="116"/>
      <c r="E807" s="149"/>
      <c r="F807" s="114"/>
      <c r="G807" s="117"/>
      <c r="H807" s="150"/>
      <c r="I807" s="150"/>
      <c r="J807" s="150"/>
      <c r="K807" s="151"/>
      <c r="L807" s="150"/>
      <c r="M807" s="115"/>
      <c r="N807" s="114"/>
      <c r="O807" s="116"/>
      <c r="P807" s="118"/>
      <c r="Q807" s="116"/>
      <c r="R807" s="116"/>
      <c r="S807" s="116"/>
    </row>
    <row r="808" spans="1:19">
      <c r="A808" s="146"/>
      <c r="B808" s="147"/>
      <c r="C808" s="148"/>
      <c r="D808" s="116"/>
      <c r="E808" s="149"/>
      <c r="F808" s="114"/>
      <c r="G808" s="117"/>
      <c r="H808" s="150"/>
      <c r="I808" s="150"/>
      <c r="J808" s="150"/>
      <c r="K808" s="151"/>
      <c r="L808" s="150"/>
      <c r="M808" s="115"/>
      <c r="N808" s="114"/>
      <c r="O808" s="116"/>
      <c r="P808" s="118"/>
      <c r="Q808" s="116"/>
      <c r="R808" s="116"/>
      <c r="S808" s="116"/>
    </row>
    <row r="809" spans="1:19">
      <c r="A809" s="146"/>
      <c r="B809" s="147"/>
      <c r="C809" s="148"/>
      <c r="D809" s="116"/>
      <c r="E809" s="149"/>
      <c r="F809" s="114"/>
      <c r="G809" s="117"/>
      <c r="H809" s="150"/>
      <c r="I809" s="150"/>
      <c r="J809" s="150"/>
      <c r="K809" s="151"/>
      <c r="L809" s="150"/>
      <c r="M809" s="115"/>
      <c r="N809" s="114"/>
      <c r="O809" s="116"/>
      <c r="P809" s="118"/>
      <c r="Q809" s="116"/>
      <c r="R809" s="116"/>
      <c r="S809" s="116"/>
    </row>
    <row r="810" spans="1:19">
      <c r="A810" s="146"/>
      <c r="B810" s="147"/>
      <c r="C810" s="148"/>
      <c r="D810" s="116"/>
      <c r="E810" s="149"/>
      <c r="F810" s="114"/>
      <c r="G810" s="117"/>
      <c r="H810" s="150"/>
      <c r="I810" s="150"/>
      <c r="J810" s="150"/>
      <c r="K810" s="151"/>
      <c r="L810" s="150"/>
      <c r="M810" s="115"/>
      <c r="N810" s="114"/>
      <c r="O810" s="116"/>
      <c r="P810" s="118"/>
      <c r="Q810" s="116"/>
      <c r="R810" s="116"/>
      <c r="S810" s="116"/>
    </row>
    <row r="811" spans="1:19">
      <c r="A811" s="146"/>
      <c r="B811" s="147"/>
      <c r="C811" s="148"/>
      <c r="D811" s="116"/>
      <c r="E811" s="149"/>
      <c r="F811" s="114"/>
      <c r="G811" s="117"/>
      <c r="H811" s="150"/>
      <c r="I811" s="150"/>
      <c r="J811" s="150"/>
      <c r="K811" s="151"/>
      <c r="L811" s="116"/>
      <c r="M811" s="115"/>
      <c r="N811" s="114"/>
      <c r="O811" s="116"/>
      <c r="P811" s="118"/>
      <c r="Q811" s="116"/>
      <c r="R811" s="116"/>
      <c r="S811" s="116"/>
    </row>
    <row r="812" spans="1:19">
      <c r="A812" s="146"/>
      <c r="B812" s="147"/>
      <c r="C812" s="148"/>
      <c r="D812" s="116"/>
      <c r="E812" s="149"/>
      <c r="F812" s="114"/>
      <c r="G812" s="114"/>
      <c r="H812" s="150"/>
      <c r="I812" s="150"/>
      <c r="J812" s="151"/>
      <c r="K812" s="151"/>
      <c r="L812" s="116"/>
      <c r="M812" s="115"/>
      <c r="N812" s="114"/>
      <c r="O812" s="116"/>
      <c r="P812" s="118"/>
      <c r="Q812" s="116"/>
      <c r="R812" s="116"/>
      <c r="S812" s="116"/>
    </row>
    <row r="813" spans="1:19">
      <c r="A813" s="146"/>
      <c r="B813" s="147"/>
      <c r="C813" s="148"/>
      <c r="D813" s="116"/>
      <c r="E813" s="149"/>
      <c r="F813" s="114"/>
      <c r="G813" s="120"/>
      <c r="H813" s="150"/>
      <c r="I813" s="150"/>
      <c r="J813" s="116"/>
      <c r="K813" s="151"/>
      <c r="L813" s="116"/>
      <c r="M813" s="115"/>
      <c r="N813" s="114"/>
      <c r="O813" s="116"/>
      <c r="P813" s="118"/>
      <c r="Q813" s="116"/>
      <c r="R813" s="116"/>
      <c r="S813" s="116"/>
    </row>
    <row r="814" spans="1:19">
      <c r="A814" s="146"/>
      <c r="B814" s="147"/>
      <c r="C814" s="148"/>
      <c r="D814" s="116"/>
      <c r="E814" s="149"/>
      <c r="F814" s="114"/>
      <c r="G814" s="114"/>
      <c r="H814" s="150"/>
      <c r="I814" s="150"/>
      <c r="J814" s="150"/>
      <c r="K814" s="151"/>
      <c r="L814" s="150"/>
      <c r="M814" s="115"/>
      <c r="N814" s="114"/>
      <c r="O814" s="116"/>
      <c r="P814" s="118"/>
      <c r="Q814" s="116"/>
      <c r="R814" s="116"/>
      <c r="S814" s="116"/>
    </row>
    <row r="815" spans="1:19">
      <c r="A815" s="146"/>
      <c r="B815" s="147"/>
      <c r="C815" s="148"/>
      <c r="D815" s="116"/>
      <c r="E815" s="149"/>
      <c r="F815" s="114"/>
      <c r="G815" s="114"/>
      <c r="H815" s="150"/>
      <c r="I815" s="150"/>
      <c r="J815" s="150"/>
      <c r="K815" s="151"/>
      <c r="L815" s="150"/>
      <c r="M815" s="115"/>
      <c r="N815" s="114"/>
      <c r="O815" s="116"/>
      <c r="P815" s="118"/>
      <c r="Q815" s="116"/>
      <c r="R815" s="116"/>
      <c r="S815" s="116"/>
    </row>
    <row r="816" spans="1:19">
      <c r="A816" s="146"/>
      <c r="B816" s="147"/>
      <c r="C816" s="148"/>
      <c r="D816" s="116"/>
      <c r="E816" s="149"/>
      <c r="F816" s="114"/>
      <c r="G816" s="114"/>
      <c r="H816" s="150"/>
      <c r="I816" s="150"/>
      <c r="J816" s="150"/>
      <c r="K816" s="151"/>
      <c r="L816" s="150"/>
      <c r="M816" s="115"/>
      <c r="N816" s="114"/>
      <c r="O816" s="116"/>
      <c r="P816" s="118"/>
      <c r="Q816" s="116"/>
      <c r="R816" s="116"/>
      <c r="S816" s="116"/>
    </row>
    <row r="817" spans="1:19">
      <c r="A817" s="146"/>
      <c r="B817" s="147"/>
      <c r="C817" s="148"/>
      <c r="D817" s="116"/>
      <c r="E817" s="149"/>
      <c r="F817" s="114"/>
      <c r="G817" s="114"/>
      <c r="H817" s="150"/>
      <c r="I817" s="150"/>
      <c r="J817" s="150"/>
      <c r="K817" s="151"/>
      <c r="L817" s="150"/>
      <c r="M817" s="115"/>
      <c r="N817" s="114"/>
      <c r="O817" s="116"/>
      <c r="P817" s="118"/>
      <c r="Q817" s="116"/>
      <c r="R817" s="116"/>
      <c r="S817" s="116"/>
    </row>
    <row r="818" spans="1:19">
      <c r="A818" s="146"/>
      <c r="B818" s="147"/>
      <c r="C818" s="148"/>
      <c r="D818" s="116"/>
      <c r="E818" s="149"/>
      <c r="F818" s="114"/>
      <c r="G818" s="117"/>
      <c r="H818" s="150"/>
      <c r="I818" s="150"/>
      <c r="J818" s="150"/>
      <c r="K818" s="151"/>
      <c r="L818" s="116"/>
      <c r="M818" s="115"/>
      <c r="N818" s="114"/>
      <c r="O818" s="116"/>
      <c r="P818" s="118"/>
      <c r="Q818" s="116"/>
      <c r="R818" s="116"/>
      <c r="S818" s="116"/>
    </row>
    <row r="819" spans="1:19">
      <c r="A819" s="146"/>
      <c r="B819" s="147"/>
      <c r="C819" s="148"/>
      <c r="D819" s="116"/>
      <c r="E819" s="149"/>
      <c r="F819" s="114"/>
      <c r="G819" s="114"/>
      <c r="H819" s="150"/>
      <c r="I819" s="150"/>
      <c r="J819" s="150"/>
      <c r="K819" s="151"/>
      <c r="L819" s="150"/>
      <c r="M819" s="115"/>
      <c r="N819" s="114"/>
      <c r="O819" s="116"/>
      <c r="P819" s="118"/>
      <c r="Q819" s="116"/>
      <c r="R819" s="116"/>
      <c r="S819" s="116"/>
    </row>
    <row r="820" spans="1:19">
      <c r="A820" s="146"/>
      <c r="B820" s="147"/>
      <c r="C820" s="148"/>
      <c r="D820" s="116"/>
      <c r="E820" s="149"/>
      <c r="F820" s="114"/>
      <c r="G820" s="120"/>
      <c r="H820" s="150"/>
      <c r="I820" s="150"/>
      <c r="J820" s="116"/>
      <c r="K820" s="151"/>
      <c r="L820" s="116"/>
      <c r="M820" s="115"/>
      <c r="N820" s="114"/>
      <c r="O820" s="116"/>
      <c r="P820" s="118"/>
      <c r="Q820" s="116"/>
      <c r="R820" s="116"/>
      <c r="S820" s="116"/>
    </row>
    <row r="821" spans="1:19">
      <c r="A821" s="146"/>
      <c r="B821" s="147"/>
      <c r="C821" s="148"/>
      <c r="D821" s="116"/>
      <c r="E821" s="149"/>
      <c r="F821" s="114"/>
      <c r="G821" s="114"/>
      <c r="H821" s="150"/>
      <c r="I821" s="150"/>
      <c r="J821" s="150"/>
      <c r="K821" s="151"/>
      <c r="L821" s="150"/>
      <c r="M821" s="115"/>
      <c r="N821" s="114"/>
      <c r="O821" s="116"/>
      <c r="P821" s="118"/>
      <c r="Q821" s="116"/>
      <c r="R821" s="116"/>
      <c r="S821" s="116"/>
    </row>
    <row r="822" spans="1:19">
      <c r="A822" s="146"/>
      <c r="B822" s="147"/>
      <c r="C822" s="148"/>
      <c r="D822" s="116"/>
      <c r="E822" s="149"/>
      <c r="F822" s="114"/>
      <c r="G822" s="114"/>
      <c r="H822" s="150"/>
      <c r="I822" s="150"/>
      <c r="J822" s="150"/>
      <c r="K822" s="151"/>
      <c r="L822" s="150"/>
      <c r="M822" s="115"/>
      <c r="N822" s="114"/>
      <c r="O822" s="116"/>
      <c r="P822" s="118"/>
      <c r="Q822" s="116"/>
      <c r="R822" s="116"/>
      <c r="S822" s="116"/>
    </row>
    <row r="823" spans="1:19">
      <c r="A823" s="146"/>
      <c r="B823" s="147"/>
      <c r="C823" s="148"/>
      <c r="D823" s="116"/>
      <c r="E823" s="149"/>
      <c r="F823" s="114"/>
      <c r="G823" s="114"/>
      <c r="H823" s="150"/>
      <c r="I823" s="150"/>
      <c r="J823" s="150"/>
      <c r="K823" s="151"/>
      <c r="L823" s="150"/>
      <c r="M823" s="115"/>
      <c r="N823" s="114"/>
      <c r="O823" s="116"/>
      <c r="P823" s="118"/>
      <c r="Q823" s="116"/>
      <c r="R823" s="116"/>
      <c r="S823" s="116"/>
    </row>
    <row r="824" spans="1:19">
      <c r="A824" s="146"/>
      <c r="B824" s="147"/>
      <c r="C824" s="148"/>
      <c r="D824" s="116"/>
      <c r="E824" s="149"/>
      <c r="F824" s="114"/>
      <c r="G824" s="114"/>
      <c r="H824" s="150"/>
      <c r="I824" s="150"/>
      <c r="J824" s="150"/>
      <c r="K824" s="151"/>
      <c r="L824" s="150"/>
      <c r="M824" s="115"/>
      <c r="N824" s="114"/>
      <c r="O824" s="116"/>
      <c r="P824" s="118"/>
      <c r="Q824" s="116"/>
      <c r="R824" s="116"/>
      <c r="S824" s="116"/>
    </row>
    <row r="825" spans="1:19">
      <c r="A825" s="146"/>
      <c r="B825" s="147"/>
      <c r="C825" s="148"/>
      <c r="D825" s="116"/>
      <c r="E825" s="149"/>
      <c r="F825" s="114"/>
      <c r="G825" s="117"/>
      <c r="H825" s="150"/>
      <c r="I825" s="150"/>
      <c r="J825" s="150"/>
      <c r="K825" s="151"/>
      <c r="L825" s="116"/>
      <c r="M825" s="115"/>
      <c r="N825" s="114"/>
      <c r="O825" s="116"/>
      <c r="P825" s="118"/>
      <c r="Q825" s="116"/>
      <c r="R825" s="116"/>
      <c r="S825" s="116"/>
    </row>
    <row r="826" spans="1:19">
      <c r="A826" s="146"/>
      <c r="B826" s="147"/>
      <c r="C826" s="148"/>
      <c r="D826" s="116"/>
      <c r="E826" s="149"/>
      <c r="F826" s="114"/>
      <c r="G826" s="114"/>
      <c r="H826" s="150"/>
      <c r="I826" s="150"/>
      <c r="J826" s="150"/>
      <c r="K826" s="151"/>
      <c r="L826" s="150"/>
      <c r="M826" s="115"/>
      <c r="N826" s="114"/>
      <c r="O826" s="116"/>
      <c r="P826" s="118"/>
      <c r="Q826" s="116"/>
      <c r="R826" s="116"/>
      <c r="S826" s="116"/>
    </row>
    <row r="827" spans="1:19">
      <c r="A827" s="146"/>
      <c r="B827" s="147"/>
      <c r="C827" s="148"/>
      <c r="D827" s="116"/>
      <c r="E827" s="149"/>
      <c r="F827" s="114"/>
      <c r="G827" s="120"/>
      <c r="H827" s="150"/>
      <c r="I827" s="150"/>
      <c r="J827" s="116"/>
      <c r="K827" s="151"/>
      <c r="L827" s="116"/>
      <c r="M827" s="115"/>
      <c r="N827" s="114"/>
      <c r="O827" s="116"/>
      <c r="P827" s="118"/>
      <c r="Q827" s="116"/>
      <c r="R827" s="116"/>
      <c r="S827" s="116"/>
    </row>
    <row r="828" spans="1:19">
      <c r="A828" s="146"/>
      <c r="B828" s="147"/>
      <c r="C828" s="148"/>
      <c r="D828" s="116"/>
      <c r="E828" s="149"/>
      <c r="F828" s="114"/>
      <c r="G828" s="114"/>
      <c r="H828" s="150"/>
      <c r="I828" s="150"/>
      <c r="J828" s="150"/>
      <c r="K828" s="151"/>
      <c r="L828" s="150"/>
      <c r="M828" s="115"/>
      <c r="N828" s="114"/>
      <c r="O828" s="116"/>
      <c r="P828" s="118"/>
      <c r="Q828" s="116"/>
      <c r="R828" s="116"/>
      <c r="S828" s="116"/>
    </row>
    <row r="829" spans="1:19">
      <c r="A829" s="146"/>
      <c r="B829" s="147"/>
      <c r="C829" s="148"/>
      <c r="D829" s="116"/>
      <c r="E829" s="149"/>
      <c r="F829" s="114"/>
      <c r="G829" s="114"/>
      <c r="H829" s="150"/>
      <c r="I829" s="150"/>
      <c r="J829" s="150"/>
      <c r="K829" s="151"/>
      <c r="L829" s="150"/>
      <c r="M829" s="115"/>
      <c r="N829" s="114"/>
      <c r="O829" s="116"/>
      <c r="P829" s="118"/>
      <c r="Q829" s="116"/>
      <c r="R829" s="116"/>
      <c r="S829" s="116"/>
    </row>
    <row r="830" spans="1:19">
      <c r="A830" s="146"/>
      <c r="B830" s="147"/>
      <c r="C830" s="148"/>
      <c r="D830" s="116"/>
      <c r="E830" s="149"/>
      <c r="F830" s="114"/>
      <c r="G830" s="114"/>
      <c r="H830" s="150"/>
      <c r="I830" s="150"/>
      <c r="J830" s="150"/>
      <c r="K830" s="151"/>
      <c r="L830" s="150"/>
      <c r="M830" s="115"/>
      <c r="N830" s="114"/>
      <c r="O830" s="116"/>
      <c r="P830" s="118"/>
      <c r="Q830" s="116"/>
      <c r="R830" s="116"/>
      <c r="S830" s="116"/>
    </row>
    <row r="831" spans="1:19">
      <c r="A831" s="146"/>
      <c r="B831" s="147"/>
      <c r="C831" s="148"/>
      <c r="D831" s="116"/>
      <c r="E831" s="149"/>
      <c r="F831" s="114"/>
      <c r="G831" s="114"/>
      <c r="H831" s="150"/>
      <c r="I831" s="150"/>
      <c r="J831" s="150"/>
      <c r="K831" s="151"/>
      <c r="L831" s="150"/>
      <c r="M831" s="115"/>
      <c r="N831" s="114"/>
      <c r="O831" s="116"/>
      <c r="P831" s="118"/>
      <c r="Q831" s="116"/>
      <c r="R831" s="116"/>
      <c r="S831" s="116"/>
    </row>
    <row r="832" spans="1:19">
      <c r="A832" s="146"/>
      <c r="B832" s="147"/>
      <c r="C832" s="148"/>
      <c r="D832" s="116"/>
      <c r="E832" s="149"/>
      <c r="F832" s="114"/>
      <c r="G832" s="117"/>
      <c r="H832" s="150"/>
      <c r="I832" s="150"/>
      <c r="J832" s="150"/>
      <c r="K832" s="151"/>
      <c r="L832" s="116"/>
      <c r="M832" s="115"/>
      <c r="N832" s="114"/>
      <c r="O832" s="116"/>
      <c r="P832" s="118"/>
      <c r="Q832" s="116"/>
      <c r="R832" s="116"/>
      <c r="S832" s="116"/>
    </row>
    <row r="833" spans="1:19">
      <c r="A833" s="146"/>
      <c r="B833" s="147"/>
      <c r="C833" s="148"/>
      <c r="D833" s="116"/>
      <c r="E833" s="149"/>
      <c r="F833" s="114"/>
      <c r="G833" s="114"/>
      <c r="H833" s="150"/>
      <c r="I833" s="150"/>
      <c r="J833" s="150"/>
      <c r="K833" s="151"/>
      <c r="L833" s="150"/>
      <c r="M833" s="115"/>
      <c r="N833" s="114"/>
      <c r="O833" s="116"/>
      <c r="P833" s="118"/>
      <c r="Q833" s="116"/>
      <c r="R833" s="116"/>
      <c r="S833" s="116"/>
    </row>
    <row r="834" spans="1:19">
      <c r="A834" s="146"/>
      <c r="B834" s="147"/>
      <c r="C834" s="148"/>
      <c r="D834" s="116"/>
      <c r="E834" s="149"/>
      <c r="F834" s="114"/>
      <c r="G834" s="120"/>
      <c r="H834" s="150"/>
      <c r="I834" s="150"/>
      <c r="J834" s="116"/>
      <c r="K834" s="151"/>
      <c r="L834" s="116"/>
      <c r="M834" s="115"/>
      <c r="N834" s="114"/>
      <c r="O834" s="116"/>
      <c r="P834" s="118"/>
      <c r="Q834" s="116"/>
      <c r="R834" s="116"/>
      <c r="S834" s="116"/>
    </row>
    <row r="835" spans="1:19">
      <c r="A835" s="146"/>
      <c r="B835" s="147"/>
      <c r="C835" s="148"/>
      <c r="D835" s="116"/>
      <c r="E835" s="149"/>
      <c r="F835" s="114"/>
      <c r="G835" s="114"/>
      <c r="H835" s="150"/>
      <c r="I835" s="150"/>
      <c r="J835" s="150"/>
      <c r="K835" s="151"/>
      <c r="L835" s="150"/>
      <c r="M835" s="115"/>
      <c r="N835" s="114"/>
      <c r="O835" s="116"/>
      <c r="P835" s="118"/>
      <c r="Q835" s="116"/>
      <c r="R835" s="116"/>
      <c r="S835" s="116"/>
    </row>
    <row r="836" spans="1:19">
      <c r="A836" s="146"/>
      <c r="B836" s="147"/>
      <c r="C836" s="148"/>
      <c r="D836" s="116"/>
      <c r="E836" s="149"/>
      <c r="F836" s="114"/>
      <c r="G836" s="114"/>
      <c r="H836" s="150"/>
      <c r="I836" s="150"/>
      <c r="J836" s="150"/>
      <c r="K836" s="151"/>
      <c r="L836" s="150"/>
      <c r="M836" s="115"/>
      <c r="N836" s="114"/>
      <c r="O836" s="116"/>
      <c r="P836" s="118"/>
      <c r="Q836" s="116"/>
      <c r="R836" s="116"/>
      <c r="S836" s="116"/>
    </row>
    <row r="837" spans="1:19">
      <c r="A837" s="146"/>
      <c r="B837" s="147"/>
      <c r="C837" s="148"/>
      <c r="D837" s="116"/>
      <c r="E837" s="149"/>
      <c r="F837" s="114"/>
      <c r="G837" s="114"/>
      <c r="H837" s="150"/>
      <c r="I837" s="150"/>
      <c r="J837" s="150"/>
      <c r="K837" s="151"/>
      <c r="L837" s="150"/>
      <c r="M837" s="115"/>
      <c r="N837" s="114"/>
      <c r="O837" s="116"/>
      <c r="P837" s="118"/>
      <c r="Q837" s="116"/>
      <c r="R837" s="116"/>
      <c r="S837" s="116"/>
    </row>
    <row r="838" spans="1:19">
      <c r="A838" s="146"/>
      <c r="B838" s="147"/>
      <c r="C838" s="148"/>
      <c r="D838" s="116"/>
      <c r="E838" s="149"/>
      <c r="F838" s="114"/>
      <c r="G838" s="114"/>
      <c r="H838" s="150"/>
      <c r="I838" s="150"/>
      <c r="J838" s="150"/>
      <c r="K838" s="151"/>
      <c r="L838" s="150"/>
      <c r="M838" s="115"/>
      <c r="N838" s="114"/>
      <c r="O838" s="116"/>
      <c r="P838" s="118"/>
      <c r="Q838" s="116"/>
      <c r="R838" s="116"/>
      <c r="S838" s="116"/>
    </row>
    <row r="839" spans="1:19">
      <c r="A839" s="146"/>
      <c r="B839" s="147"/>
      <c r="C839" s="148"/>
      <c r="D839" s="116"/>
      <c r="E839" s="149"/>
      <c r="F839" s="114"/>
      <c r="G839" s="117"/>
      <c r="H839" s="150"/>
      <c r="I839" s="150"/>
      <c r="J839" s="150"/>
      <c r="K839" s="151"/>
      <c r="L839" s="116"/>
      <c r="M839" s="115"/>
      <c r="N839" s="114"/>
      <c r="O839" s="116"/>
      <c r="P839" s="118"/>
      <c r="Q839" s="116"/>
      <c r="R839" s="116"/>
      <c r="S839" s="116"/>
    </row>
    <row r="840" spans="1:19">
      <c r="A840" s="146"/>
      <c r="B840" s="147"/>
      <c r="C840" s="148"/>
      <c r="D840" s="116"/>
      <c r="E840" s="149"/>
      <c r="F840" s="114"/>
      <c r="G840" s="114"/>
      <c r="H840" s="150"/>
      <c r="I840" s="150"/>
      <c r="J840" s="150"/>
      <c r="K840" s="151"/>
      <c r="L840" s="150"/>
      <c r="M840" s="115"/>
      <c r="N840" s="114"/>
      <c r="O840" s="116"/>
      <c r="P840" s="118"/>
      <c r="Q840" s="116"/>
      <c r="R840" s="116"/>
      <c r="S840" s="116"/>
    </row>
    <row r="841" spans="1:19">
      <c r="A841" s="146"/>
      <c r="B841" s="147"/>
      <c r="C841" s="148"/>
      <c r="D841" s="116"/>
      <c r="E841" s="149"/>
      <c r="F841" s="114"/>
      <c r="G841" s="120"/>
      <c r="H841" s="150"/>
      <c r="I841" s="150"/>
      <c r="J841" s="116"/>
      <c r="K841" s="151"/>
      <c r="L841" s="116"/>
      <c r="M841" s="115"/>
      <c r="N841" s="114"/>
      <c r="O841" s="116"/>
      <c r="P841" s="118"/>
      <c r="Q841" s="116"/>
      <c r="R841" s="116"/>
      <c r="S841" s="116"/>
    </row>
    <row r="842" spans="1:19">
      <c r="A842" s="146"/>
      <c r="B842" s="147"/>
      <c r="C842" s="148"/>
      <c r="D842" s="116"/>
      <c r="E842" s="149"/>
      <c r="F842" s="114"/>
      <c r="G842" s="114"/>
      <c r="H842" s="150"/>
      <c r="I842" s="150"/>
      <c r="J842" s="150"/>
      <c r="K842" s="151"/>
      <c r="L842" s="150"/>
      <c r="M842" s="115"/>
      <c r="N842" s="114"/>
      <c r="O842" s="116"/>
      <c r="P842" s="118"/>
      <c r="Q842" s="116"/>
      <c r="R842" s="116"/>
      <c r="S842" s="116"/>
    </row>
    <row r="843" spans="1:19">
      <c r="A843" s="146"/>
      <c r="B843" s="147"/>
      <c r="C843" s="148"/>
      <c r="D843" s="116"/>
      <c r="E843" s="149"/>
      <c r="F843" s="114"/>
      <c r="G843" s="114"/>
      <c r="H843" s="150"/>
      <c r="I843" s="150"/>
      <c r="J843" s="150"/>
      <c r="K843" s="151"/>
      <c r="L843" s="150"/>
      <c r="M843" s="115"/>
      <c r="N843" s="114"/>
      <c r="O843" s="116"/>
      <c r="P843" s="118"/>
      <c r="Q843" s="116"/>
      <c r="R843" s="116"/>
      <c r="S843" s="116"/>
    </row>
    <row r="844" spans="1:19">
      <c r="A844" s="146"/>
      <c r="B844" s="147"/>
      <c r="C844" s="148"/>
      <c r="D844" s="116"/>
      <c r="E844" s="149"/>
      <c r="F844" s="114"/>
      <c r="G844" s="114"/>
      <c r="H844" s="150"/>
      <c r="I844" s="150"/>
      <c r="J844" s="150"/>
      <c r="K844" s="151"/>
      <c r="L844" s="150"/>
      <c r="M844" s="115"/>
      <c r="N844" s="114"/>
      <c r="O844" s="116"/>
      <c r="P844" s="118"/>
      <c r="Q844" s="116"/>
      <c r="R844" s="116"/>
      <c r="S844" s="116"/>
    </row>
    <row r="845" spans="1:19">
      <c r="A845" s="146"/>
      <c r="B845" s="147"/>
      <c r="C845" s="148"/>
      <c r="D845" s="116"/>
      <c r="E845" s="149"/>
      <c r="F845" s="114"/>
      <c r="G845" s="114"/>
      <c r="H845" s="150"/>
      <c r="I845" s="150"/>
      <c r="J845" s="150"/>
      <c r="K845" s="151"/>
      <c r="L845" s="150"/>
      <c r="M845" s="115"/>
      <c r="N845" s="114"/>
      <c r="O845" s="116"/>
      <c r="P845" s="118"/>
      <c r="Q845" s="116"/>
      <c r="R845" s="116"/>
      <c r="S845" s="116"/>
    </row>
    <row r="846" spans="1:19">
      <c r="A846" s="146"/>
      <c r="B846" s="147"/>
      <c r="C846" s="148"/>
      <c r="D846" s="116"/>
      <c r="E846" s="149"/>
      <c r="F846" s="114"/>
      <c r="G846" s="117"/>
      <c r="H846" s="150"/>
      <c r="I846" s="150"/>
      <c r="J846" s="150"/>
      <c r="K846" s="151"/>
      <c r="L846" s="116"/>
      <c r="M846" s="115"/>
      <c r="N846" s="114"/>
      <c r="O846" s="116"/>
      <c r="P846" s="118"/>
      <c r="Q846" s="116"/>
      <c r="R846" s="116"/>
      <c r="S846" s="116"/>
    </row>
    <row r="847" spans="1:19">
      <c r="A847" s="146"/>
      <c r="B847" s="147"/>
      <c r="C847" s="148"/>
      <c r="D847" s="116"/>
      <c r="E847" s="149"/>
      <c r="F847" s="114"/>
      <c r="G847" s="114"/>
      <c r="H847" s="150"/>
      <c r="I847" s="150"/>
      <c r="J847" s="150"/>
      <c r="K847" s="151"/>
      <c r="L847" s="150"/>
      <c r="M847" s="115"/>
      <c r="N847" s="114"/>
      <c r="O847" s="116"/>
      <c r="P847" s="118"/>
      <c r="Q847" s="116"/>
      <c r="R847" s="116"/>
      <c r="S847" s="116"/>
    </row>
    <row r="848" spans="1:19">
      <c r="A848" s="146"/>
      <c r="B848" s="147"/>
      <c r="C848" s="148"/>
      <c r="D848" s="116"/>
      <c r="E848" s="149"/>
      <c r="F848" s="114"/>
      <c r="G848" s="120"/>
      <c r="H848" s="150"/>
      <c r="I848" s="150"/>
      <c r="J848" s="116"/>
      <c r="K848" s="151"/>
      <c r="L848" s="116"/>
      <c r="M848" s="115"/>
      <c r="N848" s="114"/>
      <c r="O848" s="116"/>
      <c r="P848" s="118"/>
      <c r="Q848" s="116"/>
      <c r="R848" s="116"/>
      <c r="S848" s="116"/>
    </row>
    <row r="849" spans="1:19">
      <c r="A849" s="146"/>
      <c r="B849" s="147"/>
      <c r="C849" s="148"/>
      <c r="D849" s="116"/>
      <c r="E849" s="149"/>
      <c r="F849" s="114"/>
      <c r="G849" s="114"/>
      <c r="H849" s="150"/>
      <c r="I849" s="150"/>
      <c r="J849" s="150"/>
      <c r="K849" s="151"/>
      <c r="L849" s="150"/>
      <c r="M849" s="115"/>
      <c r="N849" s="114"/>
      <c r="O849" s="116"/>
      <c r="P849" s="118"/>
      <c r="Q849" s="116"/>
      <c r="R849" s="116"/>
      <c r="S849" s="116"/>
    </row>
    <row r="850" spans="1:19">
      <c r="A850" s="146"/>
      <c r="B850" s="147"/>
      <c r="C850" s="148"/>
      <c r="D850" s="116"/>
      <c r="E850" s="149"/>
      <c r="F850" s="114"/>
      <c r="G850" s="114"/>
      <c r="H850" s="150"/>
      <c r="I850" s="150"/>
      <c r="J850" s="150"/>
      <c r="K850" s="151"/>
      <c r="L850" s="150"/>
      <c r="M850" s="115"/>
      <c r="N850" s="114"/>
      <c r="O850" s="116"/>
      <c r="P850" s="118"/>
      <c r="Q850" s="116"/>
      <c r="R850" s="116"/>
      <c r="S850" s="116"/>
    </row>
    <row r="851" spans="1:19">
      <c r="A851" s="146"/>
      <c r="B851" s="147"/>
      <c r="C851" s="148"/>
      <c r="D851" s="116"/>
      <c r="E851" s="149"/>
      <c r="F851" s="114"/>
      <c r="G851" s="114"/>
      <c r="H851" s="150"/>
      <c r="I851" s="150"/>
      <c r="J851" s="150"/>
      <c r="K851" s="151"/>
      <c r="L851" s="150"/>
      <c r="M851" s="115"/>
      <c r="N851" s="114"/>
      <c r="O851" s="116"/>
      <c r="P851" s="118"/>
      <c r="Q851" s="116"/>
      <c r="R851" s="116"/>
      <c r="S851" s="116"/>
    </row>
    <row r="852" spans="1:19">
      <c r="A852" s="146"/>
      <c r="B852" s="147"/>
      <c r="C852" s="148"/>
      <c r="D852" s="116"/>
      <c r="E852" s="149"/>
      <c r="F852" s="114"/>
      <c r="G852" s="114"/>
      <c r="H852" s="150"/>
      <c r="I852" s="150"/>
      <c r="J852" s="150"/>
      <c r="K852" s="151"/>
      <c r="L852" s="150"/>
      <c r="M852" s="115"/>
      <c r="N852" s="114"/>
      <c r="O852" s="116"/>
      <c r="P852" s="118"/>
      <c r="Q852" s="116"/>
      <c r="R852" s="116"/>
      <c r="S852" s="116"/>
    </row>
    <row r="853" spans="1:19">
      <c r="A853" s="146"/>
      <c r="B853" s="147"/>
      <c r="C853" s="148"/>
      <c r="D853" s="116"/>
      <c r="E853" s="149"/>
      <c r="F853" s="114"/>
      <c r="G853" s="117"/>
      <c r="H853" s="150"/>
      <c r="I853" s="150"/>
      <c r="J853" s="150"/>
      <c r="K853" s="151"/>
      <c r="L853" s="116"/>
      <c r="M853" s="115"/>
      <c r="N853" s="114"/>
      <c r="O853" s="116"/>
      <c r="P853" s="118"/>
      <c r="Q853" s="116"/>
      <c r="R853" s="116"/>
      <c r="S853" s="116"/>
    </row>
    <row r="854" spans="1:19">
      <c r="A854" s="146"/>
      <c r="B854" s="147"/>
      <c r="C854" s="148"/>
      <c r="D854" s="116"/>
      <c r="E854" s="149"/>
      <c r="F854" s="114"/>
      <c r="G854" s="114"/>
      <c r="H854" s="150"/>
      <c r="I854" s="150"/>
      <c r="J854" s="150"/>
      <c r="K854" s="151"/>
      <c r="L854" s="150"/>
      <c r="M854" s="115"/>
      <c r="N854" s="114"/>
      <c r="O854" s="116"/>
      <c r="P854" s="118"/>
      <c r="Q854" s="116"/>
      <c r="R854" s="116"/>
      <c r="S854" s="116"/>
    </row>
    <row r="855" spans="1:19">
      <c r="A855" s="146"/>
      <c r="B855" s="147"/>
      <c r="C855" s="148"/>
      <c r="D855" s="116"/>
      <c r="E855" s="149"/>
      <c r="F855" s="114"/>
      <c r="G855" s="120"/>
      <c r="H855" s="150"/>
      <c r="I855" s="150"/>
      <c r="J855" s="116"/>
      <c r="K855" s="151"/>
      <c r="L855" s="116"/>
      <c r="M855" s="115"/>
      <c r="N855" s="114"/>
      <c r="O855" s="116"/>
      <c r="P855" s="118"/>
      <c r="Q855" s="116"/>
      <c r="R855" s="116"/>
      <c r="S855" s="116"/>
    </row>
    <row r="856" spans="1:19">
      <c r="A856" s="146"/>
      <c r="B856" s="147"/>
      <c r="C856" s="148"/>
      <c r="D856" s="116"/>
      <c r="E856" s="149"/>
      <c r="F856" s="114"/>
      <c r="G856" s="114"/>
      <c r="H856" s="150"/>
      <c r="I856" s="150"/>
      <c r="J856" s="150"/>
      <c r="K856" s="151"/>
      <c r="L856" s="150"/>
      <c r="M856" s="115"/>
      <c r="N856" s="114"/>
      <c r="O856" s="116"/>
      <c r="P856" s="118"/>
      <c r="Q856" s="116"/>
      <c r="R856" s="116"/>
      <c r="S856" s="116"/>
    </row>
    <row r="857" spans="1:19">
      <c r="A857" s="146"/>
      <c r="B857" s="147"/>
      <c r="C857" s="148"/>
      <c r="D857" s="116"/>
      <c r="E857" s="149"/>
      <c r="F857" s="114"/>
      <c r="G857" s="114"/>
      <c r="H857" s="150"/>
      <c r="I857" s="150"/>
      <c r="J857" s="150"/>
      <c r="K857" s="151"/>
      <c r="L857" s="150"/>
      <c r="M857" s="115"/>
      <c r="N857" s="114"/>
      <c r="O857" s="116"/>
      <c r="P857" s="118"/>
      <c r="Q857" s="116"/>
      <c r="R857" s="116"/>
      <c r="S857" s="116"/>
    </row>
    <row r="858" spans="1:19">
      <c r="A858" s="146"/>
      <c r="B858" s="147"/>
      <c r="C858" s="148"/>
      <c r="D858" s="116"/>
      <c r="E858" s="149"/>
      <c r="F858" s="114"/>
      <c r="G858" s="114"/>
      <c r="H858" s="150"/>
      <c r="I858" s="150"/>
      <c r="J858" s="150"/>
      <c r="K858" s="151"/>
      <c r="L858" s="150"/>
      <c r="M858" s="115"/>
      <c r="N858" s="114"/>
      <c r="O858" s="116"/>
      <c r="P858" s="118"/>
      <c r="Q858" s="116"/>
      <c r="R858" s="116"/>
      <c r="S858" s="116"/>
    </row>
    <row r="859" spans="1:19">
      <c r="A859" s="146"/>
      <c r="B859" s="147"/>
      <c r="C859" s="148"/>
      <c r="D859" s="116"/>
      <c r="E859" s="149"/>
      <c r="F859" s="114"/>
      <c r="G859" s="114"/>
      <c r="H859" s="150"/>
      <c r="I859" s="150"/>
      <c r="J859" s="150"/>
      <c r="K859" s="151"/>
      <c r="L859" s="150"/>
      <c r="M859" s="115"/>
      <c r="N859" s="114"/>
      <c r="O859" s="116"/>
      <c r="P859" s="118"/>
      <c r="Q859" s="116"/>
      <c r="R859" s="116"/>
      <c r="S859" s="116"/>
    </row>
    <row r="860" spans="1:19">
      <c r="A860" s="146"/>
      <c r="B860" s="147"/>
      <c r="C860" s="148"/>
      <c r="D860" s="116"/>
      <c r="E860" s="149"/>
      <c r="F860" s="114"/>
      <c r="G860" s="117"/>
      <c r="H860" s="150"/>
      <c r="I860" s="150"/>
      <c r="J860" s="150"/>
      <c r="K860" s="151"/>
      <c r="L860" s="116"/>
      <c r="M860" s="115"/>
      <c r="N860" s="114"/>
      <c r="O860" s="116"/>
      <c r="P860" s="118"/>
      <c r="Q860" s="116"/>
      <c r="R860" s="116"/>
      <c r="S860" s="116"/>
    </row>
    <row r="861" spans="1:19">
      <c r="A861" s="146"/>
      <c r="B861" s="147"/>
      <c r="C861" s="148"/>
      <c r="D861" s="116"/>
      <c r="E861" s="149"/>
      <c r="F861" s="114"/>
      <c r="G861" s="114"/>
      <c r="H861" s="150"/>
      <c r="I861" s="150"/>
      <c r="J861" s="150"/>
      <c r="K861" s="151"/>
      <c r="L861" s="150"/>
      <c r="M861" s="115"/>
      <c r="N861" s="114"/>
      <c r="O861" s="116"/>
      <c r="P861" s="118"/>
      <c r="Q861" s="116"/>
      <c r="R861" s="116"/>
      <c r="S861" s="116"/>
    </row>
    <row r="862" spans="1:19">
      <c r="A862" s="146"/>
      <c r="B862" s="147"/>
      <c r="C862" s="148"/>
      <c r="D862" s="116"/>
      <c r="E862" s="149"/>
      <c r="F862" s="114"/>
      <c r="G862" s="120"/>
      <c r="H862" s="150"/>
      <c r="I862" s="150"/>
      <c r="J862" s="116"/>
      <c r="K862" s="151"/>
      <c r="L862" s="116"/>
      <c r="M862" s="115"/>
      <c r="N862" s="114"/>
      <c r="O862" s="116"/>
      <c r="P862" s="118"/>
      <c r="Q862" s="116"/>
      <c r="R862" s="116"/>
      <c r="S862" s="116"/>
    </row>
    <row r="863" spans="1:19">
      <c r="A863" s="146"/>
      <c r="B863" s="147"/>
      <c r="C863" s="148"/>
      <c r="D863" s="116"/>
      <c r="E863" s="149"/>
      <c r="F863" s="114"/>
      <c r="G863" s="114"/>
      <c r="H863" s="150"/>
      <c r="I863" s="150"/>
      <c r="J863" s="150"/>
      <c r="K863" s="151"/>
      <c r="L863" s="150"/>
      <c r="M863" s="115"/>
      <c r="N863" s="114"/>
      <c r="O863" s="116"/>
      <c r="P863" s="118"/>
      <c r="Q863" s="116"/>
      <c r="R863" s="116"/>
      <c r="S863" s="116"/>
    </row>
    <row r="864" spans="1:19">
      <c r="A864" s="146"/>
      <c r="B864" s="147"/>
      <c r="C864" s="148"/>
      <c r="D864" s="116"/>
      <c r="E864" s="149"/>
      <c r="F864" s="114"/>
      <c r="G864" s="114"/>
      <c r="H864" s="150"/>
      <c r="I864" s="150"/>
      <c r="J864" s="150"/>
      <c r="K864" s="151"/>
      <c r="L864" s="150"/>
      <c r="M864" s="115"/>
      <c r="N864" s="114"/>
      <c r="O864" s="116"/>
      <c r="P864" s="118"/>
      <c r="Q864" s="116"/>
      <c r="R864" s="116"/>
      <c r="S864" s="116"/>
    </row>
    <row r="865" spans="1:19">
      <c r="A865" s="146"/>
      <c r="B865" s="147"/>
      <c r="C865" s="148"/>
      <c r="D865" s="116"/>
      <c r="E865" s="149"/>
      <c r="F865" s="114"/>
      <c r="G865" s="114"/>
      <c r="H865" s="150"/>
      <c r="I865" s="150"/>
      <c r="J865" s="150"/>
      <c r="K865" s="151"/>
      <c r="L865" s="150"/>
      <c r="M865" s="115"/>
      <c r="N865" s="114"/>
      <c r="O865" s="116"/>
      <c r="P865" s="118"/>
      <c r="Q865" s="116"/>
      <c r="R865" s="116"/>
      <c r="S865" s="116"/>
    </row>
    <row r="866" spans="1:19">
      <c r="A866" s="146"/>
      <c r="B866" s="147"/>
      <c r="C866" s="148"/>
      <c r="D866" s="116"/>
      <c r="E866" s="149"/>
      <c r="F866" s="114"/>
      <c r="G866" s="114"/>
      <c r="H866" s="150"/>
      <c r="I866" s="150"/>
      <c r="J866" s="150"/>
      <c r="K866" s="151"/>
      <c r="L866" s="150"/>
      <c r="M866" s="115"/>
      <c r="N866" s="114"/>
      <c r="O866" s="116"/>
      <c r="P866" s="118"/>
      <c r="Q866" s="116"/>
      <c r="R866" s="116"/>
      <c r="S866" s="116"/>
    </row>
    <row r="867" spans="1:19">
      <c r="A867" s="146"/>
      <c r="B867" s="147"/>
      <c r="C867" s="148"/>
      <c r="D867" s="116"/>
      <c r="E867" s="149"/>
      <c r="F867" s="114"/>
      <c r="G867" s="117"/>
      <c r="H867" s="150"/>
      <c r="I867" s="150"/>
      <c r="J867" s="150"/>
      <c r="K867" s="151"/>
      <c r="L867" s="116"/>
      <c r="M867" s="115"/>
      <c r="N867" s="114"/>
      <c r="O867" s="116"/>
      <c r="P867" s="118"/>
      <c r="Q867" s="116"/>
      <c r="R867" s="116"/>
      <c r="S867" s="116"/>
    </row>
    <row r="868" spans="1:19">
      <c r="A868" s="146"/>
      <c r="B868" s="147"/>
      <c r="C868" s="148"/>
      <c r="D868" s="116"/>
      <c r="E868" s="149"/>
      <c r="F868" s="114"/>
      <c r="G868" s="114"/>
      <c r="H868" s="150"/>
      <c r="I868" s="150"/>
      <c r="J868" s="150"/>
      <c r="K868" s="151"/>
      <c r="L868" s="150"/>
      <c r="M868" s="115"/>
      <c r="N868" s="114"/>
      <c r="O868" s="116"/>
      <c r="P868" s="118"/>
      <c r="Q868" s="116"/>
      <c r="R868" s="116"/>
      <c r="S868" s="116"/>
    </row>
    <row r="869" spans="1:19">
      <c r="A869" s="146"/>
      <c r="B869" s="147"/>
      <c r="C869" s="148"/>
      <c r="D869" s="116"/>
      <c r="E869" s="149"/>
      <c r="F869" s="114"/>
      <c r="G869" s="120"/>
      <c r="H869" s="150"/>
      <c r="I869" s="150"/>
      <c r="J869" s="116"/>
      <c r="K869" s="151"/>
      <c r="L869" s="116"/>
      <c r="M869" s="115"/>
      <c r="N869" s="114"/>
      <c r="O869" s="116"/>
      <c r="P869" s="118"/>
      <c r="Q869" s="116"/>
      <c r="R869" s="116"/>
      <c r="S869" s="116"/>
    </row>
    <row r="870" spans="1:19">
      <c r="A870" s="146"/>
      <c r="B870" s="147"/>
      <c r="C870" s="148"/>
      <c r="D870" s="116"/>
      <c r="E870" s="149"/>
      <c r="F870" s="114"/>
      <c r="G870" s="114"/>
      <c r="H870" s="150"/>
      <c r="I870" s="150"/>
      <c r="J870" s="150"/>
      <c r="K870" s="151"/>
      <c r="L870" s="150"/>
      <c r="M870" s="115"/>
      <c r="N870" s="114"/>
      <c r="O870" s="116"/>
      <c r="P870" s="118"/>
      <c r="Q870" s="116"/>
      <c r="R870" s="116"/>
      <c r="S870" s="116"/>
    </row>
    <row r="871" spans="1:19">
      <c r="A871" s="146"/>
      <c r="B871" s="147"/>
      <c r="C871" s="148"/>
      <c r="D871" s="116"/>
      <c r="E871" s="149"/>
      <c r="F871" s="114"/>
      <c r="G871" s="114"/>
      <c r="H871" s="150"/>
      <c r="I871" s="150"/>
      <c r="J871" s="150"/>
      <c r="K871" s="151"/>
      <c r="L871" s="150"/>
      <c r="M871" s="115"/>
      <c r="N871" s="114"/>
      <c r="O871" s="116"/>
      <c r="P871" s="118"/>
      <c r="Q871" s="116"/>
      <c r="R871" s="116"/>
      <c r="S871" s="116"/>
    </row>
    <row r="872" spans="1:19">
      <c r="A872" s="146"/>
      <c r="B872" s="147"/>
      <c r="C872" s="148"/>
      <c r="D872" s="116"/>
      <c r="E872" s="149"/>
      <c r="F872" s="114"/>
      <c r="G872" s="114"/>
      <c r="H872" s="150"/>
      <c r="I872" s="150"/>
      <c r="J872" s="150"/>
      <c r="K872" s="151"/>
      <c r="L872" s="150"/>
      <c r="M872" s="115"/>
      <c r="N872" s="114"/>
      <c r="O872" s="116"/>
      <c r="P872" s="118"/>
      <c r="Q872" s="116"/>
      <c r="R872" s="116"/>
      <c r="S872" s="116"/>
    </row>
    <row r="873" spans="1:19">
      <c r="A873" s="146"/>
      <c r="B873" s="147"/>
      <c r="C873" s="148"/>
      <c r="D873" s="116"/>
      <c r="E873" s="149"/>
      <c r="F873" s="114"/>
      <c r="G873" s="114"/>
      <c r="H873" s="150"/>
      <c r="I873" s="150"/>
      <c r="J873" s="150"/>
      <c r="K873" s="151"/>
      <c r="L873" s="150"/>
      <c r="M873" s="115"/>
      <c r="N873" s="114"/>
      <c r="O873" s="116"/>
      <c r="P873" s="118"/>
      <c r="Q873" s="116"/>
      <c r="R873" s="116"/>
      <c r="S873" s="116"/>
    </row>
    <row r="874" spans="1:19">
      <c r="A874" s="146"/>
      <c r="B874" s="147"/>
      <c r="C874" s="148"/>
      <c r="D874" s="116"/>
      <c r="E874" s="149"/>
      <c r="F874" s="114"/>
      <c r="G874" s="117"/>
      <c r="H874" s="150"/>
      <c r="I874" s="150"/>
      <c r="J874" s="150"/>
      <c r="K874" s="151"/>
      <c r="L874" s="116"/>
      <c r="M874" s="115"/>
      <c r="N874" s="114"/>
      <c r="O874" s="116"/>
      <c r="P874" s="118"/>
      <c r="Q874" s="116"/>
      <c r="R874" s="116"/>
      <c r="S874" s="116"/>
    </row>
    <row r="875" spans="1:19">
      <c r="A875" s="146"/>
      <c r="B875" s="147"/>
      <c r="C875" s="148"/>
      <c r="D875" s="116"/>
      <c r="E875" s="149"/>
      <c r="F875" s="114"/>
      <c r="G875" s="114"/>
      <c r="H875" s="150"/>
      <c r="I875" s="150"/>
      <c r="J875" s="150"/>
      <c r="K875" s="151"/>
      <c r="L875" s="150"/>
      <c r="M875" s="115"/>
      <c r="N875" s="114"/>
      <c r="O875" s="116"/>
      <c r="P875" s="118"/>
      <c r="Q875" s="116"/>
      <c r="R875" s="116"/>
      <c r="S875" s="116"/>
    </row>
    <row r="876" spans="1:19">
      <c r="A876" s="146"/>
      <c r="B876" s="147"/>
      <c r="C876" s="148"/>
      <c r="D876" s="116"/>
      <c r="E876" s="149"/>
      <c r="F876" s="114"/>
      <c r="G876" s="120"/>
      <c r="H876" s="150"/>
      <c r="I876" s="150"/>
      <c r="J876" s="146"/>
      <c r="K876" s="151"/>
      <c r="L876" s="116"/>
      <c r="M876" s="115"/>
      <c r="N876" s="114"/>
      <c r="O876" s="116"/>
      <c r="P876" s="118"/>
      <c r="Q876" s="116"/>
      <c r="R876" s="116"/>
      <c r="S876" s="116"/>
    </row>
    <row r="877" spans="1:19">
      <c r="A877" s="146"/>
      <c r="B877" s="147"/>
      <c r="C877" s="148"/>
      <c r="D877" s="116"/>
      <c r="E877" s="149"/>
      <c r="F877" s="114"/>
      <c r="G877" s="114"/>
      <c r="H877" s="150"/>
      <c r="I877" s="150"/>
      <c r="J877" s="150"/>
      <c r="K877" s="151"/>
      <c r="L877" s="150"/>
      <c r="M877" s="115"/>
      <c r="N877" s="114"/>
      <c r="O877" s="116"/>
      <c r="P877" s="118"/>
      <c r="Q877" s="116"/>
      <c r="R877" s="116"/>
      <c r="S877" s="116"/>
    </row>
    <row r="878" spans="1:19">
      <c r="A878" s="146"/>
      <c r="B878" s="147"/>
      <c r="C878" s="148"/>
      <c r="D878" s="116"/>
      <c r="E878" s="149"/>
      <c r="F878" s="114"/>
      <c r="G878" s="114"/>
      <c r="H878" s="150"/>
      <c r="I878" s="150"/>
      <c r="J878" s="150"/>
      <c r="K878" s="151"/>
      <c r="L878" s="150"/>
      <c r="M878" s="115"/>
      <c r="N878" s="114"/>
      <c r="O878" s="116"/>
      <c r="P878" s="118"/>
      <c r="Q878" s="116"/>
      <c r="R878" s="116"/>
      <c r="S878" s="116"/>
    </row>
    <row r="879" spans="1:19">
      <c r="A879" s="146"/>
      <c r="B879" s="147"/>
      <c r="C879" s="148"/>
      <c r="D879" s="116"/>
      <c r="E879" s="149"/>
      <c r="F879" s="114"/>
      <c r="G879" s="114"/>
      <c r="H879" s="150"/>
      <c r="I879" s="150"/>
      <c r="J879" s="150"/>
      <c r="K879" s="151"/>
      <c r="L879" s="150"/>
      <c r="M879" s="115"/>
      <c r="N879" s="114"/>
      <c r="O879" s="116"/>
      <c r="P879" s="118"/>
      <c r="Q879" s="116"/>
      <c r="R879" s="116"/>
      <c r="S879" s="116"/>
    </row>
    <row r="880" spans="1:19">
      <c r="A880" s="146"/>
      <c r="B880" s="147"/>
      <c r="C880" s="148"/>
      <c r="D880" s="116"/>
      <c r="E880" s="149"/>
      <c r="F880" s="114"/>
      <c r="G880" s="114"/>
      <c r="H880" s="150"/>
      <c r="I880" s="150"/>
      <c r="J880" s="150"/>
      <c r="K880" s="151"/>
      <c r="L880" s="150"/>
      <c r="M880" s="115"/>
      <c r="N880" s="114"/>
      <c r="O880" s="116"/>
      <c r="P880" s="118"/>
      <c r="Q880" s="116"/>
      <c r="R880" s="116"/>
      <c r="S880" s="116"/>
    </row>
    <row r="881" spans="1:19">
      <c r="A881" s="146"/>
      <c r="B881" s="147"/>
      <c r="C881" s="148"/>
      <c r="D881" s="116"/>
      <c r="E881" s="149"/>
      <c r="F881" s="114"/>
      <c r="G881" s="117"/>
      <c r="H881" s="150"/>
      <c r="I881" s="150"/>
      <c r="J881" s="150"/>
      <c r="K881" s="151"/>
      <c r="L881" s="116"/>
      <c r="M881" s="115"/>
      <c r="N881" s="114"/>
      <c r="O881" s="116"/>
      <c r="P881" s="118"/>
      <c r="Q881" s="116"/>
      <c r="R881" s="116"/>
      <c r="S881" s="116"/>
    </row>
    <row r="882" spans="1:19">
      <c r="A882" s="146"/>
      <c r="B882" s="147"/>
      <c r="C882" s="148"/>
      <c r="D882" s="116"/>
      <c r="E882" s="149"/>
      <c r="F882" s="114"/>
      <c r="G882" s="114"/>
      <c r="H882" s="150"/>
      <c r="I882" s="150"/>
      <c r="J882" s="150"/>
      <c r="K882" s="151"/>
      <c r="L882" s="150"/>
      <c r="M882" s="115"/>
      <c r="N882" s="114"/>
      <c r="O882" s="116"/>
      <c r="P882" s="118"/>
      <c r="Q882" s="116"/>
      <c r="R882" s="116"/>
      <c r="S882" s="116"/>
    </row>
    <row r="883" spans="1:19">
      <c r="A883" s="146"/>
      <c r="B883" s="147"/>
      <c r="C883" s="148"/>
      <c r="D883" s="116"/>
      <c r="E883" s="149"/>
      <c r="F883" s="114"/>
      <c r="G883" s="120"/>
      <c r="H883" s="150"/>
      <c r="I883" s="150"/>
      <c r="J883" s="116"/>
      <c r="K883" s="151"/>
      <c r="L883" s="116"/>
      <c r="M883" s="115"/>
      <c r="N883" s="114"/>
      <c r="O883" s="116"/>
      <c r="P883" s="118"/>
      <c r="Q883" s="116"/>
      <c r="R883" s="116"/>
      <c r="S883" s="116"/>
    </row>
    <row r="884" spans="1:19">
      <c r="A884" s="146"/>
      <c r="B884" s="147"/>
      <c r="C884" s="148"/>
      <c r="D884" s="116"/>
      <c r="E884" s="149"/>
      <c r="F884" s="114"/>
      <c r="G884" s="114"/>
      <c r="H884" s="150"/>
      <c r="I884" s="150"/>
      <c r="J884" s="150"/>
      <c r="K884" s="151"/>
      <c r="L884" s="150"/>
      <c r="M884" s="115"/>
      <c r="N884" s="114"/>
      <c r="O884" s="116"/>
      <c r="P884" s="118"/>
      <c r="Q884" s="116"/>
      <c r="R884" s="116"/>
      <c r="S884" s="116"/>
    </row>
    <row r="885" spans="1:19">
      <c r="A885" s="146"/>
      <c r="B885" s="147"/>
      <c r="C885" s="148"/>
      <c r="D885" s="116"/>
      <c r="E885" s="149"/>
      <c r="F885" s="114"/>
      <c r="G885" s="114"/>
      <c r="H885" s="150"/>
      <c r="I885" s="150"/>
      <c r="J885" s="150"/>
      <c r="K885" s="151"/>
      <c r="L885" s="150"/>
      <c r="M885" s="115"/>
      <c r="N885" s="114"/>
      <c r="O885" s="116"/>
      <c r="P885" s="118"/>
      <c r="Q885" s="116"/>
      <c r="R885" s="116"/>
      <c r="S885" s="116"/>
    </row>
    <row r="886" spans="1:19">
      <c r="A886" s="146"/>
      <c r="B886" s="147"/>
      <c r="C886" s="148"/>
      <c r="D886" s="116"/>
      <c r="E886" s="149"/>
      <c r="F886" s="114"/>
      <c r="G886" s="114"/>
      <c r="H886" s="150"/>
      <c r="I886" s="150"/>
      <c r="J886" s="150"/>
      <c r="K886" s="151"/>
      <c r="L886" s="150"/>
      <c r="M886" s="115"/>
      <c r="N886" s="114"/>
      <c r="O886" s="116"/>
      <c r="P886" s="118"/>
      <c r="Q886" s="116"/>
      <c r="R886" s="116"/>
      <c r="S886" s="116"/>
    </row>
    <row r="887" spans="1:19">
      <c r="A887" s="146"/>
      <c r="B887" s="147"/>
      <c r="C887" s="148"/>
      <c r="D887" s="116"/>
      <c r="E887" s="149"/>
      <c r="F887" s="114"/>
      <c r="G887" s="114"/>
      <c r="H887" s="150"/>
      <c r="I887" s="150"/>
      <c r="J887" s="150"/>
      <c r="K887" s="151"/>
      <c r="L887" s="150"/>
      <c r="M887" s="115"/>
      <c r="N887" s="114"/>
      <c r="O887" s="116"/>
      <c r="P887" s="118"/>
      <c r="Q887" s="116"/>
      <c r="R887" s="116"/>
      <c r="S887" s="116"/>
    </row>
    <row r="888" spans="1:19">
      <c r="A888" s="146"/>
      <c r="B888" s="147"/>
      <c r="C888" s="148"/>
      <c r="D888" s="116"/>
      <c r="E888" s="149"/>
      <c r="F888" s="114"/>
      <c r="G888" s="117"/>
      <c r="H888" s="150"/>
      <c r="I888" s="150"/>
      <c r="J888" s="150"/>
      <c r="K888" s="151"/>
      <c r="L888" s="116"/>
      <c r="M888" s="115"/>
      <c r="N888" s="114"/>
      <c r="O888" s="116"/>
      <c r="P888" s="118"/>
      <c r="Q888" s="116"/>
      <c r="R888" s="116"/>
      <c r="S888" s="116"/>
    </row>
    <row r="889" spans="1:19">
      <c r="A889" s="146"/>
      <c r="B889" s="147"/>
      <c r="C889" s="148"/>
      <c r="D889" s="116"/>
      <c r="E889" s="149"/>
      <c r="F889" s="114"/>
      <c r="G889" s="114"/>
      <c r="H889" s="150"/>
      <c r="I889" s="150"/>
      <c r="J889" s="150"/>
      <c r="K889" s="151"/>
      <c r="L889" s="150"/>
      <c r="M889" s="115"/>
      <c r="N889" s="114"/>
      <c r="O889" s="116"/>
      <c r="P889" s="118"/>
      <c r="Q889" s="116"/>
      <c r="R889" s="116"/>
      <c r="S889" s="116"/>
    </row>
    <row r="890" spans="1:19">
      <c r="A890" s="146"/>
      <c r="B890" s="147"/>
      <c r="C890" s="148"/>
      <c r="D890" s="116"/>
      <c r="E890" s="149"/>
      <c r="F890" s="114"/>
      <c r="G890" s="117"/>
      <c r="H890" s="150"/>
      <c r="I890" s="150"/>
      <c r="J890" s="151"/>
      <c r="K890" s="151"/>
      <c r="L890" s="150"/>
      <c r="M890" s="119"/>
      <c r="N890" s="114"/>
      <c r="O890" s="116"/>
      <c r="P890" s="118"/>
      <c r="Q890" s="116"/>
      <c r="R890" s="116"/>
      <c r="S890" s="116"/>
    </row>
    <row r="891" spans="1:19">
      <c r="A891" s="146"/>
      <c r="B891" s="147"/>
      <c r="C891" s="148"/>
      <c r="D891" s="116"/>
      <c r="E891" s="149"/>
      <c r="F891" s="114"/>
      <c r="G891" s="114"/>
      <c r="H891" s="150"/>
      <c r="I891" s="150"/>
      <c r="J891" s="150"/>
      <c r="K891" s="151"/>
      <c r="L891" s="116"/>
      <c r="M891" s="115"/>
      <c r="N891" s="114"/>
      <c r="O891" s="116"/>
      <c r="P891" s="118"/>
      <c r="Q891" s="116"/>
      <c r="R891" s="116"/>
      <c r="S891" s="116"/>
    </row>
    <row r="892" spans="1:19">
      <c r="A892" s="146"/>
      <c r="B892" s="147"/>
      <c r="C892" s="148"/>
      <c r="D892" s="116"/>
      <c r="E892" s="149"/>
      <c r="F892" s="114"/>
      <c r="G892" s="114"/>
      <c r="H892" s="150"/>
      <c r="I892" s="150"/>
      <c r="J892" s="150"/>
      <c r="K892" s="151"/>
      <c r="L892" s="116"/>
      <c r="M892" s="115"/>
      <c r="N892" s="114"/>
      <c r="O892" s="116"/>
      <c r="P892" s="118"/>
      <c r="Q892" s="116"/>
      <c r="R892" s="116"/>
      <c r="S892" s="116"/>
    </row>
    <row r="893" spans="1:19">
      <c r="A893" s="146"/>
      <c r="B893" s="147"/>
      <c r="C893" s="148"/>
      <c r="D893" s="116"/>
      <c r="E893" s="149"/>
      <c r="F893" s="114"/>
      <c r="G893" s="114"/>
      <c r="H893" s="150"/>
      <c r="I893" s="150"/>
      <c r="J893" s="150"/>
      <c r="K893" s="151"/>
      <c r="L893" s="116"/>
      <c r="M893" s="115"/>
      <c r="N893" s="114"/>
      <c r="O893" s="116"/>
      <c r="P893" s="118"/>
      <c r="Q893" s="116"/>
      <c r="R893" s="116"/>
      <c r="S893" s="116"/>
    </row>
    <row r="894" spans="1:19">
      <c r="A894" s="146"/>
      <c r="B894" s="147"/>
      <c r="C894" s="148"/>
      <c r="D894" s="116"/>
      <c r="E894" s="149"/>
      <c r="F894" s="114"/>
      <c r="G894" s="114"/>
      <c r="H894" s="150"/>
      <c r="I894" s="150"/>
      <c r="J894" s="150"/>
      <c r="K894" s="151"/>
      <c r="L894" s="116"/>
      <c r="M894" s="115"/>
      <c r="N894" s="114"/>
      <c r="O894" s="116"/>
      <c r="P894" s="118"/>
      <c r="Q894" s="116"/>
      <c r="R894" s="116"/>
      <c r="S894" s="116"/>
    </row>
    <row r="895" spans="1:19">
      <c r="A895" s="146"/>
      <c r="B895" s="147"/>
      <c r="C895" s="148"/>
      <c r="D895" s="116"/>
      <c r="E895" s="149"/>
      <c r="F895" s="114"/>
      <c r="G895" s="114"/>
      <c r="H895" s="150"/>
      <c r="I895" s="150"/>
      <c r="J895" s="150"/>
      <c r="K895" s="151"/>
      <c r="L895" s="116"/>
      <c r="M895" s="115"/>
      <c r="N895" s="114"/>
      <c r="O895" s="116"/>
      <c r="P895" s="118"/>
      <c r="Q895" s="116"/>
      <c r="R895" s="116"/>
      <c r="S895" s="116"/>
    </row>
    <row r="896" spans="1:19">
      <c r="A896" s="146"/>
      <c r="B896" s="147"/>
      <c r="C896" s="148"/>
      <c r="D896" s="116"/>
      <c r="E896" s="149"/>
      <c r="F896" s="114"/>
      <c r="G896" s="114"/>
      <c r="H896" s="150"/>
      <c r="I896" s="150"/>
      <c r="J896" s="150"/>
      <c r="K896" s="151"/>
      <c r="L896" s="116"/>
      <c r="M896" s="115"/>
      <c r="N896" s="114"/>
      <c r="O896" s="116"/>
      <c r="P896" s="118"/>
      <c r="Q896" s="116"/>
      <c r="R896" s="116"/>
      <c r="S896" s="116"/>
    </row>
    <row r="897" spans="1:19">
      <c r="A897" s="146"/>
      <c r="B897" s="147"/>
      <c r="C897" s="148"/>
      <c r="D897" s="116"/>
      <c r="E897" s="149"/>
      <c r="F897" s="114"/>
      <c r="G897" s="117"/>
      <c r="H897" s="150"/>
      <c r="I897" s="150"/>
      <c r="J897" s="151"/>
      <c r="K897" s="151"/>
      <c r="L897" s="150"/>
      <c r="M897" s="119"/>
      <c r="N897" s="114"/>
      <c r="O897" s="116"/>
      <c r="P897" s="118"/>
      <c r="Q897" s="116"/>
      <c r="R897" s="116"/>
      <c r="S897" s="116"/>
    </row>
    <row r="898" spans="1:19">
      <c r="A898" s="146"/>
      <c r="B898" s="147"/>
      <c r="C898" s="148"/>
      <c r="D898" s="116"/>
      <c r="E898" s="149"/>
      <c r="F898" s="114"/>
      <c r="G898" s="114"/>
      <c r="H898" s="150"/>
      <c r="I898" s="150"/>
      <c r="J898" s="150"/>
      <c r="K898" s="151"/>
      <c r="L898" s="116"/>
      <c r="M898" s="115"/>
      <c r="N898" s="114"/>
      <c r="O898" s="116"/>
      <c r="P898" s="118"/>
      <c r="Q898" s="116"/>
      <c r="R898" s="116"/>
      <c r="S898" s="116"/>
    </row>
    <row r="899" spans="1:19">
      <c r="A899" s="146"/>
      <c r="B899" s="147"/>
      <c r="C899" s="148"/>
      <c r="D899" s="116"/>
      <c r="E899" s="149"/>
      <c r="F899" s="114"/>
      <c r="G899" s="114"/>
      <c r="H899" s="150"/>
      <c r="I899" s="150"/>
      <c r="J899" s="150"/>
      <c r="K899" s="151"/>
      <c r="L899" s="116"/>
      <c r="M899" s="115"/>
      <c r="N899" s="114"/>
      <c r="O899" s="116"/>
      <c r="P899" s="118"/>
      <c r="Q899" s="116"/>
      <c r="R899" s="116"/>
      <c r="S899" s="116"/>
    </row>
    <row r="900" spans="1:19">
      <c r="A900" s="146"/>
      <c r="B900" s="147"/>
      <c r="C900" s="148"/>
      <c r="D900" s="116"/>
      <c r="E900" s="149"/>
      <c r="F900" s="114"/>
      <c r="G900" s="114"/>
      <c r="H900" s="150"/>
      <c r="I900" s="150"/>
      <c r="J900" s="150"/>
      <c r="K900" s="151"/>
      <c r="L900" s="116"/>
      <c r="M900" s="115"/>
      <c r="N900" s="114"/>
      <c r="O900" s="116"/>
      <c r="P900" s="118"/>
      <c r="Q900" s="116"/>
      <c r="R900" s="116"/>
      <c r="S900" s="116"/>
    </row>
    <row r="901" spans="1:19">
      <c r="A901" s="146"/>
      <c r="B901" s="147"/>
      <c r="C901" s="148"/>
      <c r="D901" s="116"/>
      <c r="E901" s="149"/>
      <c r="F901" s="114"/>
      <c r="G901" s="114"/>
      <c r="H901" s="150"/>
      <c r="I901" s="150"/>
      <c r="J901" s="150"/>
      <c r="K901" s="151"/>
      <c r="L901" s="116"/>
      <c r="M901" s="115"/>
      <c r="N901" s="114"/>
      <c r="O901" s="116"/>
      <c r="P901" s="118"/>
      <c r="Q901" s="116"/>
      <c r="R901" s="116"/>
      <c r="S901" s="116"/>
    </row>
    <row r="902" spans="1:19">
      <c r="A902" s="146"/>
      <c r="B902" s="147"/>
      <c r="C902" s="148"/>
      <c r="D902" s="116"/>
      <c r="E902" s="149"/>
      <c r="F902" s="114"/>
      <c r="G902" s="114"/>
      <c r="H902" s="150"/>
      <c r="I902" s="150"/>
      <c r="J902" s="150"/>
      <c r="K902" s="151"/>
      <c r="L902" s="116"/>
      <c r="M902" s="115"/>
      <c r="N902" s="114"/>
      <c r="O902" s="116"/>
      <c r="P902" s="118"/>
      <c r="Q902" s="116"/>
      <c r="R902" s="116"/>
      <c r="S902" s="116"/>
    </row>
    <row r="903" spans="1:19">
      <c r="A903" s="146"/>
      <c r="B903" s="147"/>
      <c r="C903" s="148"/>
      <c r="D903" s="116"/>
      <c r="E903" s="149"/>
      <c r="F903" s="114"/>
      <c r="G903" s="114"/>
      <c r="H903" s="150"/>
      <c r="I903" s="150"/>
      <c r="J903" s="150"/>
      <c r="K903" s="151"/>
      <c r="L903" s="116"/>
      <c r="M903" s="115"/>
      <c r="N903" s="114"/>
      <c r="O903" s="116"/>
      <c r="P903" s="118"/>
      <c r="Q903" s="116"/>
      <c r="R903" s="116"/>
      <c r="S903" s="116"/>
    </row>
    <row r="904" spans="1:19">
      <c r="A904" s="146"/>
      <c r="B904" s="147"/>
      <c r="C904" s="148"/>
      <c r="D904" s="116"/>
      <c r="E904" s="149"/>
      <c r="F904" s="114"/>
      <c r="G904" s="114"/>
      <c r="H904" s="150"/>
      <c r="I904" s="150"/>
      <c r="J904" s="151"/>
      <c r="K904" s="151"/>
      <c r="L904" s="116"/>
      <c r="M904" s="115"/>
      <c r="N904" s="114"/>
      <c r="O904" s="116"/>
      <c r="P904" s="118"/>
      <c r="Q904" s="116"/>
      <c r="R904" s="116"/>
      <c r="S904" s="116"/>
    </row>
    <row r="905" spans="1:19">
      <c r="A905" s="146"/>
      <c r="B905" s="147"/>
      <c r="C905" s="148"/>
      <c r="D905" s="116"/>
      <c r="E905" s="149"/>
      <c r="F905" s="114"/>
      <c r="G905" s="114"/>
      <c r="H905" s="150"/>
      <c r="I905" s="150"/>
      <c r="J905" s="150"/>
      <c r="K905" s="151"/>
      <c r="L905" s="116"/>
      <c r="M905" s="115"/>
      <c r="N905" s="114"/>
      <c r="O905" s="116"/>
      <c r="P905" s="118"/>
      <c r="Q905" s="116"/>
      <c r="R905" s="116"/>
      <c r="S905" s="116"/>
    </row>
    <row r="906" spans="1:19">
      <c r="A906" s="146"/>
      <c r="B906" s="147"/>
      <c r="C906" s="148"/>
      <c r="D906" s="116"/>
      <c r="E906" s="149"/>
      <c r="F906" s="114"/>
      <c r="G906" s="114"/>
      <c r="H906" s="150"/>
      <c r="I906" s="150"/>
      <c r="J906" s="150"/>
      <c r="K906" s="151"/>
      <c r="L906" s="116"/>
      <c r="M906" s="115"/>
      <c r="N906" s="114"/>
      <c r="O906" s="116"/>
      <c r="P906" s="118"/>
      <c r="Q906" s="116"/>
      <c r="R906" s="116"/>
      <c r="S906" s="116"/>
    </row>
    <row r="907" spans="1:19">
      <c r="A907" s="146"/>
      <c r="B907" s="147"/>
      <c r="C907" s="148"/>
      <c r="D907" s="116"/>
      <c r="E907" s="149"/>
      <c r="F907" s="114"/>
      <c r="G907" s="114"/>
      <c r="H907" s="150"/>
      <c r="I907" s="150"/>
      <c r="J907" s="150"/>
      <c r="K907" s="151"/>
      <c r="L907" s="116"/>
      <c r="M907" s="115"/>
      <c r="N907" s="114"/>
      <c r="O907" s="116"/>
      <c r="P907" s="118"/>
      <c r="Q907" s="116"/>
      <c r="R907" s="116"/>
      <c r="S907" s="116"/>
    </row>
    <row r="908" spans="1:19">
      <c r="A908" s="146"/>
      <c r="B908" s="147"/>
      <c r="C908" s="148"/>
      <c r="D908" s="116"/>
      <c r="E908" s="149"/>
      <c r="F908" s="114"/>
      <c r="G908" s="114"/>
      <c r="H908" s="150"/>
      <c r="I908" s="150"/>
      <c r="J908" s="150"/>
      <c r="K908" s="151"/>
      <c r="L908" s="116"/>
      <c r="M908" s="115"/>
      <c r="N908" s="114"/>
      <c r="O908" s="116"/>
      <c r="P908" s="118"/>
      <c r="Q908" s="116"/>
      <c r="R908" s="116"/>
      <c r="S908" s="116"/>
    </row>
    <row r="909" spans="1:19">
      <c r="A909" s="146"/>
      <c r="B909" s="147"/>
      <c r="C909" s="148"/>
      <c r="D909" s="116"/>
      <c r="E909" s="149"/>
      <c r="F909" s="114"/>
      <c r="G909" s="114"/>
      <c r="H909" s="150"/>
      <c r="I909" s="150"/>
      <c r="J909" s="150"/>
      <c r="K909" s="151"/>
      <c r="L909" s="116"/>
      <c r="M909" s="115"/>
      <c r="N909" s="114"/>
      <c r="O909" s="116"/>
      <c r="P909" s="118"/>
      <c r="Q909" s="116"/>
      <c r="R909" s="116"/>
      <c r="S909" s="116"/>
    </row>
    <row r="910" spans="1:19">
      <c r="A910" s="146"/>
      <c r="B910" s="147"/>
      <c r="C910" s="148"/>
      <c r="D910" s="116"/>
      <c r="E910" s="149"/>
      <c r="F910" s="114"/>
      <c r="G910" s="114"/>
      <c r="H910" s="150"/>
      <c r="I910" s="150"/>
      <c r="J910" s="150"/>
      <c r="K910" s="151"/>
      <c r="L910" s="116"/>
      <c r="M910" s="115"/>
      <c r="N910" s="114"/>
      <c r="O910" s="116"/>
      <c r="P910" s="118"/>
      <c r="Q910" s="116"/>
      <c r="R910" s="116"/>
      <c r="S910" s="116"/>
    </row>
    <row r="911" spans="1:19">
      <c r="A911" s="146"/>
      <c r="B911" s="147"/>
      <c r="C911" s="148"/>
      <c r="D911" s="116"/>
      <c r="E911" s="149"/>
      <c r="F911" s="114"/>
      <c r="G911" s="114"/>
      <c r="H911" s="150"/>
      <c r="I911" s="150"/>
      <c r="J911" s="151"/>
      <c r="K911" s="151"/>
      <c r="L911" s="116"/>
      <c r="M911" s="115"/>
      <c r="N911" s="114"/>
      <c r="O911" s="116"/>
      <c r="P911" s="118"/>
      <c r="Q911" s="116"/>
      <c r="R911" s="116"/>
      <c r="S911" s="116"/>
    </row>
    <row r="912" spans="1:19">
      <c r="A912" s="146"/>
      <c r="B912" s="147"/>
      <c r="C912" s="148"/>
      <c r="D912" s="116"/>
      <c r="E912" s="149"/>
      <c r="F912" s="114"/>
      <c r="G912" s="114"/>
      <c r="H912" s="150"/>
      <c r="I912" s="150"/>
      <c r="J912" s="150"/>
      <c r="K912" s="151"/>
      <c r="L912" s="116"/>
      <c r="M912" s="115"/>
      <c r="N912" s="114"/>
      <c r="O912" s="116"/>
      <c r="P912" s="118"/>
      <c r="Q912" s="116"/>
      <c r="R912" s="116"/>
      <c r="S912" s="116"/>
    </row>
    <row r="913" spans="1:19">
      <c r="A913" s="146"/>
      <c r="B913" s="147"/>
      <c r="C913" s="148"/>
      <c r="D913" s="116"/>
      <c r="E913" s="149"/>
      <c r="F913" s="114"/>
      <c r="G913" s="114"/>
      <c r="H913" s="150"/>
      <c r="I913" s="150"/>
      <c r="J913" s="150"/>
      <c r="K913" s="151"/>
      <c r="L913" s="116"/>
      <c r="M913" s="115"/>
      <c r="N913" s="114"/>
      <c r="O913" s="116"/>
      <c r="P913" s="118"/>
      <c r="Q913" s="116"/>
      <c r="R913" s="116"/>
      <c r="S913" s="116"/>
    </row>
    <row r="914" spans="1:19">
      <c r="A914" s="146"/>
      <c r="B914" s="147"/>
      <c r="C914" s="148"/>
      <c r="D914" s="116"/>
      <c r="E914" s="149"/>
      <c r="F914" s="114"/>
      <c r="G914" s="114"/>
      <c r="H914" s="150"/>
      <c r="I914" s="150"/>
      <c r="J914" s="150"/>
      <c r="K914" s="151"/>
      <c r="L914" s="116"/>
      <c r="M914" s="115"/>
      <c r="N914" s="114"/>
      <c r="O914" s="116"/>
      <c r="P914" s="118"/>
      <c r="Q914" s="116"/>
      <c r="R914" s="116"/>
      <c r="S914" s="116"/>
    </row>
    <row r="915" spans="1:19">
      <c r="A915" s="146"/>
      <c r="B915" s="147"/>
      <c r="C915" s="148"/>
      <c r="D915" s="116"/>
      <c r="E915" s="149"/>
      <c r="F915" s="114"/>
      <c r="G915" s="114"/>
      <c r="H915" s="150"/>
      <c r="I915" s="150"/>
      <c r="J915" s="150"/>
      <c r="K915" s="151"/>
      <c r="L915" s="116"/>
      <c r="M915" s="115"/>
      <c r="N915" s="114"/>
      <c r="O915" s="116"/>
      <c r="P915" s="118"/>
      <c r="Q915" s="116"/>
      <c r="R915" s="116"/>
      <c r="S915" s="116"/>
    </row>
    <row r="916" spans="1:19">
      <c r="A916" s="146"/>
      <c r="B916" s="147"/>
      <c r="C916" s="148"/>
      <c r="D916" s="116"/>
      <c r="E916" s="149"/>
      <c r="F916" s="114"/>
      <c r="G916" s="114"/>
      <c r="H916" s="150"/>
      <c r="I916" s="150"/>
      <c r="J916" s="150"/>
      <c r="K916" s="151"/>
      <c r="L916" s="116"/>
      <c r="M916" s="115"/>
      <c r="N916" s="114"/>
      <c r="O916" s="116"/>
      <c r="P916" s="118"/>
      <c r="Q916" s="116"/>
      <c r="R916" s="116"/>
      <c r="S916" s="116"/>
    </row>
    <row r="917" spans="1:19">
      <c r="A917" s="146"/>
      <c r="B917" s="147"/>
      <c r="C917" s="148"/>
      <c r="D917" s="116"/>
      <c r="E917" s="149"/>
      <c r="F917" s="114"/>
      <c r="G917" s="114"/>
      <c r="H917" s="150"/>
      <c r="I917" s="150"/>
      <c r="J917" s="150"/>
      <c r="K917" s="151"/>
      <c r="L917" s="116"/>
      <c r="M917" s="115"/>
      <c r="N917" s="114"/>
      <c r="O917" s="116"/>
      <c r="P917" s="118"/>
      <c r="Q917" s="116"/>
      <c r="R917" s="116"/>
      <c r="S917" s="116"/>
    </row>
    <row r="918" spans="1:19">
      <c r="A918" s="146"/>
      <c r="B918" s="147"/>
      <c r="C918" s="148"/>
      <c r="D918" s="116"/>
      <c r="E918" s="149"/>
      <c r="F918" s="114"/>
      <c r="G918" s="114"/>
      <c r="H918" s="150"/>
      <c r="I918" s="150"/>
      <c r="J918" s="151"/>
      <c r="K918" s="151"/>
      <c r="L918" s="116"/>
      <c r="M918" s="115"/>
      <c r="N918" s="114"/>
      <c r="O918" s="116"/>
      <c r="P918" s="118"/>
      <c r="Q918" s="116"/>
      <c r="R918" s="116"/>
      <c r="S918" s="116"/>
    </row>
    <row r="919" spans="1:19">
      <c r="A919" s="146"/>
      <c r="B919" s="147"/>
      <c r="C919" s="148"/>
      <c r="D919" s="116"/>
      <c r="E919" s="149"/>
      <c r="F919" s="114"/>
      <c r="G919" s="114"/>
      <c r="H919" s="150"/>
      <c r="I919" s="150"/>
      <c r="J919" s="150"/>
      <c r="K919" s="151"/>
      <c r="L919" s="116"/>
      <c r="M919" s="115"/>
      <c r="N919" s="114"/>
      <c r="O919" s="116"/>
      <c r="P919" s="118"/>
      <c r="Q919" s="116"/>
      <c r="R919" s="116"/>
      <c r="S919" s="116"/>
    </row>
    <row r="920" spans="1:19">
      <c r="A920" s="146"/>
      <c r="B920" s="147"/>
      <c r="C920" s="148"/>
      <c r="D920" s="116"/>
      <c r="E920" s="149"/>
      <c r="F920" s="114"/>
      <c r="G920" s="114"/>
      <c r="H920" s="150"/>
      <c r="I920" s="150"/>
      <c r="J920" s="150"/>
      <c r="K920" s="151"/>
      <c r="L920" s="116"/>
      <c r="M920" s="115"/>
      <c r="N920" s="114"/>
      <c r="O920" s="116"/>
      <c r="P920" s="118"/>
      <c r="Q920" s="116"/>
      <c r="R920" s="116"/>
      <c r="S920" s="116"/>
    </row>
    <row r="921" spans="1:19">
      <c r="A921" s="146"/>
      <c r="B921" s="147"/>
      <c r="C921" s="148"/>
      <c r="D921" s="116"/>
      <c r="E921" s="149"/>
      <c r="F921" s="114"/>
      <c r="G921" s="114"/>
      <c r="H921" s="150"/>
      <c r="I921" s="150"/>
      <c r="J921" s="150"/>
      <c r="K921" s="151"/>
      <c r="L921" s="116"/>
      <c r="M921" s="115"/>
      <c r="N921" s="114"/>
      <c r="O921" s="116"/>
      <c r="P921" s="118"/>
      <c r="Q921" s="116"/>
      <c r="R921" s="116"/>
      <c r="S921" s="116"/>
    </row>
    <row r="922" spans="1:19">
      <c r="A922" s="146"/>
      <c r="B922" s="147"/>
      <c r="C922" s="148"/>
      <c r="D922" s="116"/>
      <c r="E922" s="149"/>
      <c r="F922" s="114"/>
      <c r="G922" s="114"/>
      <c r="H922" s="150"/>
      <c r="I922" s="150"/>
      <c r="J922" s="150"/>
      <c r="K922" s="151"/>
      <c r="L922" s="116"/>
      <c r="M922" s="115"/>
      <c r="N922" s="114"/>
      <c r="O922" s="116"/>
      <c r="P922" s="118"/>
      <c r="Q922" s="116"/>
      <c r="R922" s="116"/>
      <c r="S922" s="116"/>
    </row>
    <row r="923" spans="1:19">
      <c r="A923" s="146"/>
      <c r="B923" s="147"/>
      <c r="C923" s="148"/>
      <c r="D923" s="116"/>
      <c r="E923" s="149"/>
      <c r="F923" s="114"/>
      <c r="G923" s="114"/>
      <c r="H923" s="150"/>
      <c r="I923" s="150"/>
      <c r="J923" s="150"/>
      <c r="K923" s="151"/>
      <c r="L923" s="116"/>
      <c r="M923" s="115"/>
      <c r="N923" s="114"/>
      <c r="O923" s="116"/>
      <c r="P923" s="118"/>
      <c r="Q923" s="116"/>
      <c r="R923" s="116"/>
      <c r="S923" s="116"/>
    </row>
    <row r="924" spans="1:19">
      <c r="A924" s="146"/>
      <c r="B924" s="147"/>
      <c r="C924" s="148"/>
      <c r="D924" s="116"/>
      <c r="E924" s="149"/>
      <c r="F924" s="114"/>
      <c r="G924" s="114"/>
      <c r="H924" s="150"/>
      <c r="I924" s="150"/>
      <c r="J924" s="150"/>
      <c r="K924" s="151"/>
      <c r="L924" s="116"/>
      <c r="M924" s="115"/>
      <c r="N924" s="114"/>
      <c r="O924" s="116"/>
      <c r="P924" s="118"/>
      <c r="Q924" s="116"/>
      <c r="R924" s="116"/>
      <c r="S924" s="116"/>
    </row>
    <row r="925" spans="1:19">
      <c r="A925" s="146"/>
      <c r="B925" s="147"/>
      <c r="C925" s="148"/>
      <c r="D925" s="116"/>
      <c r="E925" s="149"/>
      <c r="F925" s="114"/>
      <c r="G925" s="114"/>
      <c r="H925" s="150"/>
      <c r="I925" s="150"/>
      <c r="J925" s="116"/>
      <c r="K925" s="151"/>
      <c r="L925" s="116"/>
      <c r="M925" s="115"/>
      <c r="N925" s="114"/>
      <c r="O925" s="116"/>
      <c r="P925" s="118"/>
      <c r="Q925" s="116"/>
      <c r="R925" s="116"/>
      <c r="S925" s="116"/>
    </row>
    <row r="926" spans="1:19">
      <c r="A926" s="146"/>
      <c r="B926" s="147"/>
      <c r="C926" s="148"/>
      <c r="D926" s="116"/>
      <c r="E926" s="149"/>
      <c r="F926" s="114"/>
      <c r="G926" s="114"/>
      <c r="H926" s="150"/>
      <c r="I926" s="150"/>
      <c r="J926" s="150"/>
      <c r="K926" s="151"/>
      <c r="L926" s="116"/>
      <c r="M926" s="115"/>
      <c r="N926" s="114"/>
      <c r="O926" s="116"/>
      <c r="P926" s="118"/>
      <c r="Q926" s="116"/>
      <c r="R926" s="116"/>
      <c r="S926" s="116"/>
    </row>
    <row r="927" spans="1:19">
      <c r="A927" s="146"/>
      <c r="B927" s="147"/>
      <c r="C927" s="148"/>
      <c r="D927" s="116"/>
      <c r="E927" s="149"/>
      <c r="F927" s="114"/>
      <c r="G927" s="114"/>
      <c r="H927" s="150"/>
      <c r="I927" s="150"/>
      <c r="J927" s="150"/>
      <c r="K927" s="151"/>
      <c r="L927" s="116"/>
      <c r="M927" s="115"/>
      <c r="N927" s="114"/>
      <c r="O927" s="116"/>
      <c r="P927" s="118"/>
      <c r="Q927" s="116"/>
      <c r="R927" s="116"/>
      <c r="S927" s="116"/>
    </row>
    <row r="928" spans="1:19">
      <c r="A928" s="146"/>
      <c r="B928" s="147"/>
      <c r="C928" s="148"/>
      <c r="D928" s="116"/>
      <c r="E928" s="149"/>
      <c r="F928" s="114"/>
      <c r="G928" s="114"/>
      <c r="H928" s="150"/>
      <c r="I928" s="150"/>
      <c r="J928" s="150"/>
      <c r="K928" s="151"/>
      <c r="L928" s="116"/>
      <c r="M928" s="115"/>
      <c r="N928" s="114"/>
      <c r="O928" s="116"/>
      <c r="P928" s="118"/>
      <c r="Q928" s="116"/>
      <c r="R928" s="116"/>
      <c r="S928" s="116"/>
    </row>
    <row r="929" spans="1:19">
      <c r="A929" s="146"/>
      <c r="B929" s="147"/>
      <c r="C929" s="148"/>
      <c r="D929" s="116"/>
      <c r="E929" s="149"/>
      <c r="F929" s="114"/>
      <c r="G929" s="114"/>
      <c r="H929" s="150"/>
      <c r="I929" s="150"/>
      <c r="J929" s="150"/>
      <c r="K929" s="151"/>
      <c r="L929" s="116"/>
      <c r="M929" s="115"/>
      <c r="N929" s="114"/>
      <c r="O929" s="116"/>
      <c r="P929" s="118"/>
      <c r="Q929" s="116"/>
      <c r="R929" s="116"/>
      <c r="S929" s="116"/>
    </row>
    <row r="930" spans="1:19">
      <c r="A930" s="146"/>
      <c r="B930" s="147"/>
      <c r="C930" s="148"/>
      <c r="D930" s="116"/>
      <c r="E930" s="149"/>
      <c r="F930" s="114"/>
      <c r="G930" s="114"/>
      <c r="H930" s="150"/>
      <c r="I930" s="150"/>
      <c r="J930" s="150"/>
      <c r="K930" s="151"/>
      <c r="L930" s="116"/>
      <c r="M930" s="115"/>
      <c r="N930" s="114"/>
      <c r="O930" s="116"/>
      <c r="P930" s="118"/>
      <c r="Q930" s="116"/>
      <c r="R930" s="116"/>
      <c r="S930" s="116"/>
    </row>
    <row r="931" spans="1:19">
      <c r="A931" s="146"/>
      <c r="B931" s="147"/>
      <c r="C931" s="148"/>
      <c r="D931" s="116"/>
      <c r="E931" s="149"/>
      <c r="F931" s="114"/>
      <c r="G931" s="114"/>
      <c r="H931" s="150"/>
      <c r="I931" s="150"/>
      <c r="J931" s="150"/>
      <c r="K931" s="151"/>
      <c r="L931" s="116"/>
      <c r="M931" s="115"/>
      <c r="N931" s="114"/>
      <c r="O931" s="116"/>
      <c r="P931" s="118"/>
      <c r="Q931" s="116"/>
      <c r="R931" s="116"/>
      <c r="S931" s="116"/>
    </row>
    <row r="932" spans="1:19">
      <c r="A932" s="146"/>
      <c r="B932" s="147"/>
      <c r="C932" s="148"/>
      <c r="D932" s="116"/>
      <c r="E932" s="149"/>
      <c r="F932" s="114"/>
      <c r="G932" s="114"/>
      <c r="H932" s="150"/>
      <c r="I932" s="150"/>
      <c r="J932" s="116"/>
      <c r="K932" s="151"/>
      <c r="L932" s="116"/>
      <c r="M932" s="115"/>
      <c r="N932" s="114"/>
      <c r="O932" s="116"/>
      <c r="P932" s="118"/>
      <c r="Q932" s="116"/>
      <c r="R932" s="116"/>
      <c r="S932" s="116"/>
    </row>
    <row r="933" spans="1:19">
      <c r="A933" s="146"/>
      <c r="B933" s="147"/>
      <c r="C933" s="148"/>
      <c r="D933" s="116"/>
      <c r="E933" s="149"/>
      <c r="F933" s="114"/>
      <c r="G933" s="114"/>
      <c r="H933" s="150"/>
      <c r="I933" s="150"/>
      <c r="J933" s="150"/>
      <c r="K933" s="151"/>
      <c r="L933" s="116"/>
      <c r="M933" s="115"/>
      <c r="N933" s="114"/>
      <c r="O933" s="116"/>
      <c r="P933" s="118"/>
      <c r="Q933" s="116"/>
      <c r="R933" s="116"/>
      <c r="S933" s="116"/>
    </row>
    <row r="934" spans="1:19">
      <c r="A934" s="146"/>
      <c r="B934" s="147"/>
      <c r="C934" s="148"/>
      <c r="D934" s="116"/>
      <c r="E934" s="149"/>
      <c r="F934" s="114"/>
      <c r="G934" s="114"/>
      <c r="H934" s="150"/>
      <c r="I934" s="150"/>
      <c r="J934" s="150"/>
      <c r="K934" s="151"/>
      <c r="L934" s="116"/>
      <c r="M934" s="115"/>
      <c r="N934" s="114"/>
      <c r="O934" s="116"/>
      <c r="P934" s="118"/>
      <c r="Q934" s="116"/>
      <c r="R934" s="116"/>
      <c r="S934" s="116"/>
    </row>
    <row r="935" spans="1:19">
      <c r="A935" s="146"/>
      <c r="B935" s="147"/>
      <c r="C935" s="148"/>
      <c r="D935" s="116"/>
      <c r="E935" s="149"/>
      <c r="F935" s="114"/>
      <c r="G935" s="114"/>
      <c r="H935" s="150"/>
      <c r="I935" s="150"/>
      <c r="J935" s="150"/>
      <c r="K935" s="151"/>
      <c r="L935" s="116"/>
      <c r="M935" s="115"/>
      <c r="N935" s="114"/>
      <c r="O935" s="116"/>
      <c r="P935" s="118"/>
      <c r="Q935" s="116"/>
      <c r="R935" s="116"/>
      <c r="S935" s="116"/>
    </row>
    <row r="936" spans="1:19">
      <c r="A936" s="146"/>
      <c r="B936" s="147"/>
      <c r="C936" s="148"/>
      <c r="D936" s="116"/>
      <c r="E936" s="149"/>
      <c r="F936" s="114"/>
      <c r="G936" s="114"/>
      <c r="H936" s="150"/>
      <c r="I936" s="150"/>
      <c r="J936" s="150"/>
      <c r="K936" s="151"/>
      <c r="L936" s="116"/>
      <c r="M936" s="115"/>
      <c r="N936" s="114"/>
      <c r="O936" s="116"/>
      <c r="P936" s="118"/>
      <c r="Q936" s="116"/>
      <c r="R936" s="116"/>
      <c r="S936" s="116"/>
    </row>
    <row r="937" spans="1:19">
      <c r="A937" s="146"/>
      <c r="B937" s="147"/>
      <c r="C937" s="148"/>
      <c r="D937" s="116"/>
      <c r="E937" s="149"/>
      <c r="F937" s="114"/>
      <c r="G937" s="114"/>
      <c r="H937" s="150"/>
      <c r="I937" s="150"/>
      <c r="J937" s="150"/>
      <c r="K937" s="151"/>
      <c r="L937" s="116"/>
      <c r="M937" s="115"/>
      <c r="N937" s="114"/>
      <c r="O937" s="116"/>
      <c r="P937" s="118"/>
      <c r="Q937" s="116"/>
      <c r="R937" s="116"/>
      <c r="S937" s="116"/>
    </row>
    <row r="938" spans="1:19">
      <c r="A938" s="146"/>
      <c r="B938" s="147"/>
      <c r="C938" s="148"/>
      <c r="D938" s="116"/>
      <c r="E938" s="149"/>
      <c r="F938" s="114"/>
      <c r="G938" s="114"/>
      <c r="H938" s="150"/>
      <c r="I938" s="150"/>
      <c r="J938" s="150"/>
      <c r="K938" s="151"/>
      <c r="L938" s="116"/>
      <c r="M938" s="115"/>
      <c r="N938" s="114"/>
      <c r="O938" s="116"/>
      <c r="P938" s="118"/>
      <c r="Q938" s="116"/>
      <c r="R938" s="116"/>
      <c r="S938" s="116"/>
    </row>
    <row r="939" spans="1:19">
      <c r="A939" s="146"/>
      <c r="B939" s="147"/>
      <c r="C939" s="148"/>
      <c r="D939" s="116"/>
      <c r="E939" s="149"/>
      <c r="F939" s="114"/>
      <c r="G939" s="114"/>
      <c r="H939" s="150"/>
      <c r="I939" s="150"/>
      <c r="J939" s="151"/>
      <c r="K939" s="151"/>
      <c r="L939" s="116"/>
      <c r="M939" s="115"/>
      <c r="N939" s="114"/>
      <c r="O939" s="116"/>
      <c r="P939" s="118"/>
      <c r="Q939" s="116"/>
      <c r="R939" s="116"/>
      <c r="S939" s="116"/>
    </row>
    <row r="940" spans="1:19">
      <c r="A940" s="146"/>
      <c r="B940" s="147"/>
      <c r="C940" s="148"/>
      <c r="D940" s="116"/>
      <c r="E940" s="149"/>
      <c r="F940" s="114"/>
      <c r="G940" s="114"/>
      <c r="H940" s="150"/>
      <c r="I940" s="150"/>
      <c r="J940" s="150"/>
      <c r="K940" s="151"/>
      <c r="L940" s="116"/>
      <c r="M940" s="115"/>
      <c r="N940" s="114"/>
      <c r="O940" s="116"/>
      <c r="P940" s="118"/>
      <c r="Q940" s="116"/>
      <c r="R940" s="116"/>
      <c r="S940" s="116"/>
    </row>
    <row r="941" spans="1:19">
      <c r="A941" s="146"/>
      <c r="B941" s="147"/>
      <c r="C941" s="148"/>
      <c r="D941" s="116"/>
      <c r="E941" s="149"/>
      <c r="F941" s="114"/>
      <c r="G941" s="114"/>
      <c r="H941" s="150"/>
      <c r="I941" s="150"/>
      <c r="J941" s="150"/>
      <c r="K941" s="151"/>
      <c r="L941" s="116"/>
      <c r="M941" s="115"/>
      <c r="N941" s="114"/>
      <c r="O941" s="116"/>
      <c r="P941" s="118"/>
      <c r="Q941" s="116"/>
      <c r="R941" s="116"/>
      <c r="S941" s="116"/>
    </row>
    <row r="942" spans="1:19">
      <c r="A942" s="146"/>
      <c r="B942" s="147"/>
      <c r="C942" s="148"/>
      <c r="D942" s="116"/>
      <c r="E942" s="149"/>
      <c r="F942" s="114"/>
      <c r="G942" s="114"/>
      <c r="H942" s="150"/>
      <c r="I942" s="150"/>
      <c r="J942" s="150"/>
      <c r="K942" s="151"/>
      <c r="L942" s="116"/>
      <c r="M942" s="115"/>
      <c r="N942" s="114"/>
      <c r="O942" s="116"/>
      <c r="P942" s="118"/>
      <c r="Q942" s="116"/>
      <c r="R942" s="116"/>
      <c r="S942" s="116"/>
    </row>
    <row r="943" spans="1:19">
      <c r="A943" s="146"/>
      <c r="B943" s="147"/>
      <c r="C943" s="148"/>
      <c r="D943" s="116"/>
      <c r="E943" s="149"/>
      <c r="F943" s="114"/>
      <c r="G943" s="114"/>
      <c r="H943" s="150"/>
      <c r="I943" s="150"/>
      <c r="J943" s="150"/>
      <c r="K943" s="151"/>
      <c r="L943" s="116"/>
      <c r="M943" s="115"/>
      <c r="N943" s="114"/>
      <c r="O943" s="116"/>
      <c r="P943" s="118"/>
      <c r="Q943" s="116"/>
      <c r="R943" s="116"/>
      <c r="S943" s="116"/>
    </row>
    <row r="944" spans="1:19">
      <c r="A944" s="146"/>
      <c r="B944" s="147"/>
      <c r="C944" s="148"/>
      <c r="D944" s="116"/>
      <c r="E944" s="149"/>
      <c r="F944" s="114"/>
      <c r="G944" s="114"/>
      <c r="H944" s="150"/>
      <c r="I944" s="150"/>
      <c r="J944" s="150"/>
      <c r="K944" s="151"/>
      <c r="L944" s="116"/>
      <c r="M944" s="115"/>
      <c r="N944" s="114"/>
      <c r="O944" s="116"/>
      <c r="P944" s="118"/>
      <c r="Q944" s="116"/>
      <c r="R944" s="116"/>
      <c r="S944" s="116"/>
    </row>
    <row r="945" spans="1:19">
      <c r="A945" s="146"/>
      <c r="B945" s="147"/>
      <c r="C945" s="148"/>
      <c r="D945" s="116"/>
      <c r="E945" s="149"/>
      <c r="F945" s="114"/>
      <c r="G945" s="114"/>
      <c r="H945" s="150"/>
      <c r="I945" s="150"/>
      <c r="J945" s="150"/>
      <c r="K945" s="151"/>
      <c r="L945" s="116"/>
      <c r="M945" s="115"/>
      <c r="N945" s="114"/>
      <c r="O945" s="116"/>
      <c r="P945" s="118"/>
      <c r="Q945" s="116"/>
      <c r="R945" s="116"/>
      <c r="S945" s="116"/>
    </row>
    <row r="946" spans="1:19">
      <c r="A946" s="146"/>
      <c r="B946" s="147"/>
      <c r="C946" s="148"/>
      <c r="D946" s="116"/>
      <c r="E946" s="149"/>
      <c r="F946" s="114"/>
      <c r="G946" s="114"/>
      <c r="H946" s="150"/>
      <c r="I946" s="150"/>
      <c r="J946" s="150"/>
      <c r="K946" s="151"/>
      <c r="L946" s="116"/>
      <c r="M946" s="115"/>
      <c r="N946" s="114"/>
      <c r="O946" s="116"/>
      <c r="P946" s="118"/>
      <c r="Q946" s="116"/>
      <c r="R946" s="116"/>
      <c r="S946" s="116"/>
    </row>
    <row r="947" spans="1:19">
      <c r="A947" s="146"/>
      <c r="B947" s="147"/>
      <c r="C947" s="148"/>
      <c r="D947" s="116"/>
      <c r="E947" s="149"/>
      <c r="F947" s="114"/>
      <c r="G947" s="114"/>
      <c r="H947" s="150"/>
      <c r="I947" s="150"/>
      <c r="J947" s="150"/>
      <c r="K947" s="151"/>
      <c r="L947" s="116"/>
      <c r="M947" s="115"/>
      <c r="N947" s="114"/>
      <c r="O947" s="116"/>
      <c r="P947" s="118"/>
      <c r="Q947" s="116"/>
      <c r="R947" s="116"/>
      <c r="S947" s="116"/>
    </row>
    <row r="948" spans="1:19">
      <c r="A948" s="146"/>
      <c r="B948" s="147"/>
      <c r="C948" s="148"/>
      <c r="D948" s="116"/>
      <c r="E948" s="149"/>
      <c r="F948" s="114"/>
      <c r="G948" s="114"/>
      <c r="H948" s="150"/>
      <c r="I948" s="150"/>
      <c r="J948" s="150"/>
      <c r="K948" s="151"/>
      <c r="L948" s="116"/>
      <c r="M948" s="115"/>
      <c r="N948" s="114"/>
      <c r="O948" s="116"/>
      <c r="P948" s="118"/>
      <c r="Q948" s="116"/>
      <c r="R948" s="116"/>
      <c r="S948" s="116"/>
    </row>
    <row r="949" spans="1:19">
      <c r="A949" s="146"/>
      <c r="B949" s="147"/>
      <c r="C949" s="148"/>
      <c r="D949" s="116"/>
      <c r="E949" s="149"/>
      <c r="F949" s="114"/>
      <c r="G949" s="114"/>
      <c r="H949" s="150"/>
      <c r="I949" s="150"/>
      <c r="J949" s="150"/>
      <c r="K949" s="151"/>
      <c r="L949" s="116"/>
      <c r="M949" s="115"/>
      <c r="N949" s="114"/>
      <c r="O949" s="116"/>
      <c r="P949" s="118"/>
      <c r="Q949" s="116"/>
      <c r="R949" s="116"/>
      <c r="S949" s="116"/>
    </row>
    <row r="950" spans="1:19">
      <c r="A950" s="146"/>
      <c r="B950" s="147"/>
      <c r="C950" s="148"/>
      <c r="D950" s="116"/>
      <c r="E950" s="149"/>
      <c r="F950" s="114"/>
      <c r="G950" s="114"/>
      <c r="H950" s="150"/>
      <c r="I950" s="150"/>
      <c r="J950" s="150"/>
      <c r="K950" s="151"/>
      <c r="L950" s="116"/>
      <c r="M950" s="115"/>
      <c r="N950" s="114"/>
      <c r="O950" s="116"/>
      <c r="P950" s="118"/>
      <c r="Q950" s="116"/>
      <c r="R950" s="116"/>
      <c r="S950" s="116"/>
    </row>
    <row r="951" spans="1:19">
      <c r="A951" s="146"/>
      <c r="B951" s="147"/>
      <c r="C951" s="148"/>
      <c r="D951" s="116"/>
      <c r="E951" s="149"/>
      <c r="F951" s="114"/>
      <c r="G951" s="114"/>
      <c r="H951" s="150"/>
      <c r="I951" s="150"/>
      <c r="J951" s="150"/>
      <c r="K951" s="151"/>
      <c r="L951" s="116"/>
      <c r="M951" s="115"/>
      <c r="N951" s="114"/>
      <c r="O951" s="116"/>
      <c r="P951" s="118"/>
      <c r="Q951" s="116"/>
      <c r="R951" s="116"/>
      <c r="S951" s="116"/>
    </row>
    <row r="952" spans="1:19">
      <c r="A952" s="146"/>
      <c r="B952" s="147"/>
      <c r="C952" s="148"/>
      <c r="D952" s="116"/>
      <c r="E952" s="149"/>
      <c r="F952" s="114"/>
      <c r="G952" s="114"/>
      <c r="H952" s="150"/>
      <c r="I952" s="150"/>
      <c r="J952" s="150"/>
      <c r="K952" s="151"/>
      <c r="L952" s="116"/>
      <c r="M952" s="115"/>
      <c r="N952" s="114"/>
      <c r="O952" s="116"/>
      <c r="P952" s="118"/>
      <c r="Q952" s="116"/>
      <c r="R952" s="116"/>
      <c r="S952" s="116"/>
    </row>
    <row r="953" spans="1:19">
      <c r="A953" s="146"/>
      <c r="B953" s="147"/>
      <c r="C953" s="148"/>
      <c r="D953" s="116"/>
      <c r="E953" s="149"/>
      <c r="F953" s="114"/>
      <c r="G953" s="114"/>
      <c r="H953" s="150"/>
      <c r="I953" s="150"/>
      <c r="J953" s="150"/>
      <c r="K953" s="151"/>
      <c r="L953" s="116"/>
      <c r="M953" s="115"/>
      <c r="N953" s="114"/>
      <c r="O953" s="116"/>
      <c r="P953" s="118"/>
      <c r="Q953" s="116"/>
      <c r="R953" s="116"/>
      <c r="S953" s="116"/>
    </row>
    <row r="954" spans="1:19">
      <c r="A954" s="146"/>
      <c r="B954" s="147"/>
      <c r="C954" s="148"/>
      <c r="D954" s="116"/>
      <c r="E954" s="149"/>
      <c r="F954" s="114"/>
      <c r="G954" s="114"/>
      <c r="H954" s="150"/>
      <c r="I954" s="150"/>
      <c r="J954" s="150"/>
      <c r="K954" s="151"/>
      <c r="L954" s="116"/>
      <c r="M954" s="115"/>
      <c r="N954" s="114"/>
      <c r="O954" s="116"/>
      <c r="P954" s="118"/>
      <c r="Q954" s="116"/>
      <c r="R954" s="116"/>
      <c r="S954" s="116"/>
    </row>
    <row r="955" spans="1:19">
      <c r="A955" s="146"/>
      <c r="B955" s="147"/>
      <c r="C955" s="148"/>
      <c r="D955" s="116"/>
      <c r="E955" s="149"/>
      <c r="F955" s="114"/>
      <c r="G955" s="114"/>
      <c r="H955" s="150"/>
      <c r="I955" s="150"/>
      <c r="J955" s="150"/>
      <c r="K955" s="151"/>
      <c r="L955" s="116"/>
      <c r="M955" s="115"/>
      <c r="N955" s="114"/>
      <c r="O955" s="116"/>
      <c r="P955" s="118"/>
      <c r="Q955" s="116"/>
      <c r="R955" s="116"/>
      <c r="S955" s="116"/>
    </row>
    <row r="956" spans="1:19">
      <c r="A956" s="146"/>
      <c r="B956" s="147"/>
      <c r="C956" s="148"/>
      <c r="D956" s="116"/>
      <c r="E956" s="149"/>
      <c r="F956" s="114"/>
      <c r="G956" s="114"/>
      <c r="H956" s="150"/>
      <c r="I956" s="150"/>
      <c r="J956" s="150"/>
      <c r="K956" s="151"/>
      <c r="L956" s="116"/>
      <c r="M956" s="115"/>
      <c r="N956" s="114"/>
      <c r="O956" s="116"/>
      <c r="P956" s="118"/>
      <c r="Q956" s="116"/>
      <c r="R956" s="116"/>
      <c r="S956" s="116"/>
    </row>
    <row r="957" spans="1:19">
      <c r="A957" s="146"/>
      <c r="B957" s="147"/>
      <c r="C957" s="148"/>
      <c r="D957" s="116"/>
      <c r="E957" s="149"/>
      <c r="F957" s="114"/>
      <c r="G957" s="114"/>
      <c r="H957" s="150"/>
      <c r="I957" s="150"/>
      <c r="J957" s="150"/>
      <c r="K957" s="151"/>
      <c r="L957" s="116"/>
      <c r="M957" s="115"/>
      <c r="N957" s="114"/>
      <c r="O957" s="116"/>
      <c r="P957" s="118"/>
      <c r="Q957" s="116"/>
      <c r="R957" s="116"/>
      <c r="S957" s="116"/>
    </row>
    <row r="958" spans="1:19">
      <c r="A958" s="146"/>
      <c r="B958" s="147"/>
      <c r="C958" s="148"/>
      <c r="D958" s="116"/>
      <c r="E958" s="149"/>
      <c r="F958" s="114"/>
      <c r="G958" s="114"/>
      <c r="H958" s="150"/>
      <c r="I958" s="150"/>
      <c r="J958" s="150"/>
      <c r="K958" s="151"/>
      <c r="L958" s="116"/>
      <c r="M958" s="115"/>
      <c r="N958" s="114"/>
      <c r="O958" s="116"/>
      <c r="P958" s="118"/>
      <c r="Q958" s="116"/>
      <c r="R958" s="116"/>
      <c r="S958" s="116"/>
    </row>
    <row r="959" spans="1:19">
      <c r="A959" s="146"/>
      <c r="B959" s="147"/>
      <c r="C959" s="148"/>
      <c r="D959" s="116"/>
      <c r="E959" s="149"/>
      <c r="F959" s="114"/>
      <c r="G959" s="114"/>
      <c r="H959" s="150"/>
      <c r="I959" s="150"/>
      <c r="J959" s="150"/>
      <c r="K959" s="151"/>
      <c r="L959" s="116"/>
      <c r="M959" s="115"/>
      <c r="N959" s="114"/>
      <c r="O959" s="116"/>
      <c r="P959" s="118"/>
      <c r="Q959" s="116"/>
      <c r="R959" s="116"/>
      <c r="S959" s="116"/>
    </row>
    <row r="960" spans="1:19">
      <c r="A960" s="146"/>
      <c r="B960" s="147"/>
      <c r="C960" s="148"/>
      <c r="D960" s="116"/>
      <c r="E960" s="149"/>
      <c r="F960" s="114"/>
      <c r="G960" s="114"/>
      <c r="H960" s="150"/>
      <c r="I960" s="150"/>
      <c r="J960" s="150"/>
      <c r="K960" s="151"/>
      <c r="L960" s="116"/>
      <c r="M960" s="115"/>
      <c r="N960" s="114"/>
      <c r="O960" s="116"/>
      <c r="P960" s="118"/>
      <c r="Q960" s="116"/>
      <c r="R960" s="116"/>
      <c r="S960" s="116"/>
    </row>
    <row r="961" spans="1:19">
      <c r="A961" s="146"/>
      <c r="B961" s="147"/>
      <c r="C961" s="148"/>
      <c r="D961" s="116"/>
      <c r="E961" s="149"/>
      <c r="F961" s="114"/>
      <c r="G961" s="114"/>
      <c r="H961" s="150"/>
      <c r="I961" s="150"/>
      <c r="J961" s="150"/>
      <c r="K961" s="151"/>
      <c r="L961" s="116"/>
      <c r="M961" s="115"/>
      <c r="N961" s="114"/>
      <c r="O961" s="116"/>
      <c r="P961" s="118"/>
      <c r="Q961" s="116"/>
      <c r="R961" s="116"/>
      <c r="S961" s="116"/>
    </row>
    <row r="962" spans="1:19">
      <c r="A962" s="146"/>
      <c r="B962" s="147"/>
      <c r="C962" s="148"/>
      <c r="D962" s="116"/>
      <c r="E962" s="149"/>
      <c r="F962" s="114"/>
      <c r="G962" s="114"/>
      <c r="H962" s="150"/>
      <c r="I962" s="150"/>
      <c r="J962" s="150"/>
      <c r="K962" s="151"/>
      <c r="L962" s="116"/>
      <c r="M962" s="115"/>
      <c r="N962" s="114"/>
      <c r="O962" s="116"/>
      <c r="P962" s="118"/>
      <c r="Q962" s="116"/>
      <c r="R962" s="116"/>
      <c r="S962" s="116"/>
    </row>
    <row r="963" spans="1:19">
      <c r="A963" s="146"/>
      <c r="B963" s="147"/>
      <c r="C963" s="148"/>
      <c r="D963" s="116"/>
      <c r="E963" s="149"/>
      <c r="F963" s="114"/>
      <c r="G963" s="114"/>
      <c r="H963" s="150"/>
      <c r="I963" s="150"/>
      <c r="J963" s="150"/>
      <c r="K963" s="151"/>
      <c r="L963" s="116"/>
      <c r="M963" s="115"/>
      <c r="N963" s="114"/>
      <c r="O963" s="116"/>
      <c r="P963" s="118"/>
      <c r="Q963" s="116"/>
      <c r="R963" s="116"/>
      <c r="S963" s="116"/>
    </row>
    <row r="964" spans="1:19">
      <c r="A964" s="146"/>
      <c r="B964" s="147"/>
      <c r="C964" s="148"/>
      <c r="D964" s="116"/>
      <c r="E964" s="149"/>
      <c r="F964" s="114"/>
      <c r="G964" s="114"/>
      <c r="H964" s="150"/>
      <c r="I964" s="150"/>
      <c r="J964" s="150"/>
      <c r="K964" s="151"/>
      <c r="L964" s="116"/>
      <c r="M964" s="115"/>
      <c r="N964" s="114"/>
      <c r="O964" s="116"/>
      <c r="P964" s="118"/>
      <c r="Q964" s="116"/>
      <c r="R964" s="116"/>
      <c r="S964" s="116"/>
    </row>
    <row r="965" spans="1:19">
      <c r="A965" s="146"/>
      <c r="B965" s="147"/>
      <c r="C965" s="148"/>
      <c r="D965" s="116"/>
      <c r="E965" s="149"/>
      <c r="F965" s="114"/>
      <c r="G965" s="114"/>
      <c r="H965" s="150"/>
      <c r="I965" s="150"/>
      <c r="J965" s="150"/>
      <c r="K965" s="151"/>
      <c r="L965" s="116"/>
      <c r="M965" s="115"/>
      <c r="N965" s="114"/>
      <c r="O965" s="116"/>
      <c r="P965" s="118"/>
      <c r="Q965" s="116"/>
      <c r="R965" s="116"/>
      <c r="S965" s="116"/>
    </row>
    <row r="966" spans="1:19">
      <c r="A966" s="146"/>
      <c r="B966" s="147"/>
      <c r="C966" s="148"/>
      <c r="D966" s="116"/>
      <c r="E966" s="149"/>
      <c r="F966" s="114"/>
      <c r="G966" s="114"/>
      <c r="H966" s="150"/>
      <c r="I966" s="150"/>
      <c r="J966" s="150"/>
      <c r="K966" s="151"/>
      <c r="L966" s="116"/>
      <c r="M966" s="115"/>
      <c r="N966" s="114"/>
      <c r="O966" s="116"/>
      <c r="P966" s="118"/>
      <c r="Q966" s="116"/>
      <c r="R966" s="116"/>
      <c r="S966" s="116"/>
    </row>
    <row r="967" spans="1:19">
      <c r="A967" s="146"/>
      <c r="B967" s="147"/>
      <c r="C967" s="148"/>
      <c r="D967" s="116"/>
      <c r="E967" s="149"/>
      <c r="F967" s="114"/>
      <c r="G967" s="114"/>
      <c r="H967" s="150"/>
      <c r="I967" s="150"/>
      <c r="J967" s="150"/>
      <c r="K967" s="151"/>
      <c r="L967" s="116"/>
      <c r="M967" s="115"/>
      <c r="N967" s="114"/>
      <c r="O967" s="116"/>
      <c r="P967" s="118"/>
      <c r="Q967" s="116"/>
      <c r="R967" s="116"/>
      <c r="S967" s="116"/>
    </row>
    <row r="968" spans="1:19">
      <c r="A968" s="146"/>
      <c r="B968" s="147"/>
      <c r="C968" s="148"/>
      <c r="D968" s="116"/>
      <c r="E968" s="149"/>
      <c r="F968" s="114"/>
      <c r="G968" s="114"/>
      <c r="H968" s="150"/>
      <c r="I968" s="150"/>
      <c r="J968" s="150"/>
      <c r="K968" s="151"/>
      <c r="L968" s="116"/>
      <c r="M968" s="115"/>
      <c r="N968" s="114"/>
      <c r="O968" s="116"/>
      <c r="P968" s="118"/>
      <c r="Q968" s="116"/>
      <c r="R968" s="116"/>
      <c r="S968" s="116"/>
    </row>
    <row r="969" spans="1:19">
      <c r="A969" s="146"/>
      <c r="B969" s="147"/>
      <c r="C969" s="148"/>
      <c r="D969" s="116"/>
      <c r="E969" s="149"/>
      <c r="F969" s="114"/>
      <c r="G969" s="114"/>
      <c r="H969" s="150"/>
      <c r="I969" s="150"/>
      <c r="J969" s="150"/>
      <c r="K969" s="151"/>
      <c r="L969" s="116"/>
      <c r="M969" s="115"/>
      <c r="N969" s="114"/>
      <c r="O969" s="116"/>
      <c r="P969" s="118"/>
      <c r="Q969" s="116"/>
      <c r="R969" s="116"/>
      <c r="S969" s="116"/>
    </row>
    <row r="970" spans="1:19">
      <c r="A970" s="146"/>
      <c r="B970" s="147"/>
      <c r="C970" s="148"/>
      <c r="D970" s="116"/>
      <c r="E970" s="149"/>
      <c r="F970" s="114"/>
      <c r="G970" s="114"/>
      <c r="H970" s="150"/>
      <c r="I970" s="150"/>
      <c r="J970" s="150"/>
      <c r="K970" s="151"/>
      <c r="L970" s="116"/>
      <c r="M970" s="115"/>
      <c r="N970" s="114"/>
      <c r="O970" s="116"/>
      <c r="P970" s="118"/>
      <c r="Q970" s="116"/>
      <c r="R970" s="116"/>
      <c r="S970" s="116"/>
    </row>
    <row r="971" spans="1:19">
      <c r="A971" s="146"/>
      <c r="B971" s="147"/>
      <c r="C971" s="148"/>
      <c r="D971" s="116"/>
      <c r="E971" s="149"/>
      <c r="F971" s="114"/>
      <c r="G971" s="114"/>
      <c r="H971" s="150"/>
      <c r="I971" s="150"/>
      <c r="J971" s="150"/>
      <c r="K971" s="151"/>
      <c r="L971" s="116"/>
      <c r="M971" s="115"/>
      <c r="N971" s="114"/>
      <c r="O971" s="116"/>
      <c r="P971" s="118"/>
      <c r="Q971" s="116"/>
      <c r="R971" s="116"/>
      <c r="S971" s="116"/>
    </row>
    <row r="972" spans="1:19">
      <c r="A972" s="146"/>
      <c r="B972" s="147"/>
      <c r="C972" s="148"/>
      <c r="D972" s="116"/>
      <c r="E972" s="149"/>
      <c r="F972" s="114"/>
      <c r="G972" s="114"/>
      <c r="H972" s="150"/>
      <c r="I972" s="150"/>
      <c r="J972" s="150"/>
      <c r="K972" s="151"/>
      <c r="L972" s="116"/>
      <c r="M972" s="115"/>
      <c r="N972" s="114"/>
      <c r="O972" s="116"/>
      <c r="P972" s="118"/>
      <c r="Q972" s="116"/>
      <c r="R972" s="116"/>
      <c r="S972" s="116"/>
    </row>
    <row r="973" spans="1:19">
      <c r="A973" s="146"/>
      <c r="B973" s="147"/>
      <c r="C973" s="148"/>
      <c r="D973" s="116"/>
      <c r="E973" s="149"/>
      <c r="F973" s="114"/>
      <c r="G973" s="114"/>
      <c r="H973" s="150"/>
      <c r="I973" s="150"/>
      <c r="J973" s="150"/>
      <c r="K973" s="151"/>
      <c r="L973" s="116"/>
      <c r="M973" s="115"/>
      <c r="N973" s="114"/>
      <c r="O973" s="116"/>
      <c r="P973" s="118"/>
      <c r="Q973" s="116"/>
      <c r="R973" s="116"/>
      <c r="S973" s="116"/>
    </row>
    <row r="974" spans="1:19">
      <c r="A974" s="146"/>
      <c r="B974" s="147"/>
      <c r="C974" s="148"/>
      <c r="D974" s="116"/>
      <c r="E974" s="149"/>
      <c r="F974" s="114"/>
      <c r="G974" s="114"/>
      <c r="H974" s="150"/>
      <c r="I974" s="150"/>
      <c r="J974" s="150"/>
      <c r="K974" s="151"/>
      <c r="L974" s="116"/>
      <c r="M974" s="115"/>
      <c r="N974" s="114"/>
      <c r="O974" s="116"/>
      <c r="P974" s="118"/>
      <c r="Q974" s="116"/>
      <c r="R974" s="116"/>
      <c r="S974" s="116"/>
    </row>
    <row r="975" spans="1:19">
      <c r="A975" s="146"/>
      <c r="B975" s="147"/>
      <c r="C975" s="148"/>
      <c r="D975" s="116"/>
      <c r="E975" s="149"/>
      <c r="F975" s="114"/>
      <c r="G975" s="114"/>
      <c r="H975" s="150"/>
      <c r="I975" s="150"/>
      <c r="J975" s="150"/>
      <c r="K975" s="151"/>
      <c r="L975" s="116"/>
      <c r="M975" s="115"/>
      <c r="N975" s="114"/>
      <c r="O975" s="116"/>
      <c r="P975" s="118"/>
      <c r="Q975" s="116"/>
      <c r="R975" s="116"/>
      <c r="S975" s="116"/>
    </row>
    <row r="976" spans="1:19">
      <c r="A976" s="146"/>
      <c r="B976" s="147"/>
      <c r="C976" s="148"/>
      <c r="D976" s="116"/>
      <c r="E976" s="149"/>
      <c r="F976" s="114"/>
      <c r="G976" s="114"/>
      <c r="H976" s="150"/>
      <c r="I976" s="150"/>
      <c r="J976" s="150"/>
      <c r="K976" s="151"/>
      <c r="L976" s="116"/>
      <c r="M976" s="115"/>
      <c r="N976" s="114"/>
      <c r="O976" s="116"/>
      <c r="P976" s="118"/>
      <c r="Q976" s="116"/>
      <c r="R976" s="116"/>
      <c r="S976" s="116"/>
    </row>
    <row r="977" spans="1:19">
      <c r="A977" s="146"/>
      <c r="B977" s="147"/>
      <c r="C977" s="148"/>
      <c r="D977" s="116"/>
      <c r="E977" s="149"/>
      <c r="F977" s="114"/>
      <c r="G977" s="114"/>
      <c r="H977" s="150"/>
      <c r="I977" s="150"/>
      <c r="J977" s="150"/>
      <c r="K977" s="151"/>
      <c r="L977" s="116"/>
      <c r="M977" s="115"/>
      <c r="N977" s="114"/>
      <c r="O977" s="116"/>
      <c r="P977" s="118"/>
      <c r="Q977" s="116"/>
      <c r="R977" s="116"/>
      <c r="S977" s="116"/>
    </row>
    <row r="978" spans="1:19">
      <c r="A978" s="146"/>
      <c r="B978" s="147"/>
      <c r="C978" s="148"/>
      <c r="D978" s="116"/>
      <c r="E978" s="149"/>
      <c r="F978" s="114"/>
      <c r="G978" s="114"/>
      <c r="H978" s="150"/>
      <c r="I978" s="150"/>
      <c r="J978" s="150"/>
      <c r="K978" s="151"/>
      <c r="L978" s="116"/>
      <c r="M978" s="115"/>
      <c r="N978" s="114"/>
      <c r="O978" s="116"/>
      <c r="P978" s="118"/>
      <c r="Q978" s="116"/>
      <c r="R978" s="116"/>
      <c r="S978" s="116"/>
    </row>
    <row r="979" spans="1:19">
      <c r="A979" s="146"/>
      <c r="B979" s="147"/>
      <c r="C979" s="148"/>
      <c r="D979" s="116"/>
      <c r="E979" s="149"/>
      <c r="F979" s="114"/>
      <c r="G979" s="114"/>
      <c r="H979" s="150"/>
      <c r="I979" s="150"/>
      <c r="J979" s="150"/>
      <c r="K979" s="151"/>
      <c r="L979" s="116"/>
      <c r="M979" s="115"/>
      <c r="N979" s="114"/>
      <c r="O979" s="116"/>
      <c r="P979" s="118"/>
      <c r="Q979" s="116"/>
      <c r="R979" s="116"/>
      <c r="S979" s="116"/>
    </row>
    <row r="980" spans="1:19">
      <c r="A980" s="146"/>
      <c r="B980" s="147"/>
      <c r="C980" s="148"/>
      <c r="D980" s="116"/>
      <c r="E980" s="149"/>
      <c r="F980" s="114"/>
      <c r="G980" s="114"/>
      <c r="H980" s="150"/>
      <c r="I980" s="150"/>
      <c r="J980" s="150"/>
      <c r="K980" s="151"/>
      <c r="L980" s="116"/>
      <c r="M980" s="115"/>
      <c r="N980" s="114"/>
      <c r="O980" s="116"/>
      <c r="P980" s="118"/>
      <c r="Q980" s="116"/>
      <c r="R980" s="116"/>
      <c r="S980" s="116"/>
    </row>
    <row r="981" spans="1:19">
      <c r="A981" s="146"/>
      <c r="B981" s="147"/>
      <c r="C981" s="148"/>
      <c r="D981" s="116"/>
      <c r="E981" s="149"/>
      <c r="F981" s="114"/>
      <c r="G981" s="114"/>
      <c r="H981" s="150"/>
      <c r="I981" s="150"/>
      <c r="J981" s="150"/>
      <c r="K981" s="151"/>
      <c r="L981" s="116"/>
      <c r="M981" s="115"/>
      <c r="N981" s="114"/>
      <c r="O981" s="116"/>
      <c r="P981" s="118"/>
      <c r="Q981" s="116"/>
      <c r="R981" s="116"/>
      <c r="S981" s="116"/>
    </row>
    <row r="982" spans="1:19">
      <c r="A982" s="146"/>
      <c r="B982" s="147"/>
      <c r="C982" s="148"/>
      <c r="D982" s="116"/>
      <c r="E982" s="149"/>
      <c r="F982" s="114"/>
      <c r="G982" s="114"/>
      <c r="H982" s="150"/>
      <c r="I982" s="150"/>
      <c r="J982" s="150"/>
      <c r="K982" s="151"/>
      <c r="L982" s="116"/>
      <c r="M982" s="115"/>
      <c r="N982" s="114"/>
      <c r="O982" s="116"/>
      <c r="P982" s="118"/>
      <c r="Q982" s="116"/>
      <c r="R982" s="116"/>
      <c r="S982" s="116"/>
    </row>
    <row r="983" spans="1:19">
      <c r="A983" s="146"/>
      <c r="B983" s="147"/>
      <c r="C983" s="148"/>
      <c r="D983" s="116"/>
      <c r="E983" s="149"/>
      <c r="F983" s="114"/>
      <c r="G983" s="114"/>
      <c r="H983" s="150"/>
      <c r="I983" s="150"/>
      <c r="J983" s="150"/>
      <c r="K983" s="151"/>
      <c r="L983" s="116"/>
      <c r="M983" s="115"/>
      <c r="N983" s="114"/>
      <c r="O983" s="116"/>
      <c r="P983" s="118"/>
      <c r="Q983" s="116"/>
      <c r="R983" s="116"/>
      <c r="S983" s="116"/>
    </row>
    <row r="984" spans="1:19">
      <c r="A984" s="146"/>
      <c r="B984" s="147"/>
      <c r="C984" s="148"/>
      <c r="D984" s="116"/>
      <c r="E984" s="149"/>
      <c r="F984" s="114"/>
      <c r="G984" s="114"/>
      <c r="H984" s="150"/>
      <c r="I984" s="150"/>
      <c r="J984" s="150"/>
      <c r="K984" s="151"/>
      <c r="L984" s="116"/>
      <c r="M984" s="115"/>
      <c r="N984" s="114"/>
      <c r="O984" s="116"/>
      <c r="P984" s="118"/>
      <c r="Q984" s="116"/>
      <c r="R984" s="116"/>
      <c r="S984" s="116"/>
    </row>
    <row r="985" spans="1:19">
      <c r="A985" s="146"/>
      <c r="B985" s="147"/>
      <c r="C985" s="148"/>
      <c r="D985" s="116"/>
      <c r="E985" s="149"/>
      <c r="F985" s="114"/>
      <c r="G985" s="114"/>
      <c r="H985" s="150"/>
      <c r="I985" s="150"/>
      <c r="J985" s="150"/>
      <c r="K985" s="151"/>
      <c r="L985" s="116"/>
      <c r="M985" s="115"/>
      <c r="N985" s="114"/>
      <c r="O985" s="116"/>
      <c r="P985" s="118"/>
      <c r="Q985" s="116"/>
      <c r="R985" s="116"/>
      <c r="S985" s="116"/>
    </row>
    <row r="986" spans="1:19">
      <c r="A986" s="146"/>
      <c r="B986" s="147"/>
      <c r="C986" s="148"/>
      <c r="D986" s="116"/>
      <c r="E986" s="149"/>
      <c r="F986" s="114"/>
      <c r="G986" s="114"/>
      <c r="H986" s="150"/>
      <c r="I986" s="150"/>
      <c r="J986" s="150"/>
      <c r="K986" s="151"/>
      <c r="L986" s="116"/>
      <c r="M986" s="115"/>
      <c r="N986" s="114"/>
      <c r="O986" s="116"/>
      <c r="P986" s="118"/>
      <c r="Q986" s="116"/>
      <c r="R986" s="116"/>
      <c r="S986" s="116"/>
    </row>
    <row r="987" spans="1:19">
      <c r="A987" s="146"/>
      <c r="B987" s="147"/>
      <c r="C987" s="148"/>
      <c r="D987" s="116"/>
      <c r="E987" s="149"/>
      <c r="F987" s="114"/>
      <c r="G987" s="114"/>
      <c r="H987" s="150"/>
      <c r="I987" s="150"/>
      <c r="J987" s="150"/>
      <c r="K987" s="151"/>
      <c r="L987" s="116"/>
      <c r="M987" s="115"/>
      <c r="N987" s="114"/>
      <c r="O987" s="116"/>
      <c r="P987" s="118"/>
      <c r="Q987" s="116"/>
      <c r="R987" s="116"/>
      <c r="S987" s="116"/>
    </row>
    <row r="988" spans="1:19">
      <c r="A988" s="146"/>
      <c r="B988" s="147"/>
      <c r="C988" s="148"/>
      <c r="D988" s="116"/>
      <c r="E988" s="149"/>
      <c r="F988" s="114"/>
      <c r="G988" s="114"/>
      <c r="H988" s="150"/>
      <c r="I988" s="150"/>
      <c r="J988" s="150"/>
      <c r="K988" s="151"/>
      <c r="L988" s="116"/>
      <c r="M988" s="115"/>
      <c r="N988" s="114"/>
      <c r="O988" s="116"/>
      <c r="P988" s="118"/>
      <c r="Q988" s="116"/>
      <c r="R988" s="116"/>
      <c r="S988" s="116"/>
    </row>
    <row r="989" spans="1:19">
      <c r="A989" s="146"/>
      <c r="B989" s="147"/>
      <c r="C989" s="148"/>
      <c r="D989" s="116"/>
      <c r="E989" s="149"/>
      <c r="F989" s="114"/>
      <c r="G989" s="114"/>
      <c r="H989" s="150"/>
      <c r="I989" s="150"/>
      <c r="J989" s="150"/>
      <c r="K989" s="151"/>
      <c r="L989" s="116"/>
      <c r="M989" s="115"/>
      <c r="N989" s="114"/>
      <c r="O989" s="116"/>
      <c r="P989" s="118"/>
      <c r="Q989" s="116"/>
      <c r="R989" s="116"/>
      <c r="S989" s="116"/>
    </row>
    <row r="990" spans="1:19">
      <c r="A990" s="146"/>
      <c r="B990" s="147"/>
      <c r="C990" s="148"/>
      <c r="D990" s="116"/>
      <c r="E990" s="149"/>
      <c r="F990" s="114"/>
      <c r="G990" s="114"/>
      <c r="H990" s="150"/>
      <c r="I990" s="150"/>
      <c r="J990" s="150"/>
      <c r="K990" s="151"/>
      <c r="L990" s="116"/>
      <c r="M990" s="115"/>
      <c r="N990" s="114"/>
      <c r="O990" s="116"/>
      <c r="P990" s="118"/>
      <c r="Q990" s="116"/>
      <c r="R990" s="116"/>
      <c r="S990" s="116"/>
    </row>
    <row r="991" spans="1:19">
      <c r="A991" s="146"/>
      <c r="B991" s="147"/>
      <c r="C991" s="148"/>
      <c r="D991" s="116"/>
      <c r="E991" s="149"/>
      <c r="F991" s="114"/>
      <c r="G991" s="114"/>
      <c r="H991" s="150"/>
      <c r="I991" s="150"/>
      <c r="J991" s="150"/>
      <c r="K991" s="151"/>
      <c r="L991" s="116"/>
      <c r="M991" s="115"/>
      <c r="N991" s="114"/>
      <c r="O991" s="116"/>
      <c r="P991" s="118"/>
      <c r="Q991" s="116"/>
      <c r="R991" s="116"/>
      <c r="S991" s="116"/>
    </row>
    <row r="992" spans="1:19">
      <c r="A992" s="146"/>
      <c r="B992" s="147"/>
      <c r="C992" s="148"/>
      <c r="D992" s="116"/>
      <c r="E992" s="149"/>
      <c r="F992" s="114"/>
      <c r="G992" s="114"/>
      <c r="H992" s="150"/>
      <c r="I992" s="150"/>
      <c r="J992" s="150"/>
      <c r="K992" s="151"/>
      <c r="L992" s="116"/>
      <c r="M992" s="115"/>
      <c r="N992" s="114"/>
      <c r="O992" s="116"/>
      <c r="P992" s="118"/>
      <c r="Q992" s="116"/>
      <c r="R992" s="116"/>
      <c r="S992" s="116"/>
    </row>
    <row r="993" spans="1:19">
      <c r="A993" s="146"/>
      <c r="B993" s="147"/>
      <c r="C993" s="148"/>
      <c r="D993" s="116"/>
      <c r="E993" s="149"/>
      <c r="F993" s="114"/>
      <c r="G993" s="114"/>
      <c r="H993" s="150"/>
      <c r="I993" s="150"/>
      <c r="J993" s="150"/>
      <c r="K993" s="151"/>
      <c r="L993" s="116"/>
      <c r="M993" s="115"/>
      <c r="N993" s="114"/>
      <c r="O993" s="116"/>
      <c r="P993" s="118"/>
      <c r="Q993" s="116"/>
      <c r="R993" s="116"/>
      <c r="S993" s="116"/>
    </row>
    <row r="994" spans="1:19">
      <c r="A994" s="146"/>
      <c r="B994" s="147"/>
      <c r="C994" s="148"/>
      <c r="D994" s="116"/>
      <c r="E994" s="149"/>
      <c r="F994" s="114"/>
      <c r="G994" s="114"/>
      <c r="H994" s="150"/>
      <c r="I994" s="150"/>
      <c r="J994" s="150"/>
      <c r="K994" s="151"/>
      <c r="L994" s="116"/>
      <c r="M994" s="115"/>
      <c r="N994" s="114"/>
      <c r="O994" s="116"/>
      <c r="P994" s="118"/>
      <c r="Q994" s="116"/>
      <c r="R994" s="116"/>
      <c r="S994" s="116"/>
    </row>
    <row r="995" spans="1:19">
      <c r="A995" s="146"/>
      <c r="B995" s="147"/>
      <c r="C995" s="148"/>
      <c r="D995" s="116"/>
      <c r="E995" s="149"/>
      <c r="F995" s="114"/>
      <c r="G995" s="114"/>
      <c r="H995" s="150"/>
      <c r="I995" s="150"/>
      <c r="J995" s="150"/>
      <c r="K995" s="151"/>
      <c r="L995" s="116"/>
      <c r="M995" s="115"/>
      <c r="N995" s="114"/>
      <c r="O995" s="116"/>
      <c r="P995" s="118"/>
      <c r="Q995" s="116"/>
      <c r="R995" s="116"/>
      <c r="S995" s="116"/>
    </row>
    <row r="996" spans="1:19">
      <c r="A996" s="146"/>
      <c r="B996" s="147"/>
      <c r="C996" s="148"/>
      <c r="D996" s="116"/>
      <c r="E996" s="149"/>
      <c r="F996" s="114"/>
      <c r="G996" s="114"/>
      <c r="H996" s="150"/>
      <c r="I996" s="150"/>
      <c r="J996" s="150"/>
      <c r="K996" s="151"/>
      <c r="L996" s="116"/>
      <c r="M996" s="115"/>
      <c r="N996" s="114"/>
      <c r="O996" s="116"/>
      <c r="P996" s="118"/>
      <c r="Q996" s="116"/>
      <c r="R996" s="116"/>
      <c r="S996" s="116"/>
    </row>
    <row r="997" spans="1:19">
      <c r="A997" s="146"/>
      <c r="B997" s="147"/>
      <c r="C997" s="148"/>
      <c r="D997" s="116"/>
      <c r="E997" s="149"/>
      <c r="F997" s="114"/>
      <c r="G997" s="114"/>
      <c r="H997" s="150"/>
      <c r="I997" s="150"/>
      <c r="J997" s="150"/>
      <c r="K997" s="151"/>
      <c r="L997" s="116"/>
      <c r="M997" s="115"/>
      <c r="N997" s="114"/>
      <c r="O997" s="116"/>
      <c r="P997" s="118"/>
      <c r="Q997" s="116"/>
      <c r="R997" s="116"/>
      <c r="S997" s="116"/>
    </row>
    <row r="998" spans="1:19">
      <c r="A998" s="146"/>
      <c r="B998" s="147"/>
      <c r="C998" s="148"/>
      <c r="D998" s="116"/>
      <c r="E998" s="149"/>
      <c r="F998" s="114"/>
      <c r="G998" s="114"/>
      <c r="H998" s="150"/>
      <c r="I998" s="150"/>
      <c r="J998" s="150"/>
      <c r="K998" s="151"/>
      <c r="L998" s="116"/>
      <c r="M998" s="115"/>
      <c r="N998" s="114"/>
      <c r="O998" s="116"/>
      <c r="P998" s="118"/>
      <c r="Q998" s="116"/>
      <c r="R998" s="116"/>
      <c r="S998" s="116"/>
    </row>
    <row r="999" spans="1:19">
      <c r="A999" s="146"/>
      <c r="B999" s="147"/>
      <c r="C999" s="148"/>
      <c r="D999" s="116"/>
      <c r="E999" s="149"/>
      <c r="F999" s="114"/>
      <c r="G999" s="114"/>
      <c r="H999" s="150"/>
      <c r="I999" s="150"/>
      <c r="J999" s="150"/>
      <c r="K999" s="151"/>
      <c r="L999" s="116"/>
      <c r="M999" s="115"/>
      <c r="N999" s="114"/>
      <c r="O999" s="116"/>
      <c r="P999" s="118"/>
      <c r="Q999" s="116"/>
      <c r="R999" s="116"/>
      <c r="S999" s="116"/>
    </row>
    <row r="1000" spans="1:19">
      <c r="A1000" s="146"/>
      <c r="B1000" s="147"/>
      <c r="C1000" s="148"/>
      <c r="D1000" s="116"/>
      <c r="E1000" s="149"/>
      <c r="F1000" s="114"/>
      <c r="G1000" s="114"/>
      <c r="H1000" s="150"/>
      <c r="I1000" s="150"/>
      <c r="J1000" s="150"/>
      <c r="K1000" s="151"/>
      <c r="L1000" s="116"/>
      <c r="M1000" s="115"/>
      <c r="N1000" s="114"/>
      <c r="O1000" s="116"/>
      <c r="P1000" s="118"/>
      <c r="Q1000" s="116"/>
      <c r="R1000" s="116"/>
      <c r="S1000" s="116"/>
    </row>
    <row r="1001" spans="1:19">
      <c r="A1001" s="146"/>
      <c r="B1001" s="147"/>
      <c r="C1001" s="148"/>
      <c r="D1001" s="116"/>
      <c r="E1001" s="149"/>
      <c r="F1001" s="114"/>
      <c r="G1001" s="114"/>
      <c r="H1001" s="150"/>
      <c r="I1001" s="150"/>
      <c r="J1001" s="150"/>
      <c r="K1001" s="151"/>
      <c r="L1001" s="116"/>
      <c r="M1001" s="115"/>
      <c r="N1001" s="114"/>
      <c r="O1001" s="116"/>
      <c r="P1001" s="118"/>
      <c r="Q1001" s="116"/>
      <c r="R1001" s="116"/>
      <c r="S1001" s="116"/>
    </row>
    <row r="1002" spans="1:19">
      <c r="A1002" s="146"/>
      <c r="B1002" s="147"/>
      <c r="C1002" s="148"/>
      <c r="D1002" s="116"/>
      <c r="E1002" s="149"/>
      <c r="F1002" s="114"/>
      <c r="G1002" s="114"/>
      <c r="H1002" s="150"/>
      <c r="I1002" s="150"/>
      <c r="J1002" s="150"/>
      <c r="K1002" s="151"/>
      <c r="L1002" s="116"/>
      <c r="M1002" s="115"/>
      <c r="N1002" s="114"/>
      <c r="O1002" s="116"/>
      <c r="P1002" s="118"/>
      <c r="Q1002" s="116"/>
      <c r="R1002" s="116"/>
      <c r="S1002" s="116"/>
    </row>
    <row r="1003" spans="1:19">
      <c r="A1003" s="146"/>
      <c r="B1003" s="147"/>
      <c r="C1003" s="148"/>
      <c r="D1003" s="116"/>
      <c r="E1003" s="149"/>
      <c r="F1003" s="114"/>
      <c r="G1003" s="114"/>
      <c r="H1003" s="150"/>
      <c r="I1003" s="150"/>
      <c r="J1003" s="150"/>
      <c r="K1003" s="151"/>
      <c r="L1003" s="116"/>
      <c r="M1003" s="115"/>
      <c r="N1003" s="114"/>
      <c r="O1003" s="116"/>
      <c r="P1003" s="118"/>
      <c r="Q1003" s="116"/>
      <c r="R1003" s="116"/>
      <c r="S1003" s="116"/>
    </row>
    <row r="1004" spans="1:19">
      <c r="A1004" s="146"/>
      <c r="B1004" s="147"/>
      <c r="C1004" s="148"/>
      <c r="D1004" s="116"/>
      <c r="E1004" s="149"/>
      <c r="F1004" s="114"/>
      <c r="G1004" s="114"/>
      <c r="H1004" s="150"/>
      <c r="I1004" s="150"/>
      <c r="J1004" s="150"/>
      <c r="K1004" s="151"/>
      <c r="L1004" s="116"/>
      <c r="M1004" s="115"/>
      <c r="N1004" s="114"/>
      <c r="O1004" s="116"/>
      <c r="P1004" s="118"/>
      <c r="Q1004" s="116"/>
      <c r="R1004" s="116"/>
      <c r="S1004" s="116"/>
    </row>
    <row r="1005" spans="1:19">
      <c r="A1005" s="146"/>
      <c r="B1005" s="147"/>
      <c r="C1005" s="148"/>
      <c r="D1005" s="116"/>
      <c r="E1005" s="149"/>
      <c r="F1005" s="114"/>
      <c r="G1005" s="114"/>
      <c r="H1005" s="150"/>
      <c r="I1005" s="150"/>
      <c r="J1005" s="150"/>
      <c r="K1005" s="151"/>
      <c r="L1005" s="116"/>
      <c r="M1005" s="115"/>
      <c r="N1005" s="114"/>
      <c r="O1005" s="116"/>
      <c r="P1005" s="118"/>
      <c r="Q1005" s="116"/>
      <c r="R1005" s="116"/>
      <c r="S1005" s="116"/>
    </row>
    <row r="1006" spans="1:19">
      <c r="A1006" s="146"/>
      <c r="B1006" s="147"/>
      <c r="C1006" s="148"/>
      <c r="D1006" s="116"/>
      <c r="E1006" s="149"/>
      <c r="F1006" s="114"/>
      <c r="G1006" s="114"/>
      <c r="H1006" s="150"/>
      <c r="I1006" s="150"/>
      <c r="J1006" s="151"/>
      <c r="K1006" s="151"/>
      <c r="L1006" s="116"/>
      <c r="M1006" s="119"/>
      <c r="N1006" s="114"/>
      <c r="O1006" s="116"/>
      <c r="P1006" s="118"/>
      <c r="Q1006" s="116"/>
      <c r="R1006" s="116"/>
      <c r="S1006" s="116"/>
    </row>
    <row r="1007" spans="1:19">
      <c r="A1007" s="146"/>
      <c r="B1007" s="147"/>
      <c r="C1007" s="148"/>
      <c r="D1007" s="116"/>
      <c r="E1007" s="149"/>
      <c r="F1007" s="114"/>
      <c r="G1007" s="114"/>
      <c r="H1007" s="150"/>
      <c r="I1007" s="150"/>
      <c r="J1007" s="150"/>
      <c r="K1007" s="151"/>
      <c r="L1007" s="116"/>
      <c r="M1007" s="115"/>
      <c r="N1007" s="114"/>
      <c r="O1007" s="116"/>
      <c r="P1007" s="118"/>
      <c r="Q1007" s="116"/>
      <c r="R1007" s="116"/>
      <c r="S1007" s="116"/>
    </row>
    <row r="1008" spans="1:19">
      <c r="A1008" s="146"/>
      <c r="B1008" s="147"/>
      <c r="C1008" s="148"/>
      <c r="D1008" s="116"/>
      <c r="E1008" s="149"/>
      <c r="F1008" s="114"/>
      <c r="G1008" s="114"/>
      <c r="H1008" s="150"/>
      <c r="I1008" s="150"/>
      <c r="J1008" s="150"/>
      <c r="K1008" s="151"/>
      <c r="L1008" s="116"/>
      <c r="M1008" s="115"/>
      <c r="N1008" s="114"/>
      <c r="O1008" s="116"/>
      <c r="P1008" s="118"/>
      <c r="Q1008" s="116"/>
      <c r="R1008" s="116"/>
      <c r="S1008" s="116"/>
    </row>
    <row r="1009" spans="1:19">
      <c r="A1009" s="146"/>
      <c r="B1009" s="147"/>
      <c r="C1009" s="148"/>
      <c r="D1009" s="116"/>
      <c r="E1009" s="149"/>
      <c r="F1009" s="114"/>
      <c r="G1009" s="114"/>
      <c r="H1009" s="150"/>
      <c r="I1009" s="150"/>
      <c r="J1009" s="150"/>
      <c r="K1009" s="151"/>
      <c r="L1009" s="116"/>
      <c r="M1009" s="115"/>
      <c r="N1009" s="114"/>
      <c r="O1009" s="116"/>
      <c r="P1009" s="118"/>
      <c r="Q1009" s="116"/>
      <c r="R1009" s="116"/>
      <c r="S1009" s="116"/>
    </row>
    <row r="1010" spans="1:19">
      <c r="A1010" s="146"/>
      <c r="B1010" s="147"/>
      <c r="C1010" s="148"/>
      <c r="D1010" s="116"/>
      <c r="E1010" s="149"/>
      <c r="F1010" s="114"/>
      <c r="G1010" s="114"/>
      <c r="H1010" s="150"/>
      <c r="I1010" s="150"/>
      <c r="J1010" s="150"/>
      <c r="K1010" s="151"/>
      <c r="L1010" s="116"/>
      <c r="M1010" s="115"/>
      <c r="N1010" s="114"/>
      <c r="O1010" s="116"/>
      <c r="P1010" s="118"/>
      <c r="Q1010" s="116"/>
      <c r="R1010" s="116"/>
      <c r="S1010" s="116"/>
    </row>
    <row r="1011" spans="1:19">
      <c r="A1011" s="146"/>
      <c r="B1011" s="147"/>
      <c r="C1011" s="148"/>
      <c r="D1011" s="116"/>
      <c r="E1011" s="149"/>
      <c r="F1011" s="114"/>
      <c r="G1011" s="114"/>
      <c r="H1011" s="150"/>
      <c r="I1011" s="150"/>
      <c r="J1011" s="150"/>
      <c r="K1011" s="151"/>
      <c r="L1011" s="116"/>
      <c r="M1011" s="115"/>
      <c r="N1011" s="114"/>
      <c r="O1011" s="116"/>
      <c r="P1011" s="118"/>
      <c r="Q1011" s="116"/>
      <c r="R1011" s="116"/>
      <c r="S1011" s="116"/>
    </row>
    <row r="1012" spans="1:19">
      <c r="A1012" s="146"/>
      <c r="B1012" s="147"/>
      <c r="C1012" s="148"/>
      <c r="D1012" s="116"/>
      <c r="E1012" s="149"/>
      <c r="F1012" s="114"/>
      <c r="G1012" s="114"/>
      <c r="H1012" s="150"/>
      <c r="I1012" s="150"/>
      <c r="J1012" s="150"/>
      <c r="K1012" s="151"/>
      <c r="L1012" s="116"/>
      <c r="M1012" s="115"/>
      <c r="N1012" s="114"/>
      <c r="O1012" s="116"/>
      <c r="P1012" s="118"/>
      <c r="Q1012" s="116"/>
      <c r="R1012" s="116"/>
      <c r="S1012" s="116"/>
    </row>
    <row r="1013" spans="1:19">
      <c r="A1013" s="146"/>
      <c r="B1013" s="147"/>
      <c r="C1013" s="148"/>
      <c r="D1013" s="116"/>
      <c r="E1013" s="149"/>
      <c r="F1013" s="114"/>
      <c r="G1013" s="114"/>
      <c r="H1013" s="150"/>
      <c r="I1013" s="150"/>
      <c r="J1013" s="150"/>
      <c r="K1013" s="151"/>
      <c r="L1013" s="116"/>
      <c r="M1013" s="115"/>
      <c r="N1013" s="114"/>
      <c r="O1013" s="116"/>
      <c r="P1013" s="118"/>
      <c r="Q1013" s="116"/>
      <c r="R1013" s="116"/>
      <c r="S1013" s="116"/>
    </row>
    <row r="1014" spans="1:19">
      <c r="A1014" s="146"/>
      <c r="B1014" s="147"/>
      <c r="C1014" s="148"/>
      <c r="D1014" s="116"/>
      <c r="E1014" s="149"/>
      <c r="F1014" s="114"/>
      <c r="G1014" s="114"/>
      <c r="H1014" s="150"/>
      <c r="I1014" s="150"/>
      <c r="J1014" s="150"/>
      <c r="K1014" s="151"/>
      <c r="L1014" s="116"/>
      <c r="M1014" s="115"/>
      <c r="N1014" s="114"/>
      <c r="O1014" s="116"/>
      <c r="P1014" s="118"/>
      <c r="Q1014" s="116"/>
      <c r="R1014" s="116"/>
      <c r="S1014" s="116"/>
    </row>
    <row r="1015" spans="1:19">
      <c r="A1015" s="146"/>
      <c r="B1015" s="147"/>
      <c r="C1015" s="148"/>
      <c r="D1015" s="116"/>
      <c r="E1015" s="149"/>
      <c r="F1015" s="114"/>
      <c r="G1015" s="114"/>
      <c r="H1015" s="150"/>
      <c r="I1015" s="150"/>
      <c r="J1015" s="150"/>
      <c r="K1015" s="151"/>
      <c r="L1015" s="116"/>
      <c r="M1015" s="115"/>
      <c r="N1015" s="114"/>
      <c r="O1015" s="116"/>
      <c r="P1015" s="118"/>
      <c r="Q1015" s="116"/>
      <c r="R1015" s="116"/>
      <c r="S1015" s="116"/>
    </row>
    <row r="1016" spans="1:19">
      <c r="A1016" s="146"/>
      <c r="B1016" s="147"/>
      <c r="C1016" s="148"/>
      <c r="D1016" s="116"/>
      <c r="E1016" s="149"/>
      <c r="F1016" s="114"/>
      <c r="G1016" s="114"/>
      <c r="H1016" s="150"/>
      <c r="I1016" s="150"/>
      <c r="J1016" s="151"/>
      <c r="K1016" s="151"/>
      <c r="L1016" s="116"/>
      <c r="M1016" s="119"/>
      <c r="N1016" s="114"/>
      <c r="O1016" s="116"/>
      <c r="P1016" s="118"/>
      <c r="Q1016" s="116"/>
      <c r="R1016" s="116"/>
      <c r="S1016" s="116"/>
    </row>
    <row r="1017" spans="1:19">
      <c r="A1017" s="146"/>
      <c r="B1017" s="147"/>
      <c r="C1017" s="148"/>
      <c r="D1017" s="116"/>
      <c r="E1017" s="149"/>
      <c r="F1017" s="114"/>
      <c r="G1017" s="114"/>
      <c r="H1017" s="150"/>
      <c r="I1017" s="150"/>
      <c r="J1017" s="150"/>
      <c r="K1017" s="151"/>
      <c r="L1017" s="116"/>
      <c r="M1017" s="115"/>
      <c r="N1017" s="114"/>
      <c r="O1017" s="116"/>
      <c r="P1017" s="118"/>
      <c r="Q1017" s="116"/>
      <c r="R1017" s="116"/>
      <c r="S1017" s="116"/>
    </row>
    <row r="1018" spans="1:19">
      <c r="A1018" s="146"/>
      <c r="B1018" s="147"/>
      <c r="C1018" s="148"/>
      <c r="D1018" s="116"/>
      <c r="E1018" s="149"/>
      <c r="F1018" s="114"/>
      <c r="G1018" s="114"/>
      <c r="H1018" s="150"/>
      <c r="I1018" s="150"/>
      <c r="J1018" s="150"/>
      <c r="K1018" s="151"/>
      <c r="L1018" s="116"/>
      <c r="M1018" s="115"/>
      <c r="N1018" s="114"/>
      <c r="O1018" s="116"/>
      <c r="P1018" s="118"/>
      <c r="Q1018" s="116"/>
      <c r="R1018" s="116"/>
      <c r="S1018" s="116"/>
    </row>
    <row r="1019" spans="1:19">
      <c r="A1019" s="146"/>
      <c r="B1019" s="147"/>
      <c r="C1019" s="148"/>
      <c r="D1019" s="116"/>
      <c r="E1019" s="149"/>
      <c r="F1019" s="114"/>
      <c r="G1019" s="114"/>
      <c r="H1019" s="150"/>
      <c r="I1019" s="150"/>
      <c r="J1019" s="150"/>
      <c r="K1019" s="151"/>
      <c r="L1019" s="116"/>
      <c r="M1019" s="115"/>
      <c r="N1019" s="114"/>
      <c r="O1019" s="116"/>
      <c r="P1019" s="118"/>
      <c r="Q1019" s="116"/>
      <c r="R1019" s="116"/>
      <c r="S1019" s="116"/>
    </row>
    <row r="1020" spans="1:19">
      <c r="A1020" s="146"/>
      <c r="B1020" s="147"/>
      <c r="C1020" s="148"/>
      <c r="D1020" s="116"/>
      <c r="E1020" s="149"/>
      <c r="F1020" s="114"/>
      <c r="G1020" s="114"/>
      <c r="H1020" s="150"/>
      <c r="I1020" s="150"/>
      <c r="J1020" s="150"/>
      <c r="K1020" s="151"/>
      <c r="L1020" s="116"/>
      <c r="M1020" s="115"/>
      <c r="N1020" s="114"/>
      <c r="O1020" s="116"/>
      <c r="P1020" s="118"/>
      <c r="Q1020" s="116"/>
      <c r="R1020" s="116"/>
      <c r="S1020" s="116"/>
    </row>
    <row r="1021" spans="1:19">
      <c r="A1021" s="146"/>
      <c r="B1021" s="147"/>
      <c r="C1021" s="148"/>
      <c r="D1021" s="116"/>
      <c r="E1021" s="149"/>
      <c r="F1021" s="114"/>
      <c r="G1021" s="114"/>
      <c r="H1021" s="150"/>
      <c r="I1021" s="150"/>
      <c r="J1021" s="150"/>
      <c r="K1021" s="151"/>
      <c r="L1021" s="116"/>
      <c r="M1021" s="115"/>
      <c r="N1021" s="114"/>
      <c r="O1021" s="116"/>
      <c r="P1021" s="118"/>
      <c r="Q1021" s="116"/>
      <c r="R1021" s="116"/>
      <c r="S1021" s="116"/>
    </row>
    <row r="1022" spans="1:19">
      <c r="A1022" s="146"/>
      <c r="B1022" s="147"/>
      <c r="C1022" s="148"/>
      <c r="D1022" s="116"/>
      <c r="E1022" s="149"/>
      <c r="F1022" s="114"/>
      <c r="G1022" s="114"/>
      <c r="H1022" s="150"/>
      <c r="I1022" s="150"/>
      <c r="J1022" s="150"/>
      <c r="K1022" s="151"/>
      <c r="L1022" s="116"/>
      <c r="M1022" s="115"/>
      <c r="N1022" s="114"/>
      <c r="O1022" s="116"/>
      <c r="P1022" s="118"/>
      <c r="Q1022" s="116"/>
      <c r="R1022" s="116"/>
      <c r="S1022" s="116"/>
    </row>
    <row r="1023" spans="1:19">
      <c r="A1023" s="146"/>
      <c r="B1023" s="147"/>
      <c r="C1023" s="148"/>
      <c r="D1023" s="116"/>
      <c r="E1023" s="149"/>
      <c r="F1023" s="114"/>
      <c r="G1023" s="114"/>
      <c r="H1023" s="150"/>
      <c r="I1023" s="150"/>
      <c r="J1023" s="150"/>
      <c r="K1023" s="151"/>
      <c r="L1023" s="116"/>
      <c r="M1023" s="115"/>
      <c r="N1023" s="114"/>
      <c r="O1023" s="116"/>
      <c r="P1023" s="118"/>
      <c r="Q1023" s="116"/>
      <c r="R1023" s="116"/>
      <c r="S1023" s="116"/>
    </row>
    <row r="1024" spans="1:19">
      <c r="A1024" s="146"/>
      <c r="B1024" s="147"/>
      <c r="C1024" s="148"/>
      <c r="D1024" s="116"/>
      <c r="E1024" s="149"/>
      <c r="F1024" s="114"/>
      <c r="G1024" s="114"/>
      <c r="H1024" s="150"/>
      <c r="I1024" s="150"/>
      <c r="J1024" s="150"/>
      <c r="K1024" s="151"/>
      <c r="L1024" s="116"/>
      <c r="M1024" s="115"/>
      <c r="N1024" s="114"/>
      <c r="O1024" s="116"/>
      <c r="P1024" s="118"/>
      <c r="Q1024" s="116"/>
      <c r="R1024" s="116"/>
      <c r="S1024" s="116"/>
    </row>
    <row r="1025" spans="1:19">
      <c r="A1025" s="146"/>
      <c r="B1025" s="147"/>
      <c r="C1025" s="148"/>
      <c r="D1025" s="116"/>
      <c r="E1025" s="149"/>
      <c r="F1025" s="114"/>
      <c r="G1025" s="114"/>
      <c r="H1025" s="150"/>
      <c r="I1025" s="150"/>
      <c r="J1025" s="150"/>
      <c r="K1025" s="151"/>
      <c r="L1025" s="116"/>
      <c r="M1025" s="115"/>
      <c r="N1025" s="114"/>
      <c r="O1025" s="116"/>
      <c r="P1025" s="118"/>
      <c r="Q1025" s="116"/>
      <c r="R1025" s="116"/>
      <c r="S1025" s="116"/>
    </row>
    <row r="1026" spans="1:19">
      <c r="A1026" s="146"/>
      <c r="B1026" s="147"/>
      <c r="C1026" s="148"/>
      <c r="D1026" s="116"/>
      <c r="E1026" s="149"/>
      <c r="F1026" s="114"/>
      <c r="G1026" s="116"/>
      <c r="H1026" s="150"/>
      <c r="I1026" s="150"/>
      <c r="J1026" s="151"/>
      <c r="K1026" s="151"/>
      <c r="L1026" s="116"/>
      <c r="M1026" s="119"/>
      <c r="N1026" s="114"/>
      <c r="O1026" s="116"/>
      <c r="P1026" s="118"/>
      <c r="Q1026" s="116"/>
      <c r="R1026" s="116"/>
      <c r="S1026" s="116"/>
    </row>
    <row r="1027" spans="1:19">
      <c r="A1027" s="146"/>
      <c r="B1027" s="147"/>
      <c r="C1027" s="148"/>
      <c r="D1027" s="116"/>
      <c r="E1027" s="149"/>
      <c r="F1027" s="114"/>
      <c r="G1027" s="114"/>
      <c r="H1027" s="150"/>
      <c r="I1027" s="150"/>
      <c r="J1027" s="150"/>
      <c r="K1027" s="151"/>
      <c r="L1027" s="116"/>
      <c r="M1027" s="115"/>
      <c r="N1027" s="114"/>
      <c r="O1027" s="116"/>
      <c r="P1027" s="118"/>
      <c r="Q1027" s="116"/>
      <c r="R1027" s="116"/>
      <c r="S1027" s="116"/>
    </row>
    <row r="1028" spans="1:19">
      <c r="A1028" s="146"/>
      <c r="B1028" s="147"/>
      <c r="C1028" s="148"/>
      <c r="D1028" s="116"/>
      <c r="E1028" s="149"/>
      <c r="F1028" s="114"/>
      <c r="G1028" s="114"/>
      <c r="H1028" s="150"/>
      <c r="I1028" s="150"/>
      <c r="J1028" s="150"/>
      <c r="K1028" s="151"/>
      <c r="L1028" s="116"/>
      <c r="M1028" s="115"/>
      <c r="N1028" s="114"/>
      <c r="O1028" s="116"/>
      <c r="P1028" s="118"/>
      <c r="Q1028" s="116"/>
      <c r="R1028" s="116"/>
      <c r="S1028" s="116"/>
    </row>
    <row r="1029" spans="1:19">
      <c r="A1029" s="146"/>
      <c r="B1029" s="147"/>
      <c r="C1029" s="148"/>
      <c r="D1029" s="116"/>
      <c r="E1029" s="149"/>
      <c r="F1029" s="114"/>
      <c r="G1029" s="114"/>
      <c r="H1029" s="150"/>
      <c r="I1029" s="150"/>
      <c r="J1029" s="150"/>
      <c r="K1029" s="151"/>
      <c r="L1029" s="116"/>
      <c r="M1029" s="115"/>
      <c r="N1029" s="114"/>
      <c r="O1029" s="116"/>
      <c r="P1029" s="118"/>
      <c r="Q1029" s="116"/>
      <c r="R1029" s="116"/>
      <c r="S1029" s="116"/>
    </row>
    <row r="1030" spans="1:19">
      <c r="A1030" s="146"/>
      <c r="B1030" s="147"/>
      <c r="C1030" s="148"/>
      <c r="D1030" s="116"/>
      <c r="E1030" s="149"/>
      <c r="F1030" s="114"/>
      <c r="G1030" s="114"/>
      <c r="H1030" s="150"/>
      <c r="I1030" s="150"/>
      <c r="J1030" s="150"/>
      <c r="K1030" s="151"/>
      <c r="L1030" s="116"/>
      <c r="M1030" s="115"/>
      <c r="N1030" s="114"/>
      <c r="O1030" s="116"/>
      <c r="P1030" s="118"/>
      <c r="Q1030" s="116"/>
      <c r="R1030" s="116"/>
      <c r="S1030" s="116"/>
    </row>
    <row r="1031" spans="1:19">
      <c r="A1031" s="146"/>
      <c r="B1031" s="147"/>
      <c r="C1031" s="148"/>
      <c r="D1031" s="116"/>
      <c r="E1031" s="149"/>
      <c r="F1031" s="114"/>
      <c r="G1031" s="114"/>
      <c r="H1031" s="150"/>
      <c r="I1031" s="150"/>
      <c r="J1031" s="150"/>
      <c r="K1031" s="151"/>
      <c r="L1031" s="116"/>
      <c r="M1031" s="115"/>
      <c r="N1031" s="114"/>
      <c r="O1031" s="116"/>
      <c r="P1031" s="118"/>
      <c r="Q1031" s="116"/>
      <c r="R1031" s="116"/>
      <c r="S1031" s="116"/>
    </row>
    <row r="1032" spans="1:19">
      <c r="A1032" s="146"/>
      <c r="B1032" s="147"/>
      <c r="C1032" s="148"/>
      <c r="D1032" s="116"/>
      <c r="E1032" s="149"/>
      <c r="F1032" s="114"/>
      <c r="G1032" s="114"/>
      <c r="H1032" s="150"/>
      <c r="I1032" s="150"/>
      <c r="J1032" s="150"/>
      <c r="K1032" s="151"/>
      <c r="L1032" s="116"/>
      <c r="M1032" s="115"/>
      <c r="N1032" s="114"/>
      <c r="O1032" s="116"/>
      <c r="P1032" s="118"/>
      <c r="Q1032" s="116"/>
      <c r="R1032" s="116"/>
      <c r="S1032" s="116"/>
    </row>
    <row r="1033" spans="1:19">
      <c r="A1033" s="146"/>
      <c r="B1033" s="147"/>
      <c r="C1033" s="148"/>
      <c r="D1033" s="116"/>
      <c r="E1033" s="149"/>
      <c r="F1033" s="114"/>
      <c r="G1033" s="114"/>
      <c r="H1033" s="150"/>
      <c r="I1033" s="150"/>
      <c r="J1033" s="150"/>
      <c r="K1033" s="151"/>
      <c r="L1033" s="116"/>
      <c r="M1033" s="115"/>
      <c r="N1033" s="114"/>
      <c r="O1033" s="116"/>
      <c r="P1033" s="118"/>
      <c r="Q1033" s="116"/>
      <c r="R1033" s="116"/>
      <c r="S1033" s="116"/>
    </row>
    <row r="1034" spans="1:19">
      <c r="A1034" s="146"/>
      <c r="B1034" s="147"/>
      <c r="C1034" s="148"/>
      <c r="D1034" s="116"/>
      <c r="E1034" s="149"/>
      <c r="F1034" s="114"/>
      <c r="G1034" s="114"/>
      <c r="H1034" s="150"/>
      <c r="I1034" s="150"/>
      <c r="J1034" s="150"/>
      <c r="K1034" s="151"/>
      <c r="L1034" s="116"/>
      <c r="M1034" s="115"/>
      <c r="N1034" s="114"/>
      <c r="O1034" s="116"/>
      <c r="P1034" s="118"/>
      <c r="Q1034" s="116"/>
      <c r="R1034" s="116"/>
      <c r="S1034" s="116"/>
    </row>
    <row r="1035" spans="1:19">
      <c r="A1035" s="146"/>
      <c r="B1035" s="147"/>
      <c r="C1035" s="148"/>
      <c r="D1035" s="116"/>
      <c r="E1035" s="149"/>
      <c r="F1035" s="114"/>
      <c r="G1035" s="114"/>
      <c r="H1035" s="150"/>
      <c r="I1035" s="150"/>
      <c r="J1035" s="150"/>
      <c r="K1035" s="151"/>
      <c r="L1035" s="116"/>
      <c r="M1035" s="115"/>
      <c r="N1035" s="114"/>
      <c r="O1035" s="116"/>
      <c r="P1035" s="118"/>
      <c r="Q1035" s="116"/>
      <c r="R1035" s="116"/>
      <c r="S1035" s="116"/>
    </row>
    <row r="1036" spans="1:19">
      <c r="A1036" s="146"/>
      <c r="B1036" s="147"/>
      <c r="C1036" s="148"/>
      <c r="D1036" s="116"/>
      <c r="E1036" s="149"/>
      <c r="F1036" s="114"/>
      <c r="G1036" s="114"/>
      <c r="H1036" s="150"/>
      <c r="I1036" s="150"/>
      <c r="J1036" s="150"/>
      <c r="K1036" s="151"/>
      <c r="L1036" s="116"/>
      <c r="M1036" s="115"/>
      <c r="N1036" s="114"/>
      <c r="O1036" s="116"/>
      <c r="P1036" s="118"/>
      <c r="Q1036" s="116"/>
      <c r="R1036" s="116"/>
      <c r="S1036" s="116"/>
    </row>
    <row r="1037" spans="1:19">
      <c r="A1037" s="146"/>
      <c r="B1037" s="147"/>
      <c r="C1037" s="148"/>
      <c r="D1037" s="116"/>
      <c r="E1037" s="149"/>
      <c r="F1037" s="114"/>
      <c r="G1037" s="114"/>
      <c r="H1037" s="150"/>
      <c r="I1037" s="150"/>
      <c r="J1037" s="150"/>
      <c r="K1037" s="151"/>
      <c r="L1037" s="116"/>
      <c r="M1037" s="115"/>
      <c r="N1037" s="114"/>
      <c r="O1037" s="116"/>
      <c r="P1037" s="118"/>
      <c r="Q1037" s="116"/>
      <c r="R1037" s="116"/>
      <c r="S1037" s="116"/>
    </row>
    <row r="1038" spans="1:19">
      <c r="A1038" s="146"/>
      <c r="B1038" s="147"/>
      <c r="C1038" s="148"/>
      <c r="D1038" s="116"/>
      <c r="E1038" s="149"/>
      <c r="F1038" s="114"/>
      <c r="G1038" s="114"/>
      <c r="H1038" s="150"/>
      <c r="I1038" s="150"/>
      <c r="J1038" s="150"/>
      <c r="K1038" s="151"/>
      <c r="L1038" s="116"/>
      <c r="M1038" s="115"/>
      <c r="N1038" s="114"/>
      <c r="O1038" s="116"/>
      <c r="P1038" s="118"/>
      <c r="Q1038" s="116"/>
      <c r="R1038" s="116"/>
      <c r="S1038" s="116"/>
    </row>
    <row r="1039" spans="1:19">
      <c r="A1039" s="146"/>
      <c r="B1039" s="147"/>
      <c r="C1039" s="148"/>
      <c r="D1039" s="116"/>
      <c r="E1039" s="149"/>
      <c r="F1039" s="114"/>
      <c r="G1039" s="114"/>
      <c r="H1039" s="150"/>
      <c r="I1039" s="150"/>
      <c r="J1039" s="150"/>
      <c r="K1039" s="151"/>
      <c r="L1039" s="116"/>
      <c r="M1039" s="115"/>
      <c r="N1039" s="114"/>
      <c r="O1039" s="116"/>
      <c r="P1039" s="118"/>
      <c r="Q1039" s="116"/>
      <c r="R1039" s="116"/>
      <c r="S1039" s="116"/>
    </row>
    <row r="1040" spans="1:19">
      <c r="A1040" s="146"/>
      <c r="B1040" s="147"/>
      <c r="C1040" s="148"/>
      <c r="D1040" s="116"/>
      <c r="E1040" s="149"/>
      <c r="F1040" s="114"/>
      <c r="G1040" s="114"/>
      <c r="H1040" s="150"/>
      <c r="I1040" s="150"/>
      <c r="J1040" s="150"/>
      <c r="K1040" s="151"/>
      <c r="L1040" s="116"/>
      <c r="M1040" s="115"/>
      <c r="N1040" s="114"/>
      <c r="O1040" s="116"/>
      <c r="P1040" s="118"/>
      <c r="Q1040" s="116"/>
      <c r="R1040" s="116"/>
      <c r="S1040" s="116"/>
    </row>
    <row r="1041" spans="1:19">
      <c r="A1041" s="146"/>
      <c r="B1041" s="147"/>
      <c r="C1041" s="148"/>
      <c r="D1041" s="116"/>
      <c r="E1041" s="149"/>
      <c r="F1041" s="114"/>
      <c r="G1041" s="114"/>
      <c r="H1041" s="150"/>
      <c r="I1041" s="150"/>
      <c r="J1041" s="150"/>
      <c r="K1041" s="151"/>
      <c r="L1041" s="116"/>
      <c r="M1041" s="115"/>
      <c r="N1041" s="114"/>
      <c r="O1041" s="116"/>
      <c r="P1041" s="118"/>
      <c r="Q1041" s="116"/>
      <c r="R1041" s="116"/>
      <c r="S1041" s="116"/>
    </row>
    <row r="1042" spans="1:19">
      <c r="A1042" s="146"/>
      <c r="B1042" s="147"/>
      <c r="C1042" s="148"/>
      <c r="D1042" s="116"/>
      <c r="E1042" s="149"/>
      <c r="F1042" s="114"/>
      <c r="G1042" s="114"/>
      <c r="H1042" s="150"/>
      <c r="I1042" s="150"/>
      <c r="J1042" s="150"/>
      <c r="K1042" s="151"/>
      <c r="L1042" s="116"/>
      <c r="M1042" s="115"/>
      <c r="N1042" s="114"/>
      <c r="O1042" s="116"/>
      <c r="P1042" s="118"/>
      <c r="Q1042" s="116"/>
      <c r="R1042" s="116"/>
      <c r="S1042" s="116"/>
    </row>
    <row r="1043" spans="1:19">
      <c r="A1043" s="146"/>
      <c r="B1043" s="147"/>
      <c r="C1043" s="148"/>
      <c r="D1043" s="116"/>
      <c r="E1043" s="149"/>
      <c r="F1043" s="114"/>
      <c r="G1043" s="114"/>
      <c r="H1043" s="150"/>
      <c r="I1043" s="150"/>
      <c r="J1043" s="150"/>
      <c r="K1043" s="151"/>
      <c r="L1043" s="116"/>
      <c r="M1043" s="115"/>
      <c r="N1043" s="114"/>
      <c r="O1043" s="116"/>
      <c r="P1043" s="118"/>
      <c r="Q1043" s="116"/>
      <c r="R1043" s="116"/>
      <c r="S1043" s="116"/>
    </row>
    <row r="1044" spans="1:19">
      <c r="A1044" s="146"/>
      <c r="B1044" s="147"/>
      <c r="C1044" s="148"/>
      <c r="D1044" s="116"/>
      <c r="E1044" s="149"/>
      <c r="F1044" s="114"/>
      <c r="G1044" s="114"/>
      <c r="H1044" s="150"/>
      <c r="I1044" s="150"/>
      <c r="J1044" s="150"/>
      <c r="K1044" s="151"/>
      <c r="L1044" s="116"/>
      <c r="M1044" s="115"/>
      <c r="N1044" s="114"/>
      <c r="O1044" s="116"/>
      <c r="P1044" s="118"/>
      <c r="Q1044" s="116"/>
      <c r="R1044" s="116"/>
      <c r="S1044" s="116"/>
    </row>
    <row r="1045" spans="1:19">
      <c r="A1045" s="146"/>
      <c r="B1045" s="147"/>
      <c r="C1045" s="148"/>
      <c r="D1045" s="116"/>
      <c r="E1045" s="149"/>
      <c r="F1045" s="114"/>
      <c r="G1045" s="114"/>
      <c r="H1045" s="150"/>
      <c r="I1045" s="150"/>
      <c r="J1045" s="150"/>
      <c r="K1045" s="151"/>
      <c r="L1045" s="116"/>
      <c r="M1045" s="115"/>
      <c r="N1045" s="114"/>
      <c r="O1045" s="116"/>
      <c r="P1045" s="118"/>
      <c r="Q1045" s="116"/>
      <c r="R1045" s="116"/>
      <c r="S1045" s="116"/>
    </row>
    <row r="1046" spans="1:19">
      <c r="A1046" s="146"/>
      <c r="B1046" s="147"/>
      <c r="C1046" s="148"/>
      <c r="D1046" s="116"/>
      <c r="E1046" s="149"/>
      <c r="F1046" s="114"/>
      <c r="G1046" s="114"/>
      <c r="H1046" s="150"/>
      <c r="I1046" s="150"/>
      <c r="J1046" s="150"/>
      <c r="K1046" s="151"/>
      <c r="L1046" s="116"/>
      <c r="M1046" s="115"/>
      <c r="N1046" s="114"/>
      <c r="O1046" s="116"/>
      <c r="P1046" s="118"/>
      <c r="Q1046" s="116"/>
      <c r="R1046" s="116"/>
      <c r="S1046" s="116"/>
    </row>
    <row r="1047" spans="1:19">
      <c r="A1047" s="146"/>
      <c r="B1047" s="147"/>
      <c r="C1047" s="148"/>
      <c r="D1047" s="116"/>
      <c r="E1047" s="149"/>
      <c r="F1047" s="114"/>
      <c r="G1047" s="114"/>
      <c r="H1047" s="150"/>
      <c r="I1047" s="150"/>
      <c r="J1047" s="150"/>
      <c r="K1047" s="151"/>
      <c r="L1047" s="116"/>
      <c r="M1047" s="115"/>
      <c r="N1047" s="114"/>
      <c r="O1047" s="116"/>
      <c r="P1047" s="118"/>
      <c r="Q1047" s="116"/>
      <c r="R1047" s="116"/>
      <c r="S1047" s="116"/>
    </row>
    <row r="1048" spans="1:19">
      <c r="A1048" s="146"/>
      <c r="B1048" s="147"/>
      <c r="C1048" s="148"/>
      <c r="D1048" s="116"/>
      <c r="E1048" s="149"/>
      <c r="F1048" s="114"/>
      <c r="G1048" s="114"/>
      <c r="H1048" s="150"/>
      <c r="I1048" s="150"/>
      <c r="J1048" s="150"/>
      <c r="K1048" s="151"/>
      <c r="L1048" s="116"/>
      <c r="M1048" s="115"/>
      <c r="N1048" s="114"/>
      <c r="O1048" s="116"/>
      <c r="P1048" s="118"/>
      <c r="Q1048" s="116"/>
      <c r="R1048" s="116"/>
      <c r="S1048" s="116"/>
    </row>
    <row r="1049" spans="1:19">
      <c r="A1049" s="146"/>
      <c r="B1049" s="147"/>
      <c r="C1049" s="148"/>
      <c r="D1049" s="116"/>
      <c r="E1049" s="149"/>
      <c r="F1049" s="114"/>
      <c r="G1049" s="114"/>
      <c r="H1049" s="150"/>
      <c r="I1049" s="150"/>
      <c r="J1049" s="150"/>
      <c r="K1049" s="151"/>
      <c r="L1049" s="116"/>
      <c r="M1049" s="115"/>
      <c r="N1049" s="114"/>
      <c r="O1049" s="116"/>
      <c r="P1049" s="118"/>
      <c r="Q1049" s="116"/>
      <c r="R1049" s="116"/>
      <c r="S1049" s="116"/>
    </row>
    <row r="1050" spans="1:19">
      <c r="A1050" s="146"/>
      <c r="B1050" s="147"/>
      <c r="C1050" s="148"/>
      <c r="D1050" s="116"/>
      <c r="E1050" s="149"/>
      <c r="F1050" s="114"/>
      <c r="G1050" s="114"/>
      <c r="H1050" s="150"/>
      <c r="I1050" s="150"/>
      <c r="J1050" s="150"/>
      <c r="K1050" s="151"/>
      <c r="L1050" s="116"/>
      <c r="M1050" s="115"/>
      <c r="N1050" s="114"/>
      <c r="O1050" s="116"/>
      <c r="P1050" s="118"/>
      <c r="Q1050" s="116"/>
      <c r="R1050" s="116"/>
      <c r="S1050" s="116"/>
    </row>
    <row r="1051" spans="1:19">
      <c r="A1051" s="146"/>
      <c r="B1051" s="147"/>
      <c r="C1051" s="148"/>
      <c r="D1051" s="116"/>
      <c r="E1051" s="149"/>
      <c r="F1051" s="114"/>
      <c r="G1051" s="114"/>
      <c r="H1051" s="150"/>
      <c r="I1051" s="150"/>
      <c r="J1051" s="150"/>
      <c r="K1051" s="151"/>
      <c r="L1051" s="116"/>
      <c r="M1051" s="115"/>
      <c r="N1051" s="114"/>
      <c r="O1051" s="116"/>
      <c r="P1051" s="118"/>
      <c r="Q1051" s="116"/>
      <c r="R1051" s="116"/>
      <c r="S1051" s="116"/>
    </row>
    <row r="1052" spans="1:19">
      <c r="A1052" s="146"/>
      <c r="B1052" s="147"/>
      <c r="C1052" s="148"/>
      <c r="D1052" s="116"/>
      <c r="E1052" s="149"/>
      <c r="F1052" s="114"/>
      <c r="G1052" s="114"/>
      <c r="H1052" s="150"/>
      <c r="I1052" s="150"/>
      <c r="J1052" s="150"/>
      <c r="K1052" s="151"/>
      <c r="L1052" s="116"/>
      <c r="M1052" s="115"/>
      <c r="N1052" s="114"/>
      <c r="O1052" s="116"/>
      <c r="P1052" s="118"/>
      <c r="Q1052" s="116"/>
      <c r="R1052" s="116"/>
      <c r="S1052" s="116"/>
    </row>
    <row r="1053" spans="1:19">
      <c r="A1053" s="146"/>
      <c r="B1053" s="147"/>
      <c r="C1053" s="148"/>
      <c r="D1053" s="116"/>
      <c r="E1053" s="149"/>
      <c r="F1053" s="114"/>
      <c r="G1053" s="114"/>
      <c r="H1053" s="150"/>
      <c r="I1053" s="150"/>
      <c r="J1053" s="150"/>
      <c r="K1053" s="151"/>
      <c r="L1053" s="116"/>
      <c r="M1053" s="115"/>
      <c r="N1053" s="114"/>
      <c r="O1053" s="116"/>
      <c r="P1053" s="118"/>
      <c r="Q1053" s="116"/>
      <c r="R1053" s="116"/>
      <c r="S1053" s="116"/>
    </row>
    <row r="1054" spans="1:19">
      <c r="A1054" s="146"/>
      <c r="B1054" s="147"/>
      <c r="C1054" s="148"/>
      <c r="D1054" s="116"/>
      <c r="E1054" s="149"/>
      <c r="F1054" s="114"/>
      <c r="G1054" s="114"/>
      <c r="H1054" s="150"/>
      <c r="I1054" s="150"/>
      <c r="J1054" s="150"/>
      <c r="K1054" s="151"/>
      <c r="L1054" s="116"/>
      <c r="M1054" s="115"/>
      <c r="N1054" s="114"/>
      <c r="O1054" s="116"/>
      <c r="P1054" s="118"/>
      <c r="Q1054" s="116"/>
      <c r="R1054" s="116"/>
      <c r="S1054" s="116"/>
    </row>
    <row r="1055" spans="1:19">
      <c r="A1055" s="146"/>
      <c r="B1055" s="147"/>
      <c r="C1055" s="148"/>
      <c r="D1055" s="116"/>
      <c r="E1055" s="149"/>
      <c r="F1055" s="114"/>
      <c r="G1055" s="114"/>
      <c r="H1055" s="150"/>
      <c r="I1055" s="150"/>
      <c r="J1055" s="150"/>
      <c r="K1055" s="151"/>
      <c r="L1055" s="116"/>
      <c r="M1055" s="115"/>
      <c r="N1055" s="114"/>
      <c r="O1055" s="116"/>
      <c r="P1055" s="118"/>
      <c r="Q1055" s="116"/>
      <c r="R1055" s="116"/>
      <c r="S1055" s="116"/>
    </row>
    <row r="1056" spans="1:19">
      <c r="A1056" s="146"/>
      <c r="B1056" s="147"/>
      <c r="C1056" s="148"/>
      <c r="D1056" s="116"/>
      <c r="E1056" s="149"/>
      <c r="F1056" s="114"/>
      <c r="G1056" s="114"/>
      <c r="H1056" s="150"/>
      <c r="I1056" s="150"/>
      <c r="J1056" s="150"/>
      <c r="K1056" s="151"/>
      <c r="L1056" s="116"/>
      <c r="M1056" s="115"/>
      <c r="N1056" s="114"/>
      <c r="O1056" s="116"/>
      <c r="P1056" s="118"/>
      <c r="Q1056" s="116"/>
      <c r="R1056" s="116"/>
      <c r="S1056" s="116"/>
    </row>
    <row r="1057" spans="1:19">
      <c r="A1057" s="146"/>
      <c r="B1057" s="147"/>
      <c r="C1057" s="148"/>
      <c r="D1057" s="116"/>
      <c r="E1057" s="149"/>
      <c r="F1057" s="114"/>
      <c r="G1057" s="114"/>
      <c r="H1057" s="150"/>
      <c r="I1057" s="150"/>
      <c r="J1057" s="150"/>
      <c r="K1057" s="151"/>
      <c r="L1057" s="116"/>
      <c r="M1057" s="115"/>
      <c r="N1057" s="114"/>
      <c r="O1057" s="116"/>
      <c r="P1057" s="118"/>
      <c r="Q1057" s="116"/>
      <c r="R1057" s="116"/>
      <c r="S1057" s="116"/>
    </row>
    <row r="1058" spans="1:19">
      <c r="A1058" s="146"/>
      <c r="B1058" s="147"/>
      <c r="C1058" s="148"/>
      <c r="D1058" s="116"/>
      <c r="E1058" s="149"/>
      <c r="F1058" s="114"/>
      <c r="G1058" s="114"/>
      <c r="H1058" s="150"/>
      <c r="I1058" s="150"/>
      <c r="J1058" s="150"/>
      <c r="K1058" s="151"/>
      <c r="L1058" s="116"/>
      <c r="M1058" s="115"/>
      <c r="N1058" s="114"/>
      <c r="O1058" s="116"/>
      <c r="P1058" s="118"/>
      <c r="Q1058" s="116"/>
      <c r="R1058" s="116"/>
      <c r="S1058" s="116"/>
    </row>
    <row r="1059" spans="1:19">
      <c r="A1059" s="146"/>
      <c r="B1059" s="147"/>
      <c r="C1059" s="148"/>
      <c r="D1059" s="116"/>
      <c r="E1059" s="149"/>
      <c r="F1059" s="114"/>
      <c r="G1059" s="114"/>
      <c r="H1059" s="150"/>
      <c r="I1059" s="150"/>
      <c r="J1059" s="150"/>
      <c r="K1059" s="151"/>
      <c r="L1059" s="116"/>
      <c r="M1059" s="115"/>
      <c r="N1059" s="114"/>
      <c r="O1059" s="116"/>
      <c r="P1059" s="118"/>
      <c r="Q1059" s="116"/>
      <c r="R1059" s="116"/>
      <c r="S1059" s="116"/>
    </row>
    <row r="1060" spans="1:19">
      <c r="A1060" s="146"/>
      <c r="B1060" s="147"/>
      <c r="C1060" s="148"/>
      <c r="D1060" s="116"/>
      <c r="E1060" s="149"/>
      <c r="F1060" s="114"/>
      <c r="G1060" s="114"/>
      <c r="H1060" s="150"/>
      <c r="I1060" s="150"/>
      <c r="J1060" s="150"/>
      <c r="K1060" s="151"/>
      <c r="L1060" s="116"/>
      <c r="M1060" s="115"/>
      <c r="N1060" s="114"/>
      <c r="O1060" s="116"/>
      <c r="P1060" s="118"/>
      <c r="Q1060" s="116"/>
      <c r="R1060" s="116"/>
      <c r="S1060" s="116"/>
    </row>
    <row r="1061" spans="1:19">
      <c r="A1061" s="146"/>
      <c r="B1061" s="147"/>
      <c r="C1061" s="148"/>
      <c r="D1061" s="116"/>
      <c r="E1061" s="149"/>
      <c r="F1061" s="114"/>
      <c r="G1061" s="114"/>
      <c r="H1061" s="150"/>
      <c r="I1061" s="150"/>
      <c r="J1061" s="150"/>
      <c r="K1061" s="151"/>
      <c r="L1061" s="116"/>
      <c r="M1061" s="115"/>
      <c r="N1061" s="114"/>
      <c r="O1061" s="116"/>
      <c r="P1061" s="118"/>
      <c r="Q1061" s="116"/>
      <c r="R1061" s="116"/>
      <c r="S1061" s="116"/>
    </row>
    <row r="1062" spans="1:19">
      <c r="A1062" s="146"/>
      <c r="B1062" s="147"/>
      <c r="C1062" s="148"/>
      <c r="D1062" s="116"/>
      <c r="E1062" s="149"/>
      <c r="F1062" s="114"/>
      <c r="G1062" s="114"/>
      <c r="H1062" s="150"/>
      <c r="I1062" s="150"/>
      <c r="J1062" s="150"/>
      <c r="K1062" s="151"/>
      <c r="L1062" s="116"/>
      <c r="M1062" s="115"/>
      <c r="N1062" s="114"/>
      <c r="O1062" s="116"/>
      <c r="P1062" s="118"/>
      <c r="Q1062" s="116"/>
      <c r="R1062" s="116"/>
      <c r="S1062" s="116"/>
    </row>
    <row r="1063" spans="1:19">
      <c r="A1063" s="146"/>
      <c r="B1063" s="147"/>
      <c r="C1063" s="148"/>
      <c r="D1063" s="116"/>
      <c r="E1063" s="149"/>
      <c r="F1063" s="114"/>
      <c r="G1063" s="114"/>
      <c r="H1063" s="150"/>
      <c r="I1063" s="150"/>
      <c r="J1063" s="150"/>
      <c r="K1063" s="151"/>
      <c r="L1063" s="116"/>
      <c r="M1063" s="115"/>
      <c r="N1063" s="114"/>
      <c r="O1063" s="116"/>
      <c r="P1063" s="118"/>
      <c r="Q1063" s="116"/>
      <c r="R1063" s="116"/>
      <c r="S1063" s="116"/>
    </row>
    <row r="1064" spans="1:19">
      <c r="A1064" s="146"/>
      <c r="B1064" s="147"/>
      <c r="C1064" s="148"/>
      <c r="D1064" s="116"/>
      <c r="E1064" s="149"/>
      <c r="F1064" s="114"/>
      <c r="G1064" s="114"/>
      <c r="H1064" s="150"/>
      <c r="I1064" s="150"/>
      <c r="J1064" s="150"/>
      <c r="K1064" s="151"/>
      <c r="L1064" s="116"/>
      <c r="M1064" s="115"/>
      <c r="N1064" s="114"/>
      <c r="O1064" s="116"/>
      <c r="P1064" s="118"/>
      <c r="Q1064" s="116"/>
      <c r="R1064" s="116"/>
      <c r="S1064" s="116"/>
    </row>
    <row r="1065" spans="1:19">
      <c r="A1065" s="146"/>
      <c r="B1065" s="147"/>
      <c r="C1065" s="148"/>
      <c r="D1065" s="116"/>
      <c r="E1065" s="149"/>
      <c r="F1065" s="114"/>
      <c r="G1065" s="114"/>
      <c r="H1065" s="150"/>
      <c r="I1065" s="150"/>
      <c r="J1065" s="150"/>
      <c r="K1065" s="151"/>
      <c r="L1065" s="116"/>
      <c r="M1065" s="115"/>
      <c r="N1065" s="114"/>
      <c r="O1065" s="116"/>
      <c r="P1065" s="118"/>
      <c r="Q1065" s="116"/>
      <c r="R1065" s="116"/>
      <c r="S1065" s="116"/>
    </row>
    <row r="1066" spans="1:19">
      <c r="A1066" s="146"/>
      <c r="B1066" s="147"/>
      <c r="C1066" s="148"/>
      <c r="D1066" s="116"/>
      <c r="E1066" s="149"/>
      <c r="F1066" s="114"/>
      <c r="G1066" s="114"/>
      <c r="H1066" s="150"/>
      <c r="I1066" s="150"/>
      <c r="J1066" s="150"/>
      <c r="K1066" s="151"/>
      <c r="L1066" s="116"/>
      <c r="M1066" s="115"/>
      <c r="N1066" s="114"/>
      <c r="O1066" s="116"/>
      <c r="P1066" s="118"/>
      <c r="Q1066" s="116"/>
      <c r="R1066" s="116"/>
      <c r="S1066" s="116"/>
    </row>
    <row r="1067" spans="1:19">
      <c r="A1067" s="146"/>
      <c r="B1067" s="147"/>
      <c r="C1067" s="148"/>
      <c r="D1067" s="116"/>
      <c r="E1067" s="149"/>
      <c r="F1067" s="114"/>
      <c r="G1067" s="114"/>
      <c r="H1067" s="150"/>
      <c r="I1067" s="150"/>
      <c r="J1067" s="150"/>
      <c r="K1067" s="151"/>
      <c r="L1067" s="116"/>
      <c r="M1067" s="115"/>
      <c r="N1067" s="114"/>
      <c r="O1067" s="116"/>
      <c r="P1067" s="118"/>
      <c r="Q1067" s="116"/>
      <c r="R1067" s="116"/>
      <c r="S1067" s="116"/>
    </row>
    <row r="1068" spans="1:19">
      <c r="A1068" s="146"/>
      <c r="B1068" s="147"/>
      <c r="C1068" s="148"/>
      <c r="D1068" s="116"/>
      <c r="E1068" s="149"/>
      <c r="F1068" s="114"/>
      <c r="G1068" s="114"/>
      <c r="H1068" s="150"/>
      <c r="I1068" s="150"/>
      <c r="J1068" s="150"/>
      <c r="K1068" s="151"/>
      <c r="L1068" s="116"/>
      <c r="M1068" s="115"/>
      <c r="N1068" s="114"/>
      <c r="O1068" s="116"/>
      <c r="P1068" s="118"/>
      <c r="Q1068" s="116"/>
      <c r="R1068" s="116"/>
      <c r="S1068" s="116"/>
    </row>
    <row r="1069" spans="1:19">
      <c r="A1069" s="146"/>
      <c r="B1069" s="147"/>
      <c r="C1069" s="148"/>
      <c r="D1069" s="116"/>
      <c r="E1069" s="149"/>
      <c r="F1069" s="114"/>
      <c r="G1069" s="114"/>
      <c r="H1069" s="150"/>
      <c r="I1069" s="150"/>
      <c r="J1069" s="150"/>
      <c r="K1069" s="151"/>
      <c r="L1069" s="116"/>
      <c r="M1069" s="115"/>
      <c r="N1069" s="114"/>
      <c r="O1069" s="116"/>
      <c r="P1069" s="118"/>
      <c r="Q1069" s="116"/>
      <c r="R1069" s="116"/>
      <c r="S1069" s="116"/>
    </row>
    <row r="1070" spans="1:19">
      <c r="A1070" s="146"/>
      <c r="B1070" s="147"/>
      <c r="C1070" s="148"/>
      <c r="D1070" s="116"/>
      <c r="E1070" s="149"/>
      <c r="F1070" s="114"/>
      <c r="G1070" s="114"/>
      <c r="H1070" s="150"/>
      <c r="I1070" s="150"/>
      <c r="J1070" s="150"/>
      <c r="K1070" s="151"/>
      <c r="L1070" s="116"/>
      <c r="M1070" s="115"/>
      <c r="N1070" s="114"/>
      <c r="O1070" s="116"/>
      <c r="P1070" s="118"/>
      <c r="Q1070" s="116"/>
      <c r="R1070" s="116"/>
      <c r="S1070" s="116"/>
    </row>
    <row r="1071" spans="1:19">
      <c r="A1071" s="146"/>
      <c r="B1071" s="147"/>
      <c r="C1071" s="148"/>
      <c r="D1071" s="116"/>
      <c r="E1071" s="149"/>
      <c r="F1071" s="114"/>
      <c r="G1071" s="114"/>
      <c r="H1071" s="150"/>
      <c r="I1071" s="150"/>
      <c r="J1071" s="150"/>
      <c r="K1071" s="151"/>
      <c r="L1071" s="116"/>
      <c r="M1071" s="115"/>
      <c r="N1071" s="114"/>
      <c r="O1071" s="116"/>
      <c r="P1071" s="118"/>
      <c r="Q1071" s="116"/>
      <c r="R1071" s="116"/>
      <c r="S1071" s="116"/>
    </row>
    <row r="1072" spans="1:19">
      <c r="A1072" s="146"/>
      <c r="B1072" s="147"/>
      <c r="C1072" s="148"/>
      <c r="D1072" s="116"/>
      <c r="E1072" s="149"/>
      <c r="F1072" s="114"/>
      <c r="G1072" s="114"/>
      <c r="H1072" s="150"/>
      <c r="I1072" s="150"/>
      <c r="J1072" s="150"/>
      <c r="K1072" s="151"/>
      <c r="L1072" s="116"/>
      <c r="M1072" s="115"/>
      <c r="N1072" s="114"/>
      <c r="O1072" s="116"/>
      <c r="P1072" s="118"/>
      <c r="Q1072" s="116"/>
      <c r="R1072" s="116"/>
      <c r="S1072" s="116"/>
    </row>
    <row r="1073" spans="1:19">
      <c r="A1073" s="146"/>
      <c r="B1073" s="147"/>
      <c r="C1073" s="148"/>
      <c r="D1073" s="116"/>
      <c r="E1073" s="149"/>
      <c r="F1073" s="114"/>
      <c r="G1073" s="114"/>
      <c r="H1073" s="150"/>
      <c r="I1073" s="150"/>
      <c r="J1073" s="150"/>
      <c r="K1073" s="151"/>
      <c r="L1073" s="116"/>
      <c r="M1073" s="115"/>
      <c r="N1073" s="114"/>
      <c r="O1073" s="116"/>
      <c r="P1073" s="118"/>
      <c r="Q1073" s="116"/>
      <c r="R1073" s="116"/>
      <c r="S1073" s="116"/>
    </row>
    <row r="1074" spans="1:19">
      <c r="A1074" s="146"/>
      <c r="B1074" s="147"/>
      <c r="C1074" s="148"/>
      <c r="D1074" s="116"/>
      <c r="E1074" s="149"/>
      <c r="F1074" s="114"/>
      <c r="G1074" s="114"/>
      <c r="H1074" s="150"/>
      <c r="I1074" s="150"/>
      <c r="J1074" s="150"/>
      <c r="K1074" s="151"/>
      <c r="L1074" s="116"/>
      <c r="M1074" s="115"/>
      <c r="N1074" s="114"/>
      <c r="O1074" s="116"/>
      <c r="P1074" s="118"/>
      <c r="Q1074" s="116"/>
      <c r="R1074" s="116"/>
      <c r="S1074" s="116"/>
    </row>
    <row r="1075" spans="1:19">
      <c r="A1075" s="146"/>
      <c r="B1075" s="147"/>
      <c r="C1075" s="148"/>
      <c r="D1075" s="116"/>
      <c r="E1075" s="149"/>
      <c r="F1075" s="114"/>
      <c r="G1075" s="114"/>
      <c r="H1075" s="150"/>
      <c r="I1075" s="150"/>
      <c r="J1075" s="150"/>
      <c r="K1075" s="151"/>
      <c r="L1075" s="116"/>
      <c r="M1075" s="115"/>
      <c r="N1075" s="114"/>
      <c r="O1075" s="116"/>
      <c r="P1075" s="118"/>
      <c r="Q1075" s="116"/>
      <c r="R1075" s="116"/>
      <c r="S1075" s="116"/>
    </row>
    <row r="1076" spans="1:19">
      <c r="A1076" s="146"/>
      <c r="B1076" s="147"/>
      <c r="C1076" s="148"/>
      <c r="D1076" s="116"/>
      <c r="E1076" s="149"/>
      <c r="F1076" s="114"/>
      <c r="G1076" s="114"/>
      <c r="H1076" s="150"/>
      <c r="I1076" s="150"/>
      <c r="J1076" s="150"/>
      <c r="K1076" s="151"/>
      <c r="L1076" s="116"/>
      <c r="M1076" s="115"/>
      <c r="N1076" s="114"/>
      <c r="O1076" s="116"/>
      <c r="P1076" s="118"/>
      <c r="Q1076" s="116"/>
      <c r="R1076" s="116"/>
      <c r="S1076" s="116"/>
    </row>
    <row r="1077" spans="1:19">
      <c r="A1077" s="146"/>
      <c r="B1077" s="147"/>
      <c r="C1077" s="148"/>
      <c r="D1077" s="116"/>
      <c r="E1077" s="149"/>
      <c r="F1077" s="114"/>
      <c r="G1077" s="114"/>
      <c r="H1077" s="150"/>
      <c r="I1077" s="150"/>
      <c r="J1077" s="150"/>
      <c r="K1077" s="151"/>
      <c r="L1077" s="116"/>
      <c r="M1077" s="115"/>
      <c r="N1077" s="114"/>
      <c r="O1077" s="116"/>
      <c r="P1077" s="118"/>
      <c r="Q1077" s="116"/>
      <c r="R1077" s="116"/>
      <c r="S1077" s="116"/>
    </row>
    <row r="1078" spans="1:19">
      <c r="A1078" s="146"/>
      <c r="B1078" s="147"/>
      <c r="C1078" s="148"/>
      <c r="D1078" s="116"/>
      <c r="E1078" s="149"/>
      <c r="F1078" s="114"/>
      <c r="G1078" s="117"/>
      <c r="H1078" s="150"/>
      <c r="I1078" s="150"/>
      <c r="J1078" s="116"/>
      <c r="K1078" s="151"/>
      <c r="L1078" s="116"/>
      <c r="M1078" s="119"/>
      <c r="N1078" s="114"/>
      <c r="O1078" s="116"/>
      <c r="P1078" s="118"/>
      <c r="Q1078" s="116"/>
      <c r="R1078" s="116"/>
      <c r="S1078" s="116"/>
    </row>
    <row r="1079" spans="1:19">
      <c r="A1079" s="146"/>
      <c r="B1079" s="147"/>
      <c r="C1079" s="148"/>
      <c r="D1079" s="116"/>
      <c r="E1079" s="149"/>
      <c r="F1079" s="114"/>
      <c r="G1079" s="117"/>
      <c r="H1079" s="150"/>
      <c r="I1079" s="150"/>
      <c r="J1079" s="121"/>
      <c r="K1079" s="151"/>
      <c r="L1079" s="116"/>
      <c r="M1079" s="115"/>
      <c r="N1079" s="114"/>
      <c r="O1079" s="116"/>
      <c r="P1079" s="118"/>
      <c r="Q1079" s="116"/>
      <c r="R1079" s="116"/>
      <c r="S1079" s="116"/>
    </row>
    <row r="1080" spans="1:19">
      <c r="A1080" s="146"/>
      <c r="B1080" s="147"/>
      <c r="C1080" s="148"/>
      <c r="D1080" s="116"/>
      <c r="E1080" s="149"/>
      <c r="F1080" s="114"/>
      <c r="G1080" s="117"/>
      <c r="H1080" s="150"/>
      <c r="I1080" s="150"/>
      <c r="J1080" s="116"/>
      <c r="K1080" s="151"/>
      <c r="L1080" s="116"/>
      <c r="M1080" s="115"/>
      <c r="N1080" s="114"/>
      <c r="O1080" s="116"/>
      <c r="P1080" s="118"/>
      <c r="Q1080" s="116"/>
      <c r="R1080" s="116"/>
      <c r="S1080" s="116"/>
    </row>
    <row r="1081" spans="1:19">
      <c r="A1081" s="146"/>
      <c r="B1081" s="147"/>
      <c r="C1081" s="148"/>
      <c r="D1081" s="116"/>
      <c r="E1081" s="149"/>
      <c r="F1081" s="114"/>
      <c r="G1081" s="117"/>
      <c r="H1081" s="150"/>
      <c r="I1081" s="150"/>
      <c r="J1081" s="116"/>
      <c r="K1081" s="151"/>
      <c r="L1081" s="116"/>
      <c r="M1081" s="115"/>
      <c r="N1081" s="114"/>
      <c r="O1081" s="116"/>
      <c r="P1081" s="118"/>
      <c r="Q1081" s="116"/>
      <c r="R1081" s="116"/>
      <c r="S1081" s="116"/>
    </row>
    <row r="1082" spans="1:19">
      <c r="A1082" s="146"/>
      <c r="B1082" s="147"/>
      <c r="C1082" s="148"/>
      <c r="D1082" s="116"/>
      <c r="E1082" s="149"/>
      <c r="F1082" s="114"/>
      <c r="G1082" s="117"/>
      <c r="H1082" s="116"/>
      <c r="I1082" s="116"/>
      <c r="J1082" s="116"/>
      <c r="K1082" s="151"/>
      <c r="L1082" s="116"/>
      <c r="M1082" s="119"/>
      <c r="N1082" s="114"/>
      <c r="O1082" s="116"/>
      <c r="P1082" s="118"/>
      <c r="Q1082" s="116"/>
      <c r="R1082" s="116"/>
      <c r="S1082" s="116"/>
    </row>
    <row r="1083" spans="1:19">
      <c r="A1083" s="146"/>
      <c r="B1083" s="147"/>
      <c r="C1083" s="148"/>
      <c r="D1083" s="116"/>
      <c r="E1083" s="149"/>
      <c r="F1083" s="114"/>
      <c r="G1083" s="117"/>
      <c r="H1083" s="150"/>
      <c r="I1083" s="150"/>
      <c r="J1083" s="121"/>
      <c r="K1083" s="151"/>
      <c r="L1083" s="116"/>
      <c r="M1083" s="115"/>
      <c r="N1083" s="114"/>
      <c r="O1083" s="116"/>
      <c r="P1083" s="118"/>
      <c r="Q1083" s="116"/>
      <c r="R1083" s="116"/>
      <c r="S1083" s="116"/>
    </row>
    <row r="1084" spans="1:19">
      <c r="A1084" s="146"/>
      <c r="B1084" s="147"/>
      <c r="C1084" s="148"/>
      <c r="D1084" s="116"/>
      <c r="E1084" s="149"/>
      <c r="F1084" s="114"/>
      <c r="G1084" s="117"/>
      <c r="H1084" s="150"/>
      <c r="I1084" s="150"/>
      <c r="J1084" s="150"/>
      <c r="K1084" s="151"/>
      <c r="L1084" s="116"/>
      <c r="M1084" s="115"/>
      <c r="N1084" s="114"/>
      <c r="O1084" s="116"/>
      <c r="P1084" s="118"/>
      <c r="Q1084" s="116"/>
      <c r="R1084" s="116"/>
      <c r="S1084" s="116"/>
    </row>
    <row r="1085" spans="1:19">
      <c r="A1085" s="146"/>
      <c r="B1085" s="147"/>
      <c r="C1085" s="148"/>
      <c r="D1085" s="116"/>
      <c r="E1085" s="149"/>
      <c r="F1085" s="114"/>
      <c r="G1085" s="117"/>
      <c r="H1085" s="150"/>
      <c r="I1085" s="150"/>
      <c r="J1085" s="150"/>
      <c r="K1085" s="151"/>
      <c r="L1085" s="116"/>
      <c r="M1085" s="115"/>
      <c r="N1085" s="114"/>
      <c r="O1085" s="116"/>
      <c r="P1085" s="118"/>
      <c r="Q1085" s="116"/>
      <c r="R1085" s="116"/>
      <c r="S1085" s="116"/>
    </row>
    <row r="1086" spans="1:19">
      <c r="A1086" s="146"/>
      <c r="B1086" s="147"/>
      <c r="C1086" s="148"/>
      <c r="D1086" s="116"/>
      <c r="E1086" s="149"/>
      <c r="F1086" s="114"/>
      <c r="G1086" s="117"/>
      <c r="H1086" s="150"/>
      <c r="I1086" s="150"/>
      <c r="J1086" s="150"/>
      <c r="K1086" s="151"/>
      <c r="L1086" s="116"/>
      <c r="M1086" s="115"/>
      <c r="N1086" s="114"/>
      <c r="O1086" s="116"/>
      <c r="P1086" s="118"/>
      <c r="Q1086" s="116"/>
      <c r="R1086" s="116"/>
      <c r="S1086" s="116"/>
    </row>
    <row r="1087" spans="1:19">
      <c r="A1087" s="146"/>
      <c r="B1087" s="147"/>
      <c r="C1087" s="148"/>
      <c r="D1087" s="116"/>
      <c r="E1087" s="149"/>
      <c r="F1087" s="114"/>
      <c r="G1087" s="117"/>
      <c r="H1087" s="150"/>
      <c r="I1087" s="150"/>
      <c r="J1087" s="150"/>
      <c r="K1087" s="151"/>
      <c r="L1087" s="116"/>
      <c r="M1087" s="115"/>
      <c r="N1087" s="114"/>
      <c r="O1087" s="116"/>
      <c r="P1087" s="118"/>
      <c r="Q1087" s="116"/>
      <c r="R1087" s="116"/>
      <c r="S1087" s="116"/>
    </row>
    <row r="1088" spans="1:19">
      <c r="A1088" s="146"/>
      <c r="B1088" s="147"/>
      <c r="C1088" s="148"/>
      <c r="D1088" s="116"/>
      <c r="E1088" s="149"/>
      <c r="F1088" s="114"/>
      <c r="G1088" s="117"/>
      <c r="H1088" s="150"/>
      <c r="I1088" s="150"/>
      <c r="J1088" s="121"/>
      <c r="K1088" s="151"/>
      <c r="L1088" s="116"/>
      <c r="M1088" s="115"/>
      <c r="N1088" s="114"/>
      <c r="O1088" s="116"/>
      <c r="P1088" s="118"/>
      <c r="Q1088" s="116"/>
      <c r="R1088" s="116"/>
      <c r="S1088" s="116"/>
    </row>
    <row r="1089" spans="1:19">
      <c r="A1089" s="146"/>
      <c r="B1089" s="147"/>
      <c r="C1089" s="148"/>
      <c r="D1089" s="116"/>
      <c r="E1089" s="149"/>
      <c r="F1089" s="114"/>
      <c r="G1089" s="117"/>
      <c r="H1089" s="150"/>
      <c r="I1089" s="150"/>
      <c r="J1089" s="150"/>
      <c r="K1089" s="151"/>
      <c r="L1089" s="116"/>
      <c r="M1089" s="115"/>
      <c r="N1089" s="114"/>
      <c r="O1089" s="116"/>
      <c r="P1089" s="118"/>
      <c r="Q1089" s="116"/>
      <c r="R1089" s="116"/>
      <c r="S1089" s="116"/>
    </row>
    <row r="1090" spans="1:19">
      <c r="A1090" s="146"/>
      <c r="B1090" s="147"/>
      <c r="C1090" s="148"/>
      <c r="D1090" s="116"/>
      <c r="E1090" s="149"/>
      <c r="F1090" s="114"/>
      <c r="G1090" s="117"/>
      <c r="H1090" s="150"/>
      <c r="I1090" s="150"/>
      <c r="J1090" s="150"/>
      <c r="K1090" s="151"/>
      <c r="L1090" s="116"/>
      <c r="M1090" s="115"/>
      <c r="N1090" s="114"/>
      <c r="O1090" s="116"/>
      <c r="P1090" s="118"/>
      <c r="Q1090" s="116"/>
      <c r="R1090" s="116"/>
      <c r="S1090" s="116"/>
    </row>
    <row r="1091" spans="1:19">
      <c r="A1091" s="146"/>
      <c r="B1091" s="147"/>
      <c r="C1091" s="148"/>
      <c r="D1091" s="116"/>
      <c r="E1091" s="149"/>
      <c r="F1091" s="114"/>
      <c r="G1091" s="117"/>
      <c r="H1091" s="150"/>
      <c r="I1091" s="150"/>
      <c r="J1091" s="150"/>
      <c r="K1091" s="151"/>
      <c r="L1091" s="116"/>
      <c r="M1091" s="115"/>
      <c r="N1091" s="114"/>
      <c r="O1091" s="116"/>
      <c r="P1091" s="118"/>
      <c r="Q1091" s="116"/>
      <c r="R1091" s="116"/>
      <c r="S1091" s="116"/>
    </row>
    <row r="1092" spans="1:19">
      <c r="A1092" s="146"/>
      <c r="B1092" s="147"/>
      <c r="C1092" s="148"/>
      <c r="D1092" s="116"/>
      <c r="E1092" s="149"/>
      <c r="F1092" s="114"/>
      <c r="G1092" s="117"/>
      <c r="H1092" s="150"/>
      <c r="I1092" s="150"/>
      <c r="J1092" s="150"/>
      <c r="K1092" s="151"/>
      <c r="L1092" s="116"/>
      <c r="M1092" s="115"/>
      <c r="N1092" s="114"/>
      <c r="O1092" s="116"/>
      <c r="P1092" s="118"/>
      <c r="Q1092" s="116"/>
      <c r="R1092" s="116"/>
      <c r="S1092" s="116"/>
    </row>
    <row r="1093" spans="1:19">
      <c r="A1093" s="146"/>
      <c r="B1093" s="147"/>
      <c r="C1093" s="148"/>
      <c r="D1093" s="116"/>
      <c r="E1093" s="149"/>
      <c r="F1093" s="114"/>
      <c r="G1093" s="117"/>
      <c r="H1093" s="150"/>
      <c r="I1093" s="150"/>
      <c r="J1093" s="121"/>
      <c r="K1093" s="151"/>
      <c r="L1093" s="116"/>
      <c r="M1093" s="115"/>
      <c r="N1093" s="114"/>
      <c r="O1093" s="116"/>
      <c r="P1093" s="118"/>
      <c r="Q1093" s="116"/>
      <c r="R1093" s="116"/>
      <c r="S1093" s="116"/>
    </row>
    <row r="1094" spans="1:19">
      <c r="A1094" s="146"/>
      <c r="B1094" s="147"/>
      <c r="C1094" s="148"/>
      <c r="D1094" s="116"/>
      <c r="E1094" s="149"/>
      <c r="F1094" s="114"/>
      <c r="G1094" s="117"/>
      <c r="H1094" s="150"/>
      <c r="I1094" s="150"/>
      <c r="J1094" s="150"/>
      <c r="K1094" s="151"/>
      <c r="L1094" s="116"/>
      <c r="M1094" s="115"/>
      <c r="N1094" s="114"/>
      <c r="O1094" s="116"/>
      <c r="P1094" s="118"/>
      <c r="Q1094" s="116"/>
      <c r="R1094" s="116"/>
      <c r="S1094" s="116"/>
    </row>
    <row r="1095" spans="1:19">
      <c r="A1095" s="146"/>
      <c r="B1095" s="147"/>
      <c r="C1095" s="148"/>
      <c r="D1095" s="116"/>
      <c r="E1095" s="149"/>
      <c r="F1095" s="114"/>
      <c r="G1095" s="117"/>
      <c r="H1095" s="150"/>
      <c r="I1095" s="150"/>
      <c r="J1095" s="150"/>
      <c r="K1095" s="151"/>
      <c r="L1095" s="116"/>
      <c r="M1095" s="115"/>
      <c r="N1095" s="114"/>
      <c r="O1095" s="116"/>
      <c r="P1095" s="118"/>
      <c r="Q1095" s="116"/>
      <c r="R1095" s="116"/>
      <c r="S1095" s="116"/>
    </row>
    <row r="1096" spans="1:19">
      <c r="A1096" s="146"/>
      <c r="B1096" s="147"/>
      <c r="C1096" s="148"/>
      <c r="D1096" s="116"/>
      <c r="E1096" s="149"/>
      <c r="F1096" s="114"/>
      <c r="G1096" s="117"/>
      <c r="H1096" s="150"/>
      <c r="I1096" s="150"/>
      <c r="J1096" s="150"/>
      <c r="K1096" s="151"/>
      <c r="L1096" s="116"/>
      <c r="M1096" s="115"/>
      <c r="N1096" s="114"/>
      <c r="O1096" s="116"/>
      <c r="P1096" s="118"/>
      <c r="Q1096" s="116"/>
      <c r="R1096" s="116"/>
      <c r="S1096" s="116"/>
    </row>
    <row r="1097" spans="1:19">
      <c r="A1097" s="146"/>
      <c r="B1097" s="147"/>
      <c r="C1097" s="148"/>
      <c r="D1097" s="116"/>
      <c r="E1097" s="149"/>
      <c r="F1097" s="114"/>
      <c r="G1097" s="117"/>
      <c r="H1097" s="150"/>
      <c r="I1097" s="150"/>
      <c r="J1097" s="150"/>
      <c r="K1097" s="151"/>
      <c r="L1097" s="116"/>
      <c r="M1097" s="115"/>
      <c r="N1097" s="114"/>
      <c r="O1097" s="116"/>
      <c r="P1097" s="118"/>
      <c r="Q1097" s="116"/>
      <c r="R1097" s="116"/>
      <c r="S1097" s="116"/>
    </row>
    <row r="1098" spans="1:19">
      <c r="A1098" s="146"/>
      <c r="B1098" s="147"/>
      <c r="C1098" s="148"/>
      <c r="D1098" s="116"/>
      <c r="E1098" s="149"/>
      <c r="F1098" s="114"/>
      <c r="G1098" s="117"/>
      <c r="H1098" s="150"/>
      <c r="I1098" s="150"/>
      <c r="J1098" s="116"/>
      <c r="K1098" s="151"/>
      <c r="L1098" s="116"/>
      <c r="M1098" s="115"/>
      <c r="N1098" s="114"/>
      <c r="O1098" s="116"/>
      <c r="P1098" s="118"/>
      <c r="Q1098" s="116"/>
      <c r="R1098" s="116"/>
      <c r="S1098" s="116"/>
    </row>
    <row r="1099" spans="1:19">
      <c r="A1099" s="146"/>
      <c r="B1099" s="147"/>
      <c r="C1099" s="148"/>
      <c r="D1099" s="116"/>
      <c r="E1099" s="149"/>
      <c r="F1099" s="114"/>
      <c r="G1099" s="117"/>
      <c r="H1099" s="150"/>
      <c r="I1099" s="150"/>
      <c r="J1099" s="150"/>
      <c r="K1099" s="151"/>
      <c r="L1099" s="116"/>
      <c r="M1099" s="115"/>
      <c r="N1099" s="114"/>
      <c r="O1099" s="116"/>
      <c r="P1099" s="118"/>
      <c r="Q1099" s="116"/>
      <c r="R1099" s="116"/>
      <c r="S1099" s="116"/>
    </row>
    <row r="1100" spans="1:19">
      <c r="A1100" s="146"/>
      <c r="B1100" s="147"/>
      <c r="C1100" s="148"/>
      <c r="D1100" s="116"/>
      <c r="E1100" s="149"/>
      <c r="F1100" s="114"/>
      <c r="G1100" s="117"/>
      <c r="H1100" s="150"/>
      <c r="I1100" s="150"/>
      <c r="J1100" s="150"/>
      <c r="K1100" s="151"/>
      <c r="L1100" s="116"/>
      <c r="M1100" s="115"/>
      <c r="N1100" s="114"/>
      <c r="O1100" s="116"/>
      <c r="P1100" s="118"/>
      <c r="Q1100" s="116"/>
      <c r="R1100" s="116"/>
      <c r="S1100" s="116"/>
    </row>
    <row r="1101" spans="1:19">
      <c r="A1101" s="146"/>
      <c r="B1101" s="147"/>
      <c r="C1101" s="148"/>
      <c r="D1101" s="116"/>
      <c r="E1101" s="149"/>
      <c r="F1101" s="114"/>
      <c r="G1101" s="117"/>
      <c r="H1101" s="150"/>
      <c r="I1101" s="150"/>
      <c r="J1101" s="150"/>
      <c r="K1101" s="151"/>
      <c r="L1101" s="116"/>
      <c r="M1101" s="115"/>
      <c r="N1101" s="114"/>
      <c r="O1101" s="116"/>
      <c r="P1101" s="118"/>
      <c r="Q1101" s="116"/>
      <c r="R1101" s="116"/>
      <c r="S1101" s="116"/>
    </row>
    <row r="1102" spans="1:19">
      <c r="A1102" s="146"/>
      <c r="B1102" s="147"/>
      <c r="C1102" s="148"/>
      <c r="D1102" s="116"/>
      <c r="E1102" s="149"/>
      <c r="F1102" s="114"/>
      <c r="G1102" s="117"/>
      <c r="H1102" s="150"/>
      <c r="I1102" s="150"/>
      <c r="J1102" s="150"/>
      <c r="K1102" s="151"/>
      <c r="L1102" s="116"/>
      <c r="M1102" s="115"/>
      <c r="N1102" s="114"/>
      <c r="O1102" s="116"/>
      <c r="P1102" s="118"/>
      <c r="Q1102" s="116"/>
      <c r="R1102" s="116"/>
      <c r="S1102" s="116"/>
    </row>
    <row r="1103" spans="1:19">
      <c r="A1103" s="146"/>
      <c r="B1103" s="147"/>
      <c r="C1103" s="148"/>
      <c r="D1103" s="116"/>
      <c r="E1103" s="149"/>
      <c r="F1103" s="114"/>
      <c r="G1103" s="117"/>
      <c r="H1103" s="150"/>
      <c r="I1103" s="150"/>
      <c r="J1103" s="121"/>
      <c r="K1103" s="151"/>
      <c r="L1103" s="116"/>
      <c r="M1103" s="115"/>
      <c r="N1103" s="114"/>
      <c r="O1103" s="116"/>
      <c r="P1103" s="118"/>
      <c r="Q1103" s="116"/>
      <c r="R1103" s="116"/>
      <c r="S1103" s="116"/>
    </row>
    <row r="1104" spans="1:19">
      <c r="A1104" s="146"/>
      <c r="B1104" s="147"/>
      <c r="C1104" s="148"/>
      <c r="D1104" s="116"/>
      <c r="E1104" s="149"/>
      <c r="F1104" s="114"/>
      <c r="G1104" s="117"/>
      <c r="H1104" s="150"/>
      <c r="I1104" s="150"/>
      <c r="J1104" s="150"/>
      <c r="K1104" s="151"/>
      <c r="L1104" s="116"/>
      <c r="M1104" s="115"/>
      <c r="N1104" s="114"/>
      <c r="O1104" s="116"/>
      <c r="P1104" s="118"/>
      <c r="Q1104" s="116"/>
      <c r="R1104" s="116"/>
      <c r="S1104" s="116"/>
    </row>
    <row r="1105" spans="1:19">
      <c r="A1105" s="146"/>
      <c r="B1105" s="147"/>
      <c r="C1105" s="148"/>
      <c r="D1105" s="116"/>
      <c r="E1105" s="149"/>
      <c r="F1105" s="114"/>
      <c r="G1105" s="117"/>
      <c r="H1105" s="150"/>
      <c r="I1105" s="150"/>
      <c r="J1105" s="150"/>
      <c r="K1105" s="151"/>
      <c r="L1105" s="116"/>
      <c r="M1105" s="115"/>
      <c r="N1105" s="114"/>
      <c r="O1105" s="116"/>
      <c r="P1105" s="118"/>
      <c r="Q1105" s="116"/>
      <c r="R1105" s="116"/>
      <c r="S1105" s="116"/>
    </row>
    <row r="1106" spans="1:19">
      <c r="A1106" s="146"/>
      <c r="B1106" s="147"/>
      <c r="C1106" s="148"/>
      <c r="D1106" s="116"/>
      <c r="E1106" s="149"/>
      <c r="F1106" s="114"/>
      <c r="G1106" s="117"/>
      <c r="H1106" s="150"/>
      <c r="I1106" s="150"/>
      <c r="J1106" s="150"/>
      <c r="K1106" s="151"/>
      <c r="L1106" s="116"/>
      <c r="M1106" s="115"/>
      <c r="N1106" s="114"/>
      <c r="O1106" s="116"/>
      <c r="P1106" s="118"/>
      <c r="Q1106" s="116"/>
      <c r="R1106" s="116"/>
      <c r="S1106" s="116"/>
    </row>
    <row r="1107" spans="1:19">
      <c r="A1107" s="146"/>
      <c r="B1107" s="147"/>
      <c r="C1107" s="148"/>
      <c r="D1107" s="116"/>
      <c r="E1107" s="149"/>
      <c r="F1107" s="114"/>
      <c r="G1107" s="117"/>
      <c r="H1107" s="150"/>
      <c r="I1107" s="150"/>
      <c r="J1107" s="150"/>
      <c r="K1107" s="151"/>
      <c r="L1107" s="116"/>
      <c r="M1107" s="115"/>
      <c r="N1107" s="114"/>
      <c r="O1107" s="116"/>
      <c r="P1107" s="118"/>
      <c r="Q1107" s="116"/>
      <c r="R1107" s="116"/>
      <c r="S1107" s="116"/>
    </row>
    <row r="1108" spans="1:19">
      <c r="A1108" s="146"/>
      <c r="B1108" s="147"/>
      <c r="C1108" s="148"/>
      <c r="D1108" s="116"/>
      <c r="E1108" s="149"/>
      <c r="F1108" s="114"/>
      <c r="G1108" s="117"/>
      <c r="H1108" s="150"/>
      <c r="I1108" s="150"/>
      <c r="J1108" s="121"/>
      <c r="K1108" s="151"/>
      <c r="L1108" s="116"/>
      <c r="M1108" s="115"/>
      <c r="N1108" s="114"/>
      <c r="O1108" s="116"/>
      <c r="P1108" s="118"/>
      <c r="Q1108" s="116"/>
      <c r="R1108" s="116"/>
      <c r="S1108" s="116"/>
    </row>
    <row r="1109" spans="1:19">
      <c r="A1109" s="146"/>
      <c r="B1109" s="147"/>
      <c r="C1109" s="148"/>
      <c r="D1109" s="116"/>
      <c r="E1109" s="149"/>
      <c r="F1109" s="114"/>
      <c r="G1109" s="117"/>
      <c r="H1109" s="150"/>
      <c r="I1109" s="150"/>
      <c r="J1109" s="150"/>
      <c r="K1109" s="151"/>
      <c r="L1109" s="116"/>
      <c r="M1109" s="115"/>
      <c r="N1109" s="114"/>
      <c r="O1109" s="116"/>
      <c r="P1109" s="118"/>
      <c r="Q1109" s="116"/>
      <c r="R1109" s="116"/>
      <c r="S1109" s="116"/>
    </row>
    <row r="1110" spans="1:19">
      <c r="A1110" s="146"/>
      <c r="B1110" s="147"/>
      <c r="C1110" s="148"/>
      <c r="D1110" s="116"/>
      <c r="E1110" s="149"/>
      <c r="F1110" s="114"/>
      <c r="G1110" s="117"/>
      <c r="H1110" s="150"/>
      <c r="I1110" s="150"/>
      <c r="J1110" s="150"/>
      <c r="K1110" s="151"/>
      <c r="L1110" s="116"/>
      <c r="M1110" s="115"/>
      <c r="N1110" s="114"/>
      <c r="O1110" s="116"/>
      <c r="P1110" s="118"/>
      <c r="Q1110" s="116"/>
      <c r="R1110" s="116"/>
      <c r="S1110" s="116"/>
    </row>
    <row r="1111" spans="1:19">
      <c r="A1111" s="146"/>
      <c r="B1111" s="147"/>
      <c r="C1111" s="148"/>
      <c r="D1111" s="116"/>
      <c r="E1111" s="149"/>
      <c r="F1111" s="114"/>
      <c r="G1111" s="117"/>
      <c r="H1111" s="150"/>
      <c r="I1111" s="150"/>
      <c r="J1111" s="150"/>
      <c r="K1111" s="151"/>
      <c r="L1111" s="116"/>
      <c r="M1111" s="115"/>
      <c r="N1111" s="114"/>
      <c r="O1111" s="116"/>
      <c r="P1111" s="118"/>
      <c r="Q1111" s="116"/>
      <c r="R1111" s="116"/>
      <c r="S1111" s="116"/>
    </row>
    <row r="1112" spans="1:19">
      <c r="A1112" s="146"/>
      <c r="B1112" s="147"/>
      <c r="C1112" s="148"/>
      <c r="D1112" s="116"/>
      <c r="E1112" s="149"/>
      <c r="F1112" s="114"/>
      <c r="G1112" s="117"/>
      <c r="H1112" s="150"/>
      <c r="I1112" s="150"/>
      <c r="J1112" s="150"/>
      <c r="K1112" s="151"/>
      <c r="L1112" s="116"/>
      <c r="M1112" s="115"/>
      <c r="N1112" s="114"/>
      <c r="O1112" s="116"/>
      <c r="P1112" s="118"/>
      <c r="Q1112" s="116"/>
      <c r="R1112" s="116"/>
      <c r="S1112" s="116"/>
    </row>
    <row r="1113" spans="1:19">
      <c r="A1113" s="146"/>
      <c r="B1113" s="147"/>
      <c r="C1113" s="148"/>
      <c r="D1113" s="116"/>
      <c r="E1113" s="149"/>
      <c r="F1113" s="114"/>
      <c r="G1113" s="117"/>
      <c r="H1113" s="150"/>
      <c r="I1113" s="150"/>
      <c r="J1113" s="121"/>
      <c r="K1113" s="151"/>
      <c r="L1113" s="116"/>
      <c r="M1113" s="115"/>
      <c r="N1113" s="114"/>
      <c r="O1113" s="116"/>
      <c r="P1113" s="118"/>
      <c r="Q1113" s="116"/>
      <c r="R1113" s="116"/>
      <c r="S1113" s="116"/>
    </row>
    <row r="1114" spans="1:19">
      <c r="A1114" s="146"/>
      <c r="B1114" s="147"/>
      <c r="C1114" s="148"/>
      <c r="D1114" s="116"/>
      <c r="E1114" s="149"/>
      <c r="F1114" s="114"/>
      <c r="G1114" s="117"/>
      <c r="H1114" s="150"/>
      <c r="I1114" s="150"/>
      <c r="J1114" s="150"/>
      <c r="K1114" s="151"/>
      <c r="L1114" s="116"/>
      <c r="M1114" s="115"/>
      <c r="N1114" s="114"/>
      <c r="O1114" s="116"/>
      <c r="P1114" s="118"/>
      <c r="Q1114" s="116"/>
      <c r="R1114" s="116"/>
      <c r="S1114" s="116"/>
    </row>
    <row r="1115" spans="1:19">
      <c r="A1115" s="146"/>
      <c r="B1115" s="147"/>
      <c r="C1115" s="148"/>
      <c r="D1115" s="116"/>
      <c r="E1115" s="149"/>
      <c r="F1115" s="114"/>
      <c r="G1115" s="117"/>
      <c r="H1115" s="150"/>
      <c r="I1115" s="150"/>
      <c r="J1115" s="150"/>
      <c r="K1115" s="151"/>
      <c r="L1115" s="116"/>
      <c r="M1115" s="115"/>
      <c r="N1115" s="114"/>
      <c r="O1115" s="116"/>
      <c r="P1115" s="118"/>
      <c r="Q1115" s="116"/>
      <c r="R1115" s="116"/>
      <c r="S1115" s="116"/>
    </row>
    <row r="1116" spans="1:19">
      <c r="A1116" s="146"/>
      <c r="B1116" s="147"/>
      <c r="C1116" s="148"/>
      <c r="D1116" s="116"/>
      <c r="E1116" s="149"/>
      <c r="F1116" s="114"/>
      <c r="G1116" s="117"/>
      <c r="H1116" s="150"/>
      <c r="I1116" s="150"/>
      <c r="J1116" s="150"/>
      <c r="K1116" s="151"/>
      <c r="L1116" s="116"/>
      <c r="M1116" s="115"/>
      <c r="N1116" s="114"/>
      <c r="O1116" s="116"/>
      <c r="P1116" s="118"/>
      <c r="Q1116" s="116"/>
      <c r="R1116" s="116"/>
      <c r="S1116" s="116"/>
    </row>
    <row r="1117" spans="1:19">
      <c r="A1117" s="146"/>
      <c r="B1117" s="147"/>
      <c r="C1117" s="148"/>
      <c r="D1117" s="116"/>
      <c r="E1117" s="149"/>
      <c r="F1117" s="114"/>
      <c r="G1117" s="117"/>
      <c r="H1117" s="150"/>
      <c r="I1117" s="150"/>
      <c r="J1117" s="150"/>
      <c r="K1117" s="151"/>
      <c r="L1117" s="116"/>
      <c r="M1117" s="115"/>
      <c r="N1117" s="114"/>
      <c r="O1117" s="116"/>
      <c r="P1117" s="118"/>
      <c r="Q1117" s="116"/>
      <c r="R1117" s="116"/>
      <c r="S1117" s="116"/>
    </row>
    <row r="1118" spans="1:19">
      <c r="A1118" s="146"/>
      <c r="B1118" s="147"/>
      <c r="C1118" s="148"/>
      <c r="D1118" s="116"/>
      <c r="E1118" s="149"/>
      <c r="F1118" s="114"/>
      <c r="G1118" s="117"/>
      <c r="H1118" s="150"/>
      <c r="I1118" s="150"/>
      <c r="J1118" s="116"/>
      <c r="K1118" s="151"/>
      <c r="L1118" s="116"/>
      <c r="M1118" s="115"/>
      <c r="N1118" s="114"/>
      <c r="O1118" s="116"/>
      <c r="P1118" s="118"/>
      <c r="Q1118" s="116"/>
      <c r="R1118" s="116"/>
      <c r="S1118" s="116"/>
    </row>
    <row r="1119" spans="1:19">
      <c r="A1119" s="146"/>
      <c r="B1119" s="147"/>
      <c r="C1119" s="148"/>
      <c r="D1119" s="116"/>
      <c r="E1119" s="149"/>
      <c r="F1119" s="114"/>
      <c r="G1119" s="117"/>
      <c r="H1119" s="150"/>
      <c r="I1119" s="150"/>
      <c r="J1119" s="150"/>
      <c r="K1119" s="151"/>
      <c r="L1119" s="116"/>
      <c r="M1119" s="115"/>
      <c r="N1119" s="114"/>
      <c r="O1119" s="116"/>
      <c r="P1119" s="118"/>
      <c r="Q1119" s="116"/>
      <c r="R1119" s="116"/>
      <c r="S1119" s="116"/>
    </row>
    <row r="1120" spans="1:19">
      <c r="A1120" s="146"/>
      <c r="B1120" s="147"/>
      <c r="C1120" s="148"/>
      <c r="D1120" s="116"/>
      <c r="E1120" s="149"/>
      <c r="F1120" s="114"/>
      <c r="G1120" s="117"/>
      <c r="H1120" s="150"/>
      <c r="I1120" s="150"/>
      <c r="J1120" s="150"/>
      <c r="K1120" s="151"/>
      <c r="L1120" s="116"/>
      <c r="M1120" s="115"/>
      <c r="N1120" s="114"/>
      <c r="O1120" s="116"/>
      <c r="P1120" s="118"/>
      <c r="Q1120" s="116"/>
      <c r="R1120" s="116"/>
      <c r="S1120" s="116"/>
    </row>
    <row r="1121" spans="1:19">
      <c r="A1121" s="146"/>
      <c r="B1121" s="147"/>
      <c r="C1121" s="148"/>
      <c r="D1121" s="116"/>
      <c r="E1121" s="149"/>
      <c r="F1121" s="114"/>
      <c r="G1121" s="117"/>
      <c r="H1121" s="150"/>
      <c r="I1121" s="150"/>
      <c r="J1121" s="150"/>
      <c r="K1121" s="151"/>
      <c r="L1121" s="116"/>
      <c r="M1121" s="115"/>
      <c r="N1121" s="114"/>
      <c r="O1121" s="116"/>
      <c r="P1121" s="118"/>
      <c r="Q1121" s="116"/>
      <c r="R1121" s="116"/>
      <c r="S1121" s="116"/>
    </row>
    <row r="1122" spans="1:19">
      <c r="A1122" s="146"/>
      <c r="B1122" s="147"/>
      <c r="C1122" s="148"/>
      <c r="D1122" s="116"/>
      <c r="E1122" s="149"/>
      <c r="F1122" s="114"/>
      <c r="G1122" s="117"/>
      <c r="H1122" s="150"/>
      <c r="I1122" s="150"/>
      <c r="J1122" s="150"/>
      <c r="K1122" s="151"/>
      <c r="L1122" s="116"/>
      <c r="M1122" s="115"/>
      <c r="N1122" s="114"/>
      <c r="O1122" s="116"/>
      <c r="P1122" s="118"/>
      <c r="Q1122" s="116"/>
      <c r="R1122" s="116"/>
      <c r="S1122" s="116"/>
    </row>
    <row r="1123" spans="1:19">
      <c r="A1123" s="146"/>
      <c r="B1123" s="147"/>
      <c r="C1123" s="148"/>
      <c r="D1123" s="116"/>
      <c r="E1123" s="149"/>
      <c r="F1123" s="114"/>
      <c r="G1123" s="117"/>
      <c r="H1123" s="150"/>
      <c r="I1123" s="150"/>
      <c r="J1123" s="116"/>
      <c r="K1123" s="151"/>
      <c r="L1123" s="116"/>
      <c r="M1123" s="115"/>
      <c r="N1123" s="114"/>
      <c r="O1123" s="116"/>
      <c r="P1123" s="118"/>
      <c r="Q1123" s="116"/>
      <c r="R1123" s="116"/>
      <c r="S1123" s="116"/>
    </row>
    <row r="1124" spans="1:19">
      <c r="A1124" s="146"/>
      <c r="B1124" s="147"/>
      <c r="C1124" s="148"/>
      <c r="D1124" s="116"/>
      <c r="E1124" s="149"/>
      <c r="F1124" s="114"/>
      <c r="G1124" s="117"/>
      <c r="H1124" s="150"/>
      <c r="I1124" s="150"/>
      <c r="J1124" s="150"/>
      <c r="K1124" s="151"/>
      <c r="L1124" s="116"/>
      <c r="M1124" s="115"/>
      <c r="N1124" s="114"/>
      <c r="O1124" s="116"/>
      <c r="P1124" s="118"/>
      <c r="Q1124" s="116"/>
      <c r="R1124" s="116"/>
      <c r="S1124" s="116"/>
    </row>
    <row r="1125" spans="1:19">
      <c r="A1125" s="146"/>
      <c r="B1125" s="147"/>
      <c r="C1125" s="148"/>
      <c r="D1125" s="116"/>
      <c r="E1125" s="149"/>
      <c r="F1125" s="114"/>
      <c r="G1125" s="117"/>
      <c r="H1125" s="150"/>
      <c r="I1125" s="150"/>
      <c r="J1125" s="150"/>
      <c r="K1125" s="151"/>
      <c r="L1125" s="116"/>
      <c r="M1125" s="115"/>
      <c r="N1125" s="114"/>
      <c r="O1125" s="116"/>
      <c r="P1125" s="118"/>
      <c r="Q1125" s="116"/>
      <c r="R1125" s="116"/>
      <c r="S1125" s="116"/>
    </row>
    <row r="1126" spans="1:19">
      <c r="A1126" s="146"/>
      <c r="B1126" s="147"/>
      <c r="C1126" s="148"/>
      <c r="D1126" s="116"/>
      <c r="E1126" s="149"/>
      <c r="F1126" s="114"/>
      <c r="G1126" s="117"/>
      <c r="H1126" s="150"/>
      <c r="I1126" s="150"/>
      <c r="J1126" s="150"/>
      <c r="K1126" s="151"/>
      <c r="L1126" s="116"/>
      <c r="M1126" s="115"/>
      <c r="N1126" s="114"/>
      <c r="O1126" s="116"/>
      <c r="P1126" s="118"/>
      <c r="Q1126" s="116"/>
      <c r="R1126" s="116"/>
      <c r="S1126" s="116"/>
    </row>
    <row r="1127" spans="1:19">
      <c r="A1127" s="146"/>
      <c r="B1127" s="147"/>
      <c r="C1127" s="148"/>
      <c r="D1127" s="116"/>
      <c r="E1127" s="149"/>
      <c r="F1127" s="114"/>
      <c r="G1127" s="117"/>
      <c r="H1127" s="150"/>
      <c r="I1127" s="150"/>
      <c r="J1127" s="150"/>
      <c r="K1127" s="151"/>
      <c r="L1127" s="116"/>
      <c r="M1127" s="115"/>
      <c r="N1127" s="114"/>
      <c r="O1127" s="116"/>
      <c r="P1127" s="118"/>
      <c r="Q1127" s="116"/>
      <c r="R1127" s="116"/>
      <c r="S1127" s="116"/>
    </row>
    <row r="1128" spans="1:19">
      <c r="A1128" s="146"/>
      <c r="B1128" s="147"/>
      <c r="C1128" s="148"/>
      <c r="D1128" s="116"/>
      <c r="E1128" s="149"/>
      <c r="F1128" s="114"/>
      <c r="G1128" s="117"/>
      <c r="H1128" s="150"/>
      <c r="I1128" s="150"/>
      <c r="J1128" s="116"/>
      <c r="K1128" s="151"/>
      <c r="L1128" s="116"/>
      <c r="M1128" s="115"/>
      <c r="N1128" s="114"/>
      <c r="O1128" s="116"/>
      <c r="P1128" s="118"/>
      <c r="Q1128" s="116"/>
      <c r="R1128" s="116"/>
      <c r="S1128" s="116"/>
    </row>
    <row r="1129" spans="1:19">
      <c r="A1129" s="146"/>
      <c r="B1129" s="147"/>
      <c r="C1129" s="148"/>
      <c r="D1129" s="116"/>
      <c r="E1129" s="149"/>
      <c r="F1129" s="114"/>
      <c r="G1129" s="117"/>
      <c r="H1129" s="150"/>
      <c r="I1129" s="150"/>
      <c r="J1129" s="150"/>
      <c r="K1129" s="151"/>
      <c r="L1129" s="116"/>
      <c r="M1129" s="115"/>
      <c r="N1129" s="114"/>
      <c r="O1129" s="116"/>
      <c r="P1129" s="118"/>
      <c r="Q1129" s="116"/>
      <c r="R1129" s="116"/>
      <c r="S1129" s="116"/>
    </row>
    <row r="1130" spans="1:19">
      <c r="A1130" s="146"/>
      <c r="B1130" s="147"/>
      <c r="C1130" s="148"/>
      <c r="D1130" s="116"/>
      <c r="E1130" s="149"/>
      <c r="F1130" s="114"/>
      <c r="G1130" s="117"/>
      <c r="H1130" s="150"/>
      <c r="I1130" s="150"/>
      <c r="J1130" s="150"/>
      <c r="K1130" s="151"/>
      <c r="L1130" s="116"/>
      <c r="M1130" s="115"/>
      <c r="N1130" s="114"/>
      <c r="O1130" s="116"/>
      <c r="P1130" s="118"/>
      <c r="Q1130" s="116"/>
      <c r="R1130" s="116"/>
      <c r="S1130" s="116"/>
    </row>
    <row r="1131" spans="1:19">
      <c r="A1131" s="146"/>
      <c r="B1131" s="147"/>
      <c r="C1131" s="148"/>
      <c r="D1131" s="116"/>
      <c r="E1131" s="149"/>
      <c r="F1131" s="114"/>
      <c r="G1131" s="117"/>
      <c r="H1131" s="150"/>
      <c r="I1131" s="150"/>
      <c r="J1131" s="150"/>
      <c r="K1131" s="151"/>
      <c r="L1131" s="116"/>
      <c r="M1131" s="115"/>
      <c r="N1131" s="114"/>
      <c r="O1131" s="116"/>
      <c r="P1131" s="118"/>
      <c r="Q1131" s="116"/>
      <c r="R1131" s="116"/>
      <c r="S1131" s="116"/>
    </row>
    <row r="1132" spans="1:19">
      <c r="A1132" s="146"/>
      <c r="B1132" s="147"/>
      <c r="C1132" s="148"/>
      <c r="D1132" s="116"/>
      <c r="E1132" s="149"/>
      <c r="F1132" s="114"/>
      <c r="G1132" s="117"/>
      <c r="H1132" s="150"/>
      <c r="I1132" s="150"/>
      <c r="J1132" s="150"/>
      <c r="K1132" s="151"/>
      <c r="L1132" s="116"/>
      <c r="M1132" s="115"/>
      <c r="N1132" s="114"/>
      <c r="O1132" s="116"/>
      <c r="P1132" s="118"/>
      <c r="Q1132" s="116"/>
      <c r="R1132" s="116"/>
      <c r="S1132" s="116"/>
    </row>
    <row r="1133" spans="1:19">
      <c r="A1133" s="146"/>
      <c r="B1133" s="147"/>
      <c r="C1133" s="148"/>
      <c r="D1133" s="116"/>
      <c r="E1133" s="149"/>
      <c r="F1133" s="114"/>
      <c r="G1133" s="117"/>
      <c r="H1133" s="150"/>
      <c r="I1133" s="150"/>
      <c r="J1133" s="116"/>
      <c r="K1133" s="151"/>
      <c r="L1133" s="116"/>
      <c r="M1133" s="115"/>
      <c r="N1133" s="114"/>
      <c r="O1133" s="116"/>
      <c r="P1133" s="118"/>
      <c r="Q1133" s="116"/>
      <c r="R1133" s="116"/>
      <c r="S1133" s="116"/>
    </row>
    <row r="1134" spans="1:19">
      <c r="A1134" s="146"/>
      <c r="B1134" s="147"/>
      <c r="C1134" s="148"/>
      <c r="D1134" s="116"/>
      <c r="E1134" s="149"/>
      <c r="F1134" s="114"/>
      <c r="G1134" s="117"/>
      <c r="H1134" s="150"/>
      <c r="I1134" s="150"/>
      <c r="J1134" s="150"/>
      <c r="K1134" s="151"/>
      <c r="L1134" s="116"/>
      <c r="M1134" s="115"/>
      <c r="N1134" s="114"/>
      <c r="O1134" s="116"/>
      <c r="P1134" s="118"/>
      <c r="Q1134" s="116"/>
      <c r="R1134" s="116"/>
      <c r="S1134" s="116"/>
    </row>
    <row r="1135" spans="1:19">
      <c r="A1135" s="146"/>
      <c r="B1135" s="147"/>
      <c r="C1135" s="148"/>
      <c r="D1135" s="116"/>
      <c r="E1135" s="149"/>
      <c r="F1135" s="114"/>
      <c r="G1135" s="117"/>
      <c r="H1135" s="150"/>
      <c r="I1135" s="150"/>
      <c r="J1135" s="150"/>
      <c r="K1135" s="151"/>
      <c r="L1135" s="116"/>
      <c r="M1135" s="115"/>
      <c r="N1135" s="114"/>
      <c r="O1135" s="116"/>
      <c r="P1135" s="118"/>
      <c r="Q1135" s="116"/>
      <c r="R1135" s="116"/>
      <c r="S1135" s="116"/>
    </row>
    <row r="1136" spans="1:19">
      <c r="A1136" s="146"/>
      <c r="B1136" s="147"/>
      <c r="C1136" s="148"/>
      <c r="D1136" s="116"/>
      <c r="E1136" s="149"/>
      <c r="F1136" s="114"/>
      <c r="G1136" s="117"/>
      <c r="H1136" s="150"/>
      <c r="I1136" s="150"/>
      <c r="J1136" s="150"/>
      <c r="K1136" s="151"/>
      <c r="L1136" s="116"/>
      <c r="M1136" s="115"/>
      <c r="N1136" s="114"/>
      <c r="O1136" s="116"/>
      <c r="P1136" s="118"/>
      <c r="Q1136" s="116"/>
      <c r="R1136" s="116"/>
      <c r="S1136" s="116"/>
    </row>
    <row r="1137" spans="1:19">
      <c r="A1137" s="146"/>
      <c r="B1137" s="147"/>
      <c r="C1137" s="148"/>
      <c r="D1137" s="116"/>
      <c r="E1137" s="149"/>
      <c r="F1137" s="114"/>
      <c r="G1137" s="117"/>
      <c r="H1137" s="150"/>
      <c r="I1137" s="150"/>
      <c r="J1137" s="150"/>
      <c r="K1137" s="151"/>
      <c r="L1137" s="116"/>
      <c r="M1137" s="115"/>
      <c r="N1137" s="114"/>
      <c r="O1137" s="116"/>
      <c r="P1137" s="118"/>
      <c r="Q1137" s="116"/>
      <c r="R1137" s="116"/>
      <c r="S1137" s="116"/>
    </row>
    <row r="1138" spans="1:19">
      <c r="A1138" s="146"/>
      <c r="B1138" s="147"/>
      <c r="C1138" s="148"/>
      <c r="D1138" s="116"/>
      <c r="E1138" s="149"/>
      <c r="F1138" s="114"/>
      <c r="G1138" s="117"/>
      <c r="H1138" s="150"/>
      <c r="I1138" s="150"/>
      <c r="J1138" s="116"/>
      <c r="K1138" s="151"/>
      <c r="L1138" s="116"/>
      <c r="M1138" s="115"/>
      <c r="N1138" s="114"/>
      <c r="O1138" s="116"/>
      <c r="P1138" s="118"/>
      <c r="Q1138" s="116"/>
      <c r="R1138" s="116"/>
      <c r="S1138" s="116"/>
    </row>
    <row r="1139" spans="1:19">
      <c r="A1139" s="146"/>
      <c r="B1139" s="147"/>
      <c r="C1139" s="148"/>
      <c r="D1139" s="116"/>
      <c r="E1139" s="149"/>
      <c r="F1139" s="114"/>
      <c r="G1139" s="117"/>
      <c r="H1139" s="150"/>
      <c r="I1139" s="150"/>
      <c r="J1139" s="116"/>
      <c r="K1139" s="151"/>
      <c r="L1139" s="116"/>
      <c r="M1139" s="115"/>
      <c r="N1139" s="114"/>
      <c r="O1139" s="116"/>
      <c r="P1139" s="118"/>
      <c r="Q1139" s="116"/>
      <c r="R1139" s="116"/>
      <c r="S1139" s="116"/>
    </row>
    <row r="1140" spans="1:19">
      <c r="A1140" s="146"/>
      <c r="B1140" s="147"/>
      <c r="C1140" s="148"/>
      <c r="D1140" s="116"/>
      <c r="E1140" s="149"/>
      <c r="F1140" s="114"/>
      <c r="G1140" s="117"/>
      <c r="H1140" s="150"/>
      <c r="I1140" s="150"/>
      <c r="J1140" s="150"/>
      <c r="K1140" s="151"/>
      <c r="L1140" s="116"/>
      <c r="M1140" s="115"/>
      <c r="N1140" s="114"/>
      <c r="O1140" s="116"/>
      <c r="P1140" s="118"/>
      <c r="Q1140" s="116"/>
      <c r="R1140" s="116"/>
      <c r="S1140" s="116"/>
    </row>
    <row r="1141" spans="1:19">
      <c r="A1141" s="146"/>
      <c r="B1141" s="147"/>
      <c r="C1141" s="148"/>
      <c r="D1141" s="116"/>
      <c r="E1141" s="149"/>
      <c r="F1141" s="114"/>
      <c r="G1141" s="117"/>
      <c r="H1141" s="150"/>
      <c r="I1141" s="150"/>
      <c r="J1141" s="150"/>
      <c r="K1141" s="151"/>
      <c r="L1141" s="116"/>
      <c r="M1141" s="115"/>
      <c r="N1141" s="114"/>
      <c r="O1141" s="116"/>
      <c r="P1141" s="118"/>
      <c r="Q1141" s="116"/>
      <c r="R1141" s="116"/>
      <c r="S1141" s="116"/>
    </row>
    <row r="1142" spans="1:19">
      <c r="A1142" s="146"/>
      <c r="B1142" s="147"/>
      <c r="C1142" s="148"/>
      <c r="D1142" s="116"/>
      <c r="E1142" s="149"/>
      <c r="F1142" s="114"/>
      <c r="G1142" s="117"/>
      <c r="H1142" s="150"/>
      <c r="I1142" s="150"/>
      <c r="J1142" s="150"/>
      <c r="K1142" s="151"/>
      <c r="L1142" s="116"/>
      <c r="M1142" s="115"/>
      <c r="N1142" s="114"/>
      <c r="O1142" s="116"/>
      <c r="P1142" s="118"/>
      <c r="Q1142" s="116"/>
      <c r="R1142" s="116"/>
      <c r="S1142" s="116"/>
    </row>
    <row r="1143" spans="1:19">
      <c r="A1143" s="146"/>
      <c r="B1143" s="147"/>
      <c r="C1143" s="148"/>
      <c r="D1143" s="116"/>
      <c r="E1143" s="149"/>
      <c r="F1143" s="114"/>
      <c r="G1143" s="117"/>
      <c r="H1143" s="150"/>
      <c r="I1143" s="150"/>
      <c r="J1143" s="150"/>
      <c r="K1143" s="151"/>
      <c r="L1143" s="116"/>
      <c r="M1143" s="115"/>
      <c r="N1143" s="114"/>
      <c r="O1143" s="116"/>
      <c r="P1143" s="118"/>
      <c r="Q1143" s="116"/>
      <c r="R1143" s="116"/>
      <c r="S1143" s="116"/>
    </row>
    <row r="1144" spans="1:19">
      <c r="A1144" s="146"/>
      <c r="B1144" s="147"/>
      <c r="C1144" s="148"/>
      <c r="D1144" s="116"/>
      <c r="E1144" s="149"/>
      <c r="F1144" s="114"/>
      <c r="G1144" s="114"/>
      <c r="H1144" s="150"/>
      <c r="I1144" s="150"/>
      <c r="J1144" s="150"/>
      <c r="K1144" s="151"/>
      <c r="L1144" s="116"/>
      <c r="M1144" s="115"/>
      <c r="N1144" s="114"/>
      <c r="O1144" s="116"/>
      <c r="P1144" s="118"/>
      <c r="Q1144" s="116"/>
      <c r="R1144" s="116"/>
      <c r="S1144" s="116"/>
    </row>
    <row r="1145" spans="1:19">
      <c r="A1145" s="146"/>
      <c r="B1145" s="147"/>
      <c r="C1145" s="148"/>
      <c r="D1145" s="116"/>
      <c r="E1145" s="149"/>
      <c r="F1145" s="114"/>
      <c r="G1145" s="117"/>
      <c r="H1145" s="150"/>
      <c r="I1145" s="150"/>
      <c r="J1145" s="116"/>
      <c r="K1145" s="151"/>
      <c r="L1145" s="116"/>
      <c r="M1145" s="115"/>
      <c r="N1145" s="114"/>
      <c r="O1145" s="116"/>
      <c r="P1145" s="118"/>
      <c r="Q1145" s="116"/>
      <c r="R1145" s="116"/>
      <c r="S1145" s="116"/>
    </row>
    <row r="1146" spans="1:19">
      <c r="A1146" s="146"/>
      <c r="B1146" s="147"/>
      <c r="C1146" s="148"/>
      <c r="D1146" s="116"/>
      <c r="E1146" s="149"/>
      <c r="F1146" s="114"/>
      <c r="G1146" s="117"/>
      <c r="H1146" s="150"/>
      <c r="I1146" s="150"/>
      <c r="J1146" s="150"/>
      <c r="K1146" s="151"/>
      <c r="L1146" s="116"/>
      <c r="M1146" s="115"/>
      <c r="N1146" s="114"/>
      <c r="O1146" s="116"/>
      <c r="P1146" s="118"/>
      <c r="Q1146" s="116"/>
      <c r="R1146" s="116"/>
      <c r="S1146" s="116"/>
    </row>
    <row r="1147" spans="1:19">
      <c r="A1147" s="146"/>
      <c r="B1147" s="147"/>
      <c r="C1147" s="148"/>
      <c r="D1147" s="116"/>
      <c r="E1147" s="149"/>
      <c r="F1147" s="114"/>
      <c r="G1147" s="117"/>
      <c r="H1147" s="150"/>
      <c r="I1147" s="150"/>
      <c r="J1147" s="150"/>
      <c r="K1147" s="151"/>
      <c r="L1147" s="116"/>
      <c r="M1147" s="115"/>
      <c r="N1147" s="114"/>
      <c r="O1147" s="116"/>
      <c r="P1147" s="118"/>
      <c r="Q1147" s="116"/>
      <c r="R1147" s="116"/>
      <c r="S1147" s="116"/>
    </row>
    <row r="1148" spans="1:19">
      <c r="A1148" s="146"/>
      <c r="B1148" s="147"/>
      <c r="C1148" s="148"/>
      <c r="D1148" s="116"/>
      <c r="E1148" s="149"/>
      <c r="F1148" s="114"/>
      <c r="G1148" s="117"/>
      <c r="H1148" s="150"/>
      <c r="I1148" s="150"/>
      <c r="J1148" s="150"/>
      <c r="K1148" s="151"/>
      <c r="L1148" s="116"/>
      <c r="M1148" s="115"/>
      <c r="N1148" s="114"/>
      <c r="O1148" s="116"/>
      <c r="P1148" s="118"/>
      <c r="Q1148" s="116"/>
      <c r="R1148" s="116"/>
      <c r="S1148" s="116"/>
    </row>
    <row r="1149" spans="1:19">
      <c r="A1149" s="146"/>
      <c r="B1149" s="147"/>
      <c r="C1149" s="148"/>
      <c r="D1149" s="116"/>
      <c r="E1149" s="149"/>
      <c r="F1149" s="114"/>
      <c r="G1149" s="117"/>
      <c r="H1149" s="150"/>
      <c r="I1149" s="150"/>
      <c r="J1149" s="150"/>
      <c r="K1149" s="151"/>
      <c r="L1149" s="116"/>
      <c r="M1149" s="115"/>
      <c r="N1149" s="114"/>
      <c r="O1149" s="116"/>
      <c r="P1149" s="118"/>
      <c r="Q1149" s="116"/>
      <c r="R1149" s="116"/>
      <c r="S1149" s="116"/>
    </row>
    <row r="1150" spans="1:19">
      <c r="A1150" s="146"/>
      <c r="B1150" s="147"/>
      <c r="C1150" s="148"/>
      <c r="D1150" s="116"/>
      <c r="E1150" s="149"/>
      <c r="F1150" s="114"/>
      <c r="G1150" s="114"/>
      <c r="H1150" s="150"/>
      <c r="I1150" s="150"/>
      <c r="J1150" s="150"/>
      <c r="K1150" s="151"/>
      <c r="L1150" s="116"/>
      <c r="M1150" s="115"/>
      <c r="N1150" s="114"/>
      <c r="O1150" s="116"/>
      <c r="P1150" s="118"/>
      <c r="Q1150" s="116"/>
      <c r="R1150" s="116"/>
      <c r="S1150" s="116"/>
    </row>
    <row r="1151" spans="1:19">
      <c r="A1151" s="146"/>
      <c r="B1151" s="147"/>
      <c r="C1151" s="148"/>
      <c r="D1151" s="116"/>
      <c r="E1151" s="149"/>
      <c r="F1151" s="114"/>
      <c r="G1151" s="117"/>
      <c r="H1151" s="150"/>
      <c r="I1151" s="150"/>
      <c r="J1151" s="116"/>
      <c r="K1151" s="151"/>
      <c r="L1151" s="116"/>
      <c r="M1151" s="115"/>
      <c r="N1151" s="114"/>
      <c r="O1151" s="116"/>
      <c r="P1151" s="118"/>
      <c r="Q1151" s="116"/>
      <c r="R1151" s="116"/>
      <c r="S1151" s="116"/>
    </row>
    <row r="1152" spans="1:19">
      <c r="A1152" s="146"/>
      <c r="B1152" s="147"/>
      <c r="C1152" s="148"/>
      <c r="D1152" s="116"/>
      <c r="E1152" s="149"/>
      <c r="F1152" s="114"/>
      <c r="G1152" s="117"/>
      <c r="H1152" s="150"/>
      <c r="I1152" s="150"/>
      <c r="J1152" s="150"/>
      <c r="K1152" s="151"/>
      <c r="L1152" s="116"/>
      <c r="M1152" s="115"/>
      <c r="N1152" s="114"/>
      <c r="O1152" s="116"/>
      <c r="P1152" s="118"/>
      <c r="Q1152" s="116"/>
      <c r="R1152" s="116"/>
      <c r="S1152" s="116"/>
    </row>
    <row r="1153" spans="1:19">
      <c r="A1153" s="146"/>
      <c r="B1153" s="147"/>
      <c r="C1153" s="148"/>
      <c r="D1153" s="116"/>
      <c r="E1153" s="149"/>
      <c r="F1153" s="114"/>
      <c r="G1153" s="117"/>
      <c r="H1153" s="150"/>
      <c r="I1153" s="150"/>
      <c r="J1153" s="150"/>
      <c r="K1153" s="151"/>
      <c r="L1153" s="116"/>
      <c r="M1153" s="115"/>
      <c r="N1153" s="114"/>
      <c r="O1153" s="116"/>
      <c r="P1153" s="118"/>
      <c r="Q1153" s="116"/>
      <c r="R1153" s="116"/>
      <c r="S1153" s="116"/>
    </row>
    <row r="1154" spans="1:19">
      <c r="A1154" s="146"/>
      <c r="B1154" s="147"/>
      <c r="C1154" s="148"/>
      <c r="D1154" s="116"/>
      <c r="E1154" s="149"/>
      <c r="F1154" s="114"/>
      <c r="G1154" s="117"/>
      <c r="H1154" s="150"/>
      <c r="I1154" s="150"/>
      <c r="J1154" s="150"/>
      <c r="K1154" s="151"/>
      <c r="L1154" s="116"/>
      <c r="M1154" s="115"/>
      <c r="N1154" s="114"/>
      <c r="O1154" s="116"/>
      <c r="P1154" s="118"/>
      <c r="Q1154" s="116"/>
      <c r="R1154" s="116"/>
      <c r="S1154" s="116"/>
    </row>
    <row r="1155" spans="1:19">
      <c r="A1155" s="146"/>
      <c r="B1155" s="147"/>
      <c r="C1155" s="148"/>
      <c r="D1155" s="116"/>
      <c r="E1155" s="149"/>
      <c r="F1155" s="114"/>
      <c r="G1155" s="117"/>
      <c r="H1155" s="150"/>
      <c r="I1155" s="150"/>
      <c r="J1155" s="150"/>
      <c r="K1155" s="151"/>
      <c r="L1155" s="116"/>
      <c r="M1155" s="115"/>
      <c r="N1155" s="114"/>
      <c r="O1155" s="116"/>
      <c r="P1155" s="118"/>
      <c r="Q1155" s="116"/>
      <c r="R1155" s="116"/>
      <c r="S1155" s="116"/>
    </row>
    <row r="1156" spans="1:19">
      <c r="A1156" s="146"/>
      <c r="B1156" s="147"/>
      <c r="C1156" s="148"/>
      <c r="D1156" s="116"/>
      <c r="E1156" s="149"/>
      <c r="F1156" s="114"/>
      <c r="G1156" s="114"/>
      <c r="H1156" s="150"/>
      <c r="I1156" s="150"/>
      <c r="J1156" s="150"/>
      <c r="K1156" s="151"/>
      <c r="L1156" s="116"/>
      <c r="M1156" s="115"/>
      <c r="N1156" s="114"/>
      <c r="O1156" s="116"/>
      <c r="P1156" s="118"/>
      <c r="Q1156" s="116"/>
      <c r="R1156" s="116"/>
      <c r="S1156" s="116"/>
    </row>
    <row r="1157" spans="1:19">
      <c r="A1157" s="146"/>
      <c r="B1157" s="147"/>
      <c r="C1157" s="148"/>
      <c r="D1157" s="116"/>
      <c r="E1157" s="149"/>
      <c r="F1157" s="114"/>
      <c r="G1157" s="117"/>
      <c r="H1157" s="150"/>
      <c r="I1157" s="150"/>
      <c r="J1157" s="116"/>
      <c r="K1157" s="151"/>
      <c r="L1157" s="116"/>
      <c r="M1157" s="115"/>
      <c r="N1157" s="114"/>
      <c r="O1157" s="116"/>
      <c r="P1157" s="118"/>
      <c r="Q1157" s="116"/>
      <c r="R1157" s="116"/>
      <c r="S1157" s="116"/>
    </row>
    <row r="1158" spans="1:19">
      <c r="A1158" s="146"/>
      <c r="B1158" s="147"/>
      <c r="C1158" s="148"/>
      <c r="D1158" s="116"/>
      <c r="E1158" s="149"/>
      <c r="F1158" s="114"/>
      <c r="G1158" s="117"/>
      <c r="H1158" s="150"/>
      <c r="I1158" s="150"/>
      <c r="J1158" s="150"/>
      <c r="K1158" s="151"/>
      <c r="L1158" s="116"/>
      <c r="M1158" s="115"/>
      <c r="N1158" s="114"/>
      <c r="O1158" s="116"/>
      <c r="P1158" s="118"/>
      <c r="Q1158" s="116"/>
      <c r="R1158" s="116"/>
      <c r="S1158" s="116"/>
    </row>
    <row r="1159" spans="1:19">
      <c r="A1159" s="146"/>
      <c r="B1159" s="147"/>
      <c r="C1159" s="148"/>
      <c r="D1159" s="116"/>
      <c r="E1159" s="149"/>
      <c r="F1159" s="114"/>
      <c r="G1159" s="117"/>
      <c r="H1159" s="150"/>
      <c r="I1159" s="150"/>
      <c r="J1159" s="150"/>
      <c r="K1159" s="151"/>
      <c r="L1159" s="116"/>
      <c r="M1159" s="115"/>
      <c r="N1159" s="114"/>
      <c r="O1159" s="116"/>
      <c r="P1159" s="118"/>
      <c r="Q1159" s="116"/>
      <c r="R1159" s="116"/>
      <c r="S1159" s="116"/>
    </row>
    <row r="1160" spans="1:19">
      <c r="A1160" s="146"/>
      <c r="B1160" s="147"/>
      <c r="C1160" s="148"/>
      <c r="D1160" s="116"/>
      <c r="E1160" s="149"/>
      <c r="F1160" s="114"/>
      <c r="G1160" s="117"/>
      <c r="H1160" s="150"/>
      <c r="I1160" s="150"/>
      <c r="J1160" s="150"/>
      <c r="K1160" s="151"/>
      <c r="L1160" s="116"/>
      <c r="M1160" s="115"/>
      <c r="N1160" s="114"/>
      <c r="O1160" s="116"/>
      <c r="P1160" s="118"/>
      <c r="Q1160" s="116"/>
      <c r="R1160" s="116"/>
      <c r="S1160" s="116"/>
    </row>
    <row r="1161" spans="1:19">
      <c r="A1161" s="146"/>
      <c r="B1161" s="147"/>
      <c r="C1161" s="148"/>
      <c r="D1161" s="116"/>
      <c r="E1161" s="149"/>
      <c r="F1161" s="114"/>
      <c r="G1161" s="117"/>
      <c r="H1161" s="150"/>
      <c r="I1161" s="150"/>
      <c r="J1161" s="150"/>
      <c r="K1161" s="151"/>
      <c r="L1161" s="116"/>
      <c r="M1161" s="115"/>
      <c r="N1161" s="114"/>
      <c r="O1161" s="116"/>
      <c r="P1161" s="118"/>
      <c r="Q1161" s="116"/>
      <c r="R1161" s="116"/>
      <c r="S1161" s="116"/>
    </row>
    <row r="1162" spans="1:19">
      <c r="A1162" s="146"/>
      <c r="B1162" s="147"/>
      <c r="C1162" s="148"/>
      <c r="D1162" s="116"/>
      <c r="E1162" s="149"/>
      <c r="F1162" s="114"/>
      <c r="G1162" s="114"/>
      <c r="H1162" s="150"/>
      <c r="I1162" s="150"/>
      <c r="J1162" s="150"/>
      <c r="K1162" s="151"/>
      <c r="L1162" s="116"/>
      <c r="M1162" s="115"/>
      <c r="N1162" s="114"/>
      <c r="O1162" s="116"/>
      <c r="P1162" s="118"/>
      <c r="Q1162" s="116"/>
      <c r="R1162" s="116"/>
      <c r="S1162" s="116"/>
    </row>
    <row r="1163" spans="1:19">
      <c r="A1163" s="146"/>
      <c r="B1163" s="147"/>
      <c r="C1163" s="148"/>
      <c r="D1163" s="116"/>
      <c r="E1163" s="149"/>
      <c r="F1163" s="114"/>
      <c r="G1163" s="117"/>
      <c r="H1163" s="150"/>
      <c r="I1163" s="150"/>
      <c r="J1163" s="116"/>
      <c r="K1163" s="151"/>
      <c r="L1163" s="116"/>
      <c r="M1163" s="115"/>
      <c r="N1163" s="114"/>
      <c r="O1163" s="116"/>
      <c r="P1163" s="118"/>
      <c r="Q1163" s="116"/>
      <c r="R1163" s="116"/>
      <c r="S1163" s="116"/>
    </row>
    <row r="1164" spans="1:19">
      <c r="A1164" s="146"/>
      <c r="B1164" s="147"/>
      <c r="C1164" s="148"/>
      <c r="D1164" s="116"/>
      <c r="E1164" s="149"/>
      <c r="F1164" s="114"/>
      <c r="G1164" s="117"/>
      <c r="H1164" s="150"/>
      <c r="I1164" s="150"/>
      <c r="J1164" s="150"/>
      <c r="K1164" s="151"/>
      <c r="L1164" s="116"/>
      <c r="M1164" s="115"/>
      <c r="N1164" s="114"/>
      <c r="O1164" s="116"/>
      <c r="P1164" s="118"/>
      <c r="Q1164" s="116"/>
      <c r="R1164" s="116"/>
      <c r="S1164" s="116"/>
    </row>
    <row r="1165" spans="1:19">
      <c r="A1165" s="146"/>
      <c r="B1165" s="147"/>
      <c r="C1165" s="148"/>
      <c r="D1165" s="116"/>
      <c r="E1165" s="149"/>
      <c r="F1165" s="114"/>
      <c r="G1165" s="117"/>
      <c r="H1165" s="150"/>
      <c r="I1165" s="150"/>
      <c r="J1165" s="150"/>
      <c r="K1165" s="151"/>
      <c r="L1165" s="116"/>
      <c r="M1165" s="115"/>
      <c r="N1165" s="114"/>
      <c r="O1165" s="116"/>
      <c r="P1165" s="118"/>
      <c r="Q1165" s="116"/>
      <c r="R1165" s="116"/>
      <c r="S1165" s="116"/>
    </row>
    <row r="1166" spans="1:19">
      <c r="A1166" s="146"/>
      <c r="B1166" s="147"/>
      <c r="C1166" s="148"/>
      <c r="D1166" s="116"/>
      <c r="E1166" s="149"/>
      <c r="F1166" s="114"/>
      <c r="G1166" s="117"/>
      <c r="H1166" s="150"/>
      <c r="I1166" s="150"/>
      <c r="J1166" s="150"/>
      <c r="K1166" s="151"/>
      <c r="L1166" s="116"/>
      <c r="M1166" s="115"/>
      <c r="N1166" s="114"/>
      <c r="O1166" s="116"/>
      <c r="P1166" s="118"/>
      <c r="Q1166" s="116"/>
      <c r="R1166" s="116"/>
      <c r="S1166" s="116"/>
    </row>
    <row r="1167" spans="1:19">
      <c r="A1167" s="146"/>
      <c r="B1167" s="147"/>
      <c r="C1167" s="148"/>
      <c r="D1167" s="116"/>
      <c r="E1167" s="149"/>
      <c r="F1167" s="114"/>
      <c r="G1167" s="117"/>
      <c r="H1167" s="150"/>
      <c r="I1167" s="150"/>
      <c r="J1167" s="150"/>
      <c r="K1167" s="151"/>
      <c r="L1167" s="116"/>
      <c r="M1167" s="115"/>
      <c r="N1167" s="114"/>
      <c r="O1167" s="116"/>
      <c r="P1167" s="118"/>
      <c r="Q1167" s="116"/>
      <c r="R1167" s="116"/>
      <c r="S1167" s="116"/>
    </row>
    <row r="1168" spans="1:19">
      <c r="A1168" s="146"/>
      <c r="B1168" s="147"/>
      <c r="C1168" s="148"/>
      <c r="D1168" s="116"/>
      <c r="E1168" s="149"/>
      <c r="F1168" s="114"/>
      <c r="G1168" s="114"/>
      <c r="H1168" s="150"/>
      <c r="I1168" s="150"/>
      <c r="J1168" s="150"/>
      <c r="K1168" s="151"/>
      <c r="L1168" s="116"/>
      <c r="M1168" s="115"/>
      <c r="N1168" s="114"/>
      <c r="O1168" s="116"/>
      <c r="P1168" s="118"/>
      <c r="Q1168" s="116"/>
      <c r="R1168" s="116"/>
      <c r="S1168" s="116"/>
    </row>
    <row r="1169" spans="1:19">
      <c r="A1169" s="146"/>
      <c r="B1169" s="147"/>
      <c r="C1169" s="148"/>
      <c r="D1169" s="116"/>
      <c r="E1169" s="149"/>
      <c r="F1169" s="114"/>
      <c r="G1169" s="117"/>
      <c r="H1169" s="150"/>
      <c r="I1169" s="150"/>
      <c r="J1169" s="116"/>
      <c r="K1169" s="151"/>
      <c r="L1169" s="116"/>
      <c r="M1169" s="115"/>
      <c r="N1169" s="114"/>
      <c r="O1169" s="116"/>
      <c r="P1169" s="118"/>
      <c r="Q1169" s="116"/>
      <c r="R1169" s="116"/>
      <c r="S1169" s="116"/>
    </row>
    <row r="1170" spans="1:19">
      <c r="A1170" s="146"/>
      <c r="B1170" s="147"/>
      <c r="C1170" s="148"/>
      <c r="D1170" s="116"/>
      <c r="E1170" s="149"/>
      <c r="F1170" s="114"/>
      <c r="G1170" s="117"/>
      <c r="H1170" s="150"/>
      <c r="I1170" s="150"/>
      <c r="J1170" s="150"/>
      <c r="K1170" s="151"/>
      <c r="L1170" s="116"/>
      <c r="M1170" s="115"/>
      <c r="N1170" s="114"/>
      <c r="O1170" s="116"/>
      <c r="P1170" s="118"/>
      <c r="Q1170" s="116"/>
      <c r="R1170" s="116"/>
      <c r="S1170" s="116"/>
    </row>
    <row r="1171" spans="1:19">
      <c r="A1171" s="146"/>
      <c r="B1171" s="147"/>
      <c r="C1171" s="148"/>
      <c r="D1171" s="116"/>
      <c r="E1171" s="149"/>
      <c r="F1171" s="114"/>
      <c r="G1171" s="117"/>
      <c r="H1171" s="150"/>
      <c r="I1171" s="150"/>
      <c r="J1171" s="150"/>
      <c r="K1171" s="151"/>
      <c r="L1171" s="116"/>
      <c r="M1171" s="115"/>
      <c r="N1171" s="114"/>
      <c r="O1171" s="116"/>
      <c r="P1171" s="118"/>
      <c r="Q1171" s="116"/>
      <c r="R1171" s="116"/>
      <c r="S1171" s="116"/>
    </row>
    <row r="1172" spans="1:19">
      <c r="A1172" s="146"/>
      <c r="B1172" s="147"/>
      <c r="C1172" s="148"/>
      <c r="D1172" s="116"/>
      <c r="E1172" s="149"/>
      <c r="F1172" s="114"/>
      <c r="G1172" s="117"/>
      <c r="H1172" s="150"/>
      <c r="I1172" s="150"/>
      <c r="J1172" s="150"/>
      <c r="K1172" s="151"/>
      <c r="L1172" s="116"/>
      <c r="M1172" s="115"/>
      <c r="N1172" s="114"/>
      <c r="O1172" s="116"/>
      <c r="P1172" s="118"/>
      <c r="Q1172" s="116"/>
      <c r="R1172" s="116"/>
      <c r="S1172" s="116"/>
    </row>
    <row r="1173" spans="1:19">
      <c r="A1173" s="146"/>
      <c r="B1173" s="147"/>
      <c r="C1173" s="148"/>
      <c r="D1173" s="116"/>
      <c r="E1173" s="149"/>
      <c r="F1173" s="114"/>
      <c r="G1173" s="117"/>
      <c r="H1173" s="150"/>
      <c r="I1173" s="150"/>
      <c r="J1173" s="150"/>
      <c r="K1173" s="151"/>
      <c r="L1173" s="116"/>
      <c r="M1173" s="115"/>
      <c r="N1173" s="114"/>
      <c r="O1173" s="116"/>
      <c r="P1173" s="118"/>
      <c r="Q1173" s="116"/>
      <c r="R1173" s="116"/>
      <c r="S1173" s="116"/>
    </row>
    <row r="1174" spans="1:19">
      <c r="A1174" s="146"/>
      <c r="B1174" s="147"/>
      <c r="C1174" s="148"/>
      <c r="D1174" s="116"/>
      <c r="E1174" s="149"/>
      <c r="F1174" s="114"/>
      <c r="G1174" s="114"/>
      <c r="H1174" s="150"/>
      <c r="I1174" s="150"/>
      <c r="J1174" s="150"/>
      <c r="K1174" s="151"/>
      <c r="L1174" s="116"/>
      <c r="M1174" s="115"/>
      <c r="N1174" s="114"/>
      <c r="O1174" s="116"/>
      <c r="P1174" s="118"/>
      <c r="Q1174" s="116"/>
      <c r="R1174" s="116"/>
      <c r="S1174" s="116"/>
    </row>
    <row r="1175" spans="1:19">
      <c r="A1175" s="146"/>
      <c r="B1175" s="147"/>
      <c r="C1175" s="148"/>
      <c r="D1175" s="116"/>
      <c r="E1175" s="149"/>
      <c r="F1175" s="114"/>
      <c r="G1175" s="117"/>
      <c r="H1175" s="150"/>
      <c r="I1175" s="150"/>
      <c r="J1175" s="116"/>
      <c r="K1175" s="151"/>
      <c r="L1175" s="116"/>
      <c r="M1175" s="115"/>
      <c r="N1175" s="114"/>
      <c r="O1175" s="116"/>
      <c r="P1175" s="118"/>
      <c r="Q1175" s="116"/>
      <c r="R1175" s="116"/>
      <c r="S1175" s="116"/>
    </row>
    <row r="1176" spans="1:19">
      <c r="A1176" s="146"/>
      <c r="B1176" s="147"/>
      <c r="C1176" s="148"/>
      <c r="D1176" s="116"/>
      <c r="E1176" s="149"/>
      <c r="F1176" s="114"/>
      <c r="G1176" s="117"/>
      <c r="H1176" s="150"/>
      <c r="I1176" s="150"/>
      <c r="J1176" s="116"/>
      <c r="K1176" s="151"/>
      <c r="L1176" s="116"/>
      <c r="M1176" s="115"/>
      <c r="N1176" s="114"/>
      <c r="O1176" s="116"/>
      <c r="P1176" s="118"/>
      <c r="Q1176" s="116"/>
      <c r="R1176" s="116"/>
      <c r="S1176" s="116"/>
    </row>
    <row r="1177" spans="1:19">
      <c r="A1177" s="146"/>
      <c r="B1177" s="147"/>
      <c r="C1177" s="148"/>
      <c r="D1177" s="116"/>
      <c r="E1177" s="149"/>
      <c r="F1177" s="114"/>
      <c r="G1177" s="117"/>
      <c r="H1177" s="150"/>
      <c r="I1177" s="150"/>
      <c r="J1177" s="116"/>
      <c r="K1177" s="151"/>
      <c r="L1177" s="116"/>
      <c r="M1177" s="115"/>
      <c r="N1177" s="114"/>
      <c r="O1177" s="116"/>
      <c r="P1177" s="118"/>
      <c r="Q1177" s="116"/>
      <c r="R1177" s="116"/>
      <c r="S1177" s="116"/>
    </row>
    <row r="1178" spans="1:19">
      <c r="A1178" s="146"/>
      <c r="B1178" s="147"/>
      <c r="C1178" s="148"/>
      <c r="D1178" s="116"/>
      <c r="E1178" s="149"/>
      <c r="F1178" s="114"/>
      <c r="G1178" s="117"/>
      <c r="H1178" s="150"/>
      <c r="I1178" s="150"/>
      <c r="J1178" s="116"/>
      <c r="K1178" s="151"/>
      <c r="L1178" s="116"/>
      <c r="M1178" s="115"/>
      <c r="N1178" s="114"/>
      <c r="O1178" s="116"/>
      <c r="P1178" s="118"/>
      <c r="Q1178" s="116"/>
      <c r="R1178" s="116"/>
      <c r="S1178" s="116"/>
    </row>
    <row r="1179" spans="1:19">
      <c r="A1179" s="146"/>
      <c r="B1179" s="147"/>
      <c r="C1179" s="148"/>
      <c r="D1179" s="116"/>
      <c r="E1179" s="149"/>
      <c r="F1179" s="114"/>
      <c r="G1179" s="114"/>
      <c r="H1179" s="150"/>
      <c r="I1179" s="150"/>
      <c r="J1179" s="116"/>
      <c r="K1179" s="151"/>
      <c r="L1179" s="116"/>
      <c r="M1179" s="115"/>
      <c r="N1179" s="114"/>
      <c r="O1179" s="116"/>
      <c r="P1179" s="118"/>
      <c r="Q1179" s="116"/>
      <c r="R1179" s="116"/>
      <c r="S1179" s="116"/>
    </row>
    <row r="1180" spans="1:19">
      <c r="A1180" s="146"/>
      <c r="B1180" s="147"/>
      <c r="C1180" s="148"/>
      <c r="D1180" s="116"/>
      <c r="E1180" s="149"/>
      <c r="F1180" s="114"/>
      <c r="G1180" s="117"/>
      <c r="H1180" s="150"/>
      <c r="I1180" s="150"/>
      <c r="J1180" s="116"/>
      <c r="K1180" s="151"/>
      <c r="L1180" s="116"/>
      <c r="M1180" s="115"/>
      <c r="N1180" s="114"/>
      <c r="O1180" s="116"/>
      <c r="P1180" s="118"/>
      <c r="Q1180" s="116"/>
      <c r="R1180" s="116"/>
      <c r="S1180" s="116"/>
    </row>
    <row r="1181" spans="1:19">
      <c r="A1181" s="146"/>
      <c r="B1181" s="147"/>
      <c r="C1181" s="148"/>
      <c r="D1181" s="116"/>
      <c r="E1181" s="149"/>
      <c r="F1181" s="114"/>
      <c r="G1181" s="117"/>
      <c r="H1181" s="150"/>
      <c r="I1181" s="150"/>
      <c r="J1181" s="150"/>
      <c r="K1181" s="151"/>
      <c r="L1181" s="116"/>
      <c r="M1181" s="115"/>
      <c r="N1181" s="114"/>
      <c r="O1181" s="116"/>
      <c r="P1181" s="118"/>
      <c r="Q1181" s="116"/>
      <c r="R1181" s="116"/>
      <c r="S1181" s="116"/>
    </row>
    <row r="1182" spans="1:19">
      <c r="A1182" s="146"/>
      <c r="B1182" s="147"/>
      <c r="C1182" s="148"/>
      <c r="D1182" s="116"/>
      <c r="E1182" s="149"/>
      <c r="F1182" s="114"/>
      <c r="G1182" s="117"/>
      <c r="H1182" s="150"/>
      <c r="I1182" s="150"/>
      <c r="J1182" s="150"/>
      <c r="K1182" s="151"/>
      <c r="L1182" s="116"/>
      <c r="M1182" s="115"/>
      <c r="N1182" s="114"/>
      <c r="O1182" s="116"/>
      <c r="P1182" s="118"/>
      <c r="Q1182" s="116"/>
      <c r="R1182" s="116"/>
      <c r="S1182" s="116"/>
    </row>
    <row r="1183" spans="1:19">
      <c r="A1183" s="146"/>
      <c r="B1183" s="147"/>
      <c r="C1183" s="148"/>
      <c r="D1183" s="116"/>
      <c r="E1183" s="149"/>
      <c r="F1183" s="114"/>
      <c r="G1183" s="117"/>
      <c r="H1183" s="150"/>
      <c r="I1183" s="150"/>
      <c r="J1183" s="150"/>
      <c r="K1183" s="151"/>
      <c r="L1183" s="116"/>
      <c r="M1183" s="115"/>
      <c r="N1183" s="114"/>
      <c r="O1183" s="116"/>
      <c r="P1183" s="118"/>
      <c r="Q1183" s="116"/>
      <c r="R1183" s="116"/>
      <c r="S1183" s="116"/>
    </row>
    <row r="1184" spans="1:19">
      <c r="A1184" s="146"/>
      <c r="B1184" s="147"/>
      <c r="C1184" s="148"/>
      <c r="D1184" s="116"/>
      <c r="E1184" s="149"/>
      <c r="F1184" s="114"/>
      <c r="G1184" s="117"/>
      <c r="H1184" s="150"/>
      <c r="I1184" s="150"/>
      <c r="J1184" s="150"/>
      <c r="K1184" s="151"/>
      <c r="L1184" s="116"/>
      <c r="M1184" s="115"/>
      <c r="N1184" s="114"/>
      <c r="O1184" s="116"/>
      <c r="P1184" s="118"/>
      <c r="Q1184" s="116"/>
      <c r="R1184" s="116"/>
      <c r="S1184" s="116"/>
    </row>
    <row r="1185" spans="1:19">
      <c r="A1185" s="146"/>
      <c r="B1185" s="147"/>
      <c r="C1185" s="148"/>
      <c r="D1185" s="116"/>
      <c r="E1185" s="149"/>
      <c r="F1185" s="114"/>
      <c r="G1185" s="114"/>
      <c r="H1185" s="150"/>
      <c r="I1185" s="150"/>
      <c r="J1185" s="150"/>
      <c r="K1185" s="151"/>
      <c r="L1185" s="116"/>
      <c r="M1185" s="115"/>
      <c r="N1185" s="114"/>
      <c r="O1185" s="116"/>
      <c r="P1185" s="118"/>
      <c r="Q1185" s="116"/>
      <c r="R1185" s="116"/>
      <c r="S1185" s="116"/>
    </row>
    <row r="1186" spans="1:19">
      <c r="A1186" s="146"/>
      <c r="B1186" s="147"/>
      <c r="C1186" s="148"/>
      <c r="D1186" s="116"/>
      <c r="E1186" s="149"/>
      <c r="F1186" s="114"/>
      <c r="G1186" s="117"/>
      <c r="H1186" s="150"/>
      <c r="I1186" s="150"/>
      <c r="J1186" s="116"/>
      <c r="K1186" s="151"/>
      <c r="L1186" s="116"/>
      <c r="M1186" s="115"/>
      <c r="N1186" s="114"/>
      <c r="O1186" s="116"/>
      <c r="P1186" s="118"/>
      <c r="Q1186" s="116"/>
      <c r="R1186" s="116"/>
      <c r="S1186" s="116"/>
    </row>
    <row r="1187" spans="1:19">
      <c r="A1187" s="146"/>
      <c r="B1187" s="147"/>
      <c r="C1187" s="148"/>
      <c r="D1187" s="116"/>
      <c r="E1187" s="149"/>
      <c r="F1187" s="114"/>
      <c r="G1187" s="117"/>
      <c r="H1187" s="150"/>
      <c r="I1187" s="150"/>
      <c r="J1187" s="150"/>
      <c r="K1187" s="151"/>
      <c r="L1187" s="116"/>
      <c r="M1187" s="115"/>
      <c r="N1187" s="114"/>
      <c r="O1187" s="116"/>
      <c r="P1187" s="118"/>
      <c r="Q1187" s="116"/>
      <c r="R1187" s="116"/>
      <c r="S1187" s="116"/>
    </row>
    <row r="1188" spans="1:19">
      <c r="A1188" s="146"/>
      <c r="B1188" s="147"/>
      <c r="C1188" s="148"/>
      <c r="D1188" s="116"/>
      <c r="E1188" s="149"/>
      <c r="F1188" s="114"/>
      <c r="G1188" s="117"/>
      <c r="H1188" s="150"/>
      <c r="I1188" s="150"/>
      <c r="J1188" s="150"/>
      <c r="K1188" s="151"/>
      <c r="L1188" s="116"/>
      <c r="M1188" s="115"/>
      <c r="N1188" s="114"/>
      <c r="O1188" s="116"/>
      <c r="P1188" s="118"/>
      <c r="Q1188" s="116"/>
      <c r="R1188" s="116"/>
      <c r="S1188" s="116"/>
    </row>
    <row r="1189" spans="1:19">
      <c r="A1189" s="146"/>
      <c r="B1189" s="147"/>
      <c r="C1189" s="148"/>
      <c r="D1189" s="116"/>
      <c r="E1189" s="149"/>
      <c r="F1189" s="114"/>
      <c r="G1189" s="117"/>
      <c r="H1189" s="150"/>
      <c r="I1189" s="150"/>
      <c r="J1189" s="150"/>
      <c r="K1189" s="151"/>
      <c r="L1189" s="116"/>
      <c r="M1189" s="115"/>
      <c r="N1189" s="114"/>
      <c r="O1189" s="116"/>
      <c r="P1189" s="118"/>
      <c r="Q1189" s="116"/>
      <c r="R1189" s="116"/>
      <c r="S1189" s="116"/>
    </row>
    <row r="1190" spans="1:19">
      <c r="A1190" s="146"/>
      <c r="B1190" s="147"/>
      <c r="C1190" s="148"/>
      <c r="D1190" s="116"/>
      <c r="E1190" s="149"/>
      <c r="F1190" s="114"/>
      <c r="G1190" s="117"/>
      <c r="H1190" s="150"/>
      <c r="I1190" s="150"/>
      <c r="J1190" s="150"/>
      <c r="K1190" s="151"/>
      <c r="L1190" s="116"/>
      <c r="M1190" s="115"/>
      <c r="N1190" s="114"/>
      <c r="O1190" s="116"/>
      <c r="P1190" s="118"/>
      <c r="Q1190" s="116"/>
      <c r="R1190" s="116"/>
      <c r="S1190" s="116"/>
    </row>
    <row r="1191" spans="1:19">
      <c r="A1191" s="146"/>
      <c r="B1191" s="147"/>
      <c r="C1191" s="148"/>
      <c r="D1191" s="116"/>
      <c r="E1191" s="149"/>
      <c r="F1191" s="114"/>
      <c r="G1191" s="114"/>
      <c r="H1191" s="150"/>
      <c r="I1191" s="150"/>
      <c r="J1191" s="150"/>
      <c r="K1191" s="151"/>
      <c r="L1191" s="116"/>
      <c r="M1191" s="115"/>
      <c r="N1191" s="114"/>
      <c r="O1191" s="116"/>
      <c r="P1191" s="118"/>
      <c r="Q1191" s="116"/>
      <c r="R1191" s="116"/>
      <c r="S1191" s="116"/>
    </row>
    <row r="1192" spans="1:19">
      <c r="A1192" s="146"/>
      <c r="B1192" s="147"/>
      <c r="C1192" s="148"/>
      <c r="D1192" s="116"/>
      <c r="E1192" s="149"/>
      <c r="F1192" s="114"/>
      <c r="G1192" s="117"/>
      <c r="H1192" s="150"/>
      <c r="I1192" s="150"/>
      <c r="J1192" s="116"/>
      <c r="K1192" s="151"/>
      <c r="L1192" s="116"/>
      <c r="M1192" s="115"/>
      <c r="N1192" s="114"/>
      <c r="O1192" s="116"/>
      <c r="P1192" s="118"/>
      <c r="Q1192" s="116"/>
      <c r="R1192" s="116"/>
      <c r="S1192" s="116"/>
    </row>
    <row r="1193" spans="1:19">
      <c r="A1193" s="146"/>
      <c r="B1193" s="147"/>
      <c r="C1193" s="148"/>
      <c r="D1193" s="116"/>
      <c r="E1193" s="149"/>
      <c r="F1193" s="114"/>
      <c r="G1193" s="117"/>
      <c r="H1193" s="150"/>
      <c r="I1193" s="150"/>
      <c r="J1193" s="150"/>
      <c r="K1193" s="151"/>
      <c r="L1193" s="116"/>
      <c r="M1193" s="115"/>
      <c r="N1193" s="114"/>
      <c r="O1193" s="116"/>
      <c r="P1193" s="118"/>
      <c r="Q1193" s="116"/>
      <c r="R1193" s="116"/>
      <c r="S1193" s="116"/>
    </row>
    <row r="1194" spans="1:19">
      <c r="A1194" s="146"/>
      <c r="B1194" s="147"/>
      <c r="C1194" s="148"/>
      <c r="D1194" s="116"/>
      <c r="E1194" s="149"/>
      <c r="F1194" s="114"/>
      <c r="G1194" s="117"/>
      <c r="H1194" s="150"/>
      <c r="I1194" s="150"/>
      <c r="J1194" s="150"/>
      <c r="K1194" s="151"/>
      <c r="L1194" s="116"/>
      <c r="M1194" s="115"/>
      <c r="N1194" s="114"/>
      <c r="O1194" s="116"/>
      <c r="P1194" s="118"/>
      <c r="Q1194" s="116"/>
      <c r="R1194" s="116"/>
      <c r="S1194" s="116"/>
    </row>
    <row r="1195" spans="1:19">
      <c r="A1195" s="146"/>
      <c r="B1195" s="147"/>
      <c r="C1195" s="148"/>
      <c r="D1195" s="116"/>
      <c r="E1195" s="149"/>
      <c r="F1195" s="114"/>
      <c r="G1195" s="117"/>
      <c r="H1195" s="150"/>
      <c r="I1195" s="150"/>
      <c r="J1195" s="150"/>
      <c r="K1195" s="151"/>
      <c r="L1195" s="116"/>
      <c r="M1195" s="115"/>
      <c r="N1195" s="114"/>
      <c r="O1195" s="116"/>
      <c r="P1195" s="118"/>
      <c r="Q1195" s="116"/>
      <c r="R1195" s="116"/>
      <c r="S1195" s="116"/>
    </row>
    <row r="1196" spans="1:19">
      <c r="A1196" s="146"/>
      <c r="B1196" s="147"/>
      <c r="C1196" s="148"/>
      <c r="D1196" s="116"/>
      <c r="E1196" s="149"/>
      <c r="F1196" s="114"/>
      <c r="G1196" s="117"/>
      <c r="H1196" s="150"/>
      <c r="I1196" s="150"/>
      <c r="J1196" s="150"/>
      <c r="K1196" s="151"/>
      <c r="L1196" s="116"/>
      <c r="M1196" s="115"/>
      <c r="N1196" s="114"/>
      <c r="O1196" s="116"/>
      <c r="P1196" s="118"/>
      <c r="Q1196" s="116"/>
      <c r="R1196" s="116"/>
      <c r="S1196" s="116"/>
    </row>
    <row r="1197" spans="1:19">
      <c r="A1197" s="146"/>
      <c r="B1197" s="147"/>
      <c r="C1197" s="148"/>
      <c r="D1197" s="116"/>
      <c r="E1197" s="149"/>
      <c r="F1197" s="114"/>
      <c r="G1197" s="114"/>
      <c r="H1197" s="150"/>
      <c r="I1197" s="150"/>
      <c r="J1197" s="150"/>
      <c r="K1197" s="151"/>
      <c r="L1197" s="116"/>
      <c r="M1197" s="115"/>
      <c r="N1197" s="114"/>
      <c r="O1197" s="116"/>
      <c r="P1197" s="118"/>
      <c r="Q1197" s="116"/>
      <c r="R1197" s="116"/>
      <c r="S1197" s="116"/>
    </row>
    <row r="1198" spans="1:19">
      <c r="A1198" s="146"/>
      <c r="B1198" s="147"/>
      <c r="C1198" s="148"/>
      <c r="D1198" s="116"/>
      <c r="E1198" s="149"/>
      <c r="F1198" s="114"/>
      <c r="G1198" s="117"/>
      <c r="H1198" s="150"/>
      <c r="I1198" s="150"/>
      <c r="J1198" s="116"/>
      <c r="K1198" s="151"/>
      <c r="L1198" s="116"/>
      <c r="M1198" s="115"/>
      <c r="N1198" s="114"/>
      <c r="O1198" s="116"/>
      <c r="P1198" s="118"/>
      <c r="Q1198" s="116"/>
      <c r="R1198" s="116"/>
      <c r="S1198" s="116"/>
    </row>
    <row r="1199" spans="1:19">
      <c r="A1199" s="146"/>
      <c r="B1199" s="147"/>
      <c r="C1199" s="148"/>
      <c r="D1199" s="116"/>
      <c r="E1199" s="149"/>
      <c r="F1199" s="114"/>
      <c r="G1199" s="117"/>
      <c r="H1199" s="150"/>
      <c r="I1199" s="150"/>
      <c r="J1199" s="150"/>
      <c r="K1199" s="151"/>
      <c r="L1199" s="116"/>
      <c r="M1199" s="115"/>
      <c r="N1199" s="114"/>
      <c r="O1199" s="116"/>
      <c r="P1199" s="118"/>
      <c r="Q1199" s="116"/>
      <c r="R1199" s="116"/>
      <c r="S1199" s="116"/>
    </row>
    <row r="1200" spans="1:19">
      <c r="A1200" s="146"/>
      <c r="B1200" s="147"/>
      <c r="C1200" s="148"/>
      <c r="D1200" s="116"/>
      <c r="E1200" s="149"/>
      <c r="F1200" s="114"/>
      <c r="G1200" s="117"/>
      <c r="H1200" s="150"/>
      <c r="I1200" s="150"/>
      <c r="J1200" s="150"/>
      <c r="K1200" s="151"/>
      <c r="L1200" s="116"/>
      <c r="M1200" s="115"/>
      <c r="N1200" s="114"/>
      <c r="O1200" s="116"/>
      <c r="P1200" s="118"/>
      <c r="Q1200" s="116"/>
      <c r="R1200" s="116"/>
      <c r="S1200" s="116"/>
    </row>
    <row r="1201" spans="1:19">
      <c r="A1201" s="146"/>
      <c r="B1201" s="147"/>
      <c r="C1201" s="148"/>
      <c r="D1201" s="116"/>
      <c r="E1201" s="149"/>
      <c r="F1201" s="114"/>
      <c r="G1201" s="117"/>
      <c r="H1201" s="150"/>
      <c r="I1201" s="150"/>
      <c r="J1201" s="150"/>
      <c r="K1201" s="151"/>
      <c r="L1201" s="116"/>
      <c r="M1201" s="115"/>
      <c r="N1201" s="114"/>
      <c r="O1201" s="116"/>
      <c r="P1201" s="118"/>
      <c r="Q1201" s="116"/>
      <c r="R1201" s="116"/>
      <c r="S1201" s="116"/>
    </row>
    <row r="1202" spans="1:19">
      <c r="A1202" s="146"/>
      <c r="B1202" s="147"/>
      <c r="C1202" s="148"/>
      <c r="D1202" s="116"/>
      <c r="E1202" s="149"/>
      <c r="F1202" s="114"/>
      <c r="G1202" s="117"/>
      <c r="H1202" s="150"/>
      <c r="I1202" s="150"/>
      <c r="J1202" s="150"/>
      <c r="K1202" s="151"/>
      <c r="L1202" s="116"/>
      <c r="M1202" s="115"/>
      <c r="N1202" s="114"/>
      <c r="O1202" s="116"/>
      <c r="P1202" s="118"/>
      <c r="Q1202" s="116"/>
      <c r="R1202" s="116"/>
      <c r="S1202" s="116"/>
    </row>
    <row r="1203" spans="1:19">
      <c r="A1203" s="146"/>
      <c r="B1203" s="147"/>
      <c r="C1203" s="148"/>
      <c r="D1203" s="116"/>
      <c r="E1203" s="149"/>
      <c r="F1203" s="114"/>
      <c r="G1203" s="114"/>
      <c r="H1203" s="150"/>
      <c r="I1203" s="150"/>
      <c r="J1203" s="150"/>
      <c r="K1203" s="151"/>
      <c r="L1203" s="116"/>
      <c r="M1203" s="115"/>
      <c r="N1203" s="114"/>
      <c r="O1203" s="116"/>
      <c r="P1203" s="118"/>
      <c r="Q1203" s="116"/>
      <c r="R1203" s="116"/>
      <c r="S1203" s="116"/>
    </row>
    <row r="1204" spans="1:19">
      <c r="A1204" s="146"/>
      <c r="B1204" s="147"/>
      <c r="C1204" s="148"/>
      <c r="D1204" s="116"/>
      <c r="E1204" s="149"/>
      <c r="F1204" s="114"/>
      <c r="G1204" s="117"/>
      <c r="H1204" s="150"/>
      <c r="I1204" s="153"/>
      <c r="J1204" s="116"/>
      <c r="K1204" s="151"/>
      <c r="L1204" s="116"/>
      <c r="M1204" s="115"/>
      <c r="N1204" s="114"/>
      <c r="O1204" s="116"/>
      <c r="P1204" s="118"/>
      <c r="Q1204" s="116"/>
      <c r="R1204" s="116"/>
      <c r="S1204" s="116"/>
    </row>
    <row r="1205" spans="1:19">
      <c r="A1205" s="146"/>
      <c r="B1205" s="147"/>
      <c r="C1205" s="148"/>
      <c r="D1205" s="116"/>
      <c r="E1205" s="149"/>
      <c r="F1205" s="114"/>
      <c r="G1205" s="117"/>
      <c r="H1205" s="150"/>
      <c r="I1205" s="150"/>
      <c r="J1205" s="150"/>
      <c r="K1205" s="151"/>
      <c r="L1205" s="116"/>
      <c r="M1205" s="115"/>
      <c r="N1205" s="114"/>
      <c r="O1205" s="116"/>
      <c r="P1205" s="118"/>
      <c r="Q1205" s="116"/>
      <c r="R1205" s="116"/>
      <c r="S1205" s="116"/>
    </row>
    <row r="1206" spans="1:19">
      <c r="A1206" s="146"/>
      <c r="B1206" s="147"/>
      <c r="C1206" s="148"/>
      <c r="D1206" s="116"/>
      <c r="E1206" s="149"/>
      <c r="F1206" s="114"/>
      <c r="G1206" s="117"/>
      <c r="H1206" s="150"/>
      <c r="I1206" s="150"/>
      <c r="J1206" s="150"/>
      <c r="K1206" s="151"/>
      <c r="L1206" s="116"/>
      <c r="M1206" s="115"/>
      <c r="N1206" s="114"/>
      <c r="O1206" s="116"/>
      <c r="P1206" s="118"/>
      <c r="Q1206" s="116"/>
      <c r="R1206" s="116"/>
      <c r="S1206" s="116"/>
    </row>
    <row r="1207" spans="1:19">
      <c r="A1207" s="146"/>
      <c r="B1207" s="147"/>
      <c r="C1207" s="148"/>
      <c r="D1207" s="116"/>
      <c r="E1207" s="149"/>
      <c r="F1207" s="114"/>
      <c r="G1207" s="117"/>
      <c r="H1207" s="150"/>
      <c r="I1207" s="150"/>
      <c r="J1207" s="150"/>
      <c r="K1207" s="151"/>
      <c r="L1207" s="116"/>
      <c r="M1207" s="115"/>
      <c r="N1207" s="114"/>
      <c r="O1207" s="116"/>
      <c r="P1207" s="118"/>
      <c r="Q1207" s="116"/>
      <c r="R1207" s="116"/>
      <c r="S1207" s="116"/>
    </row>
    <row r="1208" spans="1:19">
      <c r="A1208" s="146"/>
      <c r="B1208" s="147"/>
      <c r="C1208" s="148"/>
      <c r="D1208" s="116"/>
      <c r="E1208" s="149"/>
      <c r="F1208" s="114"/>
      <c r="G1208" s="117"/>
      <c r="H1208" s="150"/>
      <c r="I1208" s="150"/>
      <c r="J1208" s="150"/>
      <c r="K1208" s="151"/>
      <c r="L1208" s="116"/>
      <c r="M1208" s="115"/>
      <c r="N1208" s="114"/>
      <c r="O1208" s="116"/>
      <c r="P1208" s="118"/>
      <c r="Q1208" s="116"/>
      <c r="R1208" s="116"/>
      <c r="S1208" s="116"/>
    </row>
    <row r="1209" spans="1:19">
      <c r="A1209" s="146"/>
      <c r="B1209" s="147"/>
      <c r="C1209" s="148"/>
      <c r="D1209" s="116"/>
      <c r="E1209" s="149"/>
      <c r="F1209" s="114"/>
      <c r="G1209" s="114"/>
      <c r="H1209" s="150"/>
      <c r="I1209" s="150"/>
      <c r="J1209" s="150"/>
      <c r="K1209" s="151"/>
      <c r="L1209" s="116"/>
      <c r="M1209" s="115"/>
      <c r="N1209" s="114"/>
      <c r="O1209" s="116"/>
      <c r="P1209" s="118"/>
      <c r="Q1209" s="116"/>
      <c r="R1209" s="116"/>
      <c r="S1209" s="116"/>
    </row>
    <row r="1210" spans="1:19">
      <c r="A1210" s="146"/>
      <c r="B1210" s="147"/>
      <c r="C1210" s="148"/>
      <c r="D1210" s="116"/>
      <c r="E1210" s="149"/>
      <c r="F1210" s="114"/>
      <c r="G1210" s="116"/>
      <c r="H1210" s="150"/>
      <c r="I1210" s="150"/>
      <c r="J1210" s="116"/>
      <c r="K1210" s="151"/>
      <c r="L1210" s="116"/>
      <c r="M1210" s="119"/>
      <c r="N1210" s="114"/>
      <c r="O1210" s="116"/>
      <c r="P1210" s="118"/>
      <c r="Q1210" s="116"/>
      <c r="R1210" s="116"/>
      <c r="S1210" s="116"/>
    </row>
    <row r="1211" spans="1:19">
      <c r="A1211" s="146"/>
      <c r="B1211" s="147"/>
      <c r="C1211" s="148"/>
      <c r="D1211" s="116"/>
      <c r="E1211" s="149"/>
      <c r="F1211" s="114"/>
      <c r="G1211" s="114"/>
      <c r="H1211" s="150"/>
      <c r="I1211" s="150"/>
      <c r="J1211" s="150"/>
      <c r="K1211" s="151"/>
      <c r="L1211" s="116"/>
      <c r="M1211" s="115"/>
      <c r="N1211" s="114"/>
      <c r="O1211" s="116"/>
      <c r="P1211" s="118"/>
      <c r="Q1211" s="116"/>
      <c r="R1211" s="116"/>
      <c r="S1211" s="116"/>
    </row>
    <row r="1212" spans="1:19">
      <c r="A1212" s="146"/>
      <c r="B1212" s="147"/>
      <c r="C1212" s="148"/>
      <c r="D1212" s="116"/>
      <c r="E1212" s="149"/>
      <c r="F1212" s="114"/>
      <c r="G1212" s="114"/>
      <c r="H1212" s="150"/>
      <c r="I1212" s="150"/>
      <c r="J1212" s="150"/>
      <c r="K1212" s="151"/>
      <c r="L1212" s="116"/>
      <c r="M1212" s="115"/>
      <c r="N1212" s="114"/>
      <c r="O1212" s="116"/>
      <c r="P1212" s="118"/>
      <c r="Q1212" s="116"/>
      <c r="R1212" s="116"/>
      <c r="S1212" s="116"/>
    </row>
    <row r="1213" spans="1:19">
      <c r="A1213" s="146"/>
      <c r="B1213" s="147"/>
      <c r="C1213" s="148"/>
      <c r="D1213" s="116"/>
      <c r="E1213" s="149"/>
      <c r="F1213" s="114"/>
      <c r="G1213" s="116"/>
      <c r="H1213" s="150"/>
      <c r="I1213" s="150"/>
      <c r="J1213" s="150"/>
      <c r="K1213" s="151"/>
      <c r="L1213" s="116"/>
      <c r="M1213" s="119"/>
      <c r="N1213" s="114"/>
      <c r="O1213" s="116"/>
      <c r="P1213" s="118"/>
      <c r="Q1213" s="116"/>
      <c r="R1213" s="116"/>
      <c r="S1213" s="116"/>
    </row>
    <row r="1214" spans="1:19">
      <c r="A1214" s="146"/>
      <c r="B1214" s="147"/>
      <c r="C1214" s="148"/>
      <c r="D1214" s="116"/>
      <c r="E1214" s="149"/>
      <c r="F1214" s="114"/>
      <c r="G1214" s="117"/>
      <c r="H1214" s="150"/>
      <c r="I1214" s="150"/>
      <c r="J1214" s="150"/>
      <c r="K1214" s="151"/>
      <c r="L1214" s="116"/>
      <c r="M1214" s="115"/>
      <c r="N1214" s="114"/>
      <c r="O1214" s="116"/>
      <c r="P1214" s="118"/>
      <c r="Q1214" s="116"/>
      <c r="R1214" s="116"/>
      <c r="S1214" s="116"/>
    </row>
    <row r="1215" spans="1:19">
      <c r="A1215" s="146"/>
      <c r="B1215" s="147"/>
      <c r="C1215" s="148"/>
      <c r="D1215" s="116"/>
      <c r="E1215" s="149"/>
      <c r="F1215" s="114"/>
      <c r="G1215" s="114"/>
      <c r="H1215" s="150"/>
      <c r="I1215" s="150"/>
      <c r="J1215" s="150"/>
      <c r="K1215" s="151"/>
      <c r="L1215" s="151"/>
      <c r="M1215" s="119"/>
      <c r="N1215" s="114"/>
      <c r="O1215" s="116"/>
      <c r="P1215" s="118"/>
      <c r="Q1215" s="116"/>
      <c r="R1215" s="116"/>
      <c r="S1215" s="116"/>
    </row>
    <row r="1216" spans="1:19">
      <c r="A1216" s="146"/>
      <c r="B1216" s="147"/>
      <c r="C1216" s="148"/>
      <c r="D1216" s="116"/>
      <c r="E1216" s="149"/>
      <c r="F1216" s="114"/>
      <c r="G1216" s="114"/>
      <c r="H1216" s="150"/>
      <c r="I1216" s="150"/>
      <c r="J1216" s="150"/>
      <c r="K1216" s="151"/>
      <c r="L1216" s="116"/>
      <c r="M1216" s="115"/>
      <c r="N1216" s="114"/>
      <c r="O1216" s="116"/>
      <c r="P1216" s="118"/>
      <c r="Q1216" s="116"/>
      <c r="R1216" s="116"/>
      <c r="S1216" s="116"/>
    </row>
    <row r="1217" spans="1:19">
      <c r="A1217" s="146"/>
      <c r="B1217" s="147"/>
      <c r="C1217" s="148"/>
      <c r="D1217" s="116"/>
      <c r="E1217" s="149"/>
      <c r="F1217" s="114"/>
      <c r="G1217" s="114"/>
      <c r="H1217" s="150"/>
      <c r="I1217" s="150"/>
      <c r="J1217" s="150"/>
      <c r="K1217" s="151"/>
      <c r="L1217" s="116"/>
      <c r="M1217" s="115"/>
      <c r="N1217" s="114"/>
      <c r="O1217" s="116"/>
      <c r="P1217" s="118"/>
      <c r="Q1217" s="116"/>
      <c r="R1217" s="116"/>
      <c r="S1217" s="116"/>
    </row>
    <row r="1218" spans="1:19">
      <c r="A1218" s="146"/>
      <c r="B1218" s="147"/>
      <c r="C1218" s="148"/>
      <c r="D1218" s="116"/>
      <c r="E1218" s="149"/>
      <c r="F1218" s="114"/>
      <c r="G1218" s="114"/>
      <c r="H1218" s="150"/>
      <c r="I1218" s="150"/>
      <c r="J1218" s="150"/>
      <c r="K1218" s="151"/>
      <c r="L1218" s="116"/>
      <c r="M1218" s="115"/>
      <c r="N1218" s="114"/>
      <c r="O1218" s="116"/>
      <c r="P1218" s="118"/>
      <c r="Q1218" s="116"/>
      <c r="R1218" s="116"/>
      <c r="S1218" s="116"/>
    </row>
    <row r="1219" spans="1:19">
      <c r="A1219" s="146"/>
      <c r="B1219" s="147"/>
      <c r="C1219" s="148"/>
      <c r="D1219" s="116"/>
      <c r="E1219" s="149"/>
      <c r="F1219" s="114"/>
      <c r="G1219" s="114"/>
      <c r="H1219" s="150"/>
      <c r="I1219" s="150"/>
      <c r="J1219" s="150"/>
      <c r="K1219" s="151"/>
      <c r="L1219" s="116"/>
      <c r="M1219" s="115"/>
      <c r="N1219" s="114"/>
      <c r="O1219" s="116"/>
      <c r="P1219" s="118"/>
      <c r="Q1219" s="116"/>
      <c r="R1219" s="116"/>
      <c r="S1219" s="116"/>
    </row>
    <row r="1220" spans="1:19">
      <c r="A1220" s="146"/>
      <c r="B1220" s="147"/>
      <c r="C1220" s="148"/>
      <c r="D1220" s="116"/>
      <c r="E1220" s="149"/>
      <c r="F1220" s="114"/>
      <c r="G1220" s="114"/>
      <c r="H1220" s="150"/>
      <c r="I1220" s="150"/>
      <c r="J1220" s="150"/>
      <c r="K1220" s="151"/>
      <c r="L1220" s="116"/>
      <c r="M1220" s="115"/>
      <c r="N1220" s="114"/>
      <c r="O1220" s="116"/>
      <c r="P1220" s="118"/>
      <c r="Q1220" s="116"/>
      <c r="R1220" s="116"/>
      <c r="S1220" s="116"/>
    </row>
    <row r="1221" spans="1:19">
      <c r="A1221" s="146"/>
      <c r="B1221" s="147"/>
      <c r="C1221" s="148"/>
      <c r="D1221" s="116"/>
      <c r="E1221" s="149"/>
      <c r="F1221" s="114"/>
      <c r="G1221" s="114"/>
      <c r="H1221" s="150"/>
      <c r="I1221" s="150"/>
      <c r="J1221" s="150"/>
      <c r="K1221" s="151"/>
      <c r="L1221" s="116"/>
      <c r="M1221" s="115"/>
      <c r="N1221" s="114"/>
      <c r="O1221" s="116"/>
      <c r="P1221" s="118"/>
      <c r="Q1221" s="116"/>
      <c r="R1221" s="116"/>
      <c r="S1221" s="116"/>
    </row>
    <row r="1222" spans="1:19">
      <c r="A1222" s="146"/>
      <c r="B1222" s="147"/>
      <c r="C1222" s="148"/>
      <c r="D1222" s="116"/>
      <c r="E1222" s="149"/>
      <c r="F1222" s="114"/>
      <c r="G1222" s="114"/>
      <c r="H1222" s="150"/>
      <c r="I1222" s="150"/>
      <c r="J1222" s="150"/>
      <c r="K1222" s="151"/>
      <c r="L1222" s="116"/>
      <c r="M1222" s="115"/>
      <c r="N1222" s="114"/>
      <c r="O1222" s="116"/>
      <c r="P1222" s="118"/>
      <c r="Q1222" s="116"/>
      <c r="R1222" s="116"/>
      <c r="S1222" s="116"/>
    </row>
    <row r="1223" spans="1:19">
      <c r="A1223" s="146"/>
      <c r="B1223" s="147"/>
      <c r="C1223" s="148"/>
      <c r="D1223" s="116"/>
      <c r="E1223" s="149"/>
      <c r="F1223" s="114"/>
      <c r="G1223" s="114"/>
      <c r="H1223" s="150"/>
      <c r="I1223" s="150"/>
      <c r="J1223" s="150"/>
      <c r="K1223" s="151"/>
      <c r="L1223" s="116"/>
      <c r="M1223" s="115"/>
      <c r="N1223" s="114"/>
      <c r="O1223" s="116"/>
      <c r="P1223" s="118"/>
      <c r="Q1223" s="116"/>
      <c r="R1223" s="116"/>
      <c r="S1223" s="116"/>
    </row>
    <row r="1224" spans="1:19">
      <c r="A1224" s="146"/>
      <c r="B1224" s="147"/>
      <c r="C1224" s="148"/>
      <c r="D1224" s="116"/>
      <c r="E1224" s="149"/>
      <c r="F1224" s="114"/>
      <c r="G1224" s="114"/>
      <c r="H1224" s="150"/>
      <c r="I1224" s="150"/>
      <c r="J1224" s="150"/>
      <c r="K1224" s="151"/>
      <c r="L1224" s="116"/>
      <c r="M1224" s="115"/>
      <c r="N1224" s="114"/>
      <c r="O1224" s="116"/>
      <c r="P1224" s="118"/>
      <c r="Q1224" s="116"/>
      <c r="R1224" s="116"/>
      <c r="S1224" s="116"/>
    </row>
    <row r="1225" spans="1:19">
      <c r="A1225" s="146"/>
      <c r="B1225" s="147"/>
      <c r="C1225" s="148"/>
      <c r="D1225" s="116"/>
      <c r="E1225" s="149"/>
      <c r="F1225" s="114"/>
      <c r="G1225" s="114"/>
      <c r="H1225" s="150"/>
      <c r="I1225" s="150"/>
      <c r="J1225" s="150"/>
      <c r="K1225" s="151"/>
      <c r="L1225" s="116"/>
      <c r="M1225" s="115"/>
      <c r="N1225" s="114"/>
      <c r="O1225" s="116"/>
      <c r="P1225" s="118"/>
      <c r="Q1225" s="116"/>
      <c r="R1225" s="116"/>
      <c r="S1225" s="116"/>
    </row>
    <row r="1226" spans="1:19">
      <c r="A1226" s="146"/>
      <c r="B1226" s="147"/>
      <c r="C1226" s="148"/>
      <c r="D1226" s="116"/>
      <c r="E1226" s="149"/>
      <c r="F1226" s="114"/>
      <c r="G1226" s="114"/>
      <c r="H1226" s="150"/>
      <c r="I1226" s="150"/>
      <c r="J1226" s="150"/>
      <c r="K1226" s="151"/>
      <c r="L1226" s="116"/>
      <c r="M1226" s="115"/>
      <c r="N1226" s="114"/>
      <c r="O1226" s="116"/>
      <c r="P1226" s="118"/>
      <c r="Q1226" s="116"/>
      <c r="R1226" s="116"/>
      <c r="S1226" s="116"/>
    </row>
    <row r="1227" spans="1:19">
      <c r="A1227" s="146"/>
      <c r="B1227" s="147"/>
      <c r="C1227" s="148"/>
      <c r="D1227" s="116"/>
      <c r="E1227" s="149"/>
      <c r="F1227" s="114"/>
      <c r="G1227" s="114"/>
      <c r="H1227" s="150"/>
      <c r="I1227" s="150"/>
      <c r="J1227" s="150"/>
      <c r="K1227" s="151"/>
      <c r="L1227" s="116"/>
      <c r="M1227" s="115"/>
      <c r="N1227" s="114"/>
      <c r="O1227" s="116"/>
      <c r="P1227" s="118"/>
      <c r="Q1227" s="116"/>
      <c r="R1227" s="116"/>
      <c r="S1227" s="116"/>
    </row>
    <row r="1228" spans="1:19">
      <c r="A1228" s="146"/>
      <c r="B1228" s="147"/>
      <c r="C1228" s="148"/>
      <c r="D1228" s="116"/>
      <c r="E1228" s="149"/>
      <c r="F1228" s="114"/>
      <c r="G1228" s="114"/>
      <c r="H1228" s="150"/>
      <c r="I1228" s="150"/>
      <c r="J1228" s="116"/>
      <c r="K1228" s="151"/>
      <c r="L1228" s="116"/>
      <c r="M1228" s="115"/>
      <c r="N1228" s="114"/>
      <c r="O1228" s="116"/>
      <c r="P1228" s="118"/>
      <c r="Q1228" s="116"/>
      <c r="R1228" s="116"/>
      <c r="S1228" s="116"/>
    </row>
    <row r="1229" spans="1:19">
      <c r="A1229" s="146"/>
      <c r="B1229" s="147"/>
      <c r="C1229" s="148"/>
      <c r="D1229" s="116"/>
      <c r="E1229" s="149"/>
      <c r="F1229" s="114"/>
      <c r="G1229" s="114"/>
      <c r="H1229" s="150"/>
      <c r="I1229" s="150"/>
      <c r="J1229" s="150"/>
      <c r="K1229" s="151"/>
      <c r="L1229" s="116"/>
      <c r="M1229" s="115"/>
      <c r="N1229" s="114"/>
      <c r="O1229" s="116"/>
      <c r="P1229" s="118"/>
      <c r="Q1229" s="116"/>
      <c r="R1229" s="116"/>
      <c r="S1229" s="116"/>
    </row>
    <row r="1230" spans="1:19">
      <c r="A1230" s="146"/>
      <c r="B1230" s="147"/>
      <c r="C1230" s="148"/>
      <c r="D1230" s="116"/>
      <c r="E1230" s="149"/>
      <c r="F1230" s="114"/>
      <c r="G1230" s="114"/>
      <c r="H1230" s="150"/>
      <c r="I1230" s="150"/>
      <c r="J1230" s="150"/>
      <c r="K1230" s="151"/>
      <c r="L1230" s="116"/>
      <c r="M1230" s="115"/>
      <c r="N1230" s="114"/>
      <c r="O1230" s="116"/>
      <c r="P1230" s="118"/>
      <c r="Q1230" s="116"/>
      <c r="R1230" s="116"/>
      <c r="S1230" s="116"/>
    </row>
    <row r="1231" spans="1:19">
      <c r="A1231" s="146"/>
      <c r="B1231" s="147"/>
      <c r="C1231" s="148"/>
      <c r="D1231" s="116"/>
      <c r="E1231" s="149"/>
      <c r="F1231" s="114"/>
      <c r="G1231" s="114"/>
      <c r="H1231" s="150"/>
      <c r="I1231" s="150"/>
      <c r="J1231" s="150"/>
      <c r="K1231" s="151"/>
      <c r="L1231" s="116"/>
      <c r="M1231" s="115"/>
      <c r="N1231" s="114"/>
      <c r="O1231" s="116"/>
      <c r="P1231" s="118"/>
      <c r="Q1231" s="116"/>
      <c r="R1231" s="116"/>
      <c r="S1231" s="116"/>
    </row>
    <row r="1232" spans="1:19">
      <c r="A1232" s="146"/>
      <c r="B1232" s="147"/>
      <c r="C1232" s="148"/>
      <c r="D1232" s="116"/>
      <c r="E1232" s="149"/>
      <c r="F1232" s="114"/>
      <c r="G1232" s="114"/>
      <c r="H1232" s="150"/>
      <c r="I1232" s="150"/>
      <c r="J1232" s="150"/>
      <c r="K1232" s="151"/>
      <c r="L1232" s="116"/>
      <c r="M1232" s="115"/>
      <c r="N1232" s="114"/>
      <c r="O1232" s="116"/>
      <c r="P1232" s="118"/>
      <c r="Q1232" s="116"/>
      <c r="R1232" s="116"/>
      <c r="S1232" s="116"/>
    </row>
    <row r="1233" spans="1:19">
      <c r="A1233" s="146"/>
      <c r="B1233" s="147"/>
      <c r="C1233" s="148"/>
      <c r="D1233" s="116"/>
      <c r="E1233" s="149"/>
      <c r="F1233" s="114"/>
      <c r="G1233" s="114"/>
      <c r="H1233" s="150"/>
      <c r="I1233" s="150"/>
      <c r="J1233" s="150"/>
      <c r="K1233" s="151"/>
      <c r="L1233" s="116"/>
      <c r="M1233" s="115"/>
      <c r="N1233" s="114"/>
      <c r="O1233" s="116"/>
      <c r="P1233" s="118"/>
      <c r="Q1233" s="116"/>
      <c r="R1233" s="116"/>
      <c r="S1233" s="116"/>
    </row>
    <row r="1234" spans="1:19">
      <c r="A1234" s="146"/>
      <c r="B1234" s="147"/>
      <c r="C1234" s="148"/>
      <c r="D1234" s="116"/>
      <c r="E1234" s="149"/>
      <c r="F1234" s="114"/>
      <c r="G1234" s="114"/>
      <c r="H1234" s="150"/>
      <c r="I1234" s="150"/>
      <c r="J1234" s="150"/>
      <c r="K1234" s="151"/>
      <c r="L1234" s="116"/>
      <c r="M1234" s="115"/>
      <c r="N1234" s="114"/>
      <c r="O1234" s="116"/>
      <c r="P1234" s="118"/>
      <c r="Q1234" s="116"/>
      <c r="R1234" s="116"/>
      <c r="S1234" s="116"/>
    </row>
    <row r="1235" spans="1:19">
      <c r="A1235" s="146"/>
      <c r="B1235" s="147"/>
      <c r="C1235" s="148"/>
      <c r="D1235" s="116"/>
      <c r="E1235" s="149"/>
      <c r="F1235" s="114"/>
      <c r="G1235" s="114"/>
      <c r="H1235" s="150"/>
      <c r="I1235" s="150"/>
      <c r="J1235" s="150"/>
      <c r="K1235" s="151"/>
      <c r="L1235" s="116"/>
      <c r="M1235" s="115"/>
      <c r="N1235" s="114"/>
      <c r="O1235" s="116"/>
      <c r="P1235" s="118"/>
      <c r="Q1235" s="116"/>
      <c r="R1235" s="116"/>
      <c r="S1235" s="116"/>
    </row>
    <row r="1236" spans="1:19">
      <c r="A1236" s="146"/>
      <c r="B1236" s="147"/>
      <c r="C1236" s="148"/>
      <c r="D1236" s="116"/>
      <c r="E1236" s="149"/>
      <c r="F1236" s="114"/>
      <c r="G1236" s="114"/>
      <c r="H1236" s="150"/>
      <c r="I1236" s="150"/>
      <c r="J1236" s="150"/>
      <c r="K1236" s="151"/>
      <c r="L1236" s="116"/>
      <c r="M1236" s="115"/>
      <c r="N1236" s="114"/>
      <c r="O1236" s="116"/>
      <c r="P1236" s="118"/>
      <c r="Q1236" s="116"/>
      <c r="R1236" s="116"/>
      <c r="S1236" s="116"/>
    </row>
    <row r="1237" spans="1:19">
      <c r="A1237" s="146"/>
      <c r="B1237" s="147"/>
      <c r="C1237" s="148"/>
      <c r="D1237" s="116"/>
      <c r="E1237" s="149"/>
      <c r="F1237" s="114"/>
      <c r="G1237" s="114"/>
      <c r="H1237" s="150"/>
      <c r="I1237" s="150"/>
      <c r="J1237" s="150"/>
      <c r="K1237" s="151"/>
      <c r="L1237" s="116"/>
      <c r="M1237" s="115"/>
      <c r="N1237" s="114"/>
      <c r="O1237" s="116"/>
      <c r="P1237" s="118"/>
      <c r="Q1237" s="116"/>
      <c r="R1237" s="116"/>
      <c r="S1237" s="116"/>
    </row>
    <row r="1238" spans="1:19">
      <c r="A1238" s="146"/>
      <c r="B1238" s="147"/>
      <c r="C1238" s="148"/>
      <c r="D1238" s="116"/>
      <c r="E1238" s="149"/>
      <c r="F1238" s="114"/>
      <c r="G1238" s="114"/>
      <c r="H1238" s="150"/>
      <c r="I1238" s="150"/>
      <c r="J1238" s="150"/>
      <c r="K1238" s="151"/>
      <c r="L1238" s="116"/>
      <c r="M1238" s="115"/>
      <c r="N1238" s="114"/>
      <c r="O1238" s="116"/>
      <c r="P1238" s="118"/>
      <c r="Q1238" s="116"/>
      <c r="R1238" s="116"/>
      <c r="S1238" s="116"/>
    </row>
    <row r="1239" spans="1:19">
      <c r="A1239" s="146"/>
      <c r="B1239" s="147"/>
      <c r="C1239" s="148"/>
      <c r="D1239" s="116"/>
      <c r="E1239" s="149"/>
      <c r="F1239" s="114"/>
      <c r="G1239" s="114"/>
      <c r="H1239" s="150"/>
      <c r="I1239" s="150"/>
      <c r="J1239" s="150"/>
      <c r="K1239" s="151"/>
      <c r="L1239" s="116"/>
      <c r="M1239" s="115"/>
      <c r="N1239" s="114"/>
      <c r="O1239" s="116"/>
      <c r="P1239" s="118"/>
      <c r="Q1239" s="116"/>
      <c r="R1239" s="116"/>
      <c r="S1239" s="116"/>
    </row>
    <row r="1240" spans="1:19">
      <c r="A1240" s="146"/>
      <c r="B1240" s="147"/>
      <c r="C1240" s="148"/>
      <c r="D1240" s="116"/>
      <c r="E1240" s="149"/>
      <c r="F1240" s="114"/>
      <c r="G1240" s="114"/>
      <c r="H1240" s="150"/>
      <c r="I1240" s="150"/>
      <c r="J1240" s="150"/>
      <c r="K1240" s="151"/>
      <c r="L1240" s="116"/>
      <c r="M1240" s="115"/>
      <c r="N1240" s="114"/>
      <c r="O1240" s="116"/>
      <c r="P1240" s="118"/>
      <c r="Q1240" s="116"/>
      <c r="R1240" s="116"/>
      <c r="S1240" s="116"/>
    </row>
    <row r="1241" spans="1:19">
      <c r="A1241" s="146"/>
      <c r="B1241" s="147"/>
      <c r="C1241" s="148"/>
      <c r="D1241" s="116"/>
      <c r="E1241" s="149"/>
      <c r="F1241" s="114"/>
      <c r="G1241" s="114"/>
      <c r="H1241" s="150"/>
      <c r="I1241" s="150"/>
      <c r="J1241" s="116"/>
      <c r="K1241" s="151"/>
      <c r="L1241" s="116"/>
      <c r="M1241" s="119"/>
      <c r="N1241" s="114"/>
      <c r="O1241" s="116"/>
      <c r="P1241" s="118"/>
      <c r="Q1241" s="116"/>
      <c r="R1241" s="116"/>
      <c r="S1241" s="116"/>
    </row>
    <row r="1242" spans="1:19">
      <c r="A1242" s="146"/>
      <c r="B1242" s="147"/>
      <c r="C1242" s="148"/>
      <c r="D1242" s="116"/>
      <c r="E1242" s="149"/>
      <c r="F1242" s="114"/>
      <c r="G1242" s="114"/>
      <c r="H1242" s="150"/>
      <c r="I1242" s="150"/>
      <c r="J1242" s="116"/>
      <c r="K1242" s="151"/>
      <c r="L1242" s="116"/>
      <c r="M1242" s="115"/>
      <c r="N1242" s="114"/>
      <c r="O1242" s="116"/>
      <c r="P1242" s="118"/>
      <c r="Q1242" s="116"/>
      <c r="R1242" s="116"/>
      <c r="S1242" s="116"/>
    </row>
    <row r="1243" spans="1:19">
      <c r="A1243" s="146"/>
      <c r="B1243" s="147"/>
      <c r="C1243" s="148"/>
      <c r="D1243" s="116"/>
      <c r="E1243" s="149"/>
      <c r="F1243" s="114"/>
      <c r="G1243" s="114"/>
      <c r="H1243" s="150"/>
      <c r="I1243" s="150"/>
      <c r="J1243" s="150"/>
      <c r="K1243" s="151"/>
      <c r="L1243" s="116"/>
      <c r="M1243" s="115"/>
      <c r="N1243" s="114"/>
      <c r="O1243" s="116"/>
      <c r="P1243" s="118"/>
      <c r="Q1243" s="116"/>
      <c r="R1243" s="116"/>
      <c r="S1243" s="116"/>
    </row>
    <row r="1244" spans="1:19">
      <c r="A1244" s="146"/>
      <c r="B1244" s="147"/>
      <c r="C1244" s="148"/>
      <c r="D1244" s="116"/>
      <c r="E1244" s="149"/>
      <c r="F1244" s="114"/>
      <c r="G1244" s="114"/>
      <c r="H1244" s="150"/>
      <c r="I1244" s="150"/>
      <c r="J1244" s="116"/>
      <c r="K1244" s="151"/>
      <c r="L1244" s="116"/>
      <c r="M1244" s="115"/>
      <c r="N1244" s="114"/>
      <c r="O1244" s="116"/>
      <c r="P1244" s="118"/>
      <c r="Q1244" s="116"/>
      <c r="R1244" s="116"/>
      <c r="S1244" s="116"/>
    </row>
    <row r="1245" spans="1:19">
      <c r="A1245" s="146"/>
      <c r="B1245" s="147"/>
      <c r="C1245" s="148"/>
      <c r="D1245" s="116"/>
      <c r="E1245" s="149"/>
      <c r="F1245" s="114"/>
      <c r="G1245" s="114"/>
      <c r="H1245" s="150"/>
      <c r="I1245" s="150"/>
      <c r="J1245" s="116"/>
      <c r="K1245" s="151"/>
      <c r="L1245" s="116"/>
      <c r="M1245" s="115"/>
      <c r="N1245" s="114"/>
      <c r="O1245" s="116"/>
      <c r="P1245" s="118"/>
      <c r="Q1245" s="116"/>
      <c r="R1245" s="116"/>
      <c r="S1245" s="116"/>
    </row>
    <row r="1246" spans="1:19">
      <c r="A1246" s="146"/>
      <c r="B1246" s="147"/>
      <c r="C1246" s="148"/>
      <c r="D1246" s="116"/>
      <c r="E1246" s="149"/>
      <c r="F1246" s="114"/>
      <c r="G1246" s="114"/>
      <c r="H1246" s="150"/>
      <c r="I1246" s="150"/>
      <c r="J1246" s="150"/>
      <c r="K1246" s="151"/>
      <c r="L1246" s="116"/>
      <c r="M1246" s="115"/>
      <c r="N1246" s="114"/>
      <c r="O1246" s="116"/>
      <c r="P1246" s="118"/>
      <c r="Q1246" s="116"/>
      <c r="R1246" s="116"/>
      <c r="S1246" s="116"/>
    </row>
    <row r="1247" spans="1:19">
      <c r="A1247" s="146"/>
      <c r="B1247" s="147"/>
      <c r="C1247" s="148"/>
      <c r="D1247" s="116"/>
      <c r="E1247" s="149"/>
      <c r="F1247" s="114"/>
      <c r="G1247" s="114"/>
      <c r="H1247" s="150"/>
      <c r="I1247" s="150"/>
      <c r="J1247" s="150"/>
      <c r="K1247" s="151"/>
      <c r="L1247" s="116"/>
      <c r="M1247" s="115"/>
      <c r="N1247" s="114"/>
      <c r="O1247" s="116"/>
      <c r="P1247" s="118"/>
      <c r="Q1247" s="116"/>
      <c r="R1247" s="116"/>
      <c r="S1247" s="116"/>
    </row>
    <row r="1248" spans="1:19">
      <c r="A1248" s="146"/>
      <c r="B1248" s="147"/>
      <c r="C1248" s="148"/>
      <c r="D1248" s="116"/>
      <c r="E1248" s="149"/>
      <c r="F1248" s="114"/>
      <c r="G1248" s="117"/>
      <c r="H1248" s="150"/>
      <c r="I1248" s="150"/>
      <c r="J1248" s="150"/>
      <c r="K1248" s="151"/>
      <c r="L1248" s="116"/>
      <c r="M1248" s="115"/>
      <c r="N1248" s="114"/>
      <c r="O1248" s="116"/>
      <c r="P1248" s="118"/>
      <c r="Q1248" s="116"/>
      <c r="R1248" s="116"/>
      <c r="S1248" s="116"/>
    </row>
    <row r="1249" spans="1:19">
      <c r="A1249" s="146"/>
      <c r="B1249" s="147"/>
      <c r="C1249" s="148"/>
      <c r="D1249" s="116"/>
      <c r="E1249" s="149"/>
      <c r="F1249" s="114"/>
      <c r="G1249" s="114"/>
      <c r="H1249" s="150"/>
      <c r="I1249" s="150"/>
      <c r="J1249" s="150"/>
      <c r="K1249" s="151"/>
      <c r="L1249" s="116"/>
      <c r="M1249" s="115"/>
      <c r="N1249" s="114"/>
      <c r="O1249" s="116"/>
      <c r="P1249" s="118"/>
      <c r="Q1249" s="116"/>
      <c r="R1249" s="116"/>
      <c r="S1249" s="116"/>
    </row>
    <row r="1250" spans="1:19">
      <c r="A1250" s="146"/>
      <c r="B1250" s="147"/>
      <c r="C1250" s="148"/>
      <c r="D1250" s="116"/>
      <c r="E1250" s="149"/>
      <c r="F1250" s="114"/>
      <c r="G1250" s="114"/>
      <c r="H1250" s="150"/>
      <c r="I1250" s="150"/>
      <c r="J1250" s="150"/>
      <c r="K1250" s="151"/>
      <c r="L1250" s="116"/>
      <c r="M1250" s="115"/>
      <c r="N1250" s="114"/>
      <c r="O1250" s="116"/>
      <c r="P1250" s="118"/>
      <c r="Q1250" s="116"/>
      <c r="R1250" s="116"/>
      <c r="S1250" s="116"/>
    </row>
    <row r="1251" spans="1:19">
      <c r="A1251" s="146"/>
      <c r="B1251" s="147"/>
      <c r="C1251" s="148"/>
      <c r="D1251" s="116"/>
      <c r="E1251" s="149"/>
      <c r="F1251" s="114"/>
      <c r="G1251" s="114"/>
      <c r="H1251" s="150"/>
      <c r="I1251" s="150"/>
      <c r="J1251" s="150"/>
      <c r="K1251" s="151"/>
      <c r="L1251" s="116"/>
      <c r="M1251" s="115"/>
      <c r="N1251" s="114"/>
      <c r="O1251" s="116"/>
      <c r="P1251" s="118"/>
      <c r="Q1251" s="116"/>
      <c r="R1251" s="116"/>
      <c r="S1251" s="116"/>
    </row>
    <row r="1252" spans="1:19">
      <c r="A1252" s="146"/>
      <c r="B1252" s="147"/>
      <c r="C1252" s="148"/>
      <c r="D1252" s="116"/>
      <c r="E1252" s="149"/>
      <c r="F1252" s="114"/>
      <c r="G1252" s="114"/>
      <c r="H1252" s="150"/>
      <c r="I1252" s="150"/>
      <c r="J1252" s="150"/>
      <c r="K1252" s="151"/>
      <c r="L1252" s="116"/>
      <c r="M1252" s="115"/>
      <c r="N1252" s="114"/>
      <c r="O1252" s="116"/>
      <c r="P1252" s="118"/>
      <c r="Q1252" s="116"/>
      <c r="R1252" s="116"/>
      <c r="S1252" s="116"/>
    </row>
    <row r="1253" spans="1:19">
      <c r="A1253" s="146"/>
      <c r="B1253" s="147"/>
      <c r="C1253" s="148"/>
      <c r="D1253" s="116"/>
      <c r="E1253" s="149"/>
      <c r="F1253" s="114"/>
      <c r="G1253" s="114"/>
      <c r="H1253" s="150"/>
      <c r="I1253" s="150"/>
      <c r="J1253" s="150"/>
      <c r="K1253" s="151"/>
      <c r="L1253" s="116"/>
      <c r="M1253" s="115"/>
      <c r="N1253" s="114"/>
      <c r="O1253" s="116"/>
      <c r="P1253" s="118"/>
      <c r="Q1253" s="116"/>
      <c r="R1253" s="116"/>
      <c r="S1253" s="116"/>
    </row>
    <row r="1254" spans="1:19">
      <c r="A1254" s="146"/>
      <c r="B1254" s="147"/>
      <c r="C1254" s="148"/>
      <c r="D1254" s="116"/>
      <c r="E1254" s="149"/>
      <c r="F1254" s="114"/>
      <c r="G1254" s="117"/>
      <c r="H1254" s="150"/>
      <c r="I1254" s="150"/>
      <c r="J1254" s="150"/>
      <c r="K1254" s="151"/>
      <c r="L1254" s="116"/>
      <c r="M1254" s="115"/>
      <c r="N1254" s="114"/>
      <c r="O1254" s="116"/>
      <c r="P1254" s="118"/>
      <c r="Q1254" s="116"/>
      <c r="R1254" s="116"/>
      <c r="S1254" s="116"/>
    </row>
    <row r="1255" spans="1:19">
      <c r="A1255" s="146"/>
      <c r="B1255" s="147"/>
      <c r="C1255" s="148"/>
      <c r="D1255" s="116"/>
      <c r="E1255" s="149"/>
      <c r="F1255" s="114"/>
      <c r="G1255" s="114"/>
      <c r="H1255" s="150"/>
      <c r="I1255" s="150"/>
      <c r="J1255" s="150"/>
      <c r="K1255" s="151"/>
      <c r="L1255" s="116"/>
      <c r="M1255" s="115"/>
      <c r="N1255" s="114"/>
      <c r="O1255" s="116"/>
      <c r="P1255" s="118"/>
      <c r="Q1255" s="116"/>
      <c r="R1255" s="116"/>
      <c r="S1255" s="116"/>
    </row>
    <row r="1256" spans="1:19">
      <c r="A1256" s="146"/>
      <c r="B1256" s="147"/>
      <c r="C1256" s="148"/>
      <c r="D1256" s="116"/>
      <c r="E1256" s="149"/>
      <c r="F1256" s="114"/>
      <c r="G1256" s="114"/>
      <c r="H1256" s="150"/>
      <c r="I1256" s="150"/>
      <c r="J1256" s="150"/>
      <c r="K1256" s="151"/>
      <c r="L1256" s="116"/>
      <c r="M1256" s="115"/>
      <c r="N1256" s="114"/>
      <c r="O1256" s="116"/>
      <c r="P1256" s="118"/>
      <c r="Q1256" s="116"/>
      <c r="R1256" s="116"/>
      <c r="S1256" s="116"/>
    </row>
    <row r="1257" spans="1:19">
      <c r="A1257" s="146"/>
      <c r="B1257" s="147"/>
      <c r="C1257" s="148"/>
      <c r="D1257" s="116"/>
      <c r="E1257" s="149"/>
      <c r="F1257" s="114"/>
      <c r="G1257" s="114"/>
      <c r="H1257" s="150"/>
      <c r="I1257" s="150"/>
      <c r="J1257" s="150"/>
      <c r="K1257" s="151"/>
      <c r="L1257" s="116"/>
      <c r="M1257" s="115"/>
      <c r="N1257" s="114"/>
      <c r="O1257" s="116"/>
      <c r="P1257" s="118"/>
      <c r="Q1257" s="116"/>
      <c r="R1257" s="116"/>
      <c r="S1257" s="116"/>
    </row>
    <row r="1258" spans="1:19">
      <c r="A1258" s="146"/>
      <c r="B1258" s="147"/>
      <c r="C1258" s="148"/>
      <c r="D1258" s="116"/>
      <c r="E1258" s="149"/>
      <c r="F1258" s="114"/>
      <c r="G1258" s="114"/>
      <c r="H1258" s="150"/>
      <c r="I1258" s="150"/>
      <c r="J1258" s="150"/>
      <c r="K1258" s="151"/>
      <c r="L1258" s="116"/>
      <c r="M1258" s="115"/>
      <c r="N1258" s="114"/>
      <c r="O1258" s="116"/>
      <c r="P1258" s="118"/>
      <c r="Q1258" s="116"/>
      <c r="R1258" s="116"/>
      <c r="S1258" s="116"/>
    </row>
    <row r="1259" spans="1:19">
      <c r="A1259" s="146"/>
      <c r="B1259" s="147"/>
      <c r="C1259" s="148"/>
      <c r="D1259" s="116"/>
      <c r="E1259" s="149"/>
      <c r="F1259" s="114"/>
      <c r="G1259" s="114"/>
      <c r="H1259" s="150"/>
      <c r="I1259" s="150"/>
      <c r="J1259" s="150"/>
      <c r="K1259" s="151"/>
      <c r="L1259" s="116"/>
      <c r="M1259" s="115"/>
      <c r="N1259" s="114"/>
      <c r="O1259" s="116"/>
      <c r="P1259" s="118"/>
      <c r="Q1259" s="116"/>
      <c r="R1259" s="116"/>
      <c r="S1259" s="116"/>
    </row>
    <row r="1260" spans="1:19">
      <c r="A1260" s="146"/>
      <c r="B1260" s="147"/>
      <c r="C1260" s="148"/>
      <c r="D1260" s="116"/>
      <c r="E1260" s="149"/>
      <c r="F1260" s="114"/>
      <c r="G1260" s="117"/>
      <c r="H1260" s="150"/>
      <c r="I1260" s="150"/>
      <c r="J1260" s="150"/>
      <c r="K1260" s="151"/>
      <c r="L1260" s="116"/>
      <c r="M1260" s="115"/>
      <c r="N1260" s="114"/>
      <c r="O1260" s="116"/>
      <c r="P1260" s="118"/>
      <c r="Q1260" s="116"/>
      <c r="R1260" s="116"/>
      <c r="S1260" s="116"/>
    </row>
    <row r="1261" spans="1:19">
      <c r="A1261" s="146"/>
      <c r="B1261" s="147"/>
      <c r="C1261" s="148"/>
      <c r="D1261" s="116"/>
      <c r="E1261" s="149"/>
      <c r="F1261" s="114"/>
      <c r="G1261" s="114"/>
      <c r="H1261" s="150"/>
      <c r="I1261" s="150"/>
      <c r="J1261" s="150"/>
      <c r="K1261" s="151"/>
      <c r="L1261" s="116"/>
      <c r="M1261" s="115"/>
      <c r="N1261" s="114"/>
      <c r="O1261" s="116"/>
      <c r="P1261" s="118"/>
      <c r="Q1261" s="116"/>
      <c r="R1261" s="116"/>
      <c r="S1261" s="116"/>
    </row>
    <row r="1262" spans="1:19">
      <c r="A1262" s="146"/>
      <c r="B1262" s="147"/>
      <c r="C1262" s="148"/>
      <c r="D1262" s="116"/>
      <c r="E1262" s="149"/>
      <c r="F1262" s="114"/>
      <c r="G1262" s="114"/>
      <c r="H1262" s="150"/>
      <c r="I1262" s="150"/>
      <c r="J1262" s="150"/>
      <c r="K1262" s="151"/>
      <c r="L1262" s="116"/>
      <c r="M1262" s="115"/>
      <c r="N1262" s="114"/>
      <c r="O1262" s="116"/>
      <c r="P1262" s="118"/>
      <c r="Q1262" s="116"/>
      <c r="R1262" s="116"/>
      <c r="S1262" s="116"/>
    </row>
    <row r="1263" spans="1:19">
      <c r="A1263" s="146"/>
      <c r="B1263" s="147"/>
      <c r="C1263" s="148"/>
      <c r="D1263" s="116"/>
      <c r="E1263" s="149"/>
      <c r="F1263" s="114"/>
      <c r="G1263" s="114"/>
      <c r="H1263" s="150"/>
      <c r="I1263" s="150"/>
      <c r="J1263" s="150"/>
      <c r="K1263" s="151"/>
      <c r="L1263" s="116"/>
      <c r="M1263" s="115"/>
      <c r="N1263" s="114"/>
      <c r="O1263" s="116"/>
      <c r="P1263" s="118"/>
      <c r="Q1263" s="116"/>
      <c r="R1263" s="116"/>
      <c r="S1263" s="116"/>
    </row>
    <row r="1264" spans="1:19">
      <c r="A1264" s="146"/>
      <c r="B1264" s="147"/>
      <c r="C1264" s="148"/>
      <c r="D1264" s="116"/>
      <c r="E1264" s="149"/>
      <c r="F1264" s="114"/>
      <c r="G1264" s="114"/>
      <c r="H1264" s="150"/>
      <c r="I1264" s="150"/>
      <c r="J1264" s="150"/>
      <c r="K1264" s="151"/>
      <c r="L1264" s="116"/>
      <c r="M1264" s="115"/>
      <c r="N1264" s="114"/>
      <c r="O1264" s="116"/>
      <c r="P1264" s="118"/>
      <c r="Q1264" s="116"/>
      <c r="R1264" s="116"/>
      <c r="S1264" s="116"/>
    </row>
    <row r="1265" spans="1:19">
      <c r="A1265" s="146"/>
      <c r="B1265" s="147"/>
      <c r="C1265" s="148"/>
      <c r="D1265" s="116"/>
      <c r="E1265" s="149"/>
      <c r="F1265" s="114"/>
      <c r="G1265" s="114"/>
      <c r="H1265" s="150"/>
      <c r="I1265" s="150"/>
      <c r="J1265" s="150"/>
      <c r="K1265" s="151"/>
      <c r="L1265" s="116"/>
      <c r="M1265" s="115"/>
      <c r="N1265" s="114"/>
      <c r="O1265" s="116"/>
      <c r="P1265" s="118"/>
      <c r="Q1265" s="116"/>
      <c r="R1265" s="116"/>
      <c r="S1265" s="116"/>
    </row>
    <row r="1266" spans="1:19">
      <c r="A1266" s="146"/>
      <c r="B1266" s="147"/>
      <c r="C1266" s="148"/>
      <c r="D1266" s="116"/>
      <c r="E1266" s="149"/>
      <c r="F1266" s="114"/>
      <c r="G1266" s="117"/>
      <c r="H1266" s="150"/>
      <c r="I1266" s="150"/>
      <c r="J1266" s="150"/>
      <c r="K1266" s="151"/>
      <c r="L1266" s="116"/>
      <c r="M1266" s="115"/>
      <c r="N1266" s="114"/>
      <c r="O1266" s="116"/>
      <c r="P1266" s="118"/>
      <c r="Q1266" s="116"/>
      <c r="R1266" s="116"/>
      <c r="S1266" s="116"/>
    </row>
    <row r="1267" spans="1:19">
      <c r="A1267" s="146"/>
      <c r="B1267" s="147"/>
      <c r="C1267" s="148"/>
      <c r="D1267" s="116"/>
      <c r="E1267" s="149"/>
      <c r="F1267" s="114"/>
      <c r="G1267" s="114"/>
      <c r="H1267" s="150"/>
      <c r="I1267" s="150"/>
      <c r="J1267" s="150"/>
      <c r="K1267" s="151"/>
      <c r="L1267" s="116"/>
      <c r="M1267" s="115"/>
      <c r="N1267" s="114"/>
      <c r="O1267" s="116"/>
      <c r="P1267" s="118"/>
      <c r="Q1267" s="116"/>
      <c r="R1267" s="116"/>
      <c r="S1267" s="116"/>
    </row>
    <row r="1268" spans="1:19">
      <c r="A1268" s="146"/>
      <c r="B1268" s="147"/>
      <c r="C1268" s="148"/>
      <c r="D1268" s="116"/>
      <c r="E1268" s="149"/>
      <c r="F1268" s="114"/>
      <c r="G1268" s="114"/>
      <c r="H1268" s="150"/>
      <c r="I1268" s="150"/>
      <c r="J1268" s="150"/>
      <c r="K1268" s="151"/>
      <c r="L1268" s="116"/>
      <c r="M1268" s="115"/>
      <c r="N1268" s="114"/>
      <c r="O1268" s="116"/>
      <c r="P1268" s="118"/>
      <c r="Q1268" s="116"/>
      <c r="R1268" s="116"/>
      <c r="S1268" s="116"/>
    </row>
    <row r="1269" spans="1:19">
      <c r="A1269" s="146"/>
      <c r="B1269" s="147"/>
      <c r="C1269" s="148"/>
      <c r="D1269" s="116"/>
      <c r="E1269" s="149"/>
      <c r="F1269" s="114"/>
      <c r="G1269" s="114"/>
      <c r="H1269" s="150"/>
      <c r="I1269" s="150"/>
      <c r="J1269" s="150"/>
      <c r="K1269" s="151"/>
      <c r="L1269" s="116"/>
      <c r="M1269" s="115"/>
      <c r="N1269" s="114"/>
      <c r="O1269" s="116"/>
      <c r="P1269" s="118"/>
      <c r="Q1269" s="116"/>
      <c r="R1269" s="116"/>
      <c r="S1269" s="116"/>
    </row>
    <row r="1270" spans="1:19">
      <c r="A1270" s="146"/>
      <c r="B1270" s="147"/>
      <c r="C1270" s="148"/>
      <c r="D1270" s="116"/>
      <c r="E1270" s="149"/>
      <c r="F1270" s="114"/>
      <c r="G1270" s="114"/>
      <c r="H1270" s="150"/>
      <c r="I1270" s="150"/>
      <c r="J1270" s="150"/>
      <c r="K1270" s="151"/>
      <c r="L1270" s="116"/>
      <c r="M1270" s="115"/>
      <c r="N1270" s="114"/>
      <c r="O1270" s="116"/>
      <c r="P1270" s="118"/>
      <c r="Q1270" s="116"/>
      <c r="R1270" s="116"/>
      <c r="S1270" s="116"/>
    </row>
    <row r="1271" spans="1:19">
      <c r="A1271" s="146"/>
      <c r="B1271" s="147"/>
      <c r="C1271" s="148"/>
      <c r="D1271" s="116"/>
      <c r="E1271" s="149"/>
      <c r="F1271" s="114"/>
      <c r="G1271" s="114"/>
      <c r="H1271" s="150"/>
      <c r="I1271" s="150"/>
      <c r="J1271" s="150"/>
      <c r="K1271" s="151"/>
      <c r="L1271" s="116"/>
      <c r="M1271" s="115"/>
      <c r="N1271" s="114"/>
      <c r="O1271" s="116"/>
      <c r="P1271" s="118"/>
      <c r="Q1271" s="116"/>
      <c r="R1271" s="116"/>
      <c r="S1271" s="116"/>
    </row>
    <row r="1272" spans="1:19">
      <c r="A1272" s="146"/>
      <c r="B1272" s="147"/>
      <c r="C1272" s="148"/>
      <c r="D1272" s="116"/>
      <c r="E1272" s="149"/>
      <c r="F1272" s="114"/>
      <c r="G1272" s="117"/>
      <c r="H1272" s="150"/>
      <c r="I1272" s="150"/>
      <c r="J1272" s="150"/>
      <c r="K1272" s="151"/>
      <c r="L1272" s="116"/>
      <c r="M1272" s="115"/>
      <c r="N1272" s="114"/>
      <c r="O1272" s="116"/>
      <c r="P1272" s="118"/>
      <c r="Q1272" s="116"/>
      <c r="R1272" s="116"/>
      <c r="S1272" s="116"/>
    </row>
    <row r="1273" spans="1:19">
      <c r="A1273" s="146"/>
      <c r="B1273" s="147"/>
      <c r="C1273" s="148"/>
      <c r="D1273" s="116"/>
      <c r="E1273" s="149"/>
      <c r="F1273" s="114"/>
      <c r="G1273" s="114"/>
      <c r="H1273" s="150"/>
      <c r="I1273" s="150"/>
      <c r="J1273" s="150"/>
      <c r="K1273" s="151"/>
      <c r="L1273" s="116"/>
      <c r="M1273" s="115"/>
      <c r="N1273" s="114"/>
      <c r="O1273" s="116"/>
      <c r="P1273" s="118"/>
      <c r="Q1273" s="116"/>
      <c r="R1273" s="116"/>
      <c r="S1273" s="116"/>
    </row>
    <row r="1274" spans="1:19">
      <c r="A1274" s="146"/>
      <c r="B1274" s="147"/>
      <c r="C1274" s="148"/>
      <c r="D1274" s="116"/>
      <c r="E1274" s="149"/>
      <c r="F1274" s="114"/>
      <c r="G1274" s="114"/>
      <c r="H1274" s="150"/>
      <c r="I1274" s="150"/>
      <c r="J1274" s="150"/>
      <c r="K1274" s="151"/>
      <c r="L1274" s="116"/>
      <c r="M1274" s="115"/>
      <c r="N1274" s="114"/>
      <c r="O1274" s="116"/>
      <c r="P1274" s="118"/>
      <c r="Q1274" s="116"/>
      <c r="R1274" s="116"/>
      <c r="S1274" s="116"/>
    </row>
    <row r="1275" spans="1:19">
      <c r="A1275" s="146"/>
      <c r="B1275" s="147"/>
      <c r="C1275" s="148"/>
      <c r="D1275" s="116"/>
      <c r="E1275" s="149"/>
      <c r="F1275" s="114"/>
      <c r="G1275" s="114"/>
      <c r="H1275" s="150"/>
      <c r="I1275" s="150"/>
      <c r="J1275" s="150"/>
      <c r="K1275" s="151"/>
      <c r="L1275" s="116"/>
      <c r="M1275" s="115"/>
      <c r="N1275" s="114"/>
      <c r="O1275" s="116"/>
      <c r="P1275" s="118"/>
      <c r="Q1275" s="116"/>
      <c r="R1275" s="116"/>
      <c r="S1275" s="116"/>
    </row>
    <row r="1276" spans="1:19">
      <c r="A1276" s="146"/>
      <c r="B1276" s="147"/>
      <c r="C1276" s="148"/>
      <c r="D1276" s="116"/>
      <c r="E1276" s="149"/>
      <c r="F1276" s="114"/>
      <c r="G1276" s="114"/>
      <c r="H1276" s="150"/>
      <c r="I1276" s="150"/>
      <c r="J1276" s="150"/>
      <c r="K1276" s="151"/>
      <c r="L1276" s="116"/>
      <c r="M1276" s="115"/>
      <c r="N1276" s="114"/>
      <c r="O1276" s="116"/>
      <c r="P1276" s="118"/>
      <c r="Q1276" s="116"/>
      <c r="R1276" s="116"/>
      <c r="S1276" s="116"/>
    </row>
    <row r="1277" spans="1:19">
      <c r="A1277" s="146"/>
      <c r="B1277" s="147"/>
      <c r="C1277" s="148"/>
      <c r="D1277" s="116"/>
      <c r="E1277" s="149"/>
      <c r="F1277" s="114"/>
      <c r="G1277" s="114"/>
      <c r="H1277" s="150"/>
      <c r="I1277" s="150"/>
      <c r="J1277" s="150"/>
      <c r="K1277" s="151"/>
      <c r="L1277" s="116"/>
      <c r="M1277" s="115"/>
      <c r="N1277" s="114"/>
      <c r="O1277" s="116"/>
      <c r="P1277" s="118"/>
      <c r="Q1277" s="116"/>
      <c r="R1277" s="116"/>
      <c r="S1277" s="116"/>
    </row>
    <row r="1278" spans="1:19">
      <c r="A1278" s="146"/>
      <c r="B1278" s="147"/>
      <c r="C1278" s="148"/>
      <c r="D1278" s="116"/>
      <c r="E1278" s="149"/>
      <c r="F1278" s="114"/>
      <c r="G1278" s="117"/>
      <c r="H1278" s="150"/>
      <c r="I1278" s="150"/>
      <c r="J1278" s="150"/>
      <c r="K1278" s="151"/>
      <c r="L1278" s="116"/>
      <c r="M1278" s="115"/>
      <c r="N1278" s="114"/>
      <c r="O1278" s="116"/>
      <c r="P1278" s="118"/>
      <c r="Q1278" s="116"/>
      <c r="R1278" s="116"/>
      <c r="S1278" s="116"/>
    </row>
    <row r="1279" spans="1:19">
      <c r="A1279" s="146"/>
      <c r="B1279" s="147"/>
      <c r="C1279" s="148"/>
      <c r="D1279" s="116"/>
      <c r="E1279" s="149"/>
      <c r="F1279" s="114"/>
      <c r="G1279" s="114"/>
      <c r="H1279" s="150"/>
      <c r="I1279" s="150"/>
      <c r="J1279" s="150"/>
      <c r="K1279" s="151"/>
      <c r="L1279" s="116"/>
      <c r="M1279" s="115"/>
      <c r="N1279" s="114"/>
      <c r="O1279" s="116"/>
      <c r="P1279" s="118"/>
      <c r="Q1279" s="116"/>
      <c r="R1279" s="116"/>
      <c r="S1279" s="116"/>
    </row>
    <row r="1280" spans="1:19">
      <c r="A1280" s="146"/>
      <c r="B1280" s="147"/>
      <c r="C1280" s="148"/>
      <c r="D1280" s="116"/>
      <c r="E1280" s="149"/>
      <c r="F1280" s="114"/>
      <c r="G1280" s="114"/>
      <c r="H1280" s="150"/>
      <c r="I1280" s="150"/>
      <c r="J1280" s="150"/>
      <c r="K1280" s="151"/>
      <c r="L1280" s="116"/>
      <c r="M1280" s="115"/>
      <c r="N1280" s="114"/>
      <c r="O1280" s="116"/>
      <c r="P1280" s="118"/>
      <c r="Q1280" s="116"/>
      <c r="R1280" s="116"/>
      <c r="S1280" s="116"/>
    </row>
    <row r="1281" spans="1:19">
      <c r="A1281" s="146"/>
      <c r="B1281" s="147"/>
      <c r="C1281" s="148"/>
      <c r="D1281" s="116"/>
      <c r="E1281" s="149"/>
      <c r="F1281" s="114"/>
      <c r="G1281" s="114"/>
      <c r="H1281" s="150"/>
      <c r="I1281" s="150"/>
      <c r="J1281" s="150"/>
      <c r="K1281" s="151"/>
      <c r="L1281" s="116"/>
      <c r="M1281" s="115"/>
      <c r="N1281" s="114"/>
      <c r="O1281" s="116"/>
      <c r="P1281" s="118"/>
      <c r="Q1281" s="116"/>
      <c r="R1281" s="116"/>
      <c r="S1281" s="116"/>
    </row>
    <row r="1282" spans="1:19">
      <c r="A1282" s="146"/>
      <c r="B1282" s="147"/>
      <c r="C1282" s="148"/>
      <c r="D1282" s="116"/>
      <c r="E1282" s="149"/>
      <c r="F1282" s="114"/>
      <c r="G1282" s="114"/>
      <c r="H1282" s="150"/>
      <c r="I1282" s="150"/>
      <c r="J1282" s="116"/>
      <c r="K1282" s="151"/>
      <c r="L1282" s="116"/>
      <c r="M1282" s="115"/>
      <c r="N1282" s="114"/>
      <c r="O1282" s="116"/>
      <c r="P1282" s="118"/>
      <c r="Q1282" s="116"/>
      <c r="R1282" s="116"/>
      <c r="S1282" s="116"/>
    </row>
    <row r="1283" spans="1:19">
      <c r="A1283" s="146"/>
      <c r="B1283" s="147"/>
      <c r="C1283" s="148"/>
      <c r="D1283" s="116"/>
      <c r="E1283" s="149"/>
      <c r="F1283" s="114"/>
      <c r="G1283" s="114"/>
      <c r="H1283" s="150"/>
      <c r="I1283" s="150"/>
      <c r="J1283" s="150"/>
      <c r="K1283" s="151"/>
      <c r="L1283" s="116"/>
      <c r="M1283" s="115"/>
      <c r="N1283" s="114"/>
      <c r="O1283" s="116"/>
      <c r="P1283" s="118"/>
      <c r="Q1283" s="116"/>
      <c r="R1283" s="116"/>
      <c r="S1283" s="116"/>
    </row>
    <row r="1284" spans="1:19">
      <c r="A1284" s="146"/>
      <c r="B1284" s="147"/>
      <c r="C1284" s="148"/>
      <c r="D1284" s="116"/>
      <c r="E1284" s="149"/>
      <c r="F1284" s="114"/>
      <c r="G1284" s="114"/>
      <c r="H1284" s="150"/>
      <c r="I1284" s="150"/>
      <c r="J1284" s="150"/>
      <c r="K1284" s="151"/>
      <c r="L1284" s="116"/>
      <c r="M1284" s="115"/>
      <c r="N1284" s="114"/>
      <c r="O1284" s="116"/>
      <c r="P1284" s="118"/>
      <c r="Q1284" s="116"/>
      <c r="R1284" s="116"/>
      <c r="S1284" s="116"/>
    </row>
    <row r="1285" spans="1:19">
      <c r="A1285" s="146"/>
      <c r="B1285" s="147"/>
      <c r="C1285" s="148"/>
      <c r="D1285" s="116"/>
      <c r="E1285" s="149"/>
      <c r="F1285" s="114"/>
      <c r="G1285" s="114"/>
      <c r="H1285" s="150"/>
      <c r="I1285" s="150"/>
      <c r="J1285" s="150"/>
      <c r="K1285" s="151"/>
      <c r="L1285" s="116"/>
      <c r="M1285" s="115"/>
      <c r="N1285" s="114"/>
      <c r="O1285" s="116"/>
      <c r="P1285" s="118"/>
      <c r="Q1285" s="116"/>
      <c r="R1285" s="116"/>
      <c r="S1285" s="116"/>
    </row>
    <row r="1286" spans="1:19">
      <c r="A1286" s="146"/>
      <c r="B1286" s="147"/>
      <c r="C1286" s="148"/>
      <c r="D1286" s="116"/>
      <c r="E1286" s="149"/>
      <c r="F1286" s="114"/>
      <c r="G1286" s="114"/>
      <c r="H1286" s="150"/>
      <c r="I1286" s="150"/>
      <c r="J1286" s="150"/>
      <c r="K1286" s="151"/>
      <c r="L1286" s="116"/>
      <c r="M1286" s="115"/>
      <c r="N1286" s="114"/>
      <c r="O1286" s="116"/>
      <c r="P1286" s="118"/>
      <c r="Q1286" s="116"/>
      <c r="R1286" s="116"/>
      <c r="S1286" s="116"/>
    </row>
    <row r="1287" spans="1:19">
      <c r="A1287" s="146"/>
      <c r="B1287" s="147"/>
      <c r="C1287" s="148"/>
      <c r="D1287" s="116"/>
      <c r="E1287" s="149"/>
      <c r="F1287" s="114"/>
      <c r="G1287" s="114"/>
      <c r="H1287" s="150"/>
      <c r="I1287" s="150"/>
      <c r="J1287" s="150"/>
      <c r="K1287" s="151"/>
      <c r="L1287" s="116"/>
      <c r="M1287" s="115"/>
      <c r="N1287" s="114"/>
      <c r="O1287" s="116"/>
      <c r="P1287" s="118"/>
      <c r="Q1287" s="116"/>
      <c r="R1287" s="116"/>
      <c r="S1287" s="116"/>
    </row>
    <row r="1288" spans="1:19">
      <c r="A1288" s="146"/>
      <c r="B1288" s="147"/>
      <c r="C1288" s="148"/>
      <c r="D1288" s="116"/>
      <c r="E1288" s="149"/>
      <c r="F1288" s="114"/>
      <c r="G1288" s="114"/>
      <c r="H1288" s="150"/>
      <c r="I1288" s="150"/>
      <c r="J1288" s="150"/>
      <c r="K1288" s="151"/>
      <c r="L1288" s="116"/>
      <c r="M1288" s="115"/>
      <c r="N1288" s="114"/>
      <c r="O1288" s="116"/>
      <c r="P1288" s="118"/>
      <c r="Q1288" s="116"/>
      <c r="R1288" s="116"/>
      <c r="S1288" s="116"/>
    </row>
    <row r="1289" spans="1:19">
      <c r="A1289" s="146"/>
      <c r="B1289" s="147"/>
      <c r="C1289" s="148"/>
      <c r="D1289" s="116"/>
      <c r="E1289" s="149"/>
      <c r="F1289" s="114"/>
      <c r="G1289" s="114"/>
      <c r="H1289" s="150"/>
      <c r="I1289" s="150"/>
      <c r="J1289" s="150"/>
      <c r="K1289" s="151"/>
      <c r="L1289" s="116"/>
      <c r="M1289" s="115"/>
      <c r="N1289" s="114"/>
      <c r="O1289" s="116"/>
      <c r="P1289" s="118"/>
      <c r="Q1289" s="116"/>
      <c r="R1289" s="116"/>
      <c r="S1289" s="116"/>
    </row>
    <row r="1290" spans="1:19">
      <c r="A1290" s="146"/>
      <c r="B1290" s="147"/>
      <c r="C1290" s="148"/>
      <c r="D1290" s="116"/>
      <c r="E1290" s="149"/>
      <c r="F1290" s="114"/>
      <c r="G1290" s="114"/>
      <c r="H1290" s="150"/>
      <c r="I1290" s="150"/>
      <c r="J1290" s="150"/>
      <c r="K1290" s="151"/>
      <c r="L1290" s="116"/>
      <c r="M1290" s="115"/>
      <c r="N1290" s="114"/>
      <c r="O1290" s="116"/>
      <c r="P1290" s="118"/>
      <c r="Q1290" s="116"/>
      <c r="R1290" s="116"/>
      <c r="S1290" s="116"/>
    </row>
    <row r="1291" spans="1:19">
      <c r="A1291" s="146"/>
      <c r="B1291" s="147"/>
      <c r="C1291" s="148"/>
      <c r="D1291" s="116"/>
      <c r="E1291" s="149"/>
      <c r="F1291" s="114"/>
      <c r="G1291" s="114"/>
      <c r="H1291" s="150"/>
      <c r="I1291" s="150"/>
      <c r="J1291" s="116"/>
      <c r="K1291" s="151"/>
      <c r="L1291" s="116"/>
      <c r="M1291" s="115"/>
      <c r="N1291" s="114"/>
      <c r="O1291" s="116"/>
      <c r="P1291" s="118"/>
      <c r="Q1291" s="116"/>
      <c r="R1291" s="116"/>
      <c r="S1291" s="116"/>
    </row>
    <row r="1292" spans="1:19">
      <c r="A1292" s="146"/>
      <c r="B1292" s="147"/>
      <c r="C1292" s="148"/>
      <c r="D1292" s="116"/>
      <c r="E1292" s="149"/>
      <c r="F1292" s="114"/>
      <c r="G1292" s="120"/>
      <c r="H1292" s="150"/>
      <c r="I1292" s="150"/>
      <c r="J1292" s="116"/>
      <c r="K1292" s="151"/>
      <c r="L1292" s="116"/>
      <c r="M1292" s="115"/>
      <c r="N1292" s="114"/>
      <c r="O1292" s="116"/>
      <c r="P1292" s="118"/>
      <c r="Q1292" s="116"/>
      <c r="R1292" s="116"/>
      <c r="S1292" s="116"/>
    </row>
    <row r="1293" spans="1:19">
      <c r="A1293" s="146"/>
      <c r="B1293" s="147"/>
      <c r="C1293" s="148"/>
      <c r="D1293" s="116"/>
      <c r="E1293" s="149"/>
      <c r="F1293" s="114"/>
      <c r="G1293" s="114"/>
      <c r="H1293" s="150"/>
      <c r="I1293" s="150"/>
      <c r="J1293" s="150"/>
      <c r="K1293" s="151"/>
      <c r="L1293" s="150"/>
      <c r="M1293" s="115"/>
      <c r="N1293" s="114"/>
      <c r="O1293" s="116"/>
      <c r="P1293" s="118"/>
      <c r="Q1293" s="116"/>
      <c r="R1293" s="116"/>
      <c r="S1293" s="116"/>
    </row>
    <row r="1294" spans="1:19">
      <c r="A1294" s="146"/>
      <c r="B1294" s="147"/>
      <c r="C1294" s="148"/>
      <c r="D1294" s="116"/>
      <c r="E1294" s="149"/>
      <c r="F1294" s="114"/>
      <c r="G1294" s="114"/>
      <c r="H1294" s="150"/>
      <c r="I1294" s="150"/>
      <c r="J1294" s="150"/>
      <c r="K1294" s="151"/>
      <c r="L1294" s="150"/>
      <c r="M1294" s="115"/>
      <c r="N1294" s="114"/>
      <c r="O1294" s="116"/>
      <c r="P1294" s="118"/>
      <c r="Q1294" s="116"/>
      <c r="R1294" s="116"/>
      <c r="S1294" s="116"/>
    </row>
    <row r="1295" spans="1:19">
      <c r="A1295" s="146"/>
      <c r="B1295" s="147"/>
      <c r="C1295" s="148"/>
      <c r="D1295" s="116"/>
      <c r="E1295" s="149"/>
      <c r="F1295" s="114"/>
      <c r="G1295" s="114"/>
      <c r="H1295" s="150"/>
      <c r="I1295" s="150"/>
      <c r="J1295" s="150"/>
      <c r="K1295" s="151"/>
      <c r="L1295" s="150"/>
      <c r="M1295" s="115"/>
      <c r="N1295" s="114"/>
      <c r="O1295" s="116"/>
      <c r="P1295" s="118"/>
      <c r="Q1295" s="116"/>
      <c r="R1295" s="116"/>
      <c r="S1295" s="116"/>
    </row>
    <row r="1296" spans="1:19">
      <c r="A1296" s="146"/>
      <c r="B1296" s="147"/>
      <c r="C1296" s="148"/>
      <c r="D1296" s="116"/>
      <c r="E1296" s="149"/>
      <c r="F1296" s="114"/>
      <c r="G1296" s="114"/>
      <c r="H1296" s="150"/>
      <c r="I1296" s="150"/>
      <c r="J1296" s="150"/>
      <c r="K1296" s="151"/>
      <c r="L1296" s="150"/>
      <c r="M1296" s="115"/>
      <c r="N1296" s="114"/>
      <c r="O1296" s="116"/>
      <c r="P1296" s="118"/>
      <c r="Q1296" s="116"/>
      <c r="R1296" s="116"/>
      <c r="S1296" s="116"/>
    </row>
    <row r="1297" spans="1:19">
      <c r="A1297" s="146"/>
      <c r="B1297" s="147"/>
      <c r="C1297" s="148"/>
      <c r="D1297" s="116"/>
      <c r="E1297" s="149"/>
      <c r="F1297" s="114"/>
      <c r="G1297" s="114"/>
      <c r="H1297" s="150"/>
      <c r="I1297" s="150"/>
      <c r="J1297" s="150"/>
      <c r="K1297" s="151"/>
      <c r="L1297" s="150"/>
      <c r="M1297" s="115"/>
      <c r="N1297" s="114"/>
      <c r="O1297" s="116"/>
      <c r="P1297" s="118"/>
      <c r="Q1297" s="116"/>
      <c r="R1297" s="116"/>
      <c r="S1297" s="116"/>
    </row>
    <row r="1298" spans="1:19">
      <c r="A1298" s="146"/>
      <c r="B1298" s="147"/>
      <c r="C1298" s="148"/>
      <c r="D1298" s="116"/>
      <c r="E1298" s="149"/>
      <c r="F1298" s="114"/>
      <c r="G1298" s="114"/>
      <c r="H1298" s="150"/>
      <c r="I1298" s="150"/>
      <c r="J1298" s="150"/>
      <c r="K1298" s="151"/>
      <c r="L1298" s="150"/>
      <c r="M1298" s="115"/>
      <c r="N1298" s="114"/>
      <c r="O1298" s="116"/>
      <c r="P1298" s="118"/>
      <c r="Q1298" s="116"/>
      <c r="R1298" s="116"/>
      <c r="S1298" s="116"/>
    </row>
    <row r="1299" spans="1:19">
      <c r="A1299" s="146"/>
      <c r="B1299" s="147"/>
      <c r="C1299" s="148"/>
      <c r="D1299" s="116"/>
      <c r="E1299" s="149"/>
      <c r="F1299" s="114"/>
      <c r="G1299" s="120"/>
      <c r="H1299" s="150"/>
      <c r="I1299" s="150"/>
      <c r="J1299" s="116"/>
      <c r="K1299" s="151"/>
      <c r="L1299" s="116"/>
      <c r="M1299" s="115"/>
      <c r="N1299" s="114"/>
      <c r="O1299" s="116"/>
      <c r="P1299" s="118"/>
      <c r="Q1299" s="116"/>
      <c r="R1299" s="116"/>
      <c r="S1299" s="116"/>
    </row>
    <row r="1300" spans="1:19">
      <c r="A1300" s="146"/>
      <c r="B1300" s="147"/>
      <c r="C1300" s="148"/>
      <c r="D1300" s="116"/>
      <c r="E1300" s="149"/>
      <c r="F1300" s="114"/>
      <c r="G1300" s="114"/>
      <c r="H1300" s="150"/>
      <c r="I1300" s="150"/>
      <c r="J1300" s="150"/>
      <c r="K1300" s="151"/>
      <c r="L1300" s="150"/>
      <c r="M1300" s="115"/>
      <c r="N1300" s="114"/>
      <c r="O1300" s="116"/>
      <c r="P1300" s="118"/>
      <c r="Q1300" s="116"/>
      <c r="R1300" s="116"/>
      <c r="S1300" s="116"/>
    </row>
    <row r="1301" spans="1:19">
      <c r="A1301" s="146"/>
      <c r="B1301" s="147"/>
      <c r="C1301" s="148"/>
      <c r="D1301" s="116"/>
      <c r="E1301" s="149"/>
      <c r="F1301" s="114"/>
      <c r="G1301" s="114"/>
      <c r="H1301" s="150"/>
      <c r="I1301" s="150"/>
      <c r="J1301" s="150"/>
      <c r="K1301" s="151"/>
      <c r="L1301" s="150"/>
      <c r="M1301" s="115"/>
      <c r="N1301" s="114"/>
      <c r="O1301" s="116"/>
      <c r="P1301" s="118"/>
      <c r="Q1301" s="116"/>
      <c r="R1301" s="116"/>
      <c r="S1301" s="116"/>
    </row>
    <row r="1302" spans="1:19">
      <c r="A1302" s="146"/>
      <c r="B1302" s="147"/>
      <c r="C1302" s="148"/>
      <c r="D1302" s="116"/>
      <c r="E1302" s="149"/>
      <c r="F1302" s="114"/>
      <c r="G1302" s="114"/>
      <c r="H1302" s="150"/>
      <c r="I1302" s="150"/>
      <c r="J1302" s="150"/>
      <c r="K1302" s="151"/>
      <c r="L1302" s="150"/>
      <c r="M1302" s="115"/>
      <c r="N1302" s="114"/>
      <c r="O1302" s="116"/>
      <c r="P1302" s="118"/>
      <c r="Q1302" s="116"/>
      <c r="R1302" s="116"/>
      <c r="S1302" s="116"/>
    </row>
    <row r="1303" spans="1:19">
      <c r="A1303" s="146"/>
      <c r="B1303" s="147"/>
      <c r="C1303" s="148"/>
      <c r="D1303" s="116"/>
      <c r="E1303" s="149"/>
      <c r="F1303" s="114"/>
      <c r="G1303" s="114"/>
      <c r="H1303" s="150"/>
      <c r="I1303" s="150"/>
      <c r="J1303" s="150"/>
      <c r="K1303" s="151"/>
      <c r="L1303" s="150"/>
      <c r="M1303" s="115"/>
      <c r="N1303" s="114"/>
      <c r="O1303" s="116"/>
      <c r="P1303" s="118"/>
      <c r="Q1303" s="116"/>
      <c r="R1303" s="116"/>
      <c r="S1303" s="116"/>
    </row>
    <row r="1304" spans="1:19">
      <c r="A1304" s="146"/>
      <c r="B1304" s="147"/>
      <c r="C1304" s="148"/>
      <c r="D1304" s="116"/>
      <c r="E1304" s="149"/>
      <c r="F1304" s="114"/>
      <c r="G1304" s="114"/>
      <c r="H1304" s="150"/>
      <c r="I1304" s="150"/>
      <c r="J1304" s="150"/>
      <c r="K1304" s="151"/>
      <c r="L1304" s="116"/>
      <c r="M1304" s="115"/>
      <c r="N1304" s="114"/>
      <c r="O1304" s="116"/>
      <c r="P1304" s="118"/>
      <c r="Q1304" s="116"/>
      <c r="R1304" s="116"/>
      <c r="S1304" s="116"/>
    </row>
    <row r="1305" spans="1:19">
      <c r="A1305" s="146"/>
      <c r="B1305" s="147"/>
      <c r="C1305" s="148"/>
      <c r="D1305" s="116"/>
      <c r="E1305" s="149"/>
      <c r="F1305" s="114"/>
      <c r="G1305" s="114"/>
      <c r="H1305" s="150"/>
      <c r="I1305" s="150"/>
      <c r="J1305" s="150"/>
      <c r="K1305" s="151"/>
      <c r="L1305" s="150"/>
      <c r="M1305" s="115"/>
      <c r="N1305" s="114"/>
      <c r="O1305" s="116"/>
      <c r="P1305" s="118"/>
      <c r="Q1305" s="116"/>
      <c r="R1305" s="116"/>
      <c r="S1305" s="116"/>
    </row>
    <row r="1306" spans="1:19">
      <c r="A1306" s="146"/>
      <c r="B1306" s="147"/>
      <c r="C1306" s="148"/>
      <c r="D1306" s="116"/>
      <c r="E1306" s="149"/>
      <c r="F1306" s="114"/>
      <c r="G1306" s="120"/>
      <c r="H1306" s="150"/>
      <c r="I1306" s="150"/>
      <c r="J1306" s="116"/>
      <c r="K1306" s="151"/>
      <c r="L1306" s="116"/>
      <c r="M1306" s="115"/>
      <c r="N1306" s="114"/>
      <c r="O1306" s="116"/>
      <c r="P1306" s="118"/>
      <c r="Q1306" s="116"/>
      <c r="R1306" s="116"/>
      <c r="S1306" s="116"/>
    </row>
    <row r="1307" spans="1:19">
      <c r="A1307" s="146"/>
      <c r="B1307" s="147"/>
      <c r="C1307" s="148"/>
      <c r="D1307" s="116"/>
      <c r="E1307" s="149"/>
      <c r="F1307" s="114"/>
      <c r="G1307" s="114"/>
      <c r="H1307" s="150"/>
      <c r="I1307" s="150"/>
      <c r="J1307" s="150"/>
      <c r="K1307" s="151"/>
      <c r="L1307" s="150"/>
      <c r="M1307" s="115"/>
      <c r="N1307" s="114"/>
      <c r="O1307" s="116"/>
      <c r="P1307" s="118"/>
      <c r="Q1307" s="116"/>
      <c r="R1307" s="116"/>
      <c r="S1307" s="116"/>
    </row>
    <row r="1308" spans="1:19">
      <c r="A1308" s="146"/>
      <c r="B1308" s="147"/>
      <c r="C1308" s="148"/>
      <c r="D1308" s="116"/>
      <c r="E1308" s="149"/>
      <c r="F1308" s="114"/>
      <c r="G1308" s="114"/>
      <c r="H1308" s="150"/>
      <c r="I1308" s="150"/>
      <c r="J1308" s="150"/>
      <c r="K1308" s="151"/>
      <c r="L1308" s="150"/>
      <c r="M1308" s="115"/>
      <c r="N1308" s="114"/>
      <c r="O1308" s="116"/>
      <c r="P1308" s="118"/>
      <c r="Q1308" s="116"/>
      <c r="R1308" s="116"/>
      <c r="S1308" s="116"/>
    </row>
    <row r="1309" spans="1:19">
      <c r="A1309" s="146"/>
      <c r="B1309" s="147"/>
      <c r="C1309" s="148"/>
      <c r="D1309" s="116"/>
      <c r="E1309" s="149"/>
      <c r="F1309" s="114"/>
      <c r="G1309" s="114"/>
      <c r="H1309" s="150"/>
      <c r="I1309" s="150"/>
      <c r="J1309" s="150"/>
      <c r="K1309" s="151"/>
      <c r="L1309" s="150"/>
      <c r="M1309" s="115"/>
      <c r="N1309" s="114"/>
      <c r="O1309" s="116"/>
      <c r="P1309" s="118"/>
      <c r="Q1309" s="116"/>
      <c r="R1309" s="116"/>
      <c r="S1309" s="116"/>
    </row>
    <row r="1310" spans="1:19">
      <c r="A1310" s="146"/>
      <c r="B1310" s="147"/>
      <c r="C1310" s="148"/>
      <c r="D1310" s="116"/>
      <c r="E1310" s="149"/>
      <c r="F1310" s="114"/>
      <c r="G1310" s="114"/>
      <c r="H1310" s="150"/>
      <c r="I1310" s="150"/>
      <c r="J1310" s="150"/>
      <c r="K1310" s="151"/>
      <c r="L1310" s="150"/>
      <c r="M1310" s="115"/>
      <c r="N1310" s="114"/>
      <c r="O1310" s="116"/>
      <c r="P1310" s="118"/>
      <c r="Q1310" s="116"/>
      <c r="R1310" s="116"/>
      <c r="S1310" s="116"/>
    </row>
    <row r="1311" spans="1:19">
      <c r="A1311" s="146"/>
      <c r="B1311" s="147"/>
      <c r="C1311" s="148"/>
      <c r="D1311" s="116"/>
      <c r="E1311" s="149"/>
      <c r="F1311" s="114"/>
      <c r="G1311" s="114"/>
      <c r="H1311" s="150"/>
      <c r="I1311" s="150"/>
      <c r="J1311" s="150"/>
      <c r="K1311" s="151"/>
      <c r="L1311" s="116"/>
      <c r="M1311" s="115"/>
      <c r="N1311" s="114"/>
      <c r="O1311" s="116"/>
      <c r="P1311" s="118"/>
      <c r="Q1311" s="116"/>
      <c r="R1311" s="116"/>
      <c r="S1311" s="116"/>
    </row>
    <row r="1312" spans="1:19">
      <c r="A1312" s="146"/>
      <c r="B1312" s="147"/>
      <c r="C1312" s="148"/>
      <c r="D1312" s="116"/>
      <c r="E1312" s="149"/>
      <c r="F1312" s="114"/>
      <c r="G1312" s="114"/>
      <c r="H1312" s="150"/>
      <c r="I1312" s="150"/>
      <c r="J1312" s="150"/>
      <c r="K1312" s="151"/>
      <c r="L1312" s="150"/>
      <c r="M1312" s="115"/>
      <c r="N1312" s="114"/>
      <c r="O1312" s="116"/>
      <c r="P1312" s="118"/>
      <c r="Q1312" s="116"/>
      <c r="R1312" s="116"/>
      <c r="S1312" s="116"/>
    </row>
    <row r="1313" spans="1:19">
      <c r="A1313" s="146"/>
      <c r="B1313" s="147"/>
      <c r="C1313" s="148"/>
      <c r="D1313" s="116"/>
      <c r="E1313" s="149"/>
      <c r="F1313" s="114"/>
      <c r="G1313" s="120"/>
      <c r="H1313" s="150"/>
      <c r="I1313" s="150"/>
      <c r="J1313" s="116"/>
      <c r="K1313" s="151"/>
      <c r="L1313" s="116"/>
      <c r="M1313" s="115"/>
      <c r="N1313" s="114"/>
      <c r="O1313" s="116"/>
      <c r="P1313" s="118"/>
      <c r="Q1313" s="116"/>
      <c r="R1313" s="116"/>
      <c r="S1313" s="116"/>
    </row>
    <row r="1314" spans="1:19">
      <c r="A1314" s="146"/>
      <c r="B1314" s="147"/>
      <c r="C1314" s="148"/>
      <c r="D1314" s="116"/>
      <c r="E1314" s="149"/>
      <c r="F1314" s="114"/>
      <c r="G1314" s="114"/>
      <c r="H1314" s="150"/>
      <c r="I1314" s="150"/>
      <c r="J1314" s="150"/>
      <c r="K1314" s="151"/>
      <c r="L1314" s="150"/>
      <c r="M1314" s="115"/>
      <c r="N1314" s="114"/>
      <c r="O1314" s="116"/>
      <c r="P1314" s="118"/>
      <c r="Q1314" s="116"/>
      <c r="R1314" s="116"/>
      <c r="S1314" s="116"/>
    </row>
    <row r="1315" spans="1:19">
      <c r="A1315" s="146"/>
      <c r="B1315" s="147"/>
      <c r="C1315" s="148"/>
      <c r="D1315" s="116"/>
      <c r="E1315" s="149"/>
      <c r="F1315" s="114"/>
      <c r="G1315" s="114"/>
      <c r="H1315" s="150"/>
      <c r="I1315" s="150"/>
      <c r="J1315" s="150"/>
      <c r="K1315" s="151"/>
      <c r="L1315" s="150"/>
      <c r="M1315" s="115"/>
      <c r="N1315" s="114"/>
      <c r="O1315" s="116"/>
      <c r="P1315" s="118"/>
      <c r="Q1315" s="116"/>
      <c r="R1315" s="116"/>
      <c r="S1315" s="116"/>
    </row>
    <row r="1316" spans="1:19">
      <c r="A1316" s="146"/>
      <c r="B1316" s="147"/>
      <c r="C1316" s="148"/>
      <c r="D1316" s="116"/>
      <c r="E1316" s="149"/>
      <c r="F1316" s="114"/>
      <c r="G1316" s="114"/>
      <c r="H1316" s="150"/>
      <c r="I1316" s="150"/>
      <c r="J1316" s="150"/>
      <c r="K1316" s="151"/>
      <c r="L1316" s="150"/>
      <c r="M1316" s="115"/>
      <c r="N1316" s="114"/>
      <c r="O1316" s="116"/>
      <c r="P1316" s="118"/>
      <c r="Q1316" s="116"/>
      <c r="R1316" s="116"/>
      <c r="S1316" s="116"/>
    </row>
    <row r="1317" spans="1:19">
      <c r="A1317" s="146"/>
      <c r="B1317" s="147"/>
      <c r="C1317" s="148"/>
      <c r="D1317" s="116"/>
      <c r="E1317" s="149"/>
      <c r="F1317" s="114"/>
      <c r="G1317" s="114"/>
      <c r="H1317" s="150"/>
      <c r="I1317" s="150"/>
      <c r="J1317" s="150"/>
      <c r="K1317" s="151"/>
      <c r="L1317" s="150"/>
      <c r="M1317" s="115"/>
      <c r="N1317" s="114"/>
      <c r="O1317" s="116"/>
      <c r="P1317" s="118"/>
      <c r="Q1317" s="116"/>
      <c r="R1317" s="116"/>
      <c r="S1317" s="116"/>
    </row>
    <row r="1318" spans="1:19">
      <c r="A1318" s="146"/>
      <c r="B1318" s="147"/>
      <c r="C1318" s="148"/>
      <c r="D1318" s="116"/>
      <c r="E1318" s="149"/>
      <c r="F1318" s="114"/>
      <c r="G1318" s="114"/>
      <c r="H1318" s="150"/>
      <c r="I1318" s="150"/>
      <c r="J1318" s="150"/>
      <c r="K1318" s="151"/>
      <c r="L1318" s="116"/>
      <c r="M1318" s="115"/>
      <c r="N1318" s="114"/>
      <c r="O1318" s="116"/>
      <c r="P1318" s="118"/>
      <c r="Q1318" s="116"/>
      <c r="R1318" s="116"/>
      <c r="S1318" s="116"/>
    </row>
    <row r="1319" spans="1:19">
      <c r="A1319" s="146"/>
      <c r="B1319" s="147"/>
      <c r="C1319" s="148"/>
      <c r="D1319" s="116"/>
      <c r="E1319" s="149"/>
      <c r="F1319" s="114"/>
      <c r="G1319" s="114"/>
      <c r="H1319" s="150"/>
      <c r="I1319" s="150"/>
      <c r="J1319" s="150"/>
      <c r="K1319" s="151"/>
      <c r="L1319" s="150"/>
      <c r="M1319" s="115"/>
      <c r="N1319" s="114"/>
      <c r="O1319" s="116"/>
      <c r="P1319" s="118"/>
      <c r="Q1319" s="116"/>
      <c r="R1319" s="116"/>
      <c r="S1319" s="116"/>
    </row>
    <row r="1320" spans="1:19">
      <c r="A1320" s="146"/>
      <c r="B1320" s="147"/>
      <c r="C1320" s="148"/>
      <c r="D1320" s="116"/>
      <c r="E1320" s="149"/>
      <c r="F1320" s="114"/>
      <c r="G1320" s="120"/>
      <c r="H1320" s="150"/>
      <c r="I1320" s="150"/>
      <c r="J1320" s="116"/>
      <c r="K1320" s="151"/>
      <c r="L1320" s="116"/>
      <c r="M1320" s="115"/>
      <c r="N1320" s="114"/>
      <c r="O1320" s="116"/>
      <c r="P1320" s="118"/>
      <c r="Q1320" s="116"/>
      <c r="R1320" s="116"/>
      <c r="S1320" s="116"/>
    </row>
    <row r="1321" spans="1:19">
      <c r="A1321" s="146"/>
      <c r="B1321" s="147"/>
      <c r="C1321" s="148"/>
      <c r="D1321" s="116"/>
      <c r="E1321" s="149"/>
      <c r="F1321" s="114"/>
      <c r="G1321" s="114"/>
      <c r="H1321" s="150"/>
      <c r="I1321" s="150"/>
      <c r="J1321" s="150"/>
      <c r="K1321" s="151"/>
      <c r="L1321" s="150"/>
      <c r="M1321" s="115"/>
      <c r="N1321" s="114"/>
      <c r="O1321" s="116"/>
      <c r="P1321" s="118"/>
      <c r="Q1321" s="116"/>
      <c r="R1321" s="116"/>
      <c r="S1321" s="116"/>
    </row>
    <row r="1322" spans="1:19">
      <c r="A1322" s="146"/>
      <c r="B1322" s="147"/>
      <c r="C1322" s="148"/>
      <c r="D1322" s="116"/>
      <c r="E1322" s="149"/>
      <c r="F1322" s="114"/>
      <c r="G1322" s="114"/>
      <c r="H1322" s="150"/>
      <c r="I1322" s="150"/>
      <c r="J1322" s="150"/>
      <c r="K1322" s="151"/>
      <c r="L1322" s="150"/>
      <c r="M1322" s="115"/>
      <c r="N1322" s="114"/>
      <c r="O1322" s="116"/>
      <c r="P1322" s="118"/>
      <c r="Q1322" s="116"/>
      <c r="R1322" s="116"/>
      <c r="S1322" s="116"/>
    </row>
    <row r="1323" spans="1:19">
      <c r="A1323" s="146"/>
      <c r="B1323" s="147"/>
      <c r="C1323" s="148"/>
      <c r="D1323" s="116"/>
      <c r="E1323" s="149"/>
      <c r="F1323" s="114"/>
      <c r="G1323" s="114"/>
      <c r="H1323" s="150"/>
      <c r="I1323" s="150"/>
      <c r="J1323" s="150"/>
      <c r="K1323" s="151"/>
      <c r="L1323" s="150"/>
      <c r="M1323" s="115"/>
      <c r="N1323" s="114"/>
      <c r="O1323" s="116"/>
      <c r="P1323" s="118"/>
      <c r="Q1323" s="116"/>
      <c r="R1323" s="116"/>
      <c r="S1323" s="116"/>
    </row>
    <row r="1324" spans="1:19">
      <c r="A1324" s="146"/>
      <c r="B1324" s="147"/>
      <c r="C1324" s="148"/>
      <c r="D1324" s="116"/>
      <c r="E1324" s="149"/>
      <c r="F1324" s="114"/>
      <c r="G1324" s="114"/>
      <c r="H1324" s="150"/>
      <c r="I1324" s="150"/>
      <c r="J1324" s="150"/>
      <c r="K1324" s="151"/>
      <c r="L1324" s="150"/>
      <c r="M1324" s="115"/>
      <c r="N1324" s="114"/>
      <c r="O1324" s="116"/>
      <c r="P1324" s="118"/>
      <c r="Q1324" s="116"/>
      <c r="R1324" s="116"/>
      <c r="S1324" s="116"/>
    </row>
    <row r="1325" spans="1:19">
      <c r="A1325" s="146"/>
      <c r="B1325" s="147"/>
      <c r="C1325" s="148"/>
      <c r="D1325" s="116"/>
      <c r="E1325" s="149"/>
      <c r="F1325" s="114"/>
      <c r="G1325" s="114"/>
      <c r="H1325" s="150"/>
      <c r="I1325" s="150"/>
      <c r="J1325" s="150"/>
      <c r="K1325" s="151"/>
      <c r="L1325" s="116"/>
      <c r="M1325" s="115"/>
      <c r="N1325" s="114"/>
      <c r="O1325" s="116"/>
      <c r="P1325" s="118"/>
      <c r="Q1325" s="116"/>
      <c r="R1325" s="116"/>
      <c r="S1325" s="116"/>
    </row>
    <row r="1326" spans="1:19">
      <c r="A1326" s="146"/>
      <c r="B1326" s="147"/>
      <c r="C1326" s="148"/>
      <c r="D1326" s="116"/>
      <c r="E1326" s="149"/>
      <c r="F1326" s="114"/>
      <c r="G1326" s="114"/>
      <c r="H1326" s="150"/>
      <c r="I1326" s="150"/>
      <c r="J1326" s="150"/>
      <c r="K1326" s="151"/>
      <c r="L1326" s="150"/>
      <c r="M1326" s="115"/>
      <c r="N1326" s="114"/>
      <c r="O1326" s="116"/>
      <c r="P1326" s="118"/>
      <c r="Q1326" s="116"/>
      <c r="R1326" s="116"/>
      <c r="S1326" s="116"/>
    </row>
    <row r="1327" spans="1:19">
      <c r="A1327" s="146"/>
      <c r="B1327" s="147"/>
      <c r="C1327" s="148"/>
      <c r="D1327" s="116"/>
      <c r="E1327" s="149"/>
      <c r="F1327" s="114"/>
      <c r="G1327" s="120"/>
      <c r="H1327" s="150"/>
      <c r="I1327" s="150"/>
      <c r="J1327" s="116"/>
      <c r="K1327" s="151"/>
      <c r="L1327" s="116"/>
      <c r="M1327" s="115"/>
      <c r="N1327" s="114"/>
      <c r="O1327" s="116"/>
      <c r="P1327" s="118"/>
      <c r="Q1327" s="116"/>
      <c r="R1327" s="116"/>
      <c r="S1327" s="116"/>
    </row>
    <row r="1328" spans="1:19">
      <c r="A1328" s="146"/>
      <c r="B1328" s="147"/>
      <c r="C1328" s="148"/>
      <c r="D1328" s="116"/>
      <c r="E1328" s="149"/>
      <c r="F1328" s="114"/>
      <c r="G1328" s="114"/>
      <c r="H1328" s="150"/>
      <c r="I1328" s="150"/>
      <c r="J1328" s="150"/>
      <c r="K1328" s="151"/>
      <c r="L1328" s="150"/>
      <c r="M1328" s="115"/>
      <c r="N1328" s="114"/>
      <c r="O1328" s="116"/>
      <c r="P1328" s="118"/>
      <c r="Q1328" s="116"/>
      <c r="R1328" s="116"/>
      <c r="S1328" s="116"/>
    </row>
    <row r="1329" spans="1:19">
      <c r="A1329" s="146"/>
      <c r="B1329" s="147"/>
      <c r="C1329" s="148"/>
      <c r="D1329" s="116"/>
      <c r="E1329" s="149"/>
      <c r="F1329" s="114"/>
      <c r="G1329" s="114"/>
      <c r="H1329" s="150"/>
      <c r="I1329" s="150"/>
      <c r="J1329" s="150"/>
      <c r="K1329" s="151"/>
      <c r="L1329" s="150"/>
      <c r="M1329" s="115"/>
      <c r="N1329" s="114"/>
      <c r="O1329" s="116"/>
      <c r="P1329" s="118"/>
      <c r="Q1329" s="116"/>
      <c r="R1329" s="116"/>
      <c r="S1329" s="116"/>
    </row>
    <row r="1330" spans="1:19">
      <c r="A1330" s="146"/>
      <c r="B1330" s="147"/>
      <c r="C1330" s="148"/>
      <c r="D1330" s="116"/>
      <c r="E1330" s="149"/>
      <c r="F1330" s="114"/>
      <c r="G1330" s="114"/>
      <c r="H1330" s="150"/>
      <c r="I1330" s="150"/>
      <c r="J1330" s="150"/>
      <c r="K1330" s="151"/>
      <c r="L1330" s="150"/>
      <c r="M1330" s="115"/>
      <c r="N1330" s="114"/>
      <c r="O1330" s="116"/>
      <c r="P1330" s="118"/>
      <c r="Q1330" s="116"/>
      <c r="R1330" s="116"/>
      <c r="S1330" s="116"/>
    </row>
    <row r="1331" spans="1:19">
      <c r="A1331" s="146"/>
      <c r="B1331" s="147"/>
      <c r="C1331" s="148"/>
      <c r="D1331" s="116"/>
      <c r="E1331" s="149"/>
      <c r="F1331" s="114"/>
      <c r="G1331" s="114"/>
      <c r="H1331" s="150"/>
      <c r="I1331" s="150"/>
      <c r="J1331" s="150"/>
      <c r="K1331" s="151"/>
      <c r="L1331" s="150"/>
      <c r="M1331" s="115"/>
      <c r="N1331" s="114"/>
      <c r="O1331" s="116"/>
      <c r="P1331" s="118"/>
      <c r="Q1331" s="116"/>
      <c r="R1331" s="116"/>
      <c r="S1331" s="116"/>
    </row>
    <row r="1332" spans="1:19">
      <c r="A1332" s="146"/>
      <c r="B1332" s="147"/>
      <c r="C1332" s="148"/>
      <c r="D1332" s="116"/>
      <c r="E1332" s="149"/>
      <c r="F1332" s="114"/>
      <c r="G1332" s="114"/>
      <c r="H1332" s="150"/>
      <c r="I1332" s="150"/>
      <c r="J1332" s="150"/>
      <c r="K1332" s="151"/>
      <c r="L1332" s="116"/>
      <c r="M1332" s="115"/>
      <c r="N1332" s="114"/>
      <c r="O1332" s="116"/>
      <c r="P1332" s="118"/>
      <c r="Q1332" s="116"/>
      <c r="R1332" s="116"/>
      <c r="S1332" s="116"/>
    </row>
    <row r="1333" spans="1:19">
      <c r="A1333" s="146"/>
      <c r="B1333" s="147"/>
      <c r="C1333" s="148"/>
      <c r="D1333" s="116"/>
      <c r="E1333" s="149"/>
      <c r="F1333" s="114"/>
      <c r="G1333" s="114"/>
      <c r="H1333" s="150"/>
      <c r="I1333" s="150"/>
      <c r="J1333" s="150"/>
      <c r="K1333" s="151"/>
      <c r="L1333" s="150"/>
      <c r="M1333" s="115"/>
      <c r="N1333" s="114"/>
      <c r="O1333" s="116"/>
      <c r="P1333" s="118"/>
      <c r="Q1333" s="116"/>
      <c r="R1333" s="116"/>
      <c r="S1333" s="116"/>
    </row>
    <row r="1334" spans="1:19">
      <c r="A1334" s="146"/>
      <c r="B1334" s="147"/>
      <c r="C1334" s="148"/>
      <c r="D1334" s="116"/>
      <c r="E1334" s="149"/>
      <c r="F1334" s="114"/>
      <c r="G1334" s="120"/>
      <c r="H1334" s="150"/>
      <c r="I1334" s="150"/>
      <c r="J1334" s="116"/>
      <c r="K1334" s="151"/>
      <c r="L1334" s="116"/>
      <c r="M1334" s="115"/>
      <c r="N1334" s="114"/>
      <c r="O1334" s="116"/>
      <c r="P1334" s="118"/>
      <c r="Q1334" s="116"/>
      <c r="R1334" s="116"/>
      <c r="S1334" s="116"/>
    </row>
    <row r="1335" spans="1:19">
      <c r="A1335" s="146"/>
      <c r="B1335" s="147"/>
      <c r="C1335" s="148"/>
      <c r="D1335" s="116"/>
      <c r="E1335" s="149"/>
      <c r="F1335" s="114"/>
      <c r="G1335" s="114"/>
      <c r="H1335" s="150"/>
      <c r="I1335" s="150"/>
      <c r="J1335" s="150"/>
      <c r="K1335" s="151"/>
      <c r="L1335" s="150"/>
      <c r="M1335" s="115"/>
      <c r="N1335" s="114"/>
      <c r="O1335" s="116"/>
      <c r="P1335" s="118"/>
      <c r="Q1335" s="116"/>
      <c r="R1335" s="116"/>
      <c r="S1335" s="116"/>
    </row>
    <row r="1336" spans="1:19">
      <c r="A1336" s="146"/>
      <c r="B1336" s="147"/>
      <c r="C1336" s="148"/>
      <c r="D1336" s="116"/>
      <c r="E1336" s="149"/>
      <c r="F1336" s="114"/>
      <c r="G1336" s="114"/>
      <c r="H1336" s="150"/>
      <c r="I1336" s="150"/>
      <c r="J1336" s="150"/>
      <c r="K1336" s="151"/>
      <c r="L1336" s="150"/>
      <c r="M1336" s="115"/>
      <c r="N1336" s="114"/>
      <c r="O1336" s="116"/>
      <c r="P1336" s="118"/>
      <c r="Q1336" s="116"/>
      <c r="R1336" s="116"/>
      <c r="S1336" s="116"/>
    </row>
    <row r="1337" spans="1:19">
      <c r="A1337" s="146"/>
      <c r="B1337" s="147"/>
      <c r="C1337" s="148"/>
      <c r="D1337" s="116"/>
      <c r="E1337" s="149"/>
      <c r="F1337" s="114"/>
      <c r="G1337" s="114"/>
      <c r="H1337" s="150"/>
      <c r="I1337" s="150"/>
      <c r="J1337" s="150"/>
      <c r="K1337" s="151"/>
      <c r="L1337" s="150"/>
      <c r="M1337" s="115"/>
      <c r="N1337" s="114"/>
      <c r="O1337" s="116"/>
      <c r="P1337" s="118"/>
      <c r="Q1337" s="116"/>
      <c r="R1337" s="116"/>
      <c r="S1337" s="116"/>
    </row>
    <row r="1338" spans="1:19">
      <c r="A1338" s="146"/>
      <c r="B1338" s="147"/>
      <c r="C1338" s="148"/>
      <c r="D1338" s="116"/>
      <c r="E1338" s="149"/>
      <c r="F1338" s="114"/>
      <c r="G1338" s="114"/>
      <c r="H1338" s="150"/>
      <c r="I1338" s="150"/>
      <c r="J1338" s="150"/>
      <c r="K1338" s="151"/>
      <c r="L1338" s="150"/>
      <c r="M1338" s="115"/>
      <c r="N1338" s="114"/>
      <c r="O1338" s="116"/>
      <c r="P1338" s="118"/>
      <c r="Q1338" s="116"/>
      <c r="R1338" s="116"/>
      <c r="S1338" s="116"/>
    </row>
    <row r="1339" spans="1:19">
      <c r="A1339" s="146"/>
      <c r="B1339" s="147"/>
      <c r="C1339" s="148"/>
      <c r="D1339" s="116"/>
      <c r="E1339" s="149"/>
      <c r="F1339" s="114"/>
      <c r="G1339" s="114"/>
      <c r="H1339" s="150"/>
      <c r="I1339" s="150"/>
      <c r="J1339" s="150"/>
      <c r="K1339" s="151"/>
      <c r="L1339" s="116"/>
      <c r="M1339" s="115"/>
      <c r="N1339" s="114"/>
      <c r="O1339" s="116"/>
      <c r="P1339" s="118"/>
      <c r="Q1339" s="116"/>
      <c r="R1339" s="116"/>
      <c r="S1339" s="116"/>
    </row>
    <row r="1340" spans="1:19">
      <c r="A1340" s="146"/>
      <c r="B1340" s="147"/>
      <c r="C1340" s="148"/>
      <c r="D1340" s="116"/>
      <c r="E1340" s="149"/>
      <c r="F1340" s="114"/>
      <c r="G1340" s="114"/>
      <c r="H1340" s="150"/>
      <c r="I1340" s="150"/>
      <c r="J1340" s="150"/>
      <c r="K1340" s="151"/>
      <c r="L1340" s="150"/>
      <c r="M1340" s="115"/>
      <c r="N1340" s="114"/>
      <c r="O1340" s="116"/>
      <c r="P1340" s="118"/>
      <c r="Q1340" s="116"/>
      <c r="R1340" s="116"/>
      <c r="S1340" s="116"/>
    </row>
    <row r="1341" spans="1:19">
      <c r="A1341" s="146"/>
      <c r="B1341" s="147"/>
      <c r="C1341" s="148"/>
      <c r="D1341" s="116"/>
      <c r="E1341" s="149"/>
      <c r="F1341" s="114"/>
      <c r="G1341" s="120"/>
      <c r="H1341" s="150"/>
      <c r="I1341" s="150"/>
      <c r="J1341" s="116"/>
      <c r="K1341" s="151"/>
      <c r="L1341" s="116"/>
      <c r="M1341" s="115"/>
      <c r="N1341" s="114"/>
      <c r="O1341" s="116"/>
      <c r="P1341" s="118"/>
      <c r="Q1341" s="116"/>
      <c r="R1341" s="116"/>
      <c r="S1341" s="116"/>
    </row>
    <row r="1342" spans="1:19">
      <c r="A1342" s="146"/>
      <c r="B1342" s="147"/>
      <c r="C1342" s="148"/>
      <c r="D1342" s="116"/>
      <c r="E1342" s="149"/>
      <c r="F1342" s="114"/>
      <c r="G1342" s="114"/>
      <c r="H1342" s="150"/>
      <c r="I1342" s="150"/>
      <c r="J1342" s="150"/>
      <c r="K1342" s="151"/>
      <c r="L1342" s="150"/>
      <c r="M1342" s="115"/>
      <c r="N1342" s="114"/>
      <c r="O1342" s="116"/>
      <c r="P1342" s="118"/>
      <c r="Q1342" s="116"/>
      <c r="R1342" s="116"/>
      <c r="S1342" s="116"/>
    </row>
    <row r="1343" spans="1:19">
      <c r="A1343" s="146"/>
      <c r="B1343" s="147"/>
      <c r="C1343" s="148"/>
      <c r="D1343" s="116"/>
      <c r="E1343" s="149"/>
      <c r="F1343" s="114"/>
      <c r="G1343" s="114"/>
      <c r="H1343" s="150"/>
      <c r="I1343" s="150"/>
      <c r="J1343" s="150"/>
      <c r="K1343" s="151"/>
      <c r="L1343" s="150"/>
      <c r="M1343" s="115"/>
      <c r="N1343" s="114"/>
      <c r="O1343" s="116"/>
      <c r="P1343" s="118"/>
      <c r="Q1343" s="116"/>
      <c r="R1343" s="116"/>
      <c r="S1343" s="116"/>
    </row>
    <row r="1344" spans="1:19">
      <c r="A1344" s="146"/>
      <c r="B1344" s="147"/>
      <c r="C1344" s="148"/>
      <c r="D1344" s="116"/>
      <c r="E1344" s="149"/>
      <c r="F1344" s="114"/>
      <c r="G1344" s="114"/>
      <c r="H1344" s="150"/>
      <c r="I1344" s="150"/>
      <c r="J1344" s="150"/>
      <c r="K1344" s="151"/>
      <c r="L1344" s="150"/>
      <c r="M1344" s="115"/>
      <c r="N1344" s="114"/>
      <c r="O1344" s="116"/>
      <c r="P1344" s="118"/>
      <c r="Q1344" s="116"/>
      <c r="R1344" s="116"/>
      <c r="S1344" s="116"/>
    </row>
    <row r="1345" spans="1:19">
      <c r="A1345" s="146"/>
      <c r="B1345" s="147"/>
      <c r="C1345" s="148"/>
      <c r="D1345" s="116"/>
      <c r="E1345" s="149"/>
      <c r="F1345" s="114"/>
      <c r="G1345" s="114"/>
      <c r="H1345" s="150"/>
      <c r="I1345" s="150"/>
      <c r="J1345" s="150"/>
      <c r="K1345" s="151"/>
      <c r="L1345" s="150"/>
      <c r="M1345" s="115"/>
      <c r="N1345" s="114"/>
      <c r="O1345" s="116"/>
      <c r="P1345" s="118"/>
      <c r="Q1345" s="116"/>
      <c r="R1345" s="116"/>
      <c r="S1345" s="116"/>
    </row>
    <row r="1346" spans="1:19">
      <c r="A1346" s="146"/>
      <c r="B1346" s="147"/>
      <c r="C1346" s="148"/>
      <c r="D1346" s="116"/>
      <c r="E1346" s="149"/>
      <c r="F1346" s="114"/>
      <c r="G1346" s="114"/>
      <c r="H1346" s="150"/>
      <c r="I1346" s="150"/>
      <c r="J1346" s="150"/>
      <c r="K1346" s="151"/>
      <c r="L1346" s="116"/>
      <c r="M1346" s="115"/>
      <c r="N1346" s="114"/>
      <c r="O1346" s="116"/>
      <c r="P1346" s="118"/>
      <c r="Q1346" s="116"/>
      <c r="R1346" s="116"/>
      <c r="S1346" s="116"/>
    </row>
    <row r="1347" spans="1:19">
      <c r="A1347" s="146"/>
      <c r="B1347" s="147"/>
      <c r="C1347" s="148"/>
      <c r="D1347" s="116"/>
      <c r="E1347" s="149"/>
      <c r="F1347" s="114"/>
      <c r="G1347" s="114"/>
      <c r="H1347" s="150"/>
      <c r="I1347" s="150"/>
      <c r="J1347" s="150"/>
      <c r="K1347" s="151"/>
      <c r="L1347" s="150"/>
      <c r="M1347" s="115"/>
      <c r="N1347" s="114"/>
      <c r="O1347" s="116"/>
      <c r="P1347" s="118"/>
      <c r="Q1347" s="116"/>
      <c r="R1347" s="116"/>
      <c r="S1347" s="116"/>
    </row>
    <row r="1348" spans="1:19">
      <c r="A1348" s="146"/>
      <c r="B1348" s="147"/>
      <c r="C1348" s="148"/>
      <c r="D1348" s="116"/>
      <c r="E1348" s="149"/>
      <c r="F1348" s="114"/>
      <c r="G1348" s="117"/>
      <c r="H1348" s="150"/>
      <c r="I1348" s="150"/>
      <c r="J1348" s="116"/>
      <c r="K1348" s="151"/>
      <c r="L1348" s="150"/>
      <c r="M1348" s="155"/>
      <c r="N1348" s="114"/>
      <c r="O1348" s="116"/>
      <c r="P1348" s="118"/>
      <c r="Q1348" s="116"/>
      <c r="R1348" s="116"/>
      <c r="S1348" s="116"/>
    </row>
    <row r="1349" spans="1:19">
      <c r="A1349" s="146"/>
      <c r="B1349" s="147"/>
      <c r="C1349" s="148"/>
      <c r="D1349" s="116"/>
      <c r="E1349" s="149"/>
      <c r="F1349" s="114"/>
      <c r="G1349" s="117"/>
      <c r="H1349" s="150"/>
      <c r="I1349" s="150"/>
      <c r="J1349" s="116"/>
      <c r="K1349" s="151"/>
      <c r="L1349" s="150"/>
      <c r="M1349" s="115"/>
      <c r="N1349" s="114"/>
      <c r="O1349" s="116"/>
      <c r="P1349" s="118"/>
      <c r="Q1349" s="116"/>
      <c r="R1349" s="116"/>
      <c r="S1349" s="116"/>
    </row>
    <row r="1350" spans="1:19">
      <c r="A1350" s="146"/>
      <c r="B1350" s="147"/>
      <c r="C1350" s="148"/>
      <c r="D1350" s="116"/>
      <c r="E1350" s="149"/>
      <c r="F1350" s="114"/>
      <c r="G1350" s="117"/>
      <c r="H1350" s="150"/>
      <c r="I1350" s="150"/>
      <c r="J1350" s="150"/>
      <c r="K1350" s="151"/>
      <c r="L1350" s="150"/>
      <c r="M1350" s="115"/>
      <c r="N1350" s="114"/>
      <c r="O1350" s="116"/>
      <c r="P1350" s="118"/>
      <c r="Q1350" s="116"/>
      <c r="R1350" s="116"/>
      <c r="S1350" s="116"/>
    </row>
    <row r="1351" spans="1:19">
      <c r="A1351" s="146"/>
      <c r="B1351" s="147"/>
      <c r="C1351" s="148"/>
      <c r="D1351" s="116"/>
      <c r="E1351" s="149"/>
      <c r="F1351" s="114"/>
      <c r="G1351" s="117"/>
      <c r="H1351" s="150"/>
      <c r="I1351" s="150"/>
      <c r="J1351" s="116"/>
      <c r="K1351" s="151"/>
      <c r="L1351" s="150"/>
      <c r="M1351" s="115"/>
      <c r="N1351" s="114"/>
      <c r="O1351" s="116"/>
      <c r="P1351" s="118"/>
      <c r="Q1351" s="116"/>
      <c r="R1351" s="116"/>
      <c r="S1351" s="116"/>
    </row>
    <row r="1352" spans="1:19">
      <c r="A1352" s="146"/>
      <c r="B1352" s="147"/>
      <c r="C1352" s="148"/>
      <c r="D1352" s="116"/>
      <c r="E1352" s="149"/>
      <c r="F1352" s="114"/>
      <c r="G1352" s="117"/>
      <c r="H1352" s="150"/>
      <c r="I1352" s="150"/>
      <c r="J1352" s="150"/>
      <c r="K1352" s="151"/>
      <c r="L1352" s="150"/>
      <c r="M1352" s="115"/>
      <c r="N1352" s="114"/>
      <c r="O1352" s="116"/>
      <c r="P1352" s="118"/>
      <c r="Q1352" s="116"/>
      <c r="R1352" s="116"/>
      <c r="S1352" s="116"/>
    </row>
    <row r="1353" spans="1:19">
      <c r="A1353" s="146"/>
      <c r="B1353" s="147"/>
      <c r="C1353" s="148"/>
      <c r="D1353" s="116"/>
      <c r="E1353" s="149"/>
      <c r="F1353" s="114"/>
      <c r="G1353" s="117"/>
      <c r="H1353" s="150"/>
      <c r="I1353" s="150"/>
      <c r="J1353" s="116"/>
      <c r="K1353" s="151"/>
      <c r="L1353" s="150"/>
      <c r="M1353" s="115"/>
      <c r="N1353" s="114"/>
      <c r="O1353" s="116"/>
      <c r="P1353" s="118"/>
      <c r="Q1353" s="116"/>
      <c r="R1353" s="116"/>
      <c r="S1353" s="116"/>
    </row>
    <row r="1354" spans="1:19">
      <c r="A1354" s="146"/>
      <c r="B1354" s="147"/>
      <c r="C1354" s="148"/>
      <c r="D1354" s="116"/>
      <c r="E1354" s="149"/>
      <c r="F1354" s="114"/>
      <c r="G1354" s="117"/>
      <c r="H1354" s="150"/>
      <c r="I1354" s="150"/>
      <c r="J1354" s="150"/>
      <c r="K1354" s="151"/>
      <c r="L1354" s="150"/>
      <c r="M1354" s="115"/>
      <c r="N1354" s="114"/>
      <c r="O1354" s="116"/>
      <c r="P1354" s="118"/>
      <c r="Q1354" s="116"/>
      <c r="R1354" s="116"/>
      <c r="S1354" s="116"/>
    </row>
    <row r="1355" spans="1:19">
      <c r="A1355" s="146"/>
      <c r="B1355" s="147"/>
      <c r="C1355" s="148"/>
      <c r="D1355" s="116"/>
      <c r="E1355" s="149"/>
      <c r="F1355" s="114"/>
      <c r="G1355" s="117"/>
      <c r="H1355" s="150"/>
      <c r="I1355" s="150"/>
      <c r="J1355" s="116"/>
      <c r="K1355" s="151"/>
      <c r="L1355" s="150"/>
      <c r="M1355" s="115"/>
      <c r="N1355" s="114"/>
      <c r="O1355" s="116"/>
      <c r="P1355" s="118"/>
      <c r="Q1355" s="116"/>
      <c r="R1355" s="116"/>
      <c r="S1355" s="116"/>
    </row>
    <row r="1356" spans="1:19">
      <c r="A1356" s="146"/>
      <c r="B1356" s="147"/>
      <c r="C1356" s="148"/>
      <c r="D1356" s="116"/>
      <c r="E1356" s="149"/>
      <c r="F1356" s="114"/>
      <c r="G1356" s="117"/>
      <c r="H1356" s="150"/>
      <c r="I1356" s="150"/>
      <c r="J1356" s="150"/>
      <c r="K1356" s="151"/>
      <c r="L1356" s="150"/>
      <c r="M1356" s="115"/>
      <c r="N1356" s="114"/>
      <c r="O1356" s="116"/>
      <c r="P1356" s="118"/>
      <c r="Q1356" s="116"/>
      <c r="R1356" s="116"/>
      <c r="S1356" s="116"/>
    </row>
    <row r="1357" spans="1:19">
      <c r="A1357" s="146"/>
      <c r="B1357" s="147"/>
      <c r="C1357" s="148"/>
      <c r="D1357" s="116"/>
      <c r="E1357" s="149"/>
      <c r="F1357" s="114"/>
      <c r="G1357" s="117"/>
      <c r="H1357" s="150"/>
      <c r="I1357" s="150"/>
      <c r="J1357" s="116"/>
      <c r="K1357" s="151"/>
      <c r="L1357" s="150"/>
      <c r="M1357" s="115"/>
      <c r="N1357" s="114"/>
      <c r="O1357" s="116"/>
      <c r="P1357" s="118"/>
      <c r="Q1357" s="116"/>
      <c r="R1357" s="116"/>
      <c r="S1357" s="116"/>
    </row>
    <row r="1358" spans="1:19">
      <c r="A1358" s="146"/>
      <c r="B1358" s="147"/>
      <c r="C1358" s="148"/>
      <c r="D1358" s="116"/>
      <c r="E1358" s="149"/>
      <c r="F1358" s="114"/>
      <c r="G1358" s="117"/>
      <c r="H1358" s="150"/>
      <c r="I1358" s="150"/>
      <c r="J1358" s="150"/>
      <c r="K1358" s="151"/>
      <c r="L1358" s="150"/>
      <c r="M1358" s="115"/>
      <c r="N1358" s="114"/>
      <c r="O1358" s="116"/>
      <c r="P1358" s="118"/>
      <c r="Q1358" s="116"/>
      <c r="R1358" s="116"/>
      <c r="S1358" s="116"/>
    </row>
    <row r="1359" spans="1:19">
      <c r="A1359" s="146"/>
      <c r="B1359" s="147"/>
      <c r="C1359" s="148"/>
      <c r="D1359" s="116"/>
      <c r="E1359" s="149"/>
      <c r="F1359" s="114"/>
      <c r="G1359" s="117"/>
      <c r="H1359" s="150"/>
      <c r="I1359" s="150"/>
      <c r="J1359" s="116"/>
      <c r="K1359" s="151"/>
      <c r="L1359" s="150"/>
      <c r="M1359" s="115"/>
      <c r="N1359" s="114"/>
      <c r="O1359" s="116"/>
      <c r="P1359" s="118"/>
      <c r="Q1359" s="116"/>
      <c r="R1359" s="116"/>
      <c r="S1359" s="116"/>
    </row>
    <row r="1360" spans="1:19">
      <c r="A1360" s="146"/>
      <c r="B1360" s="147"/>
      <c r="C1360" s="148"/>
      <c r="D1360" s="116"/>
      <c r="E1360" s="149"/>
      <c r="F1360" s="114"/>
      <c r="G1360" s="117"/>
      <c r="H1360" s="150"/>
      <c r="I1360" s="150"/>
      <c r="J1360" s="150"/>
      <c r="K1360" s="151"/>
      <c r="L1360" s="150"/>
      <c r="M1360" s="115"/>
      <c r="N1360" s="114"/>
      <c r="O1360" s="116"/>
      <c r="P1360" s="118"/>
      <c r="Q1360" s="116"/>
      <c r="R1360" s="116"/>
      <c r="S1360" s="116"/>
    </row>
    <row r="1361" spans="1:19">
      <c r="A1361" s="146"/>
      <c r="B1361" s="147"/>
      <c r="C1361" s="148"/>
      <c r="D1361" s="116"/>
      <c r="E1361" s="149"/>
      <c r="F1361" s="114"/>
      <c r="G1361" s="117"/>
      <c r="H1361" s="150"/>
      <c r="I1361" s="150"/>
      <c r="J1361" s="116"/>
      <c r="K1361" s="151"/>
      <c r="L1361" s="150"/>
      <c r="M1361" s="115"/>
      <c r="N1361" s="114"/>
      <c r="O1361" s="116"/>
      <c r="P1361" s="118"/>
      <c r="Q1361" s="116"/>
      <c r="R1361" s="116"/>
      <c r="S1361" s="116"/>
    </row>
    <row r="1362" spans="1:19">
      <c r="A1362" s="146"/>
      <c r="B1362" s="147"/>
      <c r="C1362" s="148"/>
      <c r="D1362" s="116"/>
      <c r="E1362" s="149"/>
      <c r="F1362" s="114"/>
      <c r="G1362" s="117"/>
      <c r="H1362" s="150"/>
      <c r="I1362" s="150"/>
      <c r="J1362" s="150"/>
      <c r="K1362" s="151"/>
      <c r="L1362" s="150"/>
      <c r="M1362" s="115"/>
      <c r="N1362" s="114"/>
      <c r="O1362" s="116"/>
      <c r="P1362" s="118"/>
      <c r="Q1362" s="116"/>
      <c r="R1362" s="116"/>
      <c r="S1362" s="116"/>
    </row>
    <row r="1363" spans="1:19">
      <c r="A1363" s="146"/>
      <c r="B1363" s="147"/>
      <c r="C1363" s="148"/>
      <c r="D1363" s="116"/>
      <c r="E1363" s="149"/>
      <c r="F1363" s="114"/>
      <c r="G1363" s="117"/>
      <c r="H1363" s="150"/>
      <c r="I1363" s="150"/>
      <c r="J1363" s="116"/>
      <c r="K1363" s="151"/>
      <c r="L1363" s="150"/>
      <c r="M1363" s="115"/>
      <c r="N1363" s="114"/>
      <c r="O1363" s="116"/>
      <c r="P1363" s="118"/>
      <c r="Q1363" s="116"/>
      <c r="R1363" s="116"/>
      <c r="S1363" s="116"/>
    </row>
    <row r="1364" spans="1:19">
      <c r="A1364" s="146"/>
      <c r="B1364" s="147"/>
      <c r="C1364" s="148"/>
      <c r="D1364" s="116"/>
      <c r="E1364" s="149"/>
      <c r="F1364" s="114"/>
      <c r="G1364" s="117"/>
      <c r="H1364" s="150"/>
      <c r="I1364" s="150"/>
      <c r="J1364" s="150"/>
      <c r="K1364" s="151"/>
      <c r="L1364" s="150"/>
      <c r="M1364" s="115"/>
      <c r="N1364" s="114"/>
      <c r="O1364" s="116"/>
      <c r="P1364" s="118"/>
      <c r="Q1364" s="116"/>
      <c r="R1364" s="116"/>
      <c r="S1364" s="116"/>
    </row>
    <row r="1365" spans="1:19">
      <c r="A1365" s="146"/>
      <c r="B1365" s="147"/>
      <c r="C1365" s="148"/>
      <c r="D1365" s="116"/>
      <c r="E1365" s="149"/>
      <c r="F1365" s="114"/>
      <c r="G1365" s="117"/>
      <c r="H1365" s="150"/>
      <c r="I1365" s="150"/>
      <c r="J1365" s="116"/>
      <c r="K1365" s="151"/>
      <c r="L1365" s="150"/>
      <c r="M1365" s="115"/>
      <c r="N1365" s="114"/>
      <c r="O1365" s="116"/>
      <c r="P1365" s="118"/>
      <c r="Q1365" s="116"/>
      <c r="R1365" s="116"/>
      <c r="S1365" s="116"/>
    </row>
    <row r="1366" spans="1:19">
      <c r="A1366" s="146"/>
      <c r="B1366" s="147"/>
      <c r="C1366" s="148"/>
      <c r="D1366" s="116"/>
      <c r="E1366" s="149"/>
      <c r="F1366" s="114"/>
      <c r="G1366" s="117"/>
      <c r="H1366" s="150"/>
      <c r="I1366" s="150"/>
      <c r="J1366" s="150"/>
      <c r="K1366" s="151"/>
      <c r="L1366" s="150"/>
      <c r="M1366" s="115"/>
      <c r="N1366" s="114"/>
      <c r="O1366" s="116"/>
      <c r="P1366" s="118"/>
      <c r="Q1366" s="116"/>
      <c r="R1366" s="116"/>
      <c r="S1366" s="116"/>
    </row>
    <row r="1367" spans="1:19">
      <c r="A1367" s="146"/>
      <c r="B1367" s="147"/>
      <c r="C1367" s="148"/>
      <c r="D1367" s="116"/>
      <c r="E1367" s="149"/>
      <c r="F1367" s="114"/>
      <c r="G1367" s="117"/>
      <c r="H1367" s="150"/>
      <c r="I1367" s="150"/>
      <c r="J1367" s="116"/>
      <c r="K1367" s="151"/>
      <c r="L1367" s="150"/>
      <c r="M1367" s="115"/>
      <c r="N1367" s="114"/>
      <c r="O1367" s="116"/>
      <c r="P1367" s="118"/>
      <c r="Q1367" s="116"/>
      <c r="R1367" s="116"/>
      <c r="S1367" s="116"/>
    </row>
    <row r="1368" spans="1:19">
      <c r="A1368" s="146"/>
      <c r="B1368" s="147"/>
      <c r="C1368" s="148"/>
      <c r="D1368" s="116"/>
      <c r="E1368" s="149"/>
      <c r="F1368" s="114"/>
      <c r="G1368" s="117"/>
      <c r="H1368" s="150"/>
      <c r="I1368" s="150"/>
      <c r="J1368" s="150"/>
      <c r="K1368" s="151"/>
      <c r="L1368" s="150"/>
      <c r="M1368" s="115"/>
      <c r="N1368" s="114"/>
      <c r="O1368" s="116"/>
      <c r="P1368" s="118"/>
      <c r="Q1368" s="116"/>
      <c r="R1368" s="116"/>
      <c r="S1368" s="116"/>
    </row>
    <row r="1369" spans="1:19">
      <c r="A1369" s="146"/>
      <c r="B1369" s="147"/>
      <c r="C1369" s="148"/>
      <c r="D1369" s="116"/>
      <c r="E1369" s="149"/>
      <c r="F1369" s="114"/>
      <c r="G1369" s="117"/>
      <c r="H1369" s="150"/>
      <c r="I1369" s="150"/>
      <c r="J1369" s="116"/>
      <c r="K1369" s="151"/>
      <c r="L1369" s="150"/>
      <c r="M1369" s="155"/>
      <c r="N1369" s="114"/>
      <c r="O1369" s="116"/>
      <c r="P1369" s="118"/>
      <c r="Q1369" s="116"/>
      <c r="R1369" s="116"/>
      <c r="S1369" s="116"/>
    </row>
    <row r="1370" spans="1:19">
      <c r="A1370" s="146"/>
      <c r="B1370" s="147"/>
      <c r="C1370" s="148"/>
      <c r="D1370" s="116"/>
      <c r="E1370" s="149"/>
      <c r="F1370" s="114"/>
      <c r="G1370" s="117"/>
      <c r="H1370" s="150"/>
      <c r="I1370" s="150"/>
      <c r="J1370" s="116"/>
      <c r="K1370" s="151"/>
      <c r="L1370" s="150"/>
      <c r="M1370" s="115"/>
      <c r="N1370" s="114"/>
      <c r="O1370" s="116"/>
      <c r="P1370" s="118"/>
      <c r="Q1370" s="116"/>
      <c r="R1370" s="116"/>
      <c r="S1370" s="116"/>
    </row>
    <row r="1371" spans="1:19">
      <c r="A1371" s="146"/>
      <c r="B1371" s="147"/>
      <c r="C1371" s="148"/>
      <c r="D1371" s="116"/>
      <c r="E1371" s="149"/>
      <c r="F1371" s="114"/>
      <c r="G1371" s="117"/>
      <c r="H1371" s="150"/>
      <c r="I1371" s="150"/>
      <c r="J1371" s="150"/>
      <c r="K1371" s="151"/>
      <c r="L1371" s="150"/>
      <c r="M1371" s="115"/>
      <c r="N1371" s="114"/>
      <c r="O1371" s="116"/>
      <c r="P1371" s="118"/>
      <c r="Q1371" s="116"/>
      <c r="R1371" s="116"/>
      <c r="S1371" s="116"/>
    </row>
    <row r="1372" spans="1:19">
      <c r="A1372" s="146"/>
      <c r="B1372" s="147"/>
      <c r="C1372" s="148"/>
      <c r="D1372" s="116"/>
      <c r="E1372" s="149"/>
      <c r="F1372" s="114"/>
      <c r="G1372" s="117"/>
      <c r="H1372" s="150"/>
      <c r="I1372" s="150"/>
      <c r="J1372" s="116"/>
      <c r="K1372" s="151"/>
      <c r="L1372" s="150"/>
      <c r="M1372" s="115"/>
      <c r="N1372" s="114"/>
      <c r="O1372" s="116"/>
      <c r="P1372" s="118"/>
      <c r="Q1372" s="116"/>
      <c r="R1372" s="116"/>
      <c r="S1372" s="116"/>
    </row>
    <row r="1373" spans="1:19">
      <c r="A1373" s="146"/>
      <c r="B1373" s="147"/>
      <c r="C1373" s="148"/>
      <c r="D1373" s="116"/>
      <c r="E1373" s="149"/>
      <c r="F1373" s="114"/>
      <c r="G1373" s="117"/>
      <c r="H1373" s="150"/>
      <c r="I1373" s="150"/>
      <c r="J1373" s="150"/>
      <c r="K1373" s="151"/>
      <c r="L1373" s="150"/>
      <c r="M1373" s="115"/>
      <c r="N1373" s="114"/>
      <c r="O1373" s="116"/>
      <c r="P1373" s="118"/>
      <c r="Q1373" s="116"/>
      <c r="R1373" s="116"/>
      <c r="S1373" s="116"/>
    </row>
    <row r="1374" spans="1:19">
      <c r="A1374" s="146"/>
      <c r="B1374" s="147"/>
      <c r="C1374" s="148"/>
      <c r="D1374" s="116"/>
      <c r="E1374" s="149"/>
      <c r="F1374" s="114"/>
      <c r="G1374" s="117"/>
      <c r="H1374" s="150"/>
      <c r="I1374" s="150"/>
      <c r="J1374" s="116"/>
      <c r="K1374" s="151"/>
      <c r="L1374" s="150"/>
      <c r="M1374" s="115"/>
      <c r="N1374" s="114"/>
      <c r="O1374" s="116"/>
      <c r="P1374" s="118"/>
      <c r="Q1374" s="116"/>
      <c r="R1374" s="116"/>
      <c r="S1374" s="116"/>
    </row>
    <row r="1375" spans="1:19">
      <c r="A1375" s="146"/>
      <c r="B1375" s="147"/>
      <c r="C1375" s="148"/>
      <c r="D1375" s="116"/>
      <c r="E1375" s="149"/>
      <c r="F1375" s="114"/>
      <c r="G1375" s="117"/>
      <c r="H1375" s="150"/>
      <c r="I1375" s="150"/>
      <c r="J1375" s="150"/>
      <c r="K1375" s="151"/>
      <c r="L1375" s="150"/>
      <c r="M1375" s="115"/>
      <c r="N1375" s="114"/>
      <c r="O1375" s="116"/>
      <c r="P1375" s="118"/>
      <c r="Q1375" s="116"/>
      <c r="R1375" s="116"/>
      <c r="S1375" s="116"/>
    </row>
    <row r="1376" spans="1:19">
      <c r="A1376" s="146"/>
      <c r="B1376" s="147"/>
      <c r="C1376" s="148"/>
      <c r="D1376" s="116"/>
      <c r="E1376" s="149"/>
      <c r="F1376" s="114"/>
      <c r="G1376" s="117"/>
      <c r="H1376" s="150"/>
      <c r="I1376" s="150"/>
      <c r="J1376" s="116"/>
      <c r="K1376" s="151"/>
      <c r="L1376" s="150"/>
      <c r="M1376" s="115"/>
      <c r="N1376" s="114"/>
      <c r="O1376" s="116"/>
      <c r="P1376" s="118"/>
      <c r="Q1376" s="116"/>
      <c r="R1376" s="116"/>
      <c r="S1376" s="116"/>
    </row>
    <row r="1377" spans="1:19">
      <c r="A1377" s="146"/>
      <c r="B1377" s="147"/>
      <c r="C1377" s="148"/>
      <c r="D1377" s="116"/>
      <c r="E1377" s="149"/>
      <c r="F1377" s="114"/>
      <c r="G1377" s="117"/>
      <c r="H1377" s="150"/>
      <c r="I1377" s="150"/>
      <c r="J1377" s="150"/>
      <c r="K1377" s="151"/>
      <c r="L1377" s="150"/>
      <c r="M1377" s="115"/>
      <c r="N1377" s="114"/>
      <c r="O1377" s="116"/>
      <c r="P1377" s="118"/>
      <c r="Q1377" s="116"/>
      <c r="R1377" s="116"/>
      <c r="S1377" s="116"/>
    </row>
    <row r="1378" spans="1:19">
      <c r="A1378" s="146"/>
      <c r="B1378" s="147"/>
      <c r="C1378" s="148"/>
      <c r="D1378" s="116"/>
      <c r="E1378" s="149"/>
      <c r="F1378" s="114"/>
      <c r="G1378" s="117"/>
      <c r="H1378" s="150"/>
      <c r="I1378" s="150"/>
      <c r="J1378" s="116"/>
      <c r="K1378" s="151"/>
      <c r="L1378" s="150"/>
      <c r="M1378" s="115"/>
      <c r="N1378" s="114"/>
      <c r="O1378" s="116"/>
      <c r="P1378" s="118"/>
      <c r="Q1378" s="116"/>
      <c r="R1378" s="116"/>
      <c r="S1378" s="116"/>
    </row>
    <row r="1379" spans="1:19">
      <c r="A1379" s="146"/>
      <c r="B1379" s="147"/>
      <c r="C1379" s="148"/>
      <c r="D1379" s="116"/>
      <c r="E1379" s="149"/>
      <c r="F1379" s="114"/>
      <c r="G1379" s="117"/>
      <c r="H1379" s="150"/>
      <c r="I1379" s="150"/>
      <c r="J1379" s="150"/>
      <c r="K1379" s="151"/>
      <c r="L1379" s="150"/>
      <c r="M1379" s="115"/>
      <c r="N1379" s="114"/>
      <c r="O1379" s="116"/>
      <c r="P1379" s="118"/>
      <c r="Q1379" s="116"/>
      <c r="R1379" s="116"/>
      <c r="S1379" s="116"/>
    </row>
    <row r="1380" spans="1:19">
      <c r="A1380" s="146"/>
      <c r="B1380" s="147"/>
      <c r="C1380" s="148"/>
      <c r="D1380" s="116"/>
      <c r="E1380" s="149"/>
      <c r="F1380" s="114"/>
      <c r="G1380" s="114"/>
      <c r="H1380" s="150"/>
      <c r="I1380" s="150"/>
      <c r="J1380" s="150"/>
      <c r="K1380" s="151"/>
      <c r="L1380" s="116"/>
      <c r="M1380" s="115"/>
      <c r="N1380" s="114"/>
      <c r="O1380" s="116"/>
      <c r="P1380" s="118"/>
      <c r="Q1380" s="116"/>
      <c r="R1380" s="116"/>
      <c r="S1380" s="116"/>
    </row>
    <row r="1381" spans="1:19">
      <c r="A1381" s="146"/>
      <c r="B1381" s="147"/>
      <c r="C1381" s="148"/>
      <c r="D1381" s="116"/>
      <c r="E1381" s="149"/>
      <c r="F1381" s="114"/>
      <c r="G1381" s="114"/>
      <c r="H1381" s="150"/>
      <c r="I1381" s="150"/>
      <c r="J1381" s="116"/>
      <c r="K1381" s="151"/>
      <c r="L1381" s="116"/>
      <c r="M1381" s="115"/>
      <c r="N1381" s="114"/>
      <c r="O1381" s="116"/>
      <c r="P1381" s="118"/>
      <c r="Q1381" s="116"/>
      <c r="R1381" s="116"/>
      <c r="S1381" s="116"/>
    </row>
    <row r="1382" spans="1:19">
      <c r="A1382" s="146"/>
      <c r="B1382" s="147"/>
      <c r="C1382" s="148"/>
      <c r="D1382" s="116"/>
      <c r="E1382" s="149"/>
      <c r="F1382" s="114"/>
      <c r="G1382" s="114"/>
      <c r="H1382" s="150"/>
      <c r="I1382" s="150"/>
      <c r="J1382" s="150"/>
      <c r="K1382" s="151"/>
      <c r="L1382" s="116"/>
      <c r="M1382" s="115"/>
      <c r="N1382" s="114"/>
      <c r="O1382" s="116"/>
      <c r="P1382" s="118"/>
      <c r="Q1382" s="116"/>
      <c r="R1382" s="116"/>
      <c r="S1382" s="116"/>
    </row>
    <row r="1383" spans="1:19">
      <c r="A1383" s="146"/>
      <c r="B1383" s="147"/>
      <c r="C1383" s="148"/>
      <c r="D1383" s="116"/>
      <c r="E1383" s="149"/>
      <c r="F1383" s="114"/>
      <c r="G1383" s="114"/>
      <c r="H1383" s="150"/>
      <c r="I1383" s="150"/>
      <c r="J1383" s="116"/>
      <c r="K1383" s="151"/>
      <c r="L1383" s="116"/>
      <c r="M1383" s="115"/>
      <c r="N1383" s="114"/>
      <c r="O1383" s="116"/>
      <c r="P1383" s="118"/>
      <c r="Q1383" s="116"/>
      <c r="R1383" s="116"/>
      <c r="S1383" s="116"/>
    </row>
    <row r="1384" spans="1:19">
      <c r="A1384" s="146"/>
      <c r="B1384" s="147"/>
      <c r="C1384" s="148"/>
      <c r="D1384" s="116"/>
      <c r="E1384" s="149"/>
      <c r="F1384" s="114"/>
      <c r="G1384" s="114"/>
      <c r="H1384" s="150"/>
      <c r="I1384" s="150"/>
      <c r="J1384" s="150"/>
      <c r="K1384" s="151"/>
      <c r="L1384" s="116"/>
      <c r="M1384" s="115"/>
      <c r="N1384" s="114"/>
      <c r="O1384" s="116"/>
      <c r="P1384" s="118"/>
      <c r="Q1384" s="116"/>
      <c r="R1384" s="116"/>
      <c r="S1384" s="116"/>
    </row>
    <row r="1385" spans="1:19">
      <c r="A1385" s="146"/>
      <c r="B1385" s="147"/>
      <c r="C1385" s="148"/>
      <c r="D1385" s="116"/>
      <c r="E1385" s="149"/>
      <c r="F1385" s="114"/>
      <c r="G1385" s="114"/>
      <c r="H1385" s="150"/>
      <c r="I1385" s="150"/>
      <c r="J1385" s="116"/>
      <c r="K1385" s="151"/>
      <c r="L1385" s="116"/>
      <c r="M1385" s="115"/>
      <c r="N1385" s="114"/>
      <c r="O1385" s="116"/>
      <c r="P1385" s="118"/>
      <c r="Q1385" s="116"/>
      <c r="R1385" s="116"/>
      <c r="S1385" s="116"/>
    </row>
    <row r="1386" spans="1:19">
      <c r="A1386" s="146"/>
      <c r="B1386" s="147"/>
      <c r="C1386" s="148"/>
      <c r="D1386" s="116"/>
      <c r="E1386" s="149"/>
      <c r="F1386" s="114"/>
      <c r="G1386" s="114"/>
      <c r="H1386" s="150"/>
      <c r="I1386" s="150"/>
      <c r="J1386" s="150"/>
      <c r="K1386" s="151"/>
      <c r="L1386" s="116"/>
      <c r="M1386" s="115"/>
      <c r="N1386" s="114"/>
      <c r="O1386" s="116"/>
      <c r="P1386" s="118"/>
      <c r="Q1386" s="116"/>
      <c r="R1386" s="116"/>
      <c r="S1386" s="116"/>
    </row>
    <row r="1387" spans="1:19">
      <c r="A1387" s="146"/>
      <c r="B1387" s="147"/>
      <c r="C1387" s="148"/>
      <c r="D1387" s="116"/>
      <c r="E1387" s="149"/>
      <c r="F1387" s="114"/>
      <c r="G1387" s="114"/>
      <c r="H1387" s="150"/>
      <c r="I1387" s="150"/>
      <c r="J1387" s="116"/>
      <c r="K1387" s="151"/>
      <c r="L1387" s="116"/>
      <c r="M1387" s="115"/>
      <c r="N1387" s="114"/>
      <c r="O1387" s="116"/>
      <c r="P1387" s="118"/>
      <c r="Q1387" s="116"/>
      <c r="R1387" s="116"/>
      <c r="S1387" s="116"/>
    </row>
    <row r="1388" spans="1:19">
      <c r="A1388" s="146"/>
      <c r="B1388" s="147"/>
      <c r="C1388" s="148"/>
      <c r="D1388" s="116"/>
      <c r="E1388" s="149"/>
      <c r="F1388" s="114"/>
      <c r="G1388" s="114"/>
      <c r="H1388" s="150"/>
      <c r="I1388" s="150"/>
      <c r="J1388" s="150"/>
      <c r="K1388" s="151"/>
      <c r="L1388" s="116"/>
      <c r="M1388" s="115"/>
      <c r="N1388" s="114"/>
      <c r="O1388" s="116"/>
      <c r="P1388" s="118"/>
      <c r="Q1388" s="116"/>
      <c r="R1388" s="116"/>
      <c r="S1388" s="116"/>
    </row>
    <row r="1389" spans="1:19">
      <c r="A1389" s="146"/>
      <c r="B1389" s="147"/>
      <c r="C1389" s="148"/>
      <c r="D1389" s="116"/>
      <c r="E1389" s="149"/>
      <c r="F1389" s="114"/>
      <c r="G1389" s="114"/>
      <c r="H1389" s="150"/>
      <c r="I1389" s="150"/>
      <c r="J1389" s="116"/>
      <c r="K1389" s="151"/>
      <c r="L1389" s="116"/>
      <c r="M1389" s="115"/>
      <c r="N1389" s="114"/>
      <c r="O1389" s="116"/>
      <c r="P1389" s="118"/>
      <c r="Q1389" s="116"/>
      <c r="R1389" s="116"/>
      <c r="S1389" s="116"/>
    </row>
    <row r="1390" spans="1:19">
      <c r="A1390" s="146"/>
      <c r="B1390" s="147"/>
      <c r="C1390" s="148"/>
      <c r="D1390" s="116"/>
      <c r="E1390" s="149"/>
      <c r="F1390" s="114"/>
      <c r="G1390" s="114"/>
      <c r="H1390" s="150"/>
      <c r="I1390" s="150"/>
      <c r="J1390" s="150"/>
      <c r="K1390" s="151"/>
      <c r="L1390" s="116"/>
      <c r="M1390" s="115"/>
      <c r="N1390" s="114"/>
      <c r="O1390" s="116"/>
      <c r="P1390" s="118"/>
      <c r="Q1390" s="116"/>
      <c r="R1390" s="116"/>
      <c r="S1390" s="116"/>
    </row>
    <row r="1391" spans="1:19">
      <c r="A1391" s="146"/>
      <c r="B1391" s="147"/>
      <c r="C1391" s="148"/>
      <c r="D1391" s="116"/>
      <c r="E1391" s="149"/>
      <c r="F1391" s="114"/>
      <c r="G1391" s="114"/>
      <c r="H1391" s="150"/>
      <c r="I1391" s="150"/>
      <c r="J1391" s="116"/>
      <c r="K1391" s="151"/>
      <c r="L1391" s="116"/>
      <c r="M1391" s="115"/>
      <c r="N1391" s="114"/>
      <c r="O1391" s="116"/>
      <c r="P1391" s="118"/>
      <c r="Q1391" s="116"/>
      <c r="R1391" s="116"/>
      <c r="S1391" s="116"/>
    </row>
    <row r="1392" spans="1:19">
      <c r="A1392" s="146"/>
      <c r="B1392" s="147"/>
      <c r="C1392" s="148"/>
      <c r="D1392" s="116"/>
      <c r="E1392" s="149"/>
      <c r="F1392" s="114"/>
      <c r="G1392" s="114"/>
      <c r="H1392" s="150"/>
      <c r="I1392" s="150"/>
      <c r="J1392" s="150"/>
      <c r="K1392" s="151"/>
      <c r="L1392" s="116"/>
      <c r="M1392" s="115"/>
      <c r="N1392" s="114"/>
      <c r="O1392" s="116"/>
      <c r="P1392" s="118"/>
      <c r="Q1392" s="116"/>
      <c r="R1392" s="116"/>
      <c r="S1392" s="116"/>
    </row>
    <row r="1393" spans="1:19">
      <c r="A1393" s="146"/>
      <c r="B1393" s="147"/>
      <c r="C1393" s="148"/>
      <c r="D1393" s="116"/>
      <c r="E1393" s="149"/>
      <c r="F1393" s="114"/>
      <c r="G1393" s="114"/>
      <c r="H1393" s="150"/>
      <c r="I1393" s="150"/>
      <c r="J1393" s="116"/>
      <c r="K1393" s="151"/>
      <c r="L1393" s="116"/>
      <c r="M1393" s="115"/>
      <c r="N1393" s="114"/>
      <c r="O1393" s="116"/>
      <c r="P1393" s="118"/>
      <c r="Q1393" s="116"/>
      <c r="R1393" s="116"/>
      <c r="S1393" s="116"/>
    </row>
    <row r="1394" spans="1:19">
      <c r="A1394" s="146"/>
      <c r="B1394" s="147"/>
      <c r="C1394" s="148"/>
      <c r="D1394" s="116"/>
      <c r="E1394" s="149"/>
      <c r="F1394" s="114"/>
      <c r="G1394" s="114"/>
      <c r="H1394" s="150"/>
      <c r="I1394" s="150"/>
      <c r="J1394" s="150"/>
      <c r="K1394" s="151"/>
      <c r="L1394" s="116"/>
      <c r="M1394" s="115"/>
      <c r="N1394" s="114"/>
      <c r="O1394" s="116"/>
      <c r="P1394" s="118"/>
      <c r="Q1394" s="116"/>
      <c r="R1394" s="116"/>
      <c r="S1394" s="116"/>
    </row>
    <row r="1395" spans="1:19">
      <c r="A1395" s="146"/>
      <c r="B1395" s="147"/>
      <c r="C1395" s="148"/>
      <c r="D1395" s="116"/>
      <c r="E1395" s="149"/>
      <c r="F1395" s="114"/>
      <c r="G1395" s="114"/>
      <c r="H1395" s="150"/>
      <c r="I1395" s="150"/>
      <c r="J1395" s="116"/>
      <c r="K1395" s="151"/>
      <c r="L1395" s="116"/>
      <c r="M1395" s="115"/>
      <c r="N1395" s="114"/>
      <c r="O1395" s="116"/>
      <c r="P1395" s="118"/>
      <c r="Q1395" s="116"/>
      <c r="R1395" s="116"/>
      <c r="S1395" s="116"/>
    </row>
    <row r="1396" spans="1:19">
      <c r="A1396" s="146"/>
      <c r="B1396" s="147"/>
      <c r="C1396" s="148"/>
      <c r="D1396" s="116"/>
      <c r="E1396" s="149"/>
      <c r="F1396" s="114"/>
      <c r="G1396" s="114"/>
      <c r="H1396" s="150"/>
      <c r="I1396" s="150"/>
      <c r="J1396" s="150"/>
      <c r="K1396" s="151"/>
      <c r="L1396" s="116"/>
      <c r="M1396" s="115"/>
      <c r="N1396" s="114"/>
      <c r="O1396" s="116"/>
      <c r="P1396" s="118"/>
      <c r="Q1396" s="116"/>
      <c r="R1396" s="116"/>
      <c r="S1396" s="116"/>
    </row>
    <row r="1397" spans="1:19">
      <c r="A1397" s="146"/>
      <c r="B1397" s="147"/>
      <c r="C1397" s="148"/>
      <c r="D1397" s="116"/>
      <c r="E1397" s="149"/>
      <c r="F1397" s="114"/>
      <c r="G1397" s="114"/>
      <c r="H1397" s="150"/>
      <c r="I1397" s="150"/>
      <c r="J1397" s="116"/>
      <c r="K1397" s="151"/>
      <c r="L1397" s="116"/>
      <c r="M1397" s="115"/>
      <c r="N1397" s="114"/>
      <c r="O1397" s="116"/>
      <c r="P1397" s="118"/>
      <c r="Q1397" s="116"/>
      <c r="R1397" s="116"/>
      <c r="S1397" s="116"/>
    </row>
    <row r="1398" spans="1:19">
      <c r="A1398" s="146"/>
      <c r="B1398" s="147"/>
      <c r="C1398" s="148"/>
      <c r="D1398" s="116"/>
      <c r="E1398" s="149"/>
      <c r="F1398" s="114"/>
      <c r="G1398" s="114"/>
      <c r="H1398" s="150"/>
      <c r="I1398" s="150"/>
      <c r="J1398" s="150"/>
      <c r="K1398" s="151"/>
      <c r="L1398" s="116"/>
      <c r="M1398" s="115"/>
      <c r="N1398" s="114"/>
      <c r="O1398" s="116"/>
      <c r="P1398" s="118"/>
      <c r="Q1398" s="116"/>
      <c r="R1398" s="116"/>
      <c r="S1398" s="116"/>
    </row>
    <row r="1399" spans="1:19">
      <c r="A1399" s="146"/>
      <c r="B1399" s="147"/>
      <c r="C1399" s="148"/>
      <c r="D1399" s="116"/>
      <c r="E1399" s="149"/>
      <c r="F1399" s="114"/>
      <c r="G1399" s="114"/>
      <c r="H1399" s="150"/>
      <c r="I1399" s="150"/>
      <c r="J1399" s="116"/>
      <c r="K1399" s="151"/>
      <c r="L1399" s="116"/>
      <c r="M1399" s="115"/>
      <c r="N1399" s="114"/>
      <c r="O1399" s="116"/>
      <c r="P1399" s="118"/>
      <c r="Q1399" s="116"/>
      <c r="R1399" s="116"/>
      <c r="S1399" s="116"/>
    </row>
    <row r="1400" spans="1:19">
      <c r="A1400" s="146"/>
      <c r="B1400" s="147"/>
      <c r="C1400" s="148"/>
      <c r="D1400" s="116"/>
      <c r="E1400" s="149"/>
      <c r="F1400" s="114"/>
      <c r="G1400" s="114"/>
      <c r="H1400" s="150"/>
      <c r="I1400" s="150"/>
      <c r="J1400" s="150"/>
      <c r="K1400" s="151"/>
      <c r="L1400" s="116"/>
      <c r="M1400" s="115"/>
      <c r="N1400" s="114"/>
      <c r="O1400" s="116"/>
      <c r="P1400" s="118"/>
      <c r="Q1400" s="116"/>
      <c r="R1400" s="116"/>
      <c r="S1400" s="116"/>
    </row>
    <row r="1401" spans="1:19">
      <c r="A1401" s="146"/>
      <c r="B1401" s="147"/>
      <c r="C1401" s="148"/>
      <c r="D1401" s="116"/>
      <c r="E1401" s="149"/>
      <c r="F1401" s="114"/>
      <c r="G1401" s="114"/>
      <c r="H1401" s="150"/>
      <c r="I1401" s="150"/>
      <c r="J1401" s="116"/>
      <c r="K1401" s="151"/>
      <c r="L1401" s="116"/>
      <c r="M1401" s="115"/>
      <c r="N1401" s="114"/>
      <c r="O1401" s="116"/>
      <c r="P1401" s="118"/>
      <c r="Q1401" s="116"/>
      <c r="R1401" s="116"/>
      <c r="S1401" s="116"/>
    </row>
    <row r="1402" spans="1:19">
      <c r="A1402" s="146"/>
      <c r="B1402" s="147"/>
      <c r="C1402" s="148"/>
      <c r="D1402" s="116"/>
      <c r="E1402" s="149"/>
      <c r="F1402" s="114"/>
      <c r="G1402" s="114"/>
      <c r="H1402" s="150"/>
      <c r="I1402" s="150"/>
      <c r="J1402" s="150"/>
      <c r="K1402" s="151"/>
      <c r="L1402" s="116"/>
      <c r="M1402" s="115"/>
      <c r="N1402" s="114"/>
      <c r="O1402" s="116"/>
      <c r="P1402" s="118"/>
      <c r="Q1402" s="116"/>
      <c r="R1402" s="116"/>
      <c r="S1402" s="116"/>
    </row>
    <row r="1403" spans="1:19">
      <c r="A1403" s="146"/>
      <c r="B1403" s="147"/>
      <c r="C1403" s="148"/>
      <c r="D1403" s="116"/>
      <c r="E1403" s="149"/>
      <c r="F1403" s="114"/>
      <c r="G1403" s="114"/>
      <c r="H1403" s="150"/>
      <c r="I1403" s="150"/>
      <c r="J1403" s="116"/>
      <c r="K1403" s="151"/>
      <c r="L1403" s="116"/>
      <c r="M1403" s="115"/>
      <c r="N1403" s="114"/>
      <c r="O1403" s="116"/>
      <c r="P1403" s="118"/>
      <c r="Q1403" s="116"/>
      <c r="R1403" s="116"/>
      <c r="S1403" s="116"/>
    </row>
    <row r="1404" spans="1:19">
      <c r="A1404" s="146"/>
      <c r="B1404" s="147"/>
      <c r="C1404" s="148"/>
      <c r="D1404" s="116"/>
      <c r="E1404" s="149"/>
      <c r="F1404" s="114"/>
      <c r="G1404" s="114"/>
      <c r="H1404" s="150"/>
      <c r="I1404" s="150"/>
      <c r="J1404" s="150"/>
      <c r="K1404" s="151"/>
      <c r="L1404" s="116"/>
      <c r="M1404" s="115"/>
      <c r="N1404" s="114"/>
      <c r="O1404" s="116"/>
      <c r="P1404" s="118"/>
      <c r="Q1404" s="116"/>
      <c r="R1404" s="116"/>
      <c r="S1404" s="116"/>
    </row>
    <row r="1405" spans="1:19">
      <c r="A1405" s="146"/>
      <c r="B1405" s="147"/>
      <c r="C1405" s="148"/>
      <c r="D1405" s="116"/>
      <c r="E1405" s="149"/>
      <c r="F1405" s="114"/>
      <c r="G1405" s="114"/>
      <c r="H1405" s="150"/>
      <c r="I1405" s="150"/>
      <c r="J1405" s="116"/>
      <c r="K1405" s="151"/>
      <c r="L1405" s="116"/>
      <c r="M1405" s="115"/>
      <c r="N1405" s="114"/>
      <c r="O1405" s="116"/>
      <c r="P1405" s="118"/>
      <c r="Q1405" s="116"/>
      <c r="R1405" s="116"/>
      <c r="S1405" s="116"/>
    </row>
    <row r="1406" spans="1:19">
      <c r="A1406" s="146"/>
      <c r="B1406" s="147"/>
      <c r="C1406" s="148"/>
      <c r="D1406" s="116"/>
      <c r="E1406" s="149"/>
      <c r="F1406" s="114"/>
      <c r="G1406" s="114"/>
      <c r="H1406" s="150"/>
      <c r="I1406" s="150"/>
      <c r="J1406" s="150"/>
      <c r="K1406" s="151"/>
      <c r="L1406" s="116"/>
      <c r="M1406" s="115"/>
      <c r="N1406" s="114"/>
      <c r="O1406" s="116"/>
      <c r="P1406" s="118"/>
      <c r="Q1406" s="116"/>
      <c r="R1406" s="116"/>
      <c r="S1406" s="116"/>
    </row>
    <row r="1407" spans="1:19">
      <c r="A1407" s="146"/>
      <c r="B1407" s="147"/>
      <c r="C1407" s="148"/>
      <c r="D1407" s="116"/>
      <c r="E1407" s="149"/>
      <c r="F1407" s="114"/>
      <c r="G1407" s="114"/>
      <c r="H1407" s="150"/>
      <c r="I1407" s="150"/>
      <c r="J1407" s="116"/>
      <c r="K1407" s="151"/>
      <c r="L1407" s="116"/>
      <c r="M1407" s="115"/>
      <c r="N1407" s="114"/>
      <c r="O1407" s="116"/>
      <c r="P1407" s="118"/>
      <c r="Q1407" s="116"/>
      <c r="R1407" s="116"/>
      <c r="S1407" s="116"/>
    </row>
    <row r="1408" spans="1:19">
      <c r="A1408" s="146"/>
      <c r="B1408" s="147"/>
      <c r="C1408" s="148"/>
      <c r="D1408" s="116"/>
      <c r="E1408" s="149"/>
      <c r="F1408" s="114"/>
      <c r="G1408" s="114"/>
      <c r="H1408" s="150"/>
      <c r="I1408" s="150"/>
      <c r="J1408" s="150"/>
      <c r="K1408" s="151"/>
      <c r="L1408" s="116"/>
      <c r="M1408" s="115"/>
      <c r="N1408" s="114"/>
      <c r="O1408" s="116"/>
      <c r="P1408" s="118"/>
      <c r="Q1408" s="116"/>
      <c r="R1408" s="116"/>
      <c r="S1408" s="116"/>
    </row>
    <row r="1409" spans="1:19">
      <c r="A1409" s="146"/>
      <c r="B1409" s="147"/>
      <c r="C1409" s="148"/>
      <c r="D1409" s="116"/>
      <c r="E1409" s="149"/>
      <c r="F1409" s="114"/>
      <c r="G1409" s="114"/>
      <c r="H1409" s="150"/>
      <c r="I1409" s="150"/>
      <c r="J1409" s="116"/>
      <c r="K1409" s="151"/>
      <c r="L1409" s="116"/>
      <c r="M1409" s="115"/>
      <c r="N1409" s="114"/>
      <c r="O1409" s="116"/>
      <c r="P1409" s="118"/>
      <c r="Q1409" s="116"/>
      <c r="R1409" s="116"/>
      <c r="S1409" s="116"/>
    </row>
    <row r="1410" spans="1:19">
      <c r="A1410" s="146"/>
      <c r="B1410" s="147"/>
      <c r="C1410" s="148"/>
      <c r="D1410" s="116"/>
      <c r="E1410" s="149"/>
      <c r="F1410" s="114"/>
      <c r="G1410" s="114"/>
      <c r="H1410" s="150"/>
      <c r="I1410" s="150"/>
      <c r="J1410" s="150"/>
      <c r="K1410" s="151"/>
      <c r="L1410" s="116"/>
      <c r="M1410" s="115"/>
      <c r="N1410" s="114"/>
      <c r="O1410" s="116"/>
      <c r="P1410" s="118"/>
      <c r="Q1410" s="116"/>
      <c r="R1410" s="116"/>
      <c r="S1410" s="116"/>
    </row>
    <row r="1411" spans="1:19">
      <c r="A1411" s="146"/>
      <c r="B1411" s="147"/>
      <c r="C1411" s="148"/>
      <c r="D1411" s="116"/>
      <c r="E1411" s="149"/>
      <c r="F1411" s="114"/>
      <c r="G1411" s="114"/>
      <c r="H1411" s="150"/>
      <c r="I1411" s="150"/>
      <c r="J1411" s="116"/>
      <c r="K1411" s="151"/>
      <c r="L1411" s="116"/>
      <c r="M1411" s="115"/>
      <c r="N1411" s="114"/>
      <c r="O1411" s="116"/>
      <c r="P1411" s="118"/>
      <c r="Q1411" s="116"/>
      <c r="R1411" s="116"/>
      <c r="S1411" s="116"/>
    </row>
    <row r="1412" spans="1:19">
      <c r="A1412" s="146"/>
      <c r="B1412" s="147"/>
      <c r="C1412" s="148"/>
      <c r="D1412" s="116"/>
      <c r="E1412" s="149"/>
      <c r="F1412" s="114"/>
      <c r="G1412" s="114"/>
      <c r="H1412" s="150"/>
      <c r="I1412" s="150"/>
      <c r="J1412" s="150"/>
      <c r="K1412" s="151"/>
      <c r="L1412" s="116"/>
      <c r="M1412" s="115"/>
      <c r="N1412" s="114"/>
      <c r="O1412" s="116"/>
      <c r="P1412" s="118"/>
      <c r="Q1412" s="116"/>
      <c r="R1412" s="116"/>
      <c r="S1412" s="116"/>
    </row>
    <row r="1413" spans="1:19">
      <c r="A1413" s="146"/>
      <c r="B1413" s="147"/>
      <c r="C1413" s="148"/>
      <c r="D1413" s="116"/>
      <c r="E1413" s="149"/>
      <c r="F1413" s="114"/>
      <c r="G1413" s="114"/>
      <c r="H1413" s="150"/>
      <c r="I1413" s="150"/>
      <c r="J1413" s="116"/>
      <c r="K1413" s="151"/>
      <c r="L1413" s="116"/>
      <c r="M1413" s="115"/>
      <c r="N1413" s="114"/>
      <c r="O1413" s="116"/>
      <c r="P1413" s="118"/>
      <c r="Q1413" s="116"/>
      <c r="R1413" s="116"/>
      <c r="S1413" s="116"/>
    </row>
    <row r="1414" spans="1:19">
      <c r="A1414" s="146"/>
      <c r="B1414" s="147"/>
      <c r="C1414" s="148"/>
      <c r="D1414" s="116"/>
      <c r="E1414" s="149"/>
      <c r="F1414" s="114"/>
      <c r="G1414" s="114"/>
      <c r="H1414" s="150"/>
      <c r="I1414" s="150"/>
      <c r="J1414" s="150"/>
      <c r="K1414" s="151"/>
      <c r="L1414" s="116"/>
      <c r="M1414" s="115"/>
      <c r="N1414" s="114"/>
      <c r="O1414" s="116"/>
      <c r="P1414" s="118"/>
      <c r="Q1414" s="116"/>
      <c r="R1414" s="116"/>
      <c r="S1414" s="116"/>
    </row>
    <row r="1415" spans="1:19">
      <c r="A1415" s="146"/>
      <c r="B1415" s="147"/>
      <c r="C1415" s="148"/>
      <c r="D1415" s="116"/>
      <c r="E1415" s="149"/>
      <c r="F1415" s="114"/>
      <c r="G1415" s="114"/>
      <c r="H1415" s="150"/>
      <c r="I1415" s="150"/>
      <c r="J1415" s="116"/>
      <c r="K1415" s="151"/>
      <c r="L1415" s="116"/>
      <c r="M1415" s="115"/>
      <c r="N1415" s="114"/>
      <c r="O1415" s="116"/>
      <c r="P1415" s="118"/>
      <c r="Q1415" s="116"/>
      <c r="R1415" s="116"/>
      <c r="S1415" s="116"/>
    </row>
    <row r="1416" spans="1:19">
      <c r="A1416" s="146"/>
      <c r="B1416" s="147"/>
      <c r="C1416" s="148"/>
      <c r="D1416" s="116"/>
      <c r="E1416" s="149"/>
      <c r="F1416" s="114"/>
      <c r="G1416" s="114"/>
      <c r="H1416" s="150"/>
      <c r="I1416" s="150"/>
      <c r="J1416" s="150"/>
      <c r="K1416" s="151"/>
      <c r="L1416" s="116"/>
      <c r="M1416" s="115"/>
      <c r="N1416" s="114"/>
      <c r="O1416" s="116"/>
      <c r="P1416" s="118"/>
      <c r="Q1416" s="116"/>
      <c r="R1416" s="116"/>
      <c r="S1416" s="116"/>
    </row>
    <row r="1417" spans="1:19">
      <c r="A1417" s="146"/>
      <c r="B1417" s="147"/>
      <c r="C1417" s="148"/>
      <c r="D1417" s="116"/>
      <c r="E1417" s="149"/>
      <c r="F1417" s="114"/>
      <c r="G1417" s="114"/>
      <c r="H1417" s="150"/>
      <c r="I1417" s="150"/>
      <c r="J1417" s="116"/>
      <c r="K1417" s="151"/>
      <c r="L1417" s="116"/>
      <c r="M1417" s="115"/>
      <c r="N1417" s="114"/>
      <c r="O1417" s="116"/>
      <c r="P1417" s="118"/>
      <c r="Q1417" s="116"/>
      <c r="R1417" s="116"/>
      <c r="S1417" s="116"/>
    </row>
    <row r="1418" spans="1:19">
      <c r="A1418" s="146"/>
      <c r="B1418" s="147"/>
      <c r="C1418" s="148"/>
      <c r="D1418" s="116"/>
      <c r="E1418" s="149"/>
      <c r="F1418" s="114"/>
      <c r="G1418" s="114"/>
      <c r="H1418" s="150"/>
      <c r="I1418" s="150"/>
      <c r="J1418" s="150"/>
      <c r="K1418" s="151"/>
      <c r="L1418" s="116"/>
      <c r="M1418" s="115"/>
      <c r="N1418" s="114"/>
      <c r="O1418" s="116"/>
      <c r="P1418" s="118"/>
      <c r="Q1418" s="116"/>
      <c r="R1418" s="116"/>
      <c r="S1418" s="116"/>
    </row>
    <row r="1419" spans="1:19">
      <c r="A1419" s="146"/>
      <c r="B1419" s="147"/>
      <c r="C1419" s="148"/>
      <c r="D1419" s="116"/>
      <c r="E1419" s="149"/>
      <c r="F1419" s="114"/>
      <c r="G1419" s="114"/>
      <c r="H1419" s="150"/>
      <c r="I1419" s="150"/>
      <c r="J1419" s="116"/>
      <c r="K1419" s="151"/>
      <c r="L1419" s="116"/>
      <c r="M1419" s="115"/>
      <c r="N1419" s="114"/>
      <c r="O1419" s="116"/>
      <c r="P1419" s="118"/>
      <c r="Q1419" s="116"/>
      <c r="R1419" s="116"/>
      <c r="S1419" s="116"/>
    </row>
    <row r="1420" spans="1:19">
      <c r="A1420" s="146"/>
      <c r="B1420" s="147"/>
      <c r="C1420" s="148"/>
      <c r="D1420" s="116"/>
      <c r="E1420" s="149"/>
      <c r="F1420" s="114"/>
      <c r="G1420" s="114"/>
      <c r="H1420" s="150"/>
      <c r="I1420" s="150"/>
      <c r="J1420" s="150"/>
      <c r="K1420" s="151"/>
      <c r="L1420" s="116"/>
      <c r="M1420" s="115"/>
      <c r="N1420" s="114"/>
      <c r="O1420" s="116"/>
      <c r="P1420" s="118"/>
      <c r="Q1420" s="116"/>
      <c r="R1420" s="116"/>
      <c r="S1420" s="116"/>
    </row>
    <row r="1421" spans="1:19">
      <c r="A1421" s="146"/>
      <c r="B1421" s="147"/>
      <c r="C1421" s="148"/>
      <c r="D1421" s="116"/>
      <c r="E1421" s="149"/>
      <c r="F1421" s="114"/>
      <c r="G1421" s="114"/>
      <c r="H1421" s="150"/>
      <c r="I1421" s="150"/>
      <c r="J1421" s="116"/>
      <c r="K1421" s="151"/>
      <c r="L1421" s="116"/>
      <c r="M1421" s="115"/>
      <c r="N1421" s="114"/>
      <c r="O1421" s="116"/>
      <c r="P1421" s="118"/>
      <c r="Q1421" s="116"/>
      <c r="R1421" s="116"/>
      <c r="S1421" s="116"/>
    </row>
    <row r="1422" spans="1:19">
      <c r="A1422" s="146"/>
      <c r="B1422" s="147"/>
      <c r="C1422" s="148"/>
      <c r="D1422" s="116"/>
      <c r="E1422" s="149"/>
      <c r="F1422" s="114"/>
      <c r="G1422" s="114"/>
      <c r="H1422" s="150"/>
      <c r="I1422" s="150"/>
      <c r="J1422" s="150"/>
      <c r="K1422" s="151"/>
      <c r="L1422" s="116"/>
      <c r="M1422" s="115"/>
      <c r="N1422" s="114"/>
      <c r="O1422" s="116"/>
      <c r="P1422" s="118"/>
      <c r="Q1422" s="116"/>
      <c r="R1422" s="116"/>
      <c r="S1422" s="116"/>
    </row>
    <row r="1423" spans="1:19">
      <c r="A1423" s="146"/>
      <c r="B1423" s="147"/>
      <c r="C1423" s="148"/>
      <c r="D1423" s="116"/>
      <c r="E1423" s="149"/>
      <c r="F1423" s="114"/>
      <c r="G1423" s="114"/>
      <c r="H1423" s="150"/>
      <c r="I1423" s="150"/>
      <c r="J1423" s="116"/>
      <c r="K1423" s="151"/>
      <c r="L1423" s="116"/>
      <c r="M1423" s="115"/>
      <c r="N1423" s="114"/>
      <c r="O1423" s="116"/>
      <c r="P1423" s="118"/>
      <c r="Q1423" s="116"/>
      <c r="R1423" s="116"/>
      <c r="S1423" s="116"/>
    </row>
    <row r="1424" spans="1:19">
      <c r="A1424" s="146"/>
      <c r="B1424" s="147"/>
      <c r="C1424" s="148"/>
      <c r="D1424" s="116"/>
      <c r="E1424" s="149"/>
      <c r="F1424" s="114"/>
      <c r="G1424" s="114"/>
      <c r="H1424" s="150"/>
      <c r="I1424" s="150"/>
      <c r="J1424" s="150"/>
      <c r="K1424" s="151"/>
      <c r="L1424" s="116"/>
      <c r="M1424" s="115"/>
      <c r="N1424" s="114"/>
      <c r="O1424" s="116"/>
      <c r="P1424" s="118"/>
      <c r="Q1424" s="116"/>
      <c r="R1424" s="116"/>
      <c r="S1424" s="116"/>
    </row>
    <row r="1425" spans="1:19">
      <c r="A1425" s="146"/>
      <c r="B1425" s="147"/>
      <c r="C1425" s="148"/>
      <c r="D1425" s="116"/>
      <c r="E1425" s="149"/>
      <c r="F1425" s="114"/>
      <c r="G1425" s="114"/>
      <c r="H1425" s="150"/>
      <c r="I1425" s="150"/>
      <c r="J1425" s="116"/>
      <c r="K1425" s="151"/>
      <c r="L1425" s="116"/>
      <c r="M1425" s="115"/>
      <c r="N1425" s="114"/>
      <c r="O1425" s="116"/>
      <c r="P1425" s="118"/>
      <c r="Q1425" s="116"/>
      <c r="R1425" s="116"/>
      <c r="S1425" s="116"/>
    </row>
    <row r="1426" spans="1:19">
      <c r="A1426" s="146"/>
      <c r="B1426" s="147"/>
      <c r="C1426" s="148"/>
      <c r="D1426" s="116"/>
      <c r="E1426" s="149"/>
      <c r="F1426" s="114"/>
      <c r="G1426" s="114"/>
      <c r="H1426" s="150"/>
      <c r="I1426" s="150"/>
      <c r="J1426" s="150"/>
      <c r="K1426" s="151"/>
      <c r="L1426" s="116"/>
      <c r="M1426" s="115"/>
      <c r="N1426" s="114"/>
      <c r="O1426" s="116"/>
      <c r="P1426" s="118"/>
      <c r="Q1426" s="116"/>
      <c r="R1426" s="116"/>
      <c r="S1426" s="116"/>
    </row>
    <row r="1427" spans="1:19">
      <c r="A1427" s="146"/>
      <c r="B1427" s="147"/>
      <c r="C1427" s="148"/>
      <c r="D1427" s="116"/>
      <c r="E1427" s="149"/>
      <c r="F1427" s="114"/>
      <c r="G1427" s="114"/>
      <c r="H1427" s="150"/>
      <c r="I1427" s="150"/>
      <c r="J1427" s="116"/>
      <c r="K1427" s="151"/>
      <c r="L1427" s="116"/>
      <c r="M1427" s="115"/>
      <c r="N1427" s="114"/>
      <c r="O1427" s="116"/>
      <c r="P1427" s="118"/>
      <c r="Q1427" s="116"/>
      <c r="R1427" s="116"/>
      <c r="S1427" s="116"/>
    </row>
    <row r="1428" spans="1:19">
      <c r="A1428" s="146"/>
      <c r="B1428" s="147"/>
      <c r="C1428" s="148"/>
      <c r="D1428" s="116"/>
      <c r="E1428" s="149"/>
      <c r="F1428" s="114"/>
      <c r="G1428" s="114"/>
      <c r="H1428" s="150"/>
      <c r="I1428" s="150"/>
      <c r="J1428" s="150"/>
      <c r="K1428" s="151"/>
      <c r="L1428" s="116"/>
      <c r="M1428" s="115"/>
      <c r="N1428" s="114"/>
      <c r="O1428" s="116"/>
      <c r="P1428" s="118"/>
      <c r="Q1428" s="116"/>
      <c r="R1428" s="116"/>
      <c r="S1428" s="116"/>
    </row>
    <row r="1429" spans="1:19">
      <c r="A1429" s="146"/>
      <c r="B1429" s="147"/>
      <c r="C1429" s="148"/>
      <c r="D1429" s="116"/>
      <c r="E1429" s="149"/>
      <c r="F1429" s="114"/>
      <c r="G1429" s="114"/>
      <c r="H1429" s="150"/>
      <c r="I1429" s="150"/>
      <c r="J1429" s="116"/>
      <c r="K1429" s="151"/>
      <c r="L1429" s="116"/>
      <c r="M1429" s="115"/>
      <c r="N1429" s="114"/>
      <c r="O1429" s="116"/>
      <c r="P1429" s="118"/>
      <c r="Q1429" s="116"/>
      <c r="R1429" s="116"/>
      <c r="S1429" s="116"/>
    </row>
    <row r="1430" spans="1:19">
      <c r="A1430" s="146"/>
      <c r="B1430" s="147"/>
      <c r="C1430" s="148"/>
      <c r="D1430" s="116"/>
      <c r="E1430" s="149"/>
      <c r="F1430" s="114"/>
      <c r="G1430" s="114"/>
      <c r="H1430" s="150"/>
      <c r="I1430" s="150"/>
      <c r="J1430" s="150"/>
      <c r="K1430" s="151"/>
      <c r="L1430" s="116"/>
      <c r="M1430" s="115"/>
      <c r="N1430" s="114"/>
      <c r="O1430" s="116"/>
      <c r="P1430" s="118"/>
      <c r="Q1430" s="116"/>
      <c r="R1430" s="116"/>
      <c r="S1430" s="116"/>
    </row>
    <row r="1431" spans="1:19">
      <c r="A1431" s="146"/>
      <c r="B1431" s="147"/>
      <c r="C1431" s="148"/>
      <c r="D1431" s="116"/>
      <c r="E1431" s="149"/>
      <c r="F1431" s="114"/>
      <c r="G1431" s="114"/>
      <c r="H1431" s="150"/>
      <c r="I1431" s="150"/>
      <c r="J1431" s="116"/>
      <c r="K1431" s="151"/>
      <c r="L1431" s="116"/>
      <c r="M1431" s="115"/>
      <c r="N1431" s="114"/>
      <c r="O1431" s="116"/>
      <c r="P1431" s="118"/>
      <c r="Q1431" s="116"/>
      <c r="R1431" s="116"/>
      <c r="S1431" s="116"/>
    </row>
    <row r="1432" spans="1:19">
      <c r="A1432" s="146"/>
      <c r="B1432" s="147"/>
      <c r="C1432" s="148"/>
      <c r="D1432" s="116"/>
      <c r="E1432" s="149"/>
      <c r="F1432" s="114"/>
      <c r="G1432" s="114"/>
      <c r="H1432" s="150"/>
      <c r="I1432" s="150"/>
      <c r="J1432" s="150"/>
      <c r="K1432" s="151"/>
      <c r="L1432" s="116"/>
      <c r="M1432" s="115"/>
      <c r="N1432" s="114"/>
      <c r="O1432" s="116"/>
      <c r="P1432" s="118"/>
      <c r="Q1432" s="116"/>
      <c r="R1432" s="116"/>
      <c r="S1432" s="116"/>
    </row>
    <row r="1433" spans="1:19">
      <c r="A1433" s="146"/>
      <c r="B1433" s="147"/>
      <c r="C1433" s="148"/>
      <c r="D1433" s="116"/>
      <c r="E1433" s="149"/>
      <c r="F1433" s="114"/>
      <c r="G1433" s="114"/>
      <c r="H1433" s="150"/>
      <c r="I1433" s="150"/>
      <c r="J1433" s="116"/>
      <c r="K1433" s="151"/>
      <c r="L1433" s="116"/>
      <c r="M1433" s="115"/>
      <c r="N1433" s="114"/>
      <c r="O1433" s="116"/>
      <c r="P1433" s="118"/>
      <c r="Q1433" s="116"/>
      <c r="R1433" s="116"/>
      <c r="S1433" s="116"/>
    </row>
    <row r="1434" spans="1:19">
      <c r="A1434" s="146"/>
      <c r="B1434" s="147"/>
      <c r="C1434" s="148"/>
      <c r="D1434" s="116"/>
      <c r="E1434" s="149"/>
      <c r="F1434" s="114"/>
      <c r="G1434" s="114"/>
      <c r="H1434" s="150"/>
      <c r="I1434" s="150"/>
      <c r="J1434" s="150"/>
      <c r="K1434" s="151"/>
      <c r="L1434" s="116"/>
      <c r="M1434" s="115"/>
      <c r="N1434" s="114"/>
      <c r="O1434" s="116"/>
      <c r="P1434" s="118"/>
      <c r="Q1434" s="116"/>
      <c r="R1434" s="116"/>
      <c r="S1434" s="116"/>
    </row>
    <row r="1435" spans="1:19">
      <c r="A1435" s="146"/>
      <c r="B1435" s="147"/>
      <c r="C1435" s="148"/>
      <c r="D1435" s="116"/>
      <c r="E1435" s="149"/>
      <c r="F1435" s="114"/>
      <c r="G1435" s="114"/>
      <c r="H1435" s="150"/>
      <c r="I1435" s="150"/>
      <c r="J1435" s="116"/>
      <c r="K1435" s="151"/>
      <c r="L1435" s="116"/>
      <c r="M1435" s="115"/>
      <c r="N1435" s="114"/>
      <c r="O1435" s="116"/>
      <c r="P1435" s="118"/>
      <c r="Q1435" s="116"/>
      <c r="R1435" s="116"/>
      <c r="S1435" s="116"/>
    </row>
    <row r="1436" spans="1:19">
      <c r="A1436" s="146"/>
      <c r="B1436" s="147"/>
      <c r="C1436" s="148"/>
      <c r="D1436" s="116"/>
      <c r="E1436" s="149"/>
      <c r="F1436" s="114"/>
      <c r="G1436" s="114"/>
      <c r="H1436" s="150"/>
      <c r="I1436" s="150"/>
      <c r="J1436" s="150"/>
      <c r="K1436" s="151"/>
      <c r="L1436" s="116"/>
      <c r="M1436" s="115"/>
      <c r="N1436" s="114"/>
      <c r="O1436" s="116"/>
      <c r="P1436" s="118"/>
      <c r="Q1436" s="116"/>
      <c r="R1436" s="116"/>
      <c r="S1436" s="116"/>
    </row>
    <row r="1437" spans="1:19">
      <c r="A1437" s="146"/>
      <c r="B1437" s="147"/>
      <c r="C1437" s="148"/>
      <c r="D1437" s="116"/>
      <c r="E1437" s="149"/>
      <c r="F1437" s="114"/>
      <c r="G1437" s="114"/>
      <c r="H1437" s="150"/>
      <c r="I1437" s="150"/>
      <c r="J1437" s="150"/>
      <c r="K1437" s="151"/>
      <c r="L1437" s="151"/>
      <c r="M1437" s="115"/>
      <c r="N1437" s="114"/>
      <c r="O1437" s="116"/>
      <c r="P1437" s="118"/>
      <c r="Q1437" s="116"/>
      <c r="R1437" s="116"/>
      <c r="S1437" s="116"/>
    </row>
    <row r="1438" spans="1:19">
      <c r="A1438" s="146"/>
      <c r="B1438" s="147"/>
      <c r="C1438" s="148"/>
      <c r="D1438" s="116"/>
      <c r="E1438" s="149"/>
      <c r="F1438" s="114"/>
      <c r="G1438" s="114"/>
      <c r="H1438" s="150"/>
      <c r="I1438" s="150"/>
      <c r="J1438" s="150"/>
      <c r="K1438" s="151"/>
      <c r="L1438" s="116"/>
      <c r="M1438" s="115"/>
      <c r="N1438" s="114"/>
      <c r="O1438" s="116"/>
      <c r="P1438" s="118"/>
      <c r="Q1438" s="116"/>
      <c r="R1438" s="116"/>
      <c r="S1438" s="116"/>
    </row>
    <row r="1439" spans="1:19">
      <c r="A1439" s="146"/>
      <c r="B1439" s="147"/>
      <c r="C1439" s="148"/>
      <c r="D1439" s="116"/>
      <c r="E1439" s="149"/>
      <c r="F1439" s="114"/>
      <c r="G1439" s="114"/>
      <c r="H1439" s="150"/>
      <c r="I1439" s="150"/>
      <c r="J1439" s="150"/>
      <c r="K1439" s="151"/>
      <c r="L1439" s="116"/>
      <c r="M1439" s="115"/>
      <c r="N1439" s="114"/>
      <c r="O1439" s="116"/>
      <c r="P1439" s="118"/>
      <c r="Q1439" s="116"/>
      <c r="R1439" s="116"/>
      <c r="S1439" s="116"/>
    </row>
    <row r="1440" spans="1:19">
      <c r="A1440" s="146"/>
      <c r="B1440" s="147"/>
      <c r="C1440" s="148"/>
      <c r="D1440" s="116"/>
      <c r="E1440" s="149"/>
      <c r="F1440" s="114"/>
      <c r="G1440" s="114"/>
      <c r="H1440" s="150"/>
      <c r="I1440" s="150"/>
      <c r="J1440" s="150"/>
      <c r="K1440" s="151"/>
      <c r="L1440" s="116"/>
      <c r="M1440" s="115"/>
      <c r="N1440" s="114"/>
      <c r="O1440" s="116"/>
      <c r="P1440" s="118"/>
      <c r="Q1440" s="116"/>
      <c r="R1440" s="116"/>
      <c r="S1440" s="116"/>
    </row>
    <row r="1441" spans="1:19">
      <c r="A1441" s="146"/>
      <c r="B1441" s="147"/>
      <c r="C1441" s="148"/>
      <c r="D1441" s="116"/>
      <c r="E1441" s="149"/>
      <c r="F1441" s="114"/>
      <c r="G1441" s="114"/>
      <c r="H1441" s="150"/>
      <c r="I1441" s="150"/>
      <c r="J1441" s="150"/>
      <c r="K1441" s="151"/>
      <c r="L1441" s="116"/>
      <c r="M1441" s="115"/>
      <c r="N1441" s="114"/>
      <c r="O1441" s="116"/>
      <c r="P1441" s="118"/>
      <c r="Q1441" s="116"/>
      <c r="R1441" s="116"/>
      <c r="S1441" s="116"/>
    </row>
    <row r="1442" spans="1:19">
      <c r="A1442" s="146"/>
      <c r="B1442" s="147"/>
      <c r="C1442" s="148"/>
      <c r="D1442" s="116"/>
      <c r="E1442" s="149"/>
      <c r="F1442" s="114"/>
      <c r="G1442" s="114"/>
      <c r="H1442" s="150"/>
      <c r="I1442" s="150"/>
      <c r="J1442" s="150"/>
      <c r="K1442" s="151"/>
      <c r="L1442" s="116"/>
      <c r="M1442" s="115"/>
      <c r="N1442" s="114"/>
      <c r="O1442" s="116"/>
      <c r="P1442" s="118"/>
      <c r="Q1442" s="116"/>
      <c r="R1442" s="116"/>
      <c r="S1442" s="116"/>
    </row>
    <row r="1443" spans="1:19">
      <c r="A1443" s="146"/>
      <c r="B1443" s="147"/>
      <c r="C1443" s="148"/>
      <c r="D1443" s="116"/>
      <c r="E1443" s="149"/>
      <c r="F1443" s="114"/>
      <c r="G1443" s="117"/>
      <c r="H1443" s="150"/>
      <c r="I1443" s="150"/>
      <c r="J1443" s="150"/>
      <c r="K1443" s="151"/>
      <c r="L1443" s="150"/>
      <c r="M1443" s="115"/>
      <c r="N1443" s="114"/>
      <c r="O1443" s="116"/>
      <c r="P1443" s="118"/>
      <c r="Q1443" s="116"/>
      <c r="R1443" s="116"/>
      <c r="S1443" s="116"/>
    </row>
    <row r="1444" spans="1:19">
      <c r="A1444" s="146"/>
      <c r="B1444" s="147"/>
      <c r="C1444" s="148"/>
      <c r="D1444" s="116"/>
      <c r="E1444" s="149"/>
      <c r="F1444" s="114"/>
      <c r="G1444" s="117"/>
      <c r="H1444" s="150"/>
      <c r="I1444" s="150"/>
      <c r="J1444" s="150"/>
      <c r="K1444" s="151"/>
      <c r="L1444" s="150"/>
      <c r="M1444" s="115"/>
      <c r="N1444" s="114"/>
      <c r="O1444" s="116"/>
      <c r="P1444" s="118"/>
      <c r="Q1444" s="116"/>
      <c r="R1444" s="116"/>
      <c r="S1444" s="116"/>
    </row>
    <row r="1445" spans="1:19">
      <c r="A1445" s="146"/>
      <c r="B1445" s="147"/>
      <c r="C1445" s="148"/>
      <c r="D1445" s="116"/>
      <c r="E1445" s="149"/>
      <c r="F1445" s="114"/>
      <c r="G1445" s="117"/>
      <c r="H1445" s="150"/>
      <c r="I1445" s="150"/>
      <c r="J1445" s="150"/>
      <c r="K1445" s="151"/>
      <c r="L1445" s="150"/>
      <c r="M1445" s="115"/>
      <c r="N1445" s="114"/>
      <c r="O1445" s="116"/>
      <c r="P1445" s="118"/>
      <c r="Q1445" s="116"/>
      <c r="R1445" s="116"/>
      <c r="S1445" s="116"/>
    </row>
    <row r="1446" spans="1:19">
      <c r="A1446" s="146"/>
      <c r="B1446" s="147"/>
      <c r="C1446" s="148"/>
      <c r="D1446" s="116"/>
      <c r="E1446" s="149"/>
      <c r="F1446" s="114"/>
      <c r="G1446" s="117"/>
      <c r="H1446" s="150"/>
      <c r="I1446" s="150"/>
      <c r="J1446" s="150"/>
      <c r="K1446" s="151"/>
      <c r="L1446" s="150"/>
      <c r="M1446" s="115"/>
      <c r="N1446" s="114"/>
      <c r="O1446" s="116"/>
      <c r="P1446" s="118"/>
      <c r="Q1446" s="116"/>
      <c r="R1446" s="116"/>
      <c r="S1446" s="116"/>
    </row>
    <row r="1447" spans="1:19">
      <c r="A1447" s="146"/>
      <c r="B1447" s="147"/>
      <c r="C1447" s="148"/>
      <c r="D1447" s="116"/>
      <c r="E1447" s="149"/>
      <c r="F1447" s="114"/>
      <c r="G1447" s="116"/>
      <c r="H1447" s="150"/>
      <c r="I1447" s="150"/>
      <c r="J1447" s="116"/>
      <c r="K1447" s="151"/>
      <c r="L1447" s="150"/>
      <c r="M1447" s="115"/>
      <c r="N1447" s="114"/>
      <c r="O1447" s="116"/>
      <c r="P1447" s="118"/>
      <c r="Q1447" s="116"/>
      <c r="R1447" s="116"/>
      <c r="S1447" s="116"/>
    </row>
    <row r="1448" spans="1:19">
      <c r="A1448" s="146"/>
      <c r="B1448" s="147"/>
      <c r="C1448" s="148"/>
      <c r="D1448" s="116"/>
      <c r="E1448" s="149"/>
      <c r="F1448" s="114"/>
      <c r="G1448" s="117"/>
      <c r="H1448" s="150"/>
      <c r="I1448" s="150"/>
      <c r="J1448" s="116"/>
      <c r="K1448" s="151"/>
      <c r="L1448" s="116"/>
      <c r="M1448" s="119"/>
      <c r="N1448" s="114"/>
      <c r="O1448" s="116"/>
      <c r="P1448" s="118"/>
      <c r="Q1448" s="116"/>
      <c r="R1448" s="116"/>
      <c r="S1448" s="116"/>
    </row>
    <row r="1449" spans="1:19">
      <c r="A1449" s="146"/>
      <c r="B1449" s="147"/>
      <c r="C1449" s="148"/>
      <c r="D1449" s="116"/>
      <c r="E1449" s="149"/>
      <c r="F1449" s="114"/>
      <c r="G1449" s="117"/>
      <c r="H1449" s="150"/>
      <c r="I1449" s="150"/>
      <c r="J1449" s="116"/>
      <c r="K1449" s="151"/>
      <c r="L1449" s="150"/>
      <c r="M1449" s="115"/>
      <c r="N1449" s="114"/>
      <c r="O1449" s="116"/>
      <c r="P1449" s="118"/>
      <c r="Q1449" s="116"/>
      <c r="R1449" s="116"/>
      <c r="S1449" s="116"/>
    </row>
    <row r="1450" spans="1:19">
      <c r="A1450" s="146"/>
      <c r="B1450" s="147"/>
      <c r="C1450" s="148"/>
      <c r="D1450" s="116"/>
      <c r="E1450" s="149"/>
      <c r="F1450" s="114"/>
      <c r="G1450" s="117"/>
      <c r="H1450" s="150"/>
      <c r="I1450" s="150"/>
      <c r="J1450" s="150"/>
      <c r="K1450" s="151"/>
      <c r="L1450" s="150"/>
      <c r="M1450" s="115"/>
      <c r="N1450" s="114"/>
      <c r="O1450" s="116"/>
      <c r="P1450" s="118"/>
      <c r="Q1450" s="116"/>
      <c r="R1450" s="116"/>
      <c r="S1450" s="116"/>
    </row>
    <row r="1451" spans="1:19">
      <c r="A1451" s="146"/>
      <c r="B1451" s="147"/>
      <c r="C1451" s="148"/>
      <c r="D1451" s="116"/>
      <c r="E1451" s="149"/>
      <c r="F1451" s="114"/>
      <c r="G1451" s="117"/>
      <c r="H1451" s="150"/>
      <c r="I1451" s="150"/>
      <c r="J1451" s="150"/>
      <c r="K1451" s="151"/>
      <c r="L1451" s="150"/>
      <c r="M1451" s="115"/>
      <c r="N1451" s="114"/>
      <c r="O1451" s="116"/>
      <c r="P1451" s="118"/>
      <c r="Q1451" s="116"/>
      <c r="R1451" s="116"/>
      <c r="S1451" s="116"/>
    </row>
    <row r="1452" spans="1:19">
      <c r="A1452" s="146"/>
      <c r="B1452" s="147"/>
      <c r="C1452" s="148"/>
      <c r="D1452" s="116"/>
      <c r="E1452" s="149"/>
      <c r="F1452" s="114"/>
      <c r="G1452" s="117"/>
      <c r="H1452" s="150"/>
      <c r="I1452" s="150"/>
      <c r="J1452" s="150"/>
      <c r="K1452" s="151"/>
      <c r="L1452" s="150"/>
      <c r="M1452" s="115"/>
      <c r="N1452" s="114"/>
      <c r="O1452" s="116"/>
      <c r="P1452" s="118"/>
      <c r="Q1452" s="116"/>
      <c r="R1452" s="116"/>
      <c r="S1452" s="116"/>
    </row>
    <row r="1453" spans="1:19">
      <c r="A1453" s="146"/>
      <c r="B1453" s="147"/>
      <c r="C1453" s="148"/>
      <c r="D1453" s="116"/>
      <c r="E1453" s="149"/>
      <c r="F1453" s="114"/>
      <c r="G1453" s="117"/>
      <c r="H1453" s="150"/>
      <c r="I1453" s="150"/>
      <c r="J1453" s="150"/>
      <c r="K1453" s="151"/>
      <c r="L1453" s="150"/>
      <c r="M1453" s="115"/>
      <c r="N1453" s="114"/>
      <c r="O1453" s="116"/>
      <c r="P1453" s="118"/>
      <c r="Q1453" s="116"/>
      <c r="R1453" s="116"/>
      <c r="S1453" s="116"/>
    </row>
    <row r="1454" spans="1:19">
      <c r="A1454" s="146"/>
      <c r="B1454" s="147"/>
      <c r="C1454" s="148"/>
      <c r="D1454" s="116"/>
      <c r="E1454" s="149"/>
      <c r="F1454" s="114"/>
      <c r="G1454" s="114"/>
      <c r="H1454" s="150"/>
      <c r="I1454" s="150"/>
      <c r="J1454" s="150"/>
      <c r="K1454" s="151"/>
      <c r="L1454" s="150"/>
      <c r="M1454" s="115"/>
      <c r="N1454" s="114"/>
      <c r="O1454" s="116"/>
      <c r="P1454" s="118"/>
      <c r="Q1454" s="116"/>
      <c r="R1454" s="116"/>
      <c r="S1454" s="116"/>
    </row>
    <row r="1455" spans="1:19">
      <c r="A1455" s="146"/>
      <c r="B1455" s="147"/>
      <c r="C1455" s="148"/>
      <c r="D1455" s="116"/>
      <c r="E1455" s="149"/>
      <c r="F1455" s="114"/>
      <c r="G1455" s="117"/>
      <c r="H1455" s="150"/>
      <c r="I1455" s="150"/>
      <c r="J1455" s="116"/>
      <c r="K1455" s="151"/>
      <c r="L1455" s="150"/>
      <c r="M1455" s="115"/>
      <c r="N1455" s="114"/>
      <c r="O1455" s="116"/>
      <c r="P1455" s="118"/>
      <c r="Q1455" s="116"/>
      <c r="R1455" s="116"/>
      <c r="S1455" s="116"/>
    </row>
    <row r="1456" spans="1:19">
      <c r="A1456" s="146"/>
      <c r="B1456" s="147"/>
      <c r="C1456" s="148"/>
      <c r="D1456" s="116"/>
      <c r="E1456" s="149"/>
      <c r="F1456" s="114"/>
      <c r="G1456" s="117"/>
      <c r="H1456" s="150"/>
      <c r="I1456" s="150"/>
      <c r="J1456" s="150"/>
      <c r="K1456" s="151"/>
      <c r="L1456" s="150"/>
      <c r="M1456" s="115"/>
      <c r="N1456" s="114"/>
      <c r="O1456" s="116"/>
      <c r="P1456" s="118"/>
      <c r="Q1456" s="116"/>
      <c r="R1456" s="116"/>
      <c r="S1456" s="116"/>
    </row>
    <row r="1457" spans="1:19">
      <c r="A1457" s="146"/>
      <c r="B1457" s="147"/>
      <c r="C1457" s="148"/>
      <c r="D1457" s="116"/>
      <c r="E1457" s="149"/>
      <c r="F1457" s="114"/>
      <c r="G1457" s="117"/>
      <c r="H1457" s="150"/>
      <c r="I1457" s="150"/>
      <c r="J1457" s="150"/>
      <c r="K1457" s="151"/>
      <c r="L1457" s="150"/>
      <c r="M1457" s="115"/>
      <c r="N1457" s="114"/>
      <c r="O1457" s="116"/>
      <c r="P1457" s="118"/>
      <c r="Q1457" s="116"/>
      <c r="R1457" s="116"/>
      <c r="S1457" s="116"/>
    </row>
    <row r="1458" spans="1:19">
      <c r="A1458" s="146"/>
      <c r="B1458" s="147"/>
      <c r="C1458" s="148"/>
      <c r="D1458" s="116"/>
      <c r="E1458" s="149"/>
      <c r="F1458" s="114"/>
      <c r="G1458" s="117"/>
      <c r="H1458" s="150"/>
      <c r="I1458" s="150"/>
      <c r="J1458" s="150"/>
      <c r="K1458" s="151"/>
      <c r="L1458" s="150"/>
      <c r="M1458" s="115"/>
      <c r="N1458" s="114"/>
      <c r="O1458" s="116"/>
      <c r="P1458" s="118"/>
      <c r="Q1458" s="116"/>
      <c r="R1458" s="116"/>
      <c r="S1458" s="116"/>
    </row>
    <row r="1459" spans="1:19">
      <c r="A1459" s="146"/>
      <c r="B1459" s="147"/>
      <c r="C1459" s="148"/>
      <c r="D1459" s="116"/>
      <c r="E1459" s="149"/>
      <c r="F1459" s="114"/>
      <c r="G1459" s="117"/>
      <c r="H1459" s="150"/>
      <c r="I1459" s="150"/>
      <c r="J1459" s="150"/>
      <c r="K1459" s="151"/>
      <c r="L1459" s="150"/>
      <c r="M1459" s="115"/>
      <c r="N1459" s="114"/>
      <c r="O1459" s="116"/>
      <c r="P1459" s="118"/>
      <c r="Q1459" s="116"/>
      <c r="R1459" s="116"/>
      <c r="S1459" s="116"/>
    </row>
    <row r="1460" spans="1:19">
      <c r="A1460" s="146"/>
      <c r="B1460" s="147"/>
      <c r="C1460" s="148"/>
      <c r="D1460" s="116"/>
      <c r="E1460" s="149"/>
      <c r="F1460" s="114"/>
      <c r="G1460" s="114"/>
      <c r="H1460" s="150"/>
      <c r="I1460" s="150"/>
      <c r="J1460" s="150"/>
      <c r="K1460" s="151"/>
      <c r="L1460" s="150"/>
      <c r="M1460" s="115"/>
      <c r="N1460" s="114"/>
      <c r="O1460" s="116"/>
      <c r="P1460" s="118"/>
      <c r="Q1460" s="116"/>
      <c r="R1460" s="116"/>
      <c r="S1460" s="116"/>
    </row>
    <row r="1461" spans="1:19">
      <c r="A1461" s="146"/>
      <c r="B1461" s="147"/>
      <c r="C1461" s="148"/>
      <c r="D1461" s="116"/>
      <c r="E1461" s="149"/>
      <c r="F1461" s="114"/>
      <c r="G1461" s="114"/>
      <c r="H1461" s="150"/>
      <c r="I1461" s="150"/>
      <c r="J1461" s="116"/>
      <c r="K1461" s="151"/>
      <c r="L1461" s="116"/>
      <c r="M1461" s="115"/>
      <c r="N1461" s="114"/>
      <c r="O1461" s="116"/>
      <c r="P1461" s="118"/>
      <c r="Q1461" s="116"/>
      <c r="R1461" s="116"/>
      <c r="S1461" s="116"/>
    </row>
    <row r="1462" spans="1:19">
      <c r="A1462" s="146"/>
      <c r="B1462" s="147"/>
      <c r="C1462" s="148"/>
      <c r="D1462" s="116"/>
      <c r="E1462" s="149"/>
      <c r="F1462" s="114"/>
      <c r="G1462" s="114"/>
      <c r="H1462" s="150"/>
      <c r="I1462" s="150"/>
      <c r="J1462" s="150"/>
      <c r="K1462" s="151"/>
      <c r="L1462" s="116"/>
      <c r="M1462" s="115"/>
      <c r="N1462" s="114"/>
      <c r="O1462" s="116"/>
      <c r="P1462" s="118"/>
      <c r="Q1462" s="116"/>
      <c r="R1462" s="116"/>
      <c r="S1462" s="116"/>
    </row>
    <row r="1463" spans="1:19">
      <c r="A1463" s="146"/>
      <c r="B1463" s="147"/>
      <c r="C1463" s="148"/>
      <c r="D1463" s="116"/>
      <c r="E1463" s="149"/>
      <c r="F1463" s="114"/>
      <c r="G1463" s="114"/>
      <c r="H1463" s="150"/>
      <c r="I1463" s="150"/>
      <c r="J1463" s="116"/>
      <c r="K1463" s="151"/>
      <c r="L1463" s="116"/>
      <c r="M1463" s="115"/>
      <c r="N1463" s="114"/>
      <c r="O1463" s="116"/>
      <c r="P1463" s="118"/>
      <c r="Q1463" s="116"/>
      <c r="R1463" s="116"/>
      <c r="S1463" s="116"/>
    </row>
    <row r="1464" spans="1:19">
      <c r="A1464" s="146"/>
      <c r="B1464" s="147"/>
      <c r="C1464" s="148"/>
      <c r="D1464" s="116"/>
      <c r="E1464" s="149"/>
      <c r="F1464" s="114"/>
      <c r="G1464" s="114"/>
      <c r="H1464" s="150"/>
      <c r="I1464" s="150"/>
      <c r="J1464" s="150"/>
      <c r="K1464" s="151"/>
      <c r="L1464" s="116"/>
      <c r="M1464" s="115"/>
      <c r="N1464" s="114"/>
      <c r="O1464" s="116"/>
      <c r="P1464" s="118"/>
      <c r="Q1464" s="116"/>
      <c r="R1464" s="116"/>
      <c r="S1464" s="116"/>
    </row>
    <row r="1465" spans="1:19">
      <c r="A1465" s="146"/>
      <c r="B1465" s="147"/>
      <c r="C1465" s="148"/>
      <c r="D1465" s="116"/>
      <c r="E1465" s="149"/>
      <c r="F1465" s="114"/>
      <c r="G1465" s="114"/>
      <c r="H1465" s="150"/>
      <c r="I1465" s="150"/>
      <c r="J1465" s="150"/>
      <c r="K1465" s="151"/>
      <c r="L1465" s="116"/>
      <c r="M1465" s="115"/>
      <c r="N1465" s="114"/>
      <c r="O1465" s="116"/>
      <c r="P1465" s="118"/>
      <c r="Q1465" s="116"/>
      <c r="R1465" s="116"/>
      <c r="S1465" s="116"/>
    </row>
    <row r="1466" spans="1:19">
      <c r="A1466" s="146"/>
      <c r="B1466" s="147"/>
      <c r="C1466" s="148"/>
      <c r="D1466" s="116"/>
      <c r="E1466" s="149"/>
      <c r="F1466" s="114"/>
      <c r="G1466" s="114"/>
      <c r="H1466" s="150"/>
      <c r="I1466" s="150"/>
      <c r="J1466" s="116"/>
      <c r="K1466" s="151"/>
      <c r="L1466" s="116"/>
      <c r="M1466" s="115"/>
      <c r="N1466" s="114"/>
      <c r="O1466" s="116"/>
      <c r="P1466" s="118"/>
      <c r="Q1466" s="116"/>
      <c r="R1466" s="116"/>
      <c r="S1466" s="116"/>
    </row>
    <row r="1467" spans="1:19">
      <c r="A1467" s="146"/>
      <c r="B1467" s="147"/>
      <c r="C1467" s="148"/>
      <c r="D1467" s="116"/>
      <c r="E1467" s="149"/>
      <c r="F1467" s="114"/>
      <c r="G1467" s="114"/>
      <c r="H1467" s="150"/>
      <c r="I1467" s="150"/>
      <c r="J1467" s="150"/>
      <c r="K1467" s="151"/>
      <c r="L1467" s="116"/>
      <c r="M1467" s="115"/>
      <c r="N1467" s="114"/>
      <c r="O1467" s="116"/>
      <c r="P1467" s="118"/>
      <c r="Q1467" s="116"/>
      <c r="R1467" s="116"/>
      <c r="S1467" s="116"/>
    </row>
    <row r="1468" spans="1:19">
      <c r="A1468" s="146"/>
      <c r="B1468" s="147"/>
      <c r="C1468" s="148"/>
      <c r="D1468" s="116"/>
      <c r="E1468" s="149"/>
      <c r="F1468" s="114"/>
      <c r="G1468" s="114"/>
      <c r="H1468" s="150"/>
      <c r="I1468" s="150"/>
      <c r="J1468" s="150"/>
      <c r="K1468" s="151"/>
      <c r="L1468" s="116"/>
      <c r="M1468" s="115"/>
      <c r="N1468" s="114"/>
      <c r="O1468" s="116"/>
      <c r="P1468" s="118"/>
      <c r="Q1468" s="116"/>
      <c r="R1468" s="116"/>
      <c r="S1468" s="116"/>
    </row>
    <row r="1469" spans="1:19">
      <c r="A1469" s="146"/>
      <c r="B1469" s="147"/>
      <c r="C1469" s="148"/>
      <c r="D1469" s="116"/>
      <c r="E1469" s="149"/>
      <c r="F1469" s="114"/>
      <c r="G1469" s="114"/>
      <c r="H1469" s="150"/>
      <c r="I1469" s="150"/>
      <c r="J1469" s="116"/>
      <c r="K1469" s="151"/>
      <c r="L1469" s="116"/>
      <c r="M1469" s="115"/>
      <c r="N1469" s="114"/>
      <c r="O1469" s="116"/>
      <c r="P1469" s="118"/>
      <c r="Q1469" s="116"/>
      <c r="R1469" s="116"/>
      <c r="S1469" s="116"/>
    </row>
    <row r="1470" spans="1:19">
      <c r="A1470" s="146"/>
      <c r="B1470" s="147"/>
      <c r="C1470" s="148"/>
      <c r="D1470" s="116"/>
      <c r="E1470" s="149"/>
      <c r="F1470" s="114"/>
      <c r="G1470" s="114"/>
      <c r="H1470" s="150"/>
      <c r="I1470" s="150"/>
      <c r="J1470" s="150"/>
      <c r="K1470" s="151"/>
      <c r="L1470" s="116"/>
      <c r="M1470" s="115"/>
      <c r="N1470" s="114"/>
      <c r="O1470" s="116"/>
      <c r="P1470" s="118"/>
      <c r="Q1470" s="116"/>
      <c r="R1470" s="116"/>
      <c r="S1470" s="116"/>
    </row>
    <row r="1471" spans="1:19">
      <c r="A1471" s="146"/>
      <c r="B1471" s="147"/>
      <c r="C1471" s="148"/>
      <c r="D1471" s="116"/>
      <c r="E1471" s="149"/>
      <c r="F1471" s="114"/>
      <c r="G1471" s="114"/>
      <c r="H1471" s="150"/>
      <c r="I1471" s="150"/>
      <c r="J1471" s="150"/>
      <c r="K1471" s="151"/>
      <c r="L1471" s="116"/>
      <c r="M1471" s="115"/>
      <c r="N1471" s="114"/>
      <c r="O1471" s="116"/>
      <c r="P1471" s="118"/>
      <c r="Q1471" s="116"/>
      <c r="R1471" s="116"/>
      <c r="S1471" s="116"/>
    </row>
    <row r="1472" spans="1:19">
      <c r="A1472" s="146"/>
      <c r="B1472" s="147"/>
      <c r="C1472" s="148"/>
      <c r="D1472" s="116"/>
      <c r="E1472" s="149"/>
      <c r="F1472" s="114"/>
      <c r="G1472" s="114"/>
      <c r="H1472" s="150"/>
      <c r="I1472" s="150"/>
      <c r="J1472" s="116"/>
      <c r="K1472" s="151"/>
      <c r="L1472" s="116"/>
      <c r="M1472" s="115"/>
      <c r="N1472" s="114"/>
      <c r="O1472" s="116"/>
      <c r="P1472" s="118"/>
      <c r="Q1472" s="116"/>
      <c r="R1472" s="116"/>
      <c r="S1472" s="116"/>
    </row>
    <row r="1473" spans="1:19">
      <c r="A1473" s="146"/>
      <c r="B1473" s="147"/>
      <c r="C1473" s="148"/>
      <c r="D1473" s="116"/>
      <c r="E1473" s="149"/>
      <c r="F1473" s="114"/>
      <c r="G1473" s="114"/>
      <c r="H1473" s="150"/>
      <c r="I1473" s="150"/>
      <c r="J1473" s="150"/>
      <c r="K1473" s="151"/>
      <c r="L1473" s="116"/>
      <c r="M1473" s="115"/>
      <c r="N1473" s="114"/>
      <c r="O1473" s="116"/>
      <c r="P1473" s="118"/>
      <c r="Q1473" s="116"/>
      <c r="R1473" s="116"/>
      <c r="S1473" s="116"/>
    </row>
    <row r="1474" spans="1:19">
      <c r="A1474" s="146"/>
      <c r="B1474" s="147"/>
      <c r="C1474" s="148"/>
      <c r="D1474" s="116"/>
      <c r="E1474" s="149"/>
      <c r="F1474" s="114"/>
      <c r="G1474" s="114"/>
      <c r="H1474" s="150"/>
      <c r="I1474" s="150"/>
      <c r="J1474" s="116"/>
      <c r="K1474" s="151"/>
      <c r="L1474" s="116"/>
      <c r="M1474" s="115"/>
      <c r="N1474" s="114"/>
      <c r="O1474" s="116"/>
      <c r="P1474" s="118"/>
      <c r="Q1474" s="116"/>
      <c r="R1474" s="116"/>
      <c r="S1474" s="116"/>
    </row>
    <row r="1475" spans="1:19">
      <c r="A1475" s="146"/>
      <c r="B1475" s="147"/>
      <c r="C1475" s="148"/>
      <c r="D1475" s="116"/>
      <c r="E1475" s="149"/>
      <c r="F1475" s="114"/>
      <c r="G1475" s="114"/>
      <c r="H1475" s="150"/>
      <c r="I1475" s="150"/>
      <c r="J1475" s="150"/>
      <c r="K1475" s="151"/>
      <c r="L1475" s="116"/>
      <c r="M1475" s="115"/>
      <c r="N1475" s="114"/>
      <c r="O1475" s="116"/>
      <c r="P1475" s="118"/>
      <c r="Q1475" s="116"/>
      <c r="R1475" s="116"/>
      <c r="S1475" s="116"/>
    </row>
    <row r="1476" spans="1:19">
      <c r="A1476" s="146"/>
      <c r="B1476" s="147"/>
      <c r="C1476" s="148"/>
      <c r="D1476" s="116"/>
      <c r="E1476" s="149"/>
      <c r="F1476" s="114"/>
      <c r="G1476" s="114"/>
      <c r="H1476" s="150"/>
      <c r="I1476" s="150"/>
      <c r="J1476" s="150"/>
      <c r="K1476" s="151"/>
      <c r="L1476" s="116"/>
      <c r="M1476" s="115"/>
      <c r="N1476" s="114"/>
      <c r="O1476" s="116"/>
      <c r="P1476" s="118"/>
      <c r="Q1476" s="116"/>
      <c r="R1476" s="116"/>
      <c r="S1476" s="116"/>
    </row>
    <row r="1477" spans="1:19">
      <c r="A1477" s="146"/>
      <c r="B1477" s="147"/>
      <c r="C1477" s="148"/>
      <c r="D1477" s="116"/>
      <c r="E1477" s="149"/>
      <c r="F1477" s="114"/>
      <c r="G1477" s="114"/>
      <c r="H1477" s="150"/>
      <c r="I1477" s="150"/>
      <c r="J1477" s="150"/>
      <c r="K1477" s="151"/>
      <c r="L1477" s="116"/>
      <c r="M1477" s="115"/>
      <c r="N1477" s="114"/>
      <c r="O1477" s="116"/>
      <c r="P1477" s="118"/>
      <c r="Q1477" s="116"/>
      <c r="R1477" s="116"/>
      <c r="S1477" s="116"/>
    </row>
    <row r="1478" spans="1:19">
      <c r="A1478" s="146"/>
      <c r="B1478" s="147"/>
      <c r="C1478" s="148"/>
      <c r="D1478" s="116"/>
      <c r="E1478" s="149"/>
      <c r="F1478" s="114"/>
      <c r="G1478" s="114"/>
      <c r="H1478" s="150"/>
      <c r="I1478" s="150"/>
      <c r="J1478" s="150"/>
      <c r="K1478" s="151"/>
      <c r="L1478" s="116"/>
      <c r="M1478" s="115"/>
      <c r="N1478" s="114"/>
      <c r="O1478" s="116"/>
      <c r="P1478" s="118"/>
      <c r="Q1478" s="116"/>
      <c r="R1478" s="116"/>
      <c r="S1478" s="116"/>
    </row>
    <row r="1479" spans="1:19">
      <c r="A1479" s="146"/>
      <c r="B1479" s="147"/>
      <c r="C1479" s="148"/>
      <c r="D1479" s="116"/>
      <c r="E1479" s="149"/>
      <c r="F1479" s="114"/>
      <c r="G1479" s="114"/>
      <c r="H1479" s="150"/>
      <c r="I1479" s="150"/>
      <c r="J1479" s="150"/>
      <c r="K1479" s="151"/>
      <c r="L1479" s="116"/>
      <c r="M1479" s="115"/>
      <c r="N1479" s="114"/>
      <c r="O1479" s="116"/>
      <c r="P1479" s="118"/>
      <c r="Q1479" s="116"/>
      <c r="R1479" s="116"/>
      <c r="S1479" s="116"/>
    </row>
    <row r="1480" spans="1:19">
      <c r="A1480" s="146"/>
      <c r="B1480" s="147"/>
      <c r="C1480" s="148"/>
      <c r="D1480" s="116"/>
      <c r="E1480" s="149"/>
      <c r="F1480" s="114"/>
      <c r="G1480" s="114"/>
      <c r="H1480" s="150"/>
      <c r="I1480" s="150"/>
      <c r="J1480" s="150"/>
      <c r="K1480" s="151"/>
      <c r="L1480" s="116"/>
      <c r="M1480" s="115"/>
      <c r="N1480" s="114"/>
      <c r="O1480" s="116"/>
      <c r="P1480" s="118"/>
      <c r="Q1480" s="116"/>
      <c r="R1480" s="116"/>
      <c r="S1480" s="116"/>
    </row>
    <row r="1481" spans="1:19">
      <c r="A1481" s="146"/>
      <c r="B1481" s="147"/>
      <c r="C1481" s="148"/>
      <c r="D1481" s="116"/>
      <c r="E1481" s="149"/>
      <c r="F1481" s="114"/>
      <c r="G1481" s="117"/>
      <c r="H1481" s="150"/>
      <c r="I1481" s="150"/>
      <c r="J1481" s="116"/>
      <c r="K1481" s="151"/>
      <c r="L1481" s="150"/>
      <c r="M1481" s="119"/>
      <c r="N1481" s="114"/>
      <c r="O1481" s="116"/>
      <c r="P1481" s="118"/>
      <c r="Q1481" s="116"/>
      <c r="R1481" s="116"/>
      <c r="S1481" s="116"/>
    </row>
    <row r="1482" spans="1:19">
      <c r="A1482" s="146"/>
      <c r="B1482" s="147"/>
      <c r="C1482" s="148"/>
      <c r="D1482" s="116"/>
      <c r="E1482" s="149"/>
      <c r="F1482" s="114"/>
      <c r="G1482" s="114"/>
      <c r="H1482" s="150"/>
      <c r="I1482" s="150"/>
      <c r="J1482" s="150"/>
      <c r="K1482" s="151"/>
      <c r="L1482" s="116"/>
      <c r="M1482" s="115"/>
      <c r="N1482" s="114"/>
      <c r="O1482" s="116"/>
      <c r="P1482" s="118"/>
      <c r="Q1482" s="116"/>
      <c r="R1482" s="116"/>
      <c r="S1482" s="116"/>
    </row>
    <row r="1483" spans="1:19">
      <c r="A1483" s="146"/>
      <c r="B1483" s="147"/>
      <c r="C1483" s="148"/>
      <c r="D1483" s="116"/>
      <c r="E1483" s="149"/>
      <c r="F1483" s="114"/>
      <c r="G1483" s="114"/>
      <c r="H1483" s="150"/>
      <c r="I1483" s="150"/>
      <c r="J1483" s="116"/>
      <c r="K1483" s="151"/>
      <c r="L1483" s="116"/>
      <c r="M1483" s="115"/>
      <c r="N1483" s="114"/>
      <c r="O1483" s="116"/>
      <c r="P1483" s="118"/>
      <c r="Q1483" s="116"/>
      <c r="R1483" s="116"/>
      <c r="S1483" s="116"/>
    </row>
    <row r="1484" spans="1:19">
      <c r="A1484" s="146"/>
      <c r="B1484" s="147"/>
      <c r="C1484" s="148"/>
      <c r="D1484" s="116"/>
      <c r="E1484" s="149"/>
      <c r="F1484" s="114"/>
      <c r="G1484" s="114"/>
      <c r="H1484" s="150"/>
      <c r="I1484" s="150"/>
      <c r="J1484" s="150"/>
      <c r="K1484" s="151"/>
      <c r="L1484" s="116"/>
      <c r="M1484" s="115"/>
      <c r="N1484" s="114"/>
      <c r="O1484" s="116"/>
      <c r="P1484" s="118"/>
      <c r="Q1484" s="116"/>
      <c r="R1484" s="116"/>
      <c r="S1484" s="116"/>
    </row>
    <row r="1485" spans="1:19">
      <c r="A1485" s="146"/>
      <c r="B1485" s="147"/>
      <c r="C1485" s="148"/>
      <c r="D1485" s="116"/>
      <c r="E1485" s="149"/>
      <c r="F1485" s="114"/>
      <c r="G1485" s="114"/>
      <c r="H1485" s="150"/>
      <c r="I1485" s="150"/>
      <c r="J1485" s="116"/>
      <c r="K1485" s="151"/>
      <c r="L1485" s="116"/>
      <c r="M1485" s="115"/>
      <c r="N1485" s="114"/>
      <c r="O1485" s="116"/>
      <c r="P1485" s="118"/>
      <c r="Q1485" s="116"/>
      <c r="R1485" s="116"/>
      <c r="S1485" s="116"/>
    </row>
    <row r="1486" spans="1:19">
      <c r="A1486" s="146"/>
      <c r="B1486" s="147"/>
      <c r="C1486" s="148"/>
      <c r="D1486" s="116"/>
      <c r="E1486" s="149"/>
      <c r="F1486" s="114"/>
      <c r="G1486" s="114"/>
      <c r="H1486" s="150"/>
      <c r="I1486" s="150"/>
      <c r="J1486" s="150"/>
      <c r="K1486" s="151"/>
      <c r="L1486" s="116"/>
      <c r="M1486" s="115"/>
      <c r="N1486" s="114"/>
      <c r="O1486" s="116"/>
      <c r="P1486" s="118"/>
      <c r="Q1486" s="116"/>
      <c r="R1486" s="116"/>
      <c r="S1486" s="116"/>
    </row>
    <row r="1487" spans="1:19">
      <c r="A1487" s="146"/>
      <c r="B1487" s="147"/>
      <c r="C1487" s="148"/>
      <c r="D1487" s="116"/>
      <c r="E1487" s="149"/>
      <c r="F1487" s="114"/>
      <c r="G1487" s="114"/>
      <c r="H1487" s="150"/>
      <c r="I1487" s="150"/>
      <c r="J1487" s="150"/>
      <c r="K1487" s="151"/>
      <c r="L1487" s="116"/>
      <c r="M1487" s="115"/>
      <c r="N1487" s="114"/>
      <c r="O1487" s="116"/>
      <c r="P1487" s="118"/>
      <c r="Q1487" s="116"/>
      <c r="R1487" s="116"/>
      <c r="S1487" s="116"/>
    </row>
    <row r="1488" spans="1:19">
      <c r="A1488" s="146"/>
      <c r="B1488" s="147"/>
      <c r="C1488" s="148"/>
      <c r="D1488" s="116"/>
      <c r="E1488" s="149"/>
      <c r="F1488" s="114"/>
      <c r="G1488" s="114"/>
      <c r="H1488" s="150"/>
      <c r="I1488" s="150"/>
      <c r="J1488" s="150"/>
      <c r="K1488" s="151"/>
      <c r="L1488" s="116"/>
      <c r="M1488" s="115"/>
      <c r="N1488" s="114"/>
      <c r="O1488" s="116"/>
      <c r="P1488" s="118"/>
      <c r="Q1488" s="116"/>
      <c r="R1488" s="116"/>
      <c r="S1488" s="116"/>
    </row>
    <row r="1489" spans="1:19">
      <c r="A1489" s="146"/>
      <c r="B1489" s="147"/>
      <c r="C1489" s="148"/>
      <c r="D1489" s="116"/>
      <c r="E1489" s="149"/>
      <c r="F1489" s="114"/>
      <c r="G1489" s="114"/>
      <c r="H1489" s="150"/>
      <c r="I1489" s="150"/>
      <c r="J1489" s="150"/>
      <c r="K1489" s="151"/>
      <c r="L1489" s="116"/>
      <c r="M1489" s="115"/>
      <c r="N1489" s="114"/>
      <c r="O1489" s="116"/>
      <c r="P1489" s="118"/>
      <c r="Q1489" s="116"/>
      <c r="R1489" s="116"/>
      <c r="S1489" s="116"/>
    </row>
    <row r="1490" spans="1:19">
      <c r="A1490" s="146"/>
      <c r="B1490" s="147"/>
      <c r="C1490" s="148"/>
      <c r="D1490" s="116"/>
      <c r="E1490" s="149"/>
      <c r="F1490" s="114"/>
      <c r="G1490" s="114"/>
      <c r="H1490" s="150"/>
      <c r="I1490" s="150"/>
      <c r="J1490" s="150"/>
      <c r="K1490" s="151"/>
      <c r="L1490" s="116"/>
      <c r="M1490" s="115"/>
      <c r="N1490" s="114"/>
      <c r="O1490" s="116"/>
      <c r="P1490" s="118"/>
      <c r="Q1490" s="116"/>
      <c r="R1490" s="116"/>
      <c r="S1490" s="116"/>
    </row>
    <row r="1491" spans="1:19">
      <c r="A1491" s="146"/>
      <c r="B1491" s="147"/>
      <c r="C1491" s="148"/>
      <c r="D1491" s="116"/>
      <c r="E1491" s="149"/>
      <c r="F1491" s="114"/>
      <c r="G1491" s="114"/>
      <c r="H1491" s="150"/>
      <c r="I1491" s="150"/>
      <c r="J1491" s="150"/>
      <c r="K1491" s="151"/>
      <c r="L1491" s="116"/>
      <c r="M1491" s="115"/>
      <c r="N1491" s="114"/>
      <c r="O1491" s="116"/>
      <c r="P1491" s="118"/>
      <c r="Q1491" s="116"/>
      <c r="R1491" s="116"/>
      <c r="S1491" s="116"/>
    </row>
    <row r="1492" spans="1:19">
      <c r="A1492" s="146"/>
      <c r="B1492" s="147"/>
      <c r="C1492" s="148"/>
      <c r="D1492" s="116"/>
      <c r="E1492" s="149"/>
      <c r="F1492" s="114"/>
      <c r="G1492" s="114"/>
      <c r="H1492" s="150"/>
      <c r="I1492" s="150"/>
      <c r="J1492" s="150"/>
      <c r="K1492" s="151"/>
      <c r="L1492" s="116"/>
      <c r="M1492" s="115"/>
      <c r="N1492" s="114"/>
      <c r="O1492" s="116"/>
      <c r="P1492" s="118"/>
      <c r="Q1492" s="116"/>
      <c r="R1492" s="116"/>
      <c r="S1492" s="116"/>
    </row>
    <row r="1493" spans="1:19">
      <c r="A1493" s="146"/>
      <c r="B1493" s="147"/>
      <c r="C1493" s="148"/>
      <c r="D1493" s="116"/>
      <c r="E1493" s="149"/>
      <c r="F1493" s="114"/>
      <c r="G1493" s="114"/>
      <c r="H1493" s="150"/>
      <c r="I1493" s="150"/>
      <c r="J1493" s="116"/>
      <c r="K1493" s="151"/>
      <c r="L1493" s="116"/>
      <c r="M1493" s="115"/>
      <c r="N1493" s="114"/>
      <c r="O1493" s="116"/>
      <c r="P1493" s="118"/>
      <c r="Q1493" s="116"/>
      <c r="R1493" s="116"/>
      <c r="S1493" s="116"/>
    </row>
    <row r="1494" spans="1:19">
      <c r="A1494" s="146"/>
      <c r="B1494" s="147"/>
      <c r="C1494" s="148"/>
      <c r="D1494" s="116"/>
      <c r="E1494" s="149"/>
      <c r="F1494" s="114"/>
      <c r="G1494" s="114"/>
      <c r="H1494" s="150"/>
      <c r="I1494" s="150"/>
      <c r="J1494" s="150"/>
      <c r="K1494" s="151"/>
      <c r="L1494" s="116"/>
      <c r="M1494" s="115"/>
      <c r="N1494" s="114"/>
      <c r="O1494" s="116"/>
      <c r="P1494" s="118"/>
      <c r="Q1494" s="116"/>
      <c r="R1494" s="116"/>
      <c r="S1494" s="116"/>
    </row>
    <row r="1495" spans="1:19">
      <c r="A1495" s="146"/>
      <c r="B1495" s="147"/>
      <c r="C1495" s="148"/>
      <c r="D1495" s="116"/>
      <c r="E1495" s="149"/>
      <c r="F1495" s="114"/>
      <c r="G1495" s="114"/>
      <c r="H1495" s="150"/>
      <c r="I1495" s="150"/>
      <c r="J1495" s="116"/>
      <c r="K1495" s="151"/>
      <c r="L1495" s="116"/>
      <c r="M1495" s="115"/>
      <c r="N1495" s="114"/>
      <c r="O1495" s="116"/>
      <c r="P1495" s="118"/>
      <c r="Q1495" s="116"/>
      <c r="R1495" s="116"/>
      <c r="S1495" s="116"/>
    </row>
    <row r="1496" spans="1:19">
      <c r="A1496" s="146"/>
      <c r="B1496" s="147"/>
      <c r="C1496" s="148"/>
      <c r="D1496" s="116"/>
      <c r="E1496" s="149"/>
      <c r="F1496" s="114"/>
      <c r="G1496" s="114"/>
      <c r="H1496" s="150"/>
      <c r="I1496" s="150"/>
      <c r="J1496" s="150"/>
      <c r="K1496" s="151"/>
      <c r="L1496" s="116"/>
      <c r="M1496" s="115"/>
      <c r="N1496" s="114"/>
      <c r="O1496" s="116"/>
      <c r="P1496" s="118"/>
      <c r="Q1496" s="116"/>
      <c r="R1496" s="116"/>
      <c r="S1496" s="116"/>
    </row>
    <row r="1497" spans="1:19">
      <c r="A1497" s="146"/>
      <c r="B1497" s="147"/>
      <c r="C1497" s="148"/>
      <c r="D1497" s="116"/>
      <c r="E1497" s="149"/>
      <c r="F1497" s="114"/>
      <c r="G1497" s="114"/>
      <c r="H1497" s="150"/>
      <c r="I1497" s="150"/>
      <c r="J1497" s="116"/>
      <c r="K1497" s="151"/>
      <c r="L1497" s="116"/>
      <c r="M1497" s="115"/>
      <c r="N1497" s="114"/>
      <c r="O1497" s="116"/>
      <c r="P1497" s="118"/>
      <c r="Q1497" s="116"/>
      <c r="R1497" s="116"/>
      <c r="S1497" s="116"/>
    </row>
    <row r="1498" spans="1:19">
      <c r="A1498" s="146"/>
      <c r="B1498" s="147"/>
      <c r="C1498" s="148"/>
      <c r="D1498" s="116"/>
      <c r="E1498" s="149"/>
      <c r="F1498" s="114"/>
      <c r="G1498" s="114"/>
      <c r="H1498" s="150"/>
      <c r="I1498" s="150"/>
      <c r="J1498" s="150"/>
      <c r="K1498" s="151"/>
      <c r="L1498" s="116"/>
      <c r="M1498" s="115"/>
      <c r="N1498" s="114"/>
      <c r="O1498" s="116"/>
      <c r="P1498" s="118"/>
      <c r="Q1498" s="116"/>
      <c r="R1498" s="116"/>
      <c r="S1498" s="116"/>
    </row>
    <row r="1499" spans="1:19">
      <c r="A1499" s="146"/>
      <c r="B1499" s="147"/>
      <c r="C1499" s="148"/>
      <c r="D1499" s="116"/>
      <c r="E1499" s="149"/>
      <c r="F1499" s="114"/>
      <c r="G1499" s="114"/>
      <c r="H1499" s="150"/>
      <c r="I1499" s="150"/>
      <c r="J1499" s="116"/>
      <c r="K1499" s="151"/>
      <c r="L1499" s="116"/>
      <c r="M1499" s="115"/>
      <c r="N1499" s="114"/>
      <c r="O1499" s="116"/>
      <c r="P1499" s="118"/>
      <c r="Q1499" s="116"/>
      <c r="R1499" s="116"/>
      <c r="S1499" s="116"/>
    </row>
    <row r="1500" spans="1:19">
      <c r="A1500" s="146"/>
      <c r="B1500" s="147"/>
      <c r="C1500" s="148"/>
      <c r="D1500" s="116"/>
      <c r="E1500" s="149"/>
      <c r="F1500" s="114"/>
      <c r="G1500" s="114"/>
      <c r="H1500" s="150"/>
      <c r="I1500" s="150"/>
      <c r="J1500" s="150"/>
      <c r="K1500" s="151"/>
      <c r="L1500" s="116"/>
      <c r="M1500" s="115"/>
      <c r="N1500" s="114"/>
      <c r="O1500" s="116"/>
      <c r="P1500" s="118"/>
      <c r="Q1500" s="116"/>
      <c r="R1500" s="116"/>
      <c r="S1500" s="116"/>
    </row>
    <row r="1501" spans="1:19">
      <c r="A1501" s="146"/>
      <c r="B1501" s="147"/>
      <c r="C1501" s="148"/>
      <c r="D1501" s="116"/>
      <c r="E1501" s="149"/>
      <c r="F1501" s="114"/>
      <c r="G1501" s="114"/>
      <c r="H1501" s="150"/>
      <c r="I1501" s="150"/>
      <c r="J1501" s="150"/>
      <c r="K1501" s="151"/>
      <c r="L1501" s="116"/>
      <c r="M1501" s="115"/>
      <c r="N1501" s="114"/>
      <c r="O1501" s="116"/>
      <c r="P1501" s="118"/>
      <c r="Q1501" s="116"/>
      <c r="R1501" s="116"/>
      <c r="S1501" s="116"/>
    </row>
    <row r="1502" spans="1:19">
      <c r="A1502" s="146"/>
      <c r="B1502" s="147"/>
      <c r="C1502" s="148"/>
      <c r="D1502" s="116"/>
      <c r="E1502" s="149"/>
      <c r="F1502" s="114"/>
      <c r="G1502" s="114"/>
      <c r="H1502" s="150"/>
      <c r="I1502" s="150"/>
      <c r="J1502" s="150"/>
      <c r="K1502" s="151"/>
      <c r="L1502" s="116"/>
      <c r="M1502" s="115"/>
      <c r="N1502" s="114"/>
      <c r="O1502" s="116"/>
      <c r="P1502" s="118"/>
      <c r="Q1502" s="116"/>
      <c r="R1502" s="116"/>
      <c r="S1502" s="116"/>
    </row>
    <row r="1503" spans="1:19">
      <c r="A1503" s="146"/>
      <c r="B1503" s="147"/>
      <c r="C1503" s="148"/>
      <c r="D1503" s="116"/>
      <c r="E1503" s="149"/>
      <c r="F1503" s="114"/>
      <c r="G1503" s="114"/>
      <c r="H1503" s="150"/>
      <c r="I1503" s="150"/>
      <c r="J1503" s="150"/>
      <c r="K1503" s="151"/>
      <c r="L1503" s="116"/>
      <c r="M1503" s="115"/>
      <c r="N1503" s="114"/>
      <c r="O1503" s="116"/>
      <c r="P1503" s="118"/>
      <c r="Q1503" s="116"/>
      <c r="R1503" s="116"/>
      <c r="S1503" s="116"/>
    </row>
    <row r="1504" spans="1:19">
      <c r="A1504" s="146"/>
      <c r="B1504" s="147"/>
      <c r="C1504" s="148"/>
      <c r="D1504" s="116"/>
      <c r="E1504" s="149"/>
      <c r="F1504" s="114"/>
      <c r="G1504" s="114"/>
      <c r="H1504" s="150"/>
      <c r="I1504" s="150"/>
      <c r="J1504" s="150"/>
      <c r="K1504" s="151"/>
      <c r="L1504" s="116"/>
      <c r="M1504" s="115"/>
      <c r="N1504" s="114"/>
      <c r="O1504" s="116"/>
      <c r="P1504" s="118"/>
      <c r="Q1504" s="116"/>
      <c r="R1504" s="116"/>
      <c r="S1504" s="116"/>
    </row>
    <row r="1505" spans="1:19">
      <c r="A1505" s="146"/>
      <c r="B1505" s="147"/>
      <c r="C1505" s="148"/>
      <c r="D1505" s="116"/>
      <c r="E1505" s="149"/>
      <c r="F1505" s="114"/>
      <c r="G1505" s="114"/>
      <c r="H1505" s="150"/>
      <c r="I1505" s="150"/>
      <c r="J1505" s="150"/>
      <c r="K1505" s="151"/>
      <c r="L1505" s="116"/>
      <c r="M1505" s="115"/>
      <c r="N1505" s="114"/>
      <c r="O1505" s="116"/>
      <c r="P1505" s="118"/>
      <c r="Q1505" s="116"/>
      <c r="R1505" s="116"/>
      <c r="S1505" s="116"/>
    </row>
    <row r="1506" spans="1:19">
      <c r="A1506" s="146"/>
      <c r="B1506" s="147"/>
      <c r="C1506" s="148"/>
      <c r="D1506" s="116"/>
      <c r="E1506" s="149"/>
      <c r="F1506" s="114"/>
      <c r="G1506" s="114"/>
      <c r="H1506" s="150"/>
      <c r="I1506" s="150"/>
      <c r="J1506" s="116"/>
      <c r="K1506" s="151"/>
      <c r="L1506" s="116"/>
      <c r="M1506" s="115"/>
      <c r="N1506" s="114"/>
      <c r="O1506" s="116"/>
      <c r="P1506" s="118"/>
      <c r="Q1506" s="116"/>
      <c r="R1506" s="116"/>
      <c r="S1506" s="116"/>
    </row>
    <row r="1507" spans="1:19">
      <c r="A1507" s="146"/>
      <c r="B1507" s="147"/>
      <c r="C1507" s="148"/>
      <c r="D1507" s="116"/>
      <c r="E1507" s="149"/>
      <c r="F1507" s="114"/>
      <c r="G1507" s="114"/>
      <c r="H1507" s="150"/>
      <c r="I1507" s="150"/>
      <c r="J1507" s="150"/>
      <c r="K1507" s="151"/>
      <c r="L1507" s="116"/>
      <c r="M1507" s="115"/>
      <c r="N1507" s="114"/>
      <c r="O1507" s="116"/>
      <c r="P1507" s="118"/>
      <c r="Q1507" s="116"/>
      <c r="R1507" s="116"/>
      <c r="S1507" s="116"/>
    </row>
    <row r="1508" spans="1:19">
      <c r="A1508" s="146"/>
      <c r="B1508" s="147"/>
      <c r="C1508" s="148"/>
      <c r="D1508" s="116"/>
      <c r="E1508" s="149"/>
      <c r="F1508" s="114"/>
      <c r="G1508" s="114"/>
      <c r="H1508" s="150"/>
      <c r="I1508" s="150"/>
      <c r="J1508" s="116"/>
      <c r="K1508" s="151"/>
      <c r="L1508" s="116"/>
      <c r="M1508" s="115"/>
      <c r="N1508" s="114"/>
      <c r="O1508" s="116"/>
      <c r="P1508" s="118"/>
      <c r="Q1508" s="116"/>
      <c r="R1508" s="116"/>
      <c r="S1508" s="116"/>
    </row>
    <row r="1509" spans="1:19">
      <c r="A1509" s="146"/>
      <c r="B1509" s="147"/>
      <c r="C1509" s="148"/>
      <c r="D1509" s="116"/>
      <c r="E1509" s="149"/>
      <c r="F1509" s="114"/>
      <c r="G1509" s="114"/>
      <c r="H1509" s="150"/>
      <c r="I1509" s="150"/>
      <c r="J1509" s="150"/>
      <c r="K1509" s="151"/>
      <c r="L1509" s="116"/>
      <c r="M1509" s="115"/>
      <c r="N1509" s="114"/>
      <c r="O1509" s="116"/>
      <c r="P1509" s="118"/>
      <c r="Q1509" s="116"/>
      <c r="R1509" s="116"/>
      <c r="S1509" s="116"/>
    </row>
    <row r="1510" spans="1:19">
      <c r="A1510" s="146"/>
      <c r="B1510" s="147"/>
      <c r="C1510" s="148"/>
      <c r="D1510" s="116"/>
      <c r="E1510" s="149"/>
      <c r="F1510" s="114"/>
      <c r="G1510" s="114"/>
      <c r="H1510" s="150"/>
      <c r="I1510" s="150"/>
      <c r="J1510" s="150"/>
      <c r="K1510" s="151"/>
      <c r="L1510" s="116"/>
      <c r="M1510" s="115"/>
      <c r="N1510" s="114"/>
      <c r="O1510" s="116"/>
      <c r="P1510" s="118"/>
      <c r="Q1510" s="116"/>
      <c r="R1510" s="116"/>
      <c r="S1510" s="116"/>
    </row>
    <row r="1511" spans="1:19">
      <c r="A1511" s="146"/>
      <c r="B1511" s="147"/>
      <c r="C1511" s="148"/>
      <c r="D1511" s="116"/>
      <c r="E1511" s="149"/>
      <c r="F1511" s="114"/>
      <c r="G1511" s="114"/>
      <c r="H1511" s="150"/>
      <c r="I1511" s="150"/>
      <c r="J1511" s="150"/>
      <c r="K1511" s="151"/>
      <c r="L1511" s="116"/>
      <c r="M1511" s="115"/>
      <c r="N1511" s="114"/>
      <c r="O1511" s="116"/>
      <c r="P1511" s="118"/>
      <c r="Q1511" s="116"/>
      <c r="R1511" s="116"/>
      <c r="S1511" s="116"/>
    </row>
    <row r="1512" spans="1:19">
      <c r="A1512" s="146"/>
      <c r="B1512" s="147"/>
      <c r="C1512" s="148"/>
      <c r="D1512" s="116"/>
      <c r="E1512" s="149"/>
      <c r="F1512" s="114"/>
      <c r="G1512" s="114"/>
      <c r="H1512" s="150"/>
      <c r="I1512" s="150"/>
      <c r="J1512" s="150"/>
      <c r="K1512" s="151"/>
      <c r="L1512" s="116"/>
      <c r="M1512" s="115"/>
      <c r="N1512" s="114"/>
      <c r="O1512" s="116"/>
      <c r="P1512" s="118"/>
      <c r="Q1512" s="116"/>
      <c r="R1512" s="116"/>
      <c r="S1512" s="116"/>
    </row>
    <row r="1513" spans="1:19">
      <c r="A1513" s="146"/>
      <c r="B1513" s="147"/>
      <c r="C1513" s="148"/>
      <c r="D1513" s="116"/>
      <c r="E1513" s="149"/>
      <c r="F1513" s="114"/>
      <c r="G1513" s="114"/>
      <c r="H1513" s="150"/>
      <c r="I1513" s="150"/>
      <c r="J1513" s="150"/>
      <c r="K1513" s="151"/>
      <c r="L1513" s="116"/>
      <c r="M1513" s="115"/>
      <c r="N1513" s="114"/>
      <c r="O1513" s="116"/>
      <c r="P1513" s="118"/>
      <c r="Q1513" s="116"/>
      <c r="R1513" s="116"/>
      <c r="S1513" s="116"/>
    </row>
    <row r="1514" spans="1:19">
      <c r="A1514" s="146"/>
      <c r="B1514" s="147"/>
      <c r="C1514" s="148"/>
      <c r="D1514" s="116"/>
      <c r="E1514" s="149"/>
      <c r="F1514" s="114"/>
      <c r="G1514" s="114"/>
      <c r="H1514" s="150"/>
      <c r="I1514" s="150"/>
      <c r="J1514" s="150"/>
      <c r="K1514" s="151"/>
      <c r="L1514" s="116"/>
      <c r="M1514" s="115"/>
      <c r="N1514" s="114"/>
      <c r="O1514" s="116"/>
      <c r="P1514" s="118"/>
      <c r="Q1514" s="116"/>
      <c r="R1514" s="116"/>
      <c r="S1514" s="116"/>
    </row>
    <row r="1515" spans="1:19">
      <c r="A1515" s="146"/>
      <c r="B1515" s="147"/>
      <c r="C1515" s="148"/>
      <c r="D1515" s="116"/>
      <c r="E1515" s="149"/>
      <c r="F1515" s="114"/>
      <c r="G1515" s="114"/>
      <c r="H1515" s="150"/>
      <c r="I1515" s="150"/>
      <c r="J1515" s="150"/>
      <c r="K1515" s="151"/>
      <c r="L1515" s="116"/>
      <c r="M1515" s="115"/>
      <c r="N1515" s="114"/>
      <c r="O1515" s="116"/>
      <c r="P1515" s="118"/>
      <c r="Q1515" s="116"/>
      <c r="R1515" s="116"/>
      <c r="S1515" s="116"/>
    </row>
    <row r="1516" spans="1:19">
      <c r="A1516" s="146"/>
      <c r="B1516" s="147"/>
      <c r="C1516" s="148"/>
      <c r="D1516" s="116"/>
      <c r="E1516" s="149"/>
      <c r="F1516" s="114"/>
      <c r="G1516" s="114"/>
      <c r="H1516" s="150"/>
      <c r="I1516" s="150"/>
      <c r="J1516" s="150"/>
      <c r="K1516" s="151"/>
      <c r="L1516" s="116"/>
      <c r="M1516" s="115"/>
      <c r="N1516" s="114"/>
      <c r="O1516" s="116"/>
      <c r="P1516" s="118"/>
      <c r="Q1516" s="116"/>
      <c r="R1516" s="116"/>
      <c r="S1516" s="116"/>
    </row>
    <row r="1517" spans="1:19">
      <c r="A1517" s="146"/>
      <c r="B1517" s="147"/>
      <c r="C1517" s="148"/>
      <c r="D1517" s="116"/>
      <c r="E1517" s="149"/>
      <c r="F1517" s="114"/>
      <c r="G1517" s="114"/>
      <c r="H1517" s="150"/>
      <c r="I1517" s="150"/>
      <c r="J1517" s="150"/>
      <c r="K1517" s="151"/>
      <c r="L1517" s="116"/>
      <c r="M1517" s="115"/>
      <c r="N1517" s="114"/>
      <c r="O1517" s="116"/>
      <c r="P1517" s="118"/>
      <c r="Q1517" s="116"/>
      <c r="R1517" s="116"/>
      <c r="S1517" s="116"/>
    </row>
    <row r="1518" spans="1:19">
      <c r="A1518" s="146"/>
      <c r="B1518" s="147"/>
      <c r="C1518" s="148"/>
      <c r="D1518" s="116"/>
      <c r="E1518" s="149"/>
      <c r="F1518" s="114"/>
      <c r="G1518" s="114"/>
      <c r="H1518" s="150"/>
      <c r="I1518" s="150"/>
      <c r="J1518" s="150"/>
      <c r="K1518" s="151"/>
      <c r="L1518" s="116"/>
      <c r="M1518" s="115"/>
      <c r="N1518" s="114"/>
      <c r="O1518" s="116"/>
      <c r="P1518" s="118"/>
      <c r="Q1518" s="116"/>
      <c r="R1518" s="116"/>
      <c r="S1518" s="116"/>
    </row>
    <row r="1519" spans="1:19">
      <c r="A1519" s="146"/>
      <c r="B1519" s="147"/>
      <c r="C1519" s="148"/>
      <c r="D1519" s="116"/>
      <c r="E1519" s="149"/>
      <c r="F1519" s="114"/>
      <c r="G1519" s="114"/>
      <c r="H1519" s="150"/>
      <c r="I1519" s="150"/>
      <c r="J1519" s="150"/>
      <c r="K1519" s="151"/>
      <c r="L1519" s="116"/>
      <c r="M1519" s="115"/>
      <c r="N1519" s="114"/>
      <c r="O1519" s="116"/>
      <c r="P1519" s="118"/>
      <c r="Q1519" s="116"/>
      <c r="R1519" s="116"/>
      <c r="S1519" s="116"/>
    </row>
    <row r="1520" spans="1:19">
      <c r="A1520" s="146"/>
      <c r="B1520" s="147"/>
      <c r="C1520" s="148"/>
      <c r="D1520" s="116"/>
      <c r="E1520" s="149"/>
      <c r="F1520" s="114"/>
      <c r="G1520" s="114"/>
      <c r="H1520" s="150"/>
      <c r="I1520" s="150"/>
      <c r="J1520" s="150"/>
      <c r="K1520" s="151"/>
      <c r="L1520" s="116"/>
      <c r="M1520" s="115"/>
      <c r="N1520" s="114"/>
      <c r="O1520" s="116"/>
      <c r="P1520" s="118"/>
      <c r="Q1520" s="116"/>
      <c r="R1520" s="116"/>
      <c r="S1520" s="116"/>
    </row>
    <row r="1521" spans="1:19">
      <c r="A1521" s="146"/>
      <c r="B1521" s="147"/>
      <c r="C1521" s="148"/>
      <c r="D1521" s="116"/>
      <c r="E1521" s="149"/>
      <c r="F1521" s="114"/>
      <c r="G1521" s="114"/>
      <c r="H1521" s="150"/>
      <c r="I1521" s="150"/>
      <c r="J1521" s="150"/>
      <c r="K1521" s="151"/>
      <c r="L1521" s="116"/>
      <c r="M1521" s="115"/>
      <c r="N1521" s="114"/>
      <c r="O1521" s="116"/>
      <c r="P1521" s="118"/>
      <c r="Q1521" s="116"/>
      <c r="R1521" s="116"/>
      <c r="S1521" s="116"/>
    </row>
    <row r="1522" spans="1:19">
      <c r="A1522" s="146"/>
      <c r="B1522" s="147"/>
      <c r="C1522" s="148"/>
      <c r="D1522" s="116"/>
      <c r="E1522" s="149"/>
      <c r="F1522" s="114"/>
      <c r="G1522" s="114"/>
      <c r="H1522" s="150"/>
      <c r="I1522" s="150"/>
      <c r="J1522" s="150"/>
      <c r="K1522" s="151"/>
      <c r="L1522" s="116"/>
      <c r="M1522" s="115"/>
      <c r="N1522" s="114"/>
      <c r="O1522" s="116"/>
      <c r="P1522" s="118"/>
      <c r="Q1522" s="116"/>
      <c r="R1522" s="116"/>
      <c r="S1522" s="116"/>
    </row>
    <row r="1523" spans="1:19">
      <c r="A1523" s="146"/>
      <c r="B1523" s="147"/>
      <c r="C1523" s="148"/>
      <c r="D1523" s="116"/>
      <c r="E1523" s="149"/>
      <c r="F1523" s="114"/>
      <c r="G1523" s="114"/>
      <c r="H1523" s="150"/>
      <c r="I1523" s="153"/>
      <c r="J1523" s="150"/>
      <c r="K1523" s="151"/>
      <c r="L1523" s="116"/>
      <c r="M1523" s="115"/>
      <c r="N1523" s="114"/>
      <c r="O1523" s="116"/>
      <c r="P1523" s="118"/>
      <c r="Q1523" s="116"/>
      <c r="R1523" s="116"/>
      <c r="S1523" s="116"/>
    </row>
    <row r="1524" spans="1:19">
      <c r="A1524" s="146"/>
      <c r="B1524" s="147"/>
      <c r="C1524" s="148"/>
      <c r="D1524" s="116"/>
      <c r="E1524" s="149"/>
      <c r="F1524" s="114"/>
      <c r="G1524" s="114"/>
      <c r="H1524" s="150"/>
      <c r="I1524" s="153"/>
      <c r="J1524" s="150"/>
      <c r="K1524" s="151"/>
      <c r="L1524" s="116"/>
      <c r="M1524" s="115"/>
      <c r="N1524" s="114"/>
      <c r="O1524" s="116"/>
      <c r="P1524" s="118"/>
      <c r="Q1524" s="116"/>
      <c r="R1524" s="116"/>
      <c r="S1524" s="116"/>
    </row>
    <row r="1525" spans="1:19">
      <c r="A1525" s="146"/>
      <c r="B1525" s="147"/>
      <c r="C1525" s="148"/>
      <c r="D1525" s="116"/>
      <c r="E1525" s="149"/>
      <c r="F1525" s="114"/>
      <c r="G1525" s="114"/>
      <c r="H1525" s="150"/>
      <c r="I1525" s="153"/>
      <c r="J1525" s="150"/>
      <c r="K1525" s="151"/>
      <c r="L1525" s="116"/>
      <c r="M1525" s="115"/>
      <c r="N1525" s="114"/>
      <c r="O1525" s="116"/>
      <c r="P1525" s="118"/>
      <c r="Q1525" s="116"/>
      <c r="R1525" s="116"/>
      <c r="S1525" s="116"/>
    </row>
    <row r="1526" spans="1:19">
      <c r="A1526" s="146"/>
      <c r="B1526" s="147"/>
      <c r="C1526" s="148"/>
      <c r="D1526" s="116"/>
      <c r="E1526" s="149"/>
      <c r="F1526" s="114"/>
      <c r="G1526" s="114"/>
      <c r="H1526" s="150"/>
      <c r="I1526" s="153"/>
      <c r="J1526" s="150"/>
      <c r="K1526" s="151"/>
      <c r="L1526" s="116"/>
      <c r="M1526" s="115"/>
      <c r="N1526" s="114"/>
      <c r="O1526" s="116"/>
      <c r="P1526" s="118"/>
      <c r="Q1526" s="116"/>
      <c r="R1526" s="116"/>
      <c r="S1526" s="116"/>
    </row>
    <row r="1527" spans="1:19">
      <c r="A1527" s="146"/>
      <c r="B1527" s="147"/>
      <c r="C1527" s="148"/>
      <c r="D1527" s="116"/>
      <c r="E1527" s="149"/>
      <c r="F1527" s="114"/>
      <c r="G1527" s="114"/>
      <c r="H1527" s="150"/>
      <c r="I1527" s="153"/>
      <c r="J1527" s="150"/>
      <c r="K1527" s="151"/>
      <c r="L1527" s="116"/>
      <c r="M1527" s="115"/>
      <c r="N1527" s="114"/>
      <c r="O1527" s="116"/>
      <c r="P1527" s="118"/>
      <c r="Q1527" s="116"/>
      <c r="R1527" s="116"/>
      <c r="S1527" s="116"/>
    </row>
    <row r="1528" spans="1:19">
      <c r="A1528" s="146"/>
      <c r="B1528" s="147"/>
      <c r="C1528" s="148"/>
      <c r="D1528" s="116"/>
      <c r="E1528" s="149"/>
      <c r="F1528" s="114"/>
      <c r="G1528" s="114"/>
      <c r="H1528" s="150"/>
      <c r="I1528" s="153"/>
      <c r="J1528" s="150"/>
      <c r="K1528" s="151"/>
      <c r="L1528" s="116"/>
      <c r="M1528" s="115"/>
      <c r="N1528" s="114"/>
      <c r="O1528" s="116"/>
      <c r="P1528" s="118"/>
      <c r="Q1528" s="116"/>
      <c r="R1528" s="116"/>
      <c r="S1528" s="116"/>
    </row>
    <row r="1529" spans="1:19">
      <c r="A1529" s="146"/>
      <c r="B1529" s="147"/>
      <c r="C1529" s="148"/>
      <c r="D1529" s="116"/>
      <c r="E1529" s="149"/>
      <c r="F1529" s="114"/>
      <c r="G1529" s="114"/>
      <c r="H1529" s="150"/>
      <c r="I1529" s="150"/>
      <c r="J1529" s="150"/>
      <c r="K1529" s="151"/>
      <c r="L1529" s="116"/>
      <c r="M1529" s="115"/>
      <c r="N1529" s="114"/>
      <c r="O1529" s="116"/>
      <c r="P1529" s="118"/>
      <c r="Q1529" s="116"/>
      <c r="R1529" s="116"/>
      <c r="S1529" s="116"/>
    </row>
    <row r="1530" spans="1:19">
      <c r="A1530" s="146"/>
      <c r="B1530" s="147"/>
      <c r="C1530" s="148"/>
      <c r="D1530" s="116"/>
      <c r="E1530" s="149"/>
      <c r="F1530" s="114"/>
      <c r="G1530" s="114"/>
      <c r="H1530" s="150"/>
      <c r="I1530" s="150"/>
      <c r="J1530" s="150"/>
      <c r="K1530" s="151"/>
      <c r="L1530" s="116"/>
      <c r="M1530" s="115"/>
      <c r="N1530" s="114"/>
      <c r="O1530" s="116"/>
      <c r="P1530" s="118"/>
      <c r="Q1530" s="116"/>
      <c r="R1530" s="116"/>
      <c r="S1530" s="116"/>
    </row>
    <row r="1531" spans="1:19">
      <c r="A1531" s="146"/>
      <c r="B1531" s="147"/>
      <c r="C1531" s="148"/>
      <c r="D1531" s="116"/>
      <c r="E1531" s="149"/>
      <c r="F1531" s="114"/>
      <c r="G1531" s="114"/>
      <c r="H1531" s="150"/>
      <c r="I1531" s="150"/>
      <c r="J1531" s="150"/>
      <c r="K1531" s="151"/>
      <c r="L1531" s="116"/>
      <c r="M1531" s="115"/>
      <c r="N1531" s="114"/>
      <c r="O1531" s="116"/>
      <c r="P1531" s="118"/>
      <c r="Q1531" s="116"/>
      <c r="R1531" s="116"/>
      <c r="S1531" s="116"/>
    </row>
    <row r="1532" spans="1:19">
      <c r="A1532" s="146"/>
      <c r="B1532" s="147"/>
      <c r="C1532" s="148"/>
      <c r="D1532" s="116"/>
      <c r="E1532" s="149"/>
      <c r="F1532" s="114"/>
      <c r="G1532" s="114"/>
      <c r="H1532" s="150"/>
      <c r="I1532" s="150"/>
      <c r="J1532" s="150"/>
      <c r="K1532" s="151"/>
      <c r="L1532" s="116"/>
      <c r="M1532" s="115"/>
      <c r="N1532" s="114"/>
      <c r="O1532" s="116"/>
      <c r="P1532" s="118"/>
      <c r="Q1532" s="116"/>
      <c r="R1532" s="116"/>
      <c r="S1532" s="116"/>
    </row>
    <row r="1533" spans="1:19">
      <c r="A1533" s="146"/>
      <c r="B1533" s="147"/>
      <c r="C1533" s="148"/>
      <c r="D1533" s="116"/>
      <c r="E1533" s="149"/>
      <c r="F1533" s="114"/>
      <c r="G1533" s="114"/>
      <c r="H1533" s="150"/>
      <c r="I1533" s="150"/>
      <c r="J1533" s="150"/>
      <c r="K1533" s="151"/>
      <c r="L1533" s="116"/>
      <c r="M1533" s="115"/>
      <c r="N1533" s="114"/>
      <c r="O1533" s="116"/>
      <c r="P1533" s="118"/>
      <c r="Q1533" s="116"/>
      <c r="R1533" s="116"/>
      <c r="S1533" s="116"/>
    </row>
    <row r="1534" spans="1:19">
      <c r="A1534" s="146"/>
      <c r="B1534" s="147"/>
      <c r="C1534" s="148"/>
      <c r="D1534" s="116"/>
      <c r="E1534" s="149"/>
      <c r="F1534" s="114"/>
      <c r="G1534" s="114"/>
      <c r="H1534" s="150"/>
      <c r="I1534" s="150"/>
      <c r="J1534" s="150"/>
      <c r="K1534" s="151"/>
      <c r="L1534" s="116"/>
      <c r="M1534" s="115"/>
      <c r="N1534" s="114"/>
      <c r="O1534" s="116"/>
      <c r="P1534" s="118"/>
      <c r="Q1534" s="116"/>
      <c r="R1534" s="116"/>
      <c r="S1534" s="116"/>
    </row>
    <row r="1535" spans="1:19">
      <c r="A1535" s="146"/>
      <c r="B1535" s="147"/>
      <c r="C1535" s="148"/>
      <c r="D1535" s="116"/>
      <c r="E1535" s="149"/>
      <c r="F1535" s="114"/>
      <c r="G1535" s="114"/>
      <c r="H1535" s="150"/>
      <c r="I1535" s="150"/>
      <c r="J1535" s="150"/>
      <c r="K1535" s="151"/>
      <c r="L1535" s="116"/>
      <c r="M1535" s="115"/>
      <c r="N1535" s="114"/>
      <c r="O1535" s="116"/>
      <c r="P1535" s="118"/>
      <c r="Q1535" s="116"/>
      <c r="R1535" s="116"/>
      <c r="S1535" s="116"/>
    </row>
    <row r="1536" spans="1:19">
      <c r="A1536" s="146"/>
      <c r="B1536" s="147"/>
      <c r="C1536" s="148"/>
      <c r="D1536" s="116"/>
      <c r="E1536" s="149"/>
      <c r="F1536" s="114"/>
      <c r="G1536" s="114"/>
      <c r="H1536" s="150"/>
      <c r="I1536" s="150"/>
      <c r="J1536" s="150"/>
      <c r="K1536" s="151"/>
      <c r="L1536" s="116"/>
      <c r="M1536" s="115"/>
      <c r="N1536" s="114"/>
      <c r="O1536" s="116"/>
      <c r="P1536" s="118"/>
      <c r="Q1536" s="116"/>
      <c r="R1536" s="116"/>
      <c r="S1536" s="116"/>
    </row>
    <row r="1537" spans="1:19">
      <c r="A1537" s="146"/>
      <c r="B1537" s="147"/>
      <c r="C1537" s="148"/>
      <c r="D1537" s="116"/>
      <c r="E1537" s="149"/>
      <c r="F1537" s="114"/>
      <c r="G1537" s="114"/>
      <c r="H1537" s="150"/>
      <c r="I1537" s="150"/>
      <c r="J1537" s="150"/>
      <c r="K1537" s="151"/>
      <c r="L1537" s="116"/>
      <c r="M1537" s="115"/>
      <c r="N1537" s="114"/>
      <c r="O1537" s="116"/>
      <c r="P1537" s="118"/>
      <c r="Q1537" s="116"/>
      <c r="R1537" s="116"/>
      <c r="S1537" s="116"/>
    </row>
    <row r="1538" spans="1:19">
      <c r="A1538" s="146"/>
      <c r="B1538" s="147"/>
      <c r="C1538" s="148"/>
      <c r="D1538" s="116"/>
      <c r="E1538" s="149"/>
      <c r="F1538" s="114"/>
      <c r="G1538" s="114"/>
      <c r="H1538" s="150"/>
      <c r="I1538" s="150"/>
      <c r="J1538" s="150"/>
      <c r="K1538" s="151"/>
      <c r="L1538" s="116"/>
      <c r="M1538" s="115"/>
      <c r="N1538" s="114"/>
      <c r="O1538" s="116"/>
      <c r="P1538" s="118"/>
      <c r="Q1538" s="116"/>
      <c r="R1538" s="116"/>
      <c r="S1538" s="116"/>
    </row>
    <row r="1539" spans="1:19">
      <c r="A1539" s="146"/>
      <c r="B1539" s="147"/>
      <c r="C1539" s="148"/>
      <c r="D1539" s="116"/>
      <c r="E1539" s="149"/>
      <c r="F1539" s="114"/>
      <c r="G1539" s="114"/>
      <c r="H1539" s="150"/>
      <c r="I1539" s="150"/>
      <c r="J1539" s="150"/>
      <c r="K1539" s="151"/>
      <c r="L1539" s="116"/>
      <c r="M1539" s="115"/>
      <c r="N1539" s="114"/>
      <c r="O1539" s="116"/>
      <c r="P1539" s="118"/>
      <c r="Q1539" s="116"/>
      <c r="R1539" s="116"/>
      <c r="S1539" s="116"/>
    </row>
    <row r="1540" spans="1:19">
      <c r="A1540" s="146"/>
      <c r="B1540" s="147"/>
      <c r="C1540" s="148"/>
      <c r="D1540" s="116"/>
      <c r="E1540" s="149"/>
      <c r="F1540" s="114"/>
      <c r="G1540" s="114"/>
      <c r="H1540" s="150"/>
      <c r="I1540" s="150"/>
      <c r="J1540" s="150"/>
      <c r="K1540" s="151"/>
      <c r="L1540" s="116"/>
      <c r="M1540" s="115"/>
      <c r="N1540" s="114"/>
      <c r="O1540" s="116"/>
      <c r="P1540" s="118"/>
      <c r="Q1540" s="116"/>
      <c r="R1540" s="116"/>
      <c r="S1540" s="116"/>
    </row>
    <row r="1541" spans="1:19">
      <c r="A1541" s="146"/>
      <c r="B1541" s="147"/>
      <c r="C1541" s="148"/>
      <c r="D1541" s="116"/>
      <c r="E1541" s="149"/>
      <c r="F1541" s="114"/>
      <c r="G1541" s="114"/>
      <c r="H1541" s="150"/>
      <c r="I1541" s="150"/>
      <c r="J1541" s="150"/>
      <c r="K1541" s="151"/>
      <c r="L1541" s="116"/>
      <c r="M1541" s="115"/>
      <c r="N1541" s="114"/>
      <c r="O1541" s="116"/>
      <c r="P1541" s="118"/>
      <c r="Q1541" s="116"/>
      <c r="R1541" s="116"/>
      <c r="S1541" s="116"/>
    </row>
    <row r="1542" spans="1:19">
      <c r="A1542" s="146"/>
      <c r="B1542" s="147"/>
      <c r="C1542" s="148"/>
      <c r="D1542" s="116"/>
      <c r="E1542" s="149"/>
      <c r="F1542" s="114"/>
      <c r="G1542" s="114"/>
      <c r="H1542" s="150"/>
      <c r="I1542" s="150"/>
      <c r="J1542" s="150"/>
      <c r="K1542" s="151"/>
      <c r="L1542" s="116"/>
      <c r="M1542" s="115"/>
      <c r="N1542" s="114"/>
      <c r="O1542" s="116"/>
      <c r="P1542" s="118"/>
      <c r="Q1542" s="116"/>
      <c r="R1542" s="116"/>
      <c r="S1542" s="116"/>
    </row>
    <row r="1543" spans="1:19">
      <c r="A1543" s="146"/>
      <c r="B1543" s="147"/>
      <c r="C1543" s="148"/>
      <c r="D1543" s="116"/>
      <c r="E1543" s="149"/>
      <c r="F1543" s="114"/>
      <c r="G1543" s="114"/>
      <c r="H1543" s="150"/>
      <c r="I1543" s="150"/>
      <c r="J1543" s="150"/>
      <c r="K1543" s="151"/>
      <c r="L1543" s="116"/>
      <c r="M1543" s="115"/>
      <c r="N1543" s="114"/>
      <c r="O1543" s="116"/>
      <c r="P1543" s="118"/>
      <c r="Q1543" s="116"/>
      <c r="R1543" s="116"/>
      <c r="S1543" s="116"/>
    </row>
    <row r="1544" spans="1:19">
      <c r="A1544" s="146"/>
      <c r="B1544" s="147"/>
      <c r="C1544" s="148"/>
      <c r="D1544" s="116"/>
      <c r="E1544" s="149"/>
      <c r="F1544" s="114"/>
      <c r="G1544" s="114"/>
      <c r="H1544" s="150"/>
      <c r="I1544" s="150"/>
      <c r="J1544" s="150"/>
      <c r="K1544" s="151"/>
      <c r="L1544" s="116"/>
      <c r="M1544" s="115"/>
      <c r="N1544" s="114"/>
      <c r="O1544" s="116"/>
      <c r="P1544" s="118"/>
      <c r="Q1544" s="116"/>
      <c r="R1544" s="116"/>
      <c r="S1544" s="116"/>
    </row>
    <row r="1545" spans="1:19">
      <c r="A1545" s="146"/>
      <c r="B1545" s="147"/>
      <c r="C1545" s="148"/>
      <c r="D1545" s="116"/>
      <c r="E1545" s="149"/>
      <c r="F1545" s="114"/>
      <c r="G1545" s="114"/>
      <c r="H1545" s="150"/>
      <c r="I1545" s="150"/>
      <c r="J1545" s="150"/>
      <c r="K1545" s="151"/>
      <c r="L1545" s="116"/>
      <c r="M1545" s="115"/>
      <c r="N1545" s="114"/>
      <c r="O1545" s="116"/>
      <c r="P1545" s="118"/>
      <c r="Q1545" s="116"/>
      <c r="R1545" s="116"/>
      <c r="S1545" s="116"/>
    </row>
    <row r="1546" spans="1:19">
      <c r="A1546" s="146"/>
      <c r="B1546" s="147"/>
      <c r="C1546" s="148"/>
      <c r="D1546" s="116"/>
      <c r="E1546" s="149"/>
      <c r="F1546" s="114"/>
      <c r="G1546" s="114"/>
      <c r="H1546" s="150"/>
      <c r="I1546" s="150"/>
      <c r="J1546" s="150"/>
      <c r="K1546" s="151"/>
      <c r="L1546" s="116"/>
      <c r="M1546" s="115"/>
      <c r="N1546" s="114"/>
      <c r="O1546" s="116"/>
      <c r="P1546" s="118"/>
      <c r="Q1546" s="116"/>
      <c r="R1546" s="116"/>
      <c r="S1546" s="116"/>
    </row>
    <row r="1547" spans="1:19">
      <c r="A1547" s="146"/>
      <c r="B1547" s="147"/>
      <c r="C1547" s="148"/>
      <c r="D1547" s="116"/>
      <c r="E1547" s="149"/>
      <c r="F1547" s="114"/>
      <c r="G1547" s="114"/>
      <c r="H1547" s="150"/>
      <c r="I1547" s="150"/>
      <c r="J1547" s="150"/>
      <c r="K1547" s="151"/>
      <c r="L1547" s="116"/>
      <c r="M1547" s="115"/>
      <c r="N1547" s="114"/>
      <c r="O1547" s="116"/>
      <c r="P1547" s="118"/>
      <c r="Q1547" s="116"/>
      <c r="R1547" s="116"/>
      <c r="S1547" s="116"/>
    </row>
    <row r="1548" spans="1:19">
      <c r="A1548" s="146"/>
      <c r="B1548" s="147"/>
      <c r="C1548" s="148"/>
      <c r="D1548" s="116"/>
      <c r="E1548" s="149"/>
      <c r="F1548" s="114"/>
      <c r="G1548" s="114"/>
      <c r="H1548" s="150"/>
      <c r="I1548" s="150"/>
      <c r="J1548" s="150"/>
      <c r="K1548" s="151"/>
      <c r="L1548" s="116"/>
      <c r="M1548" s="115"/>
      <c r="N1548" s="114"/>
      <c r="O1548" s="116"/>
      <c r="P1548" s="118"/>
      <c r="Q1548" s="116"/>
      <c r="R1548" s="116"/>
      <c r="S1548" s="116"/>
    </row>
    <row r="1549" spans="1:19">
      <c r="A1549" s="146"/>
      <c r="B1549" s="147"/>
      <c r="C1549" s="148"/>
      <c r="D1549" s="116"/>
      <c r="E1549" s="149"/>
      <c r="F1549" s="114"/>
      <c r="G1549" s="114"/>
      <c r="H1549" s="150"/>
      <c r="I1549" s="150"/>
      <c r="J1549" s="150"/>
      <c r="K1549" s="151"/>
      <c r="L1549" s="116"/>
      <c r="M1549" s="115"/>
      <c r="N1549" s="114"/>
      <c r="O1549" s="116"/>
      <c r="P1549" s="118"/>
      <c r="Q1549" s="116"/>
      <c r="R1549" s="116"/>
      <c r="S1549" s="116"/>
    </row>
    <row r="1550" spans="1:19">
      <c r="A1550" s="146"/>
      <c r="B1550" s="147"/>
      <c r="C1550" s="148"/>
      <c r="D1550" s="116"/>
      <c r="E1550" s="149"/>
      <c r="F1550" s="114"/>
      <c r="G1550" s="114"/>
      <c r="H1550" s="150"/>
      <c r="I1550" s="150"/>
      <c r="J1550" s="150"/>
      <c r="K1550" s="151"/>
      <c r="L1550" s="116"/>
      <c r="M1550" s="115"/>
      <c r="N1550" s="114"/>
      <c r="O1550" s="116"/>
      <c r="P1550" s="118"/>
      <c r="Q1550" s="116"/>
      <c r="R1550" s="116"/>
      <c r="S1550" s="116"/>
    </row>
    <row r="1551" spans="1:19">
      <c r="A1551" s="146"/>
      <c r="B1551" s="147"/>
      <c r="C1551" s="148"/>
      <c r="D1551" s="116"/>
      <c r="E1551" s="149"/>
      <c r="F1551" s="114"/>
      <c r="G1551" s="114"/>
      <c r="H1551" s="150"/>
      <c r="I1551" s="150"/>
      <c r="J1551" s="150"/>
      <c r="K1551" s="151"/>
      <c r="L1551" s="116"/>
      <c r="M1551" s="115"/>
      <c r="N1551" s="114"/>
      <c r="O1551" s="116"/>
      <c r="P1551" s="118"/>
      <c r="Q1551" s="116"/>
      <c r="R1551" s="116"/>
      <c r="S1551" s="116"/>
    </row>
    <row r="1552" spans="1:19">
      <c r="A1552" s="146"/>
      <c r="B1552" s="147"/>
      <c r="C1552" s="148"/>
      <c r="D1552" s="116"/>
      <c r="E1552" s="149"/>
      <c r="F1552" s="114"/>
      <c r="G1552" s="114"/>
      <c r="H1552" s="150"/>
      <c r="I1552" s="150"/>
      <c r="J1552" s="150"/>
      <c r="K1552" s="151"/>
      <c r="L1552" s="116"/>
      <c r="M1552" s="115"/>
      <c r="N1552" s="114"/>
      <c r="O1552" s="116"/>
      <c r="P1552" s="118"/>
      <c r="Q1552" s="116"/>
      <c r="R1552" s="116"/>
      <c r="S1552" s="116"/>
    </row>
    <row r="1553" spans="1:19">
      <c r="A1553" s="146"/>
      <c r="B1553" s="147"/>
      <c r="C1553" s="148"/>
      <c r="D1553" s="116"/>
      <c r="E1553" s="149"/>
      <c r="F1553" s="114"/>
      <c r="G1553" s="114"/>
      <c r="H1553" s="150"/>
      <c r="I1553" s="150"/>
      <c r="J1553" s="150"/>
      <c r="K1553" s="151"/>
      <c r="L1553" s="116"/>
      <c r="M1553" s="115"/>
      <c r="N1553" s="114"/>
      <c r="O1553" s="116"/>
      <c r="P1553" s="118"/>
      <c r="Q1553" s="116"/>
      <c r="R1553" s="116"/>
      <c r="S1553" s="116"/>
    </row>
    <row r="1554" spans="1:19">
      <c r="A1554" s="146"/>
      <c r="B1554" s="147"/>
      <c r="C1554" s="148"/>
      <c r="D1554" s="116"/>
      <c r="E1554" s="149"/>
      <c r="F1554" s="114"/>
      <c r="G1554" s="114"/>
      <c r="H1554" s="150"/>
      <c r="I1554" s="150"/>
      <c r="J1554" s="150"/>
      <c r="K1554" s="151"/>
      <c r="L1554" s="116"/>
      <c r="M1554" s="115"/>
      <c r="N1554" s="114"/>
      <c r="O1554" s="116"/>
      <c r="P1554" s="118"/>
      <c r="Q1554" s="116"/>
      <c r="R1554" s="116"/>
      <c r="S1554" s="116"/>
    </row>
    <row r="1555" spans="1:19">
      <c r="A1555" s="146"/>
      <c r="B1555" s="147"/>
      <c r="C1555" s="148"/>
      <c r="D1555" s="116"/>
      <c r="E1555" s="149"/>
      <c r="F1555" s="114"/>
      <c r="G1555" s="114"/>
      <c r="H1555" s="150"/>
      <c r="I1555" s="150"/>
      <c r="J1555" s="150"/>
      <c r="K1555" s="151"/>
      <c r="L1555" s="116"/>
      <c r="M1555" s="115"/>
      <c r="N1555" s="114"/>
      <c r="O1555" s="116"/>
      <c r="P1555" s="118"/>
      <c r="Q1555" s="116"/>
      <c r="R1555" s="116"/>
      <c r="S1555" s="116"/>
    </row>
    <row r="1556" spans="1:19">
      <c r="A1556" s="146"/>
      <c r="B1556" s="147"/>
      <c r="C1556" s="148"/>
      <c r="D1556" s="116"/>
      <c r="E1556" s="149"/>
      <c r="F1556" s="114"/>
      <c r="G1556" s="114"/>
      <c r="H1556" s="150"/>
      <c r="I1556" s="150"/>
      <c r="J1556" s="150"/>
      <c r="K1556" s="151"/>
      <c r="L1556" s="116"/>
      <c r="M1556" s="115"/>
      <c r="N1556" s="114"/>
      <c r="O1556" s="116"/>
      <c r="P1556" s="118"/>
      <c r="Q1556" s="116"/>
      <c r="R1556" s="116"/>
      <c r="S1556" s="116"/>
    </row>
    <row r="1557" spans="1:19">
      <c r="A1557" s="146"/>
      <c r="B1557" s="147"/>
      <c r="C1557" s="148"/>
      <c r="D1557" s="116"/>
      <c r="E1557" s="149"/>
      <c r="F1557" s="114"/>
      <c r="G1557" s="114"/>
      <c r="H1557" s="150"/>
      <c r="I1557" s="150"/>
      <c r="J1557" s="150"/>
      <c r="K1557" s="151"/>
      <c r="L1557" s="116"/>
      <c r="M1557" s="115"/>
      <c r="N1557" s="114"/>
      <c r="O1557" s="116"/>
      <c r="P1557" s="118"/>
      <c r="Q1557" s="116"/>
      <c r="R1557" s="116"/>
      <c r="S1557" s="116"/>
    </row>
    <row r="1558" spans="1:19">
      <c r="A1558" s="146"/>
      <c r="B1558" s="147"/>
      <c r="C1558" s="148"/>
      <c r="D1558" s="116"/>
      <c r="E1558" s="149"/>
      <c r="F1558" s="114"/>
      <c r="G1558" s="114"/>
      <c r="H1558" s="150"/>
      <c r="I1558" s="150"/>
      <c r="J1558" s="150"/>
      <c r="K1558" s="151"/>
      <c r="L1558" s="116"/>
      <c r="M1558" s="115"/>
      <c r="N1558" s="114"/>
      <c r="O1558" s="116"/>
      <c r="P1558" s="118"/>
      <c r="Q1558" s="116"/>
      <c r="R1558" s="116"/>
      <c r="S1558" s="116"/>
    </row>
    <row r="1559" spans="1:19">
      <c r="A1559" s="146"/>
      <c r="B1559" s="147"/>
      <c r="C1559" s="148"/>
      <c r="D1559" s="116"/>
      <c r="E1559" s="149"/>
      <c r="F1559" s="114"/>
      <c r="G1559" s="114"/>
      <c r="H1559" s="150"/>
      <c r="I1559" s="150"/>
      <c r="J1559" s="150"/>
      <c r="K1559" s="151"/>
      <c r="L1559" s="116"/>
      <c r="M1559" s="115"/>
      <c r="N1559" s="114"/>
      <c r="O1559" s="116"/>
      <c r="P1559" s="118"/>
      <c r="Q1559" s="116"/>
      <c r="R1559" s="116"/>
      <c r="S1559" s="116"/>
    </row>
    <row r="1560" spans="1:19">
      <c r="A1560" s="146"/>
      <c r="B1560" s="147"/>
      <c r="C1560" s="148"/>
      <c r="D1560" s="116"/>
      <c r="E1560" s="149"/>
      <c r="F1560" s="114"/>
      <c r="G1560" s="114"/>
      <c r="H1560" s="150"/>
      <c r="I1560" s="150"/>
      <c r="J1560" s="150"/>
      <c r="K1560" s="151"/>
      <c r="L1560" s="116"/>
      <c r="M1560" s="115"/>
      <c r="N1560" s="114"/>
      <c r="O1560" s="116"/>
      <c r="P1560" s="118"/>
      <c r="Q1560" s="116"/>
      <c r="R1560" s="116"/>
      <c r="S1560" s="116"/>
    </row>
    <row r="1561" spans="1:19">
      <c r="A1561" s="146"/>
      <c r="B1561" s="147"/>
      <c r="C1561" s="148"/>
      <c r="D1561" s="116"/>
      <c r="E1561" s="149"/>
      <c r="F1561" s="114"/>
      <c r="G1561" s="114"/>
      <c r="H1561" s="150"/>
      <c r="I1561" s="150"/>
      <c r="J1561" s="150"/>
      <c r="K1561" s="151"/>
      <c r="L1561" s="116"/>
      <c r="M1561" s="115"/>
      <c r="N1561" s="114"/>
      <c r="O1561" s="116"/>
      <c r="P1561" s="118"/>
      <c r="Q1561" s="116"/>
      <c r="R1561" s="116"/>
      <c r="S1561" s="116"/>
    </row>
    <row r="1562" spans="1:19">
      <c r="A1562" s="146"/>
      <c r="B1562" s="147"/>
      <c r="C1562" s="148"/>
      <c r="D1562" s="116"/>
      <c r="E1562" s="149"/>
      <c r="F1562" s="114"/>
      <c r="G1562" s="114"/>
      <c r="H1562" s="150"/>
      <c r="I1562" s="150"/>
      <c r="J1562" s="150"/>
      <c r="K1562" s="151"/>
      <c r="L1562" s="116"/>
      <c r="M1562" s="115"/>
      <c r="N1562" s="114"/>
      <c r="O1562" s="116"/>
      <c r="P1562" s="118"/>
      <c r="Q1562" s="116"/>
      <c r="R1562" s="116"/>
      <c r="S1562" s="116"/>
    </row>
    <row r="1563" spans="1:19">
      <c r="A1563" s="146"/>
      <c r="B1563" s="147"/>
      <c r="C1563" s="148"/>
      <c r="D1563" s="116"/>
      <c r="E1563" s="149"/>
      <c r="F1563" s="114"/>
      <c r="G1563" s="114"/>
      <c r="H1563" s="150"/>
      <c r="I1563" s="150"/>
      <c r="J1563" s="150"/>
      <c r="K1563" s="151"/>
      <c r="L1563" s="116"/>
      <c r="M1563" s="115"/>
      <c r="N1563" s="114"/>
      <c r="O1563" s="116"/>
      <c r="P1563" s="118"/>
      <c r="Q1563" s="116"/>
      <c r="R1563" s="116"/>
      <c r="S1563" s="116"/>
    </row>
    <row r="1564" spans="1:19">
      <c r="A1564" s="146"/>
      <c r="B1564" s="147"/>
      <c r="C1564" s="148"/>
      <c r="D1564" s="116"/>
      <c r="E1564" s="149"/>
      <c r="F1564" s="114"/>
      <c r="G1564" s="114"/>
      <c r="H1564" s="150"/>
      <c r="I1564" s="150"/>
      <c r="J1564" s="150"/>
      <c r="K1564" s="151"/>
      <c r="L1564" s="116"/>
      <c r="M1564" s="115"/>
      <c r="N1564" s="114"/>
      <c r="O1564" s="116"/>
      <c r="P1564" s="118"/>
      <c r="Q1564" s="116"/>
      <c r="R1564" s="116"/>
      <c r="S1564" s="116"/>
    </row>
    <row r="1565" spans="1:19">
      <c r="A1565" s="146"/>
      <c r="B1565" s="147"/>
      <c r="C1565" s="148"/>
      <c r="D1565" s="116"/>
      <c r="E1565" s="149"/>
      <c r="F1565" s="114"/>
      <c r="G1565" s="114"/>
      <c r="H1565" s="150"/>
      <c r="I1565" s="150"/>
      <c r="J1565" s="150"/>
      <c r="K1565" s="151"/>
      <c r="L1565" s="116"/>
      <c r="M1565" s="115"/>
      <c r="N1565" s="114"/>
      <c r="O1565" s="116"/>
      <c r="P1565" s="118"/>
      <c r="Q1565" s="116"/>
      <c r="R1565" s="116"/>
      <c r="S1565" s="116"/>
    </row>
    <row r="1566" spans="1:19">
      <c r="A1566" s="146"/>
      <c r="B1566" s="147"/>
      <c r="C1566" s="148"/>
      <c r="D1566" s="116"/>
      <c r="E1566" s="149"/>
      <c r="F1566" s="114"/>
      <c r="G1566" s="114"/>
      <c r="H1566" s="150"/>
      <c r="I1566" s="150"/>
      <c r="J1566" s="150"/>
      <c r="K1566" s="151"/>
      <c r="L1566" s="116"/>
      <c r="M1566" s="115"/>
      <c r="N1566" s="114"/>
      <c r="O1566" s="116"/>
      <c r="P1566" s="118"/>
      <c r="Q1566" s="116"/>
      <c r="R1566" s="116"/>
      <c r="S1566" s="116"/>
    </row>
    <row r="1567" spans="1:19">
      <c r="A1567" s="146"/>
      <c r="B1567" s="147"/>
      <c r="C1567" s="148"/>
      <c r="D1567" s="116"/>
      <c r="E1567" s="149"/>
      <c r="F1567" s="114"/>
      <c r="G1567" s="114"/>
      <c r="H1567" s="150"/>
      <c r="I1567" s="150"/>
      <c r="J1567" s="150"/>
      <c r="K1567" s="151"/>
      <c r="L1567" s="116"/>
      <c r="M1567" s="115"/>
      <c r="N1567" s="114"/>
      <c r="O1567" s="116"/>
      <c r="P1567" s="118"/>
      <c r="Q1567" s="116"/>
      <c r="R1567" s="116"/>
      <c r="S1567" s="116"/>
    </row>
    <row r="1568" spans="1:19">
      <c r="A1568" s="146"/>
      <c r="B1568" s="147"/>
      <c r="C1568" s="148"/>
      <c r="D1568" s="116"/>
      <c r="E1568" s="149"/>
      <c r="F1568" s="114"/>
      <c r="G1568" s="114"/>
      <c r="H1568" s="150"/>
      <c r="I1568" s="150"/>
      <c r="J1568" s="150"/>
      <c r="K1568" s="151"/>
      <c r="L1568" s="116"/>
      <c r="M1568" s="115"/>
      <c r="N1568" s="114"/>
      <c r="O1568" s="116"/>
      <c r="P1568" s="118"/>
      <c r="Q1568" s="116"/>
      <c r="R1568" s="116"/>
      <c r="S1568" s="116"/>
    </row>
    <row r="1569" spans="1:19">
      <c r="A1569" s="146"/>
      <c r="B1569" s="147"/>
      <c r="C1569" s="148"/>
      <c r="D1569" s="116"/>
      <c r="E1569" s="149"/>
      <c r="F1569" s="114"/>
      <c r="G1569" s="114"/>
      <c r="H1569" s="150"/>
      <c r="I1569" s="150"/>
      <c r="J1569" s="150"/>
      <c r="K1569" s="151"/>
      <c r="L1569" s="116"/>
      <c r="M1569" s="115"/>
      <c r="N1569" s="114"/>
      <c r="O1569" s="116"/>
      <c r="P1569" s="118"/>
      <c r="Q1569" s="116"/>
      <c r="R1569" s="116"/>
      <c r="S1569" s="116"/>
    </row>
    <row r="1570" spans="1:19">
      <c r="A1570" s="146"/>
      <c r="B1570" s="147"/>
      <c r="C1570" s="148"/>
      <c r="D1570" s="116"/>
      <c r="E1570" s="149"/>
      <c r="F1570" s="114"/>
      <c r="G1570" s="116"/>
      <c r="H1570" s="150"/>
      <c r="I1570" s="150"/>
      <c r="J1570" s="150"/>
      <c r="K1570" s="151"/>
      <c r="L1570" s="116"/>
      <c r="M1570" s="115"/>
      <c r="N1570" s="114"/>
      <c r="O1570" s="116"/>
      <c r="P1570" s="118"/>
      <c r="Q1570" s="116"/>
      <c r="R1570" s="116"/>
      <c r="S1570" s="116"/>
    </row>
    <row r="1571" spans="1:19">
      <c r="A1571" s="146"/>
      <c r="B1571" s="147"/>
      <c r="C1571" s="148"/>
      <c r="D1571" s="116"/>
      <c r="E1571" s="149"/>
      <c r="F1571" s="114"/>
      <c r="G1571" s="114"/>
      <c r="H1571" s="150"/>
      <c r="I1571" s="150"/>
      <c r="J1571" s="146"/>
      <c r="K1571" s="151"/>
      <c r="L1571" s="116"/>
      <c r="M1571" s="115"/>
      <c r="N1571" s="114"/>
      <c r="O1571" s="116"/>
      <c r="P1571" s="118"/>
      <c r="Q1571" s="116"/>
      <c r="R1571" s="116"/>
      <c r="S1571" s="116"/>
    </row>
    <row r="1572" spans="1:19">
      <c r="A1572" s="146"/>
      <c r="B1572" s="147"/>
      <c r="C1572" s="148"/>
      <c r="D1572" s="116"/>
      <c r="E1572" s="149"/>
      <c r="F1572" s="114"/>
      <c r="G1572" s="114"/>
      <c r="H1572" s="150"/>
      <c r="I1572" s="150"/>
      <c r="J1572" s="150"/>
      <c r="K1572" s="151"/>
      <c r="L1572" s="116"/>
      <c r="M1572" s="115"/>
      <c r="N1572" s="114"/>
      <c r="O1572" s="116"/>
      <c r="P1572" s="118"/>
      <c r="Q1572" s="116"/>
      <c r="R1572" s="116"/>
      <c r="S1572" s="116"/>
    </row>
    <row r="1573" spans="1:19">
      <c r="A1573" s="146"/>
      <c r="B1573" s="147"/>
      <c r="C1573" s="148"/>
      <c r="D1573" s="116"/>
      <c r="E1573" s="149"/>
      <c r="F1573" s="114"/>
      <c r="G1573" s="114"/>
      <c r="H1573" s="150"/>
      <c r="I1573" s="150"/>
      <c r="J1573" s="150"/>
      <c r="K1573" s="151"/>
      <c r="L1573" s="116"/>
      <c r="M1573" s="115"/>
      <c r="N1573" s="114"/>
      <c r="O1573" s="116"/>
      <c r="P1573" s="118"/>
      <c r="Q1573" s="116"/>
      <c r="R1573" s="116"/>
      <c r="S1573" s="116"/>
    </row>
    <row r="1574" spans="1:19">
      <c r="A1574" s="146"/>
      <c r="B1574" s="147"/>
      <c r="C1574" s="148"/>
      <c r="D1574" s="116"/>
      <c r="E1574" s="149"/>
      <c r="F1574" s="114"/>
      <c r="G1574" s="114"/>
      <c r="H1574" s="150"/>
      <c r="I1574" s="150"/>
      <c r="J1574" s="150"/>
      <c r="K1574" s="151"/>
      <c r="L1574" s="116"/>
      <c r="M1574" s="115"/>
      <c r="N1574" s="114"/>
      <c r="O1574" s="116"/>
      <c r="P1574" s="118"/>
      <c r="Q1574" s="116"/>
      <c r="R1574" s="116"/>
      <c r="S1574" s="116"/>
    </row>
    <row r="1575" spans="1:19">
      <c r="A1575" s="146"/>
      <c r="B1575" s="147"/>
      <c r="C1575" s="148"/>
      <c r="D1575" s="116"/>
      <c r="E1575" s="149"/>
      <c r="F1575" s="114"/>
      <c r="G1575" s="114"/>
      <c r="H1575" s="150"/>
      <c r="I1575" s="150"/>
      <c r="J1575" s="150"/>
      <c r="K1575" s="151"/>
      <c r="L1575" s="116"/>
      <c r="M1575" s="115"/>
      <c r="N1575" s="114"/>
      <c r="O1575" s="116"/>
      <c r="P1575" s="118"/>
      <c r="Q1575" s="116"/>
      <c r="R1575" s="116"/>
      <c r="S1575" s="116"/>
    </row>
    <row r="1576" spans="1:19">
      <c r="A1576" s="146"/>
      <c r="B1576" s="147"/>
      <c r="C1576" s="148"/>
      <c r="D1576" s="116"/>
      <c r="E1576" s="149"/>
      <c r="F1576" s="114"/>
      <c r="G1576" s="114"/>
      <c r="H1576" s="150"/>
      <c r="I1576" s="150"/>
      <c r="J1576" s="150"/>
      <c r="K1576" s="151"/>
      <c r="L1576" s="116"/>
      <c r="M1576" s="115"/>
      <c r="N1576" s="114"/>
      <c r="O1576" s="116"/>
      <c r="P1576" s="118"/>
      <c r="Q1576" s="116"/>
      <c r="R1576" s="116"/>
      <c r="S1576" s="116"/>
    </row>
    <row r="1577" spans="1:19">
      <c r="A1577" s="146"/>
      <c r="B1577" s="147"/>
      <c r="C1577" s="148"/>
      <c r="D1577" s="116"/>
      <c r="E1577" s="149"/>
      <c r="F1577" s="114"/>
      <c r="G1577" s="114"/>
      <c r="H1577" s="150"/>
      <c r="I1577" s="150"/>
      <c r="J1577" s="150"/>
      <c r="K1577" s="151"/>
      <c r="L1577" s="116"/>
      <c r="M1577" s="115"/>
      <c r="N1577" s="114"/>
      <c r="O1577" s="116"/>
      <c r="P1577" s="118"/>
      <c r="Q1577" s="116"/>
      <c r="R1577" s="116"/>
      <c r="S1577" s="116"/>
    </row>
    <row r="1578" spans="1:19">
      <c r="A1578" s="146"/>
      <c r="B1578" s="147"/>
      <c r="C1578" s="148"/>
      <c r="D1578" s="116"/>
      <c r="E1578" s="149"/>
      <c r="F1578" s="114"/>
      <c r="G1578" s="114"/>
      <c r="H1578" s="150"/>
      <c r="I1578" s="150"/>
      <c r="J1578" s="150"/>
      <c r="K1578" s="151"/>
      <c r="L1578" s="116"/>
      <c r="M1578" s="115"/>
      <c r="N1578" s="114"/>
      <c r="O1578" s="116"/>
      <c r="P1578" s="118"/>
      <c r="Q1578" s="116"/>
      <c r="R1578" s="116"/>
      <c r="S1578" s="116"/>
    </row>
    <row r="1579" spans="1:19">
      <c r="A1579" s="146"/>
      <c r="B1579" s="147"/>
      <c r="C1579" s="148"/>
      <c r="D1579" s="116"/>
      <c r="E1579" s="149"/>
      <c r="F1579" s="114"/>
      <c r="G1579" s="114"/>
      <c r="H1579" s="150"/>
      <c r="I1579" s="150"/>
      <c r="J1579" s="150"/>
      <c r="K1579" s="151"/>
      <c r="L1579" s="116"/>
      <c r="M1579" s="115"/>
      <c r="N1579" s="114"/>
      <c r="O1579" s="116"/>
      <c r="P1579" s="118"/>
      <c r="Q1579" s="116"/>
      <c r="R1579" s="116"/>
      <c r="S1579" s="116"/>
    </row>
    <row r="1580" spans="1:19">
      <c r="A1580" s="146"/>
      <c r="B1580" s="147"/>
      <c r="C1580" s="148"/>
      <c r="D1580" s="116"/>
      <c r="E1580" s="149"/>
      <c r="F1580" s="114"/>
      <c r="G1580" s="114"/>
      <c r="H1580" s="150"/>
      <c r="I1580" s="150"/>
      <c r="J1580" s="150"/>
      <c r="K1580" s="151"/>
      <c r="L1580" s="116"/>
      <c r="M1580" s="115"/>
      <c r="N1580" s="114"/>
      <c r="O1580" s="116"/>
      <c r="P1580" s="118"/>
      <c r="Q1580" s="116"/>
      <c r="R1580" s="116"/>
      <c r="S1580" s="116"/>
    </row>
    <row r="1581" spans="1:19">
      <c r="A1581" s="146"/>
      <c r="B1581" s="147"/>
      <c r="C1581" s="148"/>
      <c r="D1581" s="116"/>
      <c r="E1581" s="149"/>
      <c r="F1581" s="114"/>
      <c r="G1581" s="114"/>
      <c r="H1581" s="150"/>
      <c r="I1581" s="150"/>
      <c r="J1581" s="150"/>
      <c r="K1581" s="151"/>
      <c r="L1581" s="116"/>
      <c r="M1581" s="115"/>
      <c r="N1581" s="114"/>
      <c r="O1581" s="116"/>
      <c r="P1581" s="118"/>
      <c r="Q1581" s="116"/>
      <c r="R1581" s="116"/>
      <c r="S1581" s="116"/>
    </row>
    <row r="1582" spans="1:19">
      <c r="A1582" s="146"/>
      <c r="B1582" s="147"/>
      <c r="C1582" s="148"/>
      <c r="D1582" s="116"/>
      <c r="E1582" s="149"/>
      <c r="F1582" s="114"/>
      <c r="G1582" s="114"/>
      <c r="H1582" s="150"/>
      <c r="I1582" s="150"/>
      <c r="J1582" s="150"/>
      <c r="K1582" s="151"/>
      <c r="L1582" s="116"/>
      <c r="M1582" s="115"/>
      <c r="N1582" s="114"/>
      <c r="O1582" s="116"/>
      <c r="P1582" s="118"/>
      <c r="Q1582" s="116"/>
      <c r="R1582" s="116"/>
      <c r="S1582" s="116"/>
    </row>
    <row r="1583" spans="1:19">
      <c r="A1583" s="146"/>
      <c r="B1583" s="147"/>
      <c r="C1583" s="148"/>
      <c r="D1583" s="116"/>
      <c r="E1583" s="149"/>
      <c r="F1583" s="114"/>
      <c r="G1583" s="114"/>
      <c r="H1583" s="150"/>
      <c r="I1583" s="150"/>
      <c r="J1583" s="150"/>
      <c r="K1583" s="151"/>
      <c r="L1583" s="116"/>
      <c r="M1583" s="115"/>
      <c r="N1583" s="114"/>
      <c r="O1583" s="116"/>
      <c r="P1583" s="118"/>
      <c r="Q1583" s="116"/>
      <c r="R1583" s="116"/>
      <c r="S1583" s="116"/>
    </row>
    <row r="1584" spans="1:19">
      <c r="A1584" s="146"/>
      <c r="B1584" s="147"/>
      <c r="C1584" s="148"/>
      <c r="D1584" s="116"/>
      <c r="E1584" s="149"/>
      <c r="F1584" s="114"/>
      <c r="G1584" s="114"/>
      <c r="H1584" s="150"/>
      <c r="I1584" s="150"/>
      <c r="J1584" s="150"/>
      <c r="K1584" s="151"/>
      <c r="L1584" s="116"/>
      <c r="M1584" s="115"/>
      <c r="N1584" s="114"/>
      <c r="O1584" s="116"/>
      <c r="P1584" s="118"/>
      <c r="Q1584" s="116"/>
      <c r="R1584" s="116"/>
      <c r="S1584" s="116"/>
    </row>
    <row r="1585" spans="1:19">
      <c r="A1585" s="146"/>
      <c r="B1585" s="147"/>
      <c r="C1585" s="148"/>
      <c r="D1585" s="116"/>
      <c r="E1585" s="149"/>
      <c r="F1585" s="114"/>
      <c r="G1585" s="114"/>
      <c r="H1585" s="150"/>
      <c r="I1585" s="150"/>
      <c r="J1585" s="150"/>
      <c r="K1585" s="151"/>
      <c r="L1585" s="116"/>
      <c r="M1585" s="115"/>
      <c r="N1585" s="114"/>
      <c r="O1585" s="116"/>
      <c r="P1585" s="118"/>
      <c r="Q1585" s="116"/>
      <c r="R1585" s="116"/>
      <c r="S1585" s="116"/>
    </row>
    <row r="1586" spans="1:19">
      <c r="A1586" s="146"/>
      <c r="B1586" s="147"/>
      <c r="C1586" s="148"/>
      <c r="D1586" s="116"/>
      <c r="E1586" s="149"/>
      <c r="F1586" s="114"/>
      <c r="G1586" s="114"/>
      <c r="H1586" s="150"/>
      <c r="I1586" s="150"/>
      <c r="J1586" s="150"/>
      <c r="K1586" s="151"/>
      <c r="L1586" s="116"/>
      <c r="M1586" s="115"/>
      <c r="N1586" s="114"/>
      <c r="O1586" s="116"/>
      <c r="P1586" s="118"/>
      <c r="Q1586" s="116"/>
      <c r="R1586" s="116"/>
      <c r="S1586" s="116"/>
    </row>
    <row r="1587" spans="1:19">
      <c r="A1587" s="146"/>
      <c r="B1587" s="147"/>
      <c r="C1587" s="148"/>
      <c r="D1587" s="116"/>
      <c r="E1587" s="149"/>
      <c r="F1587" s="114"/>
      <c r="G1587" s="114"/>
      <c r="H1587" s="150"/>
      <c r="I1587" s="150"/>
      <c r="J1587" s="150"/>
      <c r="K1587" s="151"/>
      <c r="L1587" s="116"/>
      <c r="M1587" s="115"/>
      <c r="N1587" s="114"/>
      <c r="O1587" s="116"/>
      <c r="P1587" s="118"/>
      <c r="Q1587" s="116"/>
      <c r="R1587" s="116"/>
      <c r="S1587" s="116"/>
    </row>
    <row r="1588" spans="1:19">
      <c r="A1588" s="146"/>
      <c r="B1588" s="147"/>
      <c r="C1588" s="148"/>
      <c r="D1588" s="116"/>
      <c r="E1588" s="149"/>
      <c r="F1588" s="114"/>
      <c r="G1588" s="114"/>
      <c r="H1588" s="150"/>
      <c r="I1588" s="150"/>
      <c r="J1588" s="150"/>
      <c r="K1588" s="151"/>
      <c r="L1588" s="116"/>
      <c r="M1588" s="115"/>
      <c r="N1588" s="114"/>
      <c r="O1588" s="116"/>
      <c r="P1588" s="118"/>
      <c r="Q1588" s="116"/>
      <c r="R1588" s="116"/>
      <c r="S1588" s="116"/>
    </row>
    <row r="1589" spans="1:19">
      <c r="A1589" s="146"/>
      <c r="B1589" s="147"/>
      <c r="C1589" s="148"/>
      <c r="D1589" s="116"/>
      <c r="E1589" s="149"/>
      <c r="F1589" s="114"/>
      <c r="G1589" s="114"/>
      <c r="H1589" s="150"/>
      <c r="I1589" s="150"/>
      <c r="J1589" s="150"/>
      <c r="K1589" s="151"/>
      <c r="L1589" s="116"/>
      <c r="M1589" s="115"/>
      <c r="N1589" s="114"/>
      <c r="O1589" s="116"/>
      <c r="P1589" s="118"/>
      <c r="Q1589" s="116"/>
      <c r="R1589" s="116"/>
      <c r="S1589" s="116"/>
    </row>
    <row r="1590" spans="1:19">
      <c r="A1590" s="146"/>
      <c r="B1590" s="147"/>
      <c r="C1590" s="148"/>
      <c r="D1590" s="116"/>
      <c r="E1590" s="149"/>
      <c r="F1590" s="114"/>
      <c r="G1590" s="114"/>
      <c r="H1590" s="150"/>
      <c r="I1590" s="150"/>
      <c r="J1590" s="150"/>
      <c r="K1590" s="151"/>
      <c r="L1590" s="116"/>
      <c r="M1590" s="119"/>
      <c r="N1590" s="114"/>
      <c r="O1590" s="116"/>
      <c r="P1590" s="118"/>
      <c r="Q1590" s="116"/>
      <c r="R1590" s="116"/>
      <c r="S1590" s="116"/>
    </row>
    <row r="1591" spans="1:19">
      <c r="A1591" s="146"/>
      <c r="B1591" s="147"/>
      <c r="C1591" s="148"/>
      <c r="D1591" s="116"/>
      <c r="E1591" s="149"/>
      <c r="F1591" s="114"/>
      <c r="G1591" s="114"/>
      <c r="H1591" s="150"/>
      <c r="I1591" s="150"/>
      <c r="J1591" s="150"/>
      <c r="K1591" s="151"/>
      <c r="L1591" s="116"/>
      <c r="M1591" s="115"/>
      <c r="N1591" s="114"/>
      <c r="O1591" s="116"/>
      <c r="P1591" s="118"/>
      <c r="Q1591" s="116"/>
      <c r="R1591" s="116"/>
      <c r="S1591" s="116"/>
    </row>
    <row r="1592" spans="1:19">
      <c r="A1592" s="146"/>
      <c r="B1592" s="147"/>
      <c r="C1592" s="148"/>
      <c r="D1592" s="116"/>
      <c r="E1592" s="149"/>
      <c r="F1592" s="114"/>
      <c r="G1592" s="114"/>
      <c r="H1592" s="150"/>
      <c r="I1592" s="150"/>
      <c r="J1592" s="150"/>
      <c r="K1592" s="151"/>
      <c r="L1592" s="116"/>
      <c r="M1592" s="115"/>
      <c r="N1592" s="114"/>
      <c r="O1592" s="116"/>
      <c r="P1592" s="118"/>
      <c r="Q1592" s="116"/>
      <c r="R1592" s="116"/>
      <c r="S1592" s="116"/>
    </row>
    <row r="1593" spans="1:19">
      <c r="A1593" s="146"/>
      <c r="B1593" s="147"/>
      <c r="C1593" s="148"/>
      <c r="D1593" s="116"/>
      <c r="E1593" s="149"/>
      <c r="F1593" s="114"/>
      <c r="G1593" s="114"/>
      <c r="H1593" s="150"/>
      <c r="I1593" s="150"/>
      <c r="J1593" s="150"/>
      <c r="K1593" s="151"/>
      <c r="L1593" s="116"/>
      <c r="M1593" s="115"/>
      <c r="N1593" s="114"/>
      <c r="O1593" s="116"/>
      <c r="P1593" s="118"/>
      <c r="Q1593" s="116"/>
      <c r="R1593" s="116"/>
      <c r="S1593" s="116"/>
    </row>
    <row r="1594" spans="1:19">
      <c r="A1594" s="146"/>
      <c r="B1594" s="147"/>
      <c r="C1594" s="148"/>
      <c r="D1594" s="116"/>
      <c r="E1594" s="149"/>
      <c r="F1594" s="114"/>
      <c r="G1594" s="114"/>
      <c r="H1594" s="150"/>
      <c r="I1594" s="150"/>
      <c r="J1594" s="150"/>
      <c r="K1594" s="151"/>
      <c r="L1594" s="116"/>
      <c r="M1594" s="115"/>
      <c r="N1594" s="114"/>
      <c r="O1594" s="116"/>
      <c r="P1594" s="118"/>
      <c r="Q1594" s="116"/>
      <c r="R1594" s="116"/>
      <c r="S1594" s="116"/>
    </row>
    <row r="1595" spans="1:19">
      <c r="A1595" s="146"/>
      <c r="B1595" s="147"/>
      <c r="C1595" s="148"/>
      <c r="D1595" s="116"/>
      <c r="E1595" s="149"/>
      <c r="F1595" s="114"/>
      <c r="G1595" s="114"/>
      <c r="H1595" s="150"/>
      <c r="I1595" s="150"/>
      <c r="J1595" s="150"/>
      <c r="K1595" s="151"/>
      <c r="L1595" s="116"/>
      <c r="M1595" s="115"/>
      <c r="N1595" s="114"/>
      <c r="O1595" s="116"/>
      <c r="P1595" s="118"/>
      <c r="Q1595" s="116"/>
      <c r="R1595" s="116"/>
      <c r="S1595" s="116"/>
    </row>
    <row r="1596" spans="1:19">
      <c r="A1596" s="146"/>
      <c r="B1596" s="147"/>
      <c r="C1596" s="148"/>
      <c r="D1596" s="116"/>
      <c r="E1596" s="149"/>
      <c r="F1596" s="114"/>
      <c r="G1596" s="114"/>
      <c r="H1596" s="150"/>
      <c r="I1596" s="150"/>
      <c r="J1596" s="150"/>
      <c r="K1596" s="151"/>
      <c r="L1596" s="116"/>
      <c r="M1596" s="115"/>
      <c r="N1596" s="114"/>
      <c r="O1596" s="116"/>
      <c r="P1596" s="118"/>
      <c r="Q1596" s="116"/>
      <c r="R1596" s="116"/>
      <c r="S1596" s="116"/>
    </row>
    <row r="1597" spans="1:19">
      <c r="A1597" s="146"/>
      <c r="B1597" s="147"/>
      <c r="C1597" s="148"/>
      <c r="D1597" s="116"/>
      <c r="E1597" s="149"/>
      <c r="F1597" s="114"/>
      <c r="G1597" s="116"/>
      <c r="H1597" s="150"/>
      <c r="I1597" s="150"/>
      <c r="J1597" s="150"/>
      <c r="K1597" s="151"/>
      <c r="L1597" s="116"/>
      <c r="M1597" s="115"/>
      <c r="N1597" s="114"/>
      <c r="O1597" s="116"/>
      <c r="P1597" s="118"/>
      <c r="Q1597" s="116"/>
      <c r="R1597" s="116"/>
      <c r="S1597" s="116"/>
    </row>
    <row r="1598" spans="1:19">
      <c r="A1598" s="146"/>
      <c r="B1598" s="147"/>
      <c r="C1598" s="148"/>
      <c r="D1598" s="116"/>
      <c r="E1598" s="149"/>
      <c r="F1598" s="114"/>
      <c r="G1598" s="116"/>
      <c r="H1598" s="150"/>
      <c r="I1598" s="150"/>
      <c r="J1598" s="116"/>
      <c r="K1598" s="151"/>
      <c r="L1598" s="116"/>
      <c r="M1598" s="119"/>
      <c r="N1598" s="114"/>
      <c r="O1598" s="116"/>
      <c r="P1598" s="118"/>
      <c r="Q1598" s="116"/>
      <c r="R1598" s="116"/>
      <c r="S1598" s="116"/>
    </row>
    <row r="1599" spans="1:19">
      <c r="A1599" s="146"/>
      <c r="B1599" s="147"/>
      <c r="C1599" s="148"/>
      <c r="D1599" s="116"/>
      <c r="E1599" s="149"/>
      <c r="F1599" s="114"/>
      <c r="G1599" s="114"/>
      <c r="H1599" s="150"/>
      <c r="I1599" s="150"/>
      <c r="J1599" s="150"/>
      <c r="K1599" s="151"/>
      <c r="L1599" s="116"/>
      <c r="M1599" s="115"/>
      <c r="N1599" s="114"/>
      <c r="O1599" s="116"/>
      <c r="P1599" s="118"/>
      <c r="Q1599" s="116"/>
      <c r="R1599" s="116"/>
      <c r="S1599" s="116"/>
    </row>
    <row r="1600" spans="1:19">
      <c r="A1600" s="146"/>
      <c r="B1600" s="147"/>
      <c r="C1600" s="148"/>
      <c r="D1600" s="116"/>
      <c r="E1600" s="149"/>
      <c r="F1600" s="114"/>
      <c r="G1600" s="114"/>
      <c r="H1600" s="150"/>
      <c r="I1600" s="150"/>
      <c r="J1600" s="150"/>
      <c r="K1600" s="151"/>
      <c r="L1600" s="116"/>
      <c r="M1600" s="115"/>
      <c r="N1600" s="114"/>
      <c r="O1600" s="116"/>
      <c r="P1600" s="118"/>
      <c r="Q1600" s="116"/>
      <c r="R1600" s="116"/>
      <c r="S1600" s="116"/>
    </row>
    <row r="1601" spans="1:19">
      <c r="A1601" s="146"/>
      <c r="B1601" s="147"/>
      <c r="C1601" s="148"/>
      <c r="D1601" s="116"/>
      <c r="E1601" s="149"/>
      <c r="F1601" s="114"/>
      <c r="G1601" s="114"/>
      <c r="H1601" s="150"/>
      <c r="I1601" s="150"/>
      <c r="J1601" s="150"/>
      <c r="K1601" s="151"/>
      <c r="L1601" s="116"/>
      <c r="M1601" s="115"/>
      <c r="N1601" s="114"/>
      <c r="O1601" s="116"/>
      <c r="P1601" s="118"/>
      <c r="Q1601" s="116"/>
      <c r="R1601" s="116"/>
      <c r="S1601" s="116"/>
    </row>
    <row r="1602" spans="1:19">
      <c r="A1602" s="146"/>
      <c r="B1602" s="147"/>
      <c r="C1602" s="148"/>
      <c r="D1602" s="116"/>
      <c r="E1602" s="149"/>
      <c r="F1602" s="114"/>
      <c r="G1602" s="114"/>
      <c r="H1602" s="150"/>
      <c r="I1602" s="150"/>
      <c r="J1602" s="150"/>
      <c r="K1602" s="151"/>
      <c r="L1602" s="116"/>
      <c r="M1602" s="115"/>
      <c r="N1602" s="114"/>
      <c r="O1602" s="116"/>
      <c r="P1602" s="118"/>
      <c r="Q1602" s="116"/>
      <c r="R1602" s="116"/>
      <c r="S1602" s="116"/>
    </row>
    <row r="1603" spans="1:19">
      <c r="A1603" s="146"/>
      <c r="B1603" s="147"/>
      <c r="C1603" s="148"/>
      <c r="D1603" s="116"/>
      <c r="E1603" s="149"/>
      <c r="F1603" s="114"/>
      <c r="G1603" s="114"/>
      <c r="H1603" s="150"/>
      <c r="I1603" s="150"/>
      <c r="J1603" s="150"/>
      <c r="K1603" s="151"/>
      <c r="L1603" s="116"/>
      <c r="M1603" s="115"/>
      <c r="N1603" s="114"/>
      <c r="O1603" s="116"/>
      <c r="P1603" s="118"/>
      <c r="Q1603" s="116"/>
      <c r="R1603" s="116"/>
      <c r="S1603" s="116"/>
    </row>
    <row r="1604" spans="1:19">
      <c r="A1604" s="146"/>
      <c r="B1604" s="147"/>
      <c r="C1604" s="148"/>
      <c r="D1604" s="116"/>
      <c r="E1604" s="149"/>
      <c r="F1604" s="114"/>
      <c r="G1604" s="114"/>
      <c r="H1604" s="150"/>
      <c r="I1604" s="150"/>
      <c r="J1604" s="150"/>
      <c r="K1604" s="151"/>
      <c r="L1604" s="116"/>
      <c r="M1604" s="115"/>
      <c r="N1604" s="114"/>
      <c r="O1604" s="116"/>
      <c r="P1604" s="118"/>
      <c r="Q1604" s="116"/>
      <c r="R1604" s="116"/>
      <c r="S1604" s="116"/>
    </row>
    <row r="1605" spans="1:19">
      <c r="A1605" s="146"/>
      <c r="B1605" s="147"/>
      <c r="C1605" s="148"/>
      <c r="D1605" s="116"/>
      <c r="E1605" s="149"/>
      <c r="F1605" s="114"/>
      <c r="G1605" s="114"/>
      <c r="H1605" s="150"/>
      <c r="I1605" s="150"/>
      <c r="J1605" s="150"/>
      <c r="K1605" s="151"/>
      <c r="L1605" s="116"/>
      <c r="M1605" s="115"/>
      <c r="N1605" s="114"/>
      <c r="O1605" s="116"/>
      <c r="P1605" s="118"/>
      <c r="Q1605" s="116"/>
      <c r="R1605" s="116"/>
      <c r="S1605" s="116"/>
    </row>
    <row r="1606" spans="1:19">
      <c r="A1606" s="146"/>
      <c r="B1606" s="147"/>
      <c r="C1606" s="148"/>
      <c r="D1606" s="116"/>
      <c r="E1606" s="149"/>
      <c r="F1606" s="114"/>
      <c r="G1606" s="114"/>
      <c r="H1606" s="150"/>
      <c r="I1606" s="150"/>
      <c r="J1606" s="150"/>
      <c r="K1606" s="151"/>
      <c r="L1606" s="116"/>
      <c r="M1606" s="115"/>
      <c r="N1606" s="114"/>
      <c r="O1606" s="116"/>
      <c r="P1606" s="118"/>
      <c r="Q1606" s="116"/>
      <c r="R1606" s="116"/>
      <c r="S1606" s="116"/>
    </row>
    <row r="1607" spans="1:19">
      <c r="A1607" s="146"/>
      <c r="B1607" s="147"/>
      <c r="C1607" s="148"/>
      <c r="D1607" s="116"/>
      <c r="E1607" s="149"/>
      <c r="F1607" s="114"/>
      <c r="G1607" s="114"/>
      <c r="H1607" s="150"/>
      <c r="I1607" s="150"/>
      <c r="J1607" s="150"/>
      <c r="K1607" s="151"/>
      <c r="L1607" s="116"/>
      <c r="M1607" s="115"/>
      <c r="N1607" s="114"/>
      <c r="O1607" s="116"/>
      <c r="P1607" s="118"/>
      <c r="Q1607" s="116"/>
      <c r="R1607" s="116"/>
      <c r="S1607" s="116"/>
    </row>
    <row r="1608" spans="1:19">
      <c r="A1608" s="146"/>
      <c r="B1608" s="147"/>
      <c r="C1608" s="148"/>
      <c r="D1608" s="116"/>
      <c r="E1608" s="149"/>
      <c r="F1608" s="114"/>
      <c r="G1608" s="114"/>
      <c r="H1608" s="150"/>
      <c r="I1608" s="150"/>
      <c r="J1608" s="150"/>
      <c r="K1608" s="151"/>
      <c r="L1608" s="116"/>
      <c r="M1608" s="115"/>
      <c r="N1608" s="114"/>
      <c r="O1608" s="116"/>
      <c r="P1608" s="118"/>
      <c r="Q1608" s="116"/>
      <c r="R1608" s="116"/>
      <c r="S1608" s="116"/>
    </row>
    <row r="1609" spans="1:19">
      <c r="A1609" s="146"/>
      <c r="B1609" s="147"/>
      <c r="C1609" s="148"/>
      <c r="D1609" s="116"/>
      <c r="E1609" s="149"/>
      <c r="F1609" s="114"/>
      <c r="G1609" s="114"/>
      <c r="H1609" s="150"/>
      <c r="I1609" s="150"/>
      <c r="J1609" s="150"/>
      <c r="K1609" s="151"/>
      <c r="L1609" s="116"/>
      <c r="M1609" s="115"/>
      <c r="N1609" s="114"/>
      <c r="O1609" s="116"/>
      <c r="P1609" s="118"/>
      <c r="Q1609" s="116"/>
      <c r="R1609" s="116"/>
      <c r="S1609" s="116"/>
    </row>
    <row r="1610" spans="1:19">
      <c r="A1610" s="146"/>
      <c r="B1610" s="147"/>
      <c r="C1610" s="148"/>
      <c r="D1610" s="116"/>
      <c r="E1610" s="149"/>
      <c r="F1610" s="114"/>
      <c r="G1610" s="114"/>
      <c r="H1610" s="150"/>
      <c r="I1610" s="150"/>
      <c r="J1610" s="150"/>
      <c r="K1610" s="151"/>
      <c r="L1610" s="116"/>
      <c r="M1610" s="115"/>
      <c r="N1610" s="114"/>
      <c r="O1610" s="116"/>
      <c r="P1610" s="118"/>
      <c r="Q1610" s="116"/>
      <c r="R1610" s="116"/>
      <c r="S1610" s="116"/>
    </row>
    <row r="1611" spans="1:19">
      <c r="A1611" s="146"/>
      <c r="B1611" s="147"/>
      <c r="C1611" s="148"/>
      <c r="D1611" s="116"/>
      <c r="E1611" s="149"/>
      <c r="F1611" s="114"/>
      <c r="G1611" s="114"/>
      <c r="H1611" s="150"/>
      <c r="I1611" s="150"/>
      <c r="J1611" s="150"/>
      <c r="K1611" s="151"/>
      <c r="L1611" s="116"/>
      <c r="M1611" s="115"/>
      <c r="N1611" s="114"/>
      <c r="O1611" s="116"/>
      <c r="P1611" s="118"/>
      <c r="Q1611" s="116"/>
      <c r="R1611" s="116"/>
      <c r="S1611" s="116"/>
    </row>
    <row r="1612" spans="1:19">
      <c r="A1612" s="146"/>
      <c r="B1612" s="147"/>
      <c r="C1612" s="148"/>
      <c r="D1612" s="116"/>
      <c r="E1612" s="149"/>
      <c r="F1612" s="114"/>
      <c r="G1612" s="114"/>
      <c r="H1612" s="150"/>
      <c r="I1612" s="150"/>
      <c r="J1612" s="150"/>
      <c r="K1612" s="151"/>
      <c r="L1612" s="116"/>
      <c r="M1612" s="115"/>
      <c r="N1612" s="114"/>
      <c r="O1612" s="116"/>
      <c r="P1612" s="118"/>
      <c r="Q1612" s="116"/>
      <c r="R1612" s="116"/>
      <c r="S1612" s="116"/>
    </row>
    <row r="1613" spans="1:19">
      <c r="A1613" s="146"/>
      <c r="B1613" s="147"/>
      <c r="C1613" s="148"/>
      <c r="D1613" s="116"/>
      <c r="E1613" s="149"/>
      <c r="F1613" s="114"/>
      <c r="G1613" s="114"/>
      <c r="H1613" s="150"/>
      <c r="I1613" s="150"/>
      <c r="J1613" s="150"/>
      <c r="K1613" s="151"/>
      <c r="L1613" s="116"/>
      <c r="M1613" s="115"/>
      <c r="N1613" s="114"/>
      <c r="O1613" s="116"/>
      <c r="P1613" s="118"/>
      <c r="Q1613" s="116"/>
      <c r="R1613" s="116"/>
      <c r="S1613" s="116"/>
    </row>
    <row r="1614" spans="1:19">
      <c r="A1614" s="146"/>
      <c r="B1614" s="147"/>
      <c r="C1614" s="148"/>
      <c r="D1614" s="116"/>
      <c r="E1614" s="149"/>
      <c r="F1614" s="114"/>
      <c r="G1614" s="114"/>
      <c r="H1614" s="150"/>
      <c r="I1614" s="150"/>
      <c r="J1614" s="150"/>
      <c r="K1614" s="151"/>
      <c r="L1614" s="116"/>
      <c r="M1614" s="115"/>
      <c r="N1614" s="114"/>
      <c r="O1614" s="116"/>
      <c r="P1614" s="118"/>
      <c r="Q1614" s="116"/>
      <c r="R1614" s="116"/>
      <c r="S1614" s="116"/>
    </row>
    <row r="1615" spans="1:19">
      <c r="A1615" s="146"/>
      <c r="B1615" s="147"/>
      <c r="C1615" s="148"/>
      <c r="D1615" s="116"/>
      <c r="E1615" s="149"/>
      <c r="F1615" s="114"/>
      <c r="G1615" s="114"/>
      <c r="H1615" s="150"/>
      <c r="I1615" s="150"/>
      <c r="J1615" s="150"/>
      <c r="K1615" s="151"/>
      <c r="L1615" s="116"/>
      <c r="M1615" s="115"/>
      <c r="N1615" s="114"/>
      <c r="O1615" s="116"/>
      <c r="P1615" s="118"/>
      <c r="Q1615" s="116"/>
      <c r="R1615" s="116"/>
      <c r="S1615" s="116"/>
    </row>
    <row r="1616" spans="1:19">
      <c r="A1616" s="146"/>
      <c r="B1616" s="147"/>
      <c r="C1616" s="148"/>
      <c r="D1616" s="116"/>
      <c r="E1616" s="149"/>
      <c r="F1616" s="114"/>
      <c r="G1616" s="114"/>
      <c r="H1616" s="150"/>
      <c r="I1616" s="150"/>
      <c r="J1616" s="150"/>
      <c r="K1616" s="151"/>
      <c r="L1616" s="116"/>
      <c r="M1616" s="115"/>
      <c r="N1616" s="114"/>
      <c r="O1616" s="116"/>
      <c r="P1616" s="118"/>
      <c r="Q1616" s="116"/>
      <c r="R1616" s="116"/>
      <c r="S1616" s="116"/>
    </row>
    <row r="1617" spans="1:19">
      <c r="A1617" s="146"/>
      <c r="B1617" s="147"/>
      <c r="C1617" s="148"/>
      <c r="D1617" s="116"/>
      <c r="E1617" s="149"/>
      <c r="F1617" s="114"/>
      <c r="G1617" s="114"/>
      <c r="H1617" s="150"/>
      <c r="I1617" s="150"/>
      <c r="J1617" s="150"/>
      <c r="K1617" s="151"/>
      <c r="L1617" s="116"/>
      <c r="M1617" s="115"/>
      <c r="N1617" s="114"/>
      <c r="O1617" s="116"/>
      <c r="P1617" s="118"/>
      <c r="Q1617" s="116"/>
      <c r="R1617" s="116"/>
      <c r="S1617" s="116"/>
    </row>
    <row r="1618" spans="1:19">
      <c r="A1618" s="146"/>
      <c r="B1618" s="147"/>
      <c r="C1618" s="148"/>
      <c r="D1618" s="116"/>
      <c r="E1618" s="149"/>
      <c r="F1618" s="114"/>
      <c r="G1618" s="114"/>
      <c r="H1618" s="150"/>
      <c r="I1618" s="150"/>
      <c r="J1618" s="150"/>
      <c r="K1618" s="151"/>
      <c r="L1618" s="116"/>
      <c r="M1618" s="115"/>
      <c r="N1618" s="114"/>
      <c r="O1618" s="116"/>
      <c r="P1618" s="118"/>
      <c r="Q1618" s="116"/>
      <c r="R1618" s="116"/>
      <c r="S1618" s="116"/>
    </row>
    <row r="1619" spans="1:19">
      <c r="A1619" s="146"/>
      <c r="B1619" s="147"/>
      <c r="C1619" s="148"/>
      <c r="D1619" s="116"/>
      <c r="E1619" s="149"/>
      <c r="F1619" s="114"/>
      <c r="G1619" s="114"/>
      <c r="H1619" s="150"/>
      <c r="I1619" s="150"/>
      <c r="J1619" s="150"/>
      <c r="K1619" s="151"/>
      <c r="L1619" s="116"/>
      <c r="M1619" s="115"/>
      <c r="N1619" s="114"/>
      <c r="O1619" s="116"/>
      <c r="P1619" s="118"/>
      <c r="Q1619" s="116"/>
      <c r="R1619" s="116"/>
      <c r="S1619" s="116"/>
    </row>
    <row r="1620" spans="1:19">
      <c r="A1620" s="146"/>
      <c r="B1620" s="147"/>
      <c r="C1620" s="148"/>
      <c r="D1620" s="116"/>
      <c r="E1620" s="149"/>
      <c r="F1620" s="114"/>
      <c r="G1620" s="114"/>
      <c r="H1620" s="150"/>
      <c r="I1620" s="150"/>
      <c r="J1620" s="150"/>
      <c r="K1620" s="151"/>
      <c r="L1620" s="116"/>
      <c r="M1620" s="115"/>
      <c r="N1620" s="114"/>
      <c r="O1620" s="116"/>
      <c r="P1620" s="118"/>
      <c r="Q1620" s="116"/>
      <c r="R1620" s="116"/>
      <c r="S1620" s="116"/>
    </row>
    <row r="1621" spans="1:19">
      <c r="A1621" s="146"/>
      <c r="B1621" s="147"/>
      <c r="C1621" s="148"/>
      <c r="D1621" s="116"/>
      <c r="E1621" s="149"/>
      <c r="F1621" s="114"/>
      <c r="G1621" s="114"/>
      <c r="H1621" s="150"/>
      <c r="I1621" s="150"/>
      <c r="J1621" s="150"/>
      <c r="K1621" s="151"/>
      <c r="L1621" s="116"/>
      <c r="M1621" s="115"/>
      <c r="N1621" s="114"/>
      <c r="O1621" s="116"/>
      <c r="P1621" s="118"/>
      <c r="Q1621" s="116"/>
      <c r="R1621" s="116"/>
      <c r="S1621" s="116"/>
    </row>
    <row r="1622" spans="1:19">
      <c r="A1622" s="146"/>
      <c r="B1622" s="147"/>
      <c r="C1622" s="148"/>
      <c r="D1622" s="116"/>
      <c r="E1622" s="149"/>
      <c r="F1622" s="114"/>
      <c r="G1622" s="114"/>
      <c r="H1622" s="150"/>
      <c r="I1622" s="150"/>
      <c r="J1622" s="150"/>
      <c r="K1622" s="151"/>
      <c r="L1622" s="116"/>
      <c r="M1622" s="115"/>
      <c r="N1622" s="114"/>
      <c r="O1622" s="116"/>
      <c r="P1622" s="118"/>
      <c r="Q1622" s="116"/>
      <c r="R1622" s="116"/>
      <c r="S1622" s="116"/>
    </row>
    <row r="1623" spans="1:19">
      <c r="A1623" s="146"/>
      <c r="B1623" s="147"/>
      <c r="C1623" s="148"/>
      <c r="D1623" s="116"/>
      <c r="E1623" s="149"/>
      <c r="F1623" s="114"/>
      <c r="G1623" s="114"/>
      <c r="H1623" s="150"/>
      <c r="I1623" s="150"/>
      <c r="J1623" s="150"/>
      <c r="K1623" s="151"/>
      <c r="L1623" s="116"/>
      <c r="M1623" s="115"/>
      <c r="N1623" s="114"/>
      <c r="O1623" s="116"/>
      <c r="P1623" s="118"/>
      <c r="Q1623" s="116"/>
      <c r="R1623" s="116"/>
      <c r="S1623" s="116"/>
    </row>
    <row r="1624" spans="1:19">
      <c r="A1624" s="146"/>
      <c r="B1624" s="147"/>
      <c r="C1624" s="148"/>
      <c r="D1624" s="116"/>
      <c r="E1624" s="149"/>
      <c r="F1624" s="114"/>
      <c r="G1624" s="114"/>
      <c r="H1624" s="150"/>
      <c r="I1624" s="150"/>
      <c r="J1624" s="150"/>
      <c r="K1624" s="151"/>
      <c r="L1624" s="116"/>
      <c r="M1624" s="115"/>
      <c r="N1624" s="114"/>
      <c r="O1624" s="116"/>
      <c r="P1624" s="118"/>
      <c r="Q1624" s="116"/>
      <c r="R1624" s="116"/>
      <c r="S1624" s="116"/>
    </row>
    <row r="1625" spans="1:19">
      <c r="A1625" s="146"/>
      <c r="B1625" s="147"/>
      <c r="C1625" s="148"/>
      <c r="D1625" s="116"/>
      <c r="E1625" s="149"/>
      <c r="F1625" s="114"/>
      <c r="G1625" s="114"/>
      <c r="H1625" s="150"/>
      <c r="I1625" s="150"/>
      <c r="J1625" s="150"/>
      <c r="K1625" s="151"/>
      <c r="L1625" s="116"/>
      <c r="M1625" s="115"/>
      <c r="N1625" s="114"/>
      <c r="O1625" s="116"/>
      <c r="P1625" s="118"/>
      <c r="Q1625" s="116"/>
      <c r="R1625" s="116"/>
      <c r="S1625" s="116"/>
    </row>
    <row r="1626" spans="1:19">
      <c r="A1626" s="146"/>
      <c r="B1626" s="147"/>
      <c r="C1626" s="148"/>
      <c r="D1626" s="116"/>
      <c r="E1626" s="149"/>
      <c r="F1626" s="114"/>
      <c r="G1626" s="114"/>
      <c r="H1626" s="150"/>
      <c r="I1626" s="150"/>
      <c r="J1626" s="150"/>
      <c r="K1626" s="151"/>
      <c r="L1626" s="116"/>
      <c r="M1626" s="115"/>
      <c r="N1626" s="114"/>
      <c r="O1626" s="116"/>
      <c r="P1626" s="118"/>
      <c r="Q1626" s="116"/>
      <c r="R1626" s="116"/>
      <c r="S1626" s="116"/>
    </row>
    <row r="1627" spans="1:19">
      <c r="A1627" s="146"/>
      <c r="B1627" s="147"/>
      <c r="C1627" s="148"/>
      <c r="D1627" s="116"/>
      <c r="E1627" s="149"/>
      <c r="F1627" s="114"/>
      <c r="G1627" s="114"/>
      <c r="H1627" s="150"/>
      <c r="I1627" s="150"/>
      <c r="J1627" s="150"/>
      <c r="K1627" s="151"/>
      <c r="L1627" s="116"/>
      <c r="M1627" s="115"/>
      <c r="N1627" s="114"/>
      <c r="O1627" s="116"/>
      <c r="P1627" s="118"/>
      <c r="Q1627" s="116"/>
      <c r="R1627" s="116"/>
      <c r="S1627" s="116"/>
    </row>
    <row r="1628" spans="1:19">
      <c r="A1628" s="146"/>
      <c r="B1628" s="147"/>
      <c r="C1628" s="148"/>
      <c r="D1628" s="116"/>
      <c r="E1628" s="149"/>
      <c r="F1628" s="114"/>
      <c r="G1628" s="114"/>
      <c r="H1628" s="150"/>
      <c r="I1628" s="150"/>
      <c r="J1628" s="150"/>
      <c r="K1628" s="151"/>
      <c r="L1628" s="116"/>
      <c r="M1628" s="115"/>
      <c r="N1628" s="114"/>
      <c r="O1628" s="116"/>
      <c r="P1628" s="118"/>
      <c r="Q1628" s="116"/>
      <c r="R1628" s="116"/>
      <c r="S1628" s="116"/>
    </row>
    <row r="1629" spans="1:19">
      <c r="A1629" s="146"/>
      <c r="B1629" s="147"/>
      <c r="C1629" s="148"/>
      <c r="D1629" s="116"/>
      <c r="E1629" s="149"/>
      <c r="F1629" s="114"/>
      <c r="G1629" s="114"/>
      <c r="H1629" s="150"/>
      <c r="I1629" s="150"/>
      <c r="J1629" s="150"/>
      <c r="K1629" s="151"/>
      <c r="L1629" s="116"/>
      <c r="M1629" s="115"/>
      <c r="N1629" s="114"/>
      <c r="O1629" s="116"/>
      <c r="P1629" s="118"/>
      <c r="Q1629" s="116"/>
      <c r="R1629" s="116"/>
      <c r="S1629" s="116"/>
    </row>
    <row r="1630" spans="1:19">
      <c r="A1630" s="146"/>
      <c r="B1630" s="147"/>
      <c r="C1630" s="148"/>
      <c r="D1630" s="116"/>
      <c r="E1630" s="149"/>
      <c r="F1630" s="114"/>
      <c r="G1630" s="114"/>
      <c r="H1630" s="150"/>
      <c r="I1630" s="150"/>
      <c r="J1630" s="150"/>
      <c r="K1630" s="151"/>
      <c r="L1630" s="116"/>
      <c r="M1630" s="115"/>
      <c r="N1630" s="114"/>
      <c r="O1630" s="116"/>
      <c r="P1630" s="118"/>
      <c r="Q1630" s="116"/>
      <c r="R1630" s="116"/>
      <c r="S1630" s="116"/>
    </row>
    <row r="1631" spans="1:19">
      <c r="A1631" s="146"/>
      <c r="B1631" s="147"/>
      <c r="C1631" s="148"/>
      <c r="D1631" s="116"/>
      <c r="E1631" s="149"/>
      <c r="F1631" s="114"/>
      <c r="G1631" s="117"/>
      <c r="H1631" s="150"/>
      <c r="I1631" s="150"/>
      <c r="J1631" s="150"/>
      <c r="K1631" s="151"/>
      <c r="L1631" s="116"/>
      <c r="M1631" s="115"/>
      <c r="N1631" s="114"/>
      <c r="O1631" s="116"/>
      <c r="P1631" s="118"/>
      <c r="Q1631" s="116"/>
      <c r="R1631" s="116"/>
      <c r="S1631" s="116"/>
    </row>
    <row r="1632" spans="1:19">
      <c r="A1632" s="146"/>
      <c r="B1632" s="147"/>
      <c r="C1632" s="148"/>
      <c r="D1632" s="116"/>
      <c r="E1632" s="149"/>
      <c r="F1632" s="114"/>
      <c r="G1632" s="114"/>
      <c r="H1632" s="150"/>
      <c r="I1632" s="150"/>
      <c r="J1632" s="150"/>
      <c r="K1632" s="151"/>
      <c r="L1632" s="116"/>
      <c r="M1632" s="115"/>
      <c r="N1632" s="114"/>
      <c r="O1632" s="116"/>
      <c r="P1632" s="118"/>
      <c r="Q1632" s="116"/>
      <c r="R1632" s="116"/>
      <c r="S1632" s="116"/>
    </row>
    <row r="1633" spans="1:19">
      <c r="A1633" s="146"/>
      <c r="B1633" s="147"/>
      <c r="C1633" s="148"/>
      <c r="D1633" s="116"/>
      <c r="E1633" s="149"/>
      <c r="F1633" s="114"/>
      <c r="G1633" s="114"/>
      <c r="H1633" s="150"/>
      <c r="I1633" s="150"/>
      <c r="J1633" s="150"/>
      <c r="K1633" s="151"/>
      <c r="L1633" s="116"/>
      <c r="M1633" s="115"/>
      <c r="N1633" s="114"/>
      <c r="O1633" s="116"/>
      <c r="P1633" s="118"/>
      <c r="Q1633" s="116"/>
      <c r="R1633" s="116"/>
      <c r="S1633" s="116"/>
    </row>
    <row r="1634" spans="1:19">
      <c r="A1634" s="146"/>
      <c r="B1634" s="147"/>
      <c r="C1634" s="148"/>
      <c r="D1634" s="116"/>
      <c r="E1634" s="149"/>
      <c r="F1634" s="114"/>
      <c r="G1634" s="114"/>
      <c r="H1634" s="150"/>
      <c r="I1634" s="150"/>
      <c r="J1634" s="150"/>
      <c r="K1634" s="151"/>
      <c r="L1634" s="116"/>
      <c r="M1634" s="115"/>
      <c r="N1634" s="114"/>
      <c r="O1634" s="116"/>
      <c r="P1634" s="118"/>
      <c r="Q1634" s="116"/>
      <c r="R1634" s="116"/>
      <c r="S1634" s="116"/>
    </row>
    <row r="1635" spans="1:19">
      <c r="A1635" s="146"/>
      <c r="B1635" s="147"/>
      <c r="C1635" s="148"/>
      <c r="D1635" s="116"/>
      <c r="E1635" s="149"/>
      <c r="F1635" s="114"/>
      <c r="G1635" s="114"/>
      <c r="H1635" s="150"/>
      <c r="I1635" s="150"/>
      <c r="J1635" s="150"/>
      <c r="K1635" s="151"/>
      <c r="L1635" s="116"/>
      <c r="M1635" s="115"/>
      <c r="N1635" s="114"/>
      <c r="O1635" s="116"/>
      <c r="P1635" s="118"/>
      <c r="Q1635" s="116"/>
      <c r="R1635" s="116"/>
      <c r="S1635" s="116"/>
    </row>
    <row r="1636" spans="1:19">
      <c r="A1636" s="146"/>
      <c r="B1636" s="147"/>
      <c r="C1636" s="148"/>
      <c r="D1636" s="116"/>
      <c r="E1636" s="149"/>
      <c r="F1636" s="114"/>
      <c r="G1636" s="114"/>
      <c r="H1636" s="150"/>
      <c r="I1636" s="150"/>
      <c r="J1636" s="150"/>
      <c r="K1636" s="151"/>
      <c r="L1636" s="116"/>
      <c r="M1636" s="115"/>
      <c r="N1636" s="114"/>
      <c r="O1636" s="116"/>
      <c r="P1636" s="118"/>
      <c r="Q1636" s="116"/>
      <c r="R1636" s="116"/>
      <c r="S1636" s="116"/>
    </row>
    <row r="1637" spans="1:19">
      <c r="A1637" s="146"/>
      <c r="B1637" s="147"/>
      <c r="C1637" s="148"/>
      <c r="D1637" s="116"/>
      <c r="E1637" s="149"/>
      <c r="F1637" s="114"/>
      <c r="G1637" s="114"/>
      <c r="H1637" s="150"/>
      <c r="I1637" s="150"/>
      <c r="J1637" s="150"/>
      <c r="K1637" s="151"/>
      <c r="L1637" s="116"/>
      <c r="M1637" s="115"/>
      <c r="N1637" s="114"/>
      <c r="O1637" s="116"/>
      <c r="P1637" s="118"/>
      <c r="Q1637" s="116"/>
      <c r="R1637" s="116"/>
      <c r="S1637" s="116"/>
    </row>
    <row r="1638" spans="1:19">
      <c r="A1638" s="146"/>
      <c r="B1638" s="147"/>
      <c r="C1638" s="148"/>
      <c r="D1638" s="116"/>
      <c r="E1638" s="149"/>
      <c r="F1638" s="114"/>
      <c r="G1638" s="114"/>
      <c r="H1638" s="150"/>
      <c r="I1638" s="150"/>
      <c r="J1638" s="150"/>
      <c r="K1638" s="151"/>
      <c r="L1638" s="116"/>
      <c r="M1638" s="115"/>
      <c r="N1638" s="114"/>
      <c r="O1638" s="116"/>
      <c r="P1638" s="118"/>
      <c r="Q1638" s="116"/>
      <c r="R1638" s="116"/>
      <c r="S1638" s="116"/>
    </row>
    <row r="1639" spans="1:19">
      <c r="A1639" s="146"/>
      <c r="B1639" s="147"/>
      <c r="C1639" s="148"/>
      <c r="D1639" s="116"/>
      <c r="E1639" s="149"/>
      <c r="F1639" s="114"/>
      <c r="G1639" s="114"/>
      <c r="H1639" s="150"/>
      <c r="I1639" s="150"/>
      <c r="J1639" s="150"/>
      <c r="K1639" s="151"/>
      <c r="L1639" s="116"/>
      <c r="M1639" s="115"/>
      <c r="N1639" s="114"/>
      <c r="O1639" s="116"/>
      <c r="P1639" s="118"/>
      <c r="Q1639" s="116"/>
      <c r="R1639" s="116"/>
      <c r="S1639" s="116"/>
    </row>
    <row r="1640" spans="1:19">
      <c r="A1640" s="146"/>
      <c r="B1640" s="147"/>
      <c r="C1640" s="148"/>
      <c r="D1640" s="116"/>
      <c r="E1640" s="149"/>
      <c r="F1640" s="114"/>
      <c r="G1640" s="114"/>
      <c r="H1640" s="150"/>
      <c r="I1640" s="150"/>
      <c r="J1640" s="150"/>
      <c r="K1640" s="151"/>
      <c r="L1640" s="116"/>
      <c r="M1640" s="115"/>
      <c r="N1640" s="114"/>
      <c r="O1640" s="116"/>
      <c r="P1640" s="118"/>
      <c r="Q1640" s="116"/>
      <c r="R1640" s="116"/>
      <c r="S1640" s="116"/>
    </row>
    <row r="1641" spans="1:19">
      <c r="A1641" s="146"/>
      <c r="B1641" s="147"/>
      <c r="C1641" s="148"/>
      <c r="D1641" s="116"/>
      <c r="E1641" s="149"/>
      <c r="F1641" s="114"/>
      <c r="G1641" s="114"/>
      <c r="H1641" s="150"/>
      <c r="I1641" s="150"/>
      <c r="J1641" s="150"/>
      <c r="K1641" s="151"/>
      <c r="L1641" s="116"/>
      <c r="M1641" s="115"/>
      <c r="N1641" s="114"/>
      <c r="O1641" s="116"/>
      <c r="P1641" s="118"/>
      <c r="Q1641" s="116"/>
      <c r="R1641" s="116"/>
      <c r="S1641" s="116"/>
    </row>
    <row r="1642" spans="1:19">
      <c r="A1642" s="146"/>
      <c r="B1642" s="147"/>
      <c r="C1642" s="148"/>
      <c r="D1642" s="116"/>
      <c r="E1642" s="149"/>
      <c r="F1642" s="114"/>
      <c r="G1642" s="114"/>
      <c r="H1642" s="150"/>
      <c r="I1642" s="150"/>
      <c r="J1642" s="150"/>
      <c r="K1642" s="151"/>
      <c r="L1642" s="116"/>
      <c r="M1642" s="115"/>
      <c r="N1642" s="114"/>
      <c r="O1642" s="116"/>
      <c r="P1642" s="118"/>
      <c r="Q1642" s="116"/>
      <c r="R1642" s="116"/>
      <c r="S1642" s="116"/>
    </row>
    <row r="1643" spans="1:19">
      <c r="A1643" s="146"/>
      <c r="B1643" s="147"/>
      <c r="C1643" s="148"/>
      <c r="D1643" s="116"/>
      <c r="E1643" s="116"/>
      <c r="F1643" s="114"/>
      <c r="G1643" s="114"/>
      <c r="H1643" s="116"/>
      <c r="I1643" s="116"/>
      <c r="J1643" s="116"/>
      <c r="K1643" s="151"/>
      <c r="L1643" s="116"/>
      <c r="M1643" s="115"/>
      <c r="N1643" s="114"/>
      <c r="O1643" s="116"/>
      <c r="P1643" s="207"/>
      <c r="Q1643" s="116"/>
      <c r="R1643" s="116"/>
      <c r="S1643" s="116"/>
    </row>
  </sheetData>
  <autoFilter ref="G434:G471" xr:uid="{00000000-0001-0000-0100-000000000000}"/>
  <phoneticPr fontId="44" type="noConversion"/>
  <pageMargins left="0.7" right="0.7" top="0.75" bottom="0.75" header="0.3" footer="0.3"/>
  <pageSetup paperSize="9" scale="34"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tabColor rgb="FF92D050"/>
  </sheetPr>
  <dimension ref="A1:E409"/>
  <sheetViews>
    <sheetView zoomScale="130" zoomScaleNormal="130" workbookViewId="0">
      <pane ySplit="1" topLeftCell="A74" activePane="bottomLeft" state="frozen"/>
      <selection pane="bottomLeft" activeCell="D77" sqref="D77"/>
    </sheetView>
  </sheetViews>
  <sheetFormatPr defaultColWidth="8.875" defaultRowHeight="14.25"/>
  <cols>
    <col min="1" max="1" width="6.375" style="354" hidden="1" customWidth="1"/>
    <col min="2" max="2" width="13.125" style="354" customWidth="1"/>
    <col min="3" max="3" width="66.375" style="360" customWidth="1"/>
    <col min="4" max="5" width="9.875" style="354" customWidth="1"/>
    <col min="6" max="16384" width="8.875" style="354"/>
  </cols>
  <sheetData>
    <row r="1" spans="1:5" ht="16.149999999999999" customHeight="1">
      <c r="A1" s="355"/>
      <c r="B1" s="355" t="s">
        <v>0</v>
      </c>
      <c r="C1" s="356" t="s">
        <v>86</v>
      </c>
      <c r="D1" s="352" t="s">
        <v>87</v>
      </c>
      <c r="E1" s="352" t="s">
        <v>977</v>
      </c>
    </row>
    <row r="2" spans="1:5">
      <c r="A2" s="357"/>
      <c r="B2" s="358">
        <v>46082</v>
      </c>
      <c r="C2" s="359" t="s">
        <v>966</v>
      </c>
      <c r="D2" s="353">
        <v>20</v>
      </c>
      <c r="E2" s="353">
        <v>1</v>
      </c>
    </row>
    <row r="3" spans="1:5">
      <c r="A3" s="357"/>
      <c r="B3" s="358">
        <v>46083</v>
      </c>
      <c r="C3" s="359" t="s">
        <v>967</v>
      </c>
      <c r="D3" s="353">
        <v>10</v>
      </c>
      <c r="E3" s="353">
        <v>1</v>
      </c>
    </row>
    <row r="4" spans="1:5">
      <c r="A4" s="357"/>
      <c r="B4" s="358">
        <v>46084</v>
      </c>
      <c r="C4" s="359" t="s">
        <v>967</v>
      </c>
      <c r="D4" s="353">
        <v>10</v>
      </c>
      <c r="E4" s="353">
        <v>1</v>
      </c>
    </row>
    <row r="5" spans="1:5">
      <c r="A5" s="357"/>
      <c r="B5" s="358">
        <v>46085</v>
      </c>
      <c r="C5" s="359" t="s">
        <v>967</v>
      </c>
      <c r="D5" s="353">
        <v>10</v>
      </c>
      <c r="E5" s="353">
        <v>1</v>
      </c>
    </row>
    <row r="6" spans="1:5">
      <c r="A6" s="357"/>
      <c r="B6" s="358">
        <v>46086</v>
      </c>
      <c r="C6" s="359" t="s">
        <v>967</v>
      </c>
      <c r="D6" s="353">
        <v>10</v>
      </c>
      <c r="E6" s="353">
        <v>1</v>
      </c>
    </row>
    <row r="7" spans="1:5">
      <c r="A7" s="357"/>
      <c r="B7" s="358">
        <v>46087</v>
      </c>
      <c r="C7" s="359" t="s">
        <v>968</v>
      </c>
      <c r="D7" s="353">
        <v>30</v>
      </c>
      <c r="E7" s="353">
        <v>1</v>
      </c>
    </row>
    <row r="8" spans="1:5">
      <c r="A8" s="357"/>
      <c r="B8" s="358">
        <v>46088</v>
      </c>
      <c r="C8" s="359" t="s">
        <v>968</v>
      </c>
      <c r="D8" s="353">
        <v>30</v>
      </c>
      <c r="E8" s="353">
        <v>1</v>
      </c>
    </row>
    <row r="9" spans="1:5">
      <c r="A9" s="357"/>
      <c r="B9" s="358">
        <v>46089</v>
      </c>
      <c r="C9" s="359" t="s">
        <v>968</v>
      </c>
      <c r="D9" s="353">
        <v>30</v>
      </c>
      <c r="E9" s="353">
        <v>1</v>
      </c>
    </row>
    <row r="10" spans="1:5">
      <c r="A10" s="357"/>
      <c r="B10" s="358">
        <v>46090</v>
      </c>
      <c r="C10" s="359" t="s">
        <v>968</v>
      </c>
      <c r="D10" s="353">
        <v>30</v>
      </c>
      <c r="E10" s="353">
        <v>1</v>
      </c>
    </row>
    <row r="11" spans="1:5">
      <c r="A11" s="357"/>
      <c r="B11" s="358">
        <v>46091</v>
      </c>
      <c r="C11" s="359" t="s">
        <v>968</v>
      </c>
      <c r="D11" s="353">
        <v>30</v>
      </c>
      <c r="E11" s="353">
        <v>1</v>
      </c>
    </row>
    <row r="12" spans="1:5">
      <c r="A12" s="357"/>
      <c r="B12" s="358">
        <v>46092</v>
      </c>
      <c r="C12" s="359" t="s">
        <v>968</v>
      </c>
      <c r="D12" s="353">
        <v>30</v>
      </c>
      <c r="E12" s="353">
        <v>1</v>
      </c>
    </row>
    <row r="13" spans="1:5">
      <c r="A13" s="357"/>
      <c r="B13" s="358">
        <v>46093</v>
      </c>
      <c r="C13" s="359" t="s">
        <v>968</v>
      </c>
      <c r="D13" s="353">
        <v>30</v>
      </c>
      <c r="E13" s="353">
        <v>1</v>
      </c>
    </row>
    <row r="14" spans="1:5">
      <c r="A14" s="357"/>
      <c r="B14" s="358">
        <v>46094</v>
      </c>
      <c r="C14" s="359" t="s">
        <v>969</v>
      </c>
      <c r="D14" s="353">
        <v>5</v>
      </c>
      <c r="E14" s="353">
        <v>1</v>
      </c>
    </row>
    <row r="15" spans="1:5">
      <c r="A15" s="357"/>
      <c r="B15" s="358">
        <v>46095</v>
      </c>
      <c r="C15" s="359" t="s">
        <v>969</v>
      </c>
      <c r="D15" s="353">
        <v>5</v>
      </c>
      <c r="E15" s="353">
        <v>1</v>
      </c>
    </row>
    <row r="16" spans="1:5">
      <c r="A16" s="357"/>
      <c r="B16" s="358">
        <v>46096</v>
      </c>
      <c r="C16" s="359" t="s">
        <v>969</v>
      </c>
      <c r="D16" s="353">
        <v>5</v>
      </c>
      <c r="E16" s="353">
        <v>1</v>
      </c>
    </row>
    <row r="17" spans="1:5">
      <c r="A17" s="357"/>
      <c r="B17" s="358">
        <v>46097</v>
      </c>
      <c r="C17" s="359" t="s">
        <v>968</v>
      </c>
      <c r="D17" s="353">
        <v>30</v>
      </c>
      <c r="E17" s="353">
        <v>1</v>
      </c>
    </row>
    <row r="18" spans="1:5">
      <c r="A18" s="357"/>
      <c r="B18" s="358">
        <v>46098</v>
      </c>
      <c r="C18" s="359" t="s">
        <v>968</v>
      </c>
      <c r="D18" s="353">
        <v>30</v>
      </c>
      <c r="E18" s="353">
        <v>1</v>
      </c>
    </row>
    <row r="19" spans="1:5">
      <c r="A19" s="357"/>
      <c r="B19" s="358">
        <v>46099</v>
      </c>
      <c r="C19" s="359" t="s">
        <v>968</v>
      </c>
      <c r="D19" s="353">
        <v>30</v>
      </c>
      <c r="E19" s="353">
        <v>1</v>
      </c>
    </row>
    <row r="20" spans="1:5">
      <c r="A20" s="357"/>
      <c r="B20" s="358">
        <v>46100</v>
      </c>
      <c r="C20" s="359" t="s">
        <v>968</v>
      </c>
      <c r="D20" s="353">
        <v>28</v>
      </c>
      <c r="E20" s="353">
        <v>1</v>
      </c>
    </row>
    <row r="21" spans="1:5">
      <c r="A21" s="357"/>
      <c r="B21" s="358">
        <v>46101</v>
      </c>
      <c r="C21" s="359" t="s">
        <v>968</v>
      </c>
      <c r="D21" s="353">
        <v>28</v>
      </c>
      <c r="E21" s="353">
        <v>1</v>
      </c>
    </row>
    <row r="22" spans="1:5">
      <c r="A22" s="357"/>
      <c r="B22" s="358">
        <v>46102</v>
      </c>
      <c r="C22" s="359" t="s">
        <v>968</v>
      </c>
      <c r="D22" s="353">
        <v>28</v>
      </c>
      <c r="E22" s="353">
        <v>1</v>
      </c>
    </row>
    <row r="23" spans="1:5">
      <c r="A23" s="357"/>
      <c r="B23" s="358">
        <v>46104</v>
      </c>
      <c r="C23" s="359" t="s">
        <v>969</v>
      </c>
      <c r="D23" s="353">
        <v>5</v>
      </c>
      <c r="E23" s="353">
        <v>1</v>
      </c>
    </row>
    <row r="24" spans="1:5">
      <c r="A24" s="357"/>
      <c r="B24" s="358">
        <v>46105</v>
      </c>
      <c r="C24" s="359" t="s">
        <v>969</v>
      </c>
      <c r="D24" s="353">
        <v>5</v>
      </c>
      <c r="E24" s="353">
        <v>1</v>
      </c>
    </row>
    <row r="25" spans="1:5">
      <c r="A25" s="357"/>
      <c r="B25" s="358">
        <v>46106</v>
      </c>
      <c r="C25" s="359" t="s">
        <v>969</v>
      </c>
      <c r="D25" s="353">
        <v>5</v>
      </c>
      <c r="E25" s="353">
        <v>1</v>
      </c>
    </row>
    <row r="26" spans="1:5">
      <c r="A26" s="357"/>
      <c r="B26" s="358">
        <v>46107</v>
      </c>
      <c r="C26" s="359" t="s">
        <v>969</v>
      </c>
      <c r="D26" s="353">
        <v>5</v>
      </c>
      <c r="E26" s="353">
        <v>1</v>
      </c>
    </row>
    <row r="27" spans="1:5">
      <c r="A27" s="357"/>
      <c r="B27" s="358">
        <v>46108</v>
      </c>
      <c r="C27" s="359" t="s">
        <v>968</v>
      </c>
      <c r="D27" s="353">
        <v>20</v>
      </c>
      <c r="E27" s="353">
        <v>1</v>
      </c>
    </row>
    <row r="28" spans="1:5">
      <c r="A28" s="357"/>
      <c r="B28" s="358">
        <v>46109</v>
      </c>
      <c r="C28" s="359"/>
      <c r="D28" s="353"/>
      <c r="E28" s="353"/>
    </row>
    <row r="29" spans="1:5">
      <c r="A29" s="357"/>
      <c r="B29" s="358">
        <v>46110</v>
      </c>
      <c r="C29" s="359"/>
      <c r="D29" s="353"/>
      <c r="E29" s="353"/>
    </row>
    <row r="30" spans="1:5">
      <c r="A30" s="357"/>
      <c r="B30" s="358">
        <v>46111</v>
      </c>
      <c r="C30" s="359"/>
      <c r="D30" s="353"/>
      <c r="E30" s="353"/>
    </row>
    <row r="31" spans="1:5">
      <c r="A31" s="357"/>
      <c r="B31" s="358">
        <v>46112</v>
      </c>
      <c r="C31" s="359"/>
      <c r="D31" s="353"/>
      <c r="E31" s="353"/>
    </row>
    <row r="32" spans="1:5">
      <c r="A32" s="357"/>
      <c r="B32" s="358">
        <v>46113</v>
      </c>
      <c r="C32" s="359"/>
      <c r="D32" s="353"/>
      <c r="E32" s="353"/>
    </row>
    <row r="33" spans="1:5">
      <c r="A33" s="357"/>
      <c r="B33" s="358">
        <v>46114</v>
      </c>
      <c r="C33" s="359"/>
      <c r="D33" s="353"/>
      <c r="E33" s="353"/>
    </row>
    <row r="34" spans="1:5">
      <c r="A34" s="357"/>
      <c r="B34" s="358">
        <v>46115</v>
      </c>
      <c r="C34" s="359" t="s">
        <v>969</v>
      </c>
      <c r="D34" s="353">
        <v>5</v>
      </c>
      <c r="E34" s="353">
        <v>1</v>
      </c>
    </row>
    <row r="35" spans="1:5">
      <c r="A35" s="357"/>
      <c r="B35" s="358">
        <v>46116</v>
      </c>
      <c r="C35" s="359"/>
      <c r="D35" s="353"/>
      <c r="E35" s="353"/>
    </row>
    <row r="36" spans="1:5">
      <c r="A36" s="357"/>
      <c r="B36" s="358">
        <v>46117</v>
      </c>
      <c r="C36" s="359"/>
      <c r="D36" s="353"/>
      <c r="E36" s="353"/>
    </row>
    <row r="37" spans="1:5">
      <c r="A37" s="357"/>
      <c r="B37" s="358">
        <v>46118</v>
      </c>
      <c r="C37" s="359"/>
      <c r="D37" s="353"/>
      <c r="E37" s="353"/>
    </row>
    <row r="38" spans="1:5">
      <c r="A38" s="357"/>
      <c r="B38" s="358">
        <v>46119</v>
      </c>
      <c r="C38" s="359"/>
      <c r="D38" s="353"/>
      <c r="E38" s="353"/>
    </row>
    <row r="39" spans="1:5">
      <c r="A39" s="357"/>
      <c r="B39" s="358">
        <v>46120</v>
      </c>
      <c r="C39" s="359"/>
      <c r="D39" s="353"/>
      <c r="E39" s="353"/>
    </row>
    <row r="40" spans="1:5">
      <c r="A40" s="357"/>
      <c r="B40" s="358">
        <v>46121</v>
      </c>
      <c r="C40" s="359"/>
      <c r="D40" s="353"/>
      <c r="E40" s="353"/>
    </row>
    <row r="41" spans="1:5">
      <c r="A41" s="357"/>
      <c r="B41" s="358">
        <v>46122</v>
      </c>
      <c r="C41" s="359"/>
      <c r="D41" s="353"/>
      <c r="E41" s="353"/>
    </row>
    <row r="42" spans="1:5">
      <c r="A42" s="357"/>
      <c r="B42" s="358">
        <v>46123</v>
      </c>
      <c r="C42" s="359"/>
      <c r="D42" s="353"/>
      <c r="E42" s="353"/>
    </row>
    <row r="43" spans="1:5">
      <c r="A43" s="357"/>
      <c r="B43" s="358">
        <v>46124</v>
      </c>
      <c r="C43" s="359"/>
      <c r="D43" s="353"/>
      <c r="E43" s="353"/>
    </row>
    <row r="44" spans="1:5">
      <c r="A44" s="357"/>
      <c r="B44" s="358">
        <v>46125</v>
      </c>
      <c r="C44" s="359" t="s">
        <v>970</v>
      </c>
      <c r="D44" s="353">
        <v>20</v>
      </c>
      <c r="E44" s="353">
        <v>1</v>
      </c>
    </row>
    <row r="45" spans="1:5">
      <c r="A45" s="357"/>
      <c r="B45" s="358">
        <v>46126</v>
      </c>
      <c r="C45" s="359"/>
      <c r="D45" s="353"/>
      <c r="E45" s="353"/>
    </row>
    <row r="46" spans="1:5">
      <c r="A46" s="357"/>
      <c r="B46" s="358">
        <v>46127</v>
      </c>
      <c r="C46" s="359"/>
      <c r="D46" s="353"/>
      <c r="E46" s="353"/>
    </row>
    <row r="47" spans="1:5">
      <c r="A47" s="357"/>
      <c r="B47" s="358">
        <v>46128</v>
      </c>
      <c r="C47" s="359"/>
      <c r="D47" s="353"/>
      <c r="E47" s="353"/>
    </row>
    <row r="48" spans="1:5">
      <c r="A48" s="357"/>
      <c r="B48" s="358">
        <v>46129</v>
      </c>
      <c r="C48" s="359"/>
      <c r="D48" s="353"/>
      <c r="E48" s="353"/>
    </row>
    <row r="49" spans="1:5">
      <c r="A49" s="357"/>
      <c r="B49" s="358">
        <v>46130</v>
      </c>
      <c r="C49" s="359"/>
      <c r="D49" s="353"/>
      <c r="E49" s="353"/>
    </row>
    <row r="50" spans="1:5">
      <c r="A50" s="357"/>
      <c r="B50" s="358">
        <v>46131</v>
      </c>
      <c r="C50" s="359"/>
      <c r="D50" s="353"/>
      <c r="E50" s="353"/>
    </row>
    <row r="51" spans="1:5">
      <c r="A51" s="357"/>
      <c r="B51" s="358">
        <v>46132</v>
      </c>
      <c r="C51" s="359" t="s">
        <v>971</v>
      </c>
      <c r="D51" s="353">
        <v>20</v>
      </c>
      <c r="E51" s="353">
        <v>1</v>
      </c>
    </row>
    <row r="52" spans="1:5">
      <c r="A52" s="357"/>
      <c r="B52" s="358">
        <v>46133</v>
      </c>
      <c r="C52" s="359" t="s">
        <v>1525</v>
      </c>
      <c r="D52" s="353">
        <v>20</v>
      </c>
      <c r="E52" s="353">
        <v>1</v>
      </c>
    </row>
    <row r="53" spans="1:5">
      <c r="A53" s="357"/>
      <c r="B53" s="358">
        <v>46134</v>
      </c>
      <c r="C53" s="359" t="s">
        <v>971</v>
      </c>
      <c r="D53" s="353">
        <v>20</v>
      </c>
      <c r="E53" s="353">
        <v>1</v>
      </c>
    </row>
    <row r="54" spans="1:5">
      <c r="A54" s="357"/>
      <c r="B54" s="358">
        <v>46135</v>
      </c>
      <c r="C54" s="359" t="s">
        <v>972</v>
      </c>
      <c r="D54" s="353">
        <v>20</v>
      </c>
      <c r="E54" s="353">
        <v>1</v>
      </c>
    </row>
    <row r="55" spans="1:5">
      <c r="A55" s="357"/>
      <c r="B55" s="358">
        <v>46136</v>
      </c>
      <c r="C55" s="359" t="s">
        <v>973</v>
      </c>
      <c r="D55" s="353">
        <v>20</v>
      </c>
      <c r="E55" s="353">
        <v>1</v>
      </c>
    </row>
    <row r="56" spans="1:5">
      <c r="A56" s="357"/>
      <c r="B56" s="358">
        <v>46137</v>
      </c>
      <c r="C56" s="359" t="s">
        <v>973</v>
      </c>
      <c r="D56" s="353">
        <v>20</v>
      </c>
      <c r="E56" s="353">
        <v>1</v>
      </c>
    </row>
    <row r="57" spans="1:5">
      <c r="A57" s="357"/>
      <c r="B57" s="358">
        <v>46138</v>
      </c>
      <c r="C57" s="359" t="s">
        <v>974</v>
      </c>
      <c r="D57" s="353">
        <v>20</v>
      </c>
      <c r="E57" s="353">
        <v>1</v>
      </c>
    </row>
    <row r="58" spans="1:5">
      <c r="A58" s="357"/>
      <c r="B58" s="358">
        <v>46139</v>
      </c>
      <c r="C58" s="359"/>
      <c r="D58" s="353"/>
      <c r="E58" s="353"/>
    </row>
    <row r="59" spans="1:5">
      <c r="A59" s="357"/>
      <c r="B59" s="358">
        <v>46140</v>
      </c>
      <c r="C59" s="359"/>
      <c r="D59" s="353"/>
      <c r="E59" s="353"/>
    </row>
    <row r="60" spans="1:5">
      <c r="A60" s="357"/>
      <c r="B60" s="358">
        <v>46141</v>
      </c>
      <c r="C60" s="359"/>
      <c r="D60" s="353"/>
      <c r="E60" s="353"/>
    </row>
    <row r="61" spans="1:5">
      <c r="A61" s="357"/>
      <c r="B61" s="358">
        <v>46142</v>
      </c>
      <c r="C61" s="359"/>
      <c r="D61" s="353"/>
      <c r="E61" s="353"/>
    </row>
    <row r="62" spans="1:5">
      <c r="A62" s="357"/>
      <c r="B62" s="358">
        <v>46143</v>
      </c>
      <c r="C62" s="359"/>
      <c r="D62" s="353"/>
      <c r="E62" s="353"/>
    </row>
    <row r="63" spans="1:5">
      <c r="A63" s="357"/>
      <c r="B63" s="358">
        <v>46144</v>
      </c>
      <c r="C63" s="359"/>
      <c r="D63" s="353"/>
      <c r="E63" s="353"/>
    </row>
    <row r="64" spans="1:5">
      <c r="A64" s="357"/>
      <c r="B64" s="358">
        <v>46145</v>
      </c>
      <c r="C64" s="359"/>
      <c r="D64" s="353"/>
      <c r="E64" s="353"/>
    </row>
    <row r="65" spans="1:5">
      <c r="A65" s="357"/>
      <c r="B65" s="358">
        <v>46146</v>
      </c>
      <c r="C65" s="359"/>
      <c r="D65" s="353"/>
      <c r="E65" s="353"/>
    </row>
    <row r="66" spans="1:5">
      <c r="A66" s="357"/>
      <c r="B66" s="358">
        <v>46147</v>
      </c>
      <c r="C66" s="359"/>
      <c r="D66" s="353"/>
      <c r="E66" s="353"/>
    </row>
    <row r="67" spans="1:5">
      <c r="A67" s="357"/>
      <c r="B67" s="358">
        <v>46148</v>
      </c>
      <c r="C67" s="359" t="s">
        <v>969</v>
      </c>
      <c r="D67" s="353">
        <v>5</v>
      </c>
      <c r="E67" s="353">
        <v>1</v>
      </c>
    </row>
    <row r="68" spans="1:5">
      <c r="A68" s="357"/>
      <c r="B68" s="358">
        <v>46149</v>
      </c>
      <c r="C68" s="359" t="s">
        <v>976</v>
      </c>
      <c r="D68" s="353">
        <v>20</v>
      </c>
      <c r="E68" s="353">
        <v>1</v>
      </c>
    </row>
    <row r="69" spans="1:5">
      <c r="A69" s="357"/>
      <c r="B69" s="358">
        <v>46150</v>
      </c>
      <c r="C69" s="359" t="s">
        <v>976</v>
      </c>
      <c r="D69" s="353">
        <v>20</v>
      </c>
      <c r="E69" s="353">
        <v>1</v>
      </c>
    </row>
    <row r="70" spans="1:5">
      <c r="A70" s="357"/>
      <c r="B70" s="358">
        <v>46151</v>
      </c>
      <c r="C70" s="359"/>
      <c r="D70" s="353"/>
      <c r="E70" s="353"/>
    </row>
    <row r="71" spans="1:5">
      <c r="A71" s="357"/>
      <c r="B71" s="358">
        <v>46152</v>
      </c>
      <c r="C71" s="359"/>
      <c r="D71" s="353"/>
      <c r="E71" s="353"/>
    </row>
    <row r="72" spans="1:5">
      <c r="A72" s="357"/>
      <c r="B72" s="358">
        <v>46153</v>
      </c>
      <c r="C72" s="359"/>
      <c r="D72" s="353"/>
      <c r="E72" s="353"/>
    </row>
    <row r="73" spans="1:5">
      <c r="A73" s="357"/>
      <c r="B73" s="358">
        <v>46154</v>
      </c>
      <c r="C73" s="359"/>
      <c r="D73" s="353"/>
      <c r="E73" s="353"/>
    </row>
    <row r="74" spans="1:5">
      <c r="A74" s="357"/>
      <c r="B74" s="358">
        <v>46155</v>
      </c>
      <c r="C74" s="359"/>
      <c r="D74" s="353"/>
      <c r="E74" s="353"/>
    </row>
    <row r="75" spans="1:5">
      <c r="A75" s="357"/>
      <c r="B75" s="358">
        <v>46156</v>
      </c>
      <c r="C75" s="359"/>
      <c r="D75" s="353"/>
      <c r="E75" s="353"/>
    </row>
    <row r="76" spans="1:5" s="620" customFormat="1">
      <c r="A76" s="616"/>
      <c r="B76" s="617">
        <v>46163</v>
      </c>
      <c r="C76" s="618" t="s">
        <v>975</v>
      </c>
      <c r="D76" s="619">
        <v>25</v>
      </c>
      <c r="E76" s="619">
        <v>1</v>
      </c>
    </row>
    <row r="77" spans="1:5">
      <c r="A77" s="357"/>
      <c r="B77" s="358">
        <v>46035</v>
      </c>
      <c r="C77" s="359" t="s">
        <v>978</v>
      </c>
      <c r="D77" s="353">
        <v>30</v>
      </c>
      <c r="E77" s="353">
        <v>2</v>
      </c>
    </row>
    <row r="78" spans="1:5">
      <c r="A78" s="357"/>
      <c r="B78" s="358">
        <v>46036</v>
      </c>
      <c r="C78" s="359" t="s">
        <v>978</v>
      </c>
      <c r="D78" s="353">
        <v>30</v>
      </c>
      <c r="E78" s="353">
        <v>2</v>
      </c>
    </row>
    <row r="79" spans="1:5">
      <c r="A79" s="357"/>
      <c r="B79" s="358">
        <v>46037</v>
      </c>
      <c r="C79" s="359" t="s">
        <v>979</v>
      </c>
      <c r="D79" s="353">
        <v>15</v>
      </c>
      <c r="E79" s="353">
        <v>2</v>
      </c>
    </row>
    <row r="80" spans="1:5">
      <c r="A80" s="357"/>
      <c r="B80" s="358">
        <v>46038</v>
      </c>
      <c r="C80" s="359" t="s">
        <v>979</v>
      </c>
      <c r="D80" s="353">
        <v>15</v>
      </c>
      <c r="E80" s="353">
        <v>2</v>
      </c>
    </row>
    <row r="81" spans="1:5">
      <c r="A81" s="357"/>
      <c r="B81" s="358">
        <v>46039</v>
      </c>
      <c r="C81" s="359" t="s">
        <v>979</v>
      </c>
      <c r="D81" s="353">
        <v>15</v>
      </c>
      <c r="E81" s="353">
        <v>2</v>
      </c>
    </row>
    <row r="82" spans="1:5">
      <c r="A82" s="357"/>
      <c r="B82" s="358">
        <v>46040</v>
      </c>
      <c r="C82" s="359" t="s">
        <v>979</v>
      </c>
      <c r="D82" s="353">
        <v>15</v>
      </c>
      <c r="E82" s="353">
        <v>2</v>
      </c>
    </row>
    <row r="83" spans="1:5">
      <c r="A83" s="357"/>
      <c r="B83" s="358">
        <v>46041</v>
      </c>
      <c r="C83" s="359" t="s">
        <v>979</v>
      </c>
      <c r="D83" s="353">
        <v>15</v>
      </c>
      <c r="E83" s="353">
        <v>2</v>
      </c>
    </row>
    <row r="84" spans="1:5">
      <c r="A84" s="357"/>
      <c r="B84" s="358">
        <v>46042</v>
      </c>
      <c r="C84" s="359" t="s">
        <v>978</v>
      </c>
      <c r="D84" s="353">
        <v>35</v>
      </c>
      <c r="E84" s="353">
        <v>2</v>
      </c>
    </row>
    <row r="85" spans="1:5">
      <c r="A85" s="357"/>
      <c r="B85" s="358">
        <v>46043</v>
      </c>
      <c r="C85" s="359" t="s">
        <v>980</v>
      </c>
      <c r="D85" s="353">
        <v>32</v>
      </c>
      <c r="E85" s="353">
        <v>2</v>
      </c>
    </row>
    <row r="86" spans="1:5">
      <c r="A86" s="357"/>
      <c r="B86" s="358">
        <v>46044</v>
      </c>
      <c r="C86" s="359" t="s">
        <v>980</v>
      </c>
      <c r="D86" s="353">
        <v>32</v>
      </c>
      <c r="E86" s="353">
        <v>2</v>
      </c>
    </row>
    <row r="87" spans="1:5">
      <c r="A87" s="357"/>
      <c r="B87" s="358">
        <v>46045</v>
      </c>
      <c r="C87" s="359" t="s">
        <v>980</v>
      </c>
      <c r="D87" s="353">
        <v>32</v>
      </c>
      <c r="E87" s="353">
        <v>2</v>
      </c>
    </row>
    <row r="88" spans="1:5">
      <c r="A88" s="357"/>
      <c r="B88" s="358">
        <v>46046</v>
      </c>
      <c r="C88" s="359" t="s">
        <v>980</v>
      </c>
      <c r="D88" s="353">
        <v>32</v>
      </c>
      <c r="E88" s="353">
        <v>2</v>
      </c>
    </row>
    <row r="89" spans="1:5">
      <c r="A89" s="357"/>
      <c r="B89" s="358">
        <v>46047</v>
      </c>
      <c r="C89" s="359" t="s">
        <v>980</v>
      </c>
      <c r="D89" s="353">
        <v>32</v>
      </c>
      <c r="E89" s="353">
        <v>2</v>
      </c>
    </row>
    <row r="90" spans="1:5">
      <c r="A90" s="357"/>
      <c r="B90" s="358">
        <v>46048</v>
      </c>
      <c r="C90" s="359" t="s">
        <v>980</v>
      </c>
      <c r="D90" s="353">
        <v>32</v>
      </c>
      <c r="E90" s="353">
        <v>2</v>
      </c>
    </row>
    <row r="91" spans="1:5">
      <c r="A91" s="357"/>
      <c r="B91" s="358">
        <v>46049</v>
      </c>
      <c r="C91" s="359" t="s">
        <v>980</v>
      </c>
      <c r="D91" s="353">
        <v>32</v>
      </c>
      <c r="E91" s="353">
        <v>2</v>
      </c>
    </row>
    <row r="92" spans="1:5">
      <c r="A92" s="357"/>
      <c r="B92" s="358">
        <v>46050</v>
      </c>
      <c r="C92" s="359" t="s">
        <v>980</v>
      </c>
      <c r="D92" s="353">
        <v>32</v>
      </c>
      <c r="E92" s="353">
        <v>2</v>
      </c>
    </row>
    <row r="93" spans="1:5">
      <c r="A93" s="357"/>
      <c r="B93" s="358">
        <v>46051</v>
      </c>
      <c r="C93" s="359" t="s">
        <v>980</v>
      </c>
      <c r="D93" s="353">
        <v>32</v>
      </c>
      <c r="E93" s="353">
        <v>2</v>
      </c>
    </row>
    <row r="94" spans="1:5">
      <c r="A94" s="357"/>
      <c r="B94" s="358">
        <v>46052</v>
      </c>
      <c r="C94" s="359" t="s">
        <v>980</v>
      </c>
      <c r="D94" s="353">
        <v>32</v>
      </c>
      <c r="E94" s="353">
        <v>2</v>
      </c>
    </row>
    <row r="95" spans="1:5">
      <c r="A95" s="357"/>
      <c r="B95" s="358">
        <v>46053</v>
      </c>
      <c r="C95" s="359" t="s">
        <v>980</v>
      </c>
      <c r="D95" s="353">
        <v>32</v>
      </c>
      <c r="E95" s="353">
        <v>2</v>
      </c>
    </row>
    <row r="96" spans="1:5">
      <c r="A96" s="357"/>
      <c r="B96" s="358">
        <v>46054</v>
      </c>
      <c r="C96" s="359" t="s">
        <v>980</v>
      </c>
      <c r="D96" s="353">
        <v>32</v>
      </c>
      <c r="E96" s="353">
        <v>2</v>
      </c>
    </row>
    <row r="97" spans="1:5">
      <c r="A97" s="357"/>
      <c r="B97" s="358">
        <v>46055</v>
      </c>
      <c r="C97" s="359" t="s">
        <v>980</v>
      </c>
      <c r="D97" s="353">
        <v>32</v>
      </c>
      <c r="E97" s="353">
        <v>2</v>
      </c>
    </row>
    <row r="98" spans="1:5">
      <c r="A98" s="357"/>
      <c r="B98" s="358">
        <v>46056</v>
      </c>
      <c r="C98" s="359" t="s">
        <v>980</v>
      </c>
      <c r="D98" s="353">
        <v>32</v>
      </c>
      <c r="E98" s="353">
        <v>2</v>
      </c>
    </row>
    <row r="99" spans="1:5">
      <c r="A99" s="357"/>
      <c r="B99" s="358">
        <v>46057</v>
      </c>
      <c r="C99" s="359" t="s">
        <v>969</v>
      </c>
      <c r="D99" s="353">
        <v>10</v>
      </c>
      <c r="E99" s="353">
        <v>2</v>
      </c>
    </row>
    <row r="100" spans="1:5">
      <c r="A100" s="357"/>
      <c r="B100" s="358">
        <v>46058</v>
      </c>
      <c r="C100" s="359" t="s">
        <v>969</v>
      </c>
      <c r="D100" s="353">
        <v>10</v>
      </c>
      <c r="E100" s="353">
        <v>2</v>
      </c>
    </row>
    <row r="101" spans="1:5">
      <c r="A101" s="357"/>
      <c r="B101" s="358">
        <v>46059</v>
      </c>
      <c r="C101" s="359" t="s">
        <v>969</v>
      </c>
      <c r="D101" s="353">
        <v>10</v>
      </c>
      <c r="E101" s="353">
        <v>2</v>
      </c>
    </row>
    <row r="102" spans="1:5">
      <c r="A102" s="357"/>
      <c r="B102" s="358">
        <v>46060</v>
      </c>
      <c r="C102" s="359" t="s">
        <v>969</v>
      </c>
      <c r="D102" s="353">
        <v>10</v>
      </c>
      <c r="E102" s="353">
        <v>2</v>
      </c>
    </row>
    <row r="103" spans="1:5">
      <c r="A103" s="357"/>
      <c r="B103" s="358">
        <v>46061</v>
      </c>
      <c r="C103" s="359" t="s">
        <v>969</v>
      </c>
      <c r="D103" s="353">
        <v>10</v>
      </c>
      <c r="E103" s="353">
        <v>2</v>
      </c>
    </row>
    <row r="104" spans="1:5">
      <c r="A104" s="357"/>
      <c r="B104" s="358">
        <v>46062</v>
      </c>
      <c r="C104" s="359" t="s">
        <v>969</v>
      </c>
      <c r="D104" s="353">
        <v>10</v>
      </c>
      <c r="E104" s="353">
        <v>2</v>
      </c>
    </row>
    <row r="105" spans="1:5">
      <c r="A105" s="357"/>
      <c r="B105" s="358">
        <v>46063</v>
      </c>
      <c r="C105" s="359" t="s">
        <v>969</v>
      </c>
      <c r="D105" s="353">
        <v>10</v>
      </c>
      <c r="E105" s="353">
        <v>2</v>
      </c>
    </row>
    <row r="106" spans="1:5">
      <c r="A106" s="357"/>
      <c r="B106" s="358">
        <v>46064</v>
      </c>
      <c r="C106" s="359"/>
      <c r="D106" s="353"/>
      <c r="E106" s="353"/>
    </row>
    <row r="107" spans="1:5">
      <c r="A107" s="357"/>
      <c r="B107" s="358">
        <v>46065</v>
      </c>
      <c r="C107" s="359"/>
      <c r="D107" s="353"/>
      <c r="E107" s="353"/>
    </row>
    <row r="108" spans="1:5">
      <c r="A108" s="357"/>
      <c r="B108" s="358">
        <v>46066</v>
      </c>
      <c r="C108" s="359"/>
      <c r="D108" s="353"/>
      <c r="E108" s="353"/>
    </row>
    <row r="109" spans="1:5">
      <c r="A109" s="357"/>
      <c r="B109" s="358">
        <v>46067</v>
      </c>
      <c r="C109" s="359"/>
      <c r="D109" s="353"/>
      <c r="E109" s="353"/>
    </row>
    <row r="110" spans="1:5">
      <c r="A110" s="357"/>
      <c r="B110" s="358">
        <v>46068</v>
      </c>
      <c r="C110" s="359"/>
      <c r="D110" s="353"/>
      <c r="E110" s="353"/>
    </row>
    <row r="111" spans="1:5">
      <c r="A111" s="357"/>
      <c r="B111" s="358">
        <v>46069</v>
      </c>
      <c r="C111" s="359"/>
      <c r="D111" s="353"/>
      <c r="E111" s="353"/>
    </row>
    <row r="112" spans="1:5">
      <c r="A112" s="357"/>
      <c r="B112" s="358">
        <v>46070</v>
      </c>
      <c r="C112" s="359"/>
      <c r="D112" s="353"/>
      <c r="E112" s="353"/>
    </row>
    <row r="113" spans="1:5">
      <c r="A113" s="357"/>
      <c r="B113" s="358">
        <v>46071</v>
      </c>
      <c r="C113" s="359"/>
      <c r="D113" s="353"/>
      <c r="E113" s="353"/>
    </row>
    <row r="114" spans="1:5">
      <c r="A114" s="357"/>
      <c r="B114" s="358">
        <v>46072</v>
      </c>
      <c r="C114" s="359"/>
      <c r="D114" s="353"/>
      <c r="E114" s="353"/>
    </row>
    <row r="115" spans="1:5">
      <c r="A115" s="357"/>
      <c r="B115" s="358">
        <v>46073</v>
      </c>
      <c r="C115" s="359"/>
      <c r="D115" s="353"/>
      <c r="E115" s="353"/>
    </row>
    <row r="116" spans="1:5">
      <c r="A116" s="357"/>
      <c r="B116" s="358">
        <v>46074</v>
      </c>
      <c r="C116" s="359"/>
      <c r="D116" s="353"/>
      <c r="E116" s="353"/>
    </row>
    <row r="117" spans="1:5">
      <c r="A117" s="357"/>
      <c r="B117" s="358">
        <v>46075</v>
      </c>
      <c r="C117" s="359"/>
      <c r="D117" s="353"/>
      <c r="E117" s="353"/>
    </row>
    <row r="118" spans="1:5">
      <c r="A118" s="357"/>
      <c r="B118" s="358">
        <v>46076</v>
      </c>
      <c r="C118" s="359"/>
      <c r="D118" s="353"/>
      <c r="E118" s="353"/>
    </row>
    <row r="119" spans="1:5">
      <c r="A119" s="357"/>
      <c r="B119" s="358">
        <v>46077</v>
      </c>
      <c r="C119" s="359"/>
      <c r="D119" s="353"/>
      <c r="E119" s="353"/>
    </row>
    <row r="120" spans="1:5">
      <c r="A120" s="357"/>
      <c r="B120" s="358">
        <v>46078</v>
      </c>
      <c r="C120" s="359"/>
      <c r="D120" s="353"/>
      <c r="E120" s="353"/>
    </row>
    <row r="121" spans="1:5">
      <c r="A121" s="357"/>
      <c r="B121" s="358">
        <v>46079</v>
      </c>
      <c r="C121" s="359" t="s">
        <v>980</v>
      </c>
      <c r="D121" s="353">
        <v>28</v>
      </c>
      <c r="E121" s="353">
        <v>2</v>
      </c>
    </row>
    <row r="122" spans="1:5">
      <c r="A122" s="357"/>
      <c r="B122" s="358">
        <v>46080</v>
      </c>
      <c r="C122" s="359" t="s">
        <v>980</v>
      </c>
      <c r="D122" s="353">
        <v>28</v>
      </c>
      <c r="E122" s="353">
        <v>2</v>
      </c>
    </row>
    <row r="123" spans="1:5">
      <c r="A123" s="357"/>
      <c r="B123" s="358">
        <v>46081</v>
      </c>
      <c r="C123" s="359" t="s">
        <v>980</v>
      </c>
      <c r="D123" s="353">
        <v>28</v>
      </c>
      <c r="E123" s="353">
        <v>2</v>
      </c>
    </row>
    <row r="124" spans="1:5">
      <c r="A124" s="357"/>
      <c r="B124" s="358">
        <v>46082</v>
      </c>
      <c r="C124" s="359" t="s">
        <v>980</v>
      </c>
      <c r="D124" s="353">
        <v>28</v>
      </c>
      <c r="E124" s="353">
        <v>2</v>
      </c>
    </row>
    <row r="125" spans="1:5">
      <c r="A125" s="357"/>
      <c r="B125" s="358">
        <v>46083</v>
      </c>
      <c r="C125" s="359" t="s">
        <v>980</v>
      </c>
      <c r="D125" s="353">
        <v>28</v>
      </c>
      <c r="E125" s="353">
        <v>2</v>
      </c>
    </row>
    <row r="126" spans="1:5">
      <c r="A126" s="357"/>
      <c r="B126" s="358">
        <v>46084</v>
      </c>
      <c r="C126" s="359" t="s">
        <v>980</v>
      </c>
      <c r="D126" s="353">
        <v>28</v>
      </c>
      <c r="E126" s="353">
        <v>2</v>
      </c>
    </row>
    <row r="127" spans="1:5">
      <c r="A127" s="357"/>
      <c r="B127" s="358">
        <v>46085</v>
      </c>
      <c r="C127" s="359"/>
      <c r="D127" s="353"/>
      <c r="E127" s="353"/>
    </row>
    <row r="128" spans="1:5">
      <c r="A128" s="357"/>
      <c r="B128" s="358">
        <v>46086</v>
      </c>
      <c r="C128" s="359" t="s">
        <v>969</v>
      </c>
      <c r="D128" s="353">
        <v>5</v>
      </c>
      <c r="E128" s="353">
        <v>2</v>
      </c>
    </row>
    <row r="129" spans="1:5">
      <c r="A129" s="357"/>
      <c r="B129" s="358">
        <v>46087</v>
      </c>
      <c r="C129" s="359" t="s">
        <v>969</v>
      </c>
      <c r="D129" s="353">
        <v>5</v>
      </c>
      <c r="E129" s="353">
        <v>2</v>
      </c>
    </row>
    <row r="130" spans="1:5">
      <c r="A130" s="357"/>
      <c r="B130" s="358">
        <v>46088</v>
      </c>
      <c r="C130" s="359" t="s">
        <v>969</v>
      </c>
      <c r="D130" s="353">
        <v>5</v>
      </c>
      <c r="E130" s="353">
        <v>2</v>
      </c>
    </row>
    <row r="131" spans="1:5">
      <c r="A131" s="357"/>
      <c r="B131" s="358">
        <v>46089</v>
      </c>
      <c r="C131" s="359" t="s">
        <v>969</v>
      </c>
      <c r="D131" s="353">
        <v>5</v>
      </c>
      <c r="E131" s="353">
        <v>2</v>
      </c>
    </row>
    <row r="132" spans="1:5">
      <c r="A132" s="357"/>
      <c r="B132" s="358">
        <v>46090</v>
      </c>
      <c r="C132" s="359" t="s">
        <v>969</v>
      </c>
      <c r="D132" s="353">
        <v>5</v>
      </c>
      <c r="E132" s="353">
        <v>2</v>
      </c>
    </row>
    <row r="133" spans="1:5">
      <c r="A133" s="357"/>
      <c r="B133" s="358">
        <v>46091</v>
      </c>
      <c r="C133" s="359" t="s">
        <v>980</v>
      </c>
      <c r="D133" s="353">
        <v>10</v>
      </c>
      <c r="E133" s="353">
        <v>2</v>
      </c>
    </row>
    <row r="134" spans="1:5">
      <c r="A134" s="357"/>
      <c r="B134" s="358">
        <v>46092</v>
      </c>
      <c r="C134" s="359"/>
      <c r="D134" s="353"/>
      <c r="E134" s="353"/>
    </row>
    <row r="135" spans="1:5">
      <c r="A135" s="357"/>
      <c r="B135" s="358">
        <v>46093</v>
      </c>
      <c r="C135" s="359"/>
      <c r="D135" s="353"/>
      <c r="E135" s="353"/>
    </row>
    <row r="136" spans="1:5">
      <c r="A136" s="357"/>
      <c r="B136" s="358">
        <v>46094</v>
      </c>
      <c r="C136" s="359"/>
      <c r="D136" s="353"/>
      <c r="E136" s="353"/>
    </row>
    <row r="137" spans="1:5">
      <c r="A137" s="357"/>
      <c r="B137" s="358">
        <v>46095</v>
      </c>
      <c r="C137" s="359"/>
      <c r="D137" s="353"/>
      <c r="E137" s="353"/>
    </row>
    <row r="138" spans="1:5">
      <c r="A138" s="357"/>
      <c r="B138" s="358">
        <v>46096</v>
      </c>
      <c r="C138" s="359"/>
      <c r="D138" s="353"/>
      <c r="E138" s="353"/>
    </row>
    <row r="139" spans="1:5">
      <c r="A139" s="357"/>
      <c r="B139" s="358">
        <v>46097</v>
      </c>
      <c r="C139" s="359"/>
      <c r="D139" s="353"/>
      <c r="E139" s="353"/>
    </row>
    <row r="140" spans="1:5">
      <c r="A140" s="357"/>
      <c r="B140" s="358">
        <v>46098</v>
      </c>
      <c r="C140" s="359" t="s">
        <v>1525</v>
      </c>
      <c r="D140" s="353">
        <v>10</v>
      </c>
      <c r="E140" s="353">
        <v>2</v>
      </c>
    </row>
    <row r="141" spans="1:5">
      <c r="A141" s="357"/>
      <c r="B141" s="358">
        <v>46099</v>
      </c>
      <c r="C141" s="359" t="s">
        <v>1525</v>
      </c>
      <c r="D141" s="353">
        <v>15</v>
      </c>
      <c r="E141" s="353">
        <v>2</v>
      </c>
    </row>
    <row r="142" spans="1:5">
      <c r="A142" s="357"/>
      <c r="B142" s="358">
        <v>46100</v>
      </c>
      <c r="C142" s="359" t="s">
        <v>981</v>
      </c>
      <c r="D142" s="353">
        <v>15</v>
      </c>
      <c r="E142" s="353">
        <v>2</v>
      </c>
    </row>
    <row r="143" spans="1:5">
      <c r="A143" s="357"/>
      <c r="B143" s="358">
        <v>46101</v>
      </c>
      <c r="C143" s="359" t="s">
        <v>980</v>
      </c>
      <c r="D143" s="353">
        <v>5</v>
      </c>
      <c r="E143" s="353">
        <v>2</v>
      </c>
    </row>
    <row r="144" spans="1:5">
      <c r="A144" s="357"/>
      <c r="B144" s="358">
        <v>46102</v>
      </c>
      <c r="C144" s="359"/>
      <c r="D144" s="353"/>
      <c r="E144" s="353"/>
    </row>
    <row r="145" spans="1:5">
      <c r="A145" s="357"/>
      <c r="B145" s="358">
        <v>46103</v>
      </c>
      <c r="C145" s="359"/>
      <c r="D145" s="353"/>
      <c r="E145" s="353"/>
    </row>
    <row r="146" spans="1:5">
      <c r="A146" s="357"/>
      <c r="B146" s="358">
        <v>46104</v>
      </c>
      <c r="C146" s="359"/>
      <c r="D146" s="353"/>
      <c r="E146" s="353"/>
    </row>
    <row r="147" spans="1:5">
      <c r="A147" s="357"/>
      <c r="B147" s="358">
        <v>46105</v>
      </c>
      <c r="C147" s="359"/>
      <c r="D147" s="353"/>
      <c r="E147" s="353"/>
    </row>
    <row r="148" spans="1:5">
      <c r="A148" s="357"/>
      <c r="B148" s="358">
        <v>46106</v>
      </c>
      <c r="C148" s="359"/>
      <c r="D148" s="353"/>
      <c r="E148" s="353"/>
    </row>
    <row r="149" spans="1:5">
      <c r="A149" s="357"/>
      <c r="B149" s="358">
        <v>46107</v>
      </c>
      <c r="C149" s="359" t="s">
        <v>971</v>
      </c>
      <c r="D149" s="353">
        <v>15</v>
      </c>
      <c r="E149" s="353">
        <v>2</v>
      </c>
    </row>
    <row r="150" spans="1:5">
      <c r="A150" s="357"/>
      <c r="B150" s="358">
        <v>46108</v>
      </c>
      <c r="C150" s="359" t="s">
        <v>970</v>
      </c>
      <c r="D150" s="353">
        <v>15</v>
      </c>
      <c r="E150" s="353">
        <v>2</v>
      </c>
    </row>
    <row r="151" spans="1:5">
      <c r="A151" s="357"/>
      <c r="B151" s="358">
        <v>46109</v>
      </c>
      <c r="C151" s="359"/>
      <c r="D151" s="353"/>
      <c r="E151" s="353"/>
    </row>
    <row r="152" spans="1:5">
      <c r="A152" s="357"/>
      <c r="B152" s="358">
        <v>46110</v>
      </c>
      <c r="C152" s="359"/>
      <c r="D152" s="353"/>
      <c r="E152" s="353"/>
    </row>
    <row r="153" spans="1:5">
      <c r="A153" s="357"/>
      <c r="B153" s="358">
        <v>46111</v>
      </c>
      <c r="C153" s="359"/>
      <c r="D153" s="353"/>
      <c r="E153" s="353"/>
    </row>
    <row r="154" spans="1:5">
      <c r="A154" s="357"/>
      <c r="B154" s="358">
        <v>46112</v>
      </c>
      <c r="C154" s="359"/>
      <c r="D154" s="353"/>
      <c r="E154" s="353"/>
    </row>
    <row r="155" spans="1:5">
      <c r="A155" s="357"/>
      <c r="B155" s="358">
        <v>46113</v>
      </c>
      <c r="C155" s="359"/>
      <c r="D155" s="353"/>
      <c r="E155" s="353"/>
    </row>
    <row r="156" spans="1:5">
      <c r="A156" s="357"/>
      <c r="B156" s="358">
        <v>46114</v>
      </c>
      <c r="C156" s="359"/>
      <c r="D156" s="353"/>
      <c r="E156" s="353"/>
    </row>
    <row r="157" spans="1:5">
      <c r="A157" s="357"/>
      <c r="B157" s="358">
        <v>46115</v>
      </c>
      <c r="C157" s="359" t="s">
        <v>982</v>
      </c>
      <c r="D157" s="353">
        <v>15</v>
      </c>
      <c r="E157" s="353">
        <v>2</v>
      </c>
    </row>
    <row r="158" spans="1:5">
      <c r="A158" s="357"/>
      <c r="B158" s="358">
        <v>46116</v>
      </c>
      <c r="C158" s="359"/>
      <c r="D158" s="353"/>
      <c r="E158" s="353"/>
    </row>
    <row r="159" spans="1:5">
      <c r="A159" s="357"/>
      <c r="B159" s="358">
        <v>46117</v>
      </c>
      <c r="C159" s="359"/>
      <c r="D159" s="353"/>
      <c r="E159" s="353"/>
    </row>
    <row r="160" spans="1:5">
      <c r="A160" s="357"/>
      <c r="B160" s="358">
        <v>46118</v>
      </c>
      <c r="C160" s="359"/>
      <c r="D160" s="353"/>
      <c r="E160" s="353"/>
    </row>
    <row r="161" spans="1:5">
      <c r="A161" s="357"/>
      <c r="B161" s="358">
        <v>46119</v>
      </c>
      <c r="C161" s="359" t="s">
        <v>982</v>
      </c>
      <c r="D161" s="353">
        <v>15</v>
      </c>
      <c r="E161" s="353">
        <v>2</v>
      </c>
    </row>
    <row r="162" spans="1:5">
      <c r="A162" s="357"/>
      <c r="B162" s="358">
        <v>46120</v>
      </c>
      <c r="C162" s="359"/>
      <c r="D162" s="353"/>
      <c r="E162" s="353"/>
    </row>
    <row r="163" spans="1:5">
      <c r="A163" s="357"/>
      <c r="B163" s="358">
        <v>46121</v>
      </c>
      <c r="C163" s="359"/>
      <c r="D163" s="353"/>
      <c r="E163" s="353"/>
    </row>
    <row r="164" spans="1:5">
      <c r="A164" s="357"/>
      <c r="B164" s="358">
        <v>46122</v>
      </c>
      <c r="C164" s="359" t="s">
        <v>969</v>
      </c>
      <c r="D164" s="353">
        <v>3</v>
      </c>
      <c r="E164" s="353">
        <v>2</v>
      </c>
    </row>
    <row r="165" spans="1:5">
      <c r="A165" s="357"/>
      <c r="B165" s="358">
        <v>46123</v>
      </c>
      <c r="C165" s="359"/>
      <c r="D165" s="353"/>
      <c r="E165" s="353"/>
    </row>
    <row r="166" spans="1:5">
      <c r="A166" s="357"/>
      <c r="B166" s="358">
        <v>46124</v>
      </c>
      <c r="C166" s="359"/>
      <c r="D166" s="353"/>
      <c r="E166" s="353"/>
    </row>
    <row r="167" spans="1:5">
      <c r="A167" s="357"/>
      <c r="B167" s="358">
        <v>46125</v>
      </c>
      <c r="C167" s="359"/>
      <c r="D167" s="353"/>
      <c r="E167" s="353"/>
    </row>
    <row r="168" spans="1:5">
      <c r="A168" s="357"/>
      <c r="B168" s="358">
        <v>46126</v>
      </c>
      <c r="C168" s="359" t="s">
        <v>969</v>
      </c>
      <c r="D168" s="353">
        <v>5</v>
      </c>
      <c r="E168" s="353">
        <v>2</v>
      </c>
    </row>
    <row r="169" spans="1:5">
      <c r="A169" s="357"/>
      <c r="B169" s="358">
        <v>46127</v>
      </c>
      <c r="C169" s="359" t="s">
        <v>982</v>
      </c>
      <c r="D169" s="353">
        <v>15</v>
      </c>
      <c r="E169" s="353">
        <v>2</v>
      </c>
    </row>
    <row r="170" spans="1:5">
      <c r="A170" s="357"/>
      <c r="B170" s="358">
        <v>46128</v>
      </c>
      <c r="C170" s="359"/>
      <c r="D170" s="353"/>
      <c r="E170" s="353"/>
    </row>
    <row r="171" spans="1:5">
      <c r="A171" s="357"/>
      <c r="B171" s="358">
        <v>46129</v>
      </c>
      <c r="C171" s="359"/>
      <c r="D171" s="353"/>
      <c r="E171" s="353"/>
    </row>
    <row r="172" spans="1:5">
      <c r="A172" s="357"/>
      <c r="B172" s="358">
        <v>46130</v>
      </c>
      <c r="C172" s="359"/>
      <c r="D172" s="353"/>
      <c r="E172" s="353"/>
    </row>
    <row r="173" spans="1:5">
      <c r="A173" s="357"/>
      <c r="B173" s="358">
        <v>46131</v>
      </c>
      <c r="C173" s="359"/>
      <c r="D173" s="353"/>
      <c r="E173" s="353"/>
    </row>
    <row r="174" spans="1:5">
      <c r="A174" s="357"/>
      <c r="B174" s="358">
        <v>46132</v>
      </c>
      <c r="C174" s="359"/>
      <c r="D174" s="353"/>
      <c r="E174" s="353"/>
    </row>
    <row r="175" spans="1:5">
      <c r="A175" s="357"/>
      <c r="B175" s="358">
        <v>46133</v>
      </c>
      <c r="C175" s="359"/>
      <c r="D175" s="353"/>
      <c r="E175" s="353"/>
    </row>
    <row r="176" spans="1:5">
      <c r="A176" s="357"/>
      <c r="B176" s="358">
        <f>+B175+1</f>
        <v>46134</v>
      </c>
      <c r="C176" s="359" t="s">
        <v>969</v>
      </c>
      <c r="D176" s="353">
        <v>5</v>
      </c>
      <c r="E176" s="353">
        <v>2</v>
      </c>
    </row>
    <row r="177" spans="1:5">
      <c r="A177" s="357"/>
      <c r="B177" s="358">
        <v>46080</v>
      </c>
      <c r="C177" s="359" t="s">
        <v>967</v>
      </c>
      <c r="D177" s="353">
        <v>15</v>
      </c>
      <c r="E177" s="353">
        <v>3</v>
      </c>
    </row>
    <row r="178" spans="1:5">
      <c r="A178" s="357"/>
      <c r="B178" s="358">
        <f t="shared" ref="B178:B241" si="0">+B177+1</f>
        <v>46081</v>
      </c>
      <c r="C178" s="359" t="s">
        <v>967</v>
      </c>
      <c r="D178" s="353">
        <v>15</v>
      </c>
      <c r="E178" s="353">
        <v>3</v>
      </c>
    </row>
    <row r="179" spans="1:5">
      <c r="A179" s="357"/>
      <c r="B179" s="358">
        <f t="shared" si="0"/>
        <v>46082</v>
      </c>
      <c r="C179" s="359" t="s">
        <v>967</v>
      </c>
      <c r="D179" s="353">
        <v>15</v>
      </c>
      <c r="E179" s="353">
        <v>3</v>
      </c>
    </row>
    <row r="180" spans="1:5">
      <c r="A180" s="357"/>
      <c r="B180" s="358">
        <f t="shared" si="0"/>
        <v>46083</v>
      </c>
      <c r="C180" s="359" t="s">
        <v>967</v>
      </c>
      <c r="D180" s="353">
        <v>15</v>
      </c>
      <c r="E180" s="353">
        <v>3</v>
      </c>
    </row>
    <row r="181" spans="1:5">
      <c r="A181" s="357"/>
      <c r="B181" s="358">
        <f t="shared" si="0"/>
        <v>46084</v>
      </c>
      <c r="C181" s="359" t="s">
        <v>980</v>
      </c>
      <c r="D181" s="353">
        <v>25</v>
      </c>
      <c r="E181" s="353">
        <v>3</v>
      </c>
    </row>
    <row r="182" spans="1:5">
      <c r="A182" s="357"/>
      <c r="B182" s="358">
        <f t="shared" si="0"/>
        <v>46085</v>
      </c>
      <c r="C182" s="359" t="s">
        <v>980</v>
      </c>
      <c r="D182" s="353">
        <v>25</v>
      </c>
      <c r="E182" s="353">
        <v>3</v>
      </c>
    </row>
    <row r="183" spans="1:5">
      <c r="A183" s="357"/>
      <c r="B183" s="358">
        <f t="shared" si="0"/>
        <v>46086</v>
      </c>
      <c r="C183" s="359"/>
      <c r="D183" s="353"/>
      <c r="E183" s="353">
        <v>3</v>
      </c>
    </row>
    <row r="184" spans="1:5">
      <c r="A184" s="357"/>
      <c r="B184" s="358">
        <f t="shared" si="0"/>
        <v>46087</v>
      </c>
      <c r="C184" s="359"/>
      <c r="D184" s="353"/>
      <c r="E184" s="353">
        <v>3</v>
      </c>
    </row>
    <row r="185" spans="1:5">
      <c r="A185" s="357"/>
      <c r="B185" s="358">
        <f t="shared" si="0"/>
        <v>46088</v>
      </c>
      <c r="C185" s="359"/>
      <c r="D185" s="353"/>
      <c r="E185" s="353">
        <v>3</v>
      </c>
    </row>
    <row r="186" spans="1:5">
      <c r="A186" s="357"/>
      <c r="B186" s="358">
        <f t="shared" si="0"/>
        <v>46089</v>
      </c>
      <c r="C186" s="359"/>
      <c r="D186" s="353"/>
      <c r="E186" s="353">
        <v>3</v>
      </c>
    </row>
    <row r="187" spans="1:5">
      <c r="A187" s="357"/>
      <c r="B187" s="358">
        <f t="shared" si="0"/>
        <v>46090</v>
      </c>
      <c r="C187" s="359"/>
      <c r="D187" s="353"/>
      <c r="E187" s="353">
        <v>3</v>
      </c>
    </row>
    <row r="188" spans="1:5">
      <c r="A188" s="357"/>
      <c r="B188" s="358">
        <f t="shared" si="0"/>
        <v>46091</v>
      </c>
      <c r="C188" s="359" t="s">
        <v>980</v>
      </c>
      <c r="D188" s="353">
        <v>25</v>
      </c>
      <c r="E188" s="353">
        <v>3</v>
      </c>
    </row>
    <row r="189" spans="1:5">
      <c r="A189" s="357"/>
      <c r="B189" s="358">
        <f t="shared" si="0"/>
        <v>46092</v>
      </c>
      <c r="C189" s="359" t="s">
        <v>980</v>
      </c>
      <c r="D189" s="353">
        <v>25</v>
      </c>
      <c r="E189" s="353">
        <v>3</v>
      </c>
    </row>
    <row r="190" spans="1:5">
      <c r="A190" s="357"/>
      <c r="B190" s="358">
        <f t="shared" si="0"/>
        <v>46093</v>
      </c>
      <c r="C190" s="359"/>
      <c r="D190" s="353"/>
      <c r="E190" s="353">
        <v>3</v>
      </c>
    </row>
    <row r="191" spans="1:5">
      <c r="A191" s="357"/>
      <c r="B191" s="358">
        <f t="shared" si="0"/>
        <v>46094</v>
      </c>
      <c r="C191" s="359"/>
      <c r="D191" s="353"/>
      <c r="E191" s="353">
        <v>3</v>
      </c>
    </row>
    <row r="192" spans="1:5">
      <c r="A192" s="357"/>
      <c r="B192" s="358">
        <f t="shared" si="0"/>
        <v>46095</v>
      </c>
      <c r="C192" s="359"/>
      <c r="D192" s="353"/>
      <c r="E192" s="353">
        <v>3</v>
      </c>
    </row>
    <row r="193" spans="1:5">
      <c r="A193" s="357"/>
      <c r="B193" s="358">
        <f t="shared" si="0"/>
        <v>46096</v>
      </c>
      <c r="C193" s="359"/>
      <c r="D193" s="353"/>
      <c r="E193" s="353">
        <v>3</v>
      </c>
    </row>
    <row r="194" spans="1:5">
      <c r="A194" s="357"/>
      <c r="B194" s="358">
        <f t="shared" si="0"/>
        <v>46097</v>
      </c>
      <c r="C194" s="359"/>
      <c r="D194" s="353"/>
      <c r="E194" s="353">
        <v>3</v>
      </c>
    </row>
    <row r="195" spans="1:5">
      <c r="A195" s="357"/>
      <c r="B195" s="358">
        <f t="shared" si="0"/>
        <v>46098</v>
      </c>
      <c r="C195" s="359" t="s">
        <v>980</v>
      </c>
      <c r="D195" s="353">
        <v>25</v>
      </c>
      <c r="E195" s="353">
        <v>3</v>
      </c>
    </row>
    <row r="196" spans="1:5">
      <c r="A196" s="357"/>
      <c r="B196" s="358">
        <f t="shared" si="0"/>
        <v>46099</v>
      </c>
      <c r="C196" s="359" t="s">
        <v>980</v>
      </c>
      <c r="D196" s="353">
        <v>25</v>
      </c>
      <c r="E196" s="353">
        <v>3</v>
      </c>
    </row>
    <row r="197" spans="1:5">
      <c r="A197" s="357"/>
      <c r="B197" s="358">
        <f t="shared" si="0"/>
        <v>46100</v>
      </c>
      <c r="C197" s="359"/>
      <c r="D197" s="353"/>
      <c r="E197" s="353">
        <v>3</v>
      </c>
    </row>
    <row r="198" spans="1:5">
      <c r="A198" s="357"/>
      <c r="B198" s="358">
        <f t="shared" si="0"/>
        <v>46101</v>
      </c>
      <c r="C198" s="359"/>
      <c r="D198" s="353"/>
      <c r="E198" s="353">
        <v>3</v>
      </c>
    </row>
    <row r="199" spans="1:5">
      <c r="A199" s="357"/>
      <c r="B199" s="358">
        <f t="shared" si="0"/>
        <v>46102</v>
      </c>
      <c r="C199" s="359"/>
      <c r="D199" s="353"/>
      <c r="E199" s="353">
        <v>3</v>
      </c>
    </row>
    <row r="200" spans="1:5">
      <c r="A200" s="357"/>
      <c r="B200" s="358">
        <f t="shared" si="0"/>
        <v>46103</v>
      </c>
      <c r="C200" s="359"/>
      <c r="D200" s="353"/>
      <c r="E200" s="353">
        <v>3</v>
      </c>
    </row>
    <row r="201" spans="1:5">
      <c r="A201" s="357"/>
      <c r="B201" s="358">
        <f t="shared" si="0"/>
        <v>46104</v>
      </c>
      <c r="C201" s="359"/>
      <c r="D201" s="353"/>
      <c r="E201" s="353">
        <v>3</v>
      </c>
    </row>
    <row r="202" spans="1:5">
      <c r="A202" s="357"/>
      <c r="B202" s="358">
        <f t="shared" si="0"/>
        <v>46105</v>
      </c>
      <c r="C202" s="359" t="s">
        <v>969</v>
      </c>
      <c r="D202" s="353">
        <v>5</v>
      </c>
      <c r="E202" s="353">
        <v>3</v>
      </c>
    </row>
    <row r="203" spans="1:5">
      <c r="A203" s="357"/>
      <c r="B203" s="358">
        <f t="shared" si="0"/>
        <v>46106</v>
      </c>
      <c r="C203" s="359" t="s">
        <v>980</v>
      </c>
      <c r="D203" s="353">
        <v>10</v>
      </c>
      <c r="E203" s="353">
        <v>3</v>
      </c>
    </row>
    <row r="204" spans="1:5">
      <c r="A204" s="357"/>
      <c r="B204" s="358">
        <f t="shared" si="0"/>
        <v>46107</v>
      </c>
      <c r="C204" s="359" t="s">
        <v>994</v>
      </c>
      <c r="D204" s="353">
        <v>10</v>
      </c>
      <c r="E204" s="353">
        <v>3</v>
      </c>
    </row>
    <row r="205" spans="1:5">
      <c r="A205" s="357"/>
      <c r="B205" s="358">
        <f t="shared" si="0"/>
        <v>46108</v>
      </c>
      <c r="C205" s="359"/>
      <c r="D205" s="353"/>
      <c r="E205" s="353">
        <v>3</v>
      </c>
    </row>
    <row r="206" spans="1:5">
      <c r="A206" s="357"/>
      <c r="B206" s="358">
        <f t="shared" si="0"/>
        <v>46109</v>
      </c>
      <c r="C206" s="359"/>
      <c r="D206" s="353"/>
      <c r="E206" s="353">
        <v>3</v>
      </c>
    </row>
    <row r="207" spans="1:5">
      <c r="A207" s="357"/>
      <c r="B207" s="358">
        <f t="shared" si="0"/>
        <v>46110</v>
      </c>
      <c r="C207" s="359"/>
      <c r="D207" s="353"/>
      <c r="E207" s="353">
        <v>3</v>
      </c>
    </row>
    <row r="208" spans="1:5">
      <c r="A208" s="357"/>
      <c r="B208" s="358">
        <f t="shared" si="0"/>
        <v>46111</v>
      </c>
      <c r="C208" s="359"/>
      <c r="D208" s="353"/>
      <c r="E208" s="353">
        <v>3</v>
      </c>
    </row>
    <row r="209" spans="1:5">
      <c r="A209" s="357"/>
      <c r="B209" s="358">
        <f t="shared" si="0"/>
        <v>46112</v>
      </c>
      <c r="C209" s="359"/>
      <c r="D209" s="353"/>
      <c r="E209" s="353">
        <v>3</v>
      </c>
    </row>
    <row r="210" spans="1:5">
      <c r="A210" s="357"/>
      <c r="B210" s="358">
        <f t="shared" si="0"/>
        <v>46113</v>
      </c>
      <c r="C210" s="359" t="s">
        <v>969</v>
      </c>
      <c r="D210" s="353">
        <v>5</v>
      </c>
      <c r="E210" s="353">
        <v>3</v>
      </c>
    </row>
    <row r="211" spans="1:5">
      <c r="A211" s="357"/>
      <c r="B211" s="358">
        <f t="shared" si="0"/>
        <v>46114</v>
      </c>
      <c r="C211" s="359" t="s">
        <v>995</v>
      </c>
      <c r="D211" s="353">
        <v>10</v>
      </c>
      <c r="E211" s="353">
        <v>3</v>
      </c>
    </row>
    <row r="212" spans="1:5">
      <c r="A212" s="357"/>
      <c r="B212" s="358">
        <f t="shared" si="0"/>
        <v>46115</v>
      </c>
      <c r="C212" s="359" t="s">
        <v>996</v>
      </c>
      <c r="D212" s="353">
        <v>15</v>
      </c>
      <c r="E212" s="353">
        <v>3</v>
      </c>
    </row>
    <row r="213" spans="1:5">
      <c r="A213" s="357"/>
      <c r="B213" s="358">
        <f t="shared" si="0"/>
        <v>46116</v>
      </c>
      <c r="C213" s="359" t="s">
        <v>972</v>
      </c>
      <c r="D213" s="353">
        <v>15</v>
      </c>
      <c r="E213" s="353">
        <v>3</v>
      </c>
    </row>
    <row r="214" spans="1:5">
      <c r="A214" s="357"/>
      <c r="B214" s="358">
        <f t="shared" si="0"/>
        <v>46117</v>
      </c>
      <c r="C214" s="359" t="s">
        <v>997</v>
      </c>
      <c r="D214" s="353">
        <v>15</v>
      </c>
      <c r="E214" s="353">
        <v>3</v>
      </c>
    </row>
    <row r="215" spans="1:5">
      <c r="A215" s="357"/>
      <c r="B215" s="358">
        <f t="shared" si="0"/>
        <v>46118</v>
      </c>
      <c r="C215" s="359"/>
      <c r="D215" s="353"/>
      <c r="E215" s="353">
        <v>3</v>
      </c>
    </row>
    <row r="216" spans="1:5">
      <c r="A216" s="357"/>
      <c r="B216" s="358">
        <f t="shared" si="0"/>
        <v>46119</v>
      </c>
      <c r="C216" s="359"/>
      <c r="D216" s="353"/>
      <c r="E216" s="353">
        <v>3</v>
      </c>
    </row>
    <row r="217" spans="1:5">
      <c r="A217" s="357"/>
      <c r="B217" s="358">
        <f t="shared" si="0"/>
        <v>46120</v>
      </c>
      <c r="C217" s="359"/>
      <c r="D217" s="353"/>
      <c r="E217" s="353">
        <v>3</v>
      </c>
    </row>
    <row r="218" spans="1:5">
      <c r="A218" s="357"/>
      <c r="B218" s="358">
        <f t="shared" si="0"/>
        <v>46121</v>
      </c>
      <c r="C218" s="359"/>
      <c r="D218" s="353"/>
      <c r="E218" s="353">
        <v>3</v>
      </c>
    </row>
    <row r="219" spans="1:5">
      <c r="A219" s="357"/>
      <c r="B219" s="358">
        <f t="shared" si="0"/>
        <v>46122</v>
      </c>
      <c r="C219" s="359"/>
      <c r="D219" s="353"/>
      <c r="E219" s="353">
        <v>3</v>
      </c>
    </row>
    <row r="220" spans="1:5">
      <c r="A220" s="357"/>
      <c r="B220" s="358">
        <f t="shared" si="0"/>
        <v>46123</v>
      </c>
      <c r="C220" s="359"/>
      <c r="D220" s="353"/>
      <c r="E220" s="353">
        <v>3</v>
      </c>
    </row>
    <row r="221" spans="1:5">
      <c r="A221" s="357"/>
      <c r="B221" s="358">
        <f t="shared" si="0"/>
        <v>46124</v>
      </c>
      <c r="C221" s="359" t="s">
        <v>998</v>
      </c>
      <c r="D221" s="353">
        <v>25</v>
      </c>
      <c r="E221" s="353">
        <v>3</v>
      </c>
    </row>
    <row r="222" spans="1:5">
      <c r="A222" s="357"/>
      <c r="B222" s="358">
        <f t="shared" si="0"/>
        <v>46125</v>
      </c>
      <c r="C222" s="359"/>
      <c r="D222" s="353"/>
      <c r="E222" s="353">
        <v>3</v>
      </c>
    </row>
    <row r="223" spans="1:5">
      <c r="A223" s="357"/>
      <c r="B223" s="358">
        <f t="shared" si="0"/>
        <v>46126</v>
      </c>
      <c r="C223" s="359"/>
      <c r="D223" s="353"/>
      <c r="E223" s="353">
        <v>3</v>
      </c>
    </row>
    <row r="224" spans="1:5">
      <c r="A224" s="357"/>
      <c r="B224" s="358">
        <f t="shared" si="0"/>
        <v>46127</v>
      </c>
      <c r="C224" s="359"/>
      <c r="D224" s="353"/>
      <c r="E224" s="353">
        <v>3</v>
      </c>
    </row>
    <row r="225" spans="1:5">
      <c r="A225" s="357"/>
      <c r="B225" s="358">
        <f t="shared" si="0"/>
        <v>46128</v>
      </c>
      <c r="C225" s="359" t="s">
        <v>998</v>
      </c>
      <c r="D225" s="353">
        <v>25</v>
      </c>
      <c r="E225" s="353">
        <v>3</v>
      </c>
    </row>
    <row r="226" spans="1:5">
      <c r="A226" s="357"/>
      <c r="B226" s="358">
        <f t="shared" si="0"/>
        <v>46129</v>
      </c>
      <c r="C226" s="359"/>
      <c r="D226" s="353"/>
      <c r="E226" s="353">
        <v>3</v>
      </c>
    </row>
    <row r="227" spans="1:5">
      <c r="A227" s="357"/>
      <c r="B227" s="358">
        <f t="shared" si="0"/>
        <v>46130</v>
      </c>
      <c r="C227" s="359"/>
      <c r="D227" s="353"/>
      <c r="E227" s="353">
        <v>3</v>
      </c>
    </row>
    <row r="228" spans="1:5">
      <c r="A228" s="357"/>
      <c r="B228" s="358">
        <f t="shared" si="0"/>
        <v>46131</v>
      </c>
      <c r="C228" s="359" t="s">
        <v>969</v>
      </c>
      <c r="D228" s="353">
        <v>5</v>
      </c>
      <c r="E228" s="353">
        <v>3</v>
      </c>
    </row>
    <row r="229" spans="1:5">
      <c r="A229" s="357"/>
      <c r="B229" s="358">
        <f t="shared" si="0"/>
        <v>46132</v>
      </c>
      <c r="C229" s="359"/>
      <c r="D229" s="353"/>
      <c r="E229" s="353">
        <v>3</v>
      </c>
    </row>
    <row r="230" spans="1:5">
      <c r="A230" s="357"/>
      <c r="B230" s="358">
        <f t="shared" si="0"/>
        <v>46133</v>
      </c>
      <c r="C230" s="359"/>
      <c r="D230" s="353"/>
      <c r="E230" s="353">
        <v>3</v>
      </c>
    </row>
    <row r="231" spans="1:5">
      <c r="A231" s="357"/>
      <c r="B231" s="358">
        <f t="shared" si="0"/>
        <v>46134</v>
      </c>
      <c r="C231" s="359"/>
      <c r="D231" s="353"/>
      <c r="E231" s="353">
        <v>3</v>
      </c>
    </row>
    <row r="232" spans="1:5">
      <c r="A232" s="357"/>
      <c r="B232" s="358">
        <f t="shared" si="0"/>
        <v>46135</v>
      </c>
      <c r="C232" s="359" t="s">
        <v>969</v>
      </c>
      <c r="D232" s="353">
        <v>5</v>
      </c>
      <c r="E232" s="353">
        <v>3</v>
      </c>
    </row>
    <row r="233" spans="1:5">
      <c r="A233" s="357"/>
      <c r="B233" s="358">
        <v>46037</v>
      </c>
      <c r="C233" s="359" t="s">
        <v>967</v>
      </c>
      <c r="D233" s="353">
        <v>15</v>
      </c>
      <c r="E233" s="353">
        <v>4</v>
      </c>
    </row>
    <row r="234" spans="1:5">
      <c r="A234" s="357"/>
      <c r="B234" s="358">
        <f t="shared" si="0"/>
        <v>46038</v>
      </c>
      <c r="C234" s="359" t="s">
        <v>967</v>
      </c>
      <c r="D234" s="353">
        <v>15</v>
      </c>
      <c r="E234" s="353">
        <v>4</v>
      </c>
    </row>
    <row r="235" spans="1:5">
      <c r="A235" s="357"/>
      <c r="B235" s="358">
        <f t="shared" si="0"/>
        <v>46039</v>
      </c>
      <c r="C235" s="359" t="s">
        <v>967</v>
      </c>
      <c r="D235" s="353">
        <v>15</v>
      </c>
      <c r="E235" s="353">
        <v>4</v>
      </c>
    </row>
    <row r="236" spans="1:5">
      <c r="A236" s="357"/>
      <c r="B236" s="358">
        <f t="shared" si="0"/>
        <v>46040</v>
      </c>
      <c r="C236" s="359" t="s">
        <v>967</v>
      </c>
      <c r="D236" s="353">
        <v>15</v>
      </c>
      <c r="E236" s="353">
        <v>4</v>
      </c>
    </row>
    <row r="237" spans="1:5">
      <c r="A237" s="357"/>
      <c r="B237" s="358">
        <f t="shared" si="0"/>
        <v>46041</v>
      </c>
      <c r="C237" s="359" t="s">
        <v>967</v>
      </c>
      <c r="D237" s="353">
        <v>15</v>
      </c>
      <c r="E237" s="353">
        <v>4</v>
      </c>
    </row>
    <row r="238" spans="1:5">
      <c r="A238" s="357"/>
      <c r="B238" s="358">
        <f t="shared" si="0"/>
        <v>46042</v>
      </c>
      <c r="C238" s="359" t="s">
        <v>980</v>
      </c>
      <c r="D238" s="353">
        <v>25</v>
      </c>
      <c r="E238" s="353">
        <v>4</v>
      </c>
    </row>
    <row r="239" spans="1:5">
      <c r="A239" s="357"/>
      <c r="B239" s="358">
        <f t="shared" si="0"/>
        <v>46043</v>
      </c>
      <c r="C239" s="359" t="s">
        <v>980</v>
      </c>
      <c r="D239" s="353">
        <v>25</v>
      </c>
      <c r="E239" s="353">
        <v>4</v>
      </c>
    </row>
    <row r="240" spans="1:5">
      <c r="A240" s="357"/>
      <c r="B240" s="358">
        <f t="shared" si="0"/>
        <v>46044</v>
      </c>
      <c r="C240" s="359" t="s">
        <v>980</v>
      </c>
      <c r="D240" s="353">
        <v>25</v>
      </c>
      <c r="E240" s="353">
        <v>4</v>
      </c>
    </row>
    <row r="241" spans="1:5">
      <c r="A241" s="357"/>
      <c r="B241" s="358">
        <f t="shared" si="0"/>
        <v>46045</v>
      </c>
      <c r="C241" s="359" t="s">
        <v>980</v>
      </c>
      <c r="D241" s="353">
        <v>25</v>
      </c>
      <c r="E241" s="353">
        <v>4</v>
      </c>
    </row>
    <row r="242" spans="1:5">
      <c r="A242" s="357"/>
      <c r="B242" s="358">
        <f t="shared" ref="B242:B305" si="1">+B241+1</f>
        <v>46046</v>
      </c>
      <c r="C242" s="359" t="s">
        <v>980</v>
      </c>
      <c r="D242" s="353">
        <v>25</v>
      </c>
      <c r="E242" s="353">
        <v>4</v>
      </c>
    </row>
    <row r="243" spans="1:5">
      <c r="A243" s="357"/>
      <c r="B243" s="358">
        <f t="shared" si="1"/>
        <v>46047</v>
      </c>
      <c r="C243" s="359" t="s">
        <v>980</v>
      </c>
      <c r="D243" s="353">
        <v>25</v>
      </c>
      <c r="E243" s="353">
        <v>4</v>
      </c>
    </row>
    <row r="244" spans="1:5">
      <c r="A244" s="357"/>
      <c r="B244" s="358">
        <f t="shared" si="1"/>
        <v>46048</v>
      </c>
      <c r="C244" s="359" t="s">
        <v>980</v>
      </c>
      <c r="D244" s="353">
        <v>25</v>
      </c>
      <c r="E244" s="353">
        <v>4</v>
      </c>
    </row>
    <row r="245" spans="1:5">
      <c r="A245" s="357"/>
      <c r="B245" s="358">
        <f t="shared" si="1"/>
        <v>46049</v>
      </c>
      <c r="C245" s="359" t="s">
        <v>980</v>
      </c>
      <c r="D245" s="353">
        <v>25</v>
      </c>
      <c r="E245" s="353">
        <v>4</v>
      </c>
    </row>
    <row r="246" spans="1:5">
      <c r="A246" s="357"/>
      <c r="B246" s="358">
        <f t="shared" si="1"/>
        <v>46050</v>
      </c>
      <c r="C246" s="359" t="s">
        <v>980</v>
      </c>
      <c r="D246" s="353">
        <v>25</v>
      </c>
      <c r="E246" s="353">
        <v>4</v>
      </c>
    </row>
    <row r="247" spans="1:5">
      <c r="A247" s="357"/>
      <c r="B247" s="358">
        <f t="shared" si="1"/>
        <v>46051</v>
      </c>
      <c r="C247" s="359" t="s">
        <v>980</v>
      </c>
      <c r="D247" s="353">
        <v>25</v>
      </c>
      <c r="E247" s="353">
        <v>4</v>
      </c>
    </row>
    <row r="248" spans="1:5">
      <c r="A248" s="357"/>
      <c r="B248" s="358">
        <f t="shared" si="1"/>
        <v>46052</v>
      </c>
      <c r="C248" s="359" t="s">
        <v>980</v>
      </c>
      <c r="D248" s="353">
        <v>25</v>
      </c>
      <c r="E248" s="353">
        <v>4</v>
      </c>
    </row>
    <row r="249" spans="1:5">
      <c r="A249" s="357"/>
      <c r="B249" s="358">
        <f t="shared" si="1"/>
        <v>46053</v>
      </c>
      <c r="C249" s="359" t="s">
        <v>980</v>
      </c>
      <c r="D249" s="353">
        <v>25</v>
      </c>
      <c r="E249" s="353">
        <v>4</v>
      </c>
    </row>
    <row r="250" spans="1:5">
      <c r="A250" s="357"/>
      <c r="B250" s="358">
        <f t="shared" si="1"/>
        <v>46054</v>
      </c>
      <c r="C250" s="359" t="s">
        <v>980</v>
      </c>
      <c r="D250" s="353">
        <v>25</v>
      </c>
      <c r="E250" s="353">
        <v>4</v>
      </c>
    </row>
    <row r="251" spans="1:5">
      <c r="A251" s="357"/>
      <c r="B251" s="358">
        <f t="shared" si="1"/>
        <v>46055</v>
      </c>
      <c r="C251" s="359" t="s">
        <v>980</v>
      </c>
      <c r="D251" s="353">
        <v>25</v>
      </c>
      <c r="E251" s="353">
        <v>4</v>
      </c>
    </row>
    <row r="252" spans="1:5">
      <c r="A252" s="357"/>
      <c r="B252" s="358">
        <f t="shared" si="1"/>
        <v>46056</v>
      </c>
      <c r="C252" s="359" t="s">
        <v>980</v>
      </c>
      <c r="D252" s="353">
        <v>25</v>
      </c>
      <c r="E252" s="353">
        <v>4</v>
      </c>
    </row>
    <row r="253" spans="1:5">
      <c r="A253" s="357"/>
      <c r="B253" s="358">
        <f t="shared" si="1"/>
        <v>46057</v>
      </c>
      <c r="C253" s="359" t="s">
        <v>980</v>
      </c>
      <c r="D253" s="353">
        <v>25</v>
      </c>
      <c r="E253" s="353">
        <v>4</v>
      </c>
    </row>
    <row r="254" spans="1:5">
      <c r="A254" s="357"/>
      <c r="B254" s="358">
        <f t="shared" si="1"/>
        <v>46058</v>
      </c>
      <c r="C254" s="359" t="s">
        <v>969</v>
      </c>
      <c r="D254" s="353">
        <v>5</v>
      </c>
      <c r="E254" s="353">
        <v>4</v>
      </c>
    </row>
    <row r="255" spans="1:5">
      <c r="A255" s="357"/>
      <c r="B255" s="358">
        <f t="shared" si="1"/>
        <v>46059</v>
      </c>
      <c r="C255" s="359" t="s">
        <v>969</v>
      </c>
      <c r="D255" s="353">
        <v>5</v>
      </c>
      <c r="E255" s="353">
        <v>4</v>
      </c>
    </row>
    <row r="256" spans="1:5">
      <c r="A256" s="357"/>
      <c r="B256" s="358">
        <f t="shared" si="1"/>
        <v>46060</v>
      </c>
      <c r="C256" s="359" t="s">
        <v>969</v>
      </c>
      <c r="D256" s="353">
        <v>5</v>
      </c>
      <c r="E256" s="353">
        <v>4</v>
      </c>
    </row>
    <row r="257" spans="1:5">
      <c r="A257" s="357"/>
      <c r="B257" s="358">
        <f t="shared" si="1"/>
        <v>46061</v>
      </c>
      <c r="C257" s="359" t="s">
        <v>969</v>
      </c>
      <c r="D257" s="353">
        <v>5</v>
      </c>
      <c r="E257" s="353">
        <v>4</v>
      </c>
    </row>
    <row r="258" spans="1:5">
      <c r="A258" s="357"/>
      <c r="B258" s="358">
        <f t="shared" si="1"/>
        <v>46062</v>
      </c>
      <c r="C258" s="359" t="s">
        <v>969</v>
      </c>
      <c r="D258" s="353">
        <v>5</v>
      </c>
      <c r="E258" s="353">
        <v>4</v>
      </c>
    </row>
    <row r="259" spans="1:5">
      <c r="A259" s="357"/>
      <c r="B259" s="358">
        <f t="shared" si="1"/>
        <v>46063</v>
      </c>
      <c r="C259" s="359" t="s">
        <v>969</v>
      </c>
      <c r="D259" s="353">
        <v>5</v>
      </c>
      <c r="E259" s="353">
        <v>4</v>
      </c>
    </row>
    <row r="260" spans="1:5">
      <c r="A260" s="357"/>
      <c r="B260" s="358">
        <f t="shared" si="1"/>
        <v>46064</v>
      </c>
      <c r="C260" s="359" t="s">
        <v>969</v>
      </c>
      <c r="D260" s="353">
        <v>5</v>
      </c>
      <c r="E260" s="353">
        <v>4</v>
      </c>
    </row>
    <row r="261" spans="1:5">
      <c r="A261" s="357"/>
      <c r="B261" s="358">
        <f t="shared" si="1"/>
        <v>46065</v>
      </c>
      <c r="C261" s="359"/>
      <c r="D261" s="353"/>
      <c r="E261" s="353">
        <v>4</v>
      </c>
    </row>
    <row r="262" spans="1:5">
      <c r="A262" s="357"/>
      <c r="B262" s="358">
        <f t="shared" si="1"/>
        <v>46066</v>
      </c>
      <c r="C262" s="359"/>
      <c r="D262" s="353"/>
      <c r="E262" s="353">
        <v>4</v>
      </c>
    </row>
    <row r="263" spans="1:5">
      <c r="A263" s="357"/>
      <c r="B263" s="358">
        <f t="shared" si="1"/>
        <v>46067</v>
      </c>
      <c r="C263" s="359"/>
      <c r="D263" s="353"/>
      <c r="E263" s="353">
        <v>4</v>
      </c>
    </row>
    <row r="264" spans="1:5">
      <c r="A264" s="357"/>
      <c r="B264" s="358">
        <f t="shared" si="1"/>
        <v>46068</v>
      </c>
      <c r="C264" s="359"/>
      <c r="D264" s="353"/>
      <c r="E264" s="353">
        <v>4</v>
      </c>
    </row>
    <row r="265" spans="1:5">
      <c r="A265" s="357"/>
      <c r="B265" s="358">
        <f t="shared" si="1"/>
        <v>46069</v>
      </c>
      <c r="C265" s="359"/>
      <c r="D265" s="353"/>
      <c r="E265" s="353">
        <v>4</v>
      </c>
    </row>
    <row r="266" spans="1:5">
      <c r="A266" s="357"/>
      <c r="B266" s="358">
        <f t="shared" si="1"/>
        <v>46070</v>
      </c>
      <c r="C266" s="359"/>
      <c r="D266" s="353"/>
      <c r="E266" s="353">
        <v>4</v>
      </c>
    </row>
    <row r="267" spans="1:5">
      <c r="A267" s="357"/>
      <c r="B267" s="358">
        <f t="shared" si="1"/>
        <v>46071</v>
      </c>
      <c r="C267" s="359"/>
      <c r="D267" s="353"/>
      <c r="E267" s="353">
        <v>4</v>
      </c>
    </row>
    <row r="268" spans="1:5">
      <c r="A268" s="357"/>
      <c r="B268" s="358">
        <f t="shared" si="1"/>
        <v>46072</v>
      </c>
      <c r="C268" s="359"/>
      <c r="D268" s="353"/>
      <c r="E268" s="353">
        <v>4</v>
      </c>
    </row>
    <row r="269" spans="1:5">
      <c r="A269" s="357"/>
      <c r="B269" s="358">
        <f t="shared" si="1"/>
        <v>46073</v>
      </c>
      <c r="C269" s="359"/>
      <c r="D269" s="353"/>
      <c r="E269" s="353">
        <v>4</v>
      </c>
    </row>
    <row r="270" spans="1:5">
      <c r="A270" s="357"/>
      <c r="B270" s="358">
        <f t="shared" si="1"/>
        <v>46074</v>
      </c>
      <c r="C270" s="359"/>
      <c r="D270" s="353"/>
      <c r="E270" s="353">
        <v>4</v>
      </c>
    </row>
    <row r="271" spans="1:5">
      <c r="A271" s="357"/>
      <c r="B271" s="358">
        <f t="shared" si="1"/>
        <v>46075</v>
      </c>
      <c r="C271" s="359"/>
      <c r="D271" s="353"/>
      <c r="E271" s="353">
        <v>4</v>
      </c>
    </row>
    <row r="272" spans="1:5">
      <c r="A272" s="357"/>
      <c r="B272" s="358">
        <f t="shared" si="1"/>
        <v>46076</v>
      </c>
      <c r="C272" s="359"/>
      <c r="D272" s="353"/>
      <c r="E272" s="353">
        <v>4</v>
      </c>
    </row>
    <row r="273" spans="1:5">
      <c r="A273" s="357"/>
      <c r="B273" s="358">
        <f t="shared" si="1"/>
        <v>46077</v>
      </c>
      <c r="C273" s="359"/>
      <c r="D273" s="353"/>
      <c r="E273" s="353">
        <v>4</v>
      </c>
    </row>
    <row r="274" spans="1:5">
      <c r="A274" s="357"/>
      <c r="B274" s="358">
        <f t="shared" si="1"/>
        <v>46078</v>
      </c>
      <c r="C274" s="359"/>
      <c r="D274" s="353"/>
      <c r="E274" s="353">
        <v>4</v>
      </c>
    </row>
    <row r="275" spans="1:5">
      <c r="A275" s="357"/>
      <c r="B275" s="358">
        <f t="shared" si="1"/>
        <v>46079</v>
      </c>
      <c r="C275" s="359" t="s">
        <v>980</v>
      </c>
      <c r="D275" s="353">
        <v>25</v>
      </c>
      <c r="E275" s="353">
        <v>4</v>
      </c>
    </row>
    <row r="276" spans="1:5">
      <c r="A276" s="357"/>
      <c r="B276" s="358">
        <f t="shared" si="1"/>
        <v>46080</v>
      </c>
      <c r="C276" s="359" t="s">
        <v>980</v>
      </c>
      <c r="D276" s="353">
        <v>25</v>
      </c>
      <c r="E276" s="353">
        <v>4</v>
      </c>
    </row>
    <row r="277" spans="1:5">
      <c r="A277" s="357"/>
      <c r="B277" s="358">
        <f t="shared" si="1"/>
        <v>46081</v>
      </c>
      <c r="C277" s="359" t="s">
        <v>980</v>
      </c>
      <c r="D277" s="353">
        <v>25</v>
      </c>
      <c r="E277" s="353">
        <v>4</v>
      </c>
    </row>
    <row r="278" spans="1:5">
      <c r="A278" s="357"/>
      <c r="B278" s="358">
        <f t="shared" si="1"/>
        <v>46082</v>
      </c>
      <c r="C278" s="359" t="s">
        <v>980</v>
      </c>
      <c r="D278" s="353">
        <v>25</v>
      </c>
      <c r="E278" s="353">
        <v>4</v>
      </c>
    </row>
    <row r="279" spans="1:5">
      <c r="A279" s="357"/>
      <c r="B279" s="358">
        <f t="shared" si="1"/>
        <v>46083</v>
      </c>
      <c r="C279" s="359" t="s">
        <v>980</v>
      </c>
      <c r="D279" s="353">
        <v>25</v>
      </c>
      <c r="E279" s="353">
        <v>4</v>
      </c>
    </row>
    <row r="280" spans="1:5">
      <c r="A280" s="357"/>
      <c r="B280" s="358">
        <f t="shared" si="1"/>
        <v>46084</v>
      </c>
      <c r="C280" s="359" t="s">
        <v>972</v>
      </c>
      <c r="D280" s="353">
        <v>25</v>
      </c>
      <c r="E280" s="353">
        <v>4</v>
      </c>
    </row>
    <row r="281" spans="1:5">
      <c r="A281" s="357"/>
      <c r="B281" s="358">
        <f t="shared" si="1"/>
        <v>46085</v>
      </c>
      <c r="C281" s="359" t="s">
        <v>1000</v>
      </c>
      <c r="D281" s="353">
        <v>35</v>
      </c>
      <c r="E281" s="353">
        <v>4</v>
      </c>
    </row>
    <row r="282" spans="1:5">
      <c r="A282" s="357"/>
      <c r="B282" s="358">
        <f t="shared" si="1"/>
        <v>46086</v>
      </c>
      <c r="C282" s="359" t="s">
        <v>969</v>
      </c>
      <c r="D282" s="353">
        <v>5</v>
      </c>
      <c r="E282" s="353">
        <v>4</v>
      </c>
    </row>
    <row r="283" spans="1:5">
      <c r="A283" s="357"/>
      <c r="B283" s="358">
        <f t="shared" si="1"/>
        <v>46087</v>
      </c>
      <c r="C283" s="359" t="s">
        <v>969</v>
      </c>
      <c r="D283" s="353">
        <v>5</v>
      </c>
      <c r="E283" s="353">
        <v>4</v>
      </c>
    </row>
    <row r="284" spans="1:5">
      <c r="A284" s="357"/>
      <c r="B284" s="358">
        <f t="shared" si="1"/>
        <v>46088</v>
      </c>
      <c r="C284" s="359" t="s">
        <v>969</v>
      </c>
      <c r="D284" s="353">
        <v>5</v>
      </c>
      <c r="E284" s="353">
        <v>4</v>
      </c>
    </row>
    <row r="285" spans="1:5">
      <c r="A285" s="357"/>
      <c r="B285" s="358">
        <f t="shared" si="1"/>
        <v>46089</v>
      </c>
      <c r="C285" s="359" t="s">
        <v>969</v>
      </c>
      <c r="D285" s="353">
        <v>5</v>
      </c>
      <c r="E285" s="353">
        <v>4</v>
      </c>
    </row>
    <row r="286" spans="1:5">
      <c r="A286" s="357"/>
      <c r="B286" s="358">
        <f t="shared" si="1"/>
        <v>46090</v>
      </c>
      <c r="C286" s="359" t="s">
        <v>969</v>
      </c>
      <c r="D286" s="353">
        <v>5</v>
      </c>
      <c r="E286" s="353">
        <v>4</v>
      </c>
    </row>
    <row r="287" spans="1:5">
      <c r="A287" s="357"/>
      <c r="B287" s="358">
        <f t="shared" si="1"/>
        <v>46091</v>
      </c>
      <c r="C287" s="359"/>
      <c r="D287" s="353"/>
      <c r="E287" s="353">
        <v>4</v>
      </c>
    </row>
    <row r="288" spans="1:5">
      <c r="A288" s="357"/>
      <c r="B288" s="358">
        <f t="shared" si="1"/>
        <v>46092</v>
      </c>
      <c r="C288" s="359"/>
      <c r="D288" s="353"/>
      <c r="E288" s="353"/>
    </row>
    <row r="289" spans="1:5">
      <c r="A289" s="357"/>
      <c r="B289" s="358">
        <f t="shared" si="1"/>
        <v>46093</v>
      </c>
      <c r="C289" s="359"/>
      <c r="D289" s="353"/>
      <c r="E289" s="353"/>
    </row>
    <row r="290" spans="1:5">
      <c r="A290" s="357"/>
      <c r="B290" s="358">
        <f t="shared" si="1"/>
        <v>46094</v>
      </c>
      <c r="C290" s="359" t="s">
        <v>1526</v>
      </c>
      <c r="D290" s="353">
        <v>15</v>
      </c>
      <c r="E290" s="353">
        <v>4</v>
      </c>
    </row>
    <row r="291" spans="1:5">
      <c r="A291" s="357"/>
      <c r="B291" s="358">
        <f t="shared" si="1"/>
        <v>46095</v>
      </c>
      <c r="C291" s="359" t="s">
        <v>1527</v>
      </c>
      <c r="D291" s="353">
        <v>15</v>
      </c>
      <c r="E291" s="353">
        <v>4</v>
      </c>
    </row>
    <row r="292" spans="1:5">
      <c r="A292" s="357"/>
      <c r="B292" s="358">
        <f t="shared" si="1"/>
        <v>46096</v>
      </c>
      <c r="C292" s="359" t="s">
        <v>1527</v>
      </c>
      <c r="D292" s="353">
        <v>15</v>
      </c>
      <c r="E292" s="353">
        <v>4</v>
      </c>
    </row>
    <row r="293" spans="1:5">
      <c r="A293" s="357"/>
      <c r="B293" s="358">
        <f t="shared" si="1"/>
        <v>46097</v>
      </c>
      <c r="C293" s="359" t="s">
        <v>1527</v>
      </c>
      <c r="D293" s="353">
        <v>25</v>
      </c>
      <c r="E293" s="353">
        <v>4</v>
      </c>
    </row>
    <row r="294" spans="1:5">
      <c r="A294" s="357"/>
      <c r="B294" s="358">
        <f t="shared" si="1"/>
        <v>46098</v>
      </c>
      <c r="C294" s="359" t="s">
        <v>1527</v>
      </c>
      <c r="D294" s="353"/>
      <c r="E294" s="353">
        <v>4</v>
      </c>
    </row>
    <row r="295" spans="1:5">
      <c r="A295" s="357"/>
      <c r="B295" s="358">
        <f t="shared" si="1"/>
        <v>46099</v>
      </c>
      <c r="C295" s="359" t="s">
        <v>1527</v>
      </c>
      <c r="D295" s="353"/>
      <c r="E295" s="353">
        <v>4</v>
      </c>
    </row>
    <row r="296" spans="1:5" ht="24">
      <c r="A296" s="357"/>
      <c r="B296" s="358">
        <f t="shared" si="1"/>
        <v>46100</v>
      </c>
      <c r="C296" s="359" t="s">
        <v>1528</v>
      </c>
      <c r="D296" s="353">
        <v>25</v>
      </c>
      <c r="E296" s="353">
        <v>4</v>
      </c>
    </row>
    <row r="297" spans="1:5">
      <c r="A297" s="357"/>
      <c r="B297" s="358">
        <f t="shared" si="1"/>
        <v>46101</v>
      </c>
      <c r="C297" s="359" t="s">
        <v>980</v>
      </c>
      <c r="D297" s="353"/>
      <c r="E297" s="353">
        <v>4</v>
      </c>
    </row>
    <row r="298" spans="1:5">
      <c r="A298" s="357"/>
      <c r="B298" s="358">
        <f t="shared" si="1"/>
        <v>46102</v>
      </c>
      <c r="C298" s="359"/>
      <c r="D298" s="353">
        <v>5</v>
      </c>
      <c r="E298" s="353">
        <v>4</v>
      </c>
    </row>
    <row r="299" spans="1:5">
      <c r="A299" s="357"/>
      <c r="B299" s="358">
        <f t="shared" si="1"/>
        <v>46103</v>
      </c>
      <c r="C299" s="359"/>
      <c r="D299" s="353">
        <v>15</v>
      </c>
      <c r="E299" s="353">
        <v>4</v>
      </c>
    </row>
    <row r="300" spans="1:5">
      <c r="A300" s="357"/>
      <c r="B300" s="358">
        <f t="shared" si="1"/>
        <v>46104</v>
      </c>
      <c r="C300" s="359"/>
      <c r="D300" s="353"/>
      <c r="E300" s="353">
        <v>4</v>
      </c>
    </row>
    <row r="301" spans="1:5">
      <c r="A301" s="357"/>
      <c r="B301" s="358">
        <f t="shared" si="1"/>
        <v>46105</v>
      </c>
      <c r="C301" s="359"/>
      <c r="D301" s="353"/>
      <c r="E301" s="353">
        <v>4</v>
      </c>
    </row>
    <row r="302" spans="1:5">
      <c r="A302" s="357"/>
      <c r="B302" s="358">
        <f t="shared" si="1"/>
        <v>46106</v>
      </c>
      <c r="C302" s="359"/>
      <c r="D302" s="353"/>
      <c r="E302" s="353">
        <v>4</v>
      </c>
    </row>
    <row r="303" spans="1:5">
      <c r="A303" s="357"/>
      <c r="B303" s="358">
        <f t="shared" si="1"/>
        <v>46107</v>
      </c>
      <c r="C303" s="359" t="s">
        <v>980</v>
      </c>
      <c r="D303" s="353">
        <v>15</v>
      </c>
      <c r="E303" s="353">
        <v>4</v>
      </c>
    </row>
    <row r="304" spans="1:5">
      <c r="A304" s="357"/>
      <c r="B304" s="358">
        <f t="shared" si="1"/>
        <v>46108</v>
      </c>
      <c r="C304" s="359" t="s">
        <v>969</v>
      </c>
      <c r="D304" s="353">
        <v>5</v>
      </c>
      <c r="E304" s="353">
        <v>4</v>
      </c>
    </row>
    <row r="305" spans="1:5">
      <c r="A305" s="357"/>
      <c r="B305" s="358">
        <f t="shared" si="1"/>
        <v>46109</v>
      </c>
      <c r="C305" s="359" t="s">
        <v>980</v>
      </c>
      <c r="D305" s="353"/>
      <c r="E305" s="353">
        <v>4</v>
      </c>
    </row>
    <row r="306" spans="1:5">
      <c r="A306" s="357"/>
      <c r="B306" s="358">
        <f t="shared" ref="B306:B335" si="2">+B305+1</f>
        <v>46110</v>
      </c>
      <c r="C306" s="359"/>
      <c r="D306" s="353">
        <v>5</v>
      </c>
      <c r="E306" s="353">
        <v>4</v>
      </c>
    </row>
    <row r="307" spans="1:5">
      <c r="A307" s="357"/>
      <c r="B307" s="358">
        <f t="shared" si="2"/>
        <v>46111</v>
      </c>
      <c r="C307" s="359"/>
      <c r="D307" s="353">
        <v>15</v>
      </c>
      <c r="E307" s="353">
        <v>4</v>
      </c>
    </row>
    <row r="308" spans="1:5">
      <c r="A308" s="357"/>
      <c r="B308" s="358">
        <f t="shared" si="2"/>
        <v>46112</v>
      </c>
      <c r="C308" s="359"/>
      <c r="D308" s="353"/>
      <c r="E308" s="353">
        <v>4</v>
      </c>
    </row>
    <row r="309" spans="1:5">
      <c r="A309" s="357"/>
      <c r="B309" s="358">
        <f t="shared" si="2"/>
        <v>46113</v>
      </c>
      <c r="C309" s="359"/>
      <c r="D309" s="353"/>
      <c r="E309" s="353">
        <v>4</v>
      </c>
    </row>
    <row r="310" spans="1:5">
      <c r="A310" s="357"/>
      <c r="B310" s="358">
        <f t="shared" si="2"/>
        <v>46114</v>
      </c>
      <c r="C310" s="359" t="s">
        <v>1001</v>
      </c>
      <c r="D310" s="353">
        <v>25</v>
      </c>
      <c r="E310" s="353">
        <v>4</v>
      </c>
    </row>
    <row r="311" spans="1:5">
      <c r="A311" s="357"/>
      <c r="B311" s="358">
        <f t="shared" si="2"/>
        <v>46115</v>
      </c>
      <c r="C311" s="359"/>
      <c r="D311" s="353"/>
      <c r="E311" s="353">
        <v>4</v>
      </c>
    </row>
    <row r="312" spans="1:5">
      <c r="A312" s="357"/>
      <c r="B312" s="358">
        <f t="shared" si="2"/>
        <v>46116</v>
      </c>
      <c r="C312" s="359" t="s">
        <v>969</v>
      </c>
      <c r="D312" s="353">
        <v>5</v>
      </c>
      <c r="E312" s="353">
        <v>4</v>
      </c>
    </row>
    <row r="313" spans="1:5">
      <c r="A313" s="357"/>
      <c r="B313" s="358">
        <f t="shared" si="2"/>
        <v>46117</v>
      </c>
      <c r="C313" s="359" t="s">
        <v>1529</v>
      </c>
      <c r="D313" s="353">
        <v>15</v>
      </c>
      <c r="E313" s="353">
        <v>4</v>
      </c>
    </row>
    <row r="314" spans="1:5">
      <c r="A314" s="357"/>
      <c r="B314" s="358">
        <f t="shared" si="2"/>
        <v>46118</v>
      </c>
      <c r="C314" s="359"/>
      <c r="D314" s="353">
        <v>5</v>
      </c>
      <c r="E314" s="353">
        <v>4</v>
      </c>
    </row>
    <row r="315" spans="1:5">
      <c r="A315" s="357"/>
      <c r="B315" s="358">
        <f t="shared" si="2"/>
        <v>46119</v>
      </c>
      <c r="C315" s="359"/>
      <c r="D315" s="353"/>
      <c r="E315" s="353">
        <v>4</v>
      </c>
    </row>
    <row r="316" spans="1:5">
      <c r="A316" s="357"/>
      <c r="B316" s="358">
        <f t="shared" si="2"/>
        <v>46120</v>
      </c>
      <c r="C316" s="359"/>
      <c r="D316" s="353"/>
      <c r="E316" s="353">
        <v>4</v>
      </c>
    </row>
    <row r="317" spans="1:5">
      <c r="A317" s="357"/>
      <c r="B317" s="358">
        <f t="shared" si="2"/>
        <v>46121</v>
      </c>
      <c r="C317" s="359" t="s">
        <v>1530</v>
      </c>
      <c r="D317" s="353">
        <v>15</v>
      </c>
      <c r="E317" s="353">
        <v>4</v>
      </c>
    </row>
    <row r="318" spans="1:5">
      <c r="A318" s="357"/>
      <c r="B318" s="358">
        <f t="shared" si="2"/>
        <v>46122</v>
      </c>
      <c r="C318" s="359"/>
      <c r="D318" s="353"/>
      <c r="E318" s="353">
        <v>4</v>
      </c>
    </row>
    <row r="319" spans="1:5">
      <c r="A319" s="357"/>
      <c r="B319" s="358">
        <f t="shared" si="2"/>
        <v>46123</v>
      </c>
      <c r="C319" s="359"/>
      <c r="D319" s="353"/>
      <c r="E319" s="353">
        <v>4</v>
      </c>
    </row>
    <row r="320" spans="1:5">
      <c r="A320" s="357"/>
      <c r="B320" s="358">
        <f t="shared" si="2"/>
        <v>46124</v>
      </c>
      <c r="C320" s="359" t="s">
        <v>969</v>
      </c>
      <c r="D320" s="353">
        <v>5</v>
      </c>
      <c r="E320" s="353">
        <v>4</v>
      </c>
    </row>
    <row r="321" spans="1:5">
      <c r="A321" s="357"/>
      <c r="B321" s="358">
        <f t="shared" si="2"/>
        <v>46125</v>
      </c>
      <c r="C321" s="359"/>
      <c r="D321" s="353">
        <v>25</v>
      </c>
      <c r="E321" s="353">
        <v>4</v>
      </c>
    </row>
    <row r="322" spans="1:5">
      <c r="A322" s="357"/>
      <c r="B322" s="358">
        <f t="shared" si="2"/>
        <v>46126</v>
      </c>
      <c r="C322" s="359"/>
      <c r="D322" s="353">
        <v>25</v>
      </c>
      <c r="E322" s="353">
        <v>4</v>
      </c>
    </row>
    <row r="323" spans="1:5">
      <c r="A323" s="357"/>
      <c r="B323" s="358">
        <f t="shared" si="2"/>
        <v>46127</v>
      </c>
      <c r="C323" s="359"/>
      <c r="D323" s="353"/>
      <c r="E323" s="353">
        <v>4</v>
      </c>
    </row>
    <row r="324" spans="1:5">
      <c r="A324" s="357"/>
      <c r="B324" s="358">
        <f t="shared" si="2"/>
        <v>46128</v>
      </c>
      <c r="C324" s="359" t="s">
        <v>1531</v>
      </c>
      <c r="D324" s="353">
        <v>25</v>
      </c>
      <c r="E324" s="353">
        <v>4</v>
      </c>
    </row>
    <row r="325" spans="1:5">
      <c r="A325" s="357"/>
      <c r="B325" s="358">
        <f t="shared" si="2"/>
        <v>46129</v>
      </c>
      <c r="C325" s="359"/>
      <c r="D325" s="353"/>
      <c r="E325" s="353">
        <v>4</v>
      </c>
    </row>
    <row r="326" spans="1:5">
      <c r="A326" s="357"/>
      <c r="B326" s="358">
        <f t="shared" si="2"/>
        <v>46130</v>
      </c>
      <c r="C326" s="359"/>
      <c r="D326" s="353"/>
      <c r="E326" s="353">
        <v>4</v>
      </c>
    </row>
    <row r="327" spans="1:5">
      <c r="A327" s="357"/>
      <c r="B327" s="358">
        <f t="shared" si="2"/>
        <v>46131</v>
      </c>
      <c r="C327" s="359" t="s">
        <v>1013</v>
      </c>
      <c r="D327" s="353">
        <v>25</v>
      </c>
      <c r="E327" s="353">
        <v>4</v>
      </c>
    </row>
    <row r="328" spans="1:5">
      <c r="A328" s="357"/>
      <c r="B328" s="358">
        <f t="shared" si="2"/>
        <v>46132</v>
      </c>
      <c r="C328" s="359" t="s">
        <v>1531</v>
      </c>
      <c r="D328" s="353">
        <v>25</v>
      </c>
      <c r="E328" s="353">
        <v>4</v>
      </c>
    </row>
    <row r="329" spans="1:5">
      <c r="A329" s="357"/>
      <c r="B329" s="358">
        <f t="shared" si="2"/>
        <v>46133</v>
      </c>
      <c r="C329" s="359"/>
      <c r="D329" s="353"/>
      <c r="E329" s="353">
        <v>4</v>
      </c>
    </row>
    <row r="330" spans="1:5">
      <c r="A330" s="357"/>
      <c r="B330" s="358">
        <f t="shared" si="2"/>
        <v>46134</v>
      </c>
      <c r="C330" s="359"/>
      <c r="D330" s="353"/>
      <c r="E330" s="353">
        <v>4</v>
      </c>
    </row>
    <row r="331" spans="1:5">
      <c r="A331" s="357"/>
      <c r="B331" s="358">
        <f t="shared" si="2"/>
        <v>46135</v>
      </c>
      <c r="C331" s="359" t="s">
        <v>969</v>
      </c>
      <c r="D331" s="353">
        <v>5</v>
      </c>
      <c r="E331" s="353">
        <v>4</v>
      </c>
    </row>
    <row r="332" spans="1:5">
      <c r="A332" s="357"/>
      <c r="B332" s="358">
        <f t="shared" si="2"/>
        <v>46136</v>
      </c>
      <c r="C332" s="359"/>
      <c r="D332" s="353"/>
      <c r="E332" s="353"/>
    </row>
    <row r="333" spans="1:5">
      <c r="A333" s="357"/>
      <c r="B333" s="358">
        <f t="shared" si="2"/>
        <v>46137</v>
      </c>
      <c r="C333" s="359"/>
      <c r="D333" s="353"/>
      <c r="E333" s="353"/>
    </row>
    <row r="334" spans="1:5">
      <c r="A334" s="357"/>
      <c r="B334" s="358">
        <f t="shared" si="2"/>
        <v>46138</v>
      </c>
      <c r="C334" s="359" t="s">
        <v>969</v>
      </c>
      <c r="D334" s="353">
        <v>5</v>
      </c>
      <c r="E334" s="353">
        <v>4</v>
      </c>
    </row>
    <row r="335" spans="1:5">
      <c r="A335" s="357"/>
      <c r="B335" s="358">
        <f t="shared" si="2"/>
        <v>46139</v>
      </c>
      <c r="C335" s="359" t="s">
        <v>969</v>
      </c>
      <c r="D335" s="353">
        <v>5</v>
      </c>
      <c r="E335" s="353">
        <v>4</v>
      </c>
    </row>
    <row r="336" spans="1:5">
      <c r="A336" s="357"/>
      <c r="B336" s="358">
        <v>46096</v>
      </c>
      <c r="C336" s="359" t="s">
        <v>967</v>
      </c>
      <c r="D336" s="353">
        <v>10</v>
      </c>
      <c r="E336" s="353">
        <v>5</v>
      </c>
    </row>
    <row r="337" spans="1:5">
      <c r="A337" s="357"/>
      <c r="B337" s="358">
        <f t="shared" ref="B337:B400" si="3">+B336+1</f>
        <v>46097</v>
      </c>
      <c r="C337" s="359" t="s">
        <v>1002</v>
      </c>
      <c r="D337" s="353">
        <v>10</v>
      </c>
      <c r="E337" s="353">
        <v>5</v>
      </c>
    </row>
    <row r="338" spans="1:5">
      <c r="A338" s="357"/>
      <c r="B338" s="358">
        <f t="shared" si="3"/>
        <v>46098</v>
      </c>
      <c r="C338" s="359" t="s">
        <v>1003</v>
      </c>
      <c r="D338" s="353">
        <v>10</v>
      </c>
      <c r="E338" s="353">
        <v>5</v>
      </c>
    </row>
    <row r="339" spans="1:5">
      <c r="A339" s="357"/>
      <c r="B339" s="358">
        <f t="shared" si="3"/>
        <v>46099</v>
      </c>
      <c r="C339" s="359" t="s">
        <v>999</v>
      </c>
      <c r="D339" s="353">
        <v>10</v>
      </c>
      <c r="E339" s="353">
        <v>5</v>
      </c>
    </row>
    <row r="340" spans="1:5">
      <c r="A340" s="357"/>
      <c r="B340" s="358">
        <f t="shared" si="3"/>
        <v>46100</v>
      </c>
      <c r="C340" s="359" t="s">
        <v>999</v>
      </c>
      <c r="D340" s="353">
        <v>10</v>
      </c>
      <c r="E340" s="353">
        <v>5</v>
      </c>
    </row>
    <row r="341" spans="1:5">
      <c r="A341" s="357"/>
      <c r="B341" s="358">
        <f t="shared" si="3"/>
        <v>46101</v>
      </c>
      <c r="C341" s="359" t="s">
        <v>999</v>
      </c>
      <c r="D341" s="353">
        <v>10</v>
      </c>
      <c r="E341" s="353">
        <v>5</v>
      </c>
    </row>
    <row r="342" spans="1:5">
      <c r="A342" s="357"/>
      <c r="B342" s="358">
        <f t="shared" si="3"/>
        <v>46102</v>
      </c>
      <c r="C342" s="359" t="s">
        <v>999</v>
      </c>
      <c r="D342" s="353">
        <v>10</v>
      </c>
      <c r="E342" s="353">
        <v>5</v>
      </c>
    </row>
    <row r="343" spans="1:5">
      <c r="A343" s="357"/>
      <c r="B343" s="358">
        <f t="shared" si="3"/>
        <v>46103</v>
      </c>
      <c r="C343" s="359" t="s">
        <v>999</v>
      </c>
      <c r="D343" s="353">
        <v>10</v>
      </c>
      <c r="E343" s="353">
        <v>5</v>
      </c>
    </row>
    <row r="344" spans="1:5">
      <c r="A344" s="357"/>
      <c r="B344" s="358">
        <f t="shared" si="3"/>
        <v>46104</v>
      </c>
      <c r="C344" s="359" t="s">
        <v>967</v>
      </c>
      <c r="D344" s="353">
        <v>25</v>
      </c>
      <c r="E344" s="353">
        <v>5</v>
      </c>
    </row>
    <row r="345" spans="1:5">
      <c r="A345" s="357"/>
      <c r="B345" s="358">
        <f t="shared" si="3"/>
        <v>46105</v>
      </c>
      <c r="C345" s="359" t="s">
        <v>967</v>
      </c>
      <c r="D345" s="353">
        <v>25</v>
      </c>
      <c r="E345" s="353">
        <v>5</v>
      </c>
    </row>
    <row r="346" spans="1:5">
      <c r="A346" s="357"/>
      <c r="B346" s="358">
        <f t="shared" si="3"/>
        <v>46106</v>
      </c>
      <c r="C346" s="359" t="s">
        <v>1006</v>
      </c>
      <c r="D346" s="353">
        <v>25</v>
      </c>
      <c r="E346" s="353">
        <v>5</v>
      </c>
    </row>
    <row r="347" spans="1:5">
      <c r="A347" s="357"/>
      <c r="B347" s="358">
        <f t="shared" si="3"/>
        <v>46107</v>
      </c>
      <c r="C347" s="359" t="s">
        <v>1007</v>
      </c>
      <c r="D347" s="353">
        <v>25</v>
      </c>
      <c r="E347" s="353">
        <v>5</v>
      </c>
    </row>
    <row r="348" spans="1:5">
      <c r="A348" s="357"/>
      <c r="B348" s="358">
        <f t="shared" si="3"/>
        <v>46108</v>
      </c>
      <c r="C348" s="359" t="s">
        <v>1007</v>
      </c>
      <c r="D348" s="353">
        <v>25</v>
      </c>
      <c r="E348" s="353">
        <v>5</v>
      </c>
    </row>
    <row r="349" spans="1:5">
      <c r="A349" s="357"/>
      <c r="B349" s="358">
        <f t="shared" si="3"/>
        <v>46109</v>
      </c>
      <c r="C349" s="359" t="s">
        <v>967</v>
      </c>
      <c r="D349" s="353">
        <v>25</v>
      </c>
      <c r="E349" s="353">
        <v>5</v>
      </c>
    </row>
    <row r="350" spans="1:5">
      <c r="A350" s="357"/>
      <c r="B350" s="358">
        <f t="shared" si="3"/>
        <v>46110</v>
      </c>
      <c r="C350" s="359" t="s">
        <v>967</v>
      </c>
      <c r="D350" s="353">
        <v>25</v>
      </c>
      <c r="E350" s="353">
        <v>5</v>
      </c>
    </row>
    <row r="351" spans="1:5">
      <c r="A351" s="357"/>
      <c r="B351" s="358">
        <f t="shared" si="3"/>
        <v>46111</v>
      </c>
      <c r="C351" s="359" t="s">
        <v>1008</v>
      </c>
      <c r="D351" s="353">
        <v>25</v>
      </c>
      <c r="E351" s="353">
        <v>5</v>
      </c>
    </row>
    <row r="352" spans="1:5">
      <c r="A352" s="357"/>
      <c r="B352" s="358">
        <f t="shared" si="3"/>
        <v>46112</v>
      </c>
      <c r="C352" s="359" t="s">
        <v>967</v>
      </c>
      <c r="D352" s="353">
        <v>25</v>
      </c>
      <c r="E352" s="353">
        <v>5</v>
      </c>
    </row>
    <row r="353" spans="1:5">
      <c r="A353" s="357"/>
      <c r="B353" s="358">
        <f t="shared" si="3"/>
        <v>46113</v>
      </c>
      <c r="C353" s="359" t="s">
        <v>967</v>
      </c>
      <c r="D353" s="353">
        <v>25</v>
      </c>
      <c r="E353" s="353">
        <v>5</v>
      </c>
    </row>
    <row r="354" spans="1:5">
      <c r="A354" s="357"/>
      <c r="B354" s="358">
        <f t="shared" si="3"/>
        <v>46114</v>
      </c>
      <c r="C354" s="359" t="s">
        <v>1008</v>
      </c>
      <c r="D354" s="353">
        <v>25</v>
      </c>
      <c r="E354" s="353">
        <v>5</v>
      </c>
    </row>
    <row r="355" spans="1:5">
      <c r="A355" s="357"/>
      <c r="B355" s="358">
        <f t="shared" si="3"/>
        <v>46115</v>
      </c>
      <c r="C355" s="359" t="s">
        <v>967</v>
      </c>
      <c r="D355" s="353">
        <v>25</v>
      </c>
      <c r="E355" s="353">
        <v>5</v>
      </c>
    </row>
    <row r="356" spans="1:5">
      <c r="A356" s="357"/>
      <c r="B356" s="358">
        <f t="shared" si="3"/>
        <v>46116</v>
      </c>
      <c r="C356" s="359" t="s">
        <v>967</v>
      </c>
      <c r="D356" s="353">
        <v>25</v>
      </c>
      <c r="E356" s="353">
        <v>5</v>
      </c>
    </row>
    <row r="357" spans="1:5">
      <c r="A357" s="357"/>
      <c r="B357" s="358">
        <f t="shared" si="3"/>
        <v>46117</v>
      </c>
      <c r="C357" s="359" t="s">
        <v>1008</v>
      </c>
      <c r="D357" s="353">
        <v>25</v>
      </c>
      <c r="E357" s="353">
        <v>5</v>
      </c>
    </row>
    <row r="358" spans="1:5">
      <c r="A358" s="357"/>
      <c r="B358" s="358">
        <f t="shared" si="3"/>
        <v>46118</v>
      </c>
      <c r="C358" s="359" t="s">
        <v>967</v>
      </c>
      <c r="D358" s="353">
        <v>25</v>
      </c>
      <c r="E358" s="353">
        <v>5</v>
      </c>
    </row>
    <row r="359" spans="1:5">
      <c r="A359" s="357"/>
      <c r="B359" s="358">
        <f t="shared" si="3"/>
        <v>46119</v>
      </c>
      <c r="C359" s="359" t="s">
        <v>1010</v>
      </c>
      <c r="D359" s="353">
        <v>15</v>
      </c>
      <c r="E359" s="353">
        <v>5</v>
      </c>
    </row>
    <row r="360" spans="1:5">
      <c r="A360" s="357"/>
      <c r="B360" s="358">
        <f t="shared" si="3"/>
        <v>46120</v>
      </c>
      <c r="C360" s="359" t="s">
        <v>1008</v>
      </c>
      <c r="D360" s="353">
        <v>25</v>
      </c>
      <c r="E360" s="353">
        <v>5</v>
      </c>
    </row>
    <row r="361" spans="1:5">
      <c r="A361" s="357"/>
      <c r="B361" s="358">
        <f t="shared" si="3"/>
        <v>46121</v>
      </c>
      <c r="C361" s="359" t="s">
        <v>996</v>
      </c>
      <c r="D361" s="353">
        <v>25</v>
      </c>
      <c r="E361" s="353">
        <v>5</v>
      </c>
    </row>
    <row r="362" spans="1:5">
      <c r="A362" s="357"/>
      <c r="B362" s="358">
        <f t="shared" si="3"/>
        <v>46122</v>
      </c>
      <c r="C362" s="359" t="s">
        <v>1008</v>
      </c>
      <c r="D362" s="353">
        <v>25</v>
      </c>
      <c r="E362" s="353">
        <v>5</v>
      </c>
    </row>
    <row r="363" spans="1:5">
      <c r="A363" s="357"/>
      <c r="B363" s="358">
        <f t="shared" si="3"/>
        <v>46123</v>
      </c>
      <c r="C363" s="359" t="s">
        <v>1011</v>
      </c>
      <c r="D363" s="353">
        <v>25</v>
      </c>
      <c r="E363" s="353">
        <v>5</v>
      </c>
    </row>
    <row r="364" spans="1:5">
      <c r="A364" s="357"/>
      <c r="B364" s="358">
        <f t="shared" si="3"/>
        <v>46124</v>
      </c>
      <c r="C364" s="359"/>
      <c r="D364" s="353"/>
      <c r="E364" s="353">
        <v>5</v>
      </c>
    </row>
    <row r="365" spans="1:5">
      <c r="A365" s="357"/>
      <c r="B365" s="358">
        <f t="shared" si="3"/>
        <v>46125</v>
      </c>
      <c r="C365" s="359"/>
      <c r="D365" s="353"/>
      <c r="E365" s="353">
        <v>5</v>
      </c>
    </row>
    <row r="366" spans="1:5">
      <c r="A366" s="357"/>
      <c r="B366" s="358">
        <f t="shared" si="3"/>
        <v>46126</v>
      </c>
      <c r="C366" s="359" t="s">
        <v>1008</v>
      </c>
      <c r="D366" s="353">
        <v>25</v>
      </c>
      <c r="E366" s="353">
        <v>5</v>
      </c>
    </row>
    <row r="367" spans="1:5">
      <c r="A367" s="357"/>
      <c r="B367" s="358">
        <f t="shared" si="3"/>
        <v>46127</v>
      </c>
      <c r="C367" s="359" t="s">
        <v>1008</v>
      </c>
      <c r="D367" s="353">
        <v>25</v>
      </c>
      <c r="E367" s="353">
        <v>5</v>
      </c>
    </row>
    <row r="368" spans="1:5">
      <c r="A368" s="357"/>
      <c r="B368" s="358">
        <f t="shared" si="3"/>
        <v>46128</v>
      </c>
      <c r="C368" s="359" t="s">
        <v>1012</v>
      </c>
      <c r="D368" s="353">
        <v>25</v>
      </c>
      <c r="E368" s="353">
        <v>5</v>
      </c>
    </row>
    <row r="369" spans="1:5">
      <c r="A369" s="357"/>
      <c r="B369" s="358">
        <f t="shared" si="3"/>
        <v>46129</v>
      </c>
      <c r="C369" s="359" t="s">
        <v>1013</v>
      </c>
      <c r="D369" s="353">
        <v>15</v>
      </c>
      <c r="E369" s="353">
        <v>5</v>
      </c>
    </row>
    <row r="370" spans="1:5">
      <c r="A370" s="357"/>
      <c r="B370" s="358">
        <f t="shared" si="3"/>
        <v>46130</v>
      </c>
      <c r="C370" s="359"/>
      <c r="D370" s="353"/>
      <c r="E370" s="353">
        <v>5</v>
      </c>
    </row>
    <row r="371" spans="1:5">
      <c r="A371" s="357"/>
      <c r="B371" s="358">
        <f t="shared" si="3"/>
        <v>46131</v>
      </c>
      <c r="C371" s="359"/>
      <c r="D371" s="353"/>
      <c r="E371" s="353">
        <v>5</v>
      </c>
    </row>
    <row r="372" spans="1:5">
      <c r="A372" s="357"/>
      <c r="B372" s="358">
        <f t="shared" si="3"/>
        <v>46132</v>
      </c>
      <c r="C372" s="359"/>
      <c r="D372" s="353"/>
      <c r="E372" s="353">
        <v>5</v>
      </c>
    </row>
    <row r="373" spans="1:5">
      <c r="A373" s="357"/>
      <c r="B373" s="358">
        <f t="shared" si="3"/>
        <v>46133</v>
      </c>
      <c r="C373" s="359"/>
      <c r="D373" s="353"/>
      <c r="E373" s="353">
        <v>5</v>
      </c>
    </row>
    <row r="374" spans="1:5">
      <c r="A374" s="357"/>
      <c r="B374" s="358">
        <f t="shared" si="3"/>
        <v>46134</v>
      </c>
      <c r="C374" s="359"/>
      <c r="D374" s="353"/>
      <c r="E374" s="353">
        <v>5</v>
      </c>
    </row>
    <row r="375" spans="1:5">
      <c r="A375" s="357"/>
      <c r="B375" s="358">
        <f t="shared" si="3"/>
        <v>46135</v>
      </c>
      <c r="C375" s="359"/>
      <c r="D375" s="353"/>
      <c r="E375" s="353">
        <v>5</v>
      </c>
    </row>
    <row r="376" spans="1:5">
      <c r="A376" s="357"/>
      <c r="B376" s="358">
        <f t="shared" si="3"/>
        <v>46136</v>
      </c>
      <c r="C376" s="359" t="s">
        <v>1008</v>
      </c>
      <c r="D376" s="353">
        <v>25</v>
      </c>
      <c r="E376" s="353">
        <v>5</v>
      </c>
    </row>
    <row r="377" spans="1:5">
      <c r="A377" s="357"/>
      <c r="B377" s="358">
        <f t="shared" si="3"/>
        <v>46137</v>
      </c>
      <c r="C377" s="359" t="s">
        <v>973</v>
      </c>
      <c r="D377" s="353">
        <v>25</v>
      </c>
      <c r="E377" s="353">
        <v>5</v>
      </c>
    </row>
    <row r="378" spans="1:5">
      <c r="A378" s="357"/>
      <c r="B378" s="358">
        <f t="shared" si="3"/>
        <v>46138</v>
      </c>
      <c r="C378" s="359" t="s">
        <v>973</v>
      </c>
      <c r="D378" s="353">
        <v>25</v>
      </c>
      <c r="E378" s="353">
        <v>5</v>
      </c>
    </row>
    <row r="379" spans="1:5">
      <c r="A379" s="357"/>
      <c r="B379" s="358">
        <f t="shared" si="3"/>
        <v>46139</v>
      </c>
      <c r="C379" s="359" t="s">
        <v>973</v>
      </c>
      <c r="D379" s="353">
        <v>25</v>
      </c>
      <c r="E379" s="353">
        <v>5</v>
      </c>
    </row>
    <row r="380" spans="1:5">
      <c r="A380" s="357"/>
      <c r="B380" s="358">
        <f t="shared" si="3"/>
        <v>46140</v>
      </c>
      <c r="C380" s="359" t="s">
        <v>973</v>
      </c>
      <c r="D380" s="353">
        <v>25</v>
      </c>
      <c r="E380" s="353">
        <v>5</v>
      </c>
    </row>
    <row r="381" spans="1:5">
      <c r="A381" s="357"/>
      <c r="B381" s="358">
        <f t="shared" si="3"/>
        <v>46141</v>
      </c>
      <c r="C381" s="359" t="s">
        <v>973</v>
      </c>
      <c r="D381" s="353">
        <v>25</v>
      </c>
      <c r="E381" s="353">
        <v>5</v>
      </c>
    </row>
    <row r="382" spans="1:5">
      <c r="A382" s="357"/>
      <c r="B382" s="358">
        <f t="shared" si="3"/>
        <v>46142</v>
      </c>
      <c r="C382" s="359" t="s">
        <v>973</v>
      </c>
      <c r="D382" s="353">
        <v>25</v>
      </c>
      <c r="E382" s="353">
        <v>5</v>
      </c>
    </row>
    <row r="383" spans="1:5">
      <c r="A383" s="357"/>
      <c r="B383" s="358">
        <f t="shared" si="3"/>
        <v>46143</v>
      </c>
      <c r="C383" s="359" t="s">
        <v>974</v>
      </c>
      <c r="D383" s="353">
        <v>25</v>
      </c>
      <c r="E383" s="353">
        <v>5</v>
      </c>
    </row>
    <row r="384" spans="1:5">
      <c r="A384" s="357"/>
      <c r="B384" s="358">
        <f t="shared" si="3"/>
        <v>46144</v>
      </c>
      <c r="C384" s="359"/>
      <c r="D384" s="353"/>
      <c r="E384" s="353">
        <v>5</v>
      </c>
    </row>
    <row r="385" spans="1:5">
      <c r="A385" s="357"/>
      <c r="B385" s="358">
        <f t="shared" si="3"/>
        <v>46145</v>
      </c>
      <c r="C385" s="359"/>
      <c r="D385" s="353"/>
      <c r="E385" s="353">
        <v>5</v>
      </c>
    </row>
    <row r="386" spans="1:5">
      <c r="A386" s="357"/>
      <c r="B386" s="358">
        <f t="shared" si="3"/>
        <v>46146</v>
      </c>
      <c r="C386" s="359"/>
      <c r="D386" s="353"/>
      <c r="E386" s="353">
        <v>5</v>
      </c>
    </row>
    <row r="387" spans="1:5">
      <c r="A387" s="357"/>
      <c r="B387" s="358">
        <f t="shared" si="3"/>
        <v>46147</v>
      </c>
      <c r="C387" s="359"/>
      <c r="D387" s="353"/>
      <c r="E387" s="353">
        <v>5</v>
      </c>
    </row>
    <row r="388" spans="1:5">
      <c r="A388" s="357"/>
      <c r="B388" s="358">
        <f t="shared" si="3"/>
        <v>46148</v>
      </c>
      <c r="C388" s="359"/>
      <c r="D388" s="353"/>
      <c r="E388" s="353">
        <v>5</v>
      </c>
    </row>
    <row r="389" spans="1:5">
      <c r="A389" s="357"/>
      <c r="B389" s="358">
        <f t="shared" si="3"/>
        <v>46149</v>
      </c>
      <c r="C389" s="359"/>
      <c r="D389" s="353"/>
      <c r="E389" s="353">
        <v>5</v>
      </c>
    </row>
    <row r="390" spans="1:5">
      <c r="A390" s="357"/>
      <c r="B390" s="358">
        <f t="shared" si="3"/>
        <v>46150</v>
      </c>
      <c r="C390" s="359"/>
      <c r="D390" s="353"/>
      <c r="E390" s="353">
        <v>5</v>
      </c>
    </row>
    <row r="391" spans="1:5">
      <c r="A391" s="357"/>
      <c r="B391" s="358">
        <f t="shared" si="3"/>
        <v>46151</v>
      </c>
      <c r="C391" s="359"/>
      <c r="D391" s="353"/>
      <c r="E391" s="353">
        <v>5</v>
      </c>
    </row>
    <row r="392" spans="1:5">
      <c r="A392" s="357"/>
      <c r="B392" s="358">
        <f t="shared" si="3"/>
        <v>46152</v>
      </c>
      <c r="C392" s="359"/>
      <c r="D392" s="353"/>
      <c r="E392" s="353">
        <v>5</v>
      </c>
    </row>
    <row r="393" spans="1:5">
      <c r="A393" s="357"/>
      <c r="B393" s="358">
        <f t="shared" si="3"/>
        <v>46153</v>
      </c>
      <c r="C393" s="359" t="s">
        <v>969</v>
      </c>
      <c r="D393" s="353">
        <v>5</v>
      </c>
      <c r="E393" s="353">
        <v>5</v>
      </c>
    </row>
    <row r="394" spans="1:5">
      <c r="A394" s="357"/>
      <c r="B394" s="358">
        <f t="shared" si="3"/>
        <v>46154</v>
      </c>
      <c r="C394" s="359" t="s">
        <v>1016</v>
      </c>
      <c r="D394" s="353">
        <v>25</v>
      </c>
      <c r="E394" s="353">
        <v>5</v>
      </c>
    </row>
    <row r="395" spans="1:5">
      <c r="A395" s="357"/>
      <c r="B395" s="358">
        <f t="shared" si="3"/>
        <v>46155</v>
      </c>
      <c r="C395" s="359" t="s">
        <v>1017</v>
      </c>
      <c r="D395" s="353">
        <v>25</v>
      </c>
      <c r="E395" s="353">
        <v>5</v>
      </c>
    </row>
    <row r="396" spans="1:5">
      <c r="A396" s="357"/>
      <c r="B396" s="358">
        <f t="shared" si="3"/>
        <v>46156</v>
      </c>
      <c r="C396" s="359"/>
      <c r="D396" s="353"/>
      <c r="E396" s="353">
        <v>5</v>
      </c>
    </row>
    <row r="397" spans="1:5">
      <c r="A397" s="357"/>
      <c r="B397" s="358">
        <f t="shared" si="3"/>
        <v>46157</v>
      </c>
      <c r="C397" s="359"/>
      <c r="D397" s="353"/>
      <c r="E397" s="353">
        <v>5</v>
      </c>
    </row>
    <row r="398" spans="1:5">
      <c r="A398" s="357"/>
      <c r="B398" s="358">
        <f t="shared" si="3"/>
        <v>46158</v>
      </c>
      <c r="C398" s="359"/>
      <c r="D398" s="353"/>
      <c r="E398" s="353">
        <v>5</v>
      </c>
    </row>
    <row r="399" spans="1:5">
      <c r="A399" s="357"/>
      <c r="B399" s="358">
        <f t="shared" si="3"/>
        <v>46159</v>
      </c>
      <c r="C399" s="359"/>
      <c r="D399" s="353"/>
      <c r="E399" s="353">
        <v>5</v>
      </c>
    </row>
    <row r="400" spans="1:5">
      <c r="A400" s="357"/>
      <c r="B400" s="358">
        <f t="shared" si="3"/>
        <v>46160</v>
      </c>
      <c r="C400" s="359"/>
      <c r="D400" s="353"/>
      <c r="E400" s="353">
        <v>5</v>
      </c>
    </row>
    <row r="401" spans="1:5">
      <c r="A401" s="357"/>
      <c r="B401" s="358">
        <f t="shared" ref="B401:B403" si="4">+B400+1</f>
        <v>46161</v>
      </c>
      <c r="C401" s="359" t="s">
        <v>969</v>
      </c>
      <c r="D401" s="353">
        <v>5</v>
      </c>
      <c r="E401" s="353">
        <v>5</v>
      </c>
    </row>
    <row r="402" spans="1:5">
      <c r="A402" s="357"/>
      <c r="B402" s="358">
        <f t="shared" si="4"/>
        <v>46162</v>
      </c>
      <c r="C402" s="359" t="s">
        <v>969</v>
      </c>
      <c r="D402" s="353">
        <v>5</v>
      </c>
      <c r="E402" s="353">
        <v>5</v>
      </c>
    </row>
    <row r="403" spans="1:5" s="620" customFormat="1">
      <c r="A403" s="616"/>
      <c r="B403" s="617">
        <f t="shared" si="4"/>
        <v>46163</v>
      </c>
      <c r="C403" s="618" t="s">
        <v>1015</v>
      </c>
      <c r="D403" s="619">
        <v>25</v>
      </c>
      <c r="E403" s="619">
        <v>5</v>
      </c>
    </row>
    <row r="404" spans="1:5">
      <c r="A404" s="357"/>
      <c r="B404" s="358"/>
      <c r="C404" s="359"/>
      <c r="D404" s="353"/>
      <c r="E404" s="353"/>
    </row>
    <row r="405" spans="1:5">
      <c r="A405" s="357"/>
      <c r="B405" s="358"/>
      <c r="C405" s="359"/>
      <c r="D405" s="353"/>
      <c r="E405" s="353"/>
    </row>
    <row r="406" spans="1:5">
      <c r="A406" s="357"/>
      <c r="B406" s="358"/>
      <c r="C406" s="359"/>
      <c r="D406" s="353"/>
      <c r="E406" s="353"/>
    </row>
    <row r="407" spans="1:5">
      <c r="A407" s="357"/>
      <c r="B407" s="358"/>
      <c r="C407" s="359"/>
      <c r="D407" s="353"/>
      <c r="E407" s="353"/>
    </row>
    <row r="408" spans="1:5">
      <c r="A408" s="357"/>
      <c r="B408" s="358"/>
      <c r="C408" s="359"/>
      <c r="D408" s="353"/>
      <c r="E408" s="353"/>
    </row>
    <row r="409" spans="1:5">
      <c r="A409" s="357"/>
      <c r="B409" s="358"/>
      <c r="C409" s="359"/>
      <c r="D409" s="353"/>
      <c r="E409" s="353"/>
    </row>
  </sheetData>
  <autoFilter ref="A1:D399" xr:uid="{00000000-0009-0000-0000-0000120000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77"/>
  <sheetViews>
    <sheetView zoomScale="130" zoomScaleNormal="130" workbookViewId="0">
      <pane xSplit="1" ySplit="1" topLeftCell="B59" activePane="bottomRight" state="frozen"/>
      <selection pane="topRight" activeCell="B1" sqref="B1"/>
      <selection pane="bottomLeft" activeCell="A2" sqref="A2"/>
      <selection pane="bottomRight" activeCell="A61" sqref="A61"/>
    </sheetView>
  </sheetViews>
  <sheetFormatPr defaultColWidth="9" defaultRowHeight="14.25"/>
  <cols>
    <col min="1" max="1" width="36.875" style="144" customWidth="1"/>
    <col min="2" max="2" width="43.75" style="145" customWidth="1"/>
    <col min="3" max="3" width="59.625" style="145" customWidth="1"/>
    <col min="4" max="4" width="38" style="145" customWidth="1"/>
    <col min="5" max="5" width="40.75" style="145" customWidth="1"/>
    <col min="6" max="8" width="34.875" style="145" customWidth="1"/>
    <col min="9" max="9" width="85.75" style="130" customWidth="1"/>
    <col min="10" max="16384" width="9" style="130"/>
  </cols>
  <sheetData>
    <row r="1" spans="1:12" s="124" customFormat="1">
      <c r="A1" s="186" t="s">
        <v>7</v>
      </c>
      <c r="B1" s="122" t="s">
        <v>8</v>
      </c>
      <c r="C1" s="122" t="s">
        <v>9</v>
      </c>
      <c r="D1" s="122" t="s">
        <v>10</v>
      </c>
      <c r="E1" s="122" t="s">
        <v>11</v>
      </c>
      <c r="F1" s="122" t="s">
        <v>12</v>
      </c>
      <c r="G1" s="122" t="s">
        <v>16</v>
      </c>
      <c r="H1" s="122" t="s">
        <v>19</v>
      </c>
      <c r="I1" s="122" t="s">
        <v>13</v>
      </c>
      <c r="J1" s="123"/>
    </row>
    <row r="2" spans="1:12" ht="72">
      <c r="A2" s="125" t="s">
        <v>6</v>
      </c>
      <c r="B2" s="126" t="s">
        <v>163</v>
      </c>
      <c r="C2" s="127" t="s">
        <v>193</v>
      </c>
      <c r="D2" s="127" t="s">
        <v>194</v>
      </c>
      <c r="E2" s="127" t="s">
        <v>195</v>
      </c>
      <c r="F2" s="126" t="s">
        <v>167</v>
      </c>
      <c r="G2" s="126" t="s">
        <v>196</v>
      </c>
      <c r="H2" s="127" t="s">
        <v>304</v>
      </c>
      <c r="I2" s="128" t="str">
        <f>_xlfn.TEXTJOIN(CHAR(10),TRUE,C2:H2)</f>
        <v>- Độ bằng phẳng bể mặt: Đạt yêu cầu;
- Độ ổn định: Đảm bảo;
- Độ kín khít; Đảm bảo yêu cầu;
- Kích thước hình học: Đủ theo HSTK;
- Xử lý chống dính bề mặt: Quét dầu chống dính;
- Đánh giá: Phù hợp với thiết kế và tiêu chuẩn kỹ thuật, quy trình thi công và nghiệm thu.</v>
      </c>
      <c r="J2" s="129"/>
    </row>
    <row r="3" spans="1:12" ht="72">
      <c r="A3" s="125" t="s">
        <v>15</v>
      </c>
      <c r="B3" s="126" t="s">
        <v>163</v>
      </c>
      <c r="C3" s="127" t="s">
        <v>197</v>
      </c>
      <c r="D3" s="127" t="s">
        <v>198</v>
      </c>
      <c r="E3" s="127" t="s">
        <v>199</v>
      </c>
      <c r="F3" s="127" t="s">
        <v>200</v>
      </c>
      <c r="G3" s="126" t="s">
        <v>201</v>
      </c>
      <c r="H3" s="127" t="s">
        <v>304</v>
      </c>
      <c r="I3" s="128" t="str">
        <f t="shared" ref="I3:I25" si="0">_xlfn.TEXTJOIN(CHAR(10),TRUE,C3:H3)</f>
        <v>- Độ sạch: Đảm bảo;
- Liên kết giữa các thanh thép: Đảm bảo ổn định, chắc chắc;
- Chủng loại: Thép Hòa phát;
- Bước thép: Theo HSTK;
- Khối lượng: Đảm bảo theo HSTK;
- Đánh giá: Phù hợp với thiết kế và tiêu chuẩn kỹ thuật, quy trình thi công và nghiệm thu.</v>
      </c>
      <c r="J3" s="129"/>
    </row>
    <row r="4" spans="1:12" ht="72">
      <c r="A4" s="134" t="s">
        <v>228</v>
      </c>
      <c r="B4" s="136" t="s">
        <v>158</v>
      </c>
      <c r="C4" s="127" t="s">
        <v>1040</v>
      </c>
      <c r="D4" s="133" t="s">
        <v>202</v>
      </c>
      <c r="E4" s="133" t="s">
        <v>203</v>
      </c>
      <c r="F4" s="132" t="s">
        <v>1041</v>
      </c>
      <c r="G4" s="140" t="s">
        <v>305</v>
      </c>
      <c r="H4" s="127" t="s">
        <v>304</v>
      </c>
      <c r="I4" s="128" t="str">
        <f t="shared" si="0"/>
        <v>- Quá trình đổ bê tông, độ sụt, độ đồng đều của bê tông, tính liên tục đạt yêu cầu
- Công tác đầm bê tông: Đảm bảo yêu cầu;
- Thời tiết: Nắng;
- Nhiệt độ: 28 độ;
- Về khối lượng: Đạt yêu cầu theo HSTK;
- Đánh giá: Phù hợp với thiết kế và tiêu chuẩn kỹ thuật, quy trình thi công và nghiệm thu.</v>
      </c>
      <c r="J4" s="131"/>
    </row>
    <row r="5" spans="1:12" ht="60">
      <c r="A5" s="134" t="s">
        <v>230</v>
      </c>
      <c r="B5" s="126" t="s">
        <v>163</v>
      </c>
      <c r="C5" s="126" t="s">
        <v>174</v>
      </c>
      <c r="D5" s="133" t="s">
        <v>175</v>
      </c>
      <c r="E5" s="133" t="s">
        <v>164</v>
      </c>
      <c r="F5" s="133" t="s">
        <v>173</v>
      </c>
      <c r="G5" s="127" t="s">
        <v>304</v>
      </c>
      <c r="H5" s="126"/>
      <c r="I5" s="128" t="str">
        <f t="shared" si="0"/>
        <v>- Kiểm tra kích thước hình học: Đủ theo HSTK;
- Độ bằng phẳng: Đạt yêu cầu; Độ nhẵn: Đạt yêu cầu;
- Cường độ bê tông: Đạt (KQTN);
- Mỹ quan: Đảm bảo;
- Đánh giá: Phù hợp với thiết kế và tiêu chuẩn kỹ thuật, quy trình thi công và nghiệm thu.</v>
      </c>
      <c r="J5" s="131"/>
    </row>
    <row r="6" spans="1:12" ht="60">
      <c r="A6" s="134" t="s">
        <v>229</v>
      </c>
      <c r="B6" s="136" t="s">
        <v>567</v>
      </c>
      <c r="C6" s="127" t="s">
        <v>352</v>
      </c>
      <c r="D6" s="127" t="s">
        <v>352</v>
      </c>
      <c r="E6" s="133" t="s">
        <v>166</v>
      </c>
      <c r="F6" s="127" t="s">
        <v>498</v>
      </c>
      <c r="G6" s="127" t="s">
        <v>497</v>
      </c>
      <c r="H6" s="127" t="s">
        <v>304</v>
      </c>
      <c r="I6" s="128" t="str">
        <f>_xlfn.TEXTJOIN(CHAR(10),TRUE,D6:H6)</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J6" s="131"/>
    </row>
    <row r="7" spans="1:12" ht="60">
      <c r="A7" s="134" t="s">
        <v>299</v>
      </c>
      <c r="B7" s="126" t="s">
        <v>172</v>
      </c>
      <c r="C7" s="132" t="s">
        <v>171</v>
      </c>
      <c r="D7" s="132" t="s">
        <v>215</v>
      </c>
      <c r="E7" s="183" t="s">
        <v>204</v>
      </c>
      <c r="F7" s="137" t="s">
        <v>205</v>
      </c>
      <c r="G7" s="127" t="s">
        <v>121</v>
      </c>
      <c r="H7" s="126"/>
      <c r="I7" s="128" t="str">
        <f t="shared" si="0"/>
        <v>- Bình đồ tuyến: Đúng HSTK;
- Độ chặt từng lớp: Đạt;
- Trắc ngang nền: đủ;
- Cao độ: đạt; Dốc ngang: đạt;
- Đánh giá: Phù hợp với thiết kế và tiêu chuẩn kỹ thuật, quy trình thi công và nghiệm thu;</v>
      </c>
      <c r="J7" s="131"/>
    </row>
    <row r="8" spans="1:12" ht="60">
      <c r="A8" s="125" t="s">
        <v>168</v>
      </c>
      <c r="B8" s="127" t="s">
        <v>156</v>
      </c>
      <c r="C8" s="127" t="s">
        <v>169</v>
      </c>
      <c r="D8" s="127" t="s">
        <v>165</v>
      </c>
      <c r="E8" s="127" t="s">
        <v>173</v>
      </c>
      <c r="F8" s="127" t="s">
        <v>170</v>
      </c>
      <c r="G8" s="127" t="s">
        <v>121</v>
      </c>
      <c r="H8" s="126"/>
      <c r="I8" s="128" t="str">
        <f t="shared" si="0"/>
        <v>- Kích thước hình học: Đủ;
- Cao độ: Đạt;
- Mỹ quan: Đảm bảo;
- Chất lượng: Đạt yêu cầu;
- Đánh giá: Phù hợp với thiết kế và tiêu chuẩn kỹ thuật, quy trình thi công và nghiệm thu;</v>
      </c>
      <c r="J8" s="131"/>
    </row>
    <row r="9" spans="1:12" ht="72">
      <c r="A9" s="125" t="s">
        <v>701</v>
      </c>
      <c r="B9" s="127" t="s">
        <v>23</v>
      </c>
      <c r="C9" s="127" t="s">
        <v>720</v>
      </c>
      <c r="D9" s="127" t="s">
        <v>721</v>
      </c>
      <c r="E9" s="127" t="s">
        <v>722</v>
      </c>
      <c r="F9" s="127" t="s">
        <v>723</v>
      </c>
      <c r="G9" s="127" t="s">
        <v>724</v>
      </c>
      <c r="H9" s="126" t="s">
        <v>121</v>
      </c>
      <c r="I9" s="128" t="str">
        <f t="shared" si="0"/>
        <v>- Lắp đặt miếng phản quang đúng vị trí, số lượng theo thiết kế;
- Miếng phản quang đúng chiều quan sát, đảm bảo hiệu quả phản xạ;
- Liên kết bằng bắn đinh hạt nổ đúng kỹ thuật, vị trí chính xác;
- Liên kết chắc chắn, bám chặt vào cột tiêu, không rung lắc, bong bật;
- Sau lắp đặt đảm bảo khả năng phản quang phục vụ an toàn giao thông ban đêm;
- Đánh giá: Phù hợp với thiết kế và tiêu chuẩn kỹ thuật, quy trình thi công và nghiệm thu;</v>
      </c>
      <c r="J9" s="131"/>
    </row>
    <row r="10" spans="1:12" ht="48">
      <c r="A10" s="135" t="s">
        <v>177</v>
      </c>
      <c r="B10" s="126" t="s">
        <v>23</v>
      </c>
      <c r="C10" s="126" t="s">
        <v>179</v>
      </c>
      <c r="D10" s="132" t="s">
        <v>180</v>
      </c>
      <c r="E10" s="127" t="s">
        <v>216</v>
      </c>
      <c r="F10" s="127" t="s">
        <v>304</v>
      </c>
      <c r="G10" s="126"/>
      <c r="H10" s="126"/>
      <c r="I10" s="128" t="str">
        <f t="shared" si="0"/>
        <v>- Tấm sóng cũ được tháo dỡ hoàn toàn, không bị cong vênh, rạn nứt.
- Tấm sóng được vệ sinh sạch sẽ, đảm bảo yêu cầu;
- Chất lượng: Đạt;
- Đánh giá: Phù hợp với thiết kế và tiêu chuẩn kỹ thuật, quy trình thi công và nghiệm thu.</v>
      </c>
      <c r="J10" s="131"/>
      <c r="L10"/>
    </row>
    <row r="11" spans="1:12" ht="48">
      <c r="A11" s="135" t="s">
        <v>178</v>
      </c>
      <c r="B11" s="126" t="s">
        <v>23</v>
      </c>
      <c r="C11" s="126" t="s">
        <v>181</v>
      </c>
      <c r="D11" s="132" t="s">
        <v>182</v>
      </c>
      <c r="E11" s="127" t="s">
        <v>216</v>
      </c>
      <c r="F11" s="127" t="s">
        <v>304</v>
      </c>
      <c r="G11" s="126"/>
      <c r="H11" s="126"/>
      <c r="I11" s="128" t="str">
        <f t="shared" si="0"/>
        <v>- Cột tôn sóng được nối nâng đúng kích thước, ổn định; 
- Cao độ: đạt; đường hàn đảm bảo yêu cầu
- Chất lượng: Đạt;
- Đánh giá: Phù hợp với thiết kế và tiêu chuẩn kỹ thuật, quy trình thi công và nghiệm thu.</v>
      </c>
      <c r="J11" s="131"/>
      <c r="L11"/>
    </row>
    <row r="12" spans="1:12" ht="60">
      <c r="A12" s="135" t="s">
        <v>333</v>
      </c>
      <c r="B12" s="126" t="s">
        <v>23</v>
      </c>
      <c r="C12" s="126" t="s">
        <v>183</v>
      </c>
      <c r="D12" s="132" t="s">
        <v>184</v>
      </c>
      <c r="E12" s="126" t="s">
        <v>185</v>
      </c>
      <c r="F12" s="126" t="s">
        <v>167</v>
      </c>
      <c r="G12" s="127" t="s">
        <v>304</v>
      </c>
      <c r="H12" s="126"/>
      <c r="I12" s="128" t="str">
        <f t="shared" si="0"/>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J12" s="131"/>
      <c r="L12"/>
    </row>
    <row r="13" spans="1:12" ht="72">
      <c r="A13" s="125" t="s">
        <v>122</v>
      </c>
      <c r="B13" s="126" t="s">
        <v>160</v>
      </c>
      <c r="C13" s="127" t="s">
        <v>123</v>
      </c>
      <c r="D13" s="127" t="s">
        <v>124</v>
      </c>
      <c r="E13" s="127" t="s">
        <v>17</v>
      </c>
      <c r="F13" s="126" t="s">
        <v>214</v>
      </c>
      <c r="G13" s="127" t="s">
        <v>18</v>
      </c>
      <c r="H13" s="127" t="s">
        <v>304</v>
      </c>
      <c r="I13" s="128" t="str">
        <f t="shared" si="0"/>
        <v>- Bề mặt sau khi tẩy sạch, không còn dấu vết rõ ràng của vạch sơn cũ;
- Mặt đường không bị bào mòn quá mức, không bong tróc kết cấu mặt đường;
- Thời tiết: nắng;
- Nhiệt độ: từ 23°C đến 29°C
- Khối lượng: Đảm bảo theo hồ sơ thiết kế duyệt;
- Đánh giá: Phù hợp với thiết kế và tiêu chuẩn kỹ thuật, quy trình thi công và nghiệm thu.</v>
      </c>
      <c r="J13" s="131"/>
      <c r="L13"/>
    </row>
    <row r="14" spans="1:12" ht="60">
      <c r="A14" s="125" t="s">
        <v>206</v>
      </c>
      <c r="B14" s="126" t="s">
        <v>159</v>
      </c>
      <c r="C14" s="127" t="s">
        <v>207</v>
      </c>
      <c r="D14" s="127" t="s">
        <v>187</v>
      </c>
      <c r="E14" s="127" t="s">
        <v>188</v>
      </c>
      <c r="F14" s="127" t="s">
        <v>121</v>
      </c>
      <c r="G14" s="127" t="s">
        <v>176</v>
      </c>
      <c r="H14" s="126"/>
      <c r="I14" s="128" t="str">
        <f t="shared" si="0"/>
        <v>- Mặt đường sạch, đạt yêu cầu kỹ thuật;
- Vị trí sơn được định vị đúng theo thiết kế;
- Mỹ quan đảm bảo; 
- Đánh giá: Phù hợp với thiết kế và tiêu chuẩn kỹ thuật, quy trình thi công và nghiệm thu;
- Về khối lượng: Đạt yêu cầu theo HSTK</v>
      </c>
      <c r="J14" s="131"/>
    </row>
    <row r="15" spans="1:12" ht="48">
      <c r="A15" s="125" t="s">
        <v>67</v>
      </c>
      <c r="B15" s="126" t="s">
        <v>159</v>
      </c>
      <c r="C15" s="127" t="s">
        <v>189</v>
      </c>
      <c r="D15" s="127" t="s">
        <v>190</v>
      </c>
      <c r="E15" s="127"/>
      <c r="F15" s="126" t="s">
        <v>176</v>
      </c>
      <c r="G15" s="127" t="s">
        <v>121</v>
      </c>
      <c r="H15" s="126"/>
      <c r="I15" s="128" t="str">
        <f t="shared" si="0"/>
        <v>- Sơn lót được quét kín, liên tục;
- Kích thước hình học đúng theo HSTK;
- Về khối lượng: Đạt yêu cầu theo HSTK
- Đánh giá: Phù hợp với thiết kế và tiêu chuẩn kỹ thuật, quy trình thi công và nghiệm thu;</v>
      </c>
      <c r="J15" s="131"/>
    </row>
    <row r="16" spans="1:12" ht="72">
      <c r="A16" s="125" t="s">
        <v>707</v>
      </c>
      <c r="B16" s="126" t="s">
        <v>159</v>
      </c>
      <c r="C16" s="127" t="s">
        <v>735</v>
      </c>
      <c r="D16" s="127" t="s">
        <v>736</v>
      </c>
      <c r="E16" s="127" t="s">
        <v>737</v>
      </c>
      <c r="F16" s="126" t="s">
        <v>738</v>
      </c>
      <c r="G16" s="126" t="s">
        <v>739</v>
      </c>
      <c r="H16" s="126" t="s">
        <v>121</v>
      </c>
      <c r="I16" s="128" t="str">
        <f t="shared" si="0"/>
        <v>- Sơn dẻo nhiệt tim đường đúng vị trí, tim tuyến, kích thước theo thiết kế;
- Bề mặt đường sạch, khô, đảm bảo độ bám dính;
- Vật liệu gia nhiệt đúng nhiệt độ, thi công đúng quy trình;
- Lớp sơn đủ chiều dày, bề mặt đều, không bong tróc, đứt đoạn;
- Hạt phản quang rải đều, đảm bảo phản quang ban đêm;
- Đánh giá: Phù hợp với thiết kế và tiêu chuẩn kỹ thuật, quy trình thi công và nghiệm thu;</v>
      </c>
      <c r="J16" s="131"/>
    </row>
    <row r="17" spans="1:10" ht="60">
      <c r="A17" s="125" t="s">
        <v>208</v>
      </c>
      <c r="B17" s="126" t="s">
        <v>159</v>
      </c>
      <c r="C17" s="127" t="s">
        <v>703</v>
      </c>
      <c r="D17" s="127" t="s">
        <v>704</v>
      </c>
      <c r="E17" s="127" t="s">
        <v>705</v>
      </c>
      <c r="F17" s="126" t="s">
        <v>188</v>
      </c>
      <c r="G17" s="127" t="s">
        <v>304</v>
      </c>
      <c r="H17" s="127"/>
      <c r="I17" s="128" t="str">
        <f t="shared" si="0"/>
        <v>- Bề mặt cột được làm sạch trước khi sơn, đảm bảo độ bám dính;
- Sơn trắng đỏ đúng quy cách, vị trí;
- Màu sắc rõ, không bong tróc;
- Mỹ quan đảm bảo; 
- Đánh giá: Phù hợp với thiết kế và tiêu chuẩn kỹ thuật, quy trình thi công và nghiệm thu.</v>
      </c>
      <c r="J17" s="131"/>
    </row>
    <row r="18" spans="1:10" ht="60">
      <c r="A18" s="125" t="s">
        <v>211</v>
      </c>
      <c r="B18" s="126" t="s">
        <v>159</v>
      </c>
      <c r="C18" s="127" t="s">
        <v>209</v>
      </c>
      <c r="D18" s="127" t="s">
        <v>210</v>
      </c>
      <c r="E18" s="127" t="s">
        <v>173</v>
      </c>
      <c r="F18" s="127"/>
      <c r="G18" s="127" t="s">
        <v>176</v>
      </c>
      <c r="H18" s="366" t="s">
        <v>304</v>
      </c>
      <c r="I18" s="128" t="str">
        <f t="shared" si="0"/>
        <v>- Sơn từng lớp;
- Sơn đều, phủ kín bề mặt;
- Mỹ quan: Đảm bảo;
- Về khối lượng: Đạt yêu cầu theo HSTK
- Đánh giá: Phù hợp với thiết kế và tiêu chuẩn kỹ thuật, quy trình thi công và nghiệm thu.</v>
      </c>
      <c r="J18" s="131"/>
    </row>
    <row r="19" spans="1:10" s="142" customFormat="1" ht="60">
      <c r="A19" s="138" t="s">
        <v>221</v>
      </c>
      <c r="B19" s="139" t="s">
        <v>159</v>
      </c>
      <c r="C19" s="140" t="s">
        <v>222</v>
      </c>
      <c r="D19" s="140" t="s">
        <v>187</v>
      </c>
      <c r="E19" s="140" t="s">
        <v>188</v>
      </c>
      <c r="F19" s="140" t="s">
        <v>176</v>
      </c>
      <c r="G19" s="366" t="s">
        <v>304</v>
      </c>
      <c r="H19" s="127"/>
      <c r="I19" s="128" t="str">
        <f t="shared" si="0"/>
        <v>- Bề mặt đạt yêu cầu sạch, khô,  nhám đồng đều;
- Vị trí sơn được định vị đúng theo thiết kế;
- Mỹ quan đảm bảo; 
- Về khối lượng: Đạt yêu cầu theo HSTK
- Đánh giá: Phù hợp với thiết kế và tiêu chuẩn kỹ thuật, quy trình thi công và nghiệm thu.</v>
      </c>
      <c r="J19" s="141"/>
    </row>
    <row r="20" spans="1:10" ht="60">
      <c r="A20" s="143" t="s">
        <v>191</v>
      </c>
      <c r="B20" s="126" t="s">
        <v>159</v>
      </c>
      <c r="C20" s="127" t="s">
        <v>209</v>
      </c>
      <c r="D20" s="127" t="s">
        <v>210</v>
      </c>
      <c r="E20" s="127" t="s">
        <v>173</v>
      </c>
      <c r="F20" s="140" t="s">
        <v>176</v>
      </c>
      <c r="G20" s="366" t="s">
        <v>304</v>
      </c>
      <c r="H20" s="127"/>
      <c r="I20" s="128" t="str">
        <f t="shared" si="0"/>
        <v>- Sơn từng lớp;
- Sơn đều, phủ kín bề mặt;
- Mỹ quan: Đảm bảo;
- Về khối lượng: Đạt yêu cầu theo HSTK
- Đánh giá: Phù hợp với thiết kế và tiêu chuẩn kỹ thuật, quy trình thi công và nghiệm thu.</v>
      </c>
      <c r="J20" s="131"/>
    </row>
    <row r="21" spans="1:10" ht="60">
      <c r="A21" s="143" t="s">
        <v>186</v>
      </c>
      <c r="B21" s="126" t="s">
        <v>23</v>
      </c>
      <c r="C21" s="126" t="s">
        <v>183</v>
      </c>
      <c r="D21" s="132" t="s">
        <v>184</v>
      </c>
      <c r="E21" s="126" t="s">
        <v>185</v>
      </c>
      <c r="F21" s="126" t="s">
        <v>167</v>
      </c>
      <c r="G21" s="366" t="s">
        <v>304</v>
      </c>
      <c r="H21" s="127"/>
      <c r="I21" s="128" t="str">
        <f t="shared" si="0"/>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J21" s="131"/>
    </row>
    <row r="22" spans="1:10" ht="60">
      <c r="A22" s="143" t="s">
        <v>192</v>
      </c>
      <c r="B22" s="126" t="s">
        <v>23</v>
      </c>
      <c r="C22" s="126" t="s">
        <v>183</v>
      </c>
      <c r="D22" s="132" t="s">
        <v>184</v>
      </c>
      <c r="E22" s="126" t="s">
        <v>185</v>
      </c>
      <c r="F22" s="126" t="s">
        <v>167</v>
      </c>
      <c r="G22" s="366" t="s">
        <v>304</v>
      </c>
      <c r="H22" s="127"/>
      <c r="I22" s="128" t="str">
        <f t="shared" si="0"/>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J22" s="131"/>
    </row>
    <row r="23" spans="1:10" ht="60">
      <c r="A23" s="125" t="s">
        <v>212</v>
      </c>
      <c r="B23" s="126" t="s">
        <v>157</v>
      </c>
      <c r="C23" s="127" t="s">
        <v>213</v>
      </c>
      <c r="D23" s="127" t="s">
        <v>219</v>
      </c>
      <c r="E23" s="127" t="s">
        <v>173</v>
      </c>
      <c r="F23" s="127" t="s">
        <v>176</v>
      </c>
      <c r="G23" s="127" t="s">
        <v>304</v>
      </c>
      <c r="H23" s="126"/>
      <c r="I23" s="128" t="str">
        <f t="shared" si="0"/>
        <v>- Lớp màng dán đúng chúng loại yêu cầu;
- Chữ và ký hiệu biển bảo đúng quy chuẩn;
- Mỹ quan: Đảm bảo;
- Về khối lượng: Đạt yêu cầu theo HSTK
- Đánh giá: Phù hợp với thiết kế và tiêu chuẩn kỹ thuật, quy trình thi công và nghiệm thu.</v>
      </c>
      <c r="J23" s="131"/>
    </row>
    <row r="24" spans="1:10" ht="48">
      <c r="A24" s="125" t="s">
        <v>1039</v>
      </c>
      <c r="B24" s="126" t="s">
        <v>159</v>
      </c>
      <c r="C24" s="127" t="s">
        <v>218</v>
      </c>
      <c r="D24" s="127" t="s">
        <v>188</v>
      </c>
      <c r="F24" s="127" t="s">
        <v>305</v>
      </c>
      <c r="G24" s="127" t="s">
        <v>304</v>
      </c>
      <c r="H24" s="126"/>
      <c r="I24" s="128" t="str">
        <f t="shared" si="0"/>
        <v>- Bề mặt sạch, đạt yêu cầu kỹ thuật;
- Mỹ quan đảm bảo; 
- Về khối lượng: Đạt yêu cầu theo HSTK;
- Đánh giá: Phù hợp với thiết kế và tiêu chuẩn kỹ thuật, quy trình thi công và nghiệm thu.</v>
      </c>
      <c r="J24" s="131"/>
    </row>
    <row r="25" spans="1:10" ht="60">
      <c r="A25" s="125" t="s">
        <v>217</v>
      </c>
      <c r="B25" s="126" t="s">
        <v>159</v>
      </c>
      <c r="C25" s="127" t="s">
        <v>209</v>
      </c>
      <c r="D25" s="127" t="s">
        <v>210</v>
      </c>
      <c r="E25" s="127" t="s">
        <v>173</v>
      </c>
      <c r="F25" s="127" t="s">
        <v>176</v>
      </c>
      <c r="G25" s="366" t="s">
        <v>304</v>
      </c>
      <c r="H25" s="127"/>
      <c r="I25" s="128" t="str">
        <f t="shared" si="0"/>
        <v>- Sơn từng lớp;
- Sơn đều, phủ kín bề mặt;
- Mỹ quan: Đảm bảo;
- Về khối lượng: Đạt yêu cầu theo HSTK
- Đánh giá: Phù hợp với thiết kế và tiêu chuẩn kỹ thuật, quy trình thi công và nghiệm thu.</v>
      </c>
      <c r="J25" s="131"/>
    </row>
    <row r="26" spans="1:10" ht="60">
      <c r="A26" s="125" t="s">
        <v>271</v>
      </c>
      <c r="B26" s="126" t="s">
        <v>163</v>
      </c>
      <c r="C26" s="127" t="s">
        <v>272</v>
      </c>
      <c r="D26" s="127" t="s">
        <v>273</v>
      </c>
      <c r="E26" s="127" t="s">
        <v>173</v>
      </c>
      <c r="F26" s="127" t="s">
        <v>176</v>
      </c>
      <c r="G26" s="366" t="s">
        <v>304</v>
      </c>
      <c r="I26" s="128" t="str">
        <f>_xlfn.TEXTJOIN(CHAR(10),TRUE,C26:G26)</f>
        <v>- Lỗ thoát nước được lắp đặt đúng hồ sơ thiết kế (đường kính, cao độ, khoảng cách đảm bảo yêu cầu);
- Hướng và độ dốc lỗ thoát nước đảm bảo thoát nước tự nhiên từ sau tường ra ngoài;
- Mỹ quan: Đảm bảo;
- Về khối lượng: Đạt yêu cầu theo HSTK
- Đánh giá: Phù hợp với thiết kế và tiêu chuẩn kỹ thuật, quy trình thi công và nghiệm thu.</v>
      </c>
      <c r="J26" s="131"/>
    </row>
    <row r="27" spans="1:10" ht="72">
      <c r="A27" s="125" t="s">
        <v>303</v>
      </c>
      <c r="B27" s="126" t="s">
        <v>163</v>
      </c>
      <c r="C27" s="127" t="s">
        <v>740</v>
      </c>
      <c r="D27" s="127" t="s">
        <v>741</v>
      </c>
      <c r="E27" s="127" t="s">
        <v>742</v>
      </c>
      <c r="F27" s="127" t="s">
        <v>205</v>
      </c>
      <c r="G27" s="127" t="s">
        <v>305</v>
      </c>
      <c r="H27" s="366" t="s">
        <v>304</v>
      </c>
      <c r="I27" s="128" t="str">
        <f t="shared" ref="I27" si="1">_xlfn.TEXTJOIN(CHAR(10),TRUE,C27:H27)</f>
        <v>- Vật liệu đúng chủng loại, sạch, không tạp chất, đảm bảo kỹ thuật;
- Đắp đá sau tường đúng phạm vi, chiều dày, cao độ; bố trí lớp lọc và thoát nước đảm bảo;
- Đá đổ, san gạt đều, không phân tầng, không hốc rỗng, đảm bảo thoát nước;
- Cao độ: đạt; Dốc ngang: đạt;
- Về khối lượng: Đạt yêu cầu theo HSTK;
- Đánh giá: Phù hợp với thiết kế và tiêu chuẩn kỹ thuật, quy trình thi công và nghiệm thu.</v>
      </c>
      <c r="J27" s="131"/>
    </row>
    <row r="28" spans="1:10" ht="60">
      <c r="A28" s="125" t="s">
        <v>308</v>
      </c>
      <c r="B28" s="126" t="s">
        <v>309</v>
      </c>
      <c r="C28" s="127" t="s">
        <v>743</v>
      </c>
      <c r="D28" s="127" t="s">
        <v>744</v>
      </c>
      <c r="E28" s="127" t="s">
        <v>745</v>
      </c>
      <c r="F28" s="127" t="s">
        <v>746</v>
      </c>
      <c r="G28" s="127"/>
      <c r="H28" s="366" t="s">
        <v>304</v>
      </c>
      <c r="I28" s="128" t="str">
        <f t="shared" ref="I28:I43" si="2">_xlfn.TEXTJOIN(CHAR(10),TRUE,C28:H28)</f>
        <v>- Cắt mặt đường bê tông nhựa đúng vị trí, kích thước, phạm vi theo thiết kế;
- Đường cắt thẳng, mép gọn, không xé rách, bong bật;
- Chiều sâu cắt đạt yêu cầu, không ảnh hưởng kết cấu xung quanh;
- Bề mặt sau cắt được vệ sinh sạch, đảm bảo thi công tiếp theo;
- Đánh giá: Phù hợp với thiết kế và tiêu chuẩn kỹ thuật, quy trình thi công và nghiệm thu.</v>
      </c>
      <c r="J28" s="131"/>
    </row>
    <row r="29" spans="1:10" ht="60">
      <c r="A29" s="125" t="s">
        <v>310</v>
      </c>
      <c r="B29" s="126" t="s">
        <v>159</v>
      </c>
      <c r="C29" s="127" t="s">
        <v>777</v>
      </c>
      <c r="D29" s="127" t="s">
        <v>778</v>
      </c>
      <c r="E29" s="127" t="s">
        <v>779</v>
      </c>
      <c r="F29" s="127" t="s">
        <v>780</v>
      </c>
      <c r="G29" s="127"/>
      <c r="H29" s="145" t="s">
        <v>771</v>
      </c>
      <c r="I29" s="128" t="str">
        <f t="shared" si="2"/>
        <v>- Tháo dỡ cột hộ lan tôn sóng đúng phạm vi, vị trí theo thiết kế;
- Quá trình tháo dỡ không làm hư hỏng các cấu kiện lân cận;
- Cột sau tháo được thu gom, phân loại, vận chuyển đúng quy định, không rơi vãi;
- Thi công có rào chắn, biển báo, đảm bảo an toàn giao thông và lao động;
- Đánh giá: Phù hợp thiết kế và tiêu chuẩn kỹ thuật.</v>
      </c>
      <c r="J29" s="131"/>
    </row>
    <row r="30" spans="1:10" ht="72">
      <c r="A30" s="184" t="s">
        <v>312</v>
      </c>
      <c r="B30" s="126" t="s">
        <v>311</v>
      </c>
      <c r="C30" s="127" t="s">
        <v>772</v>
      </c>
      <c r="D30" s="127" t="s">
        <v>773</v>
      </c>
      <c r="E30" s="127" t="s">
        <v>774</v>
      </c>
      <c r="F30" s="127" t="s">
        <v>775</v>
      </c>
      <c r="G30" s="127" t="s">
        <v>776</v>
      </c>
      <c r="H30" s="127" t="s">
        <v>771</v>
      </c>
      <c r="I30" s="128" t="str">
        <f t="shared" si="2"/>
        <v>- Phá dỡ rọ đá cũ đúng phạm vi, vị trí theo thiết kế;
- Tháo dỡ không ảnh hưởng nền, mái taluy và kết cấu lân cận;
- Đá, lưới thép được thu gom, vận chuyển gọn gàng, không rơi vãi;
- Mặt bằng sau phá dỡ sạch sẽ, đảm bảo thi công tiếp theo;
- Thi công đảm bảo an toàn lao động và giao thông;
- Đánh giá: Phù hợp thiết kế và tiêu chuẩn kỹ thuật.</v>
      </c>
    </row>
    <row r="31" spans="1:10" ht="72">
      <c r="A31" s="184" t="s">
        <v>318</v>
      </c>
      <c r="B31" s="126" t="s">
        <v>314</v>
      </c>
      <c r="C31" s="127" t="s">
        <v>730</v>
      </c>
      <c r="D31" s="127" t="s">
        <v>731</v>
      </c>
      <c r="E31" s="127" t="s">
        <v>732</v>
      </c>
      <c r="F31" s="127" t="s">
        <v>733</v>
      </c>
      <c r="G31" s="127" t="s">
        <v>734</v>
      </c>
      <c r="H31" s="127" t="s">
        <v>304</v>
      </c>
      <c r="I31" s="128" t="str">
        <f t="shared" si="2"/>
        <v>- Vật liệu đá dăm đúng chủng loại, kích cỡ; sạch, không tạp chất;
- Rải đá đúng chiều dày, phân bố đều, không phân tầng;
- Tưới nước, lu lèn đúng quy trình, đảm bảo độ chặt, ổn định;
- Bề mặt lớp móng bằng phẳng, kín chặt, không lún, bong bật;
- Cao độ, độ dốc đảm bảo theo thiết kế;
- Đánh giá: Phù hợp với thiết kế và tiêu chuẩn kỹ thuật, quy trình thi công và nghiệm thu.</v>
      </c>
    </row>
    <row r="32" spans="1:10" ht="72">
      <c r="A32" s="184" t="s">
        <v>321</v>
      </c>
      <c r="B32" s="126" t="s">
        <v>320</v>
      </c>
      <c r="C32" s="127" t="s">
        <v>766</v>
      </c>
      <c r="D32" s="127" t="s">
        <v>767</v>
      </c>
      <c r="E32" s="127" t="s">
        <v>768</v>
      </c>
      <c r="F32" s="127" t="s">
        <v>769</v>
      </c>
      <c r="G32" s="127" t="s">
        <v>770</v>
      </c>
      <c r="H32" s="127" t="s">
        <v>771</v>
      </c>
      <c r="I32" s="128" t="str">
        <f t="shared" si="2"/>
        <v>- Vật liệu đá dăm, nhựa đường đúng chủng loại, đảm bảo kỹ thuật;
- Nhựa tưới đạt tiêu chuẩn (≈1,8 kg/m²), phân bố đều;
- Đá dăm rải đều, đúng cỡ hạt, phủ kín bề mặt;
- Lu lèn đạt độ chặt, lớp mặt ổn định, không bong bật;
- Bề mặt bằng phẳng, đảm bảo độ dốc và thoát nước;
- Đánh giá: Phù hợp thiết kế và tiêu chuẩn kỹ thuật.</v>
      </c>
    </row>
    <row r="33" spans="1:9" ht="60">
      <c r="A33" s="184" t="s">
        <v>323</v>
      </c>
      <c r="B33" s="126" t="s">
        <v>322</v>
      </c>
      <c r="C33" s="127" t="s">
        <v>781</v>
      </c>
      <c r="D33" s="127" t="s">
        <v>782</v>
      </c>
      <c r="E33" s="127" t="s">
        <v>783</v>
      </c>
      <c r="F33" s="127" t="s">
        <v>784</v>
      </c>
      <c r="G33" s="366" t="s">
        <v>304</v>
      </c>
      <c r="H33" s="127"/>
      <c r="I33" s="128" t="str">
        <f t="shared" si="2"/>
        <v>- Nhũ tương nhựa đường (CRS-1) đúng chủng loại, có chứng chỉ chất lượng;
- Bề mặt lớp dưới được vệ sinh sạch, khô, đảm bảo bám dính;
- Lượng nhựa tưới theo thiết kế (≈0,5 lít/m²), phân bố đều;
- Nhựa thấm bám tốt, không đọng vũng, không chảy tràn;
- Đánh giá: Phù hợp với thiết kế và tiêu chuẩn kỹ thuật, quy trình thi công và nghiệm thu.</v>
      </c>
    </row>
    <row r="34" spans="1:9" ht="72">
      <c r="A34" s="184" t="s">
        <v>324</v>
      </c>
      <c r="B34" s="126" t="s">
        <v>322</v>
      </c>
      <c r="C34" s="127" t="s">
        <v>786</v>
      </c>
      <c r="D34" s="127" t="s">
        <v>787</v>
      </c>
      <c r="E34" s="127" t="s">
        <v>788</v>
      </c>
      <c r="F34" s="127" t="s">
        <v>789</v>
      </c>
      <c r="G34" s="127" t="s">
        <v>790</v>
      </c>
      <c r="H34" s="127" t="s">
        <v>785</v>
      </c>
      <c r="I34" s="128" t="str">
        <f t="shared" si="2"/>
        <v>- Hỗn hợp BTNC16 đúng cấp phối, có chứng chỉ và kết quả thí nghiệm;
- Nhiệt độ rải, lu lèn đảm bảo theo quy định;
- Rải bằng máy đúng chiều dày 5cm, phân bố đều, không phân tầng;
- Lu lèn đúng quy trình, đảm bảo độ chặt và bằng phẳng;
- Bề mặt kín chặt, không rỗ, không bong bật, đảm bảo độ dốc;
- Đánh giá: phù hợp thiết kế và tiêu chuẩn kỹ thuật;</v>
      </c>
    </row>
    <row r="35" spans="1:9" ht="72">
      <c r="A35" s="184" t="s">
        <v>326</v>
      </c>
      <c r="B35" s="126" t="s">
        <v>325</v>
      </c>
      <c r="C35" s="127" t="s">
        <v>791</v>
      </c>
      <c r="D35" s="127" t="s">
        <v>792</v>
      </c>
      <c r="E35" s="127" t="s">
        <v>793</v>
      </c>
      <c r="F35" s="127" t="s">
        <v>794</v>
      </c>
      <c r="G35" s="127" t="s">
        <v>795</v>
      </c>
      <c r="H35" s="127" t="s">
        <v>796</v>
      </c>
      <c r="I35" s="128" t="str">
        <f t="shared" si="2"/>
        <v>- Rọ thép đúng quy cách, kích thước, liên kết chắc chắn;
- Đá hộc tận dụng được phân loại, loại bỏ đá kém chất lượng, dùng lại đá đạt yêu cầu;
- Nhồi đá chặt, xếp kín, không tạo lỗ rỗng lớn;
- Rọ lắp đúng vị trí, cao độ, liên kết đồng bộ, không xô lệch;
- Mặt ngoài xếp gọn, đảm bảo mỹ quan và ổn định mái kè;
- Đánh giá: phù hợp thiết kế và tiêu chuẩn kỹ thuật.</v>
      </c>
    </row>
    <row r="36" spans="1:9" ht="72">
      <c r="A36" s="184" t="s">
        <v>332</v>
      </c>
      <c r="B36" s="126" t="s">
        <v>331</v>
      </c>
      <c r="C36" s="127" t="s">
        <v>797</v>
      </c>
      <c r="D36" s="127" t="s">
        <v>798</v>
      </c>
      <c r="E36" s="127" t="s">
        <v>799</v>
      </c>
      <c r="F36" s="127" t="s">
        <v>800</v>
      </c>
      <c r="G36" s="127" t="s">
        <v>801</v>
      </c>
      <c r="H36" s="127" t="s">
        <v>796</v>
      </c>
      <c r="I36" s="128" t="str">
        <f t="shared" si="2"/>
        <v>- Cột hộ lan đúng chủng loại, kích thước, mạ kẽm đảm bảo, không cong vênh, han gỉ;
- Định vị, đóng/ép cột đúng vị trí, khoảng cách, cao độ, thẳng đứng;
- Cột lắp chắc chắn, độ chôn sâu đảm bảo, không xô lệch, nghiêng;
- Thi công không ảnh hưởng nền đường và kết cấu lân cận;
- Sau lắp đặt, cột thẳng hàng, đảm bảo mỹ quan và an toàn giao thông;
- Đánh giá: phù hợp thiết kế và tiêu chuẩn kỹ thuật.</v>
      </c>
    </row>
    <row r="37" spans="1:9" ht="60">
      <c r="A37" s="184" t="s">
        <v>340</v>
      </c>
      <c r="B37" s="126" t="s">
        <v>331</v>
      </c>
      <c r="C37" s="127" t="s">
        <v>802</v>
      </c>
      <c r="D37" s="127" t="s">
        <v>803</v>
      </c>
      <c r="E37" s="127" t="s">
        <v>804</v>
      </c>
      <c r="F37" s="127" t="s">
        <v>805</v>
      </c>
      <c r="G37" s="127" t="s">
        <v>796</v>
      </c>
      <c r="H37" s="127"/>
      <c r="I37" s="128" t="str">
        <f t="shared" si="2"/>
        <v>- Cột hộ lan tận dụng được kiểm tra, loại bỏ cấu kiện kém, sử dụng lại cột đạt yêu cầu;
- Cột có đế bê tông lắp đúng vị trí, thẳng đứng, liên kết chắc chắn;
- Tấm tôn sóng lắp đúng quy cách, bu lông đủ và siết chặt;
- Tuyến hộ lan thẳng đều, đảm bảo cao độ, khoảng cách, mỹ quan;
- Đánh giá: phù hợp thiết kế và tiêu chuẩn kỹ thuật.</v>
      </c>
    </row>
    <row r="38" spans="1:9" ht="72">
      <c r="A38" s="184" t="s">
        <v>341</v>
      </c>
      <c r="B38" s="126" t="s">
        <v>163</v>
      </c>
      <c r="C38" s="127" t="s">
        <v>822</v>
      </c>
      <c r="D38" s="127" t="s">
        <v>823</v>
      </c>
      <c r="E38" s="127" t="s">
        <v>824</v>
      </c>
      <c r="F38" s="127" t="s">
        <v>825</v>
      </c>
      <c r="G38" s="127" t="s">
        <v>826</v>
      </c>
      <c r="H38" s="366" t="s">
        <v>304</v>
      </c>
      <c r="I38" s="128" t="str">
        <f t="shared" si="2"/>
        <v>- Khe phong lún bố trí đúng vị trí theo thiết kế;
- Tấm nhựa chèn khe đúng chủng loại, chiều dày 2cm, đảm bảo chất lượng;
- Lắp đặt liên tục, đúng vị trí, không xô lệch, tạo khe co giãn;
- Bề mặt khe thẳng, đều, không hở, không lẫn vật liệu;
- Đảm bảo khả năng biến dạng, tránh nứt kết cấu;
- Đánh giá: Phù hợp với thiết kế và tiêu chuẩn kỹ thuật, quy trình thi công và nghiệm thu.</v>
      </c>
    </row>
    <row r="39" spans="1:9" ht="72">
      <c r="A39" s="184" t="s">
        <v>342</v>
      </c>
      <c r="B39" s="126" t="s">
        <v>163</v>
      </c>
      <c r="C39" s="127" t="s">
        <v>827</v>
      </c>
      <c r="D39" s="127" t="s">
        <v>828</v>
      </c>
      <c r="E39" s="127" t="s">
        <v>829</v>
      </c>
      <c r="F39" s="127" t="s">
        <v>830</v>
      </c>
      <c r="G39" s="127" t="s">
        <v>831</v>
      </c>
      <c r="H39" s="366" t="s">
        <v>304</v>
      </c>
      <c r="I39" s="128" t="str">
        <f t="shared" si="2"/>
        <v>- Lề gia cố thi công đúng vị trí, kích thước theo thiết kế;
- Mép lề tận dụng biên dạng hiện trạng, đảm bảo ổn định, đúng hình học;
- Nền lề được xử lý, đầm chặt, đảm bảo ổn định;
- Cao độ, bề rộng, độ dốc ngang đảm bảo theo thiết kế;
- Thi công không ảnh hưởng mặt đường hiện hữu;
- Đánh giá: Phù hợp với thiết kế và tiêu chuẩn kỹ thuật, quy trình thi công và nghiệm thu.</v>
      </c>
    </row>
    <row r="40" spans="1:9" ht="60">
      <c r="A40" s="184" t="s">
        <v>346</v>
      </c>
      <c r="B40" s="126" t="s">
        <v>163</v>
      </c>
      <c r="C40" s="127" t="s">
        <v>347</v>
      </c>
      <c r="D40" s="127" t="s">
        <v>348</v>
      </c>
      <c r="E40" s="127" t="s">
        <v>729</v>
      </c>
      <c r="F40" s="127" t="s">
        <v>349</v>
      </c>
      <c r="G40" s="127"/>
      <c r="H40" s="127" t="s">
        <v>304</v>
      </c>
      <c r="I40" s="128" t="str">
        <f t="shared" si="2"/>
        <v>- Bạt dứa sử dụng đúng chủng loại, đảm bảo độ bền, không rách, không thủng;
- Bề mặt nền trước khi lót bạt được dọn dẹp sạch sẽ, bằng phẳng, đảm bảo điều kiện thi công;
- Bạt được trải liên tục, phủ kín phạm vi lề gia cố theo thiết kế, không bị xô lệch;
- Các mép bạt được chồng mí hợp lý, đảm bảo không hở, không bị dịch chuyển;
- Đánh giá: Phù hợp với thiết kế và tiêu chuẩn kỹ thuật, quy trình thi công và nghiệm thu.</v>
      </c>
    </row>
    <row r="41" spans="1:9" ht="60">
      <c r="A41" s="184" t="s">
        <v>351</v>
      </c>
      <c r="B41" s="126" t="s">
        <v>331</v>
      </c>
      <c r="C41" s="127" t="s">
        <v>725</v>
      </c>
      <c r="D41" s="127" t="s">
        <v>726</v>
      </c>
      <c r="E41" s="127" t="s">
        <v>727</v>
      </c>
      <c r="F41" s="127" t="s">
        <v>728</v>
      </c>
      <c r="G41" s="127"/>
      <c r="H41" s="127" t="s">
        <v>304</v>
      </c>
      <c r="I41" s="128" t="str">
        <f t="shared" si="2"/>
        <v>- Cột thép đúng chủng loại, kích thước; bề mặt sơn/mạ chống gỉ, không cong vênh;
- Lắp dựng cột đúng vị trí, tim tuyến, khoảng cách mép đường; cột thẳng đứng, chắc chắn;
- Biển báo đúng loại, đúng chiều, đúng cao độ; mặt biển rõ ràng, không trầy xước;
- Liên kết biển – cột bằng bulông chắc chắn, đủ phụ kiện, không lỏng lẻo;
- Đánh giá: Phù hợp với thiết kế và tiêu chuẩn kỹ thuật, quy trình thi công và nghiệm thu.</v>
      </c>
    </row>
    <row r="42" spans="1:9" ht="60">
      <c r="A42" s="184" t="s">
        <v>369</v>
      </c>
      <c r="B42" s="136" t="s">
        <v>244</v>
      </c>
      <c r="C42" s="127" t="s">
        <v>366</v>
      </c>
      <c r="D42" s="127" t="s">
        <v>367</v>
      </c>
      <c r="E42" s="127" t="s">
        <v>368</v>
      </c>
      <c r="F42" s="127" t="s">
        <v>315</v>
      </c>
      <c r="G42" s="127"/>
      <c r="H42" s="127" t="s">
        <v>304</v>
      </c>
      <c r="I42" s="128" t="str">
        <f t="shared" si="2"/>
        <v>- Công tác phá dỡ kè đá xây cũ được thực hiện đúng phạm vi, vị trí theo hồ sơ thiết kế và chỉ dẫn kỹ thuật;
- Quá trình phá dỡ đảm bảo không gây ảnh hưởng đến nền, mái taluy và các kết cấu lân cận;
- Vật liệu sau phá dỡ được vận chuyển ra khỏi hiện trường;
- Mặt bằng sau phá dỡ được dọn dẹp sạch sẽ, đảm bảo điều kiện thi công các hạng mục tiếp theo;
- Đánh giá: Phù hợp với thiết kế và tiêu chuẩn kỹ thuật, quy trình thi công và nghiệm thu.</v>
      </c>
    </row>
    <row r="43" spans="1:9" ht="48">
      <c r="A43" s="184" t="s">
        <v>444</v>
      </c>
      <c r="B43" s="136" t="s">
        <v>244</v>
      </c>
      <c r="C43" s="127" t="s">
        <v>447</v>
      </c>
      <c r="D43" s="127"/>
      <c r="E43" s="127" t="s">
        <v>445</v>
      </c>
      <c r="F43" s="127" t="s">
        <v>446</v>
      </c>
      <c r="G43" s="127"/>
      <c r="H43" s="366" t="s">
        <v>304</v>
      </c>
      <c r="I43" s="128" t="str">
        <f t="shared" si="2"/>
        <v>- Đất C3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row>
    <row r="44" spans="1:9" ht="48">
      <c r="A44" s="184" t="s">
        <v>448</v>
      </c>
      <c r="B44" s="136" t="s">
        <v>244</v>
      </c>
      <c r="C44" s="127" t="s">
        <v>499</v>
      </c>
      <c r="D44" s="127"/>
      <c r="E44" s="127" t="s">
        <v>445</v>
      </c>
      <c r="F44" s="127" t="s">
        <v>446</v>
      </c>
      <c r="G44" s="127"/>
      <c r="H44" s="127" t="s">
        <v>304</v>
      </c>
      <c r="I44" s="128" t="str">
        <f t="shared" ref="I44:I55" si="3">_xlfn.TEXTJOIN(CHAR(10),TRUE,C44:H44)</f>
        <v>- Đá C4 được khai thác và vận chuyển đến vị trí đắp đúng theo hồ sơ thiết kế;
- Trong quá trình vận chuyển, vật liệu được che phủ, không rơi vãi, không gây ô nhiễm môi trường;
- Khối lượng vận chuyển đảm bảo theo yêu cầu; vật liệu khi đến vị trí đắp không bị lẫn tạp chất, giữ nguyên chất lượng; 
- Đánh giá: Phù hợp với thiết kế và tiêu chuẩn kỹ thuật, quy trình thi công và nghiệm thu.</v>
      </c>
    </row>
    <row r="45" spans="1:9" ht="60">
      <c r="A45" s="184" t="s">
        <v>458</v>
      </c>
      <c r="B45" s="136" t="s">
        <v>163</v>
      </c>
      <c r="C45" s="127" t="s">
        <v>853</v>
      </c>
      <c r="D45" s="127" t="s">
        <v>457</v>
      </c>
      <c r="E45" s="127" t="s">
        <v>455</v>
      </c>
      <c r="F45" s="127" t="s">
        <v>456</v>
      </c>
      <c r="G45" s="127"/>
      <c r="H45" s="127" t="s">
        <v>304</v>
      </c>
      <c r="I45" s="128" t="str">
        <f t="shared" si="3"/>
        <v>- Vữa xi măng sử dụng đúng mác theo thiết kế, trộn đều, đảm bảo khả năng bám dính;
- Bề mặt mái taluy trước khi thi công được vệ sinh sạch, đảm bảo liên kết với lớp vữa;
- Lớp đệm vữa được thi công đúng chiều dày thiết kế, phân bố đều, không bị rỗng, không phân lớp; 
- Vữa bám dính tốt với nền, không bị bong tróc, nứt nẻ sau khi thi công;
- Đánh giá: Phù hợp với thiết kế và tiêu chuẩn kỹ thuật, quy trình thi công và nghiệm thu.</v>
      </c>
    </row>
    <row r="46" spans="1:9" ht="60">
      <c r="A46" s="184" t="s">
        <v>531</v>
      </c>
      <c r="B46" s="136" t="s">
        <v>163</v>
      </c>
      <c r="C46" s="127" t="s">
        <v>819</v>
      </c>
      <c r="D46" s="127" t="s">
        <v>820</v>
      </c>
      <c r="E46" s="127" t="s">
        <v>821</v>
      </c>
      <c r="F46" s="127"/>
      <c r="G46" s="127" t="s">
        <v>796</v>
      </c>
      <c r="H46" s="127" t="s">
        <v>304</v>
      </c>
      <c r="I46" s="128" t="str">
        <f t="shared" si="3"/>
        <v>- Lưới thép B40 đúng chủng loại, kích thước; không han gỉ, đứt gãy;
- Trải, lắp đặt đúng phạm vi, bám sát mái taluy, không chùng võng, xô lệch;
- Lưới được cố định chắc chắn bằng neo/thanh giữ, khoảng cách đảm bảo;
- Đánh giá: phù hợp thiết kế và tiêu chuẩn kỹ thuật.
- Đánh giá: Phù hợp với thiết kế và tiêu chuẩn kỹ thuật, quy trình thi công và nghiệm thu.</v>
      </c>
    </row>
    <row r="47" spans="1:9" ht="72">
      <c r="A47" s="184" t="s">
        <v>539</v>
      </c>
      <c r="B47" s="136" t="s">
        <v>567</v>
      </c>
      <c r="C47" s="127" t="s">
        <v>815</v>
      </c>
      <c r="D47" s="127" t="s">
        <v>816</v>
      </c>
      <c r="E47" s="127" t="s">
        <v>817</v>
      </c>
      <c r="F47" s="127" t="s">
        <v>818</v>
      </c>
      <c r="G47" s="127" t="s">
        <v>776</v>
      </c>
      <c r="H47" s="127" t="s">
        <v>796</v>
      </c>
      <c r="I47" s="128" t="str">
        <f t="shared" si="3"/>
        <v>- Phá bỏ bê tông chân khay, ốp mái, bậc lên xuống đúng phạm vi, vị trí theo thiết kế;
- Quá trình phá dỡ không ảnh hưởng nền, mái taluy và kết cấu lân cận;
- Vật liệu sau phá dỡ được thu gom, vận chuyển khỏi hiện trường;
- Mặt bằng được dọn sạch, đảm bảo thi công tiếp theo;
- Thi công đảm bảo an toàn lao động và giao thông;
- Đánh giá: phù hợp thiết kế và tiêu chuẩn kỹ thuật.</v>
      </c>
    </row>
    <row r="48" spans="1:9" ht="48">
      <c r="A48" s="184" t="s">
        <v>550</v>
      </c>
      <c r="B48" s="136" t="s">
        <v>163</v>
      </c>
      <c r="C48" s="127" t="s">
        <v>759</v>
      </c>
      <c r="D48" s="127" t="s">
        <v>760</v>
      </c>
      <c r="E48" s="127"/>
      <c r="F48" s="127" t="s">
        <v>761</v>
      </c>
      <c r="G48" s="127"/>
      <c r="H48" s="127" t="s">
        <v>304</v>
      </c>
      <c r="I48" s="128" t="str">
        <f t="shared" si="3"/>
        <v>- Lỗ thoát nước đúng vị trí, kích thước theo bản vẽ;
- Ống D48 lắp đúng cao độ, hướng thoát hợp lý; có lớp đá dăm/sỏi đệm chống bít tắc;
- Liên kết chắc chắn, không hư hỏng hay sai lệch;
- Đánh giá: Phù hợp với thiết kế và tiêu chuẩn kỹ thuật, quy trình thi công và nghiệm thu.</v>
      </c>
    </row>
    <row r="49" spans="1:9" ht="60">
      <c r="A49" s="184" t="s">
        <v>570</v>
      </c>
      <c r="B49" s="136" t="s">
        <v>567</v>
      </c>
      <c r="C49" s="127" t="s">
        <v>569</v>
      </c>
      <c r="D49" s="127" t="s">
        <v>851</v>
      </c>
      <c r="E49" s="127" t="s">
        <v>852</v>
      </c>
      <c r="F49" s="127" t="s">
        <v>568</v>
      </c>
      <c r="G49" s="127"/>
      <c r="H49" s="127" t="s">
        <v>304</v>
      </c>
      <c r="I49" s="128" t="str">
        <f t="shared" si="3"/>
        <v>-Công tác đào khuôn đường tránh được thực hiện đúng phạm vi, kích thước và cao độ theo hồ sơ thiết kế;
- Nền sau đào được lu lèn đảm bảo độ chặt, bề mặt ổn định;
- Công tác đắp đá thải được triển khai đúng vị trí, vật liệu đảm bảo yêu cầu;
- Chiều dày lớp đá thải sau thi công đạt 10cm theo thiết kế;
- Đánh giá: Phù hợp với thiết kế và tiêu chuẩn kỹ thuật, quy trình thi công và nghiệm thu.</v>
      </c>
    </row>
    <row r="50" spans="1:9" ht="72">
      <c r="A50" s="184" t="s">
        <v>573</v>
      </c>
      <c r="B50" s="136" t="s">
        <v>567</v>
      </c>
      <c r="C50" s="127" t="s">
        <v>762</v>
      </c>
      <c r="D50" s="127" t="s">
        <v>850</v>
      </c>
      <c r="E50" s="127" t="s">
        <v>763</v>
      </c>
      <c r="F50" s="127" t="s">
        <v>764</v>
      </c>
      <c r="G50" s="127" t="s">
        <v>765</v>
      </c>
      <c r="H50" s="127" t="s">
        <v>304</v>
      </c>
      <c r="I50" s="128" t="str">
        <f t="shared" si="3"/>
        <v>- Lắp dựng hàng rào đúng vị trí, phạm vi theo phương án thi công;
- Cột thép L (65x65x6)mm dài 3m đóng chắc chắn, đảm bảo ổn định;
- Khung thép hộp, tôn sóng dày 0,45mm lắp chắc chắn, không cong vênh;
- Chiều cao khoảng 1,8m, đảm bảo ngăn cách, bảo vệ khu vực thi công;
- Có đèn nháy cảnh báo, liên kết (bulong, vít) đầy đủ, đảm bảo an toàn và nhận diện ban đêm.
- Đánh giá: Phù hợp với thiết kế và tiêu chuẩn kỹ thuật, quy trình thi công và nghiệm thu.</v>
      </c>
    </row>
    <row r="51" spans="1:9" ht="72">
      <c r="A51" s="184" t="s">
        <v>575</v>
      </c>
      <c r="B51" s="136" t="s">
        <v>567</v>
      </c>
      <c r="C51" s="127" t="s">
        <v>577</v>
      </c>
      <c r="D51" s="127" t="s">
        <v>578</v>
      </c>
      <c r="E51" s="127" t="s">
        <v>579</v>
      </c>
      <c r="F51" s="127" t="s">
        <v>580</v>
      </c>
      <c r="G51" s="127" t="s">
        <v>581</v>
      </c>
      <c r="H51" s="127" t="s">
        <v>304</v>
      </c>
      <c r="I51" s="128" t="str">
        <f t="shared" si="3"/>
        <v>- Đắp đá đúng vị trí, kích thước hình học theo thiết kế;
- Vật liệu đá đạt yêu cầu, sạch, không lẫn tạp chất;
- Vải địa kỹ thuật không dệt bọc kín 6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row>
    <row r="52" spans="1:9" ht="72">
      <c r="A52" s="184" t="s">
        <v>576</v>
      </c>
      <c r="B52" s="136" t="s">
        <v>311</v>
      </c>
      <c r="C52" s="127" t="s">
        <v>582</v>
      </c>
      <c r="D52" s="127" t="s">
        <v>583</v>
      </c>
      <c r="E52" s="127" t="s">
        <v>584</v>
      </c>
      <c r="F52" s="127" t="s">
        <v>585</v>
      </c>
      <c r="G52" s="127" t="s">
        <v>586</v>
      </c>
      <c r="H52" s="127" t="s">
        <v>304</v>
      </c>
      <c r="I52" s="128" t="str">
        <f t="shared" si="3"/>
        <v>- Xếp rọ đá đúng vị trí, kích thước, chiều dài neo theo thiết kế;
- Rọ lắp dựng đúng quy cách, liên kết chắc chắn;
- Đá hộc xếp chặt, đúng kích cỡ, không rỗng;
- Dây buộc, mối nối đảm bảo, không bung;
- Kết cấu ổn định, đủ điều kiện nghiệm thu;
- Đánh giá: Phù hợp với thiết kế và tiêu chuẩn kỹ thuật, quy trình thi công và nghiệm thu.</v>
      </c>
    </row>
    <row r="53" spans="1:9" ht="60">
      <c r="A53" s="184" t="s">
        <v>596</v>
      </c>
      <c r="B53" s="136" t="s">
        <v>567</v>
      </c>
      <c r="C53" s="127" t="s">
        <v>832</v>
      </c>
      <c r="D53" s="127" t="s">
        <v>833</v>
      </c>
      <c r="E53" s="127" t="s">
        <v>834</v>
      </c>
      <c r="F53" s="127" t="s">
        <v>835</v>
      </c>
      <c r="G53" s="127"/>
      <c r="H53" s="127" t="s">
        <v>304</v>
      </c>
      <c r="I53" s="128" t="str">
        <f t="shared" si="3"/>
        <v>- Hệ thống 12 ống HDPE D76 lắp đúng vị trí, khoảng cách 4m theo thiết kế;
- Ống đục lỗ 25% đúng quy cách, phân bố đều, không nứt vỡ;
- Đầu ống đặt trong lớp đá 1x2 (50x40cm) bọc vải địa kỹ thuật, đảm bảo thu và lọc nước;
- Vải địa kỹ thuật lắp đúng, không rách, không xô lệch;
- Đánh giá: Phù hợp với thiết kế và tiêu chuẩn kỹ thuật, quy trình thi công và nghiệm thu.</v>
      </c>
    </row>
    <row r="54" spans="1:9" ht="60">
      <c r="A54" s="184" t="s">
        <v>600</v>
      </c>
      <c r="B54" s="136" t="s">
        <v>567</v>
      </c>
      <c r="C54" s="127" t="s">
        <v>592</v>
      </c>
      <c r="D54" s="127" t="s">
        <v>593</v>
      </c>
      <c r="E54" s="127" t="s">
        <v>594</v>
      </c>
      <c r="F54" s="127" t="s">
        <v>595</v>
      </c>
      <c r="G54" s="127"/>
      <c r="H54" s="127" t="s">
        <v>304</v>
      </c>
      <c r="I54" s="128" t="str">
        <f t="shared" si="3"/>
        <v>- Công tác lắp đặt vải địa kỹ thuật không dệt sau rọ đá được thực hiện đúng vị trí, phạm vi theo thiết kế;
- Vải được trải liên tục, đúng chiều, không rách, không thủng, không nhăn gấp;
- Các mép vải được chồng mí đảm bảo (≥30–50cm), liên kết chặt, không hở;
- Vải được bố trí sát mặt sau rọ đá, không bị xô lệch trong quá trình đắp đất K95 phía sau;
- Đánh giá: Phù hợp với thiết kế và tiêu chuẩn kỹ thuật, quy trình thi công và nghiệm thu.</v>
      </c>
    </row>
    <row r="55" spans="1:9" ht="72">
      <c r="A55" s="184" t="s">
        <v>601</v>
      </c>
      <c r="B55" s="136" t="s">
        <v>567</v>
      </c>
      <c r="C55" s="127" t="s">
        <v>836</v>
      </c>
      <c r="D55" s="127" t="s">
        <v>837</v>
      </c>
      <c r="E55" s="127" t="s">
        <v>838</v>
      </c>
      <c r="F55" s="127" t="s">
        <v>839</v>
      </c>
      <c r="G55" s="127" t="s">
        <v>840</v>
      </c>
      <c r="H55" s="127" t="s">
        <v>796</v>
      </c>
      <c r="I55" s="128" t="str">
        <f t="shared" si="3"/>
        <v>- Lắp đặt bản thoát nước Geonet HK-GNC5 đúng vị trí, phạm vi theo thiết kế;
- Lắp đúng chiều, vải không dệt tiếp xúc đất, lõi Geonet dẫn nước;
- Các tấm liên kết liên tục, chồng mí đúng quy định, không hở;
- Cố định chắc chắn, không xô lệch khi thi công;
- Không hư hỏng, đảm bảo thu – dẫn – thoát nước;
- Đánh giá: phù hợp thiết kế và tiêu chuẩn kỹ thuật.</v>
      </c>
    </row>
    <row r="56" spans="1:9" ht="72">
      <c r="A56" s="184" t="s">
        <v>616</v>
      </c>
      <c r="B56" s="136" t="s">
        <v>567</v>
      </c>
      <c r="C56" s="127" t="s">
        <v>577</v>
      </c>
      <c r="D56" s="127" t="s">
        <v>578</v>
      </c>
      <c r="E56" s="127" t="s">
        <v>617</v>
      </c>
      <c r="F56" s="127" t="s">
        <v>580</v>
      </c>
      <c r="G56" s="127" t="s">
        <v>581</v>
      </c>
      <c r="H56" s="127" t="s">
        <v>304</v>
      </c>
      <c r="I56" s="128" t="str">
        <f t="shared" ref="I56:I65" si="4">_xlfn.TEXTJOIN(CHAR(10),TRUE,C56:H56)</f>
        <v>- Đắp đá đúng vị trí, kích thước hình học theo thiết kế;
- Vật liệu đá đạt yêu cầu, sạch, không lẫn tạp chất;
- Vải địa kỹ thuật không dệt bọc kín 4 mặt, không rách, không nhăn;
- Mép vải chồng ≥50cm, thi công không làm xô lệch kết cấu;
- Kết cấu sau thi công ổn định, đảm bảo thoát nước, đủ điều kiện nghiệm thu;
- Đánh giá: Phù hợp với thiết kế và tiêu chuẩn kỹ thuật, quy trình thi công và nghiệm thu.</v>
      </c>
    </row>
    <row r="57" spans="1:9" ht="72">
      <c r="A57" s="184" t="s">
        <v>625</v>
      </c>
      <c r="B57" s="136" t="s">
        <v>622</v>
      </c>
      <c r="C57" s="127" t="s">
        <v>845</v>
      </c>
      <c r="D57" s="127" t="s">
        <v>846</v>
      </c>
      <c r="E57" s="127" t="s">
        <v>847</v>
      </c>
      <c r="F57" s="127" t="s">
        <v>848</v>
      </c>
      <c r="G57" s="127" t="s">
        <v>849</v>
      </c>
      <c r="H57" s="127" t="s">
        <v>796</v>
      </c>
      <c r="I57" s="128" t="str">
        <f t="shared" si="4"/>
        <v>- Lắp đặt rãnh BTCT (50x60)cm đúng vị trí, tim tuyến, cao độ theo thiết kế;
- Cấu kiện kiểm tra đạt yêu cầu, không nứt vỡ;
- Đặt rãnh ổn định, đúng hướng tuyến, liên kết kín khít;
- Đáy rãnh kê đệm đảm bảo cao độ, độ dốc thoát nước;
- Sau lắp đặt thoát nước tốt, không đọng nước, không xô lệch;
- Đánh giá: phù hợp thiết kế và tiêu chuẩn kỹ thuật.</v>
      </c>
    </row>
    <row r="58" spans="1:9" ht="60">
      <c r="A58" s="184" t="s">
        <v>623</v>
      </c>
      <c r="B58" s="136" t="s">
        <v>163</v>
      </c>
      <c r="C58" s="127" t="s">
        <v>841</v>
      </c>
      <c r="D58" s="127" t="s">
        <v>842</v>
      </c>
      <c r="E58" s="127" t="s">
        <v>843</v>
      </c>
      <c r="F58" s="127" t="s">
        <v>844</v>
      </c>
      <c r="G58" s="127"/>
      <c r="H58" s="127" t="s">
        <v>796</v>
      </c>
      <c r="I58" s="128" t="str">
        <f t="shared" si="4"/>
        <v>- Chèn khe đốt rãnh bằng vữa xi măng M100 đúng vị trí, phạm vi;
- Vữa trộn đúng cấp phối, thi công khi còn dẻo, không phân tầng;
- Khe nối được làm sạch, tưới ẩm, đảm bảo bám dính;
- Vữa chèn kín khít, không rỗ, nứt, bề mặt gọn;
- Đánh giá: phù hợp thiết kế và tiêu chuẩn kỹ thuật.</v>
      </c>
    </row>
    <row r="59" spans="1:9" ht="60">
      <c r="A59" s="184" t="s">
        <v>624</v>
      </c>
      <c r="B59" s="136" t="s">
        <v>622</v>
      </c>
      <c r="C59" s="127" t="s">
        <v>811</v>
      </c>
      <c r="D59" s="127" t="s">
        <v>812</v>
      </c>
      <c r="E59" s="127" t="s">
        <v>813</v>
      </c>
      <c r="F59" s="127" t="s">
        <v>814</v>
      </c>
      <c r="G59" s="127"/>
      <c r="H59" s="127" t="s">
        <v>796</v>
      </c>
      <c r="I59" s="128" t="str">
        <f t="shared" si="4"/>
        <v>- Tháo dỡ rãnh BTCT (50x60)cm và tấm đan đúng phạm vi, vị trí theo thiết kế;
- Sử dụng thiết bị phù hợp, đảm bảo an toàn lao động, giao thông, không ảnh hưởng công trình lân cận;
- Cấu kiện tháo dỡ cẩn thận, phân loại tận dụng và phế thải;
- Khu vực sau tháo dỡ được vệ sinh sạch, đảm bảo thi công tiếp theo;
- Đánh giá: phù hợp thiết kế và tiêu chuẩn kỹ thuật.</v>
      </c>
    </row>
    <row r="60" spans="1:9" ht="72">
      <c r="A60" s="184" t="s">
        <v>626</v>
      </c>
      <c r="B60" s="136" t="s">
        <v>622</v>
      </c>
      <c r="C60" s="127" t="s">
        <v>806</v>
      </c>
      <c r="D60" s="127" t="s">
        <v>807</v>
      </c>
      <c r="E60" s="127" t="s">
        <v>808</v>
      </c>
      <c r="F60" s="127" t="s">
        <v>809</v>
      </c>
      <c r="G60" s="127" t="s">
        <v>810</v>
      </c>
      <c r="H60" s="127" t="s">
        <v>796</v>
      </c>
      <c r="I60" s="128" t="str">
        <f t="shared" si="4"/>
        <v>- Lắp đặt tấm đan rãnh đúng vị trí, phạm vi theo thiết kế;
- Tấm đan được kiểm tra, không nứt vỡ, đảm bảo chịu lực;
- Lắp đúng cao độ, khớp rãnh, bề mặt bằng phẳng, không kênh lệch;
- Khe tiếp giáp kín khít, không xô lệch;
- Hệ thống rãnh đảm bảo an toàn, thoát nước tốt;
- Đánh giá: phù hợp thiết kế và tiêu chuẩn kỹ thuật.</v>
      </c>
    </row>
    <row r="61" spans="1:9" ht="60">
      <c r="A61" s="184" t="s">
        <v>654</v>
      </c>
      <c r="B61" s="136" t="s">
        <v>567</v>
      </c>
      <c r="C61" s="127" t="s">
        <v>747</v>
      </c>
      <c r="D61" s="127" t="s">
        <v>748</v>
      </c>
      <c r="E61" s="127" t="s">
        <v>749</v>
      </c>
      <c r="F61" s="127" t="s">
        <v>750</v>
      </c>
      <c r="G61" s="127"/>
      <c r="H61" s="127" t="s">
        <v>121</v>
      </c>
      <c r="I61" s="128" t="str">
        <f t="shared" si="4"/>
        <v>- Đào khuôn đường đúng vị trí, phạm vi, kích thước, cao độ; nền được làm sạch, loại bỏ đất yếu;
- Nền khuôn được san gạt, xử lý, lu lèn đúng quy trình, đảm bảo ổn định;
- Lu lèn đạt độ chặt K≥0,98 theo thiết kế;
- Bề mặt khuôn bằng phẳng, đúng cao độ, không lún, không bùn yếu;
- Đánh giá: Phù hợp với thiết kế và tiêu chuẩn kỹ thuật, quy trình thi công và nghiệm thu;</v>
      </c>
    </row>
    <row r="62" spans="1:9" ht="60">
      <c r="A62" s="184" t="s">
        <v>681</v>
      </c>
      <c r="B62" s="136" t="s">
        <v>567</v>
      </c>
      <c r="C62" s="127" t="s">
        <v>751</v>
      </c>
      <c r="D62" s="127" t="s">
        <v>752</v>
      </c>
      <c r="E62" s="127" t="s">
        <v>753</v>
      </c>
      <c r="F62" s="127" t="s">
        <v>754</v>
      </c>
      <c r="G62" s="127"/>
      <c r="H62" s="366" t="s">
        <v>304</v>
      </c>
      <c r="I62" s="128" t="str">
        <f t="shared" si="4"/>
        <v>- Đắp lề đường đúng vị trí, phạm vi, kích thước; vật liệu đạt yêu cầu, không lẫn tạp chất;
- San gạt, thi công theo lớp đúng quy trình, đảm bảo chiều dày;
- Lu lèn đạt độ chặt theo thiết kế (K≥0,95);
- Bề mặt lề bằng phẳng, đúng cao độ, đảm bảo thoát nước;
- Đánh giá: Phù hợp với thiết kế và tiêu chuẩn kỹ thuật, quy trình thi công và nghiệm thu.</v>
      </c>
    </row>
    <row r="63" spans="1:9" ht="72">
      <c r="A63" s="184" t="s">
        <v>715</v>
      </c>
      <c r="B63" s="136" t="s">
        <v>567</v>
      </c>
      <c r="C63" s="127" t="s">
        <v>943</v>
      </c>
      <c r="D63" s="127" t="s">
        <v>755</v>
      </c>
      <c r="E63" s="127" t="s">
        <v>756</v>
      </c>
      <c r="F63" s="127" t="s">
        <v>757</v>
      </c>
      <c r="G63" s="127" t="s">
        <v>758</v>
      </c>
      <c r="H63" s="366" t="s">
        <v>304</v>
      </c>
      <c r="I63" s="128" t="str">
        <f t="shared" si="4"/>
        <v>- Vận chuyển đất đúng phạm vi, khối lượng theo thiết kế;
- Phương tiện phù hợp, đảm bảo an toàn lao động và giao thông;
- Đổ đất đúng vị trí quy định, không ảnh hưởng môi trường xung quanh;
- Có che chắn, hạn chế rơi vãi, đảm bảo vệ sinh công trường;
- Thi công ổn định, không phát sinh sự cố, đáp ứng yêu cầu kỹ thuật.
- Đánh giá: Phù hợp với thiết kế và tiêu chuẩn kỹ thuật, quy trình thi công và nghiệm thu.</v>
      </c>
    </row>
    <row r="64" spans="1:9" ht="60">
      <c r="A64" s="347" t="s">
        <v>1205</v>
      </c>
      <c r="B64" s="136" t="s">
        <v>322</v>
      </c>
      <c r="C64" s="127" t="s">
        <v>1206</v>
      </c>
      <c r="D64" s="127" t="s">
        <v>1207</v>
      </c>
      <c r="E64" s="127" t="s">
        <v>1208</v>
      </c>
      <c r="F64" s="127" t="s">
        <v>1209</v>
      </c>
      <c r="G64" s="366" t="s">
        <v>304</v>
      </c>
      <c r="H64" s="366"/>
      <c r="I64" s="128" t="str">
        <f t="shared" si="4"/>
        <v>- Bề mặt mặt đường đã được quét, thổi sạch bụi bẩn và vật liệu rời;
- Không còn bùn đất, dầu mỡ, nước đọng và các tạp chất trên bề mặt thi công;
- Bề mặt mặt đường khô ráo, bằng phẳng, đảm bảo điều kiện tưới nhựa dính bám;
- Công tác vệ sinh đáp ứng yêu cầu kỹ thuật và đủ điều kiện chuyển bước thi công tiếp theo;
- Đánh giá: Phù hợp với thiết kế và tiêu chuẩn kỹ thuật, quy trình thi công và nghiệm thu.</v>
      </c>
    </row>
    <row r="65" spans="1:9" ht="48">
      <c r="A65" s="495" t="s">
        <v>1210</v>
      </c>
      <c r="B65" s="136" t="s">
        <v>322</v>
      </c>
      <c r="C65" s="127" t="s">
        <v>1211</v>
      </c>
      <c r="D65" s="127" t="s">
        <v>1212</v>
      </c>
      <c r="E65" s="127" t="s">
        <v>1213</v>
      </c>
      <c r="F65" s="127"/>
      <c r="G65" s="366" t="s">
        <v>304</v>
      </c>
      <c r="H65" s="366"/>
      <c r="I65" s="128" t="str">
        <f t="shared" si="4"/>
        <v>- Ván khuôn thép lắp đúng vị trí, kích thước thiết kế;
- Liên kết ván khuôn chắc chắn, ổn định khi thi công;
- Sensor cao độ bố trí đúng cao độ thiết kế;
- Đánh giá: Phù hợp với thiết kế và tiêu chuẩn kỹ thuật, quy trình thi công và nghiệm thu.</v>
      </c>
    </row>
    <row r="66" spans="1:9">
      <c r="C66"/>
      <c r="G66" s="301"/>
      <c r="H66" s="301"/>
    </row>
    <row r="67" spans="1:9">
      <c r="C67" s="298"/>
    </row>
    <row r="68" spans="1:9">
      <c r="C68" s="298"/>
    </row>
    <row r="69" spans="1:9">
      <c r="C69" s="298"/>
    </row>
    <row r="70" spans="1:9">
      <c r="C70" s="298"/>
    </row>
    <row r="71" spans="1:9">
      <c r="C71" s="298"/>
    </row>
    <row r="72" spans="1:9">
      <c r="C72" s="298"/>
    </row>
    <row r="73" spans="1:9">
      <c r="B73" s="298"/>
      <c r="C73" s="298"/>
    </row>
    <row r="74" spans="1:9">
      <c r="B74" s="298"/>
    </row>
    <row r="75" spans="1:9">
      <c r="B75" s="298"/>
    </row>
    <row r="76" spans="1:9">
      <c r="B76" s="298"/>
    </row>
    <row r="77" spans="1:9">
      <c r="B77" s="298"/>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X100"/>
  <sheetViews>
    <sheetView view="pageBreakPreview" zoomScale="85" zoomScaleNormal="100" zoomScaleSheetLayoutView="85" workbookViewId="0">
      <selection activeCell="K2" sqref="K2"/>
    </sheetView>
  </sheetViews>
  <sheetFormatPr defaultColWidth="10" defaultRowHeight="20.100000000000001" customHeight="1"/>
  <cols>
    <col min="1" max="1" width="8.25" customWidth="1"/>
    <col min="2" max="2" width="6" customWidth="1"/>
    <col min="3" max="3" width="7.625" customWidth="1"/>
    <col min="4" max="4" width="6.75" customWidth="1"/>
    <col min="5" max="5" width="11.25" customWidth="1"/>
    <col min="6" max="6" width="13.75" customWidth="1"/>
    <col min="7" max="7" width="15.375" customWidth="1"/>
    <col min="8" max="8" width="12.875" customWidth="1"/>
    <col min="9" max="9" width="13.625" customWidth="1"/>
    <col min="10" max="10" width="2.75" customWidth="1"/>
    <col min="11" max="11" width="8" customWidth="1"/>
    <col min="12" max="12" width="23.25" customWidth="1"/>
    <col min="13" max="13" width="16.75" customWidth="1"/>
    <col min="14" max="14" width="36.625" customWidth="1"/>
    <col min="15" max="15" width="85.875" customWidth="1"/>
    <col min="16" max="16" width="19" customWidth="1"/>
    <col min="17" max="18" width="17.375" customWidth="1"/>
    <col min="19" max="19" width="18.75" customWidth="1"/>
    <col min="20" max="20" width="10.625" customWidth="1"/>
    <col min="21" max="21" width="61" customWidth="1"/>
    <col min="22" max="22" width="42.125" customWidth="1"/>
    <col min="23" max="23" width="67.625" customWidth="1"/>
    <col min="24" max="24" width="25.375" customWidth="1"/>
    <col min="26" max="26" width="81.25" customWidth="1"/>
  </cols>
  <sheetData>
    <row r="1" spans="1:24" ht="17.25" customHeight="1">
      <c r="A1" s="21"/>
      <c r="B1" s="22"/>
      <c r="C1" s="22"/>
      <c r="D1" s="22"/>
      <c r="E1" s="22"/>
      <c r="F1" s="22"/>
      <c r="G1" s="22"/>
      <c r="H1" s="22"/>
      <c r="I1" s="22"/>
      <c r="J1" s="23"/>
      <c r="K1" s="164" t="s">
        <v>22</v>
      </c>
      <c r="L1" s="164" t="s">
        <v>39</v>
      </c>
      <c r="M1" s="164" t="s">
        <v>0</v>
      </c>
      <c r="N1" s="164" t="s">
        <v>1</v>
      </c>
      <c r="O1" s="164" t="s">
        <v>4</v>
      </c>
      <c r="P1" s="164" t="s">
        <v>20</v>
      </c>
      <c r="Q1" s="164" t="s">
        <v>21</v>
      </c>
      <c r="R1" s="164" t="s">
        <v>38</v>
      </c>
      <c r="S1" s="165" t="s">
        <v>3</v>
      </c>
      <c r="T1" s="164" t="s">
        <v>2</v>
      </c>
      <c r="U1" s="164" t="s">
        <v>5</v>
      </c>
      <c r="V1" s="164" t="s">
        <v>14</v>
      </c>
      <c r="W1" s="164" t="s">
        <v>43</v>
      </c>
      <c r="X1" s="164" t="s">
        <v>35</v>
      </c>
    </row>
    <row r="2" spans="1:24" ht="24.75" customHeight="1">
      <c r="A2" s="21"/>
      <c r="B2" s="22"/>
      <c r="C2" s="22"/>
      <c r="D2" s="22"/>
      <c r="E2" s="22"/>
      <c r="F2" s="22"/>
      <c r="G2" s="22"/>
      <c r="H2" s="22"/>
      <c r="I2" s="22"/>
      <c r="J2" s="23"/>
      <c r="K2" s="166">
        <f>+PYC!K2</f>
        <v>316</v>
      </c>
      <c r="L2" s="167" t="str">
        <f>IFERROR(DGET(List!$C$1:$P$2242,L1,_xlnm.Criteria),"")</f>
        <v>53/BBNT/KM440+630</v>
      </c>
      <c r="M2" s="168">
        <f>IFERROR(DGET(List!$C$1:$P$2242,M1,_xlnm.Criteria),"")</f>
        <v>46124</v>
      </c>
      <c r="N2" s="167" t="str">
        <f>IFERROR(DGET(List!$C$1:$P$2242,N1,_xlnm.Criteria),"")</f>
        <v>Lắp đặt tấm HLTS</v>
      </c>
      <c r="O2" s="167" t="str">
        <f>IFERROR(DGET(List!$C$1:$P$2242,O1,_xlnm.Criteria),"")</f>
        <v>Lắp đặt tấm HLTS bổ sung mới</v>
      </c>
      <c r="P2" s="177">
        <f>IFERROR(DGET(List!$C$1:$P$2242,P1,_xlnm.Criteria),"")</f>
        <v>440600</v>
      </c>
      <c r="Q2" s="177">
        <f>IFERROR(DGET(List!$C$1:$P$2242,Q1,_xlnm.Criteria),"")</f>
        <v>440644</v>
      </c>
      <c r="R2" s="167" t="str">
        <f>IFERROR(DGET(List!$C$1:$P$2242,R1,_xlnm.Criteria),"")</f>
        <v>P</v>
      </c>
      <c r="S2" s="167">
        <f>IFERROR(DGET(List!$C$1:$P$2242,S1,_xlnm.Criteria),"")</f>
        <v>44</v>
      </c>
      <c r="T2" s="167" t="str">
        <f>IFERROR(DGET(List!$C$1:$P$2242,T1,_xlnm.Criteria),"")</f>
        <v>m</v>
      </c>
      <c r="U2" s="167" t="str">
        <f>IFERROR(DGET(List!$C$1:$P$2242,U1,_xlnm.Criteria),"")</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V2" s="167" t="str">
        <f>IFERROR(DGET(List!$C$1:$P$2242,V1,_xlnm.Criteria),"")</f>
        <v>QCVN41:2024/BGTVT - Quy chuẩn kỹ thuật quốc gia về biển báo hiệu đường bộ</v>
      </c>
      <c r="W2" s="167" t="str">
        <f>IFERROR(DGET(List!$C$1:$P$2242,W1,_xlnm.Criteria),"")</f>
        <v>BB</v>
      </c>
      <c r="X2" s="167" t="str">
        <f>IFERROR(DGET(List!$C$1:$P$2242,X1,_xlnm.Criteria),"")</f>
        <v>Tạ Khoa</v>
      </c>
    </row>
    <row r="3" spans="1:24" ht="16.5">
      <c r="A3" s="25"/>
      <c r="B3" s="668" t="s">
        <v>854</v>
      </c>
      <c r="C3" s="668"/>
      <c r="D3" s="668"/>
      <c r="E3" s="668"/>
      <c r="F3" s="666" t="s">
        <v>45</v>
      </c>
      <c r="G3" s="666"/>
      <c r="H3" s="666"/>
      <c r="I3" s="666"/>
      <c r="J3" s="26"/>
      <c r="K3" s="27"/>
      <c r="L3" s="27"/>
      <c r="M3" s="27"/>
      <c r="N3" s="27"/>
      <c r="O3" s="4"/>
      <c r="P3" s="182" t="str">
        <f>IFERROR("Km"&amp;INT(P2/1000)&amp;"+" &amp; TEXT(MOD(P2,1000),"000"),"")</f>
        <v>Km440+600</v>
      </c>
      <c r="Q3" s="182" t="str">
        <f>IFERROR("Km"&amp;INT(Q2/1000)&amp;"+" &amp; TEXT(MOD(INT(Q2),1000),"000") &amp; MID(TEXT(Q2,"0,00"),FIND(",",TEXT(Q2,"0,00")),99),"")</f>
        <v>Km440+644,00</v>
      </c>
      <c r="R3" s="24" t="s">
        <v>634</v>
      </c>
      <c r="S3" s="24"/>
      <c r="T3" s="24"/>
      <c r="U3" s="24"/>
      <c r="V3" s="24"/>
      <c r="W3" s="24"/>
      <c r="X3" s="24"/>
    </row>
    <row r="4" spans="1:24" ht="16.5">
      <c r="A4" s="27"/>
      <c r="B4" s="669" t="s">
        <v>89</v>
      </c>
      <c r="C4" s="669"/>
      <c r="D4" s="669"/>
      <c r="E4" s="669"/>
      <c r="F4" s="667" t="s">
        <v>25</v>
      </c>
      <c r="G4" s="667"/>
      <c r="H4" s="667"/>
      <c r="I4" s="667"/>
      <c r="J4" s="26"/>
      <c r="K4" s="27"/>
      <c r="L4" s="27"/>
      <c r="M4" s="27"/>
      <c r="N4" s="27"/>
      <c r="O4" s="27"/>
      <c r="P4" s="179" t="str">
        <f>IF(Q2="",P3,P3&amp;" -:- "&amp;Q3)</f>
        <v>Km440+600 -:- Km440+644,00</v>
      </c>
      <c r="Q4" s="4"/>
      <c r="R4" s="24"/>
      <c r="S4" s="24"/>
      <c r="T4" s="24"/>
      <c r="U4" s="24"/>
      <c r="V4" s="24"/>
      <c r="W4" s="24"/>
      <c r="X4" s="24"/>
    </row>
    <row r="5" spans="1:24" ht="11.25" customHeight="1">
      <c r="A5" s="27"/>
      <c r="B5" s="28"/>
      <c r="C5" s="29"/>
      <c r="D5" s="29"/>
      <c r="E5" s="29"/>
      <c r="F5" s="29"/>
      <c r="G5" s="29"/>
      <c r="H5" s="29"/>
      <c r="I5" s="29"/>
      <c r="J5" s="26"/>
      <c r="K5" s="27"/>
      <c r="L5" s="27"/>
      <c r="M5" s="27"/>
      <c r="N5" s="27"/>
      <c r="O5" s="27"/>
      <c r="P5" s="180"/>
      <c r="Q5" s="24"/>
      <c r="R5" s="24"/>
      <c r="S5" s="24"/>
      <c r="T5" s="24"/>
      <c r="U5" s="24"/>
      <c r="V5" s="24"/>
      <c r="W5" s="24"/>
      <c r="X5" s="24"/>
    </row>
    <row r="6" spans="1:24" ht="16.5">
      <c r="A6" s="27"/>
      <c r="B6" s="29"/>
      <c r="C6" s="29"/>
      <c r="D6" s="29"/>
      <c r="E6" s="29"/>
      <c r="F6" s="670" t="str">
        <f>"Sơn La, ngày "&amp;DAY(M2)&amp;" tháng "&amp;MONTH(M2)&amp;" năm 2026"</f>
        <v>Sơn La, ngày 12 tháng 4 năm 2026</v>
      </c>
      <c r="G6" s="670"/>
      <c r="H6" s="670"/>
      <c r="I6" s="670"/>
      <c r="J6" s="26"/>
      <c r="K6" s="30"/>
      <c r="L6" s="27"/>
      <c r="M6" s="27"/>
      <c r="N6" s="27" t="str">
        <f>LEFT(O2,2)</f>
        <v>Lắ</v>
      </c>
      <c r="O6" s="27"/>
      <c r="P6" s="181" t="str">
        <f>IF(R2="",P4,P4&amp;" ("&amp;R2&amp;")")</f>
        <v>Km440+600 -:- Km440+644,00 (P)</v>
      </c>
      <c r="Q6" s="24"/>
      <c r="R6" s="24"/>
      <c r="S6" s="24"/>
      <c r="T6" s="24"/>
      <c r="U6" s="24"/>
      <c r="V6" s="24"/>
      <c r="W6" s="24"/>
      <c r="X6" s="24"/>
    </row>
    <row r="7" spans="1:24" ht="16.5">
      <c r="A7" s="27"/>
      <c r="B7" s="26"/>
      <c r="C7" s="26"/>
      <c r="D7" s="26"/>
      <c r="E7" s="26"/>
      <c r="F7" s="26"/>
      <c r="G7" s="26"/>
      <c r="H7" s="26"/>
      <c r="I7" s="26"/>
      <c r="J7" s="26"/>
      <c r="K7" s="27"/>
      <c r="L7" s="27"/>
      <c r="M7" s="27"/>
      <c r="N7" s="31" t="s">
        <v>718</v>
      </c>
      <c r="O7" s="27"/>
      <c r="P7" s="24"/>
      <c r="Q7" s="24"/>
      <c r="R7" s="24"/>
      <c r="S7" s="24"/>
      <c r="T7" s="24"/>
      <c r="U7" s="24"/>
      <c r="V7" s="24"/>
      <c r="W7" s="24"/>
      <c r="X7" s="24"/>
    </row>
    <row r="8" spans="1:24" ht="18.75">
      <c r="A8" s="32"/>
      <c r="B8" s="664" t="s">
        <v>47</v>
      </c>
      <c r="C8" s="664"/>
      <c r="D8" s="664"/>
      <c r="E8" s="664"/>
      <c r="F8" s="664"/>
      <c r="G8" s="664"/>
      <c r="H8" s="664"/>
      <c r="I8" s="664"/>
      <c r="J8" s="33"/>
      <c r="K8" s="30"/>
      <c r="L8" s="34"/>
      <c r="M8" s="34"/>
      <c r="N8" s="31" t="s">
        <v>46</v>
      </c>
      <c r="O8" s="34"/>
      <c r="P8" s="24"/>
      <c r="Q8" s="24"/>
      <c r="R8" s="24"/>
      <c r="S8" s="24"/>
      <c r="T8" s="24"/>
      <c r="U8" s="24"/>
      <c r="V8" s="24"/>
      <c r="W8" s="24"/>
      <c r="X8" s="24"/>
    </row>
    <row r="9" spans="1:24" ht="16.5">
      <c r="A9" s="22"/>
      <c r="B9" s="28"/>
      <c r="C9" s="35"/>
      <c r="D9" s="35"/>
      <c r="E9" s="35"/>
      <c r="F9" s="35"/>
      <c r="G9" s="35"/>
      <c r="H9" s="35"/>
      <c r="I9" s="35"/>
      <c r="J9" s="35"/>
      <c r="K9" s="31"/>
      <c r="L9" s="36"/>
      <c r="M9" s="36"/>
      <c r="N9" s="34" t="str">
        <f>IF(N6="Đổ",N7,N8)</f>
        <v>KT mẫu (4x4x16)cm</v>
      </c>
      <c r="O9" s="36"/>
      <c r="P9" s="24"/>
      <c r="Q9" s="24"/>
      <c r="R9" s="24"/>
      <c r="S9" s="24"/>
      <c r="T9" s="24"/>
      <c r="U9" s="24"/>
      <c r="V9" s="24"/>
      <c r="W9" s="24"/>
      <c r="X9" s="24"/>
    </row>
    <row r="10" spans="1:24" ht="50.25" customHeight="1">
      <c r="A10" s="37"/>
      <c r="B10" s="665" t="str">
        <f>+BBNT!A10</f>
        <v>Dự án: Sửa chữa đột xuất sạt lở ta luy âm, hư hỏng công trình các đoạn tuyến Km410+530 - Km410+573, Km439+440 - Km439+448, Km440+210, Km440+250, Km440+600, Km440+630, Km442+620, Km442+660, Km443+047 trên QL.37</v>
      </c>
      <c r="C10" s="665"/>
      <c r="D10" s="665"/>
      <c r="E10" s="665"/>
      <c r="F10" s="665"/>
      <c r="G10" s="665"/>
      <c r="H10" s="665"/>
      <c r="I10" s="665"/>
      <c r="J10" s="38"/>
      <c r="K10" s="39"/>
      <c r="L10" s="37"/>
      <c r="M10" s="37"/>
      <c r="N10" s="88"/>
      <c r="O10" s="37"/>
      <c r="P10" s="24"/>
      <c r="Q10" s="24"/>
      <c r="R10" s="24"/>
      <c r="S10" s="24"/>
      <c r="T10" s="24"/>
      <c r="U10" s="24"/>
      <c r="V10" s="24"/>
      <c r="W10" s="24"/>
      <c r="X10" s="24"/>
    </row>
    <row r="11" spans="1:24" ht="16.5">
      <c r="A11" s="37"/>
      <c r="B11" s="665" t="str">
        <f>+BBNT!A11</f>
        <v>Gói thầu: Gói số 01: Sửa chữa công trình</v>
      </c>
      <c r="C11" s="665"/>
      <c r="D11" s="665"/>
      <c r="E11" s="665"/>
      <c r="F11" s="665"/>
      <c r="G11" s="665"/>
      <c r="H11" s="665"/>
      <c r="I11" s="665"/>
      <c r="J11" s="38"/>
      <c r="K11" s="39"/>
      <c r="L11" s="37"/>
      <c r="M11" s="37"/>
      <c r="N11" s="27"/>
      <c r="O11" s="37"/>
      <c r="P11" s="24"/>
      <c r="Q11" s="24"/>
      <c r="R11" s="24"/>
      <c r="S11" s="24"/>
      <c r="T11" s="24"/>
      <c r="U11" s="24"/>
      <c r="V11" s="24"/>
      <c r="W11" s="24"/>
      <c r="X11" s="24"/>
    </row>
    <row r="12" spans="1:24" ht="16.5" customHeight="1">
      <c r="A12" s="37"/>
      <c r="B12" s="677" t="str">
        <f>"Hạng mục: "&amp;O2&amp;""</f>
        <v>Hạng mục: Lắp đặt tấm HLTS bổ sung mới</v>
      </c>
      <c r="C12" s="677"/>
      <c r="D12" s="677"/>
      <c r="E12" s="677"/>
      <c r="F12" s="677"/>
      <c r="G12" s="677"/>
      <c r="H12" s="677"/>
      <c r="I12" s="677"/>
      <c r="J12" s="38"/>
      <c r="K12" s="39"/>
      <c r="L12" s="37"/>
      <c r="M12" s="37"/>
      <c r="N12" s="88"/>
      <c r="O12" s="297" t="str">
        <f>+B12</f>
        <v>Hạng mục: Lắp đặt tấm HLTS bổ sung mới</v>
      </c>
      <c r="P12" s="24"/>
      <c r="Q12" s="24"/>
      <c r="R12" s="24"/>
      <c r="S12" s="24"/>
      <c r="T12" s="24"/>
      <c r="U12" s="24"/>
      <c r="V12" s="24"/>
      <c r="W12" s="24"/>
      <c r="X12" s="24"/>
    </row>
    <row r="13" spans="1:24" ht="16.5">
      <c r="A13" s="40"/>
      <c r="B13" s="675" t="str">
        <f>"Địa điểm xây dựng: Xã "&amp;X2&amp;", Tỉnh Sơn La"</f>
        <v>Địa điểm xây dựng: Xã Tạ Khoa, Tỉnh Sơn La</v>
      </c>
      <c r="C13" s="675"/>
      <c r="D13" s="675"/>
      <c r="E13" s="675"/>
      <c r="F13" s="675"/>
      <c r="G13" s="675"/>
      <c r="H13" s="675"/>
      <c r="I13" s="675"/>
      <c r="J13" s="38"/>
      <c r="K13" s="39"/>
      <c r="L13" s="37"/>
      <c r="M13" s="37"/>
      <c r="N13" s="37"/>
      <c r="O13" s="37"/>
      <c r="P13" s="24"/>
      <c r="Q13" s="24"/>
      <c r="R13" s="24"/>
      <c r="S13" s="24"/>
      <c r="T13" s="24"/>
      <c r="U13" s="24"/>
      <c r="V13" s="24"/>
      <c r="W13" s="24"/>
      <c r="X13" s="24"/>
    </row>
    <row r="14" spans="1:24" ht="16.5">
      <c r="A14" s="40"/>
      <c r="B14" s="676" t="str">
        <f>"Thời gian lấy mẫu: Ngày "&amp;DAY(M2)&amp;"/"&amp;MONTH(M2)&amp;"/"&amp;YEAR(M2)&amp;", tại "&amp;P6</f>
        <v>Thời gian lấy mẫu: Ngày 12/4/2026, tại Km440+600 -:- Km440+644,00 (P)</v>
      </c>
      <c r="C14" s="676"/>
      <c r="D14" s="676"/>
      <c r="E14" s="676"/>
      <c r="F14" s="676"/>
      <c r="G14" s="676"/>
      <c r="H14" s="676"/>
      <c r="I14" s="676"/>
      <c r="J14" s="38"/>
      <c r="K14" s="39"/>
      <c r="L14" s="37"/>
      <c r="M14" s="37"/>
      <c r="N14" s="37"/>
      <c r="O14" s="37"/>
      <c r="P14" s="24"/>
      <c r="Q14" s="24"/>
      <c r="R14" s="24"/>
      <c r="S14" s="24"/>
      <c r="T14" s="24"/>
      <c r="U14" s="24"/>
      <c r="V14" s="24"/>
      <c r="W14" s="24"/>
      <c r="X14" s="24"/>
    </row>
    <row r="15" spans="1:24" ht="3.6" hidden="1" customHeight="1">
      <c r="A15" s="41"/>
      <c r="B15" s="38"/>
      <c r="C15" s="26"/>
      <c r="D15" s="26"/>
      <c r="E15" s="26"/>
      <c r="F15" s="26"/>
      <c r="G15" s="26"/>
      <c r="H15" s="26"/>
      <c r="I15" s="26"/>
      <c r="J15" s="26"/>
      <c r="K15" s="31"/>
      <c r="L15" s="27"/>
      <c r="M15" s="27"/>
      <c r="N15" s="27"/>
      <c r="O15" s="27"/>
      <c r="P15" s="24"/>
      <c r="Q15" s="24"/>
      <c r="R15" s="24"/>
      <c r="S15" s="24"/>
      <c r="T15" s="24"/>
      <c r="U15" s="24"/>
      <c r="V15" s="24"/>
      <c r="W15" s="24"/>
      <c r="X15" s="24"/>
    </row>
    <row r="16" spans="1:24" ht="16.5">
      <c r="A16" s="41"/>
      <c r="B16" s="38" t="s">
        <v>58</v>
      </c>
      <c r="C16" s="26"/>
      <c r="D16" s="26"/>
      <c r="E16" s="26"/>
      <c r="F16" s="26"/>
      <c r="G16" s="26"/>
      <c r="H16" s="26"/>
      <c r="I16" s="26"/>
      <c r="J16" s="26"/>
      <c r="K16" s="27"/>
      <c r="L16" s="27"/>
      <c r="M16" s="27"/>
      <c r="N16" s="27"/>
      <c r="O16" s="27"/>
      <c r="P16" s="24"/>
      <c r="Q16" s="24"/>
      <c r="R16" s="24"/>
      <c r="S16" s="24"/>
      <c r="T16" s="24"/>
      <c r="U16" s="24"/>
      <c r="V16" s="24"/>
      <c r="W16" s="24"/>
      <c r="X16" s="24"/>
    </row>
    <row r="17" spans="1:24" ht="16.5">
      <c r="A17" s="41"/>
      <c r="B17" s="673" t="s">
        <v>716</v>
      </c>
      <c r="C17" s="673"/>
      <c r="D17" s="673"/>
      <c r="E17" s="673"/>
      <c r="F17" s="673"/>
      <c r="G17" s="673"/>
      <c r="H17" s="673"/>
      <c r="I17" s="673"/>
      <c r="J17" s="26"/>
      <c r="K17" s="31"/>
      <c r="L17" s="27"/>
      <c r="M17" s="27"/>
      <c r="N17" s="27"/>
      <c r="O17" s="27"/>
      <c r="P17" s="24"/>
      <c r="Q17" s="24"/>
      <c r="R17" s="24"/>
      <c r="S17" s="24"/>
      <c r="T17" s="24"/>
      <c r="U17" s="24"/>
      <c r="V17" s="24"/>
      <c r="W17" s="24"/>
      <c r="X17" s="24"/>
    </row>
    <row r="18" spans="1:24" ht="16.5">
      <c r="A18" s="24"/>
      <c r="B18" s="53" t="str">
        <f>"- Ông: "&amp;'Đầu vào'!B4</f>
        <v>- Ông: Phạm Văn Trung</v>
      </c>
      <c r="C18" s="53"/>
      <c r="D18" s="42"/>
      <c r="E18" s="42"/>
      <c r="F18" s="43"/>
      <c r="G18" s="53" t="s">
        <v>1217</v>
      </c>
      <c r="H18" s="24"/>
      <c r="I18" s="24"/>
      <c r="J18" s="24"/>
      <c r="K18" s="24"/>
      <c r="L18" s="24"/>
      <c r="M18" s="24"/>
      <c r="N18" s="24"/>
      <c r="O18" s="24"/>
      <c r="P18" s="24"/>
      <c r="Q18" s="24"/>
      <c r="R18" s="24"/>
      <c r="S18" s="24"/>
      <c r="T18" s="24"/>
      <c r="U18" s="24"/>
      <c r="V18" s="24"/>
      <c r="W18" s="24"/>
      <c r="X18" s="24"/>
    </row>
    <row r="19" spans="1:24" ht="33" customHeight="1">
      <c r="A19" s="24"/>
      <c r="B19" s="678" t="s">
        <v>717</v>
      </c>
      <c r="C19" s="678"/>
      <c r="D19" s="678"/>
      <c r="E19" s="678"/>
      <c r="F19" s="678"/>
      <c r="G19" s="678"/>
      <c r="H19" s="678"/>
      <c r="I19" s="678"/>
      <c r="J19" s="24"/>
      <c r="K19" s="24"/>
      <c r="L19" s="24"/>
      <c r="M19" s="24"/>
      <c r="N19" s="87"/>
      <c r="O19" s="24"/>
      <c r="P19" s="24"/>
      <c r="Q19" s="24"/>
      <c r="R19" s="24"/>
      <c r="S19" s="24"/>
      <c r="T19" s="24"/>
      <c r="U19" s="24"/>
      <c r="V19" s="24"/>
      <c r="W19" s="24"/>
      <c r="X19" s="24"/>
    </row>
    <row r="20" spans="1:24" ht="16.5">
      <c r="A20" s="24"/>
      <c r="B20" s="53" t="str">
        <f>"- Ông: "&amp;'Đầu vào'!B2</f>
        <v xml:space="preserve">- Ông: Lê Sỹ Giáp </v>
      </c>
      <c r="C20" s="53"/>
      <c r="D20" s="42"/>
      <c r="E20" s="42"/>
      <c r="F20" s="43"/>
      <c r="G20" s="53" t="s">
        <v>1218</v>
      </c>
      <c r="H20" s="24"/>
      <c r="I20" s="24"/>
      <c r="J20" s="24"/>
      <c r="K20" s="24"/>
      <c r="L20" s="24"/>
      <c r="M20" s="24"/>
      <c r="N20" s="24"/>
      <c r="O20" s="24"/>
      <c r="P20" s="24"/>
      <c r="Q20" s="24"/>
      <c r="R20" s="24"/>
      <c r="S20" s="24"/>
      <c r="T20" s="24"/>
      <c r="U20" s="24"/>
      <c r="V20" s="24"/>
      <c r="W20" s="24"/>
      <c r="X20" s="24"/>
    </row>
    <row r="21" spans="1:24" ht="16.5">
      <c r="A21" s="41"/>
      <c r="B21" s="673" t="s">
        <v>48</v>
      </c>
      <c r="C21" s="673"/>
      <c r="D21" s="673"/>
      <c r="E21" s="673"/>
      <c r="F21" s="673"/>
      <c r="G21" s="673"/>
      <c r="H21" s="673"/>
      <c r="I21" s="673"/>
      <c r="J21" s="26"/>
      <c r="K21" s="31"/>
      <c r="L21" s="27"/>
      <c r="M21" s="27"/>
      <c r="N21" s="27"/>
      <c r="O21" s="27"/>
      <c r="P21" s="24"/>
      <c r="Q21" s="24"/>
      <c r="R21" s="24"/>
      <c r="S21" s="24"/>
      <c r="T21" s="24"/>
      <c r="U21" s="24"/>
      <c r="V21" s="24"/>
      <c r="W21" s="24"/>
      <c r="X21" s="24"/>
    </row>
    <row r="22" spans="1:24" ht="16.5">
      <c r="A22" s="41"/>
      <c r="B22" s="44" t="s">
        <v>49</v>
      </c>
      <c r="C22" s="26"/>
      <c r="D22" s="26"/>
      <c r="E22" s="26"/>
      <c r="F22" s="26"/>
      <c r="G22" s="26" t="s">
        <v>50</v>
      </c>
      <c r="H22" s="26"/>
      <c r="I22" s="26"/>
      <c r="J22" s="26"/>
      <c r="K22" s="31"/>
      <c r="L22" s="27"/>
      <c r="M22" s="27"/>
      <c r="N22" s="27"/>
      <c r="O22" s="27"/>
      <c r="P22" s="24"/>
      <c r="Q22" s="24"/>
      <c r="R22" s="24"/>
      <c r="S22" s="24"/>
      <c r="T22" s="24"/>
      <c r="U22" s="24"/>
      <c r="V22" s="24"/>
      <c r="W22" s="24"/>
      <c r="X22" s="24"/>
    </row>
    <row r="23" spans="1:24" ht="16.5">
      <c r="A23" s="41"/>
      <c r="B23" s="38" t="s">
        <v>59</v>
      </c>
      <c r="C23" s="26"/>
      <c r="D23" s="26"/>
      <c r="E23" s="26"/>
      <c r="F23" s="26"/>
      <c r="G23" s="26"/>
      <c r="H23" s="26"/>
      <c r="I23" s="26"/>
      <c r="J23" s="26"/>
      <c r="K23" s="31"/>
      <c r="L23" s="27"/>
      <c r="M23" s="27"/>
      <c r="N23" s="27"/>
      <c r="O23" s="27"/>
      <c r="P23" s="24"/>
      <c r="Q23" s="24"/>
      <c r="R23" s="24"/>
      <c r="S23" s="24"/>
      <c r="T23" s="24"/>
      <c r="U23" s="24"/>
      <c r="V23" s="24"/>
      <c r="W23" s="24"/>
      <c r="X23" s="24"/>
    </row>
    <row r="24" spans="1:24" ht="16.5">
      <c r="A24" s="40"/>
      <c r="B24" s="51" t="s">
        <v>65</v>
      </c>
      <c r="C24" s="674" t="s">
        <v>51</v>
      </c>
      <c r="D24" s="674"/>
      <c r="E24" s="674"/>
      <c r="F24" s="674"/>
      <c r="G24" s="86" t="s">
        <v>2</v>
      </c>
      <c r="H24" s="86" t="s">
        <v>52</v>
      </c>
      <c r="I24" s="86" t="s">
        <v>53</v>
      </c>
      <c r="J24" s="38"/>
      <c r="K24" s="39"/>
      <c r="L24" s="37"/>
      <c r="M24" s="37"/>
      <c r="N24" s="37"/>
      <c r="O24" s="37"/>
      <c r="P24" s="24"/>
      <c r="Q24" s="24"/>
      <c r="R24" s="24"/>
      <c r="S24" s="24"/>
      <c r="T24" s="24"/>
      <c r="U24" s="24"/>
      <c r="V24" s="24"/>
      <c r="W24" s="24"/>
      <c r="X24" s="24"/>
    </row>
    <row r="25" spans="1:24" ht="47.25" customHeight="1">
      <c r="A25" s="41"/>
      <c r="B25" s="52">
        <v>1</v>
      </c>
      <c r="C25" s="671" t="str">
        <f>"Mẫu "&amp;SUBSTITUTE(O2,"Đổ ","")&amp;"; "&amp;N9</f>
        <v>Mẫu Lắp đặt tấm HLTS bổ sung mới; KT mẫu (4x4x16)cm</v>
      </c>
      <c r="D25" s="671"/>
      <c r="E25" s="671"/>
      <c r="F25" s="671"/>
      <c r="G25" s="89" t="s">
        <v>54</v>
      </c>
      <c r="H25" s="89" t="s">
        <v>55</v>
      </c>
      <c r="I25" s="89"/>
      <c r="J25" s="26"/>
      <c r="K25" s="27"/>
      <c r="L25" s="27"/>
      <c r="M25" s="27"/>
      <c r="N25" s="304" t="str">
        <f>+C25</f>
        <v>Mẫu Lắp đặt tấm HLTS bổ sung mới; KT mẫu (4x4x16)cm</v>
      </c>
      <c r="O25" s="27"/>
      <c r="P25" s="24"/>
      <c r="Q25" s="24"/>
      <c r="R25" s="24"/>
      <c r="S25" s="24"/>
      <c r="T25" s="24"/>
      <c r="U25" s="24"/>
      <c r="V25" s="24"/>
      <c r="W25" s="24"/>
      <c r="X25" s="24"/>
    </row>
    <row r="26" spans="1:24" ht="16.5">
      <c r="A26" s="45"/>
      <c r="B26" s="38" t="s">
        <v>60</v>
      </c>
      <c r="C26" s="46"/>
      <c r="D26" s="46"/>
      <c r="E26" s="46"/>
      <c r="F26" s="46"/>
      <c r="G26" s="46"/>
      <c r="H26" s="46"/>
      <c r="I26" s="46"/>
      <c r="J26" s="46"/>
      <c r="K26" s="45"/>
      <c r="L26" s="45"/>
      <c r="M26" s="45"/>
      <c r="N26" s="45"/>
      <c r="O26" s="45"/>
      <c r="P26" s="24"/>
      <c r="Q26" s="24"/>
      <c r="R26" s="24"/>
      <c r="S26" s="24"/>
      <c r="T26" s="24"/>
      <c r="U26" s="24"/>
      <c r="V26" s="24"/>
      <c r="W26" s="24"/>
      <c r="X26" s="24"/>
    </row>
    <row r="27" spans="1:24" ht="32.25" customHeight="1">
      <c r="A27" s="41"/>
      <c r="B27" s="672" t="s">
        <v>1219</v>
      </c>
      <c r="C27" s="672"/>
      <c r="D27" s="672"/>
      <c r="E27" s="672"/>
      <c r="F27" s="672"/>
      <c r="G27" s="672"/>
      <c r="H27" s="672"/>
      <c r="I27" s="672"/>
      <c r="J27" s="27"/>
      <c r="K27" s="30"/>
      <c r="L27" s="27"/>
      <c r="M27" s="27"/>
      <c r="N27" s="27"/>
      <c r="O27" s="27"/>
      <c r="P27" s="24"/>
      <c r="Q27" s="24"/>
      <c r="R27" s="24"/>
      <c r="S27" s="24"/>
      <c r="T27" s="24"/>
      <c r="U27" s="24"/>
      <c r="V27" s="24"/>
      <c r="W27" s="24"/>
      <c r="X27" s="24"/>
    </row>
    <row r="28" spans="1:24" ht="16.5">
      <c r="A28" s="41"/>
      <c r="B28" s="44"/>
      <c r="C28" s="26"/>
      <c r="D28" s="26"/>
      <c r="E28" s="26"/>
      <c r="F28" s="44"/>
      <c r="G28" s="44"/>
      <c r="H28" s="44"/>
      <c r="I28" s="44"/>
      <c r="J28" s="26"/>
      <c r="K28" s="31"/>
      <c r="L28" s="27"/>
      <c r="M28" s="27"/>
      <c r="N28" s="27"/>
      <c r="O28" s="27"/>
      <c r="P28" s="24"/>
      <c r="Q28" s="24"/>
      <c r="R28" s="24"/>
      <c r="S28" s="24"/>
      <c r="T28" s="24"/>
      <c r="U28" s="24"/>
      <c r="V28" s="24"/>
      <c r="W28" s="24"/>
      <c r="X28" s="24"/>
    </row>
    <row r="29" spans="1:24" ht="16.5">
      <c r="A29" s="27"/>
      <c r="B29" s="679" t="s">
        <v>56</v>
      </c>
      <c r="C29" s="679"/>
      <c r="D29" s="679"/>
      <c r="E29" s="679"/>
      <c r="F29" s="679" t="s">
        <v>1220</v>
      </c>
      <c r="G29" s="679"/>
      <c r="H29" s="679" t="s">
        <v>1221</v>
      </c>
      <c r="I29" s="679"/>
      <c r="J29" s="26"/>
      <c r="K29" s="31"/>
      <c r="L29" s="27"/>
      <c r="M29" s="27"/>
      <c r="N29" s="27"/>
      <c r="O29" s="27"/>
      <c r="P29" s="24"/>
      <c r="Q29" s="24"/>
      <c r="R29" s="24"/>
      <c r="S29" s="24"/>
      <c r="T29" s="24"/>
      <c r="U29" s="24"/>
      <c r="V29" s="24"/>
      <c r="W29" s="24"/>
      <c r="X29" s="24"/>
    </row>
    <row r="30" spans="1:24" ht="16.5">
      <c r="A30" s="27"/>
      <c r="B30" s="47"/>
      <c r="C30" s="48"/>
      <c r="D30" s="48"/>
      <c r="E30" s="48"/>
      <c r="F30" s="49"/>
      <c r="G30" s="50"/>
      <c r="H30" s="50"/>
      <c r="I30" s="50"/>
      <c r="J30" s="26"/>
      <c r="K30" s="31"/>
      <c r="L30" s="26"/>
      <c r="M30" s="26"/>
      <c r="N30" s="26"/>
      <c r="O30" s="26"/>
      <c r="P30" s="24"/>
      <c r="Q30" s="24"/>
      <c r="R30" s="24"/>
      <c r="S30" s="24"/>
      <c r="T30" s="24"/>
      <c r="U30" s="24"/>
      <c r="V30" s="24"/>
      <c r="W30" s="24"/>
      <c r="X30" s="24"/>
    </row>
    <row r="31" spans="1:24" ht="16.5">
      <c r="A31" s="27"/>
      <c r="B31" s="47"/>
      <c r="C31" s="48"/>
      <c r="D31" s="48"/>
      <c r="E31" s="48"/>
      <c r="F31" s="49"/>
      <c r="G31" s="50"/>
      <c r="H31" s="50"/>
      <c r="I31" s="50"/>
      <c r="J31" s="26"/>
      <c r="K31" s="31"/>
      <c r="L31" s="26"/>
      <c r="M31" s="26"/>
      <c r="N31" s="26"/>
      <c r="O31" s="26"/>
      <c r="P31" s="24"/>
      <c r="Q31" s="24"/>
      <c r="R31" s="24"/>
      <c r="S31" s="24"/>
      <c r="T31" s="24"/>
      <c r="U31" s="24"/>
      <c r="V31" s="24"/>
      <c r="W31" s="24"/>
      <c r="X31" s="24"/>
    </row>
    <row r="32" spans="1:24" ht="16.5">
      <c r="A32" s="27"/>
      <c r="B32" s="47"/>
      <c r="C32" s="48"/>
      <c r="D32" s="48"/>
      <c r="E32" s="48"/>
      <c r="F32" s="49"/>
      <c r="G32" s="50"/>
      <c r="H32" s="50"/>
      <c r="I32" s="50"/>
      <c r="J32" s="26"/>
      <c r="K32" s="31"/>
      <c r="L32" s="26"/>
      <c r="M32" s="26"/>
      <c r="N32" s="26"/>
      <c r="O32" s="26"/>
      <c r="P32" s="24"/>
      <c r="Q32" s="24"/>
      <c r="R32" s="24"/>
      <c r="S32" s="24"/>
      <c r="T32" s="24"/>
      <c r="U32" s="24"/>
      <c r="V32" s="24"/>
      <c r="W32" s="24"/>
      <c r="X32" s="24"/>
    </row>
    <row r="33" spans="1:24" ht="16.5">
      <c r="A33" s="27"/>
      <c r="B33" s="47"/>
      <c r="C33" s="47"/>
      <c r="D33" s="47"/>
      <c r="E33" s="47"/>
      <c r="F33" s="47"/>
      <c r="G33" s="47"/>
      <c r="H33" s="47"/>
      <c r="I33" s="47"/>
      <c r="J33" s="26"/>
      <c r="K33" s="31"/>
      <c r="L33" s="27"/>
      <c r="M33" s="27"/>
      <c r="N33" s="27"/>
      <c r="O33" s="27"/>
      <c r="P33" s="24"/>
      <c r="Q33" s="24"/>
      <c r="R33" s="24"/>
      <c r="S33" s="24"/>
      <c r="T33" s="24"/>
      <c r="U33" s="24"/>
      <c r="V33" s="24"/>
      <c r="W33" s="24"/>
      <c r="X33" s="24"/>
    </row>
    <row r="34" spans="1:24" ht="16.5">
      <c r="A34" s="27"/>
      <c r="B34" s="47"/>
      <c r="C34" s="47"/>
      <c r="D34" s="47"/>
      <c r="E34" s="47"/>
      <c r="F34" s="47"/>
      <c r="G34" s="47"/>
      <c r="H34" s="47"/>
      <c r="I34" s="47"/>
      <c r="J34" s="26"/>
      <c r="K34" s="31"/>
      <c r="L34" s="27"/>
      <c r="M34" s="27"/>
      <c r="N34" s="27"/>
      <c r="O34" s="27"/>
      <c r="P34" s="24"/>
      <c r="Q34" s="24"/>
      <c r="R34" s="24"/>
      <c r="S34" s="24"/>
      <c r="T34" s="24"/>
      <c r="U34" s="24"/>
      <c r="V34" s="24"/>
      <c r="W34" s="24"/>
      <c r="X34" s="24"/>
    </row>
    <row r="35" spans="1:24" ht="16.5">
      <c r="A35" s="27"/>
      <c r="B35" s="679" t="s">
        <v>57</v>
      </c>
      <c r="C35" s="679"/>
      <c r="D35" s="679"/>
      <c r="E35" s="679"/>
      <c r="F35" s="679" t="str">
        <f>+'Đầu vào'!B4</f>
        <v>Phạm Văn Trung</v>
      </c>
      <c r="G35" s="679"/>
      <c r="H35" s="679" t="str">
        <f>+'Đầu vào'!B2</f>
        <v xml:space="preserve">Lê Sỹ Giáp </v>
      </c>
      <c r="I35" s="679"/>
      <c r="J35" s="26"/>
      <c r="K35" s="31"/>
      <c r="L35" s="27"/>
      <c r="M35" s="27"/>
      <c r="N35" s="27"/>
      <c r="O35" s="27"/>
      <c r="P35" s="24"/>
      <c r="Q35" s="24"/>
      <c r="R35" s="24"/>
      <c r="S35" s="24"/>
      <c r="T35" s="24"/>
      <c r="U35" s="24"/>
      <c r="V35" s="24"/>
      <c r="W35" s="24"/>
      <c r="X35" s="24"/>
    </row>
    <row r="36" spans="1:24" ht="16.5">
      <c r="A36" s="21"/>
      <c r="B36" s="22"/>
      <c r="C36" s="22"/>
      <c r="D36" s="22"/>
      <c r="E36" s="22"/>
      <c r="F36" s="22"/>
      <c r="G36" s="22"/>
      <c r="H36" s="22"/>
      <c r="I36" s="22"/>
      <c r="J36" s="23"/>
      <c r="K36" s="31"/>
      <c r="L36" s="22"/>
      <c r="M36" s="22"/>
      <c r="N36" s="22"/>
      <c r="O36" s="22"/>
      <c r="P36" s="24"/>
      <c r="Q36" s="24"/>
      <c r="R36" s="24"/>
      <c r="S36" s="24"/>
      <c r="T36" s="24"/>
      <c r="U36" s="24"/>
      <c r="V36" s="24"/>
      <c r="W36" s="24"/>
      <c r="X36" s="24"/>
    </row>
    <row r="100" ht="14.25"/>
  </sheetData>
  <mergeCells count="23">
    <mergeCell ref="B29:E29"/>
    <mergeCell ref="B35:E35"/>
    <mergeCell ref="H29:I29"/>
    <mergeCell ref="H35:I35"/>
    <mergeCell ref="F29:G29"/>
    <mergeCell ref="F35:G35"/>
    <mergeCell ref="C25:F25"/>
    <mergeCell ref="B27:I27"/>
    <mergeCell ref="B21:I21"/>
    <mergeCell ref="C24:F24"/>
    <mergeCell ref="B11:I11"/>
    <mergeCell ref="B13:I13"/>
    <mergeCell ref="B14:I14"/>
    <mergeCell ref="B17:I17"/>
    <mergeCell ref="B12:I12"/>
    <mergeCell ref="B19:I19"/>
    <mergeCell ref="B8:I8"/>
    <mergeCell ref="B10:I10"/>
    <mergeCell ref="F3:I3"/>
    <mergeCell ref="F4:I4"/>
    <mergeCell ref="B3:E3"/>
    <mergeCell ref="B4:E4"/>
    <mergeCell ref="F6:I6"/>
  </mergeCells>
  <conditionalFormatting sqref="B27">
    <cfRule type="expression" dxfId="0" priority="1" stopIfTrue="1">
      <formula>#REF!&gt;0</formula>
    </cfRule>
  </conditionalFormatting>
  <pageMargins left="1.02" right="0.41" top="0.78740157480314965" bottom="0.47244094488188981" header="0.31496062992125984" footer="0.31496062992125984"/>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Spinner 1">
              <controlPr defaultSize="0" autoPict="0">
                <anchor moveWithCells="1" sizeWithCells="1">
                  <from>
                    <xdr:col>10</xdr:col>
                    <xdr:colOff>228600</xdr:colOff>
                    <xdr:row>2</xdr:row>
                    <xdr:rowOff>180975</xdr:rowOff>
                  </from>
                  <to>
                    <xdr:col>11</xdr:col>
                    <xdr:colOff>180975</xdr:colOff>
                    <xdr:row>6</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XFD100"/>
  <sheetViews>
    <sheetView view="pageBreakPreview" zoomScaleNormal="100" zoomScaleSheetLayoutView="100" workbookViewId="0">
      <selection activeCell="K2" sqref="K2"/>
    </sheetView>
  </sheetViews>
  <sheetFormatPr defaultColWidth="8.875" defaultRowHeight="16.5"/>
  <cols>
    <col min="1" max="1" width="8.875" style="80"/>
    <col min="2" max="2" width="11.25" style="80" customWidth="1"/>
    <col min="3" max="3" width="11.125" style="80" customWidth="1"/>
    <col min="4" max="4" width="10.875" style="80" customWidth="1"/>
    <col min="5" max="5" width="8.875" style="80"/>
    <col min="6" max="9" width="10.125" style="80" customWidth="1"/>
    <col min="10" max="10" width="7.75" style="80" customWidth="1"/>
    <col min="11" max="11" width="9.875" style="80" customWidth="1"/>
    <col min="12" max="12" width="10.75" style="80" customWidth="1"/>
    <col min="13" max="13" width="13" style="80" customWidth="1"/>
    <col min="14" max="14" width="21.25" style="80" customWidth="1"/>
    <col min="15" max="15" width="91.25" style="80" customWidth="1"/>
    <col min="16" max="16" width="32.375" style="80" customWidth="1"/>
    <col min="17" max="17" width="24.125" style="80" customWidth="1"/>
    <col min="18" max="18" width="12.875" style="80" customWidth="1"/>
    <col min="19" max="19" width="16.375" style="80" customWidth="1"/>
    <col min="20" max="20" width="8.875" style="80"/>
    <col min="21" max="21" width="60" style="80" customWidth="1"/>
    <col min="22" max="22" width="51.625" style="80" customWidth="1"/>
    <col min="23" max="23" width="20.375" style="80" customWidth="1"/>
    <col min="24" max="24" width="30.25" style="80" customWidth="1"/>
    <col min="25" max="25" width="8.875" style="80"/>
    <col min="26" max="26" width="86.25" style="80" customWidth="1"/>
    <col min="27" max="16382" width="8.875" style="80"/>
    <col min="16383" max="16384" width="91.625" style="80" customWidth="1"/>
  </cols>
  <sheetData>
    <row r="1" spans="1:25 16383:16384" ht="33">
      <c r="A1" s="91"/>
      <c r="B1" s="91"/>
      <c r="C1" s="91"/>
      <c r="D1" s="91"/>
      <c r="E1" s="91"/>
      <c r="F1" s="91"/>
      <c r="G1" s="91"/>
      <c r="H1" s="91"/>
      <c r="I1" s="91"/>
      <c r="J1" s="91"/>
      <c r="K1" s="6" t="s">
        <v>22</v>
      </c>
      <c r="L1" s="164" t="s">
        <v>39</v>
      </c>
      <c r="M1" s="164" t="s">
        <v>0</v>
      </c>
      <c r="N1" s="164" t="s">
        <v>1</v>
      </c>
      <c r="O1" s="164" t="s">
        <v>4</v>
      </c>
      <c r="P1" s="164" t="s">
        <v>20</v>
      </c>
      <c r="Q1" s="164" t="s">
        <v>21</v>
      </c>
      <c r="R1" s="164" t="s">
        <v>38</v>
      </c>
      <c r="S1" s="165" t="s">
        <v>3</v>
      </c>
      <c r="T1" s="164" t="s">
        <v>2</v>
      </c>
      <c r="U1" s="164" t="s">
        <v>5</v>
      </c>
      <c r="V1" s="164" t="s">
        <v>14</v>
      </c>
      <c r="W1" s="164" t="s">
        <v>43</v>
      </c>
      <c r="X1" s="164" t="s">
        <v>35</v>
      </c>
      <c r="Y1" s="91"/>
    </row>
    <row r="2" spans="1:25 16383:16384" s="107" customFormat="1">
      <c r="A2" s="104"/>
      <c r="B2" s="104"/>
      <c r="C2" s="104"/>
      <c r="D2" s="104"/>
      <c r="E2" s="104"/>
      <c r="F2" s="104"/>
      <c r="G2" s="104"/>
      <c r="H2" s="104"/>
      <c r="I2" s="104"/>
      <c r="J2" s="105"/>
      <c r="K2" s="106">
        <v>316</v>
      </c>
      <c r="L2" s="167" t="str">
        <f>IFERROR(DGET(List!$C$1:$P$2242,BBNT!L1,_xlnm.Criteria),"")</f>
        <v>53/BBNT/KM440+630</v>
      </c>
      <c r="M2" s="168">
        <f>IFERROR(DGET(List!$C$1:$P$2242,BBNT!M1,_xlnm.Criteria),"")</f>
        <v>46124</v>
      </c>
      <c r="N2" s="167" t="str">
        <f>IFERROR(DGET(List!$C$1:$P$2242,BBNT!N1,_xlnm.Criteria),"")</f>
        <v>Lắp đặt tấm HLTS</v>
      </c>
      <c r="O2" s="167" t="str">
        <f>IFERROR(DGET(List!$C$1:$P$2242,BBNT!O1,_xlnm.Criteria),"")</f>
        <v>Lắp đặt tấm HLTS bổ sung mới</v>
      </c>
      <c r="P2" s="177">
        <f>IFERROR(DGET(List!$C$1:$P$2242,BBNT!P1,_xlnm.Criteria),"")</f>
        <v>440600</v>
      </c>
      <c r="Q2" s="177">
        <f>IFERROR(DGET(List!$C$1:$P$2242,BBNT!Q1,_xlnm.Criteria),"")</f>
        <v>440644</v>
      </c>
      <c r="R2" s="167" t="str">
        <f>IFERROR(DGET(List!$C$1:$P$2242,BBNT!R1,_xlnm.Criteria),"")</f>
        <v>P</v>
      </c>
      <c r="S2" s="167">
        <f>IFERROR(DGET(List!$C$1:$P$2242,BBNT!S1,_xlnm.Criteria),"")</f>
        <v>44</v>
      </c>
      <c r="T2" s="167" t="str">
        <f>IFERROR(DGET(List!$C$1:$P$2242,BBNT!T1,_xlnm.Criteria),"")</f>
        <v>m</v>
      </c>
      <c r="U2" s="175" t="str">
        <f>IFERROR(DGET(List!$C$1:$P$2242,BBNT!U1,_xlnm.Criteria),"")</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V2" s="167" t="str">
        <f>IFERROR(DGET(List!$C$1:$P$2242,BBNT!V1,_xlnm.Criteria),"")</f>
        <v>QCVN41:2024/BGTVT - Quy chuẩn kỹ thuật quốc gia về biển báo hiệu đường bộ</v>
      </c>
      <c r="W2" s="167" t="str">
        <f>IFERROR(DGET(List!$C$1:$P$2242,BBNT!W1,_xlnm.Criteria),"")</f>
        <v>BB</v>
      </c>
      <c r="X2" s="167" t="str">
        <f>IFERROR(DGET(List!$C$1:$P$2242,BBNT!X1,_xlnm.Criteria),"")</f>
        <v>Tạ Khoa</v>
      </c>
      <c r="Y2" s="104"/>
    </row>
    <row r="3" spans="1:25 16383:16384">
      <c r="A3" s="662" t="s">
        <v>68</v>
      </c>
      <c r="B3" s="662"/>
      <c r="C3" s="662"/>
      <c r="D3" s="662"/>
      <c r="E3" s="662"/>
      <c r="F3" s="662"/>
      <c r="G3" s="662"/>
      <c r="H3" s="662"/>
      <c r="I3" s="662"/>
      <c r="J3" s="93"/>
      <c r="K3" s="94"/>
      <c r="L3" s="10" t="str">
        <f>IF(X2="LMBT","LMBT","")</f>
        <v/>
      </c>
      <c r="M3" s="10"/>
      <c r="N3" s="10"/>
      <c r="O3" s="10"/>
      <c r="P3" s="182" t="str">
        <f>IFERROR("Km"&amp;INT(P2/1000)&amp;"+" &amp; TEXT(MOD(INT(P2),1000),"000") &amp; MID(TEXT(P2,"0,00"),FIND(",",TEXT(P2,"0,00")),99),"")</f>
        <v>Km440+600,00</v>
      </c>
      <c r="Q3" s="182" t="str">
        <f>IFERROR("Km"&amp;INT(Q2/1000)&amp;"+" &amp; TEXT(MOD(INT(Q2),1000),"000") &amp; MID(TEXT(Q2,"0,00"),FIND(",",TEXT(Q2,"0,00")),99),"")</f>
        <v>Km440+644,00</v>
      </c>
      <c r="R3" s="169"/>
      <c r="S3" s="10"/>
      <c r="T3" s="10"/>
      <c r="U3" s="10"/>
      <c r="V3" s="10"/>
      <c r="W3" s="10"/>
      <c r="X3" s="10"/>
      <c r="Y3" s="91"/>
    </row>
    <row r="4" spans="1:25 16383:16384">
      <c r="A4" s="662" t="s">
        <v>25</v>
      </c>
      <c r="B4" s="662"/>
      <c r="C4" s="662"/>
      <c r="D4" s="662"/>
      <c r="E4" s="662"/>
      <c r="F4" s="662"/>
      <c r="G4" s="662"/>
      <c r="H4" s="662"/>
      <c r="I4" s="662"/>
      <c r="J4" s="91"/>
      <c r="K4" s="94"/>
      <c r="L4" s="10"/>
      <c r="M4" s="10"/>
      <c r="N4" s="10"/>
      <c r="O4" s="10"/>
      <c r="P4" s="179" t="str">
        <f>IF(Q2="",P3,P3&amp;" -:- "&amp;Q3)</f>
        <v>Km440+600,00 -:- Km440+644,00</v>
      </c>
      <c r="Q4" s="170"/>
      <c r="R4" s="43"/>
      <c r="S4" s="10"/>
      <c r="T4" s="10"/>
      <c r="U4" s="10"/>
      <c r="V4" s="10"/>
      <c r="W4" s="10"/>
      <c r="X4" s="10"/>
      <c r="Y4" s="91"/>
    </row>
    <row r="5" spans="1:25 16383:16384" ht="9.75" customHeight="1">
      <c r="A5" s="92"/>
      <c r="B5" s="92"/>
      <c r="C5" s="92"/>
      <c r="D5" s="92"/>
      <c r="E5" s="92"/>
      <c r="F5" s="92"/>
      <c r="G5" s="91"/>
      <c r="H5" s="91"/>
      <c r="I5" s="91"/>
      <c r="J5" s="91"/>
      <c r="K5" s="91"/>
      <c r="L5" s="10"/>
      <c r="M5" s="10"/>
      <c r="N5" s="10"/>
      <c r="O5" s="10"/>
      <c r="P5" s="180"/>
      <c r="Q5" s="10"/>
      <c r="R5" s="10"/>
      <c r="S5" s="10"/>
      <c r="T5" s="10"/>
      <c r="U5" s="10"/>
      <c r="V5" s="10"/>
      <c r="W5" s="10"/>
      <c r="X5" s="10"/>
      <c r="Y5" s="91"/>
    </row>
    <row r="6" spans="1:25 16383:16384">
      <c r="A6" s="96"/>
      <c r="B6" s="96"/>
      <c r="C6" s="96"/>
      <c r="D6" s="91"/>
      <c r="E6" s="682" t="str">
        <f>"Sơn La"&amp;", ngày "&amp;DAY($M$2)&amp;" tháng "&amp;MONTH($M$2)&amp;" năm "&amp;YEAR($M$2)</f>
        <v>Sơn La, ngày 12 tháng 4 năm 2026</v>
      </c>
      <c r="F6" s="682"/>
      <c r="G6" s="682"/>
      <c r="H6" s="682"/>
      <c r="I6" s="682"/>
      <c r="J6" s="93"/>
      <c r="K6" s="93"/>
      <c r="L6" s="10"/>
      <c r="M6" s="10"/>
      <c r="N6" s="10"/>
      <c r="O6" s="10"/>
      <c r="P6" s="181" t="str">
        <f>IF(R2="",P4,P4&amp;" ("&amp;R2&amp;")")</f>
        <v>Km440+600,00 -:- Km440+644,00 (P)</v>
      </c>
      <c r="Q6" s="10"/>
      <c r="R6" s="10"/>
      <c r="S6" s="10"/>
      <c r="T6" s="10"/>
      <c r="U6" s="10"/>
      <c r="V6" s="10"/>
      <c r="W6" s="10"/>
      <c r="X6" s="10"/>
      <c r="Y6" s="91"/>
    </row>
    <row r="7" spans="1:25 16383:16384" ht="10.5" customHeight="1">
      <c r="A7" s="96"/>
      <c r="B7" s="96"/>
      <c r="C7" s="96"/>
      <c r="D7" s="97"/>
      <c r="E7" s="97"/>
      <c r="F7" s="97"/>
      <c r="G7" s="91"/>
      <c r="H7" s="91"/>
      <c r="I7" s="91"/>
      <c r="J7" s="98"/>
      <c r="K7" s="98"/>
      <c r="L7" s="10"/>
      <c r="M7" s="10"/>
      <c r="N7" s="10"/>
      <c r="O7" s="10"/>
      <c r="P7" s="10"/>
      <c r="Q7" s="10"/>
      <c r="R7" s="10"/>
      <c r="S7" s="10"/>
      <c r="T7" s="10"/>
      <c r="U7" s="10"/>
      <c r="V7" s="10"/>
      <c r="W7" s="10"/>
      <c r="X7" s="10"/>
      <c r="Y7" s="91"/>
    </row>
    <row r="8" spans="1:25 16383:16384">
      <c r="A8" s="662" t="s">
        <v>69</v>
      </c>
      <c r="B8" s="662"/>
      <c r="C8" s="662"/>
      <c r="D8" s="662"/>
      <c r="E8" s="662"/>
      <c r="F8" s="662"/>
      <c r="G8" s="662"/>
      <c r="H8" s="662"/>
      <c r="I8" s="662"/>
      <c r="J8" s="91"/>
      <c r="K8" s="91"/>
      <c r="L8" s="91"/>
      <c r="M8" s="91"/>
      <c r="N8" s="91"/>
      <c r="O8" s="91"/>
      <c r="P8" s="91"/>
      <c r="Q8" s="95"/>
      <c r="R8" s="91"/>
      <c r="S8" s="91"/>
      <c r="T8" s="91"/>
      <c r="U8" s="91"/>
      <c r="V8" s="91"/>
      <c r="W8" s="91"/>
      <c r="X8" s="91"/>
      <c r="Y8" s="91"/>
    </row>
    <row r="9" spans="1:25 16383:16384">
      <c r="A9" s="683" t="s">
        <v>70</v>
      </c>
      <c r="B9" s="683"/>
      <c r="C9" s="683"/>
      <c r="D9" s="683"/>
      <c r="E9" s="683"/>
      <c r="F9" s="683"/>
      <c r="G9" s="683"/>
      <c r="H9" s="683"/>
      <c r="I9" s="683"/>
      <c r="J9" s="91"/>
      <c r="K9" s="91"/>
      <c r="L9" s="91"/>
      <c r="M9" s="91"/>
      <c r="N9" s="91"/>
      <c r="O9" s="91"/>
      <c r="P9" s="91"/>
      <c r="Q9" s="95"/>
      <c r="R9" s="91"/>
      <c r="S9" s="91"/>
      <c r="T9" s="91"/>
      <c r="U9" s="91"/>
      <c r="V9" s="91"/>
      <c r="W9" s="91"/>
      <c r="X9" s="91"/>
      <c r="Y9" s="91"/>
    </row>
    <row r="10" spans="1:25 16383:16384">
      <c r="A10" s="683"/>
      <c r="B10" s="683"/>
      <c r="C10" s="683"/>
      <c r="D10" s="683"/>
      <c r="E10" s="683"/>
      <c r="F10" s="683"/>
      <c r="G10" s="683"/>
      <c r="H10" s="683"/>
      <c r="I10" s="683"/>
      <c r="J10" s="91"/>
      <c r="K10" s="91"/>
      <c r="L10" s="91"/>
      <c r="M10" s="91"/>
      <c r="N10" s="91"/>
      <c r="O10" s="91"/>
      <c r="P10" s="91"/>
      <c r="Q10" s="95"/>
      <c r="R10" s="91"/>
      <c r="S10" s="91"/>
      <c r="T10" s="91"/>
      <c r="U10" s="91"/>
      <c r="V10" s="91"/>
      <c r="W10" s="91"/>
      <c r="X10" s="91"/>
      <c r="Y10" s="91"/>
    </row>
    <row r="11" spans="1:25 16383:16384">
      <c r="A11" s="662" t="s">
        <v>71</v>
      </c>
      <c r="B11" s="662"/>
      <c r="C11" s="662"/>
      <c r="D11" s="662"/>
      <c r="E11" s="662"/>
      <c r="F11" s="662"/>
      <c r="G11" s="662"/>
      <c r="H11" s="662"/>
      <c r="I11" s="662"/>
      <c r="J11" s="91"/>
      <c r="K11" s="91"/>
      <c r="L11" s="91"/>
      <c r="M11" s="91"/>
      <c r="N11" s="91"/>
      <c r="O11" s="91"/>
      <c r="P11" s="91"/>
      <c r="Q11" s="91"/>
      <c r="R11" s="91"/>
      <c r="S11" s="91"/>
      <c r="T11" s="91"/>
      <c r="U11" s="91"/>
      <c r="V11" s="91"/>
      <c r="W11" s="91"/>
      <c r="X11" s="91"/>
      <c r="Y11" s="91"/>
    </row>
    <row r="12" spans="1:25 16383:16384">
      <c r="A12" s="96"/>
      <c r="B12" s="96"/>
      <c r="C12" s="96"/>
      <c r="D12" s="96"/>
      <c r="E12" s="96"/>
      <c r="F12" s="96"/>
      <c r="G12" s="91"/>
      <c r="H12" s="91"/>
      <c r="I12" s="91"/>
      <c r="J12" s="91"/>
      <c r="K12" s="91"/>
      <c r="L12" s="91" t="s">
        <v>258</v>
      </c>
      <c r="M12" s="91"/>
      <c r="N12" s="91"/>
      <c r="O12" s="91"/>
      <c r="P12" s="91"/>
      <c r="Q12" s="91"/>
      <c r="R12" s="91"/>
      <c r="S12" s="91"/>
      <c r="T12" s="91"/>
      <c r="U12" s="91"/>
      <c r="V12" s="91"/>
      <c r="W12" s="91"/>
      <c r="X12" s="91"/>
      <c r="Y12" s="91"/>
    </row>
    <row r="13" spans="1:25 16383:16384" ht="49.5">
      <c r="A13" s="680" t="str">
        <f>"       Nhà thầu thi công: Công ty CP quản lý sửa chữa và xây dựng công trình giao thông II Sơn La đã thi công xong công việc xây dựng: "&amp;O2&amp;", lý trình: "&amp;P6</f>
        <v xml:space="preserve">       Nhà thầu thi công: Công ty CP quản lý sửa chữa và xây dựng công trình giao thông II Sơn La đã thi công xong công việc xây dựng: Lắp đặt tấm HLTS bổ sung mới, lý trình: Km440+600,00 -:- Km440+644,00 (P)</v>
      </c>
      <c r="B13" s="680"/>
      <c r="C13" s="680"/>
      <c r="D13" s="680"/>
      <c r="E13" s="680"/>
      <c r="F13" s="680"/>
      <c r="G13" s="680"/>
      <c r="H13" s="680"/>
      <c r="I13" s="680"/>
      <c r="J13" s="91"/>
      <c r="K13" s="91"/>
      <c r="L13" s="91" t="s">
        <v>257</v>
      </c>
      <c r="M13" s="91"/>
      <c r="N13" s="99"/>
      <c r="O13" s="100" t="str">
        <f>+A13</f>
        <v xml:space="preserve">       Nhà thầu thi công: Công ty CP quản lý sửa chữa và xây dựng công trình giao thông II Sơn La đã thi công xong công việc xây dựng: Lắp đặt tấm HLTS bổ sung mới, lý trình: Km440+600,00 -:- Km440+644,00 (P)</v>
      </c>
      <c r="P13" s="101"/>
      <c r="Q13" s="101"/>
      <c r="R13" s="101"/>
      <c r="S13" s="101"/>
      <c r="T13" s="101"/>
      <c r="U13" s="101"/>
      <c r="V13" s="101"/>
      <c r="W13" s="101"/>
      <c r="X13" s="91"/>
      <c r="Y13" s="91"/>
      <c r="XFC13" s="91"/>
      <c r="XFD13" s="176" t="s">
        <v>247</v>
      </c>
    </row>
    <row r="14" spans="1:25 16383:16384" ht="52.5" customHeight="1">
      <c r="A14" s="684" t="s">
        <v>246</v>
      </c>
      <c r="B14" s="684"/>
      <c r="C14" s="684"/>
      <c r="D14" s="684"/>
      <c r="E14" s="684"/>
      <c r="F14" s="684"/>
      <c r="G14" s="684"/>
      <c r="H14" s="684"/>
      <c r="I14" s="684"/>
      <c r="J14" s="91"/>
      <c r="K14" s="91"/>
      <c r="L14" s="91" t="s">
        <v>962</v>
      </c>
      <c r="M14" s="91"/>
      <c r="N14" s="99"/>
      <c r="O14" s="102"/>
      <c r="P14" s="91"/>
      <c r="Q14" s="91"/>
      <c r="R14" s="91"/>
      <c r="S14" s="91"/>
      <c r="T14" s="91"/>
      <c r="U14" s="91"/>
      <c r="V14" s="91"/>
      <c r="W14" s="91"/>
      <c r="X14" s="91"/>
      <c r="Y14" s="91"/>
    </row>
    <row r="15" spans="1:25 16383:16384" ht="49.5">
      <c r="A15" s="680" t="str">
        <f>"       Nay nhà thầu xin thông báo với Văn phòng tư vấn giám sát tổ chức nghiệm thu công việc xây lắp hoàn thành: "&amp;O2&amp;", lý trình: "&amp;P6&amp;", để nhà thầu triển khai công việc xây dựng tiếp theo."</f>
        <v xml:space="preserve">       Nay nhà thầu xin thông báo với Văn phòng tư vấn giám sát tổ chức nghiệm thu công việc xây lắp hoàn thành: Lắp đặt tấm HLTS bổ sung mới, lý trình: Km440+600,00 -:- Km440+644,00 (P), để nhà thầu triển khai công việc xây dựng tiếp theo.</v>
      </c>
      <c r="B15" s="680"/>
      <c r="C15" s="680"/>
      <c r="D15" s="680"/>
      <c r="E15" s="680"/>
      <c r="F15" s="680"/>
      <c r="G15" s="680"/>
      <c r="H15" s="680"/>
      <c r="I15" s="680"/>
      <c r="J15" s="91"/>
      <c r="K15" s="91"/>
      <c r="L15" s="91" t="s">
        <v>1203</v>
      </c>
      <c r="M15" s="91"/>
      <c r="N15" s="99"/>
      <c r="O15" s="102" t="str">
        <f>+A15</f>
        <v xml:space="preserve">       Nay nhà thầu xin thông báo với Văn phòng tư vấn giám sát tổ chức nghiệm thu công việc xây lắp hoàn thành: Lắp đặt tấm HLTS bổ sung mới, lý trình: Km440+600,00 -:- Km440+644,00 (P), để nhà thầu triển khai công việc xây dựng tiếp theo.</v>
      </c>
      <c r="P15" s="91"/>
      <c r="Q15" s="91"/>
      <c r="R15" s="91"/>
      <c r="S15" s="91"/>
      <c r="T15" s="91"/>
      <c r="U15" s="91"/>
      <c r="V15" s="91"/>
      <c r="W15" s="91"/>
      <c r="X15" s="91"/>
      <c r="Y15" s="91"/>
      <c r="XFC15" s="91"/>
      <c r="XFD15" s="176" t="s">
        <v>248</v>
      </c>
    </row>
    <row r="16" spans="1:25 16383:16384" ht="33">
      <c r="A16" s="680" t="str">
        <f>"       - Nội dung nghiệm thu: "&amp;O2&amp;", lý trình: "&amp;P6</f>
        <v xml:space="preserve">       - Nội dung nghiệm thu: Lắp đặt tấm HLTS bổ sung mới, lý trình: Km440+600,00 -:- Km440+644,00 (P)</v>
      </c>
      <c r="B16" s="680"/>
      <c r="C16" s="680"/>
      <c r="D16" s="680"/>
      <c r="E16" s="680"/>
      <c r="F16" s="680"/>
      <c r="G16" s="680"/>
      <c r="H16" s="680"/>
      <c r="I16" s="680"/>
      <c r="J16" s="91"/>
      <c r="K16" s="91"/>
      <c r="L16" s="91" t="s">
        <v>1214</v>
      </c>
      <c r="M16" s="91"/>
      <c r="N16" s="90"/>
      <c r="O16" s="102" t="str">
        <f>+A16</f>
        <v xml:space="preserve">       - Nội dung nghiệm thu: Lắp đặt tấm HLTS bổ sung mới, lý trình: Km440+600,00 -:- Km440+644,00 (P)</v>
      </c>
      <c r="P16" s="91"/>
      <c r="Q16" s="91"/>
      <c r="R16" s="91"/>
      <c r="S16" s="91"/>
      <c r="T16" s="91"/>
      <c r="U16" s="91"/>
      <c r="V16" s="91"/>
      <c r="W16" s="91"/>
      <c r="X16" s="91"/>
      <c r="Y16" s="91"/>
      <c r="XFD16" s="176" t="s">
        <v>249</v>
      </c>
    </row>
    <row r="17" spans="1:25">
      <c r="A17" s="680" t="str">
        <f>"       - Thời gian nghiệm thu: "&amp;"ngày "&amp;DAY($M$2)&amp;" tháng "&amp;MONTH($M$2)&amp;" năm "&amp;YEAR($M$2)</f>
        <v xml:space="preserve">       - Thời gian nghiệm thu: ngày 12 tháng 4 năm 2026</v>
      </c>
      <c r="B17" s="680"/>
      <c r="C17" s="680"/>
      <c r="D17" s="680"/>
      <c r="E17" s="680"/>
      <c r="F17" s="680"/>
      <c r="G17" s="680"/>
      <c r="H17" s="680"/>
      <c r="I17" s="680"/>
      <c r="J17" s="91"/>
      <c r="K17" s="91"/>
      <c r="L17" s="91"/>
      <c r="M17" s="91"/>
      <c r="N17" s="91"/>
      <c r="O17" s="91"/>
      <c r="P17" s="91"/>
      <c r="Q17" s="91"/>
      <c r="R17" s="91"/>
      <c r="S17" s="91"/>
      <c r="T17" s="91"/>
      <c r="U17" s="91"/>
      <c r="V17" s="91"/>
      <c r="W17" s="91"/>
      <c r="X17" s="91"/>
      <c r="Y17" s="91"/>
    </row>
    <row r="18" spans="1:25" ht="48.75" customHeight="1">
      <c r="A18" s="680" t="str">
        <f>"      - Địa điểm tại công trình: "&amp;'Đầu vào'!B1</f>
        <v xml:space="preserve">      - Địa điểm tại công trình: Sửa chữa đột xuất sạt lở ta luy âm, hư hỏng công trình các đoạn tuyến Km410+530 - Km410+573, Km439+440 - Km439+448, Km440+210, Km440+250, Km440+600, Km440+630, Km442+620, Km442+660, Km443+047 trên QL.37</v>
      </c>
      <c r="B18" s="680"/>
      <c r="C18" s="680"/>
      <c r="D18" s="680"/>
      <c r="E18" s="680"/>
      <c r="F18" s="680"/>
      <c r="G18" s="680"/>
      <c r="H18" s="680"/>
      <c r="I18" s="680"/>
      <c r="J18" s="91"/>
      <c r="K18" s="91"/>
      <c r="L18" s="91"/>
      <c r="M18" s="91"/>
      <c r="N18" s="90"/>
      <c r="O18" s="91"/>
      <c r="P18" s="91"/>
      <c r="Q18" s="91"/>
      <c r="R18" s="91"/>
      <c r="S18" s="91"/>
      <c r="T18" s="91"/>
      <c r="U18" s="91"/>
      <c r="V18" s="91"/>
      <c r="W18" s="91"/>
      <c r="X18" s="91"/>
      <c r="Y18" s="91"/>
    </row>
    <row r="19" spans="1:25" ht="30.75" customHeight="1">
      <c r="A19" s="680" t="s">
        <v>72</v>
      </c>
      <c r="B19" s="680"/>
      <c r="C19" s="680"/>
      <c r="D19" s="680"/>
      <c r="E19" s="680"/>
      <c r="F19" s="680"/>
      <c r="G19" s="680"/>
      <c r="H19" s="680"/>
      <c r="I19" s="680"/>
      <c r="J19" s="91"/>
      <c r="K19" s="91"/>
      <c r="L19" s="91"/>
      <c r="M19" s="91"/>
      <c r="N19" s="91"/>
      <c r="O19" s="91"/>
      <c r="P19" s="91"/>
      <c r="Q19" s="91"/>
      <c r="R19" s="91"/>
      <c r="S19" s="91"/>
      <c r="T19" s="91"/>
      <c r="U19" s="91"/>
      <c r="V19" s="91"/>
      <c r="W19" s="91"/>
      <c r="X19" s="91"/>
      <c r="Y19" s="91"/>
    </row>
    <row r="20" spans="1:25">
      <c r="A20" s="103"/>
      <c r="B20" s="103"/>
      <c r="C20" s="103"/>
      <c r="D20" s="103"/>
      <c r="E20" s="103"/>
      <c r="F20" s="103"/>
      <c r="G20" s="103"/>
      <c r="H20" s="103"/>
      <c r="I20" s="103"/>
      <c r="J20" s="91"/>
      <c r="K20" s="91"/>
      <c r="L20" s="91"/>
      <c r="M20" s="91"/>
      <c r="N20" s="91"/>
      <c r="O20" s="91"/>
      <c r="P20" s="91"/>
      <c r="Q20" s="91"/>
      <c r="R20" s="91"/>
      <c r="S20" s="91"/>
      <c r="T20" s="91"/>
      <c r="U20" s="91"/>
      <c r="V20" s="91"/>
      <c r="W20" s="91"/>
      <c r="X20" s="91"/>
      <c r="Y20" s="91"/>
    </row>
    <row r="21" spans="1:25">
      <c r="A21" s="59" t="s">
        <v>73</v>
      </c>
      <c r="B21" s="103"/>
      <c r="C21" s="103"/>
      <c r="D21" s="103"/>
      <c r="E21" s="103"/>
      <c r="F21" s="103"/>
      <c r="G21" s="103"/>
      <c r="H21" s="103"/>
      <c r="I21" s="103"/>
      <c r="J21" s="91"/>
      <c r="K21" s="91"/>
      <c r="L21" s="91"/>
      <c r="M21" s="91"/>
      <c r="N21" s="91"/>
      <c r="O21" s="91"/>
      <c r="P21" s="91"/>
      <c r="Q21" s="91"/>
      <c r="R21" s="91"/>
      <c r="S21" s="91"/>
      <c r="T21" s="91"/>
      <c r="U21" s="91"/>
      <c r="V21" s="91"/>
      <c r="W21" s="91"/>
      <c r="X21" s="91"/>
      <c r="Y21" s="91"/>
    </row>
    <row r="22" spans="1:25">
      <c r="A22" s="361" t="s">
        <v>74</v>
      </c>
      <c r="B22" s="96"/>
      <c r="C22" s="96"/>
      <c r="D22" s="96"/>
      <c r="E22" s="662" t="s">
        <v>75</v>
      </c>
      <c r="F22" s="662"/>
      <c r="G22" s="662"/>
      <c r="H22" s="662"/>
      <c r="I22" s="662"/>
      <c r="J22" s="91"/>
      <c r="K22" s="91"/>
      <c r="L22" s="91"/>
      <c r="M22" s="91"/>
      <c r="N22" s="91"/>
      <c r="O22" s="91"/>
      <c r="P22" s="91"/>
      <c r="Q22" s="91"/>
      <c r="R22" s="91"/>
      <c r="S22" s="91"/>
      <c r="T22" s="91"/>
      <c r="U22" s="91"/>
      <c r="V22" s="91"/>
      <c r="W22" s="91"/>
      <c r="X22" s="91"/>
      <c r="Y22" s="91"/>
    </row>
    <row r="23" spans="1:25">
      <c r="A23" s="362" t="s">
        <v>76</v>
      </c>
      <c r="B23" s="96"/>
      <c r="C23" s="96"/>
      <c r="D23" s="96"/>
      <c r="E23" s="681"/>
      <c r="F23" s="681"/>
      <c r="G23" s="681"/>
      <c r="H23" s="681"/>
      <c r="I23" s="681"/>
      <c r="J23" s="91"/>
      <c r="K23" s="91"/>
      <c r="L23" s="91"/>
      <c r="M23" s="91"/>
      <c r="N23" s="91"/>
      <c r="O23" s="91"/>
      <c r="P23" s="91"/>
      <c r="Q23" s="91"/>
      <c r="R23" s="91"/>
      <c r="S23" s="91"/>
      <c r="T23" s="91"/>
      <c r="U23" s="91"/>
      <c r="V23" s="91"/>
      <c r="W23" s="91"/>
      <c r="X23" s="91"/>
      <c r="Y23" s="91"/>
    </row>
    <row r="24" spans="1:25">
      <c r="A24" s="96"/>
      <c r="B24" s="96"/>
      <c r="C24" s="96"/>
      <c r="D24" s="96"/>
      <c r="E24" s="96"/>
      <c r="F24" s="96"/>
      <c r="G24" s="91"/>
      <c r="H24" s="91"/>
      <c r="I24" s="91"/>
      <c r="J24" s="91"/>
      <c r="K24" s="91"/>
      <c r="L24" s="91"/>
      <c r="M24" s="91"/>
      <c r="N24" s="91"/>
      <c r="O24" s="91"/>
      <c r="P24" s="91"/>
      <c r="Q24" s="91"/>
      <c r="R24" s="91"/>
      <c r="S24" s="91"/>
      <c r="T24" s="91"/>
      <c r="U24" s="91"/>
      <c r="V24" s="91"/>
      <c r="W24" s="91"/>
      <c r="X24" s="91"/>
      <c r="Y24" s="91"/>
    </row>
    <row r="25" spans="1:25">
      <c r="A25" s="96"/>
      <c r="B25" s="96"/>
      <c r="C25" s="96"/>
      <c r="D25" s="96"/>
      <c r="E25" s="96"/>
      <c r="F25" s="96"/>
      <c r="G25" s="91"/>
      <c r="H25" s="91"/>
      <c r="I25" s="91"/>
      <c r="J25" s="91"/>
      <c r="K25" s="91"/>
      <c r="L25" s="91"/>
      <c r="M25" s="91"/>
      <c r="N25" s="91"/>
      <c r="O25" s="91"/>
      <c r="P25" s="91"/>
      <c r="Q25" s="91"/>
      <c r="R25" s="91"/>
      <c r="S25" s="91"/>
      <c r="T25" s="91"/>
      <c r="U25" s="91"/>
      <c r="V25" s="91"/>
      <c r="W25" s="91"/>
      <c r="X25" s="91"/>
      <c r="Y25" s="91"/>
    </row>
    <row r="26" spans="1:25">
      <c r="A26" s="96"/>
      <c r="B26" s="96"/>
      <c r="C26" s="96"/>
      <c r="D26" s="96"/>
      <c r="E26" s="96"/>
      <c r="F26" s="96"/>
      <c r="G26" s="91"/>
      <c r="H26" s="91"/>
      <c r="I26" s="91"/>
      <c r="J26" s="91"/>
      <c r="K26" s="91"/>
      <c r="L26" s="91"/>
      <c r="M26" s="91"/>
      <c r="N26" s="91"/>
      <c r="O26" s="91"/>
      <c r="P26" s="91"/>
      <c r="Q26" s="91"/>
      <c r="R26" s="91"/>
      <c r="S26" s="91"/>
      <c r="T26" s="91"/>
      <c r="U26" s="91"/>
      <c r="V26" s="91"/>
      <c r="W26" s="91"/>
      <c r="X26" s="91"/>
      <c r="Y26" s="91"/>
    </row>
    <row r="27" spans="1:25">
      <c r="A27" s="96"/>
      <c r="B27" s="96"/>
      <c r="C27" s="96"/>
      <c r="D27" s="96"/>
      <c r="E27" s="96"/>
      <c r="F27" s="96"/>
      <c r="G27" s="91"/>
      <c r="H27" s="91"/>
      <c r="I27" s="91"/>
      <c r="J27" s="91"/>
      <c r="K27" s="91"/>
      <c r="L27" s="91"/>
      <c r="M27" s="91"/>
      <c r="N27" s="91"/>
      <c r="O27" s="91"/>
      <c r="P27" s="91"/>
      <c r="Q27" s="91"/>
      <c r="R27" s="91"/>
      <c r="S27" s="91"/>
      <c r="T27" s="91"/>
      <c r="U27" s="91"/>
      <c r="V27" s="91"/>
      <c r="W27" s="91"/>
      <c r="X27" s="91"/>
      <c r="Y27" s="91"/>
    </row>
    <row r="28" spans="1:25">
      <c r="A28" s="96"/>
      <c r="B28" s="96"/>
      <c r="C28" s="96"/>
      <c r="D28" s="96"/>
      <c r="E28" s="662" t="s">
        <v>154</v>
      </c>
      <c r="F28" s="662"/>
      <c r="G28" s="662"/>
      <c r="H28" s="662"/>
      <c r="I28" s="662"/>
      <c r="J28" s="91"/>
      <c r="K28" s="91"/>
      <c r="L28" s="91"/>
      <c r="M28" s="91"/>
      <c r="N28" s="91"/>
      <c r="O28" s="91"/>
      <c r="P28" s="91"/>
      <c r="Q28" s="91"/>
      <c r="R28" s="91"/>
      <c r="S28" s="91"/>
      <c r="T28" s="91"/>
      <c r="U28" s="91"/>
      <c r="V28" s="91"/>
      <c r="W28" s="91"/>
      <c r="X28" s="91"/>
      <c r="Y28" s="91"/>
    </row>
    <row r="29" spans="1:25">
      <c r="A29" s="96"/>
      <c r="B29" s="96"/>
      <c r="C29" s="96"/>
      <c r="D29" s="96"/>
      <c r="E29" s="96"/>
      <c r="F29" s="96"/>
      <c r="G29" s="91"/>
      <c r="H29" s="91"/>
      <c r="I29" s="91"/>
      <c r="J29" s="91"/>
      <c r="K29" s="91"/>
      <c r="L29" s="91"/>
      <c r="M29" s="91"/>
      <c r="N29" s="91"/>
      <c r="O29" s="91"/>
      <c r="P29" s="91"/>
      <c r="Q29" s="91"/>
      <c r="R29" s="91"/>
      <c r="S29" s="91"/>
      <c r="T29" s="91"/>
      <c r="U29" s="91"/>
      <c r="V29" s="91"/>
      <c r="W29" s="91"/>
      <c r="X29" s="91"/>
      <c r="Y29" s="91"/>
    </row>
    <row r="100" spans="26:26">
      <c r="Z100"/>
    </row>
  </sheetData>
  <mergeCells count="17">
    <mergeCell ref="A17:I17"/>
    <mergeCell ref="A3:I3"/>
    <mergeCell ref="A4:I4"/>
    <mergeCell ref="E6:I6"/>
    <mergeCell ref="A8:I8"/>
    <mergeCell ref="A9:I9"/>
    <mergeCell ref="A10:I10"/>
    <mergeCell ref="A11:I11"/>
    <mergeCell ref="A13:I13"/>
    <mergeCell ref="A14:I14"/>
    <mergeCell ref="A15:I15"/>
    <mergeCell ref="A16:I16"/>
    <mergeCell ref="A18:I18"/>
    <mergeCell ref="A19:I19"/>
    <mergeCell ref="E22:I22"/>
    <mergeCell ref="E23:I23"/>
    <mergeCell ref="E28:I28"/>
  </mergeCells>
  <pageMargins left="1.1417322834645669" right="0.70866141732283472" top="0.74803149606299213" bottom="0.74803149606299213" header="0.31496062992125984" footer="0.31496062992125984"/>
  <pageSetup paperSize="9" scale="8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Spinner 2">
              <controlPr defaultSize="0" autoPict="0">
                <anchor moveWithCells="1" sizeWithCells="1">
                  <from>
                    <xdr:col>9</xdr:col>
                    <xdr:colOff>342900</xdr:colOff>
                    <xdr:row>2</xdr:row>
                    <xdr:rowOff>114300</xdr:rowOff>
                  </from>
                  <to>
                    <xdr:col>10</xdr:col>
                    <xdr:colOff>381000</xdr:colOff>
                    <xdr:row>5</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M31"/>
  <sheetViews>
    <sheetView workbookViewId="0"/>
  </sheetViews>
  <sheetFormatPr defaultRowHeight="14.25"/>
  <sheetData>
    <row r="1" spans="1:4">
      <c r="A1" t="s">
        <v>125</v>
      </c>
      <c r="B1" t="s">
        <v>155</v>
      </c>
    </row>
    <row r="2" spans="1:4">
      <c r="A2" t="s">
        <v>126</v>
      </c>
      <c r="B2">
        <v>1</v>
      </c>
    </row>
    <row r="3" spans="1:4">
      <c r="A3" t="s">
        <v>127</v>
      </c>
      <c r="B3">
        <v>1</v>
      </c>
    </row>
    <row r="4" spans="1:4">
      <c r="A4" t="s">
        <v>128</v>
      </c>
      <c r="B4">
        <v>1</v>
      </c>
    </row>
    <row r="6" spans="1:4">
      <c r="A6" t="s">
        <v>129</v>
      </c>
      <c r="B6" t="b">
        <v>0</v>
      </c>
    </row>
    <row r="7" spans="1:4">
      <c r="A7" t="s">
        <v>130</v>
      </c>
      <c r="B7" t="b">
        <v>0</v>
      </c>
    </row>
    <row r="9" spans="1:4">
      <c r="A9" t="s">
        <v>131</v>
      </c>
      <c r="B9" t="b">
        <v>0</v>
      </c>
    </row>
    <row r="10" spans="1:4">
      <c r="A10" t="s">
        <v>132</v>
      </c>
      <c r="B10" t="b">
        <v>0</v>
      </c>
    </row>
    <row r="11" spans="1:4">
      <c r="A11" t="s">
        <v>133</v>
      </c>
      <c r="B11" t="s">
        <v>142</v>
      </c>
      <c r="C11" t="s">
        <v>140</v>
      </c>
      <c r="D11" t="s">
        <v>44</v>
      </c>
    </row>
    <row r="12" spans="1:4">
      <c r="A12" t="s">
        <v>134</v>
      </c>
    </row>
    <row r="13" spans="1:4">
      <c r="A13" t="s">
        <v>148</v>
      </c>
      <c r="B13" t="b">
        <v>0</v>
      </c>
    </row>
    <row r="14" spans="1:4">
      <c r="A14" t="s">
        <v>149</v>
      </c>
      <c r="B14" t="b">
        <v>1</v>
      </c>
    </row>
    <row r="15" spans="1:4">
      <c r="A15" t="s">
        <v>150</v>
      </c>
      <c r="B15" t="s">
        <v>161</v>
      </c>
    </row>
    <row r="16" spans="1:4">
      <c r="A16" t="s">
        <v>151</v>
      </c>
      <c r="B16" t="s">
        <v>162</v>
      </c>
    </row>
    <row r="17" spans="1:13">
      <c r="A17" t="s">
        <v>152</v>
      </c>
      <c r="B17" t="s">
        <v>153</v>
      </c>
    </row>
    <row r="30" spans="1:13">
      <c r="A30" t="s">
        <v>135</v>
      </c>
      <c r="B30" t="s">
        <v>137</v>
      </c>
      <c r="C30" t="s">
        <v>138</v>
      </c>
      <c r="D30" t="s">
        <v>139</v>
      </c>
      <c r="E30" t="s">
        <v>142</v>
      </c>
      <c r="F30" t="s">
        <v>140</v>
      </c>
      <c r="G30" t="s">
        <v>44</v>
      </c>
      <c r="H30" t="s">
        <v>141</v>
      </c>
      <c r="I30" t="s">
        <v>143</v>
      </c>
      <c r="J30" t="s">
        <v>144</v>
      </c>
      <c r="K30" t="s">
        <v>145</v>
      </c>
      <c r="L30" t="s">
        <v>146</v>
      </c>
      <c r="M30" t="s">
        <v>147</v>
      </c>
    </row>
    <row r="31" spans="1:13">
      <c r="A31" t="s">
        <v>136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FD100"/>
  <sheetViews>
    <sheetView view="pageBreakPreview" zoomScaleNormal="130" zoomScaleSheetLayoutView="100" workbookViewId="0">
      <pane ySplit="8" topLeftCell="A9" activePane="bottomLeft" state="frozen"/>
      <selection pane="bottomLeft" activeCell="A3" sqref="A3:G6"/>
    </sheetView>
  </sheetViews>
  <sheetFormatPr defaultRowHeight="16.5"/>
  <cols>
    <col min="1" max="1" width="11" style="10" customWidth="1"/>
    <col min="2" max="2" width="14.25" style="10" customWidth="1"/>
    <col min="3" max="3" width="15.625" style="10" customWidth="1"/>
    <col min="4" max="4" width="14" style="10" customWidth="1"/>
    <col min="5" max="5" width="12.375" style="10" customWidth="1"/>
    <col min="6" max="6" width="11.25" style="10" customWidth="1"/>
    <col min="7" max="7" width="14.375" style="10" customWidth="1"/>
    <col min="8" max="8" width="4.375" style="10" customWidth="1"/>
    <col min="9" max="9" width="4.875" style="10" hidden="1" customWidth="1"/>
    <col min="10" max="10" width="3.75" style="10" customWidth="1"/>
    <col min="11" max="11" width="10.125" style="10" bestFit="1" customWidth="1"/>
    <col min="12" max="12" width="20.625" style="10" customWidth="1"/>
    <col min="13" max="13" width="18.25" style="10" customWidth="1"/>
    <col min="14" max="14" width="47.75" style="10" customWidth="1"/>
    <col min="15" max="15" width="93.375" style="10" customWidth="1"/>
    <col min="16" max="16" width="31.375" style="10" customWidth="1"/>
    <col min="17" max="17" width="29.75" style="10" customWidth="1"/>
    <col min="18" max="18" width="12.375" style="10" customWidth="1"/>
    <col min="19" max="19" width="14.75" style="10" bestFit="1" customWidth="1"/>
    <col min="20" max="20" width="7.75" style="10" bestFit="1" customWidth="1"/>
    <col min="21" max="21" width="66.625" style="10" customWidth="1"/>
    <col min="22" max="22" width="81.875" style="10" bestFit="1" customWidth="1"/>
    <col min="23" max="23" width="65" style="10" customWidth="1"/>
    <col min="24" max="24" width="18.875" style="10" bestFit="1" customWidth="1"/>
    <col min="25" max="25" width="9.125" style="10"/>
    <col min="26" max="26" width="89.375" style="10" customWidth="1"/>
    <col min="27" max="16383" width="9.125" style="10"/>
    <col min="16384" max="16384" width="96.875" style="10" customWidth="1"/>
  </cols>
  <sheetData>
    <row r="1" spans="1:24 16384:16384">
      <c r="A1" s="695"/>
      <c r="B1" s="695"/>
      <c r="C1" s="695"/>
      <c r="D1" s="695"/>
      <c r="E1" s="695"/>
      <c r="F1" s="695"/>
      <c r="G1" s="695"/>
      <c r="K1" s="164" t="s">
        <v>22</v>
      </c>
      <c r="L1" s="164" t="s">
        <v>39</v>
      </c>
      <c r="M1" s="164" t="s">
        <v>0</v>
      </c>
      <c r="N1" s="164" t="s">
        <v>1</v>
      </c>
      <c r="O1" s="164" t="s">
        <v>4</v>
      </c>
      <c r="P1" s="164" t="s">
        <v>20</v>
      </c>
      <c r="Q1" s="164" t="s">
        <v>21</v>
      </c>
      <c r="R1" s="164" t="s">
        <v>38</v>
      </c>
      <c r="S1" s="165" t="s">
        <v>3</v>
      </c>
      <c r="T1" s="164" t="s">
        <v>2</v>
      </c>
      <c r="U1" s="164" t="s">
        <v>5</v>
      </c>
      <c r="V1" s="164" t="s">
        <v>14</v>
      </c>
      <c r="W1" s="164" t="s">
        <v>43</v>
      </c>
      <c r="X1" s="164" t="s">
        <v>35</v>
      </c>
      <c r="XFD1"/>
    </row>
    <row r="2" spans="1:24 16384:16384" ht="17.25" customHeight="1">
      <c r="A2" s="695"/>
      <c r="B2" s="695"/>
      <c r="C2" s="695"/>
      <c r="D2" s="695"/>
      <c r="E2" s="695"/>
      <c r="F2" s="695"/>
      <c r="G2" s="695"/>
      <c r="K2" s="166">
        <f>+PYC!K2</f>
        <v>316</v>
      </c>
      <c r="L2" s="167" t="str">
        <f>IFERROR(DGET(List!$C$1:$P$2242,BBNT!L1,_xlnm.Criteria),"")</f>
        <v>53/BBNT/KM440+630</v>
      </c>
      <c r="M2" s="168">
        <f>IFERROR(DGET(List!$C$1:$P$2242,BBNT!M1,_xlnm.Criteria),"")</f>
        <v>46124</v>
      </c>
      <c r="N2" s="167" t="str">
        <f>IFERROR(DGET(List!$C$1:$P$2242,BBNT!N1,_xlnm.Criteria),"")</f>
        <v>Lắp đặt tấm HLTS</v>
      </c>
      <c r="O2" s="167" t="str">
        <f>IFERROR(DGET(List!$C$1:$P$2242,BBNT!O1,_xlnm.Criteria),"")</f>
        <v>Lắp đặt tấm HLTS bổ sung mới</v>
      </c>
      <c r="P2" s="177">
        <f>IFERROR(DGET(List!$C$1:$P$2242,BBNT!P1,_xlnm.Criteria),"")</f>
        <v>440600</v>
      </c>
      <c r="Q2" s="177">
        <f>IFERROR(DGET(List!$C$1:$P$2242,BBNT!Q1,_xlnm.Criteria),"")</f>
        <v>440644</v>
      </c>
      <c r="R2" s="167" t="str">
        <f>IFERROR(DGET(List!$C$1:$P$2242,BBNT!R1,_xlnm.Criteria),"")</f>
        <v>P</v>
      </c>
      <c r="S2" s="167">
        <f>IFERROR(DGET(List!$C$1:$P$2242,BBNT!S1,_xlnm.Criteria),"")</f>
        <v>44</v>
      </c>
      <c r="T2" s="167" t="str">
        <f>IFERROR(DGET(List!$C$1:$P$2242,BBNT!T1,_xlnm.Criteria),"")</f>
        <v>m</v>
      </c>
      <c r="U2" s="167" t="str">
        <f>IFERROR(DGET(List!$C$1:$P$2242,BBNT!U1,_xlnm.Criteria),"")</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V2" s="167" t="str">
        <f>IFERROR(DGET(List!$C$1:$P$2242,BBNT!V1,_xlnm.Criteria),"")</f>
        <v>QCVN41:2024/BGTVT - Quy chuẩn kỹ thuật quốc gia về biển báo hiệu đường bộ</v>
      </c>
      <c r="W2" s="167" t="str">
        <f>IFERROR(DGET(List!$C$1:$P$2242,BBNT!W1,_xlnm.Criteria),"")</f>
        <v>BB</v>
      </c>
      <c r="X2" s="167" t="str">
        <f>IFERROR(DGET(List!$C$1:$P$2242,BBNT!X1,_xlnm.Criteria),"")</f>
        <v>Tạ Khoa</v>
      </c>
    </row>
    <row r="3" spans="1:24 16384:16384" ht="16.5" customHeight="1">
      <c r="A3" s="668" t="s">
        <v>854</v>
      </c>
      <c r="B3" s="668"/>
      <c r="C3" s="668"/>
      <c r="D3" s="695" t="s">
        <v>24</v>
      </c>
      <c r="E3" s="695"/>
      <c r="F3" s="695"/>
      <c r="G3" s="695"/>
      <c r="K3" s="11"/>
      <c r="L3" s="10" t="str">
        <f>IF(X2="LMBT","LMBT","")</f>
        <v/>
      </c>
      <c r="P3" s="182" t="str">
        <f>IFERROR("Km"&amp;INT(P2/1000)&amp;"+" &amp; TEXT(MOD(INT(P2),1000),"000") &amp; MID(TEXT(P2,"0,00"),FIND(",",TEXT(P2,"0,00")),99),"")</f>
        <v>Km440+600,00</v>
      </c>
      <c r="Q3" s="182" t="str">
        <f>IFERROR("Km"&amp;INT(Q2/1000)&amp;"+" &amp; TEXT(MOD(INT(Q2),1000),"000") &amp; MID(TEXT(Q2,"0,00"),FIND(",",TEXT(Q2,"0,00")),99),"")</f>
        <v>Km440+644,00</v>
      </c>
      <c r="R3" s="169"/>
    </row>
    <row r="4" spans="1:24 16384:16384" ht="17.25" customHeight="1">
      <c r="A4" s="669" t="s">
        <v>89</v>
      </c>
      <c r="B4" s="669"/>
      <c r="C4" s="669"/>
      <c r="D4" s="695" t="s">
        <v>25</v>
      </c>
      <c r="E4" s="695"/>
      <c r="F4" s="695"/>
      <c r="G4" s="695"/>
      <c r="K4" s="11"/>
      <c r="P4" s="179" t="str">
        <f>IF(Q2="",P3,P3&amp;" -:- "&amp;Q3)</f>
        <v>Km440+600,00 -:- Km440+644,00</v>
      </c>
      <c r="Q4" s="170"/>
      <c r="R4" s="43"/>
    </row>
    <row r="5" spans="1:24 16384:16384" ht="3" customHeight="1">
      <c r="K5" s="11"/>
      <c r="P5" s="180"/>
    </row>
    <row r="6" spans="1:24 16384:16384">
      <c r="D6" s="697" t="str">
        <f>"Sơn La, ngày "&amp;DAY(M2)&amp;" tháng "&amp;MONTH(M2)&amp;" năm 2026"</f>
        <v>Sơn La, ngày 12 tháng 4 năm 2026</v>
      </c>
      <c r="E6" s="697"/>
      <c r="F6" s="697"/>
      <c r="G6" s="697"/>
      <c r="K6" s="11"/>
      <c r="P6" s="181" t="str">
        <f>IF(R2="",P4,P4&amp;" ("&amp;R2&amp;")")</f>
        <v>Km440+600,00 -:- Km440+644,00 (P)</v>
      </c>
    </row>
    <row r="7" spans="1:24 16384:16384" ht="19.5" customHeight="1">
      <c r="A7" s="696" t="str">
        <f>"BIÊN BẢN SỐ: "&amp;L2</f>
        <v>BIÊN BẢN SỐ: 53/BBNT/KM440+630</v>
      </c>
      <c r="B7" s="696"/>
      <c r="C7" s="696"/>
      <c r="D7" s="696"/>
      <c r="E7" s="696"/>
      <c r="F7" s="696"/>
      <c r="G7" s="696"/>
      <c r="K7" s="11"/>
    </row>
    <row r="8" spans="1:24 16384:16384" s="171" customFormat="1" ht="16.5" customHeight="1">
      <c r="A8" s="698" t="str">
        <f>IF(TRIM(X2)="NTHM",
   "NGHIỆM THU HOÀN THÀNH HẠNG MỤC CÔNG TRÌNH",
   IF(TRIM(X2)="NTCK",
      "NGHIỆM THU SẢN PHẨM ĐÚC SẴN",
      "NGHIỆM THU CÔNG VIỆC XÂY DỰNG"))</f>
        <v>NGHIỆM THU CÔNG VIỆC XÂY DỰNG</v>
      </c>
      <c r="B8" s="698"/>
      <c r="C8" s="698"/>
      <c r="D8" s="698"/>
      <c r="E8" s="698"/>
      <c r="F8" s="698"/>
      <c r="G8" s="698"/>
      <c r="K8" s="172"/>
    </row>
    <row r="9" spans="1:24 16384:16384">
      <c r="A9" s="690" t="s">
        <v>36</v>
      </c>
      <c r="B9" s="690"/>
      <c r="C9" s="690"/>
      <c r="D9" s="690"/>
      <c r="E9" s="690"/>
      <c r="F9" s="690"/>
      <c r="G9" s="690"/>
      <c r="K9" s="11"/>
      <c r="N9" s="112"/>
    </row>
    <row r="10" spans="1:24 16384:16384" ht="49.5" customHeight="1">
      <c r="A10" s="689" t="str">
        <f>"Dự án: "&amp;'Đầu vào'!B1</f>
        <v>Dự án: Sửa chữa đột xuất sạt lở ta luy âm, hư hỏng công trình các đoạn tuyến Km410+530 - Km410+573, Km439+440 - Km439+448, Km440+210, Km440+250, Km440+600, Km440+630, Km442+620, Km442+660, Km443+047 trên QL.37</v>
      </c>
      <c r="B10" s="689"/>
      <c r="C10" s="689"/>
      <c r="D10" s="689"/>
      <c r="E10" s="689"/>
      <c r="F10" s="689"/>
      <c r="G10" s="689"/>
      <c r="K10" s="11"/>
      <c r="O10" s="299"/>
    </row>
    <row r="11" spans="1:24 16384:16384">
      <c r="A11" s="12" t="s">
        <v>237</v>
      </c>
      <c r="B11" s="12"/>
      <c r="C11" s="12"/>
      <c r="D11" s="12"/>
      <c r="E11" s="12"/>
      <c r="F11" s="12"/>
      <c r="G11" s="12"/>
      <c r="K11" s="11"/>
    </row>
    <row r="12" spans="1:24 16384:16384">
      <c r="A12" s="687" t="str">
        <f>"Hạng mục: "&amp;O2&amp;"; Lý trình: "&amp;P6</f>
        <v>Hạng mục: Lắp đặt tấm HLTS bổ sung mới; Lý trình: Km440+600,00 -:- Km440+644,00 (P)</v>
      </c>
      <c r="B12" s="687"/>
      <c r="C12" s="687"/>
      <c r="D12" s="687"/>
      <c r="E12" s="687"/>
      <c r="F12" s="687"/>
      <c r="G12" s="687"/>
      <c r="K12" s="11"/>
      <c r="N12" s="87"/>
      <c r="O12" s="87" t="str">
        <f>+A12</f>
        <v>Hạng mục: Lắp đặt tấm HLTS bổ sung mới; Lý trình: Km440+600,00 -:- Km440+644,00 (P)</v>
      </c>
    </row>
    <row r="13" spans="1:24 16384:16384">
      <c r="A13" s="12" t="str">
        <f>"Địa điểm xây dựng: Xã "&amp;X2&amp;", Tỉnh Sơn La"</f>
        <v>Địa điểm xây dựng: Xã Tạ Khoa, Tỉnh Sơn La</v>
      </c>
      <c r="B13" s="12"/>
      <c r="C13" s="12"/>
      <c r="D13" s="12"/>
      <c r="E13" s="12"/>
      <c r="F13" s="12"/>
      <c r="G13" s="12"/>
      <c r="K13" s="11"/>
    </row>
    <row r="14" spans="1:24 16384:16384">
      <c r="A14" s="9" t="s">
        <v>26</v>
      </c>
      <c r="K14" s="11"/>
    </row>
    <row r="15" spans="1:24 16384:16384">
      <c r="A15" s="9" t="s">
        <v>1035</v>
      </c>
      <c r="K15" s="11"/>
    </row>
    <row r="16" spans="1:24 16384:16384">
      <c r="A16" s="13" t="str">
        <f>"- Ông: "&amp;'Đầu vào'!B4</f>
        <v>- Ông: Phạm Văn Trung</v>
      </c>
      <c r="D16" s="13" t="s">
        <v>1019</v>
      </c>
      <c r="K16" s="11"/>
    </row>
    <row r="17" spans="1:24 16384:16384" ht="35.25" customHeight="1">
      <c r="A17" s="690" t="s">
        <v>223</v>
      </c>
      <c r="B17" s="690"/>
      <c r="C17" s="690"/>
      <c r="D17" s="690"/>
      <c r="E17" s="690"/>
      <c r="F17" s="690"/>
      <c r="G17" s="690"/>
      <c r="K17" s="11"/>
      <c r="N17" s="112"/>
    </row>
    <row r="18" spans="1:24 16384:16384">
      <c r="A18" s="13" t="str">
        <f>"- Ông: "&amp;'Đầu vào'!B2</f>
        <v xml:space="preserve">- Ông: Lê Sỹ Giáp </v>
      </c>
      <c r="D18" s="13" t="s">
        <v>1020</v>
      </c>
      <c r="K18" s="11"/>
    </row>
    <row r="19" spans="1:24 16384:16384">
      <c r="A19" s="14" t="s">
        <v>27</v>
      </c>
      <c r="B19" s="15"/>
      <c r="C19" s="15"/>
      <c r="D19" s="15"/>
      <c r="E19" s="15"/>
      <c r="F19" s="15"/>
      <c r="G19" s="15"/>
      <c r="K19" s="11"/>
    </row>
    <row r="20" spans="1:24 16384:16384">
      <c r="A20" s="16" t="str">
        <f>"- Thời gian: "&amp;"Ngày "&amp;DAY(M2)&amp;" tháng "&amp;MONTH(M2)&amp;" năm 2025"</f>
        <v>- Thời gian: Ngày 12 tháng 4 năm 2025</v>
      </c>
      <c r="B20" s="15"/>
      <c r="C20" s="15"/>
      <c r="D20" s="15"/>
      <c r="E20" s="15"/>
      <c r="F20" s="15"/>
      <c r="G20" s="15"/>
      <c r="K20" s="11"/>
    </row>
    <row r="21" spans="1:24 16384:16384">
      <c r="A21" s="16" t="s">
        <v>28</v>
      </c>
      <c r="B21" s="15"/>
      <c r="C21" s="15"/>
      <c r="D21" s="15"/>
      <c r="E21" s="15"/>
      <c r="F21" s="15"/>
      <c r="G21" s="15"/>
      <c r="K21" s="11"/>
    </row>
    <row r="22" spans="1:24 16384:16384" ht="16.5" customHeight="1">
      <c r="A22" s="9" t="s">
        <v>29</v>
      </c>
      <c r="K22" s="11"/>
    </row>
    <row r="23" spans="1:24 16384:16384">
      <c r="A23" s="9" t="s">
        <v>30</v>
      </c>
      <c r="K23" s="11"/>
    </row>
    <row r="24" spans="1:24 16384:16384">
      <c r="A24" s="160" t="s">
        <v>32</v>
      </c>
      <c r="K24" s="11"/>
    </row>
    <row r="25" spans="1:24 16384:16384" s="15" customFormat="1" ht="33" customHeight="1">
      <c r="A25" s="693" t="s">
        <v>239</v>
      </c>
      <c r="B25" s="694"/>
      <c r="C25" s="694"/>
      <c r="D25" s="694"/>
      <c r="E25" s="694"/>
      <c r="F25" s="694"/>
      <c r="G25" s="694"/>
      <c r="H25" s="16"/>
      <c r="I25" s="16"/>
      <c r="J25" s="16"/>
      <c r="K25" s="16"/>
      <c r="L25" s="16"/>
      <c r="M25" s="16"/>
      <c r="N25" s="16"/>
      <c r="O25" s="16"/>
      <c r="P25" s="16"/>
      <c r="Q25" s="16"/>
      <c r="R25" s="16"/>
      <c r="S25" s="16"/>
      <c r="T25" s="16"/>
      <c r="U25" s="16"/>
      <c r="V25" s="16"/>
      <c r="W25" s="16"/>
      <c r="X25" s="16"/>
    </row>
    <row r="26" spans="1:24 16384:16384">
      <c r="A26" s="688" t="s">
        <v>93</v>
      </c>
      <c r="B26" s="689"/>
      <c r="C26" s="689"/>
      <c r="D26" s="689"/>
      <c r="E26" s="689"/>
      <c r="F26" s="689"/>
      <c r="G26" s="689"/>
      <c r="H26" s="13"/>
      <c r="I26" s="13"/>
      <c r="J26" s="13"/>
      <c r="K26" s="13"/>
      <c r="L26" s="13"/>
      <c r="M26" s="13"/>
      <c r="N26" s="13"/>
      <c r="O26" s="13"/>
      <c r="P26" s="13"/>
      <c r="Q26" s="13"/>
      <c r="R26" s="13"/>
      <c r="S26" s="13"/>
      <c r="T26" s="13"/>
      <c r="U26" s="13"/>
      <c r="V26" s="13"/>
      <c r="W26" s="13"/>
      <c r="X26" s="13"/>
    </row>
    <row r="27" spans="1:24 16384:16384" ht="16.5" customHeight="1">
      <c r="A27" s="688" t="s">
        <v>94</v>
      </c>
      <c r="B27" s="689"/>
      <c r="C27" s="689"/>
      <c r="D27" s="689"/>
      <c r="E27" s="689"/>
      <c r="F27" s="689"/>
      <c r="G27" s="689"/>
      <c r="H27" s="13"/>
      <c r="I27" s="13"/>
      <c r="J27" s="13"/>
      <c r="K27" s="13"/>
      <c r="L27" s="13"/>
      <c r="M27" s="13"/>
      <c r="N27" s="13"/>
      <c r="O27" s="13"/>
      <c r="P27" s="13"/>
      <c r="Q27" s="13"/>
      <c r="R27" s="13"/>
      <c r="S27" s="13"/>
      <c r="T27" s="13"/>
      <c r="U27" s="13"/>
      <c r="V27" s="13"/>
      <c r="W27" s="13"/>
      <c r="X27" s="13"/>
    </row>
    <row r="28" spans="1:24 16384:16384" ht="16.5" customHeight="1">
      <c r="A28" s="688" t="s">
        <v>240</v>
      </c>
      <c r="B28" s="689"/>
      <c r="C28" s="689"/>
      <c r="D28" s="689"/>
      <c r="E28" s="689"/>
      <c r="F28" s="689"/>
      <c r="G28" s="689"/>
      <c r="H28" s="13"/>
      <c r="I28" s="13"/>
      <c r="J28" s="13"/>
      <c r="K28" s="13"/>
      <c r="L28" s="13"/>
      <c r="M28" s="13"/>
      <c r="N28" s="13"/>
      <c r="O28" s="13"/>
      <c r="P28" s="13"/>
      <c r="Q28" s="13"/>
      <c r="R28" s="13"/>
      <c r="S28" s="13"/>
      <c r="T28" s="13"/>
      <c r="U28" s="13"/>
      <c r="V28" s="13"/>
      <c r="W28" s="13"/>
      <c r="X28" s="13"/>
    </row>
    <row r="29" spans="1:24 16384:16384">
      <c r="A29" s="689" t="s">
        <v>31</v>
      </c>
      <c r="B29" s="689"/>
      <c r="C29" s="689"/>
      <c r="D29" s="689"/>
      <c r="E29" s="689"/>
      <c r="F29" s="689"/>
      <c r="G29" s="689"/>
      <c r="K29" s="11"/>
    </row>
    <row r="30" spans="1:24 16384:16384" ht="33">
      <c r="A30" s="689" t="str">
        <f>"- Quy chuẩn, tiêu chuẩn xây dựng được áp dụng: "&amp;V2</f>
        <v>- Quy chuẩn, tiêu chuẩn xây dựng được áp dụng: QCVN41:2024/BGTVT - Quy chuẩn kỹ thuật quốc gia về biển báo hiệu đường bộ</v>
      </c>
      <c r="B30" s="689"/>
      <c r="C30" s="689"/>
      <c r="D30" s="689"/>
      <c r="E30" s="689"/>
      <c r="F30" s="689"/>
      <c r="G30" s="689"/>
      <c r="K30" s="11"/>
      <c r="O30" s="299" t="str">
        <f>+A30</f>
        <v>- Quy chuẩn, tiêu chuẩn xây dựng được áp dụng: QCVN41:2024/BGTVT - Quy chuẩn kỹ thuật quốc gia về biển báo hiệu đường bộ</v>
      </c>
      <c r="XFD30" s="163"/>
    </row>
    <row r="31" spans="1:24 16384:16384" ht="16.5" customHeight="1">
      <c r="A31" s="688" t="s">
        <v>241</v>
      </c>
      <c r="B31" s="689"/>
      <c r="C31" s="689"/>
      <c r="D31" s="689"/>
      <c r="E31" s="689"/>
      <c r="F31" s="689"/>
      <c r="G31" s="689"/>
      <c r="K31" s="11"/>
    </row>
    <row r="32" spans="1:24 16384:16384" ht="16.5" customHeight="1">
      <c r="A32" s="690" t="s">
        <v>37</v>
      </c>
      <c r="B32" s="690"/>
      <c r="C32" s="690"/>
      <c r="D32" s="690"/>
      <c r="E32" s="690"/>
      <c r="F32" s="690"/>
      <c r="G32" s="690"/>
      <c r="K32" s="11"/>
    </row>
    <row r="33" spans="1:24 16384:16384" s="161" customFormat="1" ht="82.5">
      <c r="A33" s="692" t="str">
        <f>+U2</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B33" s="692"/>
      <c r="C33" s="692"/>
      <c r="D33" s="692"/>
      <c r="E33" s="692"/>
      <c r="F33" s="692"/>
      <c r="G33" s="692"/>
      <c r="K33" s="162"/>
      <c r="N33" s="85"/>
      <c r="O33" s="300" t="str">
        <f>+A33</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XFD33" s="163"/>
    </row>
    <row r="34" spans="1:24 16384:16384" ht="17.25">
      <c r="A34" s="19" t="s">
        <v>40</v>
      </c>
      <c r="B34" s="19"/>
      <c r="C34" s="19"/>
      <c r="D34" s="19"/>
      <c r="E34" s="19"/>
      <c r="F34" s="19"/>
      <c r="G34" s="19"/>
      <c r="K34" s="11"/>
    </row>
    <row r="35" spans="1:24 16384:16384">
      <c r="A35" s="14" t="s">
        <v>33</v>
      </c>
      <c r="B35" s="15"/>
      <c r="C35" s="15"/>
      <c r="D35" s="15"/>
      <c r="E35" s="15"/>
      <c r="F35" s="15"/>
      <c r="G35" s="15"/>
      <c r="K35" s="11"/>
    </row>
    <row r="36" spans="1:24 16384:16384" ht="16.5" customHeight="1">
      <c r="A36" s="691" t="s">
        <v>41</v>
      </c>
      <c r="B36" s="691"/>
      <c r="C36" s="691"/>
      <c r="D36" s="691"/>
      <c r="E36" s="691"/>
      <c r="F36" s="691"/>
      <c r="G36" s="691"/>
      <c r="K36" s="11"/>
    </row>
    <row r="37" spans="1:24 16384:16384" ht="5.25" hidden="1" customHeight="1">
      <c r="A37" s="63"/>
      <c r="B37" s="63"/>
      <c r="C37" s="63"/>
      <c r="D37" s="63"/>
      <c r="E37" s="63"/>
      <c r="F37" s="63"/>
      <c r="G37" s="63"/>
      <c r="K37" s="11"/>
    </row>
    <row r="38" spans="1:24 16384:16384" ht="36.75" customHeight="1">
      <c r="A38" s="686" t="s">
        <v>1038</v>
      </c>
      <c r="B38" s="686"/>
      <c r="C38" s="686"/>
      <c r="D38" s="685" t="s">
        <v>1018</v>
      </c>
      <c r="E38" s="685"/>
      <c r="F38" s="685"/>
      <c r="G38" s="685"/>
      <c r="H38" s="173"/>
      <c r="I38" s="173"/>
      <c r="J38" s="173"/>
      <c r="K38" s="174"/>
      <c r="L38" s="43"/>
      <c r="M38" s="173"/>
      <c r="N38" s="173"/>
      <c r="O38" s="173"/>
      <c r="P38" s="173"/>
      <c r="Q38" s="173"/>
      <c r="R38" s="173"/>
      <c r="S38" s="173"/>
      <c r="T38" s="173"/>
      <c r="U38" s="173"/>
      <c r="V38" s="173"/>
      <c r="W38" s="173"/>
      <c r="X38" s="173"/>
    </row>
    <row r="39" spans="1:24 16384:16384" ht="18" customHeight="1">
      <c r="A39" s="43"/>
      <c r="B39" s="43"/>
      <c r="C39" s="43"/>
      <c r="D39" s="43"/>
      <c r="E39" s="43"/>
      <c r="F39" s="43"/>
      <c r="G39" s="43"/>
      <c r="H39" s="43"/>
      <c r="I39" s="43"/>
      <c r="J39" s="43"/>
      <c r="K39" s="63"/>
      <c r="L39" s="43"/>
      <c r="M39" s="43"/>
      <c r="N39" s="43"/>
      <c r="O39" s="43"/>
      <c r="P39" s="43"/>
      <c r="Q39" s="43"/>
      <c r="R39" s="43"/>
      <c r="S39" s="43"/>
      <c r="T39" s="43"/>
      <c r="U39" s="43"/>
      <c r="V39" s="43"/>
      <c r="W39" s="43"/>
      <c r="X39" s="43"/>
    </row>
    <row r="40" spans="1:24 16384:16384">
      <c r="A40" s="43"/>
      <c r="B40" s="43"/>
      <c r="C40" s="43"/>
      <c r="D40" s="43"/>
      <c r="E40" s="43"/>
      <c r="F40" s="43"/>
      <c r="G40" s="43"/>
      <c r="H40" s="43"/>
      <c r="I40" s="43"/>
      <c r="J40" s="43"/>
      <c r="K40" s="63"/>
      <c r="L40" s="43"/>
      <c r="M40" s="43"/>
      <c r="N40" s="43"/>
      <c r="O40" s="43"/>
      <c r="P40" s="43"/>
      <c r="Q40" s="43"/>
      <c r="R40" s="43"/>
      <c r="S40" s="43"/>
      <c r="T40" s="43"/>
      <c r="U40" s="43"/>
      <c r="V40" s="43"/>
      <c r="W40" s="43"/>
      <c r="X40" s="43"/>
    </row>
    <row r="41" spans="1:24 16384:16384">
      <c r="A41" s="43"/>
      <c r="B41" s="43"/>
      <c r="C41" s="43"/>
      <c r="D41" s="43"/>
      <c r="E41" s="43"/>
      <c r="F41" s="43"/>
      <c r="G41" s="43"/>
      <c r="H41" s="43"/>
      <c r="I41" s="43"/>
      <c r="J41" s="43"/>
      <c r="K41" s="63"/>
      <c r="L41" s="43"/>
      <c r="M41" s="43"/>
      <c r="N41" s="43"/>
      <c r="O41" s="43"/>
      <c r="P41" s="43"/>
      <c r="Q41" s="43"/>
      <c r="R41" s="43"/>
      <c r="S41" s="43"/>
      <c r="T41" s="43"/>
      <c r="U41" s="43"/>
      <c r="V41" s="43"/>
      <c r="W41" s="43"/>
      <c r="X41" s="43"/>
    </row>
    <row r="42" spans="1:24 16384:16384" ht="8.25" customHeight="1">
      <c r="A42" s="43"/>
      <c r="B42" s="43"/>
      <c r="C42" s="43"/>
      <c r="D42" s="43"/>
      <c r="E42" s="43"/>
      <c r="F42" s="43"/>
      <c r="G42" s="43"/>
      <c r="H42" s="43"/>
      <c r="I42" s="43"/>
      <c r="J42" s="43"/>
      <c r="K42" s="63"/>
      <c r="L42" s="43"/>
      <c r="M42" s="43"/>
      <c r="N42" s="43"/>
      <c r="O42" s="43"/>
      <c r="P42" s="43"/>
      <c r="Q42" s="43"/>
      <c r="R42" s="43"/>
      <c r="S42" s="43"/>
      <c r="T42" s="43"/>
      <c r="U42" s="43"/>
      <c r="V42" s="43"/>
      <c r="W42" s="43"/>
      <c r="X42" s="43"/>
    </row>
    <row r="43" spans="1:24 16384:16384" ht="19.5" customHeight="1">
      <c r="A43" s="685" t="str">
        <f>+'Đầu vào'!B4</f>
        <v>Phạm Văn Trung</v>
      </c>
      <c r="B43" s="685"/>
      <c r="C43" s="685"/>
      <c r="D43" s="685" t="str">
        <f>+'Đầu vào'!B2</f>
        <v xml:space="preserve">Lê Sỹ Giáp </v>
      </c>
      <c r="E43" s="685"/>
      <c r="F43" s="685"/>
      <c r="G43" s="685"/>
      <c r="H43" s="43"/>
      <c r="I43" s="43"/>
      <c r="J43" s="43"/>
      <c r="K43" s="63"/>
      <c r="L43" s="43"/>
      <c r="M43" s="43"/>
      <c r="N43" s="43"/>
      <c r="O43" s="43"/>
      <c r="P43" s="43"/>
      <c r="Q43" s="43"/>
      <c r="R43" s="43"/>
      <c r="S43" s="43"/>
      <c r="T43" s="43"/>
      <c r="U43" s="43"/>
      <c r="V43" s="43"/>
      <c r="W43" s="43"/>
      <c r="X43" s="43"/>
    </row>
    <row r="44" spans="1:24 16384:16384">
      <c r="K44" s="11"/>
    </row>
    <row r="66" spans="14:14">
      <c r="N66" s="10" t="s">
        <v>220</v>
      </c>
    </row>
    <row r="100" spans="26:26">
      <c r="Z100"/>
    </row>
  </sheetData>
  <mergeCells count="27">
    <mergeCell ref="A9:G9"/>
    <mergeCell ref="A10:G10"/>
    <mergeCell ref="A1:G1"/>
    <mergeCell ref="A2:G2"/>
    <mergeCell ref="A7:G7"/>
    <mergeCell ref="D6:G6"/>
    <mergeCell ref="A8:G8"/>
    <mergeCell ref="D3:G3"/>
    <mergeCell ref="D4:G4"/>
    <mergeCell ref="A4:C4"/>
    <mergeCell ref="A3:C3"/>
    <mergeCell ref="D38:G38"/>
    <mergeCell ref="D43:G43"/>
    <mergeCell ref="A38:C38"/>
    <mergeCell ref="A43:C43"/>
    <mergeCell ref="A12:G12"/>
    <mergeCell ref="A31:G31"/>
    <mergeCell ref="A32:G32"/>
    <mergeCell ref="A36:G36"/>
    <mergeCell ref="A17:G17"/>
    <mergeCell ref="A33:G33"/>
    <mergeCell ref="A26:G26"/>
    <mergeCell ref="A27:G27"/>
    <mergeCell ref="A28:G28"/>
    <mergeCell ref="A29:G29"/>
    <mergeCell ref="A25:G25"/>
    <mergeCell ref="A30:G30"/>
  </mergeCells>
  <phoneticPr fontId="44" type="noConversion"/>
  <pageMargins left="1.08" right="0.28000000000000003" top="0.55118110236220474" bottom="0.17" header="0.31496062992125984" footer="0.17"/>
  <pageSetup paperSize="9"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ner 2">
              <controlPr defaultSize="0" autoPict="0">
                <anchor moveWithCells="1" sizeWithCells="1">
                  <from>
                    <xdr:col>7</xdr:col>
                    <xdr:colOff>228600</xdr:colOff>
                    <xdr:row>3</xdr:row>
                    <xdr:rowOff>104775</xdr:rowOff>
                  </from>
                  <to>
                    <xdr:col>10</xdr:col>
                    <xdr:colOff>352425</xdr:colOff>
                    <xdr:row>7</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B513E-C952-404B-A707-1F57B8768087}">
  <sheetPr codeName="Sheet22"/>
  <dimension ref="A1:Z59"/>
  <sheetViews>
    <sheetView view="pageBreakPreview" zoomScale="85" zoomScaleNormal="130" zoomScaleSheetLayoutView="85" workbookViewId="0">
      <pane ySplit="9" topLeftCell="A37" activePane="bottomLeft" state="frozen"/>
      <selection pane="bottomLeft" activeCell="A52" sqref="A52:H52"/>
    </sheetView>
  </sheetViews>
  <sheetFormatPr defaultRowHeight="14.25"/>
  <cols>
    <col min="1" max="1" width="11.875" customWidth="1"/>
    <col min="2" max="2" width="14.875" customWidth="1"/>
    <col min="3" max="3" width="14" customWidth="1"/>
    <col min="4" max="4" width="14.375" customWidth="1"/>
    <col min="5" max="5" width="11.375" customWidth="1"/>
    <col min="6" max="6" width="12.125" customWidth="1"/>
    <col min="7" max="7" width="15.625" customWidth="1"/>
    <col min="8" max="8" width="13.875" customWidth="1"/>
    <col min="10" max="10" width="4.875" hidden="1" customWidth="1"/>
    <col min="11" max="11" width="5.875" hidden="1" customWidth="1"/>
    <col min="12" max="12" width="7.25" customWidth="1"/>
    <col min="13" max="13" width="23.375" bestFit="1" customWidth="1"/>
    <col min="14" max="14" width="13.375" bestFit="1" customWidth="1"/>
    <col min="15" max="15" width="35" customWidth="1"/>
    <col min="16" max="16" width="102.25" customWidth="1"/>
    <col min="17" max="17" width="25.25" customWidth="1"/>
    <col min="18" max="18" width="18.25" customWidth="1"/>
    <col min="19" max="19" width="18" customWidth="1"/>
    <col min="20" max="20" width="17.625" customWidth="1"/>
    <col min="21" max="21" width="13.375" customWidth="1"/>
    <col min="22" max="22" width="29.375" customWidth="1"/>
    <col min="23" max="23" width="48.75" customWidth="1"/>
    <col min="24" max="24" width="65" customWidth="1"/>
    <col min="25" max="25" width="17.375" customWidth="1"/>
  </cols>
  <sheetData>
    <row r="1" spans="1:26" ht="21" customHeight="1">
      <c r="A1" s="669"/>
      <c r="B1" s="669"/>
      <c r="C1" s="669"/>
      <c r="D1" s="669"/>
      <c r="E1" s="669"/>
      <c r="F1" s="669"/>
      <c r="G1" s="669"/>
      <c r="H1" s="669"/>
      <c r="L1" s="164" t="s">
        <v>22</v>
      </c>
      <c r="M1" s="164" t="s">
        <v>39</v>
      </c>
      <c r="N1" s="164" t="s">
        <v>0</v>
      </c>
      <c r="O1" s="164" t="s">
        <v>1</v>
      </c>
      <c r="P1" s="164" t="s">
        <v>4</v>
      </c>
      <c r="Q1" s="164" t="s">
        <v>20</v>
      </c>
      <c r="R1" s="164" t="s">
        <v>21</v>
      </c>
      <c r="S1" s="164" t="s">
        <v>38</v>
      </c>
      <c r="T1" s="165" t="s">
        <v>3</v>
      </c>
      <c r="U1" s="164" t="s">
        <v>2</v>
      </c>
      <c r="V1" s="164" t="s">
        <v>5</v>
      </c>
      <c r="W1" s="164" t="s">
        <v>14</v>
      </c>
      <c r="X1" s="164" t="s">
        <v>43</v>
      </c>
      <c r="Y1" s="164" t="s">
        <v>35</v>
      </c>
    </row>
    <row r="2" spans="1:26" ht="27" customHeight="1">
      <c r="A2" s="708"/>
      <c r="B2" s="708"/>
      <c r="C2" s="708"/>
      <c r="D2" s="708"/>
      <c r="E2" s="708"/>
      <c r="F2" s="708"/>
      <c r="G2" s="708"/>
      <c r="H2" s="708"/>
      <c r="L2" s="166">
        <f>+PYC!K2</f>
        <v>316</v>
      </c>
      <c r="M2" s="167" t="str">
        <f>IFERROR(DGET(List!$C$1:$P$2242,BBNT!L1,_xlnm.Criteria),"")</f>
        <v>53/BBNT/KM440+630</v>
      </c>
      <c r="N2" s="168">
        <f>IFERROR(DGET(List!$C$1:$P$2242,BBNT!M1,_xlnm.Criteria),"")</f>
        <v>46124</v>
      </c>
      <c r="O2" s="167" t="str">
        <f>IFERROR(DGET(List!$C$1:$P$2242,BBNT!N1,_xlnm.Criteria),"")</f>
        <v>Lắp đặt tấm HLTS</v>
      </c>
      <c r="P2" s="167" t="str">
        <f>IFERROR(DGET(List!$C$1:$P$2242,BBNT!O1,_xlnm.Criteria),"")</f>
        <v>Lắp đặt tấm HLTS bổ sung mới</v>
      </c>
      <c r="Q2" s="177">
        <f>IFERROR(DGET(List!$C$1:$P$2242,BBNT!P1,_xlnm.Criteria),"")</f>
        <v>440600</v>
      </c>
      <c r="R2" s="177">
        <f>IFERROR(DGET(List!$C$1:$P$2242,BBNT!Q1,_xlnm.Criteria),"")</f>
        <v>440644</v>
      </c>
      <c r="S2" s="167" t="str">
        <f>IFERROR(DGET(List!$C$1:$P$2242,BBNT!R1,_xlnm.Criteria),"")</f>
        <v>P</v>
      </c>
      <c r="T2" s="167">
        <f>IFERROR(DGET(List!$C$1:$P$2242,BBNT!S1,_xlnm.Criteria),"")</f>
        <v>44</v>
      </c>
      <c r="U2" s="167" t="str">
        <f>IFERROR(DGET(List!$C$1:$P$2242,BBNT!T1,_xlnm.Criteria),"")</f>
        <v>m</v>
      </c>
      <c r="V2" s="167" t="str">
        <f>IFERROR(DGET(List!$C$1:$P$2242,BBNT!U1,_xlnm.Criteria),"")</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W2" s="167" t="str">
        <f>IFERROR(DGET(List!$C$1:$P$2242,BBNT!V1,_xlnm.Criteria),"")</f>
        <v>QCVN41:2024/BGTVT - Quy chuẩn kỹ thuật quốc gia về biển báo hiệu đường bộ</v>
      </c>
      <c r="X2" s="167" t="str">
        <f>IFERROR(DGET(List!$C$1:$P$2242,BBNT!W1,_xlnm.Criteria),"")</f>
        <v>BB</v>
      </c>
      <c r="Y2" s="167" t="str">
        <f>IFERROR(DGET(List!$C$1:$P$2242,BBNT!X1,_xlnm.Criteria),"")</f>
        <v>Tạ Khoa</v>
      </c>
    </row>
    <row r="3" spans="1:26" ht="18" customHeight="1">
      <c r="A3" s="668" t="s">
        <v>854</v>
      </c>
      <c r="B3" s="668"/>
      <c r="C3" s="668"/>
      <c r="D3" s="695" t="s">
        <v>24</v>
      </c>
      <c r="E3" s="695"/>
      <c r="F3" s="695"/>
      <c r="G3" s="695"/>
      <c r="H3" s="695"/>
      <c r="L3" s="1"/>
      <c r="Q3" s="182" t="str">
        <f>IFERROR("Km"&amp;INT(Q2/1000)&amp;"+" &amp; TEXT(MOD(INT(Q2),1000),"000") &amp; MID(TEXT(Q2,"0,00"),FIND(",",TEXT(Q2,"0,00")),99),"")</f>
        <v>Km440+600,00</v>
      </c>
      <c r="R3" s="182" t="str">
        <f>IFERROR("Km"&amp;INT(R2/1000)&amp;"+" &amp; TEXT(MOD(INT(R2),1000),"000") &amp; MID(TEXT(R2,"0,00"),FIND(",",TEXT(R2,"0,00")),99),"")</f>
        <v>Km440+644,00</v>
      </c>
      <c r="S3" s="182" t="str">
        <f>IFERROR("Km"&amp;INT(S2/1000)&amp;"+" &amp; TEXT(MOD(INT(S2),1000),"000") &amp; MID(TEXT(S2,"0,00"),FIND(",",TEXT(S2,"0,00")),99),"")</f>
        <v/>
      </c>
    </row>
    <row r="4" spans="1:26" ht="16.5">
      <c r="A4" s="669" t="s">
        <v>89</v>
      </c>
      <c r="B4" s="669"/>
      <c r="C4" s="669"/>
      <c r="D4" s="695" t="s">
        <v>25</v>
      </c>
      <c r="E4" s="695"/>
      <c r="F4" s="695"/>
      <c r="G4" s="695"/>
      <c r="H4" s="695"/>
      <c r="L4" s="1"/>
      <c r="Q4" s="179" t="str">
        <f>IF(R2="",Q3,Q3&amp;" -:- "&amp;R3)</f>
        <v>Km440+600,00 -:- Km440+644,00</v>
      </c>
      <c r="R4" s="170"/>
    </row>
    <row r="5" spans="1:26" ht="6.75" customHeight="1">
      <c r="A5" s="10"/>
      <c r="B5" s="10"/>
      <c r="C5" s="10"/>
      <c r="D5" s="10"/>
      <c r="E5" s="10"/>
      <c r="F5" s="10"/>
      <c r="G5" s="10"/>
      <c r="H5" s="10"/>
      <c r="L5" s="1"/>
      <c r="Q5" s="180"/>
      <c r="R5" s="10"/>
    </row>
    <row r="6" spans="1:26" ht="16.5">
      <c r="D6" s="703" t="str">
        <f>"Sơn La, ngày "&amp;DAY(N2)&amp;" tháng "&amp;MONTH(N2)&amp;" năm 2026"</f>
        <v>Sơn La, ngày 12 tháng 4 năm 2026</v>
      </c>
      <c r="E6" s="703"/>
      <c r="F6" s="703"/>
      <c r="G6" s="703"/>
      <c r="H6" s="703"/>
      <c r="L6" s="1"/>
      <c r="Q6" s="181" t="str">
        <f>IF(S2="",Q4,Q4&amp;" ("&amp;S2&amp;")")</f>
        <v>Km440+600,00 -:- Km440+644,00 (P)</v>
      </c>
      <c r="R6" s="10"/>
    </row>
    <row r="7" spans="1:26" ht="16.5">
      <c r="D7" s="363"/>
      <c r="E7" s="363"/>
      <c r="F7" s="363"/>
      <c r="G7" s="363"/>
      <c r="H7" s="363"/>
      <c r="L7" s="1"/>
      <c r="Q7" s="180"/>
      <c r="R7" s="10"/>
    </row>
    <row r="8" spans="1:26" ht="16.5">
      <c r="A8" s="704" t="str">
        <f>"BIÊN BẢN SỐ: "&amp;M2</f>
        <v>BIÊN BẢN SỐ: 53/BBNT/KM440+630</v>
      </c>
      <c r="B8" s="704"/>
      <c r="C8" s="704"/>
      <c r="D8" s="704"/>
      <c r="E8" s="704"/>
      <c r="F8" s="704"/>
      <c r="G8" s="704"/>
      <c r="H8" s="704"/>
      <c r="L8" s="1"/>
    </row>
    <row r="9" spans="1:26" ht="32.25" customHeight="1">
      <c r="A9" s="705" t="s">
        <v>1031</v>
      </c>
      <c r="B9" s="704"/>
      <c r="C9" s="704"/>
      <c r="D9" s="704"/>
      <c r="E9" s="704"/>
      <c r="F9" s="704"/>
      <c r="G9" s="704"/>
      <c r="H9" s="704"/>
      <c r="L9" s="1"/>
    </row>
    <row r="10" spans="1:26" ht="14.25" customHeight="1">
      <c r="A10" s="365"/>
      <c r="B10" s="364"/>
      <c r="C10" s="364"/>
      <c r="D10" s="364"/>
      <c r="E10" s="364"/>
      <c r="F10" s="364"/>
      <c r="G10" s="364"/>
      <c r="H10" s="364"/>
      <c r="L10" s="1"/>
    </row>
    <row r="11" spans="1:26" ht="16.5">
      <c r="A11" s="706" t="s">
        <v>36</v>
      </c>
      <c r="B11" s="707"/>
      <c r="C11" s="707"/>
      <c r="D11" s="707"/>
      <c r="E11" s="707"/>
      <c r="F11" s="707"/>
      <c r="G11" s="707"/>
      <c r="H11" s="707"/>
      <c r="I11" s="10"/>
      <c r="J11" s="10"/>
      <c r="K11" s="10"/>
      <c r="L11" s="11"/>
      <c r="M11" s="10"/>
      <c r="N11" s="10"/>
      <c r="O11" s="83"/>
      <c r="P11" s="10"/>
      <c r="Q11" s="10"/>
      <c r="R11" s="10"/>
      <c r="S11" s="10"/>
      <c r="T11" s="10"/>
      <c r="U11" s="10"/>
      <c r="V11" s="10"/>
      <c r="W11" s="10"/>
      <c r="X11" s="10"/>
      <c r="Y11" s="10"/>
      <c r="Z11" s="10"/>
    </row>
    <row r="12" spans="1:26" ht="49.5" customHeight="1">
      <c r="A12" s="689" t="str">
        <f>"Dự án: "&amp;'Đầu vào'!B1</f>
        <v>Dự án: Sửa chữa đột xuất sạt lở ta luy âm, hư hỏng công trình các đoạn tuyến Km410+530 - Km410+573, Km439+440 - Km439+448, Km440+210, Km440+250, Km440+600, Km440+630, Km442+620, Km442+660, Km443+047 trên QL.37</v>
      </c>
      <c r="B12" s="689"/>
      <c r="C12" s="689"/>
      <c r="D12" s="689"/>
      <c r="E12" s="689"/>
      <c r="F12" s="689"/>
      <c r="G12" s="689"/>
      <c r="H12" s="689"/>
      <c r="I12" s="10"/>
      <c r="J12" s="10"/>
      <c r="K12" s="10"/>
      <c r="L12" s="11"/>
      <c r="M12" s="10"/>
      <c r="N12" s="10"/>
      <c r="O12" s="10"/>
      <c r="P12" s="299" t="str">
        <f>+A12</f>
        <v>Dự án: Sửa chữa đột xuất sạt lở ta luy âm, hư hỏng công trình các đoạn tuyến Km410+530 - Km410+573, Km439+440 - Km439+448, Km440+210, Km440+250, Km440+600, Km440+630, Km442+620, Km442+660, Km443+047 trên QL.37</v>
      </c>
      <c r="Q12" s="10"/>
      <c r="R12" s="10"/>
      <c r="S12" s="10"/>
      <c r="T12" s="10"/>
      <c r="U12" s="10"/>
      <c r="V12" s="10"/>
      <c r="W12" s="10"/>
      <c r="X12" s="10"/>
      <c r="Y12" s="10"/>
      <c r="Z12" s="10"/>
    </row>
    <row r="13" spans="1:26" ht="16.5">
      <c r="A13" s="12" t="str">
        <f>+BBNT!A11</f>
        <v>Gói thầu: Gói số 01: Sửa chữa công trình</v>
      </c>
      <c r="B13" s="12"/>
      <c r="C13" s="12"/>
      <c r="D13" s="12"/>
      <c r="E13" s="12"/>
      <c r="F13" s="12"/>
      <c r="G13" s="12"/>
      <c r="H13" s="12"/>
      <c r="I13" s="10"/>
      <c r="J13" s="10"/>
      <c r="K13" s="10"/>
      <c r="L13" s="11"/>
      <c r="M13" s="10"/>
      <c r="N13" s="10"/>
      <c r="O13" s="10"/>
      <c r="P13" s="10"/>
      <c r="Q13" s="10"/>
      <c r="R13" s="10"/>
      <c r="S13" s="10"/>
      <c r="T13" s="10"/>
      <c r="U13" s="10"/>
      <c r="V13" s="10"/>
      <c r="W13" s="10"/>
      <c r="X13" s="10"/>
      <c r="Y13" s="10"/>
      <c r="Z13" s="10"/>
    </row>
    <row r="14" spans="1:26" ht="16.5">
      <c r="A14" s="687" t="str">
        <f>"Hạng mục: "&amp;P2&amp;"; Lý trình: "&amp;Q6</f>
        <v>Hạng mục: Lắp đặt tấm HLTS bổ sung mới; Lý trình: Km440+600,00 -:- Km440+644,00 (P)</v>
      </c>
      <c r="B14" s="687"/>
      <c r="C14" s="687"/>
      <c r="D14" s="687"/>
      <c r="E14" s="687"/>
      <c r="F14" s="687"/>
      <c r="G14" s="687"/>
      <c r="H14" s="687"/>
      <c r="I14" s="10"/>
      <c r="J14" s="10"/>
      <c r="K14" s="10"/>
      <c r="L14" s="11"/>
      <c r="M14" s="10"/>
      <c r="N14" s="10"/>
      <c r="O14" s="20"/>
      <c r="P14" s="87" t="str">
        <f>+A14</f>
        <v>Hạng mục: Lắp đặt tấm HLTS bổ sung mới; Lý trình: Km440+600,00 -:- Km440+644,00 (P)</v>
      </c>
      <c r="Q14" s="10"/>
      <c r="R14" s="10"/>
      <c r="S14" s="10"/>
      <c r="T14" s="10"/>
      <c r="U14" s="10"/>
      <c r="V14" s="10"/>
      <c r="W14" s="10"/>
      <c r="X14" s="10"/>
      <c r="Y14" s="10"/>
      <c r="Z14" s="10"/>
    </row>
    <row r="15" spans="1:26" ht="16.5">
      <c r="A15" s="12" t="str">
        <f>"Địa điểm xây dựng: Xã "&amp;Y2&amp;", Tỉnh Sơn La"</f>
        <v>Địa điểm xây dựng: Xã Tạ Khoa, Tỉnh Sơn La</v>
      </c>
      <c r="B15" s="12"/>
      <c r="C15" s="12"/>
      <c r="D15" s="12"/>
      <c r="E15" s="12"/>
      <c r="F15" s="12"/>
      <c r="G15" s="12"/>
      <c r="H15" s="12"/>
      <c r="I15" s="10"/>
      <c r="J15" s="10"/>
      <c r="K15" s="10"/>
      <c r="L15" s="11"/>
      <c r="M15" s="10"/>
      <c r="N15" s="10"/>
      <c r="O15" s="10"/>
      <c r="P15" s="10"/>
      <c r="Q15" s="10"/>
      <c r="R15" s="10"/>
      <c r="S15" s="10"/>
      <c r="T15" s="10"/>
      <c r="U15" s="10"/>
      <c r="V15" s="10"/>
      <c r="W15" s="10"/>
      <c r="X15" s="10"/>
      <c r="Y15" s="10"/>
      <c r="Z15" s="10"/>
    </row>
    <row r="16" spans="1:26" ht="16.5">
      <c r="A16" s="9" t="s">
        <v>26</v>
      </c>
      <c r="B16" s="10"/>
      <c r="C16" s="10"/>
      <c r="D16" s="10"/>
      <c r="E16" s="10"/>
      <c r="F16" s="10"/>
      <c r="G16" s="10"/>
      <c r="H16" s="10"/>
      <c r="I16" s="10"/>
      <c r="J16" s="10"/>
      <c r="K16" s="10"/>
      <c r="L16" s="11"/>
      <c r="M16" s="10"/>
      <c r="N16" s="10"/>
      <c r="O16" s="10"/>
      <c r="P16" s="10"/>
      <c r="Q16" s="10"/>
      <c r="R16" s="10"/>
      <c r="S16" s="10"/>
      <c r="T16" s="10"/>
      <c r="U16" s="10"/>
      <c r="V16" s="10"/>
      <c r="W16" s="10"/>
      <c r="X16" s="10"/>
      <c r="Y16" s="10"/>
      <c r="Z16" s="10"/>
    </row>
    <row r="17" spans="1:26" ht="16.5">
      <c r="A17" s="9" t="s">
        <v>949</v>
      </c>
      <c r="B17" s="10"/>
      <c r="C17" s="10"/>
      <c r="D17" s="10"/>
      <c r="E17" s="10"/>
      <c r="F17" s="10"/>
      <c r="G17" s="10"/>
      <c r="H17" s="10"/>
      <c r="I17" s="10"/>
      <c r="J17" s="10"/>
      <c r="K17" s="10"/>
      <c r="L17" s="11"/>
      <c r="M17" s="10"/>
      <c r="N17" s="10"/>
      <c r="O17" s="10"/>
      <c r="P17" s="10"/>
      <c r="Q17" s="10"/>
      <c r="R17" s="10"/>
      <c r="S17" s="10"/>
      <c r="T17" s="10"/>
      <c r="U17" s="10"/>
      <c r="V17" s="10"/>
      <c r="W17" s="10"/>
      <c r="X17" s="10"/>
      <c r="Y17" s="10"/>
      <c r="Z17" s="10"/>
    </row>
    <row r="18" spans="1:26" ht="16.5">
      <c r="A18" s="160" t="s">
        <v>950</v>
      </c>
      <c r="B18" s="10"/>
      <c r="C18" s="10"/>
      <c r="D18" s="13" t="s">
        <v>1222</v>
      </c>
      <c r="E18" s="13"/>
      <c r="F18" s="10"/>
      <c r="G18" s="10"/>
      <c r="H18" s="10"/>
      <c r="I18" s="10"/>
      <c r="J18" s="10"/>
      <c r="K18" s="10"/>
      <c r="L18" s="11"/>
      <c r="M18" s="10"/>
      <c r="N18" s="10"/>
      <c r="O18" s="10"/>
      <c r="P18" s="10"/>
      <c r="Q18" s="10"/>
      <c r="R18" s="10"/>
      <c r="S18" s="10"/>
      <c r="T18" s="10"/>
      <c r="U18" s="10"/>
      <c r="V18" s="10"/>
      <c r="W18" s="10"/>
      <c r="X18" s="10"/>
      <c r="Y18" s="10"/>
      <c r="Z18" s="10"/>
    </row>
    <row r="19" spans="1:26" ht="16.5">
      <c r="A19" s="9" t="s">
        <v>1024</v>
      </c>
      <c r="B19" s="10"/>
      <c r="C19" s="10"/>
      <c r="D19" s="10"/>
      <c r="E19" s="10"/>
      <c r="F19" s="10"/>
      <c r="G19" s="10"/>
      <c r="H19" s="10"/>
      <c r="I19" s="10"/>
      <c r="J19" s="10"/>
      <c r="K19" s="10"/>
      <c r="L19" s="11"/>
      <c r="M19" s="10"/>
      <c r="N19" s="10"/>
      <c r="O19" s="10"/>
      <c r="P19" s="10"/>
      <c r="Q19" s="10"/>
      <c r="R19" s="10"/>
      <c r="S19" s="10"/>
      <c r="T19" s="10"/>
      <c r="U19" s="10"/>
      <c r="V19" s="10"/>
      <c r="W19" s="10"/>
      <c r="X19" s="10"/>
      <c r="Y19" s="10"/>
      <c r="Z19" s="10"/>
    </row>
    <row r="20" spans="1:26" ht="16.5">
      <c r="A20" s="160" t="s">
        <v>1026</v>
      </c>
      <c r="B20" s="10"/>
      <c r="C20" s="10"/>
      <c r="D20" s="13" t="s">
        <v>1027</v>
      </c>
      <c r="E20" s="13"/>
      <c r="F20" s="10"/>
      <c r="G20" s="10"/>
      <c r="H20" s="10"/>
      <c r="I20" s="10"/>
      <c r="J20" s="10"/>
      <c r="K20" s="10"/>
      <c r="L20" s="11"/>
      <c r="M20" s="10"/>
      <c r="N20" s="10"/>
      <c r="O20" s="10"/>
      <c r="P20" s="10"/>
      <c r="Q20" s="10"/>
      <c r="R20" s="10"/>
      <c r="S20" s="10"/>
      <c r="T20" s="10"/>
      <c r="U20" s="10"/>
      <c r="V20" s="10"/>
      <c r="W20" s="10"/>
      <c r="X20" s="10"/>
      <c r="Y20" s="10"/>
      <c r="Z20" s="10"/>
    </row>
    <row r="21" spans="1:26" ht="16.5">
      <c r="A21" s="9" t="s">
        <v>1028</v>
      </c>
      <c r="B21" s="10"/>
      <c r="C21" s="10"/>
      <c r="D21" s="10"/>
      <c r="E21" s="10"/>
      <c r="F21" s="10"/>
      <c r="G21" s="10"/>
      <c r="H21" s="10"/>
      <c r="I21" s="10"/>
      <c r="J21" s="10"/>
      <c r="K21" s="10"/>
      <c r="L21" s="11"/>
      <c r="M21" s="10"/>
      <c r="N21" s="10"/>
      <c r="O21" s="10"/>
      <c r="P21" s="10"/>
      <c r="Q21" s="10"/>
      <c r="R21" s="10"/>
      <c r="S21" s="10"/>
      <c r="T21" s="10"/>
      <c r="U21" s="10"/>
      <c r="V21" s="10"/>
      <c r="W21" s="10"/>
      <c r="X21" s="10"/>
      <c r="Y21" s="10"/>
      <c r="Z21" s="10"/>
    </row>
    <row r="22" spans="1:26" ht="16.5">
      <c r="A22" s="160" t="s">
        <v>1025</v>
      </c>
      <c r="B22" s="10"/>
      <c r="C22" s="10"/>
      <c r="D22" s="13" t="s">
        <v>911</v>
      </c>
      <c r="E22" s="13"/>
      <c r="F22" s="10"/>
      <c r="G22" s="10"/>
      <c r="H22" s="10"/>
      <c r="I22" s="10"/>
      <c r="J22" s="10"/>
      <c r="K22" s="10"/>
      <c r="L22" s="11"/>
      <c r="M22" s="10"/>
      <c r="N22" s="10"/>
      <c r="O22" s="10"/>
      <c r="P22" s="10"/>
      <c r="Q22" s="10"/>
      <c r="R22" s="10"/>
      <c r="S22" s="10"/>
      <c r="T22" s="10"/>
      <c r="U22" s="10"/>
      <c r="V22" s="10"/>
      <c r="W22" s="10"/>
      <c r="X22" s="10"/>
      <c r="Y22" s="10"/>
      <c r="Z22" s="10"/>
    </row>
    <row r="23" spans="1:26" ht="16.5">
      <c r="A23" s="160" t="s">
        <v>1029</v>
      </c>
      <c r="B23" s="10"/>
      <c r="C23" s="10"/>
      <c r="D23" s="13" t="s">
        <v>1019</v>
      </c>
      <c r="E23" s="13"/>
      <c r="F23" s="10"/>
      <c r="G23" s="10"/>
      <c r="H23" s="10"/>
      <c r="I23" s="10"/>
      <c r="J23" s="10"/>
      <c r="K23" s="10"/>
      <c r="L23" s="11"/>
      <c r="M23" s="10"/>
      <c r="N23" s="10"/>
      <c r="O23" s="10"/>
      <c r="P23" s="10"/>
      <c r="Q23" s="10"/>
      <c r="R23" s="10"/>
      <c r="S23" s="10"/>
      <c r="T23" s="10"/>
      <c r="U23" s="10"/>
      <c r="V23" s="10"/>
      <c r="W23" s="10"/>
      <c r="X23" s="10"/>
      <c r="Y23" s="10"/>
      <c r="Z23" s="10"/>
    </row>
    <row r="24" spans="1:26" ht="16.5">
      <c r="A24" s="690" t="s">
        <v>1030</v>
      </c>
      <c r="B24" s="690"/>
      <c r="C24" s="690"/>
      <c r="D24" s="690"/>
      <c r="E24" s="690"/>
      <c r="F24" s="690"/>
      <c r="G24" s="690"/>
      <c r="H24" s="690"/>
      <c r="I24" s="10"/>
      <c r="J24" s="10"/>
      <c r="K24" s="10"/>
      <c r="L24" s="11"/>
      <c r="M24" s="10"/>
      <c r="N24" s="10"/>
      <c r="O24" s="113"/>
      <c r="P24" s="10"/>
      <c r="Q24" s="10"/>
      <c r="R24" s="10"/>
      <c r="S24" s="10"/>
      <c r="T24" s="10"/>
      <c r="U24" s="10"/>
      <c r="V24" s="10"/>
      <c r="W24" s="10"/>
      <c r="X24" s="10"/>
      <c r="Y24" s="10"/>
      <c r="Z24" s="10"/>
    </row>
    <row r="25" spans="1:26" ht="16.5">
      <c r="A25" s="13" t="str">
        <f>+VL!B20</f>
        <v>- Ông: Phạm Văn Phúc</v>
      </c>
      <c r="B25" s="10"/>
      <c r="C25" s="10"/>
      <c r="D25" s="13" t="s">
        <v>910</v>
      </c>
      <c r="E25" s="13"/>
      <c r="F25" s="10"/>
      <c r="G25" s="10"/>
      <c r="H25" s="10"/>
      <c r="I25" s="10"/>
      <c r="J25" s="10"/>
      <c r="K25" s="10"/>
      <c r="L25" s="11"/>
      <c r="M25" s="10"/>
      <c r="N25" s="10"/>
      <c r="O25" s="10"/>
      <c r="P25" s="10"/>
      <c r="Q25" s="10"/>
      <c r="R25" s="10"/>
      <c r="S25" s="10"/>
      <c r="T25" s="10"/>
      <c r="U25" s="10"/>
      <c r="V25" s="10"/>
      <c r="W25" s="10"/>
      <c r="X25" s="10"/>
      <c r="Y25" s="10"/>
      <c r="Z25" s="10"/>
    </row>
    <row r="26" spans="1:26" ht="16.5">
      <c r="A26" s="13" t="str">
        <f>+VL!B21</f>
        <v xml:space="preserve">- Ông: Lê Sỹ Giáp </v>
      </c>
      <c r="B26" s="10"/>
      <c r="C26" s="10"/>
      <c r="D26" s="13" t="s">
        <v>1020</v>
      </c>
      <c r="E26" s="13"/>
      <c r="F26" s="10"/>
      <c r="G26" s="10"/>
      <c r="H26" s="10"/>
      <c r="I26" s="10"/>
      <c r="J26" s="10"/>
      <c r="K26" s="10"/>
      <c r="L26" s="11"/>
      <c r="M26" s="10"/>
      <c r="N26" s="10"/>
      <c r="O26" s="10"/>
      <c r="P26" s="10"/>
      <c r="Q26" s="10"/>
      <c r="R26" s="10"/>
      <c r="S26" s="10"/>
      <c r="T26" s="10"/>
      <c r="U26" s="10"/>
      <c r="V26" s="10"/>
      <c r="W26" s="10"/>
      <c r="X26" s="10"/>
      <c r="Y26" s="10"/>
      <c r="Z26" s="10"/>
    </row>
    <row r="27" spans="1:26" ht="16.5">
      <c r="A27" s="14" t="s">
        <v>27</v>
      </c>
      <c r="B27" s="15"/>
      <c r="C27" s="15"/>
      <c r="D27" s="15"/>
      <c r="E27" s="15"/>
      <c r="F27" s="15"/>
      <c r="G27" s="15"/>
      <c r="H27" s="15"/>
      <c r="I27" s="10"/>
      <c r="J27" s="10"/>
      <c r="K27" s="10"/>
      <c r="L27" s="11"/>
      <c r="M27" s="10"/>
      <c r="N27" s="10"/>
      <c r="O27" s="10"/>
      <c r="P27" s="10"/>
      <c r="Q27" s="10"/>
      <c r="R27" s="10"/>
      <c r="S27" s="10"/>
      <c r="T27" s="10"/>
      <c r="U27" s="10"/>
      <c r="V27" s="10"/>
      <c r="W27" s="10"/>
      <c r="X27" s="10"/>
      <c r="Y27" s="10"/>
      <c r="Z27" s="10"/>
    </row>
    <row r="28" spans="1:26" ht="16.5">
      <c r="A28" s="16" t="str">
        <f>"- Thời gian: "&amp;"Ngày "&amp;DAY(N2)&amp;" tháng "&amp;MONTH(N2)&amp;" năm 2025"</f>
        <v>- Thời gian: Ngày 12 tháng 4 năm 2025</v>
      </c>
      <c r="B28" s="15"/>
      <c r="C28" s="15"/>
      <c r="D28" s="15"/>
      <c r="E28" s="15"/>
      <c r="F28" s="15"/>
      <c r="G28" s="15"/>
      <c r="H28" s="15"/>
      <c r="I28" s="10"/>
      <c r="J28" s="10"/>
      <c r="K28" s="10"/>
      <c r="L28" s="11"/>
      <c r="M28" s="10"/>
      <c r="N28" s="10"/>
      <c r="O28" s="10"/>
      <c r="P28" s="10"/>
      <c r="Q28" s="10"/>
      <c r="R28" s="10"/>
      <c r="S28" s="10"/>
      <c r="T28" s="10"/>
      <c r="U28" s="10"/>
      <c r="V28" s="10"/>
      <c r="W28" s="10"/>
      <c r="X28" s="10"/>
      <c r="Y28" s="10"/>
      <c r="Z28" s="10"/>
    </row>
    <row r="29" spans="1:26" ht="16.5">
      <c r="A29" s="16" t="s">
        <v>28</v>
      </c>
      <c r="B29" s="15"/>
      <c r="C29" s="15"/>
      <c r="D29" s="15"/>
      <c r="E29" s="15"/>
      <c r="F29" s="15"/>
      <c r="G29" s="15"/>
      <c r="H29" s="15"/>
      <c r="I29" s="10"/>
      <c r="J29" s="10"/>
      <c r="K29" s="10"/>
      <c r="L29" s="11"/>
      <c r="M29" s="10"/>
      <c r="N29" s="10"/>
      <c r="O29" s="10"/>
      <c r="P29" s="10"/>
      <c r="Q29" s="10"/>
      <c r="R29" s="10"/>
      <c r="S29" s="10"/>
      <c r="T29" s="10"/>
      <c r="U29" s="10"/>
      <c r="V29" s="10"/>
      <c r="W29" s="10"/>
      <c r="X29" s="10"/>
      <c r="Y29" s="10"/>
      <c r="Z29" s="10"/>
    </row>
    <row r="30" spans="1:26" ht="16.5" customHeight="1">
      <c r="A30" s="9" t="s">
        <v>29</v>
      </c>
      <c r="B30" s="10"/>
      <c r="C30" s="10"/>
      <c r="D30" s="10"/>
      <c r="E30" s="10"/>
      <c r="F30" s="10"/>
      <c r="G30" s="10"/>
      <c r="H30" s="10"/>
      <c r="I30" s="10"/>
      <c r="J30" s="10"/>
      <c r="K30" s="10"/>
      <c r="L30" s="11"/>
      <c r="M30" s="10"/>
      <c r="N30" s="10"/>
      <c r="O30" s="10"/>
      <c r="P30" s="10"/>
      <c r="Q30" s="10"/>
      <c r="R30" s="10"/>
      <c r="S30" s="10"/>
      <c r="T30" s="10"/>
      <c r="U30" s="10"/>
      <c r="V30" s="10"/>
      <c r="W30" s="10"/>
      <c r="X30" s="10"/>
      <c r="Y30" s="10"/>
      <c r="Z30" s="10"/>
    </row>
    <row r="31" spans="1:26" ht="16.5">
      <c r="A31" s="9" t="s">
        <v>951</v>
      </c>
      <c r="B31" s="10"/>
      <c r="C31" s="10"/>
      <c r="D31" s="10"/>
      <c r="E31" s="10"/>
      <c r="F31" s="10"/>
      <c r="G31" s="10"/>
      <c r="H31" s="10"/>
      <c r="I31" s="10"/>
      <c r="J31" s="10"/>
      <c r="K31" s="10"/>
      <c r="L31" s="11"/>
      <c r="M31" s="10"/>
      <c r="N31" s="10"/>
      <c r="O31" s="10"/>
      <c r="P31" s="10"/>
      <c r="Q31" s="10"/>
      <c r="R31" s="10"/>
      <c r="S31" s="10"/>
      <c r="T31" s="10"/>
      <c r="U31" s="10"/>
      <c r="V31" s="10"/>
      <c r="W31" s="10"/>
      <c r="X31" s="10"/>
      <c r="Y31" s="10"/>
      <c r="Z31" s="10"/>
    </row>
    <row r="32" spans="1:26" ht="34.5" customHeight="1">
      <c r="A32" s="701" t="s">
        <v>1022</v>
      </c>
      <c r="B32" s="687"/>
      <c r="C32" s="687"/>
      <c r="D32" s="687"/>
      <c r="E32" s="687"/>
      <c r="F32" s="687"/>
      <c r="G32" s="687"/>
      <c r="H32" s="687"/>
      <c r="I32" s="10"/>
      <c r="J32" s="10"/>
      <c r="K32" s="10"/>
      <c r="L32" s="11"/>
      <c r="M32" s="10"/>
      <c r="N32" s="10"/>
      <c r="O32" s="10"/>
      <c r="P32" s="10"/>
      <c r="Q32" s="10"/>
      <c r="R32" s="10"/>
      <c r="S32" s="10"/>
      <c r="T32" s="10"/>
      <c r="U32" s="10"/>
      <c r="V32" s="10"/>
      <c r="W32" s="10"/>
      <c r="X32" s="10"/>
      <c r="Y32" s="10"/>
      <c r="Z32" s="10"/>
    </row>
    <row r="33" spans="1:26" ht="33.75" customHeight="1">
      <c r="A33" s="693" t="str">
        <f>+BBNT!A25</f>
        <v>- Hồ sơ thiết kế bản vẽ thi công được Uỷ ban nhân dân tỉnh Sơn La phê duyệt tại Quyết định số 2681/QĐ-UBND ngày 29/10/2025;</v>
      </c>
      <c r="B33" s="694"/>
      <c r="C33" s="694"/>
      <c r="D33" s="694"/>
      <c r="E33" s="694"/>
      <c r="F33" s="694"/>
      <c r="G33" s="694"/>
      <c r="H33" s="694"/>
      <c r="I33" s="13"/>
      <c r="J33" s="13"/>
      <c r="K33" s="13"/>
      <c r="L33" s="13"/>
      <c r="M33" s="13"/>
      <c r="N33" s="13"/>
      <c r="O33" s="13"/>
      <c r="P33" s="13"/>
      <c r="Q33" s="13"/>
      <c r="R33" s="13"/>
      <c r="S33" s="13"/>
      <c r="T33" s="13"/>
      <c r="U33" s="13"/>
      <c r="V33" s="13"/>
      <c r="W33" s="13"/>
      <c r="X33" s="13"/>
      <c r="Y33" s="13"/>
      <c r="Z33" s="63"/>
    </row>
    <row r="34" spans="1:26" ht="16.5">
      <c r="A34" s="691" t="s">
        <v>1023</v>
      </c>
      <c r="B34" s="691"/>
      <c r="C34" s="691"/>
      <c r="D34" s="691"/>
      <c r="E34" s="691"/>
      <c r="F34" s="691"/>
      <c r="G34" s="691"/>
      <c r="H34" s="691"/>
      <c r="I34" s="13"/>
      <c r="J34" s="13"/>
      <c r="K34" s="13"/>
      <c r="L34" s="13"/>
      <c r="M34" s="13"/>
      <c r="N34" s="13"/>
      <c r="O34" s="13"/>
      <c r="P34" s="13"/>
      <c r="Q34" s="13"/>
      <c r="R34" s="13"/>
      <c r="S34" s="13"/>
      <c r="T34" s="13"/>
      <c r="U34" s="13"/>
      <c r="V34" s="13"/>
      <c r="W34" s="13"/>
      <c r="X34" s="13"/>
      <c r="Y34" s="13"/>
      <c r="Z34" s="63"/>
    </row>
    <row r="35" spans="1:26" ht="66.75" customHeight="1">
      <c r="A35" s="693" t="s">
        <v>1223</v>
      </c>
      <c r="B35" s="693"/>
      <c r="C35" s="693"/>
      <c r="D35" s="693"/>
      <c r="E35" s="693"/>
      <c r="F35" s="693"/>
      <c r="G35" s="693"/>
      <c r="H35" s="693"/>
      <c r="I35" s="13"/>
      <c r="J35" s="13"/>
      <c r="K35" s="13"/>
      <c r="L35" s="13"/>
      <c r="M35" s="13"/>
      <c r="N35" s="13"/>
      <c r="O35" s="13"/>
      <c r="P35" s="13"/>
      <c r="Q35" s="13"/>
      <c r="R35" s="13"/>
      <c r="S35" s="13"/>
      <c r="T35" s="13"/>
      <c r="U35" s="13"/>
      <c r="V35" s="13"/>
      <c r="W35" s="13"/>
      <c r="X35" s="13"/>
      <c r="Y35" s="13"/>
      <c r="Z35" s="63"/>
    </row>
    <row r="36" spans="1:26" ht="16.5">
      <c r="A36" s="688" t="s">
        <v>93</v>
      </c>
      <c r="B36" s="689"/>
      <c r="C36" s="689"/>
      <c r="D36" s="689"/>
      <c r="E36" s="689"/>
      <c r="F36" s="689"/>
      <c r="G36" s="689"/>
      <c r="H36" s="689"/>
      <c r="I36" s="13"/>
      <c r="J36" s="13"/>
      <c r="K36" s="13"/>
      <c r="L36" s="13"/>
      <c r="M36" s="13"/>
      <c r="N36" s="13"/>
      <c r="O36" s="13"/>
      <c r="P36" s="13"/>
      <c r="Q36" s="13"/>
      <c r="R36" s="13"/>
      <c r="S36" s="13"/>
      <c r="T36" s="13"/>
      <c r="U36" s="13"/>
      <c r="V36" s="13"/>
      <c r="W36" s="13"/>
      <c r="X36" s="13"/>
      <c r="Y36" s="13"/>
      <c r="Z36" s="63"/>
    </row>
    <row r="37" spans="1:26" ht="16.5">
      <c r="A37" s="688" t="str">
        <f>+BBNT!A27</f>
        <v>- Phần chỉ dẫn kỹ thuật có liên quan;</v>
      </c>
      <c r="B37" s="689"/>
      <c r="C37" s="689"/>
      <c r="D37" s="689"/>
      <c r="E37" s="689"/>
      <c r="F37" s="689"/>
      <c r="G37" s="689"/>
      <c r="H37" s="689"/>
      <c r="I37" s="13"/>
      <c r="J37" s="13"/>
      <c r="K37" s="13"/>
      <c r="L37" s="13"/>
      <c r="M37" s="13"/>
      <c r="N37" s="13"/>
      <c r="O37" s="13"/>
      <c r="P37" s="13"/>
      <c r="Q37" s="13"/>
      <c r="R37" s="13"/>
      <c r="S37" s="13"/>
      <c r="T37" s="13"/>
      <c r="U37" s="13"/>
      <c r="V37" s="13"/>
      <c r="W37" s="13"/>
      <c r="X37" s="13"/>
      <c r="Y37" s="13"/>
      <c r="Z37" s="13"/>
    </row>
    <row r="38" spans="1:26" ht="16.5">
      <c r="A38" s="688" t="s">
        <v>952</v>
      </c>
      <c r="B38" s="689"/>
      <c r="C38" s="689"/>
      <c r="D38" s="689"/>
      <c r="E38" s="689"/>
      <c r="F38" s="689"/>
      <c r="G38" s="689"/>
      <c r="H38" s="689"/>
      <c r="I38" s="13"/>
      <c r="J38" s="13"/>
      <c r="K38" s="13"/>
      <c r="L38" s="13"/>
      <c r="M38" s="13"/>
      <c r="N38" s="13"/>
      <c r="O38" s="13"/>
      <c r="P38" s="13"/>
      <c r="Q38" s="13"/>
      <c r="R38" s="13"/>
      <c r="S38" s="13"/>
      <c r="T38" s="13"/>
      <c r="U38" s="13"/>
      <c r="V38" s="13"/>
      <c r="W38" s="13"/>
      <c r="X38" s="13"/>
      <c r="Y38" s="13"/>
      <c r="Z38" s="13"/>
    </row>
    <row r="39" spans="1:26" ht="32.25" customHeight="1">
      <c r="A39" s="688" t="s">
        <v>953</v>
      </c>
      <c r="B39" s="689"/>
      <c r="C39" s="689"/>
      <c r="D39" s="689"/>
      <c r="E39" s="689"/>
      <c r="F39" s="689"/>
      <c r="G39" s="689"/>
      <c r="H39" s="689"/>
      <c r="I39" s="10"/>
      <c r="J39" s="10"/>
      <c r="K39" s="10"/>
      <c r="L39" s="11"/>
      <c r="M39" s="10"/>
      <c r="N39" s="10"/>
      <c r="O39" s="17"/>
      <c r="P39" s="17"/>
      <c r="Q39" s="10"/>
      <c r="R39" s="10"/>
      <c r="S39" s="10"/>
      <c r="T39" s="10"/>
      <c r="U39" s="10"/>
      <c r="V39" s="10"/>
      <c r="W39" s="10"/>
      <c r="X39" s="10"/>
      <c r="Y39" s="10"/>
      <c r="Z39" s="10"/>
    </row>
    <row r="40" spans="1:26" ht="16.5">
      <c r="A40" s="688" t="s">
        <v>954</v>
      </c>
      <c r="B40" s="689"/>
      <c r="C40" s="689"/>
      <c r="D40" s="689"/>
      <c r="E40" s="689"/>
      <c r="F40" s="689"/>
      <c r="G40" s="689"/>
      <c r="H40" s="689"/>
      <c r="I40" s="10"/>
      <c r="J40" s="10"/>
      <c r="K40" s="10"/>
      <c r="L40" s="11"/>
      <c r="M40" s="10"/>
      <c r="N40" s="10"/>
      <c r="O40" s="10"/>
      <c r="P40" s="10"/>
      <c r="Q40" s="10"/>
      <c r="R40" s="10"/>
      <c r="S40" s="10"/>
      <c r="T40" s="10"/>
      <c r="U40" s="10"/>
      <c r="V40" s="10"/>
      <c r="W40" s="10"/>
      <c r="X40" s="10"/>
      <c r="Y40" s="10"/>
      <c r="Z40" s="10"/>
    </row>
    <row r="41" spans="1:26" ht="16.5">
      <c r="A41" s="688" t="s">
        <v>955</v>
      </c>
      <c r="B41" s="689"/>
      <c r="C41" s="689"/>
      <c r="D41" s="689"/>
      <c r="E41" s="689"/>
      <c r="F41" s="689"/>
      <c r="G41" s="689"/>
      <c r="H41" s="689"/>
      <c r="I41" s="10"/>
      <c r="J41" s="10"/>
      <c r="K41" s="10"/>
      <c r="L41" s="11"/>
      <c r="M41" s="10"/>
      <c r="N41" s="10"/>
      <c r="O41" s="10"/>
      <c r="P41" s="10"/>
      <c r="Q41" s="10"/>
      <c r="R41" s="10"/>
      <c r="S41" s="10"/>
      <c r="T41" s="10"/>
      <c r="U41" s="10"/>
      <c r="V41" s="10"/>
      <c r="W41" s="10"/>
      <c r="X41" s="10"/>
      <c r="Y41" s="10"/>
      <c r="Z41" s="10"/>
    </row>
    <row r="42" spans="1:26" ht="16.5">
      <c r="A42" s="701" t="s">
        <v>956</v>
      </c>
      <c r="B42" s="687"/>
      <c r="C42" s="687"/>
      <c r="D42" s="687"/>
      <c r="E42" s="687"/>
      <c r="F42" s="687"/>
      <c r="G42" s="687"/>
      <c r="H42" s="687"/>
      <c r="I42" s="10"/>
      <c r="J42" s="10"/>
      <c r="K42" s="10"/>
      <c r="L42" s="11"/>
      <c r="M42" s="10"/>
      <c r="N42" s="10"/>
      <c r="O42" s="10"/>
      <c r="P42" s="10"/>
      <c r="Q42" s="10"/>
      <c r="R42" s="10"/>
      <c r="S42" s="10"/>
      <c r="T42" s="10"/>
      <c r="U42" s="10"/>
      <c r="V42" s="10"/>
      <c r="W42" s="10"/>
      <c r="X42" s="10"/>
      <c r="Y42" s="10"/>
      <c r="Z42" s="10"/>
    </row>
    <row r="43" spans="1:26" ht="16.5">
      <c r="A43" s="701" t="s">
        <v>97</v>
      </c>
      <c r="B43" s="687"/>
      <c r="C43" s="687"/>
      <c r="D43" s="687"/>
      <c r="E43" s="687"/>
      <c r="F43" s="687"/>
      <c r="G43" s="687"/>
      <c r="H43" s="687"/>
      <c r="I43" s="10"/>
      <c r="J43" s="10"/>
      <c r="K43" s="10"/>
      <c r="L43" s="11"/>
      <c r="M43" s="10"/>
      <c r="N43" s="10"/>
      <c r="O43" s="10"/>
      <c r="P43" s="10"/>
      <c r="Q43" s="10"/>
      <c r="R43" s="10"/>
      <c r="S43" s="10"/>
      <c r="T43" s="10"/>
      <c r="U43" s="10"/>
      <c r="V43" s="10"/>
      <c r="W43" s="10"/>
      <c r="X43" s="10"/>
      <c r="Y43" s="10"/>
      <c r="Z43" s="10"/>
    </row>
    <row r="44" spans="1:26" ht="16.5">
      <c r="A44" s="690" t="s">
        <v>957</v>
      </c>
      <c r="B44" s="690"/>
      <c r="C44" s="690"/>
      <c r="D44" s="690"/>
      <c r="E44" s="690"/>
      <c r="F44" s="690"/>
      <c r="G44" s="690"/>
      <c r="H44" s="690"/>
      <c r="I44" s="10"/>
      <c r="J44" s="10"/>
      <c r="K44" s="10"/>
      <c r="L44" s="11"/>
      <c r="M44" s="10"/>
      <c r="N44" s="10"/>
      <c r="O44" s="10"/>
      <c r="P44" s="10"/>
      <c r="Q44" s="10"/>
      <c r="R44" s="10"/>
      <c r="S44" s="10"/>
      <c r="T44" s="10"/>
      <c r="U44" s="10"/>
      <c r="V44" s="10"/>
      <c r="W44" s="10"/>
      <c r="X44" s="10"/>
      <c r="Y44" s="10"/>
      <c r="Z44" s="10"/>
    </row>
    <row r="45" spans="1:26" ht="33.75" customHeight="1">
      <c r="A45" s="691" t="s">
        <v>958</v>
      </c>
      <c r="B45" s="702"/>
      <c r="C45" s="702"/>
      <c r="D45" s="702"/>
      <c r="E45" s="702"/>
      <c r="F45" s="702"/>
      <c r="G45" s="702"/>
      <c r="H45" s="702"/>
      <c r="I45" s="10"/>
      <c r="J45" s="10"/>
      <c r="K45" s="10"/>
      <c r="L45" s="11"/>
      <c r="M45" s="10"/>
      <c r="N45" s="10"/>
      <c r="O45" s="17"/>
      <c r="P45" s="17"/>
      <c r="Q45" s="10"/>
      <c r="R45" s="10"/>
      <c r="S45" s="10"/>
      <c r="T45" s="10"/>
      <c r="U45" s="10"/>
      <c r="V45" s="10"/>
      <c r="W45" s="10"/>
      <c r="X45" s="10"/>
      <c r="Y45" s="10"/>
      <c r="Z45" s="10"/>
    </row>
    <row r="46" spans="1:26" ht="35.25" customHeight="1">
      <c r="A46" s="691" t="s">
        <v>959</v>
      </c>
      <c r="B46" s="702"/>
      <c r="C46" s="702"/>
      <c r="D46" s="702"/>
      <c r="E46" s="702"/>
      <c r="F46" s="702"/>
      <c r="G46" s="702"/>
      <c r="H46" s="702"/>
      <c r="I46" s="10"/>
      <c r="J46" s="10"/>
      <c r="K46" s="10"/>
      <c r="L46" s="11"/>
      <c r="M46" s="10"/>
      <c r="N46" s="10"/>
      <c r="O46" s="17"/>
      <c r="P46" s="17"/>
      <c r="Q46" s="10"/>
      <c r="R46" s="10"/>
      <c r="S46" s="10"/>
      <c r="T46" s="10"/>
      <c r="U46" s="10"/>
      <c r="V46" s="10"/>
      <c r="W46" s="10"/>
      <c r="X46" s="10"/>
      <c r="Y46" s="10"/>
      <c r="Z46" s="10"/>
    </row>
    <row r="47" spans="1:26" ht="36" customHeight="1">
      <c r="A47" s="691" t="s">
        <v>960</v>
      </c>
      <c r="B47" s="702"/>
      <c r="C47" s="702"/>
      <c r="D47" s="702"/>
      <c r="E47" s="702"/>
      <c r="F47" s="702"/>
      <c r="G47" s="702"/>
      <c r="H47" s="702"/>
      <c r="I47" s="10"/>
      <c r="J47" s="10"/>
      <c r="K47" s="10"/>
      <c r="L47" s="11"/>
      <c r="M47" s="10"/>
      <c r="N47" s="10"/>
      <c r="O47" s="17"/>
      <c r="P47" s="17"/>
      <c r="Q47" s="10"/>
      <c r="R47" s="10"/>
      <c r="S47" s="10"/>
      <c r="T47" s="10"/>
      <c r="U47" s="10"/>
      <c r="V47" s="10"/>
      <c r="W47" s="10"/>
      <c r="X47" s="10"/>
      <c r="Y47" s="10"/>
      <c r="Z47" s="10"/>
    </row>
    <row r="48" spans="1:26" ht="17.25">
      <c r="A48" s="19" t="s">
        <v>961</v>
      </c>
      <c r="B48" s="19"/>
      <c r="C48" s="19"/>
      <c r="D48" s="19"/>
      <c r="E48" s="19"/>
      <c r="F48" s="19"/>
      <c r="G48" s="19"/>
      <c r="H48" s="19"/>
      <c r="I48" s="10"/>
      <c r="J48" s="10"/>
      <c r="K48" s="10"/>
      <c r="L48" s="11"/>
      <c r="M48" s="10"/>
      <c r="N48" s="10"/>
      <c r="O48" s="10"/>
      <c r="P48" s="10"/>
      <c r="Q48" s="10"/>
      <c r="R48" s="10"/>
      <c r="S48" s="10"/>
      <c r="T48" s="10"/>
      <c r="U48" s="10"/>
      <c r="V48" s="10"/>
      <c r="W48" s="10"/>
      <c r="X48" s="10"/>
      <c r="Y48" s="10"/>
      <c r="Z48" s="10"/>
    </row>
    <row r="49" spans="1:26" ht="16.5">
      <c r="A49" s="14" t="s">
        <v>33</v>
      </c>
      <c r="B49" s="15"/>
      <c r="C49" s="15"/>
      <c r="D49" s="15"/>
      <c r="E49" s="15"/>
      <c r="F49" s="15"/>
      <c r="G49" s="15"/>
      <c r="H49" s="15"/>
      <c r="I49" s="10"/>
      <c r="J49" s="10"/>
      <c r="K49" s="10"/>
      <c r="L49" s="11"/>
      <c r="M49" s="10"/>
      <c r="N49" s="10"/>
      <c r="O49" s="10"/>
      <c r="P49" s="10"/>
      <c r="Q49" s="10"/>
      <c r="R49" s="10"/>
      <c r="S49" s="10"/>
      <c r="T49" s="10"/>
      <c r="U49" s="10"/>
      <c r="V49" s="10"/>
      <c r="W49" s="10"/>
      <c r="X49" s="10"/>
      <c r="Y49" s="10"/>
      <c r="Z49" s="10"/>
    </row>
    <row r="50" spans="1:26" ht="16.5">
      <c r="A50" s="700" t="s">
        <v>41</v>
      </c>
      <c r="B50" s="700"/>
      <c r="C50" s="700"/>
      <c r="D50" s="700"/>
      <c r="E50" s="700"/>
      <c r="F50" s="700"/>
      <c r="G50" s="700"/>
      <c r="H50" s="700"/>
      <c r="I50" s="10"/>
      <c r="J50" s="10"/>
      <c r="K50" s="10"/>
      <c r="L50" s="11"/>
      <c r="M50" s="10"/>
      <c r="N50" s="10"/>
      <c r="O50" s="10"/>
      <c r="P50" s="10"/>
      <c r="Q50" s="10"/>
      <c r="R50" s="10"/>
      <c r="S50" s="10"/>
      <c r="T50" s="10"/>
      <c r="U50" s="10"/>
      <c r="V50" s="10"/>
      <c r="W50" s="10"/>
      <c r="X50" s="10"/>
      <c r="Y50" s="10"/>
      <c r="Z50" s="10"/>
    </row>
    <row r="51" spans="1:26" ht="9.75" customHeight="1">
      <c r="A51" s="2"/>
      <c r="B51" s="2"/>
      <c r="C51" s="2"/>
      <c r="D51" s="2"/>
      <c r="E51" s="2"/>
      <c r="F51" s="2"/>
      <c r="G51" s="2"/>
      <c r="H51" s="2"/>
      <c r="L51" s="1"/>
    </row>
    <row r="52" spans="1:26" ht="16.5">
      <c r="A52" s="699" t="s">
        <v>224</v>
      </c>
      <c r="B52" s="699"/>
      <c r="C52" s="699" t="s">
        <v>225</v>
      </c>
      <c r="D52" s="699"/>
      <c r="E52" s="699" t="s">
        <v>1032</v>
      </c>
      <c r="F52" s="699"/>
      <c r="G52" s="60" t="s">
        <v>89</v>
      </c>
      <c r="H52" s="60"/>
      <c r="I52" s="60"/>
      <c r="J52" s="60"/>
      <c r="K52" s="60"/>
      <c r="L52" s="55"/>
      <c r="M52" s="61"/>
      <c r="N52" s="60"/>
      <c r="O52" s="60"/>
      <c r="P52" s="60"/>
      <c r="Q52" s="60"/>
      <c r="R52" s="60"/>
      <c r="S52" s="60"/>
      <c r="T52" s="60"/>
      <c r="U52" s="60"/>
      <c r="V52" s="60"/>
      <c r="W52" s="60"/>
      <c r="X52" s="60"/>
      <c r="Y52" s="60"/>
      <c r="Z52" s="60"/>
    </row>
    <row r="53" spans="1:26" ht="15">
      <c r="A53" s="24"/>
      <c r="B53" s="24"/>
      <c r="C53" s="24"/>
      <c r="D53" s="24"/>
      <c r="E53" s="24"/>
      <c r="F53" s="24"/>
      <c r="G53" s="24"/>
      <c r="H53" s="24"/>
      <c r="I53" s="24"/>
      <c r="J53" s="24"/>
      <c r="K53" s="24"/>
      <c r="L53" s="62"/>
      <c r="M53" s="24"/>
      <c r="N53" s="24"/>
      <c r="O53" s="24"/>
      <c r="P53" s="24"/>
      <c r="Q53" s="24"/>
      <c r="R53" s="24"/>
      <c r="S53" s="24"/>
      <c r="T53" s="24"/>
      <c r="U53" s="24"/>
      <c r="V53" s="24"/>
      <c r="W53" s="24"/>
      <c r="X53" s="24"/>
      <c r="Y53" s="24"/>
      <c r="Z53" s="24"/>
    </row>
    <row r="54" spans="1:26" ht="15">
      <c r="A54" s="24"/>
      <c r="B54" s="24"/>
      <c r="C54" s="24"/>
      <c r="D54" s="24"/>
      <c r="E54" s="24"/>
      <c r="F54" s="24"/>
      <c r="G54" s="24"/>
      <c r="H54" s="24"/>
      <c r="I54" s="24"/>
      <c r="J54" s="24"/>
      <c r="K54" s="24"/>
      <c r="L54" s="62"/>
      <c r="M54" s="24"/>
      <c r="N54" s="24"/>
      <c r="O54" s="24"/>
      <c r="P54" s="24"/>
      <c r="Q54" s="24"/>
      <c r="R54" s="24"/>
      <c r="S54" s="24"/>
      <c r="T54" s="24"/>
      <c r="U54" s="24"/>
      <c r="V54" s="24"/>
      <c r="W54" s="24"/>
      <c r="X54" s="24"/>
      <c r="Y54" s="24"/>
      <c r="Z54" s="24"/>
    </row>
    <row r="55" spans="1:26" ht="15">
      <c r="A55" s="24"/>
      <c r="B55" s="24"/>
      <c r="C55" s="24"/>
      <c r="D55" s="24"/>
      <c r="E55" s="24"/>
      <c r="F55" s="24"/>
      <c r="G55" s="24"/>
      <c r="H55" s="24"/>
      <c r="I55" s="24"/>
      <c r="J55" s="24"/>
      <c r="K55" s="24"/>
      <c r="L55" s="62"/>
      <c r="M55" s="24"/>
      <c r="N55" s="24"/>
      <c r="O55" s="24"/>
      <c r="P55" s="24"/>
      <c r="Q55" s="24"/>
      <c r="R55" s="24"/>
      <c r="S55" s="24"/>
      <c r="T55" s="24"/>
      <c r="U55" s="24"/>
      <c r="V55" s="24"/>
      <c r="W55" s="24"/>
      <c r="X55" s="24"/>
      <c r="Y55" s="24"/>
      <c r="Z55" s="24"/>
    </row>
    <row r="56" spans="1:26" ht="15">
      <c r="A56" s="24"/>
      <c r="B56" s="24"/>
      <c r="C56" s="24"/>
      <c r="D56" s="24"/>
      <c r="E56" s="24"/>
      <c r="F56" s="24"/>
      <c r="G56" s="24"/>
      <c r="H56" s="24"/>
      <c r="I56" s="24"/>
      <c r="J56" s="24"/>
      <c r="K56" s="24"/>
      <c r="L56" s="62"/>
      <c r="M56" s="24"/>
      <c r="N56" s="24"/>
      <c r="O56" s="24"/>
      <c r="P56" s="24"/>
      <c r="Q56" s="24"/>
      <c r="R56" s="24"/>
      <c r="S56" s="24"/>
      <c r="T56" s="24"/>
      <c r="U56" s="24"/>
      <c r="V56" s="24"/>
      <c r="W56" s="24"/>
      <c r="X56" s="24"/>
      <c r="Y56" s="24"/>
      <c r="Z56" s="24"/>
    </row>
    <row r="57" spans="1:26" ht="15">
      <c r="A57" s="24"/>
      <c r="B57" s="24"/>
      <c r="C57" s="24"/>
      <c r="D57" s="24"/>
      <c r="E57" s="24"/>
      <c r="F57" s="24"/>
      <c r="G57" s="24"/>
      <c r="H57" s="24"/>
      <c r="I57" s="24"/>
      <c r="J57" s="24"/>
      <c r="K57" s="24"/>
      <c r="L57" s="62"/>
      <c r="M57" s="24"/>
      <c r="N57" s="24"/>
      <c r="O57" s="24"/>
      <c r="P57" s="24"/>
      <c r="Q57" s="24"/>
      <c r="R57" s="24"/>
      <c r="S57" s="24"/>
      <c r="T57" s="24"/>
      <c r="U57" s="24"/>
      <c r="V57" s="24"/>
      <c r="W57" s="24"/>
      <c r="X57" s="24"/>
      <c r="Y57" s="24"/>
      <c r="Z57" s="24"/>
    </row>
    <row r="58" spans="1:26" ht="16.5">
      <c r="A58" s="699" t="s">
        <v>154</v>
      </c>
      <c r="B58" s="699"/>
      <c r="C58" s="699" t="s">
        <v>1034</v>
      </c>
      <c r="D58" s="699"/>
      <c r="E58" s="699" t="s">
        <v>1033</v>
      </c>
      <c r="F58" s="699"/>
      <c r="G58" s="699" t="s">
        <v>964</v>
      </c>
      <c r="H58" s="699"/>
      <c r="I58" s="24"/>
      <c r="J58" s="24"/>
      <c r="K58" s="24"/>
      <c r="L58" s="62"/>
      <c r="M58" s="24"/>
      <c r="N58" s="24"/>
      <c r="O58" s="24"/>
      <c r="P58" s="24"/>
      <c r="Q58" s="24"/>
      <c r="R58" s="24"/>
      <c r="S58" s="24"/>
      <c r="T58" s="24"/>
      <c r="U58" s="24"/>
      <c r="V58" s="24"/>
      <c r="W58" s="24"/>
      <c r="X58" s="24"/>
      <c r="Y58" s="24"/>
      <c r="Z58" s="24"/>
    </row>
    <row r="59" spans="1:26">
      <c r="L59" s="1"/>
    </row>
  </sheetData>
  <mergeCells count="37">
    <mergeCell ref="A1:H1"/>
    <mergeCell ref="A2:H2"/>
    <mergeCell ref="A3:C3"/>
    <mergeCell ref="D3:H3"/>
    <mergeCell ref="A4:C4"/>
    <mergeCell ref="D4:H4"/>
    <mergeCell ref="A36:H36"/>
    <mergeCell ref="D6:H6"/>
    <mergeCell ref="A8:H8"/>
    <mergeCell ref="A9:H9"/>
    <mergeCell ref="A11:H11"/>
    <mergeCell ref="A12:H12"/>
    <mergeCell ref="A14:H14"/>
    <mergeCell ref="A24:H24"/>
    <mergeCell ref="A32:H32"/>
    <mergeCell ref="A33:H33"/>
    <mergeCell ref="A34:H34"/>
    <mergeCell ref="A35:H35"/>
    <mergeCell ref="A50:H50"/>
    <mergeCell ref="A37:H37"/>
    <mergeCell ref="A38:H38"/>
    <mergeCell ref="A39:H39"/>
    <mergeCell ref="A40:H40"/>
    <mergeCell ref="A41:H41"/>
    <mergeCell ref="A42:H42"/>
    <mergeCell ref="A43:H43"/>
    <mergeCell ref="A44:H44"/>
    <mergeCell ref="A45:H45"/>
    <mergeCell ref="A46:H46"/>
    <mergeCell ref="A47:H47"/>
    <mergeCell ref="A58:B58"/>
    <mergeCell ref="G58:H58"/>
    <mergeCell ref="C52:D52"/>
    <mergeCell ref="C58:D58"/>
    <mergeCell ref="E52:F52"/>
    <mergeCell ref="E58:F58"/>
    <mergeCell ref="A52:B52"/>
  </mergeCells>
  <pageMargins left="0.97" right="0.39" top="0.71" bottom="0.57999999999999996" header="0.31496062992125984" footer="0.57999999999999996"/>
  <pageSetup paperSize="9" scale="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Spinner 1">
              <controlPr defaultSize="0" autoPict="0">
                <anchor moveWithCells="1" sizeWithCells="1">
                  <from>
                    <xdr:col>8</xdr:col>
                    <xdr:colOff>161925</xdr:colOff>
                    <xdr:row>0</xdr:row>
                    <xdr:rowOff>28575</xdr:rowOff>
                  </from>
                  <to>
                    <xdr:col>8</xdr:col>
                    <xdr:colOff>542925</xdr:colOff>
                    <xdr:row>1</xdr:row>
                    <xdr:rowOff>333375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4C7FD-0F1E-48E8-8AE2-B7B19E13BD0D}">
  <sheetPr codeName="Sheet23"/>
  <dimension ref="A1:Z57"/>
  <sheetViews>
    <sheetView view="pageBreakPreview" zoomScale="85" zoomScaleNormal="130" zoomScaleSheetLayoutView="85" workbookViewId="0">
      <pane ySplit="9" topLeftCell="A10" activePane="bottomLeft" state="frozen"/>
      <selection pane="bottomLeft" activeCell="L2" sqref="L2"/>
    </sheetView>
  </sheetViews>
  <sheetFormatPr defaultRowHeight="14.25"/>
  <cols>
    <col min="1" max="1" width="11.875" customWidth="1"/>
    <col min="2" max="2" width="14.875" customWidth="1"/>
    <col min="3" max="3" width="14" customWidth="1"/>
    <col min="4" max="4" width="14.375" customWidth="1"/>
    <col min="5" max="5" width="11.375" customWidth="1"/>
    <col min="6" max="6" width="12.125" customWidth="1"/>
    <col min="7" max="7" width="15.625" customWidth="1"/>
    <col min="8" max="8" width="13.875" customWidth="1"/>
    <col min="10" max="10" width="4.875" hidden="1" customWidth="1"/>
    <col min="11" max="11" width="5.875" hidden="1" customWidth="1"/>
    <col min="12" max="12" width="7.25" customWidth="1"/>
    <col min="13" max="13" width="23.375" bestFit="1" customWidth="1"/>
    <col min="14" max="14" width="13.375" bestFit="1" customWidth="1"/>
    <col min="15" max="15" width="35" customWidth="1"/>
    <col min="16" max="16" width="102.25" customWidth="1"/>
    <col min="17" max="17" width="25.25" customWidth="1"/>
    <col min="18" max="18" width="18.25" customWidth="1"/>
    <col min="19" max="19" width="18" customWidth="1"/>
    <col min="20" max="20" width="17.625" customWidth="1"/>
    <col min="21" max="21" width="13.375" customWidth="1"/>
    <col min="22" max="22" width="29.375" customWidth="1"/>
    <col min="23" max="23" width="48.75" customWidth="1"/>
    <col min="24" max="24" width="65" customWidth="1"/>
    <col min="25" max="25" width="17.375" customWidth="1"/>
  </cols>
  <sheetData>
    <row r="1" spans="1:26" ht="21" customHeight="1">
      <c r="A1" s="669"/>
      <c r="B1" s="669"/>
      <c r="C1" s="669"/>
      <c r="D1" s="669"/>
      <c r="E1" s="669"/>
      <c r="F1" s="669"/>
      <c r="G1" s="669"/>
      <c r="H1" s="669"/>
      <c r="L1" s="164" t="s">
        <v>22</v>
      </c>
      <c r="M1" s="164" t="s">
        <v>39</v>
      </c>
      <c r="N1" s="164" t="s">
        <v>0</v>
      </c>
      <c r="O1" s="164" t="s">
        <v>1</v>
      </c>
      <c r="P1" s="164" t="s">
        <v>4</v>
      </c>
      <c r="Q1" s="164" t="s">
        <v>20</v>
      </c>
      <c r="R1" s="164" t="s">
        <v>21</v>
      </c>
      <c r="S1" s="164" t="s">
        <v>38</v>
      </c>
      <c r="T1" s="165" t="s">
        <v>3</v>
      </c>
      <c r="U1" s="164" t="s">
        <v>2</v>
      </c>
      <c r="V1" s="164" t="s">
        <v>5</v>
      </c>
      <c r="W1" s="164" t="s">
        <v>14</v>
      </c>
      <c r="X1" s="164" t="s">
        <v>43</v>
      </c>
      <c r="Y1" s="164" t="s">
        <v>35</v>
      </c>
    </row>
    <row r="2" spans="1:26" ht="27" customHeight="1">
      <c r="A2" s="708"/>
      <c r="B2" s="708"/>
      <c r="C2" s="708"/>
      <c r="D2" s="708"/>
      <c r="E2" s="708"/>
      <c r="F2" s="708"/>
      <c r="G2" s="708"/>
      <c r="H2" s="708"/>
      <c r="L2" s="166">
        <f>+PYC!K2</f>
        <v>316</v>
      </c>
      <c r="M2" s="167" t="str">
        <f>IFERROR(DGET(List!$C$1:$P$2242,BBNT!L1,_xlnm.Criteria),"")</f>
        <v>53/BBNT/KM440+630</v>
      </c>
      <c r="N2" s="168">
        <f>IFERROR(DGET(List!$C$1:$P$2242,BBNT!M1,_xlnm.Criteria),"")</f>
        <v>46124</v>
      </c>
      <c r="O2" s="167" t="str">
        <f>IFERROR(DGET(List!$C$1:$P$2242,BBNT!N1,_xlnm.Criteria),"")</f>
        <v>Lắp đặt tấm HLTS</v>
      </c>
      <c r="P2" s="167" t="str">
        <f>IFERROR(DGET(List!$C$1:$P$2242,BBNT!O1,_xlnm.Criteria),"")</f>
        <v>Lắp đặt tấm HLTS bổ sung mới</v>
      </c>
      <c r="Q2" s="177">
        <f>IFERROR(DGET(List!$C$1:$P$2242,BBNT!P1,_xlnm.Criteria),"")</f>
        <v>440600</v>
      </c>
      <c r="R2" s="177">
        <f>IFERROR(DGET(List!$C$1:$P$2242,BBNT!Q1,_xlnm.Criteria),"")</f>
        <v>440644</v>
      </c>
      <c r="S2" s="167" t="str">
        <f>IFERROR(DGET(List!$C$1:$P$2242,BBNT!R1,_xlnm.Criteria),"")</f>
        <v>P</v>
      </c>
      <c r="T2" s="167">
        <f>IFERROR(DGET(List!$C$1:$P$2242,BBNT!S1,_xlnm.Criteria),"")</f>
        <v>44</v>
      </c>
      <c r="U2" s="167" t="str">
        <f>IFERROR(DGET(List!$C$1:$P$2242,BBNT!T1,_xlnm.Criteria),"")</f>
        <v>m</v>
      </c>
      <c r="V2" s="167" t="str">
        <f>IFERROR(DGET(List!$C$1:$P$2242,BBNT!U1,_xlnm.Criteria),"")</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W2" s="167" t="str">
        <f>IFERROR(DGET(List!$C$1:$P$2242,BBNT!V1,_xlnm.Criteria),"")</f>
        <v>QCVN41:2024/BGTVT - Quy chuẩn kỹ thuật quốc gia về biển báo hiệu đường bộ</v>
      </c>
      <c r="X2" s="167" t="str">
        <f>IFERROR(DGET(List!$C$1:$P$2242,BBNT!W1,_xlnm.Criteria),"")</f>
        <v>BB</v>
      </c>
      <c r="Y2" s="167" t="str">
        <f>IFERROR(DGET(List!$C$1:$P$2242,BBNT!X1,_xlnm.Criteria),"")</f>
        <v>Tạ Khoa</v>
      </c>
    </row>
    <row r="3" spans="1:26" ht="18" customHeight="1">
      <c r="A3" s="668" t="s">
        <v>854</v>
      </c>
      <c r="B3" s="668"/>
      <c r="C3" s="668"/>
      <c r="D3" s="695" t="s">
        <v>24</v>
      </c>
      <c r="E3" s="695"/>
      <c r="F3" s="695"/>
      <c r="G3" s="695"/>
      <c r="H3" s="695"/>
      <c r="L3" s="1"/>
      <c r="Q3" s="182" t="str">
        <f>IFERROR("Km"&amp;INT(Q2/1000)&amp;"+" &amp; TEXT(MOD(INT(Q2),1000),"000") &amp; MID(TEXT(Q2,"0,00"),FIND(",",TEXT(Q2,"0,00")),99),"")</f>
        <v>Km440+600,00</v>
      </c>
      <c r="R3" s="182" t="str">
        <f>IFERROR("Km"&amp;INT(R2/1000)&amp;"+" &amp; TEXT(MOD(INT(R2),1000),"000") &amp; MID(TEXT(R2,"0,00"),FIND(",",TEXT(R2,"0,00")),99),"")</f>
        <v>Km440+644,00</v>
      </c>
      <c r="S3" s="182" t="str">
        <f>IFERROR("Km"&amp;INT(S2/1000)&amp;"+" &amp; TEXT(MOD(INT(S2),1000),"000") &amp; MID(TEXT(S2,"0,00"),FIND(",",TEXT(S2,"0,00")),99),"")</f>
        <v/>
      </c>
    </row>
    <row r="4" spans="1:26" ht="16.5">
      <c r="A4" s="669" t="s">
        <v>89</v>
      </c>
      <c r="B4" s="669"/>
      <c r="C4" s="669"/>
      <c r="D4" s="695" t="s">
        <v>25</v>
      </c>
      <c r="E4" s="695"/>
      <c r="F4" s="695"/>
      <c r="G4" s="695"/>
      <c r="H4" s="695"/>
      <c r="L4" s="1"/>
      <c r="Q4" s="179" t="str">
        <f>IF(R2="",Q3,Q3&amp;" -:- "&amp;R3)</f>
        <v>Km440+600,00 -:- Km440+644,00</v>
      </c>
      <c r="R4" s="170"/>
    </row>
    <row r="5" spans="1:26" ht="6.75" customHeight="1">
      <c r="A5" s="10"/>
      <c r="B5" s="10"/>
      <c r="C5" s="10"/>
      <c r="D5" s="10"/>
      <c r="E5" s="10"/>
      <c r="F5" s="10"/>
      <c r="G5" s="10"/>
      <c r="H5" s="10"/>
      <c r="L5" s="1"/>
      <c r="Q5" s="180"/>
      <c r="R5" s="10"/>
    </row>
    <row r="6" spans="1:26" ht="16.5">
      <c r="D6" s="703" t="str">
        <f>"Sơn La, ngày "&amp;DAY(N2)&amp;" tháng "&amp;MONTH(N2)&amp;" năm 2026"</f>
        <v>Sơn La, ngày 12 tháng 4 năm 2026</v>
      </c>
      <c r="E6" s="703"/>
      <c r="F6" s="703"/>
      <c r="G6" s="703"/>
      <c r="H6" s="703"/>
      <c r="L6" s="1"/>
      <c r="Q6" s="181" t="str">
        <f>IF(S2="",Q4,Q4&amp;" ("&amp;S2&amp;")")</f>
        <v>Km440+600,00 -:- Km440+644,00 (P)</v>
      </c>
      <c r="R6" s="10"/>
    </row>
    <row r="7" spans="1:26" ht="16.5">
      <c r="D7" s="363"/>
      <c r="E7" s="363"/>
      <c r="F7" s="363"/>
      <c r="G7" s="363"/>
      <c r="H7" s="363"/>
      <c r="L7" s="1"/>
      <c r="Q7" s="180"/>
      <c r="R7" s="10"/>
    </row>
    <row r="8" spans="1:26" ht="16.5">
      <c r="A8" s="704" t="str">
        <f>"BIÊN BẢN SỐ: "&amp;M2</f>
        <v>BIÊN BẢN SỐ: 53/BBNT/KM440+630</v>
      </c>
      <c r="B8" s="704"/>
      <c r="C8" s="704"/>
      <c r="D8" s="704"/>
      <c r="E8" s="704"/>
      <c r="F8" s="704"/>
      <c r="G8" s="704"/>
      <c r="H8" s="704"/>
      <c r="L8" s="1"/>
    </row>
    <row r="9" spans="1:26" ht="32.25" customHeight="1">
      <c r="A9" s="705" t="s">
        <v>1031</v>
      </c>
      <c r="B9" s="704"/>
      <c r="C9" s="704"/>
      <c r="D9" s="704"/>
      <c r="E9" s="704"/>
      <c r="F9" s="704"/>
      <c r="G9" s="704"/>
      <c r="H9" s="704"/>
      <c r="L9" s="1"/>
    </row>
    <row r="10" spans="1:26" ht="14.25" customHeight="1">
      <c r="A10" s="365"/>
      <c r="B10" s="364"/>
      <c r="C10" s="364"/>
      <c r="D10" s="364"/>
      <c r="E10" s="364"/>
      <c r="F10" s="364"/>
      <c r="G10" s="364"/>
      <c r="H10" s="364"/>
      <c r="L10" s="1"/>
    </row>
    <row r="11" spans="1:26" ht="16.5">
      <c r="A11" s="706" t="s">
        <v>36</v>
      </c>
      <c r="B11" s="707"/>
      <c r="C11" s="707"/>
      <c r="D11" s="707"/>
      <c r="E11" s="707"/>
      <c r="F11" s="707"/>
      <c r="G11" s="707"/>
      <c r="H11" s="707"/>
      <c r="I11" s="10"/>
      <c r="J11" s="10"/>
      <c r="K11" s="10"/>
      <c r="L11" s="11"/>
      <c r="M11" s="10"/>
      <c r="N11" s="10"/>
      <c r="O11" s="83"/>
      <c r="P11" s="10"/>
      <c r="Q11" s="10"/>
      <c r="R11" s="10"/>
      <c r="S11" s="10"/>
      <c r="T11" s="10"/>
      <c r="U11" s="10"/>
      <c r="V11" s="10"/>
      <c r="W11" s="10"/>
      <c r="X11" s="10"/>
      <c r="Y11" s="10"/>
      <c r="Z11" s="10"/>
    </row>
    <row r="12" spans="1:26" ht="49.5" customHeight="1">
      <c r="A12" s="689" t="str">
        <f>"Dự án: "&amp;'Đầu vào'!B1</f>
        <v>Dự án: Sửa chữa đột xuất sạt lở ta luy âm, hư hỏng công trình các đoạn tuyến Km410+530 - Km410+573, Km439+440 - Km439+448, Km440+210, Km440+250, Km440+600, Km440+630, Km442+620, Km442+660, Km443+047 trên QL.37</v>
      </c>
      <c r="B12" s="689"/>
      <c r="C12" s="689"/>
      <c r="D12" s="689"/>
      <c r="E12" s="689"/>
      <c r="F12" s="689"/>
      <c r="G12" s="689"/>
      <c r="H12" s="689"/>
      <c r="I12" s="10"/>
      <c r="J12" s="10"/>
      <c r="K12" s="10"/>
      <c r="L12" s="11"/>
      <c r="M12" s="10"/>
      <c r="N12" s="10"/>
      <c r="O12" s="10"/>
      <c r="P12" s="299" t="str">
        <f>+A12</f>
        <v>Dự án: Sửa chữa đột xuất sạt lở ta luy âm, hư hỏng công trình các đoạn tuyến Km410+530 - Km410+573, Km439+440 - Km439+448, Km440+210, Km440+250, Km440+600, Km440+630, Km442+620, Km442+660, Km443+047 trên QL.37</v>
      </c>
      <c r="Q12" s="10"/>
      <c r="R12" s="10"/>
      <c r="S12" s="10"/>
      <c r="T12" s="10"/>
      <c r="U12" s="10"/>
      <c r="V12" s="10"/>
      <c r="W12" s="10"/>
      <c r="X12" s="10"/>
      <c r="Y12" s="10"/>
      <c r="Z12" s="10"/>
    </row>
    <row r="13" spans="1:26" ht="16.5">
      <c r="A13" s="12" t="str">
        <f>+BBNT!A11</f>
        <v>Gói thầu: Gói số 01: Sửa chữa công trình</v>
      </c>
      <c r="B13" s="12"/>
      <c r="C13" s="12"/>
      <c r="D13" s="12"/>
      <c r="E13" s="12"/>
      <c r="F13" s="12"/>
      <c r="G13" s="12"/>
      <c r="H13" s="12"/>
      <c r="I13" s="10"/>
      <c r="J13" s="10"/>
      <c r="K13" s="10"/>
      <c r="L13" s="11"/>
      <c r="M13" s="10"/>
      <c r="N13" s="10"/>
      <c r="O13" s="10"/>
      <c r="P13" s="10"/>
      <c r="Q13" s="10"/>
      <c r="R13" s="10"/>
      <c r="S13" s="10"/>
      <c r="T13" s="10"/>
      <c r="U13" s="10"/>
      <c r="V13" s="10"/>
      <c r="W13" s="10"/>
      <c r="X13" s="10"/>
      <c r="Y13" s="10"/>
      <c r="Z13" s="10"/>
    </row>
    <row r="14" spans="1:26" ht="16.5">
      <c r="A14" s="687" t="str">
        <f>"Hạng mục: "&amp;P2&amp;"; Lý trình: "&amp;Q6</f>
        <v>Hạng mục: Lắp đặt tấm HLTS bổ sung mới; Lý trình: Km440+600,00 -:- Km440+644,00 (P)</v>
      </c>
      <c r="B14" s="687"/>
      <c r="C14" s="687"/>
      <c r="D14" s="687"/>
      <c r="E14" s="687"/>
      <c r="F14" s="687"/>
      <c r="G14" s="687"/>
      <c r="H14" s="687"/>
      <c r="I14" s="10"/>
      <c r="J14" s="10"/>
      <c r="K14" s="10"/>
      <c r="L14" s="11"/>
      <c r="M14" s="10"/>
      <c r="N14" s="10"/>
      <c r="O14" s="20"/>
      <c r="P14" s="87" t="str">
        <f>+A14</f>
        <v>Hạng mục: Lắp đặt tấm HLTS bổ sung mới; Lý trình: Km440+600,00 -:- Km440+644,00 (P)</v>
      </c>
      <c r="Q14" s="10"/>
      <c r="R14" s="10"/>
      <c r="S14" s="10"/>
      <c r="T14" s="10"/>
      <c r="U14" s="10"/>
      <c r="V14" s="10"/>
      <c r="W14" s="10"/>
      <c r="X14" s="10"/>
      <c r="Y14" s="10"/>
      <c r="Z14" s="10"/>
    </row>
    <row r="15" spans="1:26" ht="16.5">
      <c r="A15" s="12" t="str">
        <f>"Địa điểm xây dựng: Xã "&amp;Y2&amp;", Tỉnh Sơn La"</f>
        <v>Địa điểm xây dựng: Xã Tạ Khoa, Tỉnh Sơn La</v>
      </c>
      <c r="B15" s="12"/>
      <c r="C15" s="12"/>
      <c r="D15" s="12"/>
      <c r="E15" s="12"/>
      <c r="F15" s="12"/>
      <c r="G15" s="12"/>
      <c r="H15" s="12"/>
      <c r="I15" s="10"/>
      <c r="J15" s="10"/>
      <c r="K15" s="10"/>
      <c r="L15" s="11"/>
      <c r="M15" s="10"/>
      <c r="N15" s="10"/>
      <c r="O15" s="10"/>
      <c r="P15" s="10"/>
      <c r="Q15" s="10"/>
      <c r="R15" s="10"/>
      <c r="S15" s="10"/>
      <c r="T15" s="10"/>
      <c r="U15" s="10"/>
      <c r="V15" s="10"/>
      <c r="W15" s="10"/>
      <c r="X15" s="10"/>
      <c r="Y15" s="10"/>
      <c r="Z15" s="10"/>
    </row>
    <row r="16" spans="1:26" ht="16.5">
      <c r="A16" s="9" t="s">
        <v>26</v>
      </c>
      <c r="B16" s="10"/>
      <c r="C16" s="10"/>
      <c r="D16" s="10"/>
      <c r="E16" s="10"/>
      <c r="F16" s="10"/>
      <c r="G16" s="10"/>
      <c r="H16" s="10"/>
      <c r="I16" s="10"/>
      <c r="J16" s="10"/>
      <c r="K16" s="10"/>
      <c r="L16" s="11"/>
      <c r="M16" s="10"/>
      <c r="N16" s="10"/>
      <c r="O16" s="10"/>
      <c r="P16" s="10"/>
      <c r="Q16" s="10"/>
      <c r="R16" s="10"/>
      <c r="S16" s="10"/>
      <c r="T16" s="10"/>
      <c r="U16" s="10"/>
      <c r="V16" s="10"/>
      <c r="W16" s="10"/>
      <c r="X16" s="10"/>
      <c r="Y16" s="10"/>
      <c r="Z16" s="10"/>
    </row>
    <row r="17" spans="1:26" ht="16.5">
      <c r="A17" s="9" t="s">
        <v>949</v>
      </c>
      <c r="B17" s="10"/>
      <c r="C17" s="10"/>
      <c r="D17" s="10"/>
      <c r="E17" s="10"/>
      <c r="F17" s="10"/>
      <c r="G17" s="10"/>
      <c r="H17" s="10"/>
      <c r="I17" s="10"/>
      <c r="J17" s="10"/>
      <c r="K17" s="10"/>
      <c r="L17" s="11"/>
      <c r="M17" s="10"/>
      <c r="N17" s="10"/>
      <c r="O17" s="10"/>
      <c r="P17" s="10"/>
      <c r="Q17" s="10"/>
      <c r="R17" s="10"/>
      <c r="S17" s="10"/>
      <c r="T17" s="10"/>
      <c r="U17" s="10"/>
      <c r="V17" s="10"/>
      <c r="W17" s="10"/>
      <c r="X17" s="10"/>
      <c r="Y17" s="10"/>
      <c r="Z17" s="10"/>
    </row>
    <row r="18" spans="1:26" ht="16.5">
      <c r="A18" s="160" t="s">
        <v>950</v>
      </c>
      <c r="B18" s="10"/>
      <c r="C18" s="10"/>
      <c r="D18" s="13" t="s">
        <v>1222</v>
      </c>
      <c r="E18" s="13"/>
      <c r="F18" s="10"/>
      <c r="G18" s="10"/>
      <c r="H18" s="10"/>
      <c r="I18" s="10"/>
      <c r="J18" s="10"/>
      <c r="K18" s="10"/>
      <c r="L18" s="11"/>
      <c r="M18" s="10"/>
      <c r="N18" s="10"/>
      <c r="O18" s="10"/>
      <c r="P18" s="10"/>
      <c r="Q18" s="10"/>
      <c r="R18" s="10"/>
      <c r="S18" s="10"/>
      <c r="T18" s="10"/>
      <c r="U18" s="10"/>
      <c r="V18" s="10"/>
      <c r="W18" s="10"/>
      <c r="X18" s="10"/>
      <c r="Y18" s="10"/>
      <c r="Z18" s="10"/>
    </row>
    <row r="19" spans="1:26" ht="16.5">
      <c r="A19" s="9" t="s">
        <v>1021</v>
      </c>
      <c r="B19" s="10"/>
      <c r="C19" s="10"/>
      <c r="D19" s="10"/>
      <c r="E19" s="10"/>
      <c r="F19" s="10"/>
      <c r="G19" s="10"/>
      <c r="H19" s="10"/>
      <c r="I19" s="10"/>
      <c r="J19" s="10"/>
      <c r="K19" s="10"/>
      <c r="L19" s="11"/>
      <c r="M19" s="10"/>
      <c r="N19" s="10"/>
      <c r="O19" s="10"/>
      <c r="P19" s="10"/>
      <c r="Q19" s="10"/>
      <c r="R19" s="10"/>
      <c r="S19" s="10"/>
      <c r="T19" s="10"/>
      <c r="U19" s="10"/>
      <c r="V19" s="10"/>
      <c r="W19" s="10"/>
      <c r="X19" s="10"/>
      <c r="Y19" s="10"/>
      <c r="Z19" s="10"/>
    </row>
    <row r="20" spans="1:26" ht="16.5">
      <c r="A20" s="160" t="s">
        <v>1025</v>
      </c>
      <c r="B20" s="10"/>
      <c r="C20" s="10"/>
      <c r="D20" s="13" t="s">
        <v>911</v>
      </c>
      <c r="E20" s="13"/>
      <c r="F20" s="10"/>
      <c r="G20" s="10"/>
      <c r="H20" s="10"/>
      <c r="I20" s="10"/>
      <c r="J20" s="10"/>
      <c r="K20" s="10"/>
      <c r="L20" s="11"/>
      <c r="M20" s="10"/>
      <c r="N20" s="10"/>
      <c r="O20" s="10"/>
      <c r="P20" s="10"/>
      <c r="Q20" s="10"/>
      <c r="R20" s="10"/>
      <c r="S20" s="10"/>
      <c r="T20" s="10"/>
      <c r="U20" s="10"/>
      <c r="V20" s="10"/>
      <c r="W20" s="10"/>
      <c r="X20" s="10"/>
      <c r="Y20" s="10"/>
      <c r="Z20" s="10"/>
    </row>
    <row r="21" spans="1:26" ht="16.5">
      <c r="A21" s="160" t="s">
        <v>1029</v>
      </c>
      <c r="B21" s="10"/>
      <c r="C21" s="10"/>
      <c r="D21" s="13" t="s">
        <v>1019</v>
      </c>
      <c r="E21" s="13"/>
      <c r="F21" s="10"/>
      <c r="G21" s="10"/>
      <c r="H21" s="10"/>
      <c r="I21" s="10"/>
      <c r="J21" s="10"/>
      <c r="K21" s="10"/>
      <c r="L21" s="11"/>
      <c r="M21" s="10"/>
      <c r="N21" s="10"/>
      <c r="O21" s="10"/>
      <c r="P21" s="10"/>
      <c r="Q21" s="10"/>
      <c r="R21" s="10"/>
      <c r="S21" s="10"/>
      <c r="T21" s="10"/>
      <c r="U21" s="10"/>
      <c r="V21" s="10"/>
      <c r="W21" s="10"/>
      <c r="X21" s="10"/>
      <c r="Y21" s="10"/>
      <c r="Z21" s="10"/>
    </row>
    <row r="22" spans="1:26" ht="16.5">
      <c r="A22" s="690" t="s">
        <v>948</v>
      </c>
      <c r="B22" s="690"/>
      <c r="C22" s="690"/>
      <c r="D22" s="690"/>
      <c r="E22" s="690"/>
      <c r="F22" s="690"/>
      <c r="G22" s="690"/>
      <c r="H22" s="690"/>
      <c r="I22" s="10"/>
      <c r="J22" s="10"/>
      <c r="K22" s="10"/>
      <c r="L22" s="11"/>
      <c r="M22" s="10"/>
      <c r="N22" s="10"/>
      <c r="O22" s="113"/>
      <c r="P22" s="10"/>
      <c r="Q22" s="10"/>
      <c r="R22" s="10"/>
      <c r="S22" s="10"/>
      <c r="T22" s="10"/>
      <c r="U22" s="10"/>
      <c r="V22" s="10"/>
      <c r="W22" s="10"/>
      <c r="X22" s="10"/>
      <c r="Y22" s="10"/>
      <c r="Z22" s="10"/>
    </row>
    <row r="23" spans="1:26" ht="16.5">
      <c r="A23" s="13" t="str">
        <f>+VL!B20</f>
        <v>- Ông: Phạm Văn Phúc</v>
      </c>
      <c r="B23" s="10"/>
      <c r="C23" s="10"/>
      <c r="D23" s="13" t="s">
        <v>910</v>
      </c>
      <c r="E23" s="13"/>
      <c r="F23" s="10"/>
      <c r="G23" s="10"/>
      <c r="H23" s="10"/>
      <c r="I23" s="10"/>
      <c r="J23" s="10"/>
      <c r="K23" s="10"/>
      <c r="L23" s="11"/>
      <c r="M23" s="10"/>
      <c r="N23" s="10"/>
      <c r="O23" s="10"/>
      <c r="P23" s="10"/>
      <c r="Q23" s="10"/>
      <c r="R23" s="10"/>
      <c r="S23" s="10"/>
      <c r="T23" s="10"/>
      <c r="U23" s="10"/>
      <c r="V23" s="10"/>
      <c r="W23" s="10"/>
      <c r="X23" s="10"/>
      <c r="Y23" s="10"/>
      <c r="Z23" s="10"/>
    </row>
    <row r="24" spans="1:26" ht="16.5">
      <c r="A24" s="13" t="str">
        <f>+VL!B21</f>
        <v xml:space="preserve">- Ông: Lê Sỹ Giáp </v>
      </c>
      <c r="B24" s="10"/>
      <c r="C24" s="10"/>
      <c r="D24" s="13" t="s">
        <v>1020</v>
      </c>
      <c r="E24" s="13"/>
      <c r="F24" s="10"/>
      <c r="G24" s="10"/>
      <c r="H24" s="10"/>
      <c r="I24" s="10"/>
      <c r="J24" s="10"/>
      <c r="K24" s="10"/>
      <c r="L24" s="11"/>
      <c r="M24" s="10"/>
      <c r="N24" s="10"/>
      <c r="O24" s="10"/>
      <c r="P24" s="10"/>
      <c r="Q24" s="10"/>
      <c r="R24" s="10"/>
      <c r="S24" s="10"/>
      <c r="T24" s="10"/>
      <c r="U24" s="10"/>
      <c r="V24" s="10"/>
      <c r="W24" s="10"/>
      <c r="X24" s="10"/>
      <c r="Y24" s="10"/>
      <c r="Z24" s="10"/>
    </row>
    <row r="25" spans="1:26" ht="16.5">
      <c r="A25" s="14" t="s">
        <v>27</v>
      </c>
      <c r="B25" s="15"/>
      <c r="C25" s="15"/>
      <c r="D25" s="15"/>
      <c r="E25" s="15"/>
      <c r="F25" s="15"/>
      <c r="G25" s="15"/>
      <c r="H25" s="15"/>
      <c r="I25" s="10"/>
      <c r="J25" s="10"/>
      <c r="K25" s="10"/>
      <c r="L25" s="11"/>
      <c r="M25" s="10"/>
      <c r="N25" s="10"/>
      <c r="O25" s="10"/>
      <c r="P25" s="10"/>
      <c r="Q25" s="10"/>
      <c r="R25" s="10"/>
      <c r="S25" s="10"/>
      <c r="T25" s="10"/>
      <c r="U25" s="10"/>
      <c r="V25" s="10"/>
      <c r="W25" s="10"/>
      <c r="X25" s="10"/>
      <c r="Y25" s="10"/>
      <c r="Z25" s="10"/>
    </row>
    <row r="26" spans="1:26" ht="16.5">
      <c r="A26" s="16" t="str">
        <f>"- Thời gian: "&amp;"Ngày "&amp;DAY(N2)&amp;" tháng "&amp;MONTH(N2)&amp;" năm 2025"</f>
        <v>- Thời gian: Ngày 12 tháng 4 năm 2025</v>
      </c>
      <c r="B26" s="15"/>
      <c r="C26" s="15"/>
      <c r="D26" s="15"/>
      <c r="E26" s="15"/>
      <c r="F26" s="15"/>
      <c r="G26" s="15"/>
      <c r="H26" s="15"/>
      <c r="I26" s="10"/>
      <c r="J26" s="10"/>
      <c r="K26" s="10"/>
      <c r="L26" s="11"/>
      <c r="M26" s="10"/>
      <c r="N26" s="10"/>
      <c r="O26" s="10"/>
      <c r="P26" s="10"/>
      <c r="Q26" s="10"/>
      <c r="R26" s="10"/>
      <c r="S26" s="10"/>
      <c r="T26" s="10"/>
      <c r="U26" s="10"/>
      <c r="V26" s="10"/>
      <c r="W26" s="10"/>
      <c r="X26" s="10"/>
      <c r="Y26" s="10"/>
      <c r="Z26" s="10"/>
    </row>
    <row r="27" spans="1:26" ht="16.5">
      <c r="A27" s="16" t="s">
        <v>28</v>
      </c>
      <c r="B27" s="15"/>
      <c r="C27" s="15"/>
      <c r="D27" s="15"/>
      <c r="E27" s="15"/>
      <c r="F27" s="15"/>
      <c r="G27" s="15"/>
      <c r="H27" s="15"/>
      <c r="I27" s="10"/>
      <c r="J27" s="10"/>
      <c r="K27" s="10"/>
      <c r="L27" s="11"/>
      <c r="M27" s="10"/>
      <c r="N27" s="10"/>
      <c r="O27" s="10"/>
      <c r="P27" s="10"/>
      <c r="Q27" s="10"/>
      <c r="R27" s="10"/>
      <c r="S27" s="10"/>
      <c r="T27" s="10"/>
      <c r="U27" s="10"/>
      <c r="V27" s="10"/>
      <c r="W27" s="10"/>
      <c r="X27" s="10"/>
      <c r="Y27" s="10"/>
      <c r="Z27" s="10"/>
    </row>
    <row r="28" spans="1:26" ht="16.5" customHeight="1">
      <c r="A28" s="9" t="s">
        <v>29</v>
      </c>
      <c r="B28" s="10"/>
      <c r="C28" s="10"/>
      <c r="D28" s="10"/>
      <c r="E28" s="10"/>
      <c r="F28" s="10"/>
      <c r="G28" s="10"/>
      <c r="H28" s="10"/>
      <c r="I28" s="10"/>
      <c r="J28" s="10"/>
      <c r="K28" s="10"/>
      <c r="L28" s="11"/>
      <c r="M28" s="10"/>
      <c r="N28" s="10"/>
      <c r="O28" s="10"/>
      <c r="P28" s="10"/>
      <c r="Q28" s="10"/>
      <c r="R28" s="10"/>
      <c r="S28" s="10"/>
      <c r="T28" s="10"/>
      <c r="U28" s="10"/>
      <c r="V28" s="10"/>
      <c r="W28" s="10"/>
      <c r="X28" s="10"/>
      <c r="Y28" s="10"/>
      <c r="Z28" s="10"/>
    </row>
    <row r="29" spans="1:26" ht="16.5">
      <c r="A29" s="9" t="s">
        <v>951</v>
      </c>
      <c r="B29" s="10"/>
      <c r="C29" s="10"/>
      <c r="D29" s="10"/>
      <c r="E29" s="10"/>
      <c r="F29" s="10"/>
      <c r="G29" s="10"/>
      <c r="H29" s="10"/>
      <c r="I29" s="10"/>
      <c r="J29" s="10"/>
      <c r="K29" s="10"/>
      <c r="L29" s="11"/>
      <c r="M29" s="10"/>
      <c r="N29" s="10"/>
      <c r="O29" s="10"/>
      <c r="P29" s="10"/>
      <c r="Q29" s="10"/>
      <c r="R29" s="10"/>
      <c r="S29" s="10"/>
      <c r="T29" s="10"/>
      <c r="U29" s="10"/>
      <c r="V29" s="10"/>
      <c r="W29" s="10"/>
      <c r="X29" s="10"/>
      <c r="Y29" s="10"/>
      <c r="Z29" s="10"/>
    </row>
    <row r="30" spans="1:26" ht="34.5" customHeight="1">
      <c r="A30" s="701" t="s">
        <v>1022</v>
      </c>
      <c r="B30" s="687"/>
      <c r="C30" s="687"/>
      <c r="D30" s="687"/>
      <c r="E30" s="687"/>
      <c r="F30" s="687"/>
      <c r="G30" s="687"/>
      <c r="H30" s="687"/>
      <c r="I30" s="10"/>
      <c r="J30" s="10"/>
      <c r="K30" s="10"/>
      <c r="L30" s="11"/>
      <c r="M30" s="10"/>
      <c r="N30" s="10"/>
      <c r="O30" s="10"/>
      <c r="P30" s="10"/>
      <c r="Q30" s="10"/>
      <c r="R30" s="10"/>
      <c r="S30" s="10"/>
      <c r="T30" s="10"/>
      <c r="U30" s="10"/>
      <c r="V30" s="10"/>
      <c r="W30" s="10"/>
      <c r="X30" s="10"/>
      <c r="Y30" s="10"/>
      <c r="Z30" s="10"/>
    </row>
    <row r="31" spans="1:26" ht="33.75" customHeight="1">
      <c r="A31" s="693" t="str">
        <f>+BBNT!A25</f>
        <v>- Hồ sơ thiết kế bản vẽ thi công được Uỷ ban nhân dân tỉnh Sơn La phê duyệt tại Quyết định số 2681/QĐ-UBND ngày 29/10/2025;</v>
      </c>
      <c r="B31" s="694"/>
      <c r="C31" s="694"/>
      <c r="D31" s="694"/>
      <c r="E31" s="694"/>
      <c r="F31" s="694"/>
      <c r="G31" s="694"/>
      <c r="H31" s="694"/>
      <c r="I31" s="13"/>
      <c r="J31" s="13"/>
      <c r="K31" s="13"/>
      <c r="L31" s="13"/>
      <c r="M31" s="13"/>
      <c r="N31" s="13"/>
      <c r="O31" s="13"/>
      <c r="P31" s="13"/>
      <c r="Q31" s="13"/>
      <c r="R31" s="13"/>
      <c r="S31" s="13"/>
      <c r="T31" s="13"/>
      <c r="U31" s="13"/>
      <c r="V31" s="13"/>
      <c r="W31" s="13"/>
      <c r="X31" s="13"/>
      <c r="Y31" s="13"/>
      <c r="Z31" s="63"/>
    </row>
    <row r="32" spans="1:26" ht="16.5">
      <c r="A32" s="691" t="s">
        <v>1023</v>
      </c>
      <c r="B32" s="691"/>
      <c r="C32" s="691"/>
      <c r="D32" s="691"/>
      <c r="E32" s="691"/>
      <c r="F32" s="691"/>
      <c r="G32" s="691"/>
      <c r="H32" s="691"/>
      <c r="I32" s="13"/>
      <c r="J32" s="13"/>
      <c r="K32" s="13"/>
      <c r="L32" s="13"/>
      <c r="M32" s="13"/>
      <c r="N32" s="13"/>
      <c r="O32" s="13"/>
      <c r="P32" s="13"/>
      <c r="Q32" s="13"/>
      <c r="R32" s="13"/>
      <c r="S32" s="13"/>
      <c r="T32" s="13"/>
      <c r="U32" s="13"/>
      <c r="V32" s="13"/>
      <c r="W32" s="13"/>
      <c r="X32" s="13"/>
      <c r="Y32" s="13"/>
      <c r="Z32" s="63"/>
    </row>
    <row r="33" spans="1:26" ht="66.75" customHeight="1">
      <c r="A33" s="693" t="s">
        <v>1223</v>
      </c>
      <c r="B33" s="693"/>
      <c r="C33" s="693"/>
      <c r="D33" s="693"/>
      <c r="E33" s="693"/>
      <c r="F33" s="693"/>
      <c r="G33" s="693"/>
      <c r="H33" s="693"/>
      <c r="I33" s="13"/>
      <c r="J33" s="13"/>
      <c r="K33" s="13"/>
      <c r="L33" s="13"/>
      <c r="M33" s="13"/>
      <c r="N33" s="13"/>
      <c r="O33" s="13"/>
      <c r="P33" s="13"/>
      <c r="Q33" s="13"/>
      <c r="R33" s="13"/>
      <c r="S33" s="13"/>
      <c r="T33" s="13"/>
      <c r="U33" s="13"/>
      <c r="V33" s="13"/>
      <c r="W33" s="13"/>
      <c r="X33" s="13"/>
      <c r="Y33" s="13"/>
      <c r="Z33" s="63"/>
    </row>
    <row r="34" spans="1:26" ht="16.5">
      <c r="A34" s="688" t="s">
        <v>93</v>
      </c>
      <c r="B34" s="689"/>
      <c r="C34" s="689"/>
      <c r="D34" s="689"/>
      <c r="E34" s="689"/>
      <c r="F34" s="689"/>
      <c r="G34" s="689"/>
      <c r="H34" s="689"/>
      <c r="I34" s="13"/>
      <c r="J34" s="13"/>
      <c r="K34" s="13"/>
      <c r="L34" s="13"/>
      <c r="M34" s="13"/>
      <c r="N34" s="13"/>
      <c r="O34" s="13"/>
      <c r="P34" s="13"/>
      <c r="Q34" s="13"/>
      <c r="R34" s="13"/>
      <c r="S34" s="13"/>
      <c r="T34" s="13"/>
      <c r="U34" s="13"/>
      <c r="V34" s="13"/>
      <c r="W34" s="13"/>
      <c r="X34" s="13"/>
      <c r="Y34" s="13"/>
      <c r="Z34" s="63"/>
    </row>
    <row r="35" spans="1:26" ht="16.5">
      <c r="A35" s="688" t="str">
        <f>+BBNT!A27</f>
        <v>- Phần chỉ dẫn kỹ thuật có liên quan;</v>
      </c>
      <c r="B35" s="689"/>
      <c r="C35" s="689"/>
      <c r="D35" s="689"/>
      <c r="E35" s="689"/>
      <c r="F35" s="689"/>
      <c r="G35" s="689"/>
      <c r="H35" s="689"/>
      <c r="I35" s="13"/>
      <c r="J35" s="13"/>
      <c r="K35" s="13"/>
      <c r="L35" s="13"/>
      <c r="M35" s="13"/>
      <c r="N35" s="13"/>
      <c r="O35" s="13"/>
      <c r="P35" s="13"/>
      <c r="Q35" s="13"/>
      <c r="R35" s="13"/>
      <c r="S35" s="13"/>
      <c r="T35" s="13"/>
      <c r="U35" s="13"/>
      <c r="V35" s="13"/>
      <c r="W35" s="13"/>
      <c r="X35" s="13"/>
      <c r="Y35" s="13"/>
      <c r="Z35" s="13"/>
    </row>
    <row r="36" spans="1:26" ht="16.5">
      <c r="A36" s="688" t="s">
        <v>952</v>
      </c>
      <c r="B36" s="689"/>
      <c r="C36" s="689"/>
      <c r="D36" s="689"/>
      <c r="E36" s="689"/>
      <c r="F36" s="689"/>
      <c r="G36" s="689"/>
      <c r="H36" s="689"/>
      <c r="I36" s="13"/>
      <c r="J36" s="13"/>
      <c r="K36" s="13"/>
      <c r="L36" s="13"/>
      <c r="M36" s="13"/>
      <c r="N36" s="13"/>
      <c r="O36" s="13"/>
      <c r="P36" s="13"/>
      <c r="Q36" s="13"/>
      <c r="R36" s="13"/>
      <c r="S36" s="13"/>
      <c r="T36" s="13"/>
      <c r="U36" s="13"/>
      <c r="V36" s="13"/>
      <c r="W36" s="13"/>
      <c r="X36" s="13"/>
      <c r="Y36" s="13"/>
      <c r="Z36" s="13"/>
    </row>
    <row r="37" spans="1:26" ht="32.25" customHeight="1">
      <c r="A37" s="688" t="s">
        <v>953</v>
      </c>
      <c r="B37" s="689"/>
      <c r="C37" s="689"/>
      <c r="D37" s="689"/>
      <c r="E37" s="689"/>
      <c r="F37" s="689"/>
      <c r="G37" s="689"/>
      <c r="H37" s="689"/>
      <c r="I37" s="10"/>
      <c r="J37" s="10"/>
      <c r="K37" s="10"/>
      <c r="L37" s="11"/>
      <c r="M37" s="10"/>
      <c r="N37" s="10"/>
      <c r="O37" s="17"/>
      <c r="P37" s="17"/>
      <c r="Q37" s="10"/>
      <c r="R37" s="10"/>
      <c r="S37" s="10"/>
      <c r="T37" s="10"/>
      <c r="U37" s="10"/>
      <c r="V37" s="10"/>
      <c r="W37" s="10"/>
      <c r="X37" s="10"/>
      <c r="Y37" s="10"/>
      <c r="Z37" s="10"/>
    </row>
    <row r="38" spans="1:26" ht="16.5">
      <c r="A38" s="688" t="s">
        <v>954</v>
      </c>
      <c r="B38" s="689"/>
      <c r="C38" s="689"/>
      <c r="D38" s="689"/>
      <c r="E38" s="689"/>
      <c r="F38" s="689"/>
      <c r="G38" s="689"/>
      <c r="H38" s="689"/>
      <c r="I38" s="10"/>
      <c r="J38" s="10"/>
      <c r="K38" s="10"/>
      <c r="L38" s="11"/>
      <c r="M38" s="10"/>
      <c r="N38" s="10"/>
      <c r="O38" s="10"/>
      <c r="P38" s="10"/>
      <c r="Q38" s="10"/>
      <c r="R38" s="10"/>
      <c r="S38" s="10"/>
      <c r="T38" s="10"/>
      <c r="U38" s="10"/>
      <c r="V38" s="10"/>
      <c r="W38" s="10"/>
      <c r="X38" s="10"/>
      <c r="Y38" s="10"/>
      <c r="Z38" s="10"/>
    </row>
    <row r="39" spans="1:26" ht="16.5">
      <c r="A39" s="688" t="s">
        <v>955</v>
      </c>
      <c r="B39" s="689"/>
      <c r="C39" s="689"/>
      <c r="D39" s="689"/>
      <c r="E39" s="689"/>
      <c r="F39" s="689"/>
      <c r="G39" s="689"/>
      <c r="H39" s="689"/>
      <c r="I39" s="10"/>
      <c r="J39" s="10"/>
      <c r="K39" s="10"/>
      <c r="L39" s="11"/>
      <c r="M39" s="10"/>
      <c r="N39" s="10"/>
      <c r="O39" s="10"/>
      <c r="P39" s="10"/>
      <c r="Q39" s="10"/>
      <c r="R39" s="10"/>
      <c r="S39" s="10"/>
      <c r="T39" s="10"/>
      <c r="U39" s="10"/>
      <c r="V39" s="10"/>
      <c r="W39" s="10"/>
      <c r="X39" s="10"/>
      <c r="Y39" s="10"/>
      <c r="Z39" s="10"/>
    </row>
    <row r="40" spans="1:26" ht="16.5">
      <c r="A40" s="701" t="s">
        <v>956</v>
      </c>
      <c r="B40" s="687"/>
      <c r="C40" s="687"/>
      <c r="D40" s="687"/>
      <c r="E40" s="687"/>
      <c r="F40" s="687"/>
      <c r="G40" s="687"/>
      <c r="H40" s="687"/>
      <c r="I40" s="10"/>
      <c r="J40" s="10"/>
      <c r="K40" s="10"/>
      <c r="L40" s="11"/>
      <c r="M40" s="10"/>
      <c r="N40" s="10"/>
      <c r="O40" s="10"/>
      <c r="P40" s="10"/>
      <c r="Q40" s="10"/>
      <c r="R40" s="10"/>
      <c r="S40" s="10"/>
      <c r="T40" s="10"/>
      <c r="U40" s="10"/>
      <c r="V40" s="10"/>
      <c r="W40" s="10"/>
      <c r="X40" s="10"/>
      <c r="Y40" s="10"/>
      <c r="Z40" s="10"/>
    </row>
    <row r="41" spans="1:26" ht="16.5">
      <c r="A41" s="701" t="s">
        <v>97</v>
      </c>
      <c r="B41" s="687"/>
      <c r="C41" s="687"/>
      <c r="D41" s="687"/>
      <c r="E41" s="687"/>
      <c r="F41" s="687"/>
      <c r="G41" s="687"/>
      <c r="H41" s="687"/>
      <c r="I41" s="10"/>
      <c r="J41" s="10"/>
      <c r="K41" s="10"/>
      <c r="L41" s="11"/>
      <c r="M41" s="10"/>
      <c r="N41" s="10"/>
      <c r="O41" s="10"/>
      <c r="P41" s="10"/>
      <c r="Q41" s="10"/>
      <c r="R41" s="10"/>
      <c r="S41" s="10"/>
      <c r="T41" s="10"/>
      <c r="U41" s="10"/>
      <c r="V41" s="10"/>
      <c r="W41" s="10"/>
      <c r="X41" s="10"/>
      <c r="Y41" s="10"/>
      <c r="Z41" s="10"/>
    </row>
    <row r="42" spans="1:26" ht="16.5">
      <c r="A42" s="690" t="s">
        <v>957</v>
      </c>
      <c r="B42" s="690"/>
      <c r="C42" s="690"/>
      <c r="D42" s="690"/>
      <c r="E42" s="690"/>
      <c r="F42" s="690"/>
      <c r="G42" s="690"/>
      <c r="H42" s="690"/>
      <c r="I42" s="10"/>
      <c r="J42" s="10"/>
      <c r="K42" s="10"/>
      <c r="L42" s="11"/>
      <c r="M42" s="10"/>
      <c r="N42" s="10"/>
      <c r="O42" s="10"/>
      <c r="P42" s="10"/>
      <c r="Q42" s="10"/>
      <c r="R42" s="10"/>
      <c r="S42" s="10"/>
      <c r="T42" s="10"/>
      <c r="U42" s="10"/>
      <c r="V42" s="10"/>
      <c r="W42" s="10"/>
      <c r="X42" s="10"/>
      <c r="Y42" s="10"/>
      <c r="Z42" s="10"/>
    </row>
    <row r="43" spans="1:26" ht="33.75" customHeight="1">
      <c r="A43" s="691" t="s">
        <v>958</v>
      </c>
      <c r="B43" s="702"/>
      <c r="C43" s="702"/>
      <c r="D43" s="702"/>
      <c r="E43" s="702"/>
      <c r="F43" s="702"/>
      <c r="G43" s="702"/>
      <c r="H43" s="702"/>
      <c r="I43" s="10"/>
      <c r="J43" s="10"/>
      <c r="K43" s="10"/>
      <c r="L43" s="11"/>
      <c r="M43" s="10"/>
      <c r="N43" s="10"/>
      <c r="O43" s="17"/>
      <c r="P43" s="17"/>
      <c r="Q43" s="10"/>
      <c r="R43" s="10"/>
      <c r="S43" s="10"/>
      <c r="T43" s="10"/>
      <c r="U43" s="10"/>
      <c r="V43" s="10"/>
      <c r="W43" s="10"/>
      <c r="X43" s="10"/>
      <c r="Y43" s="10"/>
      <c r="Z43" s="10"/>
    </row>
    <row r="44" spans="1:26" ht="35.25" customHeight="1">
      <c r="A44" s="691" t="s">
        <v>959</v>
      </c>
      <c r="B44" s="702"/>
      <c r="C44" s="702"/>
      <c r="D44" s="702"/>
      <c r="E44" s="702"/>
      <c r="F44" s="702"/>
      <c r="G44" s="702"/>
      <c r="H44" s="702"/>
      <c r="I44" s="10"/>
      <c r="J44" s="10"/>
      <c r="K44" s="10"/>
      <c r="L44" s="11"/>
      <c r="M44" s="10"/>
      <c r="N44" s="10"/>
      <c r="O44" s="17"/>
      <c r="P44" s="17"/>
      <c r="Q44" s="10"/>
      <c r="R44" s="10"/>
      <c r="S44" s="10"/>
      <c r="T44" s="10"/>
      <c r="U44" s="10"/>
      <c r="V44" s="10"/>
      <c r="W44" s="10"/>
      <c r="X44" s="10"/>
      <c r="Y44" s="10"/>
      <c r="Z44" s="10"/>
    </row>
    <row r="45" spans="1:26" ht="36" customHeight="1">
      <c r="A45" s="691" t="s">
        <v>960</v>
      </c>
      <c r="B45" s="702"/>
      <c r="C45" s="702"/>
      <c r="D45" s="702"/>
      <c r="E45" s="702"/>
      <c r="F45" s="702"/>
      <c r="G45" s="702"/>
      <c r="H45" s="702"/>
      <c r="I45" s="10"/>
      <c r="J45" s="10"/>
      <c r="K45" s="10"/>
      <c r="L45" s="11"/>
      <c r="M45" s="10"/>
      <c r="N45" s="10"/>
      <c r="O45" s="17"/>
      <c r="P45" s="17"/>
      <c r="Q45" s="10"/>
      <c r="R45" s="10"/>
      <c r="S45" s="10"/>
      <c r="T45" s="10"/>
      <c r="U45" s="10"/>
      <c r="V45" s="10"/>
      <c r="W45" s="10"/>
      <c r="X45" s="10"/>
      <c r="Y45" s="10"/>
      <c r="Z45" s="10"/>
    </row>
    <row r="46" spans="1:26" ht="17.25">
      <c r="A46" s="19" t="s">
        <v>961</v>
      </c>
      <c r="B46" s="19"/>
      <c r="C46" s="19"/>
      <c r="D46" s="19"/>
      <c r="E46" s="19"/>
      <c r="F46" s="19"/>
      <c r="G46" s="19"/>
      <c r="H46" s="19"/>
      <c r="I46" s="10"/>
      <c r="J46" s="10"/>
      <c r="K46" s="10"/>
      <c r="L46" s="11"/>
      <c r="M46" s="10"/>
      <c r="N46" s="10"/>
      <c r="O46" s="10"/>
      <c r="P46" s="10"/>
      <c r="Q46" s="10"/>
      <c r="R46" s="10"/>
      <c r="S46" s="10"/>
      <c r="T46" s="10"/>
      <c r="U46" s="10"/>
      <c r="V46" s="10"/>
      <c r="W46" s="10"/>
      <c r="X46" s="10"/>
      <c r="Y46" s="10"/>
      <c r="Z46" s="10"/>
    </row>
    <row r="47" spans="1:26" ht="16.5">
      <c r="A47" s="14" t="s">
        <v>33</v>
      </c>
      <c r="B47" s="15"/>
      <c r="C47" s="15"/>
      <c r="D47" s="15"/>
      <c r="E47" s="15"/>
      <c r="F47" s="15"/>
      <c r="G47" s="15"/>
      <c r="H47" s="15"/>
      <c r="I47" s="10"/>
      <c r="J47" s="10"/>
      <c r="K47" s="10"/>
      <c r="L47" s="11"/>
      <c r="M47" s="10"/>
      <c r="N47" s="10"/>
      <c r="O47" s="10"/>
      <c r="P47" s="10"/>
      <c r="Q47" s="10"/>
      <c r="R47" s="10"/>
      <c r="S47" s="10"/>
      <c r="T47" s="10"/>
      <c r="U47" s="10"/>
      <c r="V47" s="10"/>
      <c r="W47" s="10"/>
      <c r="X47" s="10"/>
      <c r="Y47" s="10"/>
      <c r="Z47" s="10"/>
    </row>
    <row r="48" spans="1:26" ht="16.5">
      <c r="A48" s="700" t="s">
        <v>41</v>
      </c>
      <c r="B48" s="700"/>
      <c r="C48" s="700"/>
      <c r="D48" s="700"/>
      <c r="E48" s="700"/>
      <c r="F48" s="700"/>
      <c r="G48" s="700"/>
      <c r="H48" s="700"/>
      <c r="I48" s="10"/>
      <c r="J48" s="10"/>
      <c r="K48" s="10"/>
      <c r="L48" s="11"/>
      <c r="M48" s="10"/>
      <c r="N48" s="10"/>
      <c r="O48" s="10"/>
      <c r="P48" s="10"/>
      <c r="Q48" s="10"/>
      <c r="R48" s="10"/>
      <c r="S48" s="10"/>
      <c r="T48" s="10"/>
      <c r="U48" s="10"/>
      <c r="V48" s="10"/>
      <c r="W48" s="10"/>
      <c r="X48" s="10"/>
      <c r="Y48" s="10"/>
      <c r="Z48" s="10"/>
    </row>
    <row r="49" spans="1:26" ht="9.75" customHeight="1">
      <c r="A49" s="2"/>
      <c r="B49" s="2"/>
      <c r="C49" s="2"/>
      <c r="D49" s="2"/>
      <c r="E49" s="2"/>
      <c r="F49" s="2"/>
      <c r="G49" s="2"/>
      <c r="H49" s="2"/>
      <c r="L49" s="1"/>
    </row>
    <row r="50" spans="1:26" ht="16.5">
      <c r="A50" s="699" t="s">
        <v>224</v>
      </c>
      <c r="B50" s="699"/>
      <c r="C50" s="699" t="s">
        <v>225</v>
      </c>
      <c r="D50" s="699"/>
      <c r="E50" s="699"/>
      <c r="F50" s="699"/>
      <c r="G50" s="60" t="s">
        <v>89</v>
      </c>
      <c r="H50" s="60"/>
      <c r="I50" s="60"/>
      <c r="J50" s="60"/>
      <c r="K50" s="60"/>
      <c r="L50" s="55"/>
      <c r="M50" s="61"/>
      <c r="N50" s="60"/>
      <c r="O50" s="60"/>
      <c r="P50" s="60"/>
      <c r="Q50" s="60"/>
      <c r="R50" s="60"/>
      <c r="S50" s="60"/>
      <c r="T50" s="60"/>
      <c r="U50" s="60"/>
      <c r="V50" s="60"/>
      <c r="W50" s="60"/>
      <c r="X50" s="60"/>
      <c r="Y50" s="60"/>
      <c r="Z50" s="60"/>
    </row>
    <row r="51" spans="1:26" ht="15">
      <c r="A51" s="24"/>
      <c r="B51" s="24"/>
      <c r="D51" s="24"/>
      <c r="E51" s="24"/>
      <c r="F51" s="24"/>
      <c r="G51" s="24"/>
      <c r="H51" s="24"/>
      <c r="I51" s="24"/>
      <c r="J51" s="24"/>
      <c r="K51" s="24"/>
      <c r="L51" s="62"/>
      <c r="M51" s="24"/>
      <c r="N51" s="24"/>
      <c r="O51" s="24"/>
      <c r="P51" s="24"/>
      <c r="Q51" s="24"/>
      <c r="R51" s="24"/>
      <c r="S51" s="24"/>
      <c r="T51" s="24"/>
      <c r="U51" s="24"/>
      <c r="V51" s="24"/>
      <c r="W51" s="24"/>
      <c r="X51" s="24"/>
      <c r="Y51" s="24"/>
      <c r="Z51" s="24"/>
    </row>
    <row r="52" spans="1:26" ht="15">
      <c r="A52" s="24"/>
      <c r="B52" s="24"/>
      <c r="D52" s="24"/>
      <c r="E52" s="24"/>
      <c r="F52" s="24"/>
      <c r="G52" s="24"/>
      <c r="H52" s="24"/>
      <c r="I52" s="24"/>
      <c r="J52" s="24"/>
      <c r="K52" s="24"/>
      <c r="L52" s="62"/>
      <c r="M52" s="24"/>
      <c r="N52" s="24"/>
      <c r="O52" s="24"/>
      <c r="P52" s="24"/>
      <c r="Q52" s="24"/>
      <c r="R52" s="24"/>
      <c r="S52" s="24"/>
      <c r="T52" s="24"/>
      <c r="U52" s="24"/>
      <c r="V52" s="24"/>
      <c r="W52" s="24"/>
      <c r="X52" s="24"/>
      <c r="Y52" s="24"/>
      <c r="Z52" s="24"/>
    </row>
    <row r="53" spans="1:26" ht="15">
      <c r="A53" s="24"/>
      <c r="B53" s="24"/>
      <c r="D53" s="24"/>
      <c r="E53" s="24"/>
      <c r="F53" s="24"/>
      <c r="G53" s="24"/>
      <c r="H53" s="24"/>
      <c r="I53" s="24"/>
      <c r="J53" s="24"/>
      <c r="K53" s="24"/>
      <c r="L53" s="62"/>
      <c r="M53" s="24"/>
      <c r="N53" s="24"/>
      <c r="O53" s="24"/>
      <c r="P53" s="24"/>
      <c r="Q53" s="24"/>
      <c r="R53" s="24"/>
      <c r="S53" s="24"/>
      <c r="T53" s="24"/>
      <c r="U53" s="24"/>
      <c r="V53" s="24"/>
      <c r="W53" s="24"/>
      <c r="X53" s="24"/>
      <c r="Y53" s="24"/>
      <c r="Z53" s="24"/>
    </row>
    <row r="54" spans="1:26" ht="15">
      <c r="A54" s="24"/>
      <c r="B54" s="24"/>
      <c r="D54" s="24"/>
      <c r="E54" s="24"/>
      <c r="F54" s="24"/>
      <c r="G54" s="24"/>
      <c r="H54" s="24"/>
      <c r="I54" s="24"/>
      <c r="J54" s="24"/>
      <c r="K54" s="24"/>
      <c r="L54" s="62"/>
      <c r="M54" s="24"/>
      <c r="N54" s="24"/>
      <c r="O54" s="24"/>
      <c r="P54" s="24"/>
      <c r="Q54" s="24"/>
      <c r="R54" s="24"/>
      <c r="S54" s="24"/>
      <c r="T54" s="24"/>
      <c r="U54" s="24"/>
      <c r="V54" s="24"/>
      <c r="W54" s="24"/>
      <c r="X54" s="24"/>
      <c r="Y54" s="24"/>
      <c r="Z54" s="24"/>
    </row>
    <row r="55" spans="1:26" ht="15">
      <c r="A55" s="24"/>
      <c r="B55" s="24"/>
      <c r="D55" s="24"/>
      <c r="E55" s="24"/>
      <c r="F55" s="24"/>
      <c r="G55" s="24"/>
      <c r="H55" s="24"/>
      <c r="I55" s="24"/>
      <c r="J55" s="24"/>
      <c r="K55" s="24"/>
      <c r="L55" s="62"/>
      <c r="M55" s="24"/>
      <c r="N55" s="24"/>
      <c r="O55" s="24"/>
      <c r="P55" s="24"/>
      <c r="Q55" s="24"/>
      <c r="R55" s="24"/>
      <c r="S55" s="24"/>
      <c r="T55" s="24"/>
      <c r="U55" s="24"/>
      <c r="V55" s="24"/>
      <c r="W55" s="24"/>
      <c r="X55" s="24"/>
      <c r="Y55" s="24"/>
      <c r="Z55" s="24"/>
    </row>
    <row r="56" spans="1:26" ht="16.5">
      <c r="A56" s="699" t="s">
        <v>154</v>
      </c>
      <c r="B56" s="699"/>
      <c r="C56" s="699" t="s">
        <v>1034</v>
      </c>
      <c r="D56" s="699"/>
      <c r="E56" s="699"/>
      <c r="F56" s="699"/>
      <c r="G56" s="699" t="s">
        <v>964</v>
      </c>
      <c r="H56" s="699"/>
      <c r="I56" s="24"/>
      <c r="J56" s="24"/>
      <c r="K56" s="24"/>
      <c r="L56" s="62"/>
      <c r="M56" s="24"/>
      <c r="N56" s="24"/>
      <c r="O56" s="24"/>
      <c r="P56" s="24"/>
      <c r="Q56" s="24"/>
      <c r="R56" s="24"/>
      <c r="S56" s="24"/>
      <c r="T56" s="24"/>
      <c r="U56" s="24"/>
      <c r="V56" s="24"/>
      <c r="W56" s="24"/>
      <c r="X56" s="24"/>
      <c r="Y56" s="24"/>
      <c r="Z56" s="24"/>
    </row>
    <row r="57" spans="1:26">
      <c r="L57" s="1"/>
    </row>
  </sheetData>
  <mergeCells count="35">
    <mergeCell ref="A1:H1"/>
    <mergeCell ref="A2:H2"/>
    <mergeCell ref="A3:C3"/>
    <mergeCell ref="D3:H3"/>
    <mergeCell ref="A4:C4"/>
    <mergeCell ref="D4:H4"/>
    <mergeCell ref="A34:H34"/>
    <mergeCell ref="D6:H6"/>
    <mergeCell ref="A8:H8"/>
    <mergeCell ref="A9:H9"/>
    <mergeCell ref="A11:H11"/>
    <mergeCell ref="A12:H12"/>
    <mergeCell ref="A14:H14"/>
    <mergeCell ref="A22:H22"/>
    <mergeCell ref="A30:H30"/>
    <mergeCell ref="A31:H31"/>
    <mergeCell ref="A32:H32"/>
    <mergeCell ref="A33:H33"/>
    <mergeCell ref="A48:H48"/>
    <mergeCell ref="A35:H35"/>
    <mergeCell ref="A36:H36"/>
    <mergeCell ref="A37:H37"/>
    <mergeCell ref="A38:H38"/>
    <mergeCell ref="A39:H39"/>
    <mergeCell ref="A40:H40"/>
    <mergeCell ref="A41:H41"/>
    <mergeCell ref="A42:H42"/>
    <mergeCell ref="A43:H43"/>
    <mergeCell ref="A44:H44"/>
    <mergeCell ref="A45:H45"/>
    <mergeCell ref="G56:H56"/>
    <mergeCell ref="C50:F50"/>
    <mergeCell ref="C56:F56"/>
    <mergeCell ref="A50:B50"/>
    <mergeCell ref="A56:B56"/>
  </mergeCells>
  <pageMargins left="0.97" right="0.39" top="0.71" bottom="0.57999999999999996" header="0.31496062992125984" footer="0.57999999999999996"/>
  <pageSetup paperSize="9" scale="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Spinner 1">
              <controlPr defaultSize="0" autoPict="0">
                <anchor moveWithCells="1" sizeWithCells="1">
                  <from>
                    <xdr:col>8</xdr:col>
                    <xdr:colOff>161925</xdr:colOff>
                    <xdr:row>0</xdr:row>
                    <xdr:rowOff>28575</xdr:rowOff>
                  </from>
                  <to>
                    <xdr:col>8</xdr:col>
                    <xdr:colOff>542925</xdr:colOff>
                    <xdr:row>1</xdr:row>
                    <xdr:rowOff>333375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Y55"/>
  <sheetViews>
    <sheetView view="pageBreakPreview" zoomScale="85" zoomScaleNormal="130" zoomScaleSheetLayoutView="85" workbookViewId="0">
      <pane ySplit="8" topLeftCell="A9" activePane="bottomLeft" state="frozen"/>
      <selection pane="bottomLeft" activeCell="M42" sqref="M42"/>
    </sheetView>
  </sheetViews>
  <sheetFormatPr defaultRowHeight="14.25"/>
  <cols>
    <col min="1" max="1" width="14" customWidth="1"/>
    <col min="2" max="2" width="19.125" customWidth="1"/>
    <col min="3" max="3" width="12" customWidth="1"/>
    <col min="4" max="4" width="10.875" customWidth="1"/>
    <col min="5" max="5" width="8.25" customWidth="1"/>
    <col min="6" max="6" width="15.625" customWidth="1"/>
    <col min="7" max="7" width="14.375" customWidth="1"/>
    <col min="9" max="9" width="4.875" hidden="1" customWidth="1"/>
    <col min="10" max="10" width="5.875" hidden="1" customWidth="1"/>
    <col min="11" max="11" width="7.25" customWidth="1"/>
    <col min="12" max="12" width="23.375" bestFit="1" customWidth="1"/>
    <col min="13" max="13" width="12.375" customWidth="1"/>
    <col min="14" max="14" width="35" customWidth="1"/>
    <col min="15" max="15" width="94.625" customWidth="1"/>
    <col min="16" max="16" width="25.25" customWidth="1"/>
    <col min="17" max="17" width="18.25" customWidth="1"/>
    <col min="18" max="18" width="18" customWidth="1"/>
    <col min="19" max="19" width="17.625" customWidth="1"/>
    <col min="20" max="20" width="13.375" customWidth="1"/>
    <col min="21" max="21" width="29.375" customWidth="1"/>
    <col min="22" max="22" width="48.75" customWidth="1"/>
    <col min="23" max="23" width="65" customWidth="1"/>
    <col min="24" max="24" width="17.375" customWidth="1"/>
  </cols>
  <sheetData>
    <row r="1" spans="1:25" ht="21" customHeight="1">
      <c r="A1" s="669"/>
      <c r="B1" s="669"/>
      <c r="C1" s="669"/>
      <c r="D1" s="669"/>
      <c r="E1" s="669"/>
      <c r="F1" s="669"/>
      <c r="G1" s="669"/>
      <c r="K1" s="164" t="s">
        <v>22</v>
      </c>
      <c r="L1" s="164" t="s">
        <v>39</v>
      </c>
      <c r="M1" s="164" t="s">
        <v>0</v>
      </c>
      <c r="N1" s="164" t="s">
        <v>1</v>
      </c>
      <c r="O1" s="164" t="s">
        <v>4</v>
      </c>
      <c r="P1" s="164" t="s">
        <v>20</v>
      </c>
      <c r="Q1" s="164" t="s">
        <v>21</v>
      </c>
      <c r="R1" s="164" t="s">
        <v>38</v>
      </c>
      <c r="S1" s="165" t="s">
        <v>3</v>
      </c>
      <c r="T1" s="164" t="s">
        <v>2</v>
      </c>
      <c r="U1" s="164" t="s">
        <v>5</v>
      </c>
      <c r="V1" s="164" t="s">
        <v>14</v>
      </c>
      <c r="W1" s="164" t="s">
        <v>43</v>
      </c>
      <c r="X1" s="164" t="s">
        <v>35</v>
      </c>
    </row>
    <row r="2" spans="1:25" ht="27" customHeight="1">
      <c r="A2" s="708"/>
      <c r="B2" s="708"/>
      <c r="C2" s="708"/>
      <c r="D2" s="708"/>
      <c r="E2" s="708"/>
      <c r="F2" s="708"/>
      <c r="G2" s="708"/>
      <c r="K2" s="166">
        <f>+PYC!K2</f>
        <v>316</v>
      </c>
      <c r="L2" s="167" t="str">
        <f>IFERROR(DGET(List!$C$1:$P$2242,BBNT!L1,_xlnm.Criteria),"")</f>
        <v>53/BBNT/KM440+630</v>
      </c>
      <c r="M2" s="168">
        <f>IFERROR(DGET(List!$C$1:$P$2242,BBNT!M1,_xlnm.Criteria),"")</f>
        <v>46124</v>
      </c>
      <c r="N2" s="167" t="str">
        <f>IFERROR(DGET(List!$C$1:$P$2242,BBNT!N1,_xlnm.Criteria),"")</f>
        <v>Lắp đặt tấm HLTS</v>
      </c>
      <c r="O2" s="167" t="str">
        <f>IFERROR(DGET(List!$C$1:$P$2242,BBNT!O1,_xlnm.Criteria),"")</f>
        <v>Lắp đặt tấm HLTS bổ sung mới</v>
      </c>
      <c r="P2" s="177">
        <f>IFERROR(DGET(List!$C$1:$P$2242,BBNT!P1,_xlnm.Criteria),"")</f>
        <v>440600</v>
      </c>
      <c r="Q2" s="177">
        <f>IFERROR(DGET(List!$C$1:$P$2242,BBNT!Q1,_xlnm.Criteria),"")</f>
        <v>440644</v>
      </c>
      <c r="R2" s="167" t="str">
        <f>IFERROR(DGET(List!$C$1:$P$2242,BBNT!R1,_xlnm.Criteria),"")</f>
        <v>P</v>
      </c>
      <c r="S2" s="167">
        <f>IFERROR(DGET(List!$C$1:$P$2242,BBNT!S1,_xlnm.Criteria),"")</f>
        <v>44</v>
      </c>
      <c r="T2" s="167" t="str">
        <f>IFERROR(DGET(List!$C$1:$P$2242,BBNT!T1,_xlnm.Criteria),"")</f>
        <v>m</v>
      </c>
      <c r="U2" s="167" t="str">
        <f>IFERROR(DGET(List!$C$1:$P$2242,BBNT!U1,_xlnm.Criteria),"")</f>
        <v>- Lắp dựng: Ổn định, đúng vị trí;
- Các phụ kiện (tiêu phản quang, bu lông, mũ cột,…): lắp đặt đúng kỹ thuật;
- Mỹ quan: Đảm bảo.
- Kích thước hình học: Đủ theo HSTK;
- Đánh giá: Phù hợp với thiết kế và tiêu chuẩn kỹ thuật, quy trình thi công và nghiệm thu.</v>
      </c>
      <c r="V2" s="167" t="str">
        <f>IFERROR(DGET(List!$C$1:$P$2242,BBNT!V1,_xlnm.Criteria),"")</f>
        <v>QCVN41:2024/BGTVT - Quy chuẩn kỹ thuật quốc gia về biển báo hiệu đường bộ</v>
      </c>
      <c r="W2" s="167" t="str">
        <f>IFERROR(DGET(List!$C$1:$P$2242,BBNT!W1,_xlnm.Criteria),"")</f>
        <v>BB</v>
      </c>
      <c r="X2" s="167" t="str">
        <f>IFERROR(DGET(List!$C$1:$P$2242,BBNT!X1,_xlnm.Criteria),"")</f>
        <v>Tạ Khoa</v>
      </c>
    </row>
    <row r="3" spans="1:25" ht="18" customHeight="1">
      <c r="A3" s="668" t="s">
        <v>854</v>
      </c>
      <c r="B3" s="668"/>
      <c r="C3" s="668"/>
      <c r="D3" s="695" t="s">
        <v>24</v>
      </c>
      <c r="E3" s="695"/>
      <c r="F3" s="695"/>
      <c r="G3" s="695"/>
      <c r="K3" s="1"/>
      <c r="P3" s="182" t="str">
        <f>IFERROR("Km"&amp;INT(P2/1000)&amp;"+" &amp; TEXT(MOD(INT(P2),1000),"000") &amp; MID(TEXT(P2,"0,00"),FIND(",",TEXT(P2,"0,00")),99),"")</f>
        <v>Km440+600,00</v>
      </c>
      <c r="Q3" s="182" t="str">
        <f>IFERROR("Km"&amp;INT(Q2/1000)&amp;"+" &amp; TEXT(MOD(INT(Q2),1000),"000") &amp; MID(TEXT(Q2,"0,00"),FIND(",",TEXT(Q2,"0,00")),99),"")</f>
        <v>Km440+644,00</v>
      </c>
      <c r="R3" s="182" t="str">
        <f>IFERROR("Km"&amp;INT(R2/1000)&amp;"+" &amp; TEXT(MOD(INT(R2),1000),"000") &amp; MID(TEXT(R2,"0,00"),FIND(",",TEXT(R2,"0,00")),99),"")</f>
        <v/>
      </c>
    </row>
    <row r="4" spans="1:25" ht="16.5">
      <c r="A4" s="669" t="s">
        <v>89</v>
      </c>
      <c r="B4" s="669"/>
      <c r="C4" s="669"/>
      <c r="D4" s="695" t="s">
        <v>25</v>
      </c>
      <c r="E4" s="695"/>
      <c r="F4" s="695"/>
      <c r="G4" s="695"/>
      <c r="K4" s="1"/>
      <c r="P4" s="179" t="str">
        <f>IF(Q2="",P3,P3&amp;" -:- "&amp;Q3)</f>
        <v>Km440+600,00 -:- Km440+644,00</v>
      </c>
      <c r="Q4" s="170"/>
    </row>
    <row r="5" spans="1:25" ht="6.75" customHeight="1">
      <c r="A5" s="10"/>
      <c r="B5" s="10"/>
      <c r="C5" s="10"/>
      <c r="D5" s="10"/>
      <c r="E5" s="10"/>
      <c r="F5" s="10"/>
      <c r="G5" s="10"/>
      <c r="K5" s="1"/>
      <c r="P5" s="180"/>
      <c r="Q5" s="10"/>
    </row>
    <row r="6" spans="1:25" ht="16.5">
      <c r="D6" s="703" t="str">
        <f>"Sơn La, ngày "&amp;DAY(M2)&amp;" tháng "&amp;MONTH(M2)&amp;" năm 2026"</f>
        <v>Sơn La, ngày 12 tháng 4 năm 2026</v>
      </c>
      <c r="E6" s="703"/>
      <c r="F6" s="703"/>
      <c r="G6" s="703"/>
      <c r="K6" s="1"/>
      <c r="P6" s="181" t="str">
        <f>IF(R2="",P4,P4&amp;" ("&amp;R2&amp;")")</f>
        <v>Km440+600,00 -:- Km440+644,00 (P)</v>
      </c>
      <c r="Q6" s="10"/>
    </row>
    <row r="7" spans="1:25" ht="16.5">
      <c r="A7" s="704" t="str">
        <f>"BIÊN BẢN SỐ: "&amp;L2</f>
        <v>BIÊN BẢN SỐ: 53/BBNT/KM440+630</v>
      </c>
      <c r="B7" s="704"/>
      <c r="C7" s="704"/>
      <c r="D7" s="704"/>
      <c r="E7" s="704"/>
      <c r="F7" s="704"/>
      <c r="G7" s="704"/>
      <c r="K7" s="1"/>
    </row>
    <row r="8" spans="1:25" ht="16.5">
      <c r="A8" s="704" t="s">
        <v>226</v>
      </c>
      <c r="B8" s="704"/>
      <c r="C8" s="704"/>
      <c r="D8" s="704"/>
      <c r="E8" s="704"/>
      <c r="F8" s="704"/>
      <c r="G8" s="704"/>
      <c r="K8" s="1"/>
    </row>
    <row r="9" spans="1:25" ht="16.5">
      <c r="A9" s="706" t="s">
        <v>36</v>
      </c>
      <c r="B9" s="707"/>
      <c r="C9" s="707"/>
      <c r="D9" s="707"/>
      <c r="E9" s="707"/>
      <c r="F9" s="707"/>
      <c r="G9" s="707"/>
      <c r="H9" s="10"/>
      <c r="I9" s="10"/>
      <c r="J9" s="10"/>
      <c r="K9" s="11"/>
      <c r="L9" s="10"/>
      <c r="M9" s="10"/>
      <c r="N9" s="83"/>
      <c r="O9" s="10"/>
      <c r="P9" s="10"/>
      <c r="Q9" s="10"/>
      <c r="R9" s="10"/>
      <c r="S9" s="10"/>
      <c r="T9" s="10"/>
      <c r="U9" s="10"/>
      <c r="V9" s="10"/>
      <c r="W9" s="10"/>
      <c r="X9" s="10"/>
      <c r="Y9" s="10"/>
    </row>
    <row r="10" spans="1:25" ht="51" customHeight="1">
      <c r="A10" s="689" t="str">
        <f>"Dự án: "&amp;'Đầu vào'!B1</f>
        <v>Dự án: Sửa chữa đột xuất sạt lở ta luy âm, hư hỏng công trình các đoạn tuyến Km410+530 - Km410+573, Km439+440 - Km439+448, Km440+210, Km440+250, Km440+600, Km440+630, Km442+620, Km442+660, Km443+047 trên QL.37</v>
      </c>
      <c r="B10" s="689"/>
      <c r="C10" s="689"/>
      <c r="D10" s="689"/>
      <c r="E10" s="689"/>
      <c r="F10" s="689"/>
      <c r="G10" s="689"/>
      <c r="H10" s="10"/>
      <c r="I10" s="10"/>
      <c r="J10" s="10"/>
      <c r="K10" s="11"/>
      <c r="L10" s="10"/>
      <c r="M10" s="10"/>
      <c r="N10" s="10"/>
      <c r="O10" s="299" t="str">
        <f>+A10</f>
        <v>Dự án: Sửa chữa đột xuất sạt lở ta luy âm, hư hỏng công trình các đoạn tuyến Km410+530 - Km410+573, Km439+440 - Km439+448, Km440+210, Km440+250, Km440+600, Km440+630, Km442+620, Km442+660, Km443+047 trên QL.37</v>
      </c>
      <c r="P10" s="10"/>
      <c r="Q10" s="10"/>
      <c r="R10" s="10"/>
      <c r="S10" s="10"/>
      <c r="T10" s="10"/>
      <c r="U10" s="10"/>
      <c r="V10" s="10"/>
      <c r="W10" s="10"/>
      <c r="X10" s="10"/>
      <c r="Y10" s="10"/>
    </row>
    <row r="11" spans="1:25" ht="16.5">
      <c r="A11" s="12" t="str">
        <f>+BBNT!A11</f>
        <v>Gói thầu: Gói số 01: Sửa chữa công trình</v>
      </c>
      <c r="B11" s="12"/>
      <c r="C11" s="12"/>
      <c r="D11" s="12"/>
      <c r="E11" s="12"/>
      <c r="F11" s="12"/>
      <c r="G11" s="12"/>
      <c r="H11" s="10"/>
      <c r="I11" s="10"/>
      <c r="J11" s="10"/>
      <c r="K11" s="11"/>
      <c r="L11" s="10"/>
      <c r="M11" s="10"/>
      <c r="N11" s="10"/>
      <c r="O11" s="10"/>
      <c r="P11" s="10"/>
      <c r="Q11" s="10"/>
      <c r="R11" s="10"/>
      <c r="S11" s="10"/>
      <c r="T11" s="10"/>
      <c r="U11" s="10"/>
      <c r="V11" s="10"/>
      <c r="W11" s="10"/>
      <c r="X11" s="10"/>
      <c r="Y11" s="10"/>
    </row>
    <row r="12" spans="1:25" ht="16.5">
      <c r="A12" s="687" t="str">
        <f>"Hạng mục: "&amp;O2&amp;"; Lý trình: "&amp;P6</f>
        <v>Hạng mục: Lắp đặt tấm HLTS bổ sung mới; Lý trình: Km440+600,00 -:- Km440+644,00 (P)</v>
      </c>
      <c r="B12" s="687"/>
      <c r="C12" s="687"/>
      <c r="D12" s="687"/>
      <c r="E12" s="687"/>
      <c r="F12" s="687"/>
      <c r="G12" s="687"/>
      <c r="H12" s="10"/>
      <c r="I12" s="10"/>
      <c r="J12" s="10"/>
      <c r="K12" s="11"/>
      <c r="L12" s="10"/>
      <c r="M12" s="10"/>
      <c r="N12" s="20"/>
      <c r="O12" s="87" t="str">
        <f>+A12</f>
        <v>Hạng mục: Lắp đặt tấm HLTS bổ sung mới; Lý trình: Km440+600,00 -:- Km440+644,00 (P)</v>
      </c>
      <c r="P12" s="10"/>
      <c r="Q12" s="10"/>
      <c r="R12" s="10"/>
      <c r="S12" s="10"/>
      <c r="T12" s="10"/>
      <c r="U12" s="10"/>
      <c r="V12" s="10"/>
      <c r="W12" s="10"/>
      <c r="X12" s="10"/>
      <c r="Y12" s="10"/>
    </row>
    <row r="13" spans="1:25" ht="16.5">
      <c r="A13" s="12" t="str">
        <f>"Địa điểm xây dựng: Xã "&amp;X2&amp;", Tỉnh Sơn La"</f>
        <v>Địa điểm xây dựng: Xã Tạ Khoa, Tỉnh Sơn La</v>
      </c>
      <c r="B13" s="12"/>
      <c r="C13" s="12"/>
      <c r="D13" s="12"/>
      <c r="E13" s="12"/>
      <c r="F13" s="12"/>
      <c r="G13" s="12"/>
      <c r="H13" s="10"/>
      <c r="I13" s="10"/>
      <c r="J13" s="10"/>
      <c r="K13" s="11"/>
      <c r="L13" s="10"/>
      <c r="M13" s="10"/>
      <c r="N13" s="10"/>
      <c r="O13" s="10"/>
      <c r="P13" s="10"/>
      <c r="Q13" s="10"/>
      <c r="R13" s="10"/>
      <c r="S13" s="10"/>
      <c r="T13" s="10"/>
      <c r="U13" s="10"/>
      <c r="V13" s="10"/>
      <c r="W13" s="10"/>
      <c r="X13" s="10"/>
      <c r="Y13" s="10"/>
    </row>
    <row r="14" spans="1:25" ht="16.5">
      <c r="A14" s="9" t="s">
        <v>26</v>
      </c>
      <c r="B14" s="10"/>
      <c r="C14" s="10"/>
      <c r="D14" s="10"/>
      <c r="E14" s="10"/>
      <c r="F14" s="10"/>
      <c r="G14" s="10"/>
      <c r="H14" s="10"/>
      <c r="I14" s="10"/>
      <c r="J14" s="10"/>
      <c r="K14" s="11"/>
      <c r="L14" s="10"/>
      <c r="M14" s="10"/>
      <c r="N14" s="10"/>
      <c r="O14" s="10"/>
      <c r="P14" s="10"/>
      <c r="Q14" s="10"/>
      <c r="R14" s="10"/>
      <c r="S14" s="10"/>
      <c r="T14" s="10"/>
      <c r="U14" s="10"/>
      <c r="V14" s="10"/>
      <c r="W14" s="10"/>
      <c r="X14" s="10"/>
      <c r="Y14" s="10"/>
    </row>
    <row r="15" spans="1:25" ht="16.5">
      <c r="A15" s="9" t="s">
        <v>949</v>
      </c>
      <c r="B15" s="10"/>
      <c r="C15" s="10"/>
      <c r="D15" s="10"/>
      <c r="E15" s="10"/>
      <c r="F15" s="10"/>
      <c r="G15" s="10"/>
      <c r="H15" s="10"/>
      <c r="I15" s="10"/>
      <c r="J15" s="10"/>
      <c r="K15" s="11"/>
      <c r="L15" s="10"/>
      <c r="M15" s="10"/>
      <c r="N15" s="10"/>
      <c r="O15" s="10"/>
      <c r="P15" s="10"/>
      <c r="Q15" s="10"/>
      <c r="R15" s="10"/>
      <c r="S15" s="10"/>
      <c r="T15" s="10"/>
      <c r="U15" s="10"/>
      <c r="V15" s="10"/>
      <c r="W15" s="10"/>
      <c r="X15" s="10"/>
      <c r="Y15" s="10"/>
    </row>
    <row r="16" spans="1:25" ht="16.5">
      <c r="A16" s="160" t="s">
        <v>950</v>
      </c>
      <c r="B16" s="10"/>
      <c r="C16" s="10"/>
      <c r="D16" s="13" t="s">
        <v>1222</v>
      </c>
      <c r="E16" s="10"/>
      <c r="F16" s="10"/>
      <c r="G16" s="10"/>
      <c r="H16" s="10"/>
      <c r="I16" s="10"/>
      <c r="J16" s="10"/>
      <c r="K16" s="11"/>
      <c r="L16" s="10"/>
      <c r="M16" s="10"/>
      <c r="N16" s="10"/>
      <c r="O16" s="10"/>
      <c r="P16" s="10"/>
      <c r="Q16" s="10"/>
      <c r="R16" s="10"/>
      <c r="S16" s="10"/>
      <c r="T16" s="10"/>
      <c r="U16" s="10"/>
      <c r="V16" s="10"/>
      <c r="W16" s="10"/>
      <c r="X16" s="10"/>
      <c r="Y16" s="10"/>
    </row>
    <row r="17" spans="1:25" ht="16.5">
      <c r="A17" s="9" t="s">
        <v>1021</v>
      </c>
      <c r="B17" s="10"/>
      <c r="C17" s="10"/>
      <c r="D17" s="10"/>
      <c r="E17" s="10"/>
      <c r="F17" s="10"/>
      <c r="G17" s="10"/>
      <c r="H17" s="10"/>
      <c r="I17" s="10"/>
      <c r="J17" s="10"/>
      <c r="K17" s="11"/>
      <c r="L17" s="10"/>
      <c r="M17" s="10"/>
      <c r="N17" s="10"/>
      <c r="O17" s="10"/>
      <c r="P17" s="10"/>
      <c r="Q17" s="10"/>
      <c r="R17" s="10"/>
      <c r="S17" s="10"/>
      <c r="T17" s="10"/>
      <c r="U17" s="10"/>
      <c r="V17" s="10"/>
      <c r="W17" s="10"/>
      <c r="X17" s="10"/>
      <c r="Y17" s="10"/>
    </row>
    <row r="18" spans="1:25" ht="16.5">
      <c r="A18" s="13" t="str">
        <f>+VL!B17</f>
        <v>- Ông: Phí Thanh Vinh</v>
      </c>
      <c r="B18" s="10"/>
      <c r="C18" s="10"/>
      <c r="D18" s="13" t="str">
        <f>+VL!G20</f>
        <v>Chức vụ: Chỉ huy trưởng</v>
      </c>
      <c r="E18" s="10"/>
      <c r="F18" s="10"/>
      <c r="G18" s="10"/>
      <c r="H18" s="10"/>
      <c r="I18" s="10"/>
      <c r="J18" s="10"/>
      <c r="K18" s="11"/>
      <c r="L18" s="10"/>
      <c r="M18" s="10"/>
      <c r="N18" s="10"/>
      <c r="O18" s="10"/>
      <c r="P18" s="10"/>
      <c r="Q18" s="10"/>
      <c r="R18" s="10"/>
      <c r="S18" s="10"/>
      <c r="T18" s="10"/>
      <c r="U18" s="10"/>
      <c r="V18" s="10"/>
      <c r="W18" s="10"/>
      <c r="X18" s="10"/>
      <c r="Y18" s="10"/>
    </row>
    <row r="19" spans="1:25" ht="16.5">
      <c r="A19" s="13" t="str">
        <f>+VL!B18</f>
        <v>- Ông: Phạm Văn Trung</v>
      </c>
      <c r="B19" s="10"/>
      <c r="C19" s="10"/>
      <c r="D19" s="13" t="s">
        <v>1019</v>
      </c>
      <c r="E19" s="10"/>
      <c r="F19" s="10"/>
      <c r="G19" s="10"/>
      <c r="H19" s="10"/>
      <c r="I19" s="10"/>
      <c r="J19" s="10"/>
      <c r="K19" s="11"/>
      <c r="L19" s="10"/>
      <c r="M19" s="10"/>
      <c r="N19" s="10"/>
      <c r="O19" s="10"/>
      <c r="P19" s="10"/>
      <c r="Q19" s="10"/>
      <c r="R19" s="10"/>
      <c r="S19" s="10"/>
      <c r="T19" s="10"/>
      <c r="U19" s="10"/>
      <c r="V19" s="10"/>
      <c r="W19" s="10"/>
      <c r="X19" s="10"/>
      <c r="Y19" s="10"/>
    </row>
    <row r="20" spans="1:25" ht="39.75" customHeight="1">
      <c r="A20" s="690" t="s">
        <v>948</v>
      </c>
      <c r="B20" s="690"/>
      <c r="C20" s="690"/>
      <c r="D20" s="690"/>
      <c r="E20" s="690"/>
      <c r="F20" s="690"/>
      <c r="G20" s="690"/>
      <c r="H20" s="10"/>
      <c r="I20" s="10"/>
      <c r="J20" s="10"/>
      <c r="K20" s="11"/>
      <c r="L20" s="10"/>
      <c r="M20" s="10"/>
      <c r="N20" s="113"/>
      <c r="O20" s="10"/>
      <c r="P20" s="10"/>
      <c r="Q20" s="10"/>
      <c r="R20" s="10"/>
      <c r="S20" s="10"/>
      <c r="T20" s="10"/>
      <c r="U20" s="10"/>
      <c r="V20" s="10"/>
      <c r="W20" s="10"/>
      <c r="X20" s="10"/>
      <c r="Y20" s="10"/>
    </row>
    <row r="21" spans="1:25" ht="16.5">
      <c r="A21" s="13" t="str">
        <f>+VL!B20</f>
        <v>- Ông: Phạm Văn Phúc</v>
      </c>
      <c r="B21" s="10"/>
      <c r="C21" s="10"/>
      <c r="D21" s="13" t="str">
        <f>+VL!G20</f>
        <v>Chức vụ: Chỉ huy trưởng</v>
      </c>
      <c r="E21" s="10"/>
      <c r="F21" s="10"/>
      <c r="G21" s="10"/>
      <c r="H21" s="10"/>
      <c r="I21" s="10"/>
      <c r="J21" s="10"/>
      <c r="K21" s="11"/>
      <c r="L21" s="10"/>
      <c r="M21" s="10"/>
      <c r="N21" s="10"/>
      <c r="O21" s="10"/>
      <c r="P21" s="10"/>
      <c r="Q21" s="10"/>
      <c r="R21" s="10"/>
      <c r="S21" s="10"/>
      <c r="T21" s="10"/>
      <c r="U21" s="10"/>
      <c r="V21" s="10"/>
      <c r="W21" s="10"/>
      <c r="X21" s="10"/>
      <c r="Y21" s="10"/>
    </row>
    <row r="22" spans="1:25" ht="16.5">
      <c r="A22" s="13" t="str">
        <f>+VL!B21</f>
        <v xml:space="preserve">- Ông: Lê Sỹ Giáp </v>
      </c>
      <c r="B22" s="10"/>
      <c r="C22" s="10"/>
      <c r="D22" s="13" t="s">
        <v>1020</v>
      </c>
      <c r="E22" s="10"/>
      <c r="F22" s="10"/>
      <c r="G22" s="10"/>
      <c r="H22" s="10"/>
      <c r="I22" s="10"/>
      <c r="J22" s="10"/>
      <c r="K22" s="11"/>
      <c r="L22" s="10"/>
      <c r="M22" s="10"/>
      <c r="N22" s="10"/>
      <c r="O22" s="10"/>
      <c r="P22" s="10"/>
      <c r="Q22" s="10"/>
      <c r="R22" s="10"/>
      <c r="S22" s="10"/>
      <c r="T22" s="10"/>
      <c r="U22" s="10"/>
      <c r="V22" s="10"/>
      <c r="W22" s="10"/>
      <c r="X22" s="10"/>
      <c r="Y22" s="10"/>
    </row>
    <row r="23" spans="1:25" ht="16.5">
      <c r="A23" s="14" t="s">
        <v>27</v>
      </c>
      <c r="B23" s="15"/>
      <c r="C23" s="15"/>
      <c r="D23" s="15"/>
      <c r="E23" s="15"/>
      <c r="F23" s="15"/>
      <c r="G23" s="15"/>
      <c r="H23" s="10"/>
      <c r="I23" s="10"/>
      <c r="J23" s="10"/>
      <c r="K23" s="11"/>
      <c r="L23" s="10"/>
      <c r="M23" s="10"/>
      <c r="N23" s="10"/>
      <c r="O23" s="10"/>
      <c r="P23" s="10"/>
      <c r="Q23" s="10"/>
      <c r="R23" s="10"/>
      <c r="S23" s="10"/>
      <c r="T23" s="10"/>
      <c r="U23" s="10"/>
      <c r="V23" s="10"/>
      <c r="W23" s="10"/>
      <c r="X23" s="10"/>
      <c r="Y23" s="10"/>
    </row>
    <row r="24" spans="1:25" ht="16.5">
      <c r="A24" s="16" t="str">
        <f>"- Thời gian: "&amp;"Ngày "&amp;DAY(M2)&amp;" tháng "&amp;MONTH(M2)&amp;" năm 2025"</f>
        <v>- Thời gian: Ngày 12 tháng 4 năm 2025</v>
      </c>
      <c r="B24" s="15"/>
      <c r="C24" s="15"/>
      <c r="D24" s="15"/>
      <c r="E24" s="15"/>
      <c r="F24" s="15"/>
      <c r="G24" s="15"/>
      <c r="H24" s="10"/>
      <c r="I24" s="10"/>
      <c r="J24" s="10"/>
      <c r="K24" s="11"/>
      <c r="L24" s="10"/>
      <c r="M24" s="10"/>
      <c r="N24" s="10"/>
      <c r="O24" s="10"/>
      <c r="P24" s="10"/>
      <c r="Q24" s="10"/>
      <c r="R24" s="10"/>
      <c r="S24" s="10"/>
      <c r="T24" s="10"/>
      <c r="U24" s="10"/>
      <c r="V24" s="10"/>
      <c r="W24" s="10"/>
      <c r="X24" s="10"/>
      <c r="Y24" s="10"/>
    </row>
    <row r="25" spans="1:25" ht="16.5">
      <c r="A25" s="16" t="s">
        <v>28</v>
      </c>
      <c r="B25" s="15"/>
      <c r="C25" s="15"/>
      <c r="D25" s="15"/>
      <c r="E25" s="15"/>
      <c r="F25" s="15"/>
      <c r="G25" s="15"/>
      <c r="H25" s="10"/>
      <c r="I25" s="10"/>
      <c r="J25" s="10"/>
      <c r="K25" s="11"/>
      <c r="L25" s="10"/>
      <c r="M25" s="10"/>
      <c r="N25" s="10"/>
      <c r="O25" s="10"/>
      <c r="P25" s="10"/>
      <c r="Q25" s="10"/>
      <c r="R25" s="10"/>
      <c r="S25" s="10"/>
      <c r="T25" s="10"/>
      <c r="U25" s="10"/>
      <c r="V25" s="10"/>
      <c r="W25" s="10"/>
      <c r="X25" s="10"/>
      <c r="Y25" s="10"/>
    </row>
    <row r="26" spans="1:25" ht="16.5" customHeight="1">
      <c r="A26" s="9" t="s">
        <v>29</v>
      </c>
      <c r="B26" s="10"/>
      <c r="C26" s="10"/>
      <c r="D26" s="10"/>
      <c r="E26" s="10"/>
      <c r="F26" s="10"/>
      <c r="G26" s="10"/>
      <c r="H26" s="10"/>
      <c r="I26" s="10"/>
      <c r="J26" s="10"/>
      <c r="K26" s="11"/>
      <c r="L26" s="10"/>
      <c r="M26" s="10"/>
      <c r="N26" s="10"/>
      <c r="O26" s="10"/>
      <c r="P26" s="10"/>
      <c r="Q26" s="10"/>
      <c r="R26" s="10"/>
      <c r="S26" s="10"/>
      <c r="T26" s="10"/>
      <c r="U26" s="10"/>
      <c r="V26" s="10"/>
      <c r="W26" s="10"/>
      <c r="X26" s="10"/>
      <c r="Y26" s="10"/>
    </row>
    <row r="27" spans="1:25" ht="16.5">
      <c r="A27" s="9" t="s">
        <v>951</v>
      </c>
      <c r="B27" s="10"/>
      <c r="C27" s="10"/>
      <c r="D27" s="10"/>
      <c r="E27" s="10"/>
      <c r="F27" s="10"/>
      <c r="G27" s="10"/>
      <c r="H27" s="10"/>
      <c r="I27" s="10"/>
      <c r="J27" s="10"/>
      <c r="K27" s="11"/>
      <c r="L27" s="10"/>
      <c r="M27" s="10"/>
      <c r="N27" s="10"/>
      <c r="O27" s="10"/>
      <c r="P27" s="10"/>
      <c r="Q27" s="10"/>
      <c r="R27" s="10"/>
      <c r="S27" s="10"/>
      <c r="T27" s="10"/>
      <c r="U27" s="10"/>
      <c r="V27" s="10"/>
      <c r="W27" s="10"/>
      <c r="X27" s="10"/>
      <c r="Y27" s="10"/>
    </row>
    <row r="28" spans="1:25" ht="34.5" customHeight="1">
      <c r="A28" s="701" t="s">
        <v>1022</v>
      </c>
      <c r="B28" s="687"/>
      <c r="C28" s="687"/>
      <c r="D28" s="687"/>
      <c r="E28" s="687"/>
      <c r="F28" s="687"/>
      <c r="G28" s="687"/>
      <c r="H28" s="10"/>
      <c r="I28" s="10"/>
      <c r="J28" s="10"/>
      <c r="K28" s="11"/>
      <c r="L28" s="10"/>
      <c r="M28" s="10"/>
      <c r="N28" s="10"/>
      <c r="O28" s="10"/>
      <c r="P28" s="10"/>
      <c r="Q28" s="10"/>
      <c r="R28" s="10"/>
      <c r="S28" s="10"/>
      <c r="T28" s="10"/>
      <c r="U28" s="10"/>
      <c r="V28" s="10"/>
      <c r="W28" s="10"/>
      <c r="X28" s="10"/>
      <c r="Y28" s="10"/>
    </row>
    <row r="29" spans="1:25" ht="33.75" customHeight="1">
      <c r="A29" s="693" t="str">
        <f>+BBNT!A25</f>
        <v>- Hồ sơ thiết kế bản vẽ thi công được Uỷ ban nhân dân tỉnh Sơn La phê duyệt tại Quyết định số 2681/QĐ-UBND ngày 29/10/2025;</v>
      </c>
      <c r="B29" s="694"/>
      <c r="C29" s="694"/>
      <c r="D29" s="694"/>
      <c r="E29" s="694"/>
      <c r="F29" s="694"/>
      <c r="G29" s="694"/>
      <c r="H29" s="13"/>
      <c r="I29" s="13"/>
      <c r="J29" s="13"/>
      <c r="K29" s="13"/>
      <c r="L29" s="13"/>
      <c r="M29" s="13"/>
      <c r="N29" s="13"/>
      <c r="O29" s="13"/>
      <c r="P29" s="13"/>
      <c r="Q29" s="13"/>
      <c r="R29" s="13"/>
      <c r="S29" s="13"/>
      <c r="T29" s="13"/>
      <c r="U29" s="13"/>
      <c r="V29" s="13"/>
      <c r="W29" s="13"/>
      <c r="X29" s="13"/>
      <c r="Y29" s="63"/>
    </row>
    <row r="30" spans="1:25" ht="16.5">
      <c r="A30" s="691" t="s">
        <v>1023</v>
      </c>
      <c r="B30" s="691"/>
      <c r="C30" s="691"/>
      <c r="D30" s="691"/>
      <c r="E30" s="691"/>
      <c r="F30" s="691"/>
      <c r="G30" s="691"/>
      <c r="H30" s="13"/>
      <c r="I30" s="13"/>
      <c r="J30" s="13"/>
      <c r="K30" s="13"/>
      <c r="L30" s="13"/>
      <c r="M30" s="13"/>
      <c r="N30" s="13"/>
      <c r="O30" s="13"/>
      <c r="P30" s="13"/>
      <c r="Q30" s="13"/>
      <c r="R30" s="13"/>
      <c r="S30" s="13"/>
      <c r="T30" s="13"/>
      <c r="U30" s="13"/>
      <c r="V30" s="13"/>
      <c r="W30" s="13"/>
      <c r="X30" s="13"/>
      <c r="Y30" s="63"/>
    </row>
    <row r="31" spans="1:25" ht="86.25" customHeight="1">
      <c r="A31" s="693" t="s">
        <v>1223</v>
      </c>
      <c r="B31" s="693"/>
      <c r="C31" s="693"/>
      <c r="D31" s="693"/>
      <c r="E31" s="693"/>
      <c r="F31" s="693"/>
      <c r="G31" s="693"/>
      <c r="H31" s="13"/>
      <c r="I31" s="13"/>
      <c r="J31" s="13"/>
      <c r="K31" s="13"/>
      <c r="L31" s="13"/>
      <c r="M31" s="13"/>
      <c r="N31" s="13"/>
      <c r="O31" s="13"/>
      <c r="P31" s="13"/>
      <c r="Q31" s="13"/>
      <c r="R31" s="13"/>
      <c r="S31" s="13"/>
      <c r="T31" s="13"/>
      <c r="U31" s="13"/>
      <c r="V31" s="13"/>
      <c r="W31" s="13"/>
      <c r="X31" s="13"/>
      <c r="Y31" s="63"/>
    </row>
    <row r="32" spans="1:25" ht="32.25" customHeight="1">
      <c r="A32" s="688" t="s">
        <v>93</v>
      </c>
      <c r="B32" s="689"/>
      <c r="C32" s="689"/>
      <c r="D32" s="689"/>
      <c r="E32" s="689"/>
      <c r="F32" s="689"/>
      <c r="G32" s="689"/>
      <c r="H32" s="13"/>
      <c r="I32" s="13"/>
      <c r="J32" s="13"/>
      <c r="K32" s="13"/>
      <c r="L32" s="13"/>
      <c r="M32" s="13"/>
      <c r="N32" s="13"/>
      <c r="O32" s="13"/>
      <c r="P32" s="13"/>
      <c r="Q32" s="13"/>
      <c r="R32" s="13"/>
      <c r="S32" s="13"/>
      <c r="T32" s="13"/>
      <c r="U32" s="13"/>
      <c r="V32" s="13"/>
      <c r="W32" s="13"/>
      <c r="X32" s="13"/>
      <c r="Y32" s="63"/>
    </row>
    <row r="33" spans="1:25" ht="16.5">
      <c r="A33" s="688" t="str">
        <f>+BBNT!A27</f>
        <v>- Phần chỉ dẫn kỹ thuật có liên quan;</v>
      </c>
      <c r="B33" s="689"/>
      <c r="C33" s="689"/>
      <c r="D33" s="689"/>
      <c r="E33" s="689"/>
      <c r="F33" s="689"/>
      <c r="G33" s="689"/>
      <c r="H33" s="13"/>
      <c r="I33" s="13"/>
      <c r="J33" s="13"/>
      <c r="K33" s="13"/>
      <c r="L33" s="13"/>
      <c r="M33" s="13"/>
      <c r="N33" s="13"/>
      <c r="O33" s="13"/>
      <c r="P33" s="13"/>
      <c r="Q33" s="13"/>
      <c r="R33" s="13"/>
      <c r="S33" s="13"/>
      <c r="T33" s="13"/>
      <c r="U33" s="13"/>
      <c r="V33" s="13"/>
      <c r="W33" s="13"/>
      <c r="X33" s="13"/>
      <c r="Y33" s="13"/>
    </row>
    <row r="34" spans="1:25" ht="16.5">
      <c r="A34" s="688" t="s">
        <v>952</v>
      </c>
      <c r="B34" s="689"/>
      <c r="C34" s="689"/>
      <c r="D34" s="689"/>
      <c r="E34" s="689"/>
      <c r="F34" s="689"/>
      <c r="G34" s="689"/>
      <c r="H34" s="13"/>
      <c r="I34" s="13"/>
      <c r="J34" s="13"/>
      <c r="K34" s="13"/>
      <c r="L34" s="13"/>
      <c r="M34" s="13"/>
      <c r="N34" s="13"/>
      <c r="O34" s="13"/>
      <c r="P34" s="13"/>
      <c r="Q34" s="13"/>
      <c r="R34" s="13"/>
      <c r="S34" s="13"/>
      <c r="T34" s="13"/>
      <c r="U34" s="13"/>
      <c r="V34" s="13"/>
      <c r="W34" s="13"/>
      <c r="X34" s="13"/>
      <c r="Y34" s="13"/>
    </row>
    <row r="35" spans="1:25" ht="32.25" customHeight="1">
      <c r="A35" s="688" t="s">
        <v>953</v>
      </c>
      <c r="B35" s="689"/>
      <c r="C35" s="689"/>
      <c r="D35" s="689"/>
      <c r="E35" s="689"/>
      <c r="F35" s="689"/>
      <c r="G35" s="689"/>
      <c r="H35" s="10"/>
      <c r="I35" s="10"/>
      <c r="J35" s="10"/>
      <c r="K35" s="11"/>
      <c r="L35" s="10"/>
      <c r="M35" s="10"/>
      <c r="N35" s="17"/>
      <c r="O35" s="17"/>
      <c r="P35" s="10"/>
      <c r="Q35" s="10"/>
      <c r="R35" s="10"/>
      <c r="S35" s="10"/>
      <c r="T35" s="10"/>
      <c r="U35" s="10"/>
      <c r="V35" s="10"/>
      <c r="W35" s="10"/>
      <c r="X35" s="10"/>
      <c r="Y35" s="10"/>
    </row>
    <row r="36" spans="1:25" ht="16.5">
      <c r="A36" s="688" t="s">
        <v>954</v>
      </c>
      <c r="B36" s="689"/>
      <c r="C36" s="689"/>
      <c r="D36" s="689"/>
      <c r="E36" s="689"/>
      <c r="F36" s="689"/>
      <c r="G36" s="689"/>
      <c r="H36" s="10"/>
      <c r="I36" s="10"/>
      <c r="J36" s="10"/>
      <c r="K36" s="11"/>
      <c r="L36" s="10"/>
      <c r="M36" s="10"/>
      <c r="N36" s="10"/>
      <c r="O36" s="10"/>
      <c r="P36" s="10"/>
      <c r="Q36" s="10"/>
      <c r="R36" s="10"/>
      <c r="S36" s="10"/>
      <c r="T36" s="10"/>
      <c r="U36" s="10"/>
      <c r="V36" s="10"/>
      <c r="W36" s="10"/>
      <c r="X36" s="10"/>
      <c r="Y36" s="10"/>
    </row>
    <row r="37" spans="1:25" ht="16.5">
      <c r="A37" s="688" t="s">
        <v>955</v>
      </c>
      <c r="B37" s="689"/>
      <c r="C37" s="689"/>
      <c r="D37" s="689"/>
      <c r="E37" s="689"/>
      <c r="F37" s="689"/>
      <c r="G37" s="689"/>
      <c r="H37" s="10"/>
      <c r="I37" s="10"/>
      <c r="J37" s="10"/>
      <c r="K37" s="11"/>
      <c r="L37" s="10"/>
      <c r="M37" s="10"/>
      <c r="N37" s="10"/>
      <c r="O37" s="10"/>
      <c r="P37" s="10"/>
      <c r="Q37" s="10"/>
      <c r="R37" s="10"/>
      <c r="S37" s="10"/>
      <c r="T37" s="10"/>
      <c r="U37" s="10"/>
      <c r="V37" s="10"/>
      <c r="W37" s="10"/>
      <c r="X37" s="10"/>
      <c r="Y37" s="10"/>
    </row>
    <row r="38" spans="1:25" ht="16.5">
      <c r="A38" s="701" t="s">
        <v>956</v>
      </c>
      <c r="B38" s="687"/>
      <c r="C38" s="687"/>
      <c r="D38" s="687"/>
      <c r="E38" s="687"/>
      <c r="F38" s="687"/>
      <c r="G38" s="687"/>
      <c r="H38" s="10"/>
      <c r="I38" s="10"/>
      <c r="J38" s="10"/>
      <c r="K38" s="11"/>
      <c r="L38" s="10"/>
      <c r="M38" s="10"/>
      <c r="N38" s="10"/>
      <c r="O38" s="10"/>
      <c r="P38" s="10"/>
      <c r="Q38" s="10"/>
      <c r="R38" s="10"/>
      <c r="S38" s="10"/>
      <c r="T38" s="10"/>
      <c r="U38" s="10"/>
      <c r="V38" s="10"/>
      <c r="W38" s="10"/>
      <c r="X38" s="10"/>
      <c r="Y38" s="10"/>
    </row>
    <row r="39" spans="1:25" ht="16.5">
      <c r="A39" s="701" t="s">
        <v>97</v>
      </c>
      <c r="B39" s="687"/>
      <c r="C39" s="687"/>
      <c r="D39" s="687"/>
      <c r="E39" s="687"/>
      <c r="F39" s="687"/>
      <c r="G39" s="687"/>
      <c r="H39" s="10"/>
      <c r="I39" s="10"/>
      <c r="J39" s="10"/>
      <c r="K39" s="11"/>
      <c r="L39" s="10"/>
      <c r="M39" s="10"/>
      <c r="N39" s="10"/>
      <c r="O39" s="10"/>
      <c r="P39" s="10"/>
      <c r="Q39" s="10"/>
      <c r="R39" s="10"/>
      <c r="S39" s="10"/>
      <c r="T39" s="10"/>
      <c r="U39" s="10"/>
      <c r="V39" s="10"/>
      <c r="W39" s="10"/>
      <c r="X39" s="10"/>
      <c r="Y39" s="10"/>
    </row>
    <row r="40" spans="1:25" ht="16.5">
      <c r="A40" s="690" t="s">
        <v>957</v>
      </c>
      <c r="B40" s="690"/>
      <c r="C40" s="690"/>
      <c r="D40" s="690"/>
      <c r="E40" s="690"/>
      <c r="F40" s="690"/>
      <c r="G40" s="690"/>
      <c r="H40" s="10"/>
      <c r="I40" s="10"/>
      <c r="J40" s="10"/>
      <c r="K40" s="11"/>
      <c r="L40" s="10"/>
      <c r="M40" s="10"/>
      <c r="N40" s="10"/>
      <c r="O40" s="10"/>
      <c r="P40" s="10"/>
      <c r="Q40" s="10"/>
      <c r="R40" s="10"/>
      <c r="S40" s="10"/>
      <c r="T40" s="10"/>
      <c r="U40" s="10"/>
      <c r="V40" s="10"/>
      <c r="W40" s="10"/>
      <c r="X40" s="10"/>
      <c r="Y40" s="10"/>
    </row>
    <row r="41" spans="1:25" ht="54" customHeight="1">
      <c r="A41" s="691" t="s">
        <v>958</v>
      </c>
      <c r="B41" s="702"/>
      <c r="C41" s="702"/>
      <c r="D41" s="702"/>
      <c r="E41" s="702"/>
      <c r="F41" s="702"/>
      <c r="G41" s="702"/>
      <c r="H41" s="10"/>
      <c r="I41" s="10"/>
      <c r="J41" s="10"/>
      <c r="K41" s="11"/>
      <c r="L41" s="10"/>
      <c r="M41" s="10"/>
      <c r="N41" s="17"/>
      <c r="O41" s="17"/>
      <c r="P41" s="10"/>
      <c r="Q41" s="10"/>
      <c r="R41" s="10"/>
      <c r="S41" s="10"/>
      <c r="T41" s="10"/>
      <c r="U41" s="10"/>
      <c r="V41" s="10"/>
      <c r="W41" s="10"/>
      <c r="X41" s="10"/>
      <c r="Y41" s="10"/>
    </row>
    <row r="42" spans="1:25" ht="35.25" customHeight="1">
      <c r="A42" s="691" t="s">
        <v>959</v>
      </c>
      <c r="B42" s="702"/>
      <c r="C42" s="702"/>
      <c r="D42" s="702"/>
      <c r="E42" s="702"/>
      <c r="F42" s="702"/>
      <c r="G42" s="702"/>
      <c r="H42" s="10"/>
      <c r="I42" s="10"/>
      <c r="J42" s="10"/>
      <c r="K42" s="11"/>
      <c r="L42" s="10"/>
      <c r="M42" s="10"/>
      <c r="N42" s="17"/>
      <c r="O42" s="17"/>
      <c r="P42" s="10"/>
      <c r="Q42" s="10"/>
      <c r="R42" s="10"/>
      <c r="S42" s="10"/>
      <c r="T42" s="10"/>
      <c r="U42" s="10"/>
      <c r="V42" s="10"/>
      <c r="W42" s="10"/>
      <c r="X42" s="10"/>
      <c r="Y42" s="10"/>
    </row>
    <row r="43" spans="1:25" ht="36" customHeight="1">
      <c r="A43" s="691" t="s">
        <v>960</v>
      </c>
      <c r="B43" s="702"/>
      <c r="C43" s="702"/>
      <c r="D43" s="702"/>
      <c r="E43" s="702"/>
      <c r="F43" s="702"/>
      <c r="G43" s="702"/>
      <c r="H43" s="10"/>
      <c r="I43" s="10"/>
      <c r="J43" s="10"/>
      <c r="K43" s="11"/>
      <c r="L43" s="10"/>
      <c r="M43" s="10"/>
      <c r="N43" s="17"/>
      <c r="O43" s="17"/>
      <c r="P43" s="10"/>
      <c r="Q43" s="10"/>
      <c r="R43" s="10"/>
      <c r="S43" s="10"/>
      <c r="T43" s="10"/>
      <c r="U43" s="10"/>
      <c r="V43" s="10"/>
      <c r="W43" s="10"/>
      <c r="X43" s="10"/>
      <c r="Y43" s="10"/>
    </row>
    <row r="44" spans="1:25" ht="17.25">
      <c r="A44" s="19" t="s">
        <v>961</v>
      </c>
      <c r="B44" s="19"/>
      <c r="C44" s="19"/>
      <c r="D44" s="19"/>
      <c r="E44" s="19"/>
      <c r="F44" s="19"/>
      <c r="G44" s="19"/>
      <c r="H44" s="10"/>
      <c r="I44" s="10"/>
      <c r="J44" s="10"/>
      <c r="K44" s="11"/>
      <c r="L44" s="10"/>
      <c r="M44" s="10"/>
      <c r="N44" s="10"/>
      <c r="O44" s="10"/>
      <c r="P44" s="10"/>
      <c r="Q44" s="10"/>
      <c r="R44" s="10"/>
      <c r="S44" s="10"/>
      <c r="T44" s="10"/>
      <c r="U44" s="10"/>
      <c r="V44" s="10"/>
      <c r="W44" s="10"/>
      <c r="X44" s="10"/>
      <c r="Y44" s="10"/>
    </row>
    <row r="45" spans="1:25" ht="16.5">
      <c r="A45" s="14" t="s">
        <v>33</v>
      </c>
      <c r="B45" s="15"/>
      <c r="C45" s="15"/>
      <c r="D45" s="15"/>
      <c r="E45" s="15"/>
      <c r="F45" s="15"/>
      <c r="G45" s="15"/>
      <c r="H45" s="10"/>
      <c r="I45" s="10"/>
      <c r="J45" s="10"/>
      <c r="K45" s="11"/>
      <c r="L45" s="10"/>
      <c r="M45" s="10"/>
      <c r="N45" s="10"/>
      <c r="O45" s="10"/>
      <c r="P45" s="10"/>
      <c r="Q45" s="10"/>
      <c r="R45" s="10"/>
      <c r="S45" s="10"/>
      <c r="T45" s="10"/>
      <c r="U45" s="10"/>
      <c r="V45" s="10"/>
      <c r="W45" s="10"/>
      <c r="X45" s="10"/>
      <c r="Y45" s="10"/>
    </row>
    <row r="46" spans="1:25" ht="16.5">
      <c r="A46" s="700" t="s">
        <v>41</v>
      </c>
      <c r="B46" s="700"/>
      <c r="C46" s="700"/>
      <c r="D46" s="700"/>
      <c r="E46" s="700"/>
      <c r="F46" s="700"/>
      <c r="G46" s="700"/>
      <c r="H46" s="10"/>
      <c r="I46" s="10"/>
      <c r="J46" s="10"/>
      <c r="K46" s="11"/>
      <c r="L46" s="10"/>
      <c r="M46" s="10"/>
      <c r="N46" s="10"/>
      <c r="O46" s="10"/>
      <c r="P46" s="10"/>
      <c r="Q46" s="10"/>
      <c r="R46" s="10"/>
      <c r="S46" s="10"/>
      <c r="T46" s="10"/>
      <c r="U46" s="10"/>
      <c r="V46" s="10"/>
      <c r="W46" s="10"/>
      <c r="X46" s="10"/>
      <c r="Y46" s="10"/>
    </row>
    <row r="47" spans="1:25" ht="9.75" customHeight="1">
      <c r="A47" s="2"/>
      <c r="B47" s="2"/>
      <c r="C47" s="2"/>
      <c r="D47" s="2"/>
      <c r="E47" s="2"/>
      <c r="F47" s="2"/>
      <c r="G47" s="2"/>
      <c r="K47" s="1"/>
    </row>
    <row r="48" spans="1:25" ht="16.5">
      <c r="A48" s="699" t="s">
        <v>224</v>
      </c>
      <c r="B48" s="699"/>
      <c r="C48" s="699" t="s">
        <v>225</v>
      </c>
      <c r="D48" s="699"/>
      <c r="E48" s="699"/>
      <c r="F48" s="60" t="s">
        <v>89</v>
      </c>
      <c r="G48" s="60"/>
      <c r="H48" s="60"/>
      <c r="I48" s="60"/>
      <c r="J48" s="60"/>
      <c r="K48" s="55"/>
      <c r="L48" s="61"/>
      <c r="M48" s="60"/>
      <c r="N48" s="60"/>
      <c r="O48" s="60"/>
      <c r="P48" s="60"/>
      <c r="Q48" s="60"/>
      <c r="R48" s="60"/>
      <c r="S48" s="60"/>
      <c r="T48" s="60"/>
      <c r="U48" s="60"/>
      <c r="V48" s="60"/>
      <c r="W48" s="60"/>
      <c r="X48" s="60"/>
      <c r="Y48" s="60"/>
    </row>
    <row r="49" spans="1:25" ht="15">
      <c r="A49" s="24"/>
      <c r="B49" s="24"/>
      <c r="C49" s="24"/>
      <c r="D49" s="24"/>
      <c r="E49" s="24"/>
      <c r="F49" s="24"/>
      <c r="G49" s="24"/>
      <c r="H49" s="24"/>
      <c r="I49" s="24"/>
      <c r="J49" s="24"/>
      <c r="K49" s="62"/>
      <c r="L49" s="24"/>
      <c r="M49" s="24"/>
      <c r="N49" s="24"/>
      <c r="O49" s="24"/>
      <c r="P49" s="24"/>
      <c r="Q49" s="24"/>
      <c r="R49" s="24"/>
      <c r="S49" s="24"/>
      <c r="T49" s="24"/>
      <c r="U49" s="24"/>
      <c r="V49" s="24"/>
      <c r="W49" s="24"/>
      <c r="X49" s="24"/>
      <c r="Y49" s="24"/>
    </row>
    <row r="50" spans="1:25" ht="15">
      <c r="A50" s="24"/>
      <c r="B50" s="24"/>
      <c r="C50" s="24"/>
      <c r="D50" s="24"/>
      <c r="E50" s="24"/>
      <c r="F50" s="24"/>
      <c r="G50" s="24"/>
      <c r="H50" s="24"/>
      <c r="I50" s="24"/>
      <c r="J50" s="24"/>
      <c r="K50" s="62"/>
      <c r="L50" s="24"/>
      <c r="M50" s="24"/>
      <c r="N50" s="24"/>
      <c r="O50" s="24"/>
      <c r="P50" s="24"/>
      <c r="Q50" s="24"/>
      <c r="R50" s="24"/>
      <c r="S50" s="24"/>
      <c r="T50" s="24"/>
      <c r="U50" s="24"/>
      <c r="V50" s="24"/>
      <c r="W50" s="24"/>
      <c r="X50" s="24"/>
      <c r="Y50" s="24"/>
    </row>
    <row r="51" spans="1:25" ht="15">
      <c r="A51" s="24"/>
      <c r="B51" s="24"/>
      <c r="C51" s="24"/>
      <c r="D51" s="24"/>
      <c r="E51" s="24"/>
      <c r="F51" s="24"/>
      <c r="G51" s="24"/>
      <c r="H51" s="24"/>
      <c r="I51" s="24"/>
      <c r="J51" s="24"/>
      <c r="K51" s="62"/>
      <c r="L51" s="24"/>
      <c r="M51" s="24"/>
      <c r="N51" s="24"/>
      <c r="O51" s="24"/>
      <c r="P51" s="24"/>
      <c r="Q51" s="24"/>
      <c r="R51" s="24"/>
      <c r="S51" s="24"/>
      <c r="T51" s="24"/>
      <c r="U51" s="24"/>
      <c r="V51" s="24"/>
      <c r="W51" s="24"/>
      <c r="X51" s="24"/>
      <c r="Y51" s="24"/>
    </row>
    <row r="52" spans="1:25" ht="15">
      <c r="A52" s="24"/>
      <c r="B52" s="24"/>
      <c r="C52" s="24"/>
      <c r="D52" s="24"/>
      <c r="E52" s="24"/>
      <c r="F52" s="24"/>
      <c r="G52" s="24"/>
      <c r="H52" s="24"/>
      <c r="I52" s="24"/>
      <c r="J52" s="24"/>
      <c r="K52" s="62"/>
      <c r="L52" s="24"/>
      <c r="M52" s="24"/>
      <c r="N52" s="24"/>
      <c r="O52" s="24"/>
      <c r="P52" s="24"/>
      <c r="Q52" s="24"/>
      <c r="R52" s="24"/>
      <c r="S52" s="24"/>
      <c r="T52" s="24"/>
      <c r="U52" s="24"/>
      <c r="V52" s="24"/>
      <c r="W52" s="24"/>
      <c r="X52" s="24"/>
      <c r="Y52" s="24"/>
    </row>
    <row r="53" spans="1:25" ht="15">
      <c r="A53" s="24"/>
      <c r="B53" s="24"/>
      <c r="C53" s="24"/>
      <c r="D53" s="24"/>
      <c r="E53" s="24"/>
      <c r="F53" s="24"/>
      <c r="G53" s="24"/>
      <c r="H53" s="24"/>
      <c r="I53" s="24"/>
      <c r="J53" s="24"/>
      <c r="K53" s="62"/>
      <c r="L53" s="24"/>
      <c r="M53" s="24"/>
      <c r="N53" s="24"/>
      <c r="O53" s="24"/>
      <c r="P53" s="24"/>
      <c r="Q53" s="24"/>
      <c r="R53" s="24"/>
      <c r="S53" s="24"/>
      <c r="T53" s="24"/>
      <c r="U53" s="24"/>
      <c r="V53" s="24"/>
      <c r="W53" s="24"/>
      <c r="X53" s="24"/>
      <c r="Y53" s="24"/>
    </row>
    <row r="54" spans="1:25" ht="16.5">
      <c r="A54" s="699" t="s">
        <v>154</v>
      </c>
      <c r="B54" s="699"/>
      <c r="C54" s="699" t="s">
        <v>1034</v>
      </c>
      <c r="D54" s="699"/>
      <c r="E54" s="699"/>
      <c r="F54" s="699" t="s">
        <v>964</v>
      </c>
      <c r="G54" s="699"/>
      <c r="H54" s="24"/>
      <c r="I54" s="24"/>
      <c r="J54" s="24"/>
      <c r="K54" s="62"/>
      <c r="L54" s="24"/>
      <c r="M54" s="24"/>
      <c r="N54" s="24"/>
      <c r="O54" s="24"/>
      <c r="P54" s="24"/>
      <c r="Q54" s="24"/>
      <c r="R54" s="24"/>
      <c r="S54" s="24"/>
      <c r="T54" s="24"/>
      <c r="U54" s="24"/>
      <c r="V54" s="24"/>
      <c r="W54" s="24"/>
      <c r="X54" s="24"/>
      <c r="Y54" s="24"/>
    </row>
    <row r="55" spans="1:25">
      <c r="K55" s="1"/>
    </row>
  </sheetData>
  <mergeCells count="35">
    <mergeCell ref="A7:G7"/>
    <mergeCell ref="A1:G1"/>
    <mergeCell ref="A2:G2"/>
    <mergeCell ref="D6:G6"/>
    <mergeCell ref="A3:C3"/>
    <mergeCell ref="D3:G3"/>
    <mergeCell ref="A4:C4"/>
    <mergeCell ref="D4:G4"/>
    <mergeCell ref="A33:G33"/>
    <mergeCell ref="A32:G32"/>
    <mergeCell ref="A8:G8"/>
    <mergeCell ref="A10:G10"/>
    <mergeCell ref="A12:G12"/>
    <mergeCell ref="A20:G20"/>
    <mergeCell ref="A29:G29"/>
    <mergeCell ref="A9:G9"/>
    <mergeCell ref="A28:G28"/>
    <mergeCell ref="A30:G30"/>
    <mergeCell ref="A31:G31"/>
    <mergeCell ref="A35:G35"/>
    <mergeCell ref="A36:G36"/>
    <mergeCell ref="A37:G37"/>
    <mergeCell ref="A40:G40"/>
    <mergeCell ref="A34:G34"/>
    <mergeCell ref="A38:G38"/>
    <mergeCell ref="A39:G39"/>
    <mergeCell ref="A41:G41"/>
    <mergeCell ref="A46:G46"/>
    <mergeCell ref="F54:G54"/>
    <mergeCell ref="C48:E48"/>
    <mergeCell ref="C54:E54"/>
    <mergeCell ref="A54:B54"/>
    <mergeCell ref="A42:G42"/>
    <mergeCell ref="A43:G43"/>
    <mergeCell ref="A48:B48"/>
  </mergeCells>
  <pageMargins left="0.97" right="0.39" top="0.64" bottom="0.31496062992125984" header="0.31496062992125984" footer="0.31496062992125984"/>
  <pageSetup paperSize="9" scale="9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Spinner 1">
              <controlPr defaultSize="0" autoPict="0">
                <anchor moveWithCells="1" sizeWithCells="1">
                  <from>
                    <xdr:col>7</xdr:col>
                    <xdr:colOff>161925</xdr:colOff>
                    <xdr:row>0</xdr:row>
                    <xdr:rowOff>28575</xdr:rowOff>
                  </from>
                  <to>
                    <xdr:col>7</xdr:col>
                    <xdr:colOff>542925</xdr:colOff>
                    <xdr:row>1</xdr:row>
                    <xdr:rowOff>333375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pageSetUpPr fitToPage="1"/>
  </sheetPr>
  <dimension ref="A1:AA100"/>
  <sheetViews>
    <sheetView showGridLines="0" view="pageBreakPreview" zoomScale="70" zoomScaleNormal="100" zoomScaleSheetLayoutView="70" workbookViewId="0">
      <selection activeCell="L3" sqref="L3"/>
    </sheetView>
  </sheetViews>
  <sheetFormatPr defaultColWidth="8.875" defaultRowHeight="16.5"/>
  <cols>
    <col min="1" max="1" width="13" style="80" customWidth="1"/>
    <col min="2" max="2" width="6.25" style="80" customWidth="1"/>
    <col min="3" max="3" width="48.625" style="80" customWidth="1"/>
    <col min="4" max="4" width="42.625" style="80" customWidth="1"/>
    <col min="5" max="5" width="7.125" style="80" customWidth="1"/>
    <col min="6" max="7" width="13.625" style="80" customWidth="1"/>
    <col min="8" max="8" width="15.125" style="80" customWidth="1"/>
    <col min="9" max="9" width="11.75" style="80" customWidth="1"/>
    <col min="10" max="10" width="14.375" style="80" customWidth="1"/>
    <col min="11" max="11" width="8.375" style="80" customWidth="1"/>
    <col min="12" max="12" width="11.375" style="80" bestFit="1" customWidth="1"/>
    <col min="13" max="13" width="16" style="80" customWidth="1"/>
    <col min="14" max="14" width="14.75" style="80" customWidth="1"/>
    <col min="15" max="15" width="37.875" style="80" bestFit="1" customWidth="1"/>
    <col min="16" max="16" width="37.875" style="80" customWidth="1"/>
    <col min="17" max="17" width="14.875" style="80" customWidth="1"/>
    <col min="18" max="19" width="12.875" style="80" customWidth="1"/>
    <col min="20" max="20" width="45.25" style="80" customWidth="1"/>
    <col min="21" max="21" width="17.375" style="80" customWidth="1"/>
    <col min="22" max="22" width="28.125" style="80" customWidth="1"/>
    <col min="23" max="23" width="68.125" style="80" customWidth="1"/>
    <col min="24" max="25" width="24.875" style="80" customWidth="1"/>
    <col min="26" max="26" width="26" style="80" customWidth="1"/>
    <col min="27" max="27" width="25.875" style="80" customWidth="1"/>
    <col min="28" max="16384" width="8.875" style="80"/>
  </cols>
  <sheetData>
    <row r="1" spans="1:27">
      <c r="A1" s="556">
        <v>46096</v>
      </c>
      <c r="B1" s="710" t="s">
        <v>1535</v>
      </c>
      <c r="C1" s="710"/>
      <c r="D1" s="710"/>
      <c r="E1" s="710"/>
      <c r="F1" s="710"/>
      <c r="G1" s="710"/>
      <c r="H1" s="710"/>
      <c r="I1" s="710"/>
      <c r="J1" s="710"/>
      <c r="K1" s="546"/>
      <c r="L1" s="550">
        <v>2</v>
      </c>
      <c r="M1" s="551">
        <v>3</v>
      </c>
      <c r="N1" s="551"/>
      <c r="O1" s="569" t="s">
        <v>1518</v>
      </c>
      <c r="P1" s="588" t="s">
        <v>1532</v>
      </c>
      <c r="Q1" s="552"/>
      <c r="R1" s="551"/>
      <c r="S1" s="551"/>
      <c r="T1" s="551"/>
      <c r="U1" s="551"/>
      <c r="V1" s="551"/>
      <c r="W1" s="551"/>
      <c r="X1" s="551"/>
      <c r="Y1" s="551"/>
      <c r="Z1" s="551"/>
      <c r="AA1" s="553"/>
    </row>
    <row r="2" spans="1:27">
      <c r="A2" s="546">
        <v>25</v>
      </c>
      <c r="B2" s="547" t="s">
        <v>1517</v>
      </c>
      <c r="C2" s="548">
        <f>+A1+L1</f>
        <v>46098</v>
      </c>
      <c r="D2" s="549"/>
      <c r="E2" s="549"/>
      <c r="F2" s="549"/>
      <c r="G2" s="549"/>
      <c r="H2" s="549"/>
      <c r="I2" s="549"/>
      <c r="J2" s="549"/>
      <c r="K2" s="546"/>
      <c r="L2" s="550"/>
      <c r="M2" s="551"/>
      <c r="N2" s="551"/>
      <c r="O2" s="58" t="s">
        <v>1519</v>
      </c>
      <c r="P2" s="588" t="s">
        <v>1533</v>
      </c>
      <c r="Q2" s="552"/>
      <c r="R2" s="551"/>
      <c r="S2" s="551"/>
      <c r="T2" s="551"/>
      <c r="U2" s="551"/>
      <c r="V2" s="551"/>
      <c r="W2" s="551"/>
      <c r="X2" s="551"/>
      <c r="Y2" s="551"/>
      <c r="Z2" s="551"/>
      <c r="AA2" s="553"/>
    </row>
    <row r="3" spans="1:27">
      <c r="A3" s="56"/>
      <c r="B3" s="66" t="str">
        <f ca="1">"Nhiệt độ: "&amp;INT(RAND() * (23-25) + 25) &amp; "-" &amp; +INT(RAND() * (30-31) + 33) &amp;  " độ C"&amp;"; Thời tiết: nắng"</f>
        <v>Nhiệt độ: 23-32 độ C; Thời tiết: nắng</v>
      </c>
      <c r="C3" s="67"/>
      <c r="D3" s="542"/>
      <c r="E3" s="542"/>
      <c r="F3" s="542"/>
      <c r="G3" s="68"/>
      <c r="H3" s="68"/>
      <c r="I3" s="68"/>
      <c r="J3" s="69"/>
      <c r="K3" s="56"/>
      <c r="L3" s="61"/>
      <c r="M3" s="61"/>
      <c r="N3" s="61"/>
      <c r="O3" s="570" t="s">
        <v>1520</v>
      </c>
      <c r="P3" s="61" t="s">
        <v>1534</v>
      </c>
      <c r="Q3" s="61"/>
      <c r="R3" s="61"/>
      <c r="S3" s="61"/>
      <c r="T3" s="61"/>
      <c r="U3" s="61"/>
      <c r="V3" s="61"/>
      <c r="W3" s="61"/>
      <c r="X3" s="61"/>
      <c r="Y3" s="61"/>
      <c r="Z3" s="61"/>
      <c r="AA3" s="61"/>
    </row>
    <row r="4" spans="1:27">
      <c r="A4" s="56"/>
      <c r="B4" s="70" t="s">
        <v>77</v>
      </c>
      <c r="C4" s="66"/>
      <c r="D4" s="111"/>
      <c r="E4" s="69"/>
      <c r="F4" s="69"/>
      <c r="G4" s="69"/>
      <c r="H4" s="69"/>
      <c r="I4" s="69"/>
      <c r="J4" s="69"/>
      <c r="K4" s="56"/>
      <c r="L4" s="61"/>
      <c r="M4" s="61"/>
      <c r="N4" s="554"/>
      <c r="O4" s="587" t="s">
        <v>1521</v>
      </c>
      <c r="P4" s="61"/>
      <c r="Q4" s="61"/>
      <c r="R4" s="61"/>
      <c r="S4" s="61"/>
      <c r="T4" s="61"/>
      <c r="U4" s="61"/>
      <c r="V4" s="61"/>
      <c r="W4" s="61"/>
      <c r="X4" s="61"/>
      <c r="Y4" s="61"/>
      <c r="Z4" s="61"/>
      <c r="AA4" s="61"/>
    </row>
    <row r="5" spans="1:27">
      <c r="A5" s="56"/>
      <c r="B5" s="110" t="s">
        <v>78</v>
      </c>
      <c r="C5" s="70"/>
      <c r="D5" s="543" t="s">
        <v>1524</v>
      </c>
      <c r="E5" s="543"/>
      <c r="F5" s="543"/>
      <c r="G5" s="543"/>
      <c r="H5" s="543"/>
      <c r="I5" s="543"/>
      <c r="J5" s="543"/>
      <c r="K5" s="56"/>
      <c r="L5" s="61"/>
      <c r="M5" s="61"/>
      <c r="N5" s="61"/>
      <c r="O5" s="570" t="s">
        <v>1522</v>
      </c>
      <c r="P5" s="61"/>
      <c r="Q5" s="61"/>
      <c r="R5" s="61"/>
      <c r="S5" s="61"/>
      <c r="T5" s="61"/>
      <c r="U5" s="61"/>
      <c r="V5" s="61"/>
      <c r="W5" s="91"/>
      <c r="X5" s="61"/>
      <c r="Y5" s="61"/>
      <c r="Z5" s="61"/>
      <c r="AA5" s="61"/>
    </row>
    <row r="6" spans="1:27">
      <c r="A6" s="56"/>
      <c r="B6" s="110" t="s">
        <v>79</v>
      </c>
      <c r="C6" s="71"/>
      <c r="D6" s="709" t="s">
        <v>980</v>
      </c>
      <c r="E6" s="709"/>
      <c r="F6" s="709"/>
      <c r="G6" s="709"/>
      <c r="H6" s="709"/>
      <c r="I6" s="709"/>
      <c r="J6" s="709"/>
      <c r="K6" s="56"/>
      <c r="L6" s="61"/>
      <c r="M6" s="61"/>
      <c r="N6" s="61"/>
      <c r="O6" s="587" t="s">
        <v>1523</v>
      </c>
      <c r="P6" s="61"/>
      <c r="Q6" s="61"/>
      <c r="R6" s="61"/>
      <c r="S6" s="61"/>
      <c r="T6" s="61"/>
      <c r="U6" s="61"/>
      <c r="V6" s="61"/>
      <c r="W6" s="61"/>
      <c r="X6" s="61"/>
      <c r="Y6" s="61"/>
      <c r="Z6" s="61"/>
      <c r="AA6" s="61"/>
    </row>
    <row r="7" spans="1:27">
      <c r="A7" s="56"/>
      <c r="B7" s="544" t="str">
        <f>"Công nhân: "&amp;A2&amp;" người"</f>
        <v>Công nhân: 25 người</v>
      </c>
      <c r="C7" s="544"/>
      <c r="D7" s="71"/>
      <c r="E7" s="71"/>
      <c r="F7" s="71"/>
      <c r="G7" s="555"/>
      <c r="H7" s="71"/>
      <c r="I7" s="71"/>
      <c r="J7" s="71"/>
      <c r="K7" s="56"/>
      <c r="L7" s="61"/>
      <c r="M7" s="61"/>
      <c r="N7" s="61"/>
      <c r="O7" s="570" t="s">
        <v>235</v>
      </c>
      <c r="P7" s="61"/>
      <c r="Q7" s="61"/>
      <c r="R7" s="61"/>
      <c r="S7" s="61"/>
      <c r="T7" s="61"/>
      <c r="U7" s="61"/>
      <c r="V7" s="61"/>
      <c r="W7" s="61"/>
      <c r="X7" s="61"/>
      <c r="Y7" s="61"/>
      <c r="Z7" s="61"/>
      <c r="AA7" s="61"/>
    </row>
    <row r="8" spans="1:27" ht="6" customHeight="1">
      <c r="A8" s="56"/>
      <c r="B8" s="70"/>
      <c r="C8" s="70"/>
      <c r="D8" s="70"/>
      <c r="E8" s="70"/>
      <c r="F8" s="72"/>
      <c r="G8" s="72"/>
      <c r="H8" s="72"/>
      <c r="I8" s="72"/>
      <c r="J8" s="72"/>
      <c r="K8" s="56"/>
      <c r="L8" s="61"/>
      <c r="M8" s="61"/>
      <c r="N8" s="61"/>
      <c r="O8" s="61"/>
      <c r="P8" s="61"/>
      <c r="Q8" s="61"/>
      <c r="R8" s="61"/>
      <c r="S8" s="61"/>
      <c r="T8" s="61"/>
      <c r="U8" s="61"/>
      <c r="V8" s="61"/>
      <c r="W8" s="61"/>
      <c r="X8" s="61"/>
      <c r="Y8" s="61"/>
      <c r="Z8" s="61"/>
      <c r="AA8" s="61"/>
    </row>
    <row r="9" spans="1:27" ht="99" customHeight="1">
      <c r="A9" s="56"/>
      <c r="B9" s="557" t="s">
        <v>22</v>
      </c>
      <c r="C9" s="557" t="s">
        <v>80</v>
      </c>
      <c r="D9" s="557" t="s">
        <v>227</v>
      </c>
      <c r="E9" s="557" t="s">
        <v>2</v>
      </c>
      <c r="F9" s="557" t="s">
        <v>81</v>
      </c>
      <c r="G9" s="557" t="s">
        <v>82</v>
      </c>
      <c r="H9" s="557" t="s">
        <v>83</v>
      </c>
      <c r="I9" s="557" t="s">
        <v>84</v>
      </c>
      <c r="J9" s="557" t="s">
        <v>85</v>
      </c>
      <c r="K9" s="56">
        <f>COUNTA(C10:C47)</f>
        <v>8</v>
      </c>
      <c r="L9" s="56" t="str">
        <f>IF(K9&gt;2,"in","")</f>
        <v>in</v>
      </c>
      <c r="M9" s="61"/>
      <c r="N9" s="61"/>
      <c r="O9" s="558"/>
      <c r="P9" s="558"/>
      <c r="Q9" s="558"/>
      <c r="R9" s="558"/>
      <c r="S9" s="558"/>
      <c r="T9" s="61"/>
      <c r="U9" s="559"/>
      <c r="V9" s="558"/>
      <c r="W9" s="61"/>
      <c r="X9" s="61"/>
      <c r="Y9" s="61"/>
      <c r="Z9" s="61"/>
      <c r="AA9" s="61"/>
    </row>
    <row r="10" spans="1:27" s="61" customFormat="1" ht="33">
      <c r="A10" s="56"/>
      <c r="B10" s="776">
        <v>1</v>
      </c>
      <c r="C10" s="777" t="s">
        <v>1581</v>
      </c>
      <c r="D10" s="778" t="s">
        <v>1580</v>
      </c>
      <c r="E10" s="779" t="s">
        <v>254</v>
      </c>
      <c r="F10" s="779">
        <v>15.68</v>
      </c>
      <c r="G10" s="779">
        <v>15.68</v>
      </c>
      <c r="H10" s="780"/>
      <c r="I10" s="780"/>
      <c r="J10" s="776"/>
      <c r="K10" s="56"/>
      <c r="Q10" s="560"/>
      <c r="T10" s="561"/>
      <c r="W10" s="91"/>
    </row>
    <row r="11" spans="1:27" s="61" customFormat="1" ht="33">
      <c r="A11" s="56"/>
      <c r="B11" s="776">
        <v>2</v>
      </c>
      <c r="C11" s="777" t="s">
        <v>1582</v>
      </c>
      <c r="D11" s="778" t="s">
        <v>1580</v>
      </c>
      <c r="E11" s="779" t="s">
        <v>252</v>
      </c>
      <c r="F11" s="779">
        <v>25.61262</v>
      </c>
      <c r="G11" s="779">
        <v>25.61262</v>
      </c>
      <c r="H11" s="779"/>
      <c r="I11" s="779"/>
      <c r="J11" s="779"/>
      <c r="K11" s="56"/>
      <c r="T11" s="561"/>
      <c r="W11" s="91"/>
    </row>
    <row r="12" spans="1:27" s="61" customFormat="1" ht="33">
      <c r="A12" s="56"/>
      <c r="B12" s="776">
        <v>3</v>
      </c>
      <c r="C12" s="777" t="s">
        <v>1583</v>
      </c>
      <c r="D12" s="776" t="s">
        <v>1580</v>
      </c>
      <c r="E12" s="776" t="s">
        <v>274</v>
      </c>
      <c r="F12" s="779">
        <v>4</v>
      </c>
      <c r="G12" s="779">
        <v>4</v>
      </c>
      <c r="H12" s="779"/>
      <c r="I12" s="779"/>
      <c r="J12" s="779"/>
      <c r="K12" s="56"/>
      <c r="T12" s="561"/>
      <c r="W12" s="91"/>
    </row>
    <row r="13" spans="1:27" s="61" customFormat="1" ht="33">
      <c r="A13" s="56"/>
      <c r="B13" s="776">
        <v>4</v>
      </c>
      <c r="C13" s="777" t="s">
        <v>1584</v>
      </c>
      <c r="D13" s="776" t="s">
        <v>1580</v>
      </c>
      <c r="E13" s="776" t="s">
        <v>63</v>
      </c>
      <c r="F13" s="779">
        <v>4</v>
      </c>
      <c r="G13" s="779">
        <v>4</v>
      </c>
      <c r="H13" s="779"/>
      <c r="I13" s="779"/>
      <c r="J13" s="779"/>
      <c r="K13" s="56"/>
      <c r="T13" s="561"/>
      <c r="W13" s="91"/>
    </row>
    <row r="14" spans="1:27" s="61" customFormat="1" ht="33">
      <c r="A14" s="56"/>
      <c r="B14" s="776">
        <v>5</v>
      </c>
      <c r="C14" s="777" t="s">
        <v>1585</v>
      </c>
      <c r="D14" s="776" t="s">
        <v>1580</v>
      </c>
      <c r="E14" s="776" t="s">
        <v>254</v>
      </c>
      <c r="F14" s="779">
        <v>8.9600000000000009</v>
      </c>
      <c r="G14" s="779">
        <v>8.9600000000000009</v>
      </c>
      <c r="H14" s="779"/>
      <c r="I14" s="779"/>
      <c r="J14" s="779"/>
      <c r="K14" s="56"/>
      <c r="T14" s="561"/>
      <c r="W14" s="91"/>
    </row>
    <row r="15" spans="1:27" s="61" customFormat="1">
      <c r="A15" s="56"/>
      <c r="B15" s="776">
        <v>6</v>
      </c>
      <c r="C15" s="777" t="s">
        <v>1532</v>
      </c>
      <c r="D15" s="776" t="s">
        <v>1533</v>
      </c>
      <c r="E15" s="776"/>
      <c r="F15" s="779"/>
      <c r="G15" s="779"/>
      <c r="H15" s="779"/>
      <c r="I15" s="779"/>
      <c r="J15" s="779"/>
      <c r="K15" s="56"/>
      <c r="T15" s="561"/>
      <c r="W15" s="91"/>
    </row>
    <row r="16" spans="1:27" s="61" customFormat="1">
      <c r="A16" s="56"/>
      <c r="B16" s="768"/>
      <c r="C16" s="769"/>
      <c r="D16" s="768"/>
      <c r="E16" s="768"/>
      <c r="F16" s="771"/>
      <c r="G16" s="771"/>
      <c r="H16" s="771"/>
      <c r="I16" s="771"/>
      <c r="J16" s="771"/>
      <c r="K16" s="56"/>
      <c r="O16" s="591">
        <v>46134</v>
      </c>
      <c r="T16" s="561"/>
      <c r="W16" s="91"/>
    </row>
    <row r="17" spans="1:23" s="61" customFormat="1">
      <c r="A17" s="56"/>
      <c r="B17" s="768"/>
      <c r="C17" s="773" t="s">
        <v>1521</v>
      </c>
      <c r="D17" s="768"/>
      <c r="E17" s="768"/>
      <c r="F17" s="774" t="s">
        <v>1523</v>
      </c>
      <c r="G17" s="775"/>
      <c r="H17" s="775"/>
      <c r="I17" s="775"/>
      <c r="J17" s="775"/>
      <c r="K17" s="56"/>
      <c r="O17" s="61">
        <f>+O16-A1</f>
        <v>38</v>
      </c>
      <c r="T17" s="561"/>
      <c r="W17" s="91"/>
    </row>
    <row r="18" spans="1:23" s="61" customFormat="1">
      <c r="A18" s="56"/>
      <c r="B18" s="768"/>
      <c r="C18" s="768"/>
      <c r="D18" s="768"/>
      <c r="E18" s="768"/>
      <c r="F18" s="771"/>
      <c r="G18" s="771"/>
      <c r="H18" s="771"/>
      <c r="I18" s="771"/>
      <c r="J18" s="771"/>
      <c r="K18" s="56"/>
      <c r="T18" s="561"/>
      <c r="W18" s="91"/>
    </row>
    <row r="19" spans="1:23" s="61" customFormat="1">
      <c r="A19" s="56"/>
      <c r="B19" s="768"/>
      <c r="C19" s="768"/>
      <c r="D19" s="768"/>
      <c r="E19" s="768"/>
      <c r="F19" s="771"/>
      <c r="G19" s="771"/>
      <c r="H19" s="771"/>
      <c r="I19" s="771"/>
      <c r="J19" s="771"/>
      <c r="K19" s="56"/>
      <c r="T19" s="561"/>
      <c r="W19" s="91"/>
    </row>
    <row r="20" spans="1:23" s="61" customFormat="1">
      <c r="A20" s="56"/>
      <c r="B20" s="768"/>
      <c r="C20" s="768"/>
      <c r="D20" s="770"/>
      <c r="E20" s="771"/>
      <c r="F20" s="771"/>
      <c r="G20" s="771"/>
      <c r="H20" s="771"/>
      <c r="I20" s="771"/>
      <c r="J20" s="771"/>
      <c r="K20" s="56"/>
      <c r="T20" s="561"/>
      <c r="W20" s="91"/>
    </row>
    <row r="21" spans="1:23" s="61" customFormat="1">
      <c r="A21" s="56"/>
      <c r="B21" s="768"/>
      <c r="C21" s="768"/>
      <c r="D21" s="770"/>
      <c r="E21" s="771"/>
      <c r="F21" s="771"/>
      <c r="G21" s="771"/>
      <c r="H21" s="771"/>
      <c r="I21" s="771"/>
      <c r="J21" s="771"/>
      <c r="K21" s="56"/>
      <c r="T21" s="561"/>
      <c r="W21" s="91"/>
    </row>
    <row r="22" spans="1:23" s="61" customFormat="1">
      <c r="A22" s="56"/>
      <c r="B22" s="768"/>
      <c r="C22" s="773" t="s">
        <v>1522</v>
      </c>
      <c r="D22" s="770"/>
      <c r="E22" s="771"/>
      <c r="F22" s="774" t="s">
        <v>235</v>
      </c>
      <c r="G22" s="775"/>
      <c r="H22" s="775"/>
      <c r="I22" s="775"/>
      <c r="J22" s="775"/>
      <c r="K22" s="56"/>
      <c r="T22" s="561"/>
      <c r="W22" s="91"/>
    </row>
    <row r="23" spans="1:23" s="61" customFormat="1">
      <c r="A23" s="56"/>
      <c r="B23" s="768"/>
      <c r="C23" s="769"/>
      <c r="D23" s="770"/>
      <c r="E23" s="771"/>
      <c r="F23" s="771"/>
      <c r="G23" s="771"/>
      <c r="H23" s="771"/>
      <c r="I23" s="771"/>
      <c r="J23" s="771"/>
      <c r="K23" s="56"/>
      <c r="T23" s="561"/>
      <c r="W23" s="91"/>
    </row>
    <row r="24" spans="1:23" s="61" customFormat="1">
      <c r="A24" s="56"/>
      <c r="B24" s="768"/>
      <c r="C24" s="769"/>
      <c r="D24" s="770"/>
      <c r="E24" s="771"/>
      <c r="F24" s="771"/>
      <c r="G24" s="771"/>
      <c r="H24" s="771"/>
      <c r="I24" s="771"/>
      <c r="J24" s="771"/>
      <c r="K24" s="56"/>
      <c r="T24" s="561"/>
      <c r="W24" s="91"/>
    </row>
    <row r="25" spans="1:23" s="61" customFormat="1">
      <c r="A25" s="56"/>
      <c r="B25" s="768"/>
      <c r="C25" s="769"/>
      <c r="D25" s="770"/>
      <c r="E25" s="771"/>
      <c r="F25" s="771"/>
      <c r="G25" s="771"/>
      <c r="H25" s="771"/>
      <c r="I25" s="771"/>
      <c r="J25" s="771"/>
      <c r="K25" s="56"/>
      <c r="T25" s="561"/>
      <c r="W25" s="91"/>
    </row>
    <row r="26" spans="1:23" s="61" customFormat="1">
      <c r="A26" s="56"/>
      <c r="B26" s="768"/>
      <c r="C26" s="769"/>
      <c r="D26" s="770"/>
      <c r="E26" s="771"/>
      <c r="F26" s="771"/>
      <c r="G26" s="771"/>
      <c r="H26" s="771"/>
      <c r="I26" s="771"/>
      <c r="J26" s="771"/>
      <c r="K26" s="56"/>
      <c r="T26" s="561"/>
      <c r="W26" s="91"/>
    </row>
    <row r="27" spans="1:23" s="61" customFormat="1">
      <c r="A27" s="56"/>
      <c r="B27" s="768"/>
      <c r="C27" s="769"/>
      <c r="D27" s="770"/>
      <c r="E27" s="771"/>
      <c r="F27" s="771"/>
      <c r="G27" s="771"/>
      <c r="H27" s="771"/>
      <c r="I27" s="771"/>
      <c r="J27" s="771"/>
      <c r="K27" s="56"/>
      <c r="T27" s="561"/>
      <c r="W27" s="91"/>
    </row>
    <row r="28" spans="1:23" s="61" customFormat="1">
      <c r="A28" s="56"/>
      <c r="B28" s="768"/>
      <c r="C28" s="769"/>
      <c r="D28" s="770"/>
      <c r="E28" s="771"/>
      <c r="F28" s="771"/>
      <c r="G28" s="771"/>
      <c r="H28" s="772"/>
      <c r="I28" s="772"/>
      <c r="J28" s="768"/>
      <c r="K28" s="56"/>
      <c r="T28" s="561"/>
      <c r="W28" s="91"/>
    </row>
    <row r="29" spans="1:23" s="61" customFormat="1">
      <c r="A29" s="56"/>
      <c r="B29" s="768"/>
      <c r="C29" s="769"/>
      <c r="D29" s="770"/>
      <c r="E29" s="771"/>
      <c r="F29" s="771"/>
      <c r="G29" s="771"/>
      <c r="H29" s="772"/>
      <c r="I29" s="772"/>
      <c r="J29" s="768"/>
      <c r="K29" s="56"/>
      <c r="T29" s="561"/>
      <c r="W29" s="91"/>
    </row>
    <row r="30" spans="1:23" s="61" customFormat="1">
      <c r="A30" s="56"/>
      <c r="B30" s="768"/>
      <c r="C30" s="769"/>
      <c r="D30" s="770"/>
      <c r="E30" s="771"/>
      <c r="F30" s="771"/>
      <c r="G30" s="771"/>
      <c r="H30" s="771"/>
      <c r="I30" s="771"/>
      <c r="J30" s="771"/>
      <c r="K30" s="56"/>
      <c r="T30" s="561"/>
      <c r="W30" s="91"/>
    </row>
    <row r="31" spans="1:23" s="61" customFormat="1">
      <c r="A31" s="56"/>
      <c r="B31" s="768"/>
      <c r="C31" s="769"/>
      <c r="D31" s="770"/>
      <c r="E31" s="771"/>
      <c r="F31" s="771"/>
      <c r="G31" s="771"/>
      <c r="H31" s="772"/>
      <c r="I31" s="772"/>
      <c r="J31" s="768"/>
      <c r="K31" s="56"/>
      <c r="T31" s="561"/>
      <c r="W31" s="91"/>
    </row>
    <row r="32" spans="1:23" s="61" customFormat="1">
      <c r="A32" s="56"/>
      <c r="B32" s="768"/>
      <c r="C32" s="769"/>
      <c r="D32" s="770"/>
      <c r="E32" s="771"/>
      <c r="F32" s="771"/>
      <c r="G32" s="771"/>
      <c r="H32" s="771"/>
      <c r="I32" s="771"/>
      <c r="J32" s="771"/>
      <c r="K32" s="56"/>
      <c r="T32" s="561"/>
      <c r="W32" s="91"/>
    </row>
    <row r="33" spans="1:27" s="61" customFormat="1">
      <c r="A33" s="56"/>
      <c r="B33" s="768"/>
      <c r="C33" s="769"/>
      <c r="D33" s="770"/>
      <c r="E33" s="771"/>
      <c r="F33" s="771"/>
      <c r="G33" s="771"/>
      <c r="H33" s="772"/>
      <c r="I33" s="772"/>
      <c r="J33" s="768"/>
      <c r="K33" s="56"/>
      <c r="T33" s="561"/>
      <c r="W33" s="91"/>
    </row>
    <row r="34" spans="1:27" s="61" customFormat="1">
      <c r="A34" s="56"/>
      <c r="B34" s="768"/>
      <c r="C34" s="769"/>
      <c r="D34" s="770"/>
      <c r="E34" s="771"/>
      <c r="F34" s="771"/>
      <c r="G34" s="771"/>
      <c r="H34" s="772"/>
      <c r="I34" s="772"/>
      <c r="J34" s="768"/>
      <c r="K34" s="56"/>
      <c r="T34" s="561"/>
      <c r="W34" s="91"/>
    </row>
    <row r="35" spans="1:27" s="61" customFormat="1">
      <c r="A35" s="56"/>
      <c r="B35" s="768"/>
      <c r="C35" s="769"/>
      <c r="D35" s="770"/>
      <c r="E35" s="771"/>
      <c r="F35" s="771"/>
      <c r="G35" s="771"/>
      <c r="H35" s="772"/>
      <c r="I35" s="772"/>
      <c r="J35" s="768"/>
      <c r="K35" s="56"/>
      <c r="T35" s="561"/>
      <c r="W35" s="91"/>
    </row>
    <row r="36" spans="1:27" s="61" customFormat="1">
      <c r="A36" s="56"/>
      <c r="B36" s="768"/>
      <c r="C36" s="769"/>
      <c r="D36" s="770"/>
      <c r="E36" s="771"/>
      <c r="F36" s="771"/>
      <c r="G36" s="771"/>
      <c r="H36" s="772"/>
      <c r="I36" s="772"/>
      <c r="J36" s="768"/>
      <c r="K36" s="56"/>
      <c r="T36" s="561"/>
      <c r="W36" s="91"/>
    </row>
    <row r="37" spans="1:27" s="61" customFormat="1">
      <c r="A37" s="56"/>
      <c r="B37" s="768"/>
      <c r="C37" s="769"/>
      <c r="D37" s="770"/>
      <c r="E37" s="771"/>
      <c r="F37" s="771"/>
      <c r="G37" s="771"/>
      <c r="H37" s="772"/>
      <c r="I37" s="772"/>
      <c r="J37" s="768"/>
      <c r="K37" s="56"/>
      <c r="T37" s="561"/>
      <c r="W37" s="91"/>
    </row>
    <row r="38" spans="1:27" s="61" customFormat="1">
      <c r="A38" s="56"/>
      <c r="B38" s="768"/>
      <c r="C38" s="769"/>
      <c r="D38" s="770"/>
      <c r="E38" s="771"/>
      <c r="F38" s="771"/>
      <c r="G38" s="771"/>
      <c r="H38" s="772"/>
      <c r="I38" s="772"/>
      <c r="J38" s="768"/>
      <c r="K38" s="56"/>
      <c r="T38" s="561"/>
      <c r="W38" s="91"/>
    </row>
    <row r="39" spans="1:27" s="61" customFormat="1">
      <c r="A39" s="56"/>
      <c r="B39" s="768"/>
      <c r="C39" s="769"/>
      <c r="D39" s="770"/>
      <c r="E39" s="771"/>
      <c r="F39" s="771"/>
      <c r="G39" s="771"/>
      <c r="H39" s="772"/>
      <c r="I39" s="772"/>
      <c r="J39" s="768"/>
      <c r="K39" s="56"/>
      <c r="T39" s="561"/>
      <c r="W39" s="91"/>
    </row>
    <row r="40" spans="1:27" s="61" customFormat="1">
      <c r="A40" s="56"/>
      <c r="B40" s="768"/>
      <c r="C40" s="769"/>
      <c r="D40" s="770"/>
      <c r="E40" s="771"/>
      <c r="F40" s="771"/>
      <c r="G40" s="771"/>
      <c r="H40" s="772"/>
      <c r="I40" s="772"/>
      <c r="J40" s="768"/>
      <c r="K40" s="56"/>
      <c r="T40" s="561"/>
      <c r="W40" s="91"/>
    </row>
    <row r="41" spans="1:27" s="61" customFormat="1">
      <c r="A41" s="56"/>
      <c r="B41" s="571"/>
      <c r="C41" s="572"/>
      <c r="D41" s="573"/>
      <c r="E41" s="574"/>
      <c r="F41" s="574"/>
      <c r="G41" s="574"/>
      <c r="H41" s="575"/>
      <c r="I41" s="575"/>
      <c r="J41" s="571"/>
      <c r="K41" s="56"/>
      <c r="T41" s="561"/>
      <c r="W41" s="91"/>
    </row>
    <row r="42" spans="1:27" s="61" customFormat="1">
      <c r="A42" s="56"/>
      <c r="B42" s="571"/>
      <c r="C42" s="572"/>
      <c r="D42" s="573"/>
      <c r="E42" s="574"/>
      <c r="F42" s="574"/>
      <c r="G42" s="574"/>
      <c r="H42" s="575"/>
      <c r="I42" s="575"/>
      <c r="J42" s="571"/>
      <c r="K42" s="56"/>
      <c r="T42" s="561"/>
      <c r="W42" s="91"/>
    </row>
    <row r="43" spans="1:27" s="61" customFormat="1">
      <c r="A43" s="56"/>
      <c r="B43" s="571"/>
      <c r="C43" s="572"/>
      <c r="D43" s="573"/>
      <c r="E43" s="574"/>
      <c r="F43" s="574"/>
      <c r="G43" s="574"/>
      <c r="H43" s="575"/>
      <c r="I43" s="575"/>
      <c r="J43" s="571"/>
      <c r="K43" s="56"/>
      <c r="T43" s="561"/>
      <c r="W43" s="91"/>
    </row>
    <row r="44" spans="1:27" s="61" customFormat="1">
      <c r="A44" s="56"/>
      <c r="B44" s="571"/>
      <c r="C44" s="572"/>
      <c r="D44" s="573"/>
      <c r="E44" s="574"/>
      <c r="F44" s="574"/>
      <c r="G44" s="574"/>
      <c r="H44" s="575"/>
      <c r="I44" s="575"/>
      <c r="J44" s="571"/>
      <c r="K44" s="56"/>
      <c r="T44" s="561"/>
      <c r="W44" s="91"/>
    </row>
    <row r="45" spans="1:27" s="61" customFormat="1">
      <c r="A45" s="56"/>
      <c r="B45" s="571"/>
      <c r="C45" s="572"/>
      <c r="D45" s="573"/>
      <c r="E45" s="574"/>
      <c r="F45" s="574"/>
      <c r="G45" s="574"/>
      <c r="H45" s="575"/>
      <c r="I45" s="575"/>
      <c r="J45" s="571"/>
      <c r="K45" s="56"/>
      <c r="T45" s="561"/>
      <c r="W45" s="91"/>
    </row>
    <row r="46" spans="1:27" s="61" customFormat="1">
      <c r="A46" s="56"/>
      <c r="B46" s="571"/>
      <c r="C46" s="572"/>
      <c r="D46" s="573"/>
      <c r="E46" s="574"/>
      <c r="F46" s="574"/>
      <c r="G46" s="574"/>
      <c r="H46" s="575"/>
      <c r="I46" s="575"/>
      <c r="J46" s="571"/>
      <c r="K46" s="56"/>
      <c r="T46" s="561"/>
      <c r="W46" s="91"/>
    </row>
    <row r="47" spans="1:27" s="61" customFormat="1">
      <c r="A47" s="56"/>
      <c r="B47" s="571"/>
      <c r="C47" s="572"/>
      <c r="D47" s="576"/>
      <c r="E47" s="571"/>
      <c r="F47" s="575"/>
      <c r="G47" s="575"/>
      <c r="H47" s="575"/>
      <c r="I47" s="575"/>
      <c r="J47" s="571"/>
      <c r="K47" s="56"/>
      <c r="T47" s="561"/>
      <c r="U47" s="562"/>
      <c r="W47" s="91"/>
    </row>
    <row r="48" spans="1:27">
      <c r="A48" s="545"/>
      <c r="B48" s="579"/>
      <c r="C48" s="583"/>
      <c r="D48" s="579"/>
      <c r="E48" s="579"/>
      <c r="F48" s="579"/>
      <c r="G48" s="579"/>
      <c r="H48" s="579"/>
      <c r="I48" s="579"/>
      <c r="J48" s="579"/>
      <c r="K48" s="545"/>
      <c r="L48" s="60"/>
      <c r="M48" s="60"/>
      <c r="N48" s="60"/>
      <c r="O48" s="61"/>
      <c r="P48" s="563"/>
      <c r="Q48" s="564"/>
      <c r="R48" s="61"/>
      <c r="S48" s="61"/>
      <c r="T48" s="565"/>
      <c r="U48" s="562"/>
      <c r="V48" s="61"/>
      <c r="W48" s="91"/>
      <c r="X48" s="61"/>
      <c r="Y48" s="61"/>
      <c r="Z48" s="61"/>
      <c r="AA48" s="61"/>
    </row>
    <row r="49" spans="1:27">
      <c r="A49" s="55"/>
      <c r="B49" s="577"/>
      <c r="C49" s="582"/>
      <c r="D49" s="577"/>
      <c r="E49" s="577"/>
      <c r="F49" s="577"/>
      <c r="G49" s="577"/>
      <c r="H49" s="577"/>
      <c r="I49" s="577"/>
      <c r="J49" s="577"/>
      <c r="K49" s="55"/>
      <c r="L49" s="60"/>
      <c r="M49" s="60"/>
      <c r="N49" s="60"/>
      <c r="O49" s="61"/>
      <c r="P49" s="563"/>
      <c r="Q49" s="564"/>
      <c r="R49" s="61"/>
      <c r="S49" s="61"/>
      <c r="T49" s="565"/>
      <c r="U49" s="562"/>
      <c r="V49" s="61"/>
      <c r="W49" s="91"/>
      <c r="X49" s="61"/>
      <c r="Y49" s="61"/>
      <c r="Z49" s="61"/>
      <c r="AA49" s="61"/>
    </row>
    <row r="50" spans="1:27">
      <c r="A50" s="55"/>
      <c r="B50" s="577"/>
      <c r="C50" s="582"/>
      <c r="D50" s="577"/>
      <c r="E50" s="577"/>
      <c r="F50" s="577"/>
      <c r="G50" s="577"/>
      <c r="H50" s="577"/>
      <c r="I50" s="577"/>
      <c r="J50" s="577"/>
      <c r="K50" s="55"/>
      <c r="L50" s="60"/>
      <c r="M50" s="60"/>
      <c r="N50" s="60"/>
      <c r="O50" s="61"/>
      <c r="P50" s="563"/>
      <c r="Q50" s="564"/>
      <c r="R50" s="61"/>
      <c r="S50" s="61"/>
      <c r="T50" s="565"/>
      <c r="U50" s="562"/>
      <c r="V50" s="61"/>
      <c r="W50" s="91"/>
      <c r="X50" s="61"/>
      <c r="Y50" s="61"/>
      <c r="Z50" s="61"/>
      <c r="AA50" s="61"/>
    </row>
    <row r="51" spans="1:27">
      <c r="A51" s="55"/>
      <c r="B51" s="578"/>
      <c r="C51" s="583"/>
      <c r="D51" s="578"/>
      <c r="E51" s="578"/>
      <c r="F51" s="579"/>
      <c r="G51" s="579"/>
      <c r="H51" s="579"/>
      <c r="I51" s="579"/>
      <c r="J51" s="579"/>
      <c r="K51" s="55"/>
      <c r="L51" s="60"/>
      <c r="M51" s="60"/>
      <c r="N51" s="60"/>
      <c r="O51" s="60"/>
      <c r="P51" s="563"/>
      <c r="Q51" s="564"/>
      <c r="R51" s="566"/>
      <c r="S51" s="567"/>
      <c r="T51" s="565"/>
      <c r="U51" s="562"/>
      <c r="V51" s="61"/>
      <c r="W51" s="91"/>
      <c r="X51" s="61"/>
      <c r="Y51" s="61"/>
      <c r="Z51" s="61"/>
      <c r="AA51" s="61"/>
    </row>
    <row r="52" spans="1:27">
      <c r="A52" s="55"/>
      <c r="B52" s="580"/>
      <c r="C52" s="584"/>
      <c r="D52" s="580"/>
      <c r="E52" s="580"/>
      <c r="F52" s="580"/>
      <c r="G52" s="580"/>
      <c r="H52" s="580"/>
      <c r="I52" s="580"/>
      <c r="J52" s="580"/>
      <c r="K52" s="55"/>
      <c r="L52" s="60"/>
      <c r="M52" s="60"/>
      <c r="N52" s="60"/>
      <c r="O52" s="60"/>
      <c r="P52" s="563"/>
      <c r="Q52" s="564"/>
      <c r="R52" s="566"/>
      <c r="S52" s="567"/>
      <c r="T52" s="565"/>
      <c r="U52" s="562"/>
      <c r="V52" s="61"/>
      <c r="W52" s="91"/>
      <c r="X52" s="61"/>
      <c r="Y52" s="61"/>
      <c r="Z52" s="61"/>
      <c r="AA52" s="61"/>
    </row>
    <row r="53" spans="1:27">
      <c r="A53" s="55"/>
      <c r="B53" s="580"/>
      <c r="C53" s="584"/>
      <c r="D53" s="580"/>
      <c r="E53" s="580"/>
      <c r="F53" s="580"/>
      <c r="G53" s="580"/>
      <c r="H53" s="580"/>
      <c r="I53" s="580"/>
      <c r="J53" s="580"/>
      <c r="K53" s="55"/>
      <c r="L53" s="60"/>
      <c r="M53" s="60"/>
      <c r="N53" s="60"/>
      <c r="O53" s="60"/>
      <c r="P53" s="563"/>
      <c r="Q53" s="564"/>
      <c r="R53" s="566"/>
      <c r="S53" s="567"/>
      <c r="T53" s="565"/>
      <c r="U53" s="562"/>
      <c r="V53" s="61"/>
      <c r="W53" s="91"/>
      <c r="X53" s="61"/>
      <c r="Y53" s="61"/>
      <c r="Z53" s="61"/>
      <c r="AA53" s="61"/>
    </row>
    <row r="54" spans="1:27">
      <c r="A54" s="55"/>
      <c r="B54" s="586"/>
      <c r="C54" s="584"/>
      <c r="D54" s="586"/>
      <c r="E54" s="586"/>
      <c r="F54" s="586"/>
      <c r="G54" s="586"/>
      <c r="H54" s="586"/>
      <c r="I54" s="586"/>
      <c r="J54" s="586"/>
      <c r="K54" s="55"/>
      <c r="L54" s="60"/>
      <c r="M54" s="60"/>
      <c r="N54" s="60"/>
      <c r="O54" s="60"/>
      <c r="P54" s="563"/>
      <c r="Q54" s="564"/>
      <c r="R54" s="566"/>
      <c r="S54" s="567"/>
      <c r="T54" s="565"/>
      <c r="U54" s="562"/>
      <c r="V54" s="61"/>
      <c r="W54" s="91"/>
      <c r="X54" s="61"/>
      <c r="Y54" s="61"/>
      <c r="Z54" s="61"/>
      <c r="AA54" s="61"/>
    </row>
    <row r="55" spans="1:27">
      <c r="A55" s="56"/>
      <c r="B55" s="580"/>
      <c r="C55" s="584"/>
      <c r="D55" s="580"/>
      <c r="E55" s="580"/>
      <c r="F55" s="580"/>
      <c r="G55" s="580"/>
      <c r="H55" s="580"/>
      <c r="I55" s="580"/>
      <c r="J55" s="580"/>
      <c r="K55" s="56"/>
      <c r="L55" s="61"/>
      <c r="M55" s="61"/>
      <c r="N55" s="61"/>
      <c r="O55" s="61"/>
      <c r="P55" s="563"/>
      <c r="Q55" s="564"/>
      <c r="R55" s="61"/>
      <c r="S55" s="61"/>
      <c r="T55" s="565"/>
      <c r="U55" s="562"/>
      <c r="V55" s="61"/>
      <c r="W55" s="91"/>
      <c r="X55" s="61"/>
      <c r="Y55" s="61"/>
      <c r="Z55" s="61"/>
      <c r="AA55" s="61"/>
    </row>
    <row r="56" spans="1:27">
      <c r="A56" s="61"/>
      <c r="B56" s="580"/>
      <c r="C56" s="584"/>
      <c r="D56" s="580"/>
      <c r="E56" s="580"/>
      <c r="F56" s="580"/>
      <c r="G56" s="580"/>
      <c r="H56" s="580"/>
      <c r="I56" s="580"/>
      <c r="J56" s="580"/>
      <c r="K56" s="61"/>
      <c r="L56" s="61"/>
      <c r="M56" s="61"/>
      <c r="N56" s="61"/>
      <c r="O56" s="61"/>
      <c r="P56" s="563"/>
      <c r="Q56" s="564"/>
      <c r="R56" s="61"/>
      <c r="S56" s="61"/>
      <c r="T56" s="565"/>
      <c r="U56" s="562"/>
      <c r="V56" s="61"/>
      <c r="W56" s="91"/>
      <c r="X56" s="61"/>
      <c r="Y56" s="61"/>
      <c r="Z56" s="61"/>
      <c r="AA56" s="61"/>
    </row>
    <row r="57" spans="1:27">
      <c r="A57" s="61"/>
      <c r="B57" s="580"/>
      <c r="C57" s="584"/>
      <c r="D57" s="580"/>
      <c r="E57" s="580"/>
      <c r="F57" s="580"/>
      <c r="G57" s="580"/>
      <c r="H57" s="580"/>
      <c r="I57" s="580"/>
      <c r="J57" s="580"/>
      <c r="K57" s="61"/>
      <c r="L57" s="61"/>
      <c r="M57" s="61"/>
      <c r="N57" s="61"/>
      <c r="O57" s="61"/>
      <c r="P57" s="563"/>
      <c r="Q57" s="564"/>
      <c r="R57" s="61"/>
      <c r="S57" s="61"/>
      <c r="T57" s="565"/>
      <c r="U57" s="562"/>
      <c r="V57" s="61"/>
      <c r="W57" s="91"/>
      <c r="X57" s="61"/>
      <c r="Y57" s="61"/>
      <c r="Z57" s="61"/>
      <c r="AA57" s="61"/>
    </row>
    <row r="58" spans="1:27">
      <c r="A58" s="61"/>
      <c r="B58" s="580"/>
      <c r="C58" s="584"/>
      <c r="D58" s="580"/>
      <c r="E58" s="580"/>
      <c r="F58" s="580"/>
      <c r="G58" s="580"/>
      <c r="H58" s="580"/>
      <c r="I58" s="580"/>
      <c r="J58" s="580"/>
      <c r="K58" s="61"/>
      <c r="L58" s="61"/>
      <c r="M58" s="61"/>
      <c r="N58" s="61"/>
      <c r="O58" s="61"/>
      <c r="P58" s="563"/>
      <c r="Q58" s="564"/>
      <c r="R58" s="61"/>
      <c r="S58" s="61"/>
      <c r="T58" s="565"/>
      <c r="U58" s="562"/>
      <c r="V58" s="61"/>
      <c r="W58" s="91"/>
      <c r="X58" s="61"/>
      <c r="Y58" s="61"/>
      <c r="Z58" s="61"/>
      <c r="AA58" s="61"/>
    </row>
    <row r="59" spans="1:27">
      <c r="A59" s="61"/>
      <c r="B59" s="580"/>
      <c r="C59" s="584"/>
      <c r="D59" s="580"/>
      <c r="E59" s="580"/>
      <c r="F59" s="580"/>
      <c r="G59" s="580"/>
      <c r="H59" s="580"/>
      <c r="I59" s="580"/>
      <c r="J59" s="580"/>
      <c r="K59" s="61"/>
      <c r="L59" s="61"/>
      <c r="M59" s="61"/>
      <c r="N59" s="61"/>
      <c r="O59" s="61"/>
      <c r="P59" s="563"/>
      <c r="Q59" s="564"/>
      <c r="R59" s="61"/>
      <c r="S59" s="61"/>
      <c r="T59" s="565"/>
      <c r="U59" s="562"/>
      <c r="V59" s="61"/>
      <c r="W59" s="91"/>
      <c r="X59" s="61"/>
      <c r="Y59" s="61"/>
      <c r="Z59" s="61"/>
      <c r="AA59" s="61"/>
    </row>
    <row r="60" spans="1:27">
      <c r="A60" s="61"/>
      <c r="B60" s="580"/>
      <c r="C60" s="584"/>
      <c r="D60" s="580"/>
      <c r="E60" s="580"/>
      <c r="F60" s="580"/>
      <c r="G60" s="580"/>
      <c r="H60" s="580"/>
      <c r="I60" s="580"/>
      <c r="J60" s="580"/>
      <c r="K60" s="61"/>
      <c r="L60" s="61"/>
      <c r="M60" s="61"/>
      <c r="N60" s="61"/>
      <c r="O60" s="61"/>
      <c r="P60" s="563"/>
      <c r="Q60" s="564"/>
      <c r="R60" s="61"/>
      <c r="S60" s="61"/>
      <c r="T60" s="565"/>
      <c r="U60" s="562"/>
      <c r="V60" s="61"/>
      <c r="W60" s="91"/>
      <c r="X60" s="61"/>
      <c r="Y60" s="61"/>
      <c r="Z60" s="61"/>
      <c r="AA60" s="61"/>
    </row>
    <row r="61" spans="1:27">
      <c r="A61" s="61"/>
      <c r="B61" s="580"/>
      <c r="C61" s="584"/>
      <c r="D61" s="580"/>
      <c r="E61" s="580"/>
      <c r="F61" s="580"/>
      <c r="G61" s="580"/>
      <c r="H61" s="580"/>
      <c r="I61" s="580"/>
      <c r="J61" s="580"/>
      <c r="K61" s="61"/>
      <c r="L61" s="61"/>
      <c r="M61" s="61"/>
      <c r="N61" s="61"/>
      <c r="O61" s="61"/>
      <c r="P61" s="563"/>
      <c r="Q61" s="564"/>
      <c r="R61" s="61"/>
      <c r="S61" s="61"/>
      <c r="T61" s="565"/>
      <c r="U61" s="562"/>
      <c r="V61" s="61"/>
      <c r="W61" s="91"/>
      <c r="X61" s="61"/>
      <c r="Y61" s="61"/>
      <c r="Z61" s="61"/>
      <c r="AA61" s="61"/>
    </row>
    <row r="62" spans="1:27">
      <c r="A62" s="61"/>
      <c r="B62" s="580"/>
      <c r="C62" s="584"/>
      <c r="D62" s="580"/>
      <c r="E62" s="580"/>
      <c r="F62" s="580"/>
      <c r="G62" s="580"/>
      <c r="H62" s="580"/>
      <c r="I62" s="580"/>
      <c r="J62" s="580"/>
      <c r="K62" s="61"/>
      <c r="L62" s="61"/>
      <c r="M62" s="61"/>
      <c r="N62" s="61"/>
      <c r="O62" s="61"/>
      <c r="P62" s="563"/>
      <c r="Q62" s="564"/>
      <c r="R62" s="61"/>
      <c r="S62" s="61"/>
      <c r="T62" s="565"/>
      <c r="U62" s="562"/>
      <c r="V62" s="61"/>
      <c r="W62" s="91"/>
      <c r="X62" s="61"/>
      <c r="Y62" s="61"/>
      <c r="Z62" s="61"/>
      <c r="AA62" s="61"/>
    </row>
    <row r="63" spans="1:27">
      <c r="A63" s="61"/>
      <c r="B63" s="580"/>
      <c r="C63" s="584"/>
      <c r="D63" s="580"/>
      <c r="E63" s="580"/>
      <c r="F63" s="580"/>
      <c r="G63" s="580"/>
      <c r="H63" s="580"/>
      <c r="I63" s="580"/>
      <c r="J63" s="580"/>
      <c r="K63" s="61"/>
      <c r="L63" s="61"/>
      <c r="M63" s="61"/>
      <c r="N63" s="61"/>
      <c r="O63" s="61"/>
      <c r="P63" s="563"/>
      <c r="Q63" s="564"/>
      <c r="R63" s="61"/>
      <c r="S63" s="61"/>
      <c r="T63" s="565"/>
      <c r="U63" s="562"/>
      <c r="V63" s="61"/>
      <c r="W63" s="91"/>
      <c r="X63" s="61"/>
      <c r="Y63" s="61"/>
      <c r="Z63" s="61"/>
      <c r="AA63" s="61"/>
    </row>
    <row r="64" spans="1:27">
      <c r="A64" s="61"/>
      <c r="B64" s="580"/>
      <c r="C64" s="584"/>
      <c r="D64" s="580"/>
      <c r="E64" s="580"/>
      <c r="F64" s="580"/>
      <c r="G64" s="580"/>
      <c r="H64" s="580"/>
      <c r="I64" s="580"/>
      <c r="J64" s="580"/>
      <c r="K64" s="61"/>
      <c r="L64" s="61"/>
      <c r="M64" s="61"/>
      <c r="N64" s="61"/>
      <c r="O64" s="61"/>
      <c r="P64" s="563"/>
      <c r="Q64" s="564"/>
      <c r="R64" s="61"/>
      <c r="S64" s="61"/>
      <c r="T64" s="565"/>
      <c r="U64" s="562"/>
      <c r="V64" s="61"/>
      <c r="W64" s="91"/>
      <c r="X64" s="61"/>
      <c r="Y64" s="61"/>
      <c r="Z64" s="61"/>
      <c r="AA64" s="61"/>
    </row>
    <row r="65" spans="1:27">
      <c r="A65" s="61"/>
      <c r="B65" s="580"/>
      <c r="C65" s="584"/>
      <c r="D65" s="580"/>
      <c r="E65" s="580"/>
      <c r="F65" s="580"/>
      <c r="G65" s="580"/>
      <c r="H65" s="580"/>
      <c r="I65" s="580"/>
      <c r="J65" s="580"/>
      <c r="K65" s="61"/>
      <c r="L65" s="61"/>
      <c r="M65" s="61"/>
      <c r="N65" s="61"/>
      <c r="O65" s="61"/>
      <c r="P65" s="563"/>
      <c r="Q65" s="564"/>
      <c r="R65" s="61"/>
      <c r="S65" s="61"/>
      <c r="T65" s="565"/>
      <c r="U65" s="562"/>
      <c r="V65" s="61"/>
      <c r="W65" s="91"/>
      <c r="X65" s="61"/>
      <c r="Y65" s="61"/>
      <c r="Z65" s="61"/>
      <c r="AA65" s="61"/>
    </row>
    <row r="66" spans="1:27">
      <c r="A66" s="61"/>
      <c r="B66" s="580"/>
      <c r="C66" s="584"/>
      <c r="D66" s="580"/>
      <c r="E66" s="580"/>
      <c r="F66" s="580"/>
      <c r="G66" s="580"/>
      <c r="H66" s="580"/>
      <c r="I66" s="580"/>
      <c r="J66" s="580"/>
      <c r="K66" s="61"/>
      <c r="L66" s="61"/>
      <c r="M66" s="61"/>
      <c r="N66" s="61"/>
      <c r="O66" s="61"/>
      <c r="P66" s="563"/>
      <c r="Q66" s="564"/>
      <c r="R66" s="61"/>
      <c r="S66" s="61"/>
      <c r="T66" s="565"/>
      <c r="U66" s="562"/>
      <c r="V66" s="61"/>
      <c r="W66" s="91"/>
      <c r="X66" s="61"/>
      <c r="Y66" s="61"/>
      <c r="Z66" s="61"/>
      <c r="AA66" s="61"/>
    </row>
    <row r="67" spans="1:27">
      <c r="A67" s="61"/>
      <c r="B67" s="580"/>
      <c r="C67" s="584"/>
      <c r="D67" s="580"/>
      <c r="E67" s="580"/>
      <c r="F67" s="580"/>
      <c r="G67" s="580"/>
      <c r="H67" s="580"/>
      <c r="I67" s="580"/>
      <c r="J67" s="580"/>
      <c r="K67" s="61"/>
      <c r="L67" s="61"/>
      <c r="M67" s="61"/>
      <c r="N67" s="61"/>
      <c r="O67" s="61"/>
      <c r="P67" s="563"/>
      <c r="Q67" s="564"/>
      <c r="R67" s="61"/>
      <c r="S67" s="61"/>
      <c r="T67" s="565"/>
      <c r="U67" s="562"/>
      <c r="V67" s="61"/>
      <c r="W67" s="91"/>
      <c r="X67" s="61"/>
      <c r="Y67" s="61"/>
      <c r="Z67" s="61"/>
      <c r="AA67" s="61"/>
    </row>
    <row r="68" spans="1:27">
      <c r="A68" s="61"/>
      <c r="B68" s="580"/>
      <c r="C68" s="584"/>
      <c r="D68" s="580"/>
      <c r="E68" s="580"/>
      <c r="F68" s="580"/>
      <c r="G68" s="580"/>
      <c r="H68" s="580"/>
      <c r="I68" s="580"/>
      <c r="J68" s="580"/>
      <c r="K68" s="61"/>
      <c r="L68" s="61"/>
      <c r="M68" s="61"/>
      <c r="N68" s="61"/>
      <c r="O68" s="61"/>
      <c r="P68" s="563"/>
      <c r="Q68" s="564"/>
      <c r="R68" s="61"/>
      <c r="S68" s="61"/>
      <c r="T68" s="561"/>
      <c r="U68" s="562"/>
      <c r="V68" s="61"/>
      <c r="W68" s="91"/>
      <c r="X68" s="61"/>
      <c r="Y68" s="61"/>
      <c r="Z68" s="61"/>
      <c r="AA68" s="61"/>
    </row>
    <row r="69" spans="1:27">
      <c r="A69" s="61"/>
      <c r="B69" s="580"/>
      <c r="C69" s="584"/>
      <c r="D69" s="580"/>
      <c r="E69" s="580"/>
      <c r="F69" s="580"/>
      <c r="G69" s="580"/>
      <c r="H69" s="580"/>
      <c r="I69" s="580"/>
      <c r="J69" s="580"/>
      <c r="K69" s="61"/>
      <c r="L69" s="61"/>
      <c r="M69" s="61"/>
      <c r="N69" s="61"/>
      <c r="O69" s="61"/>
      <c r="P69" s="568"/>
      <c r="Q69" s="568"/>
      <c r="R69" s="61"/>
      <c r="S69" s="61"/>
      <c r="T69" s="61"/>
      <c r="U69" s="562"/>
      <c r="V69" s="61"/>
      <c r="W69" s="91"/>
      <c r="X69" s="61"/>
      <c r="Y69" s="61"/>
      <c r="Z69" s="61"/>
      <c r="AA69" s="61"/>
    </row>
    <row r="70" spans="1:27">
      <c r="A70" s="61"/>
      <c r="B70" s="580"/>
      <c r="C70" s="584"/>
      <c r="D70" s="580"/>
      <c r="E70" s="580"/>
      <c r="F70" s="580"/>
      <c r="G70" s="580"/>
      <c r="H70" s="580"/>
      <c r="I70" s="580"/>
      <c r="J70" s="580"/>
      <c r="K70" s="61"/>
      <c r="L70" s="61"/>
      <c r="M70" s="61"/>
      <c r="N70" s="61"/>
      <c r="O70" s="61"/>
      <c r="P70" s="61"/>
      <c r="Q70" s="61"/>
      <c r="R70" s="61"/>
      <c r="S70" s="61"/>
      <c r="T70" s="61"/>
      <c r="U70" s="61"/>
      <c r="V70" s="61"/>
      <c r="W70" s="91"/>
      <c r="X70" s="61"/>
      <c r="Y70" s="61"/>
      <c r="Z70" s="61"/>
      <c r="AA70" s="61"/>
    </row>
    <row r="71" spans="1:27">
      <c r="B71" s="581"/>
      <c r="C71" s="585"/>
      <c r="D71" s="581"/>
      <c r="E71" s="581"/>
      <c r="F71" s="581"/>
      <c r="G71" s="581"/>
      <c r="H71" s="581"/>
      <c r="I71" s="581"/>
      <c r="J71" s="581"/>
    </row>
    <row r="72" spans="1:27">
      <c r="B72" s="581"/>
      <c r="C72" s="585"/>
      <c r="D72" s="581"/>
      <c r="E72" s="581"/>
      <c r="F72" s="581"/>
      <c r="G72" s="581"/>
      <c r="H72" s="581"/>
      <c r="I72" s="581"/>
      <c r="J72" s="581"/>
    </row>
    <row r="73" spans="1:27">
      <c r="B73" s="581"/>
      <c r="C73" s="585"/>
      <c r="D73" s="581"/>
      <c r="E73" s="581"/>
      <c r="F73" s="581"/>
      <c r="G73" s="581"/>
      <c r="H73" s="581"/>
      <c r="I73" s="581"/>
      <c r="J73" s="581"/>
    </row>
    <row r="74" spans="1:27">
      <c r="B74" s="581"/>
      <c r="C74" s="585"/>
      <c r="D74" s="581"/>
      <c r="E74" s="581"/>
      <c r="F74" s="581"/>
      <c r="G74" s="581"/>
      <c r="H74" s="581"/>
      <c r="I74" s="581"/>
      <c r="J74" s="581"/>
    </row>
    <row r="75" spans="1:27">
      <c r="B75" s="581"/>
      <c r="C75" s="585"/>
      <c r="D75" s="581"/>
      <c r="E75" s="581"/>
      <c r="F75" s="581"/>
      <c r="G75" s="581"/>
      <c r="H75" s="581"/>
      <c r="I75" s="581"/>
      <c r="J75" s="581"/>
    </row>
    <row r="76" spans="1:27">
      <c r="B76" s="581"/>
      <c r="C76" s="585"/>
      <c r="D76" s="581"/>
      <c r="E76" s="581"/>
      <c r="F76" s="581"/>
      <c r="G76" s="581"/>
      <c r="H76" s="581"/>
      <c r="I76" s="581"/>
      <c r="J76" s="581"/>
    </row>
    <row r="77" spans="1:27">
      <c r="B77" s="581"/>
      <c r="C77" s="585"/>
      <c r="D77" s="581"/>
      <c r="E77" s="581"/>
      <c r="F77" s="581"/>
      <c r="G77" s="581"/>
      <c r="H77" s="581"/>
      <c r="I77" s="581"/>
      <c r="J77" s="581"/>
    </row>
    <row r="78" spans="1:27">
      <c r="B78" s="581"/>
      <c r="C78" s="585"/>
      <c r="D78" s="581"/>
      <c r="E78" s="581"/>
      <c r="F78" s="581"/>
      <c r="G78" s="581"/>
      <c r="H78" s="581"/>
      <c r="I78" s="581"/>
      <c r="J78" s="581"/>
    </row>
    <row r="79" spans="1:27">
      <c r="B79" s="581"/>
      <c r="C79" s="585"/>
      <c r="D79" s="581"/>
      <c r="E79" s="581"/>
      <c r="F79" s="581"/>
      <c r="G79" s="581"/>
      <c r="H79" s="581"/>
      <c r="I79" s="581"/>
      <c r="J79" s="581"/>
    </row>
    <row r="80" spans="1:27">
      <c r="B80" s="581"/>
      <c r="C80" s="585"/>
      <c r="D80" s="581"/>
      <c r="E80" s="581"/>
      <c r="F80" s="581"/>
      <c r="G80" s="581"/>
      <c r="H80" s="581"/>
      <c r="I80" s="581"/>
      <c r="J80" s="581"/>
    </row>
    <row r="81" spans="2:10">
      <c r="B81" s="581"/>
      <c r="C81" s="585"/>
      <c r="D81" s="581"/>
      <c r="E81" s="581"/>
      <c r="F81" s="581"/>
      <c r="G81" s="581"/>
      <c r="H81" s="581"/>
      <c r="I81" s="581"/>
      <c r="J81" s="581"/>
    </row>
    <row r="82" spans="2:10">
      <c r="B82" s="581"/>
      <c r="C82" s="585"/>
      <c r="D82" s="581"/>
      <c r="E82" s="581"/>
      <c r="F82" s="581"/>
      <c r="G82" s="581"/>
      <c r="H82" s="581"/>
      <c r="I82" s="581"/>
      <c r="J82" s="581"/>
    </row>
    <row r="83" spans="2:10">
      <c r="B83" s="581"/>
      <c r="C83" s="585"/>
      <c r="D83" s="581"/>
      <c r="E83" s="581"/>
      <c r="F83" s="581"/>
      <c r="G83" s="581"/>
      <c r="H83" s="581"/>
      <c r="I83" s="581"/>
      <c r="J83" s="581"/>
    </row>
    <row r="84" spans="2:10">
      <c r="B84" s="581"/>
      <c r="C84" s="585"/>
      <c r="D84" s="581"/>
      <c r="E84" s="581"/>
      <c r="F84" s="581"/>
      <c r="G84" s="581"/>
      <c r="H84" s="581"/>
      <c r="I84" s="581"/>
      <c r="J84" s="581"/>
    </row>
    <row r="85" spans="2:10">
      <c r="B85" s="581"/>
      <c r="C85" s="585"/>
      <c r="D85" s="581"/>
      <c r="E85" s="581"/>
      <c r="F85" s="581"/>
      <c r="G85" s="581"/>
      <c r="H85" s="581"/>
      <c r="I85" s="581"/>
      <c r="J85" s="581"/>
    </row>
    <row r="86" spans="2:10">
      <c r="B86" s="581"/>
      <c r="C86" s="585"/>
      <c r="D86" s="581"/>
      <c r="E86" s="581"/>
      <c r="F86" s="581"/>
      <c r="G86" s="581"/>
      <c r="H86" s="581"/>
      <c r="I86" s="581"/>
      <c r="J86" s="581"/>
    </row>
    <row r="87" spans="2:10">
      <c r="B87" s="581"/>
      <c r="C87" s="585"/>
      <c r="D87" s="581"/>
      <c r="E87" s="581"/>
      <c r="F87" s="581"/>
      <c r="G87" s="581"/>
      <c r="H87" s="581"/>
      <c r="I87" s="581"/>
      <c r="J87" s="581"/>
    </row>
    <row r="88" spans="2:10">
      <c r="B88" s="581"/>
      <c r="C88" s="585"/>
      <c r="D88" s="581"/>
      <c r="E88" s="581"/>
      <c r="F88" s="581"/>
      <c r="G88" s="581"/>
      <c r="H88" s="581"/>
      <c r="I88" s="581"/>
      <c r="J88" s="581"/>
    </row>
    <row r="89" spans="2:10">
      <c r="B89" s="581"/>
      <c r="C89" s="585"/>
      <c r="D89" s="581"/>
      <c r="E89" s="581"/>
      <c r="F89" s="581"/>
      <c r="G89" s="581"/>
      <c r="H89" s="581"/>
      <c r="I89" s="581"/>
      <c r="J89" s="581"/>
    </row>
    <row r="90" spans="2:10">
      <c r="B90" s="581"/>
      <c r="C90" s="585"/>
      <c r="D90" s="581"/>
      <c r="E90" s="581"/>
      <c r="F90" s="581"/>
      <c r="G90" s="581"/>
      <c r="H90" s="581"/>
      <c r="I90" s="581"/>
      <c r="J90" s="581"/>
    </row>
    <row r="91" spans="2:10">
      <c r="B91" s="581"/>
      <c r="C91" s="585"/>
      <c r="D91" s="581"/>
      <c r="E91" s="581"/>
      <c r="F91" s="581"/>
      <c r="G91" s="581"/>
      <c r="H91" s="581"/>
      <c r="I91" s="581"/>
      <c r="J91" s="581"/>
    </row>
    <row r="92" spans="2:10">
      <c r="B92" s="581"/>
      <c r="C92" s="585"/>
      <c r="D92" s="581"/>
      <c r="E92" s="581"/>
      <c r="F92" s="581"/>
      <c r="G92" s="581"/>
      <c r="H92" s="581"/>
      <c r="I92" s="581"/>
      <c r="J92" s="581"/>
    </row>
    <row r="93" spans="2:10">
      <c r="B93" s="581"/>
      <c r="C93" s="585"/>
      <c r="D93" s="581"/>
      <c r="E93" s="581"/>
      <c r="F93" s="581"/>
      <c r="G93" s="581"/>
      <c r="H93" s="581"/>
      <c r="I93" s="581"/>
      <c r="J93" s="581"/>
    </row>
    <row r="94" spans="2:10">
      <c r="B94" s="581"/>
      <c r="C94" s="585"/>
      <c r="D94" s="581"/>
      <c r="E94" s="581"/>
      <c r="F94" s="581"/>
      <c r="G94" s="581"/>
      <c r="H94" s="581"/>
      <c r="I94" s="581"/>
      <c r="J94" s="581"/>
    </row>
    <row r="95" spans="2:10">
      <c r="B95" s="581"/>
      <c r="C95" s="585"/>
      <c r="D95" s="581"/>
      <c r="E95" s="581"/>
      <c r="F95" s="581"/>
      <c r="G95" s="581"/>
      <c r="H95" s="581"/>
      <c r="I95" s="581"/>
      <c r="J95" s="581"/>
    </row>
    <row r="96" spans="2:10">
      <c r="B96" s="581"/>
      <c r="C96" s="585"/>
      <c r="D96" s="581"/>
      <c r="E96" s="581"/>
      <c r="F96" s="581"/>
      <c r="G96" s="581"/>
      <c r="H96" s="581"/>
      <c r="I96" s="581"/>
      <c r="J96" s="581"/>
    </row>
    <row r="97" spans="2:10">
      <c r="B97" s="581"/>
      <c r="C97" s="585"/>
      <c r="D97" s="581"/>
      <c r="E97" s="581"/>
      <c r="F97" s="581"/>
      <c r="G97" s="581"/>
      <c r="H97" s="581"/>
      <c r="I97" s="581"/>
      <c r="J97" s="581"/>
    </row>
    <row r="98" spans="2:10">
      <c r="B98" s="581"/>
      <c r="C98" s="585"/>
      <c r="D98" s="581"/>
      <c r="E98" s="581"/>
      <c r="F98" s="581"/>
      <c r="G98" s="581"/>
      <c r="H98" s="581"/>
      <c r="I98" s="581"/>
      <c r="J98" s="581"/>
    </row>
    <row r="99" spans="2:10">
      <c r="B99" s="581"/>
      <c r="C99" s="585"/>
      <c r="D99" s="581"/>
      <c r="E99" s="581"/>
      <c r="F99" s="581"/>
      <c r="G99" s="581"/>
      <c r="H99" s="581"/>
      <c r="I99" s="581"/>
      <c r="J99" s="581"/>
    </row>
    <row r="100" spans="2:10">
      <c r="B100" s="581"/>
      <c r="C100" s="585"/>
      <c r="D100" s="581"/>
      <c r="E100" s="581"/>
      <c r="F100" s="581"/>
      <c r="G100" s="581"/>
      <c r="H100" s="581"/>
      <c r="I100" s="581"/>
      <c r="J100" s="581"/>
    </row>
  </sheetData>
  <mergeCells count="4">
    <mergeCell ref="F17:J17"/>
    <mergeCell ref="F22:J22"/>
    <mergeCell ref="D6:J6"/>
    <mergeCell ref="B1:J1"/>
  </mergeCells>
  <printOptions horizontalCentered="1"/>
  <pageMargins left="0.31496062992125989" right="0.31496062992125989" top="0.78740157480314954" bottom="0.31496062992125989" header="0.31496062992125984" footer="0.31496062992125984"/>
  <pageSetup paperSize="9"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pinner 1">
              <controlPr defaultSize="0" autoPict="0">
                <anchor moveWithCells="1" sizeWithCells="1">
                  <from>
                    <xdr:col>11</xdr:col>
                    <xdr:colOff>76200</xdr:colOff>
                    <xdr:row>2</xdr:row>
                    <xdr:rowOff>133350</xdr:rowOff>
                  </from>
                  <to>
                    <xdr:col>12</xdr:col>
                    <xdr:colOff>0</xdr:colOff>
                    <xdr:row>6</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8161D-30CF-481F-81AC-32AEA7A8B54E}">
  <sheetPr codeName="Sheet8"/>
  <dimension ref="A1:G327"/>
  <sheetViews>
    <sheetView workbookViewId="0">
      <pane ySplit="2" topLeftCell="A285" activePane="bottomLeft" state="frozen"/>
      <selection pane="bottomLeft" activeCell="N314" sqref="N314"/>
    </sheetView>
  </sheetViews>
  <sheetFormatPr defaultColWidth="9.125" defaultRowHeight="15"/>
  <cols>
    <col min="1" max="1" width="42.375" style="65" customWidth="1"/>
    <col min="2" max="2" width="9" style="65" customWidth="1"/>
    <col min="3" max="3" width="12.125" style="65" customWidth="1"/>
    <col min="4" max="7" width="11.25" style="65" customWidth="1"/>
    <col min="8" max="16384" width="9.125" style="65"/>
  </cols>
  <sheetData>
    <row r="1" spans="1:7" ht="15.75">
      <c r="A1" s="711" t="s">
        <v>1130</v>
      </c>
      <c r="B1" s="711" t="s">
        <v>2</v>
      </c>
      <c r="C1" s="713" t="s">
        <v>3</v>
      </c>
      <c r="D1" s="715" t="s">
        <v>3</v>
      </c>
      <c r="E1" s="715"/>
      <c r="F1" s="715"/>
      <c r="G1" s="715"/>
    </row>
    <row r="2" spans="1:7" ht="15.75">
      <c r="A2" s="712"/>
      <c r="B2" s="712"/>
      <c r="C2" s="714"/>
      <c r="D2" s="393" t="s">
        <v>1131</v>
      </c>
      <c r="E2" s="716" t="s">
        <v>1132</v>
      </c>
      <c r="F2" s="716"/>
      <c r="G2" s="716"/>
    </row>
    <row r="3" spans="1:7" ht="15.75">
      <c r="A3" s="444" t="s">
        <v>1133</v>
      </c>
      <c r="B3" s="445"/>
      <c r="C3" s="441"/>
      <c r="D3" s="392"/>
      <c r="E3" s="392"/>
      <c r="F3" s="392"/>
      <c r="G3" s="392"/>
    </row>
    <row r="4" spans="1:7" ht="15.75">
      <c r="A4" s="446" t="s">
        <v>1042</v>
      </c>
      <c r="B4" s="447"/>
      <c r="C4" s="431"/>
      <c r="D4" s="431"/>
      <c r="E4" s="431"/>
      <c r="F4" s="431"/>
      <c r="G4" s="432"/>
    </row>
    <row r="5" spans="1:7" ht="15.75">
      <c r="A5" s="397" t="s">
        <v>1043</v>
      </c>
      <c r="B5" s="398" t="s">
        <v>254</v>
      </c>
      <c r="C5" s="396"/>
      <c r="D5" s="396"/>
      <c r="E5" s="396"/>
      <c r="F5" s="396"/>
      <c r="G5" s="395"/>
    </row>
    <row r="6" spans="1:7" ht="15.75">
      <c r="A6" s="397" t="s">
        <v>1044</v>
      </c>
      <c r="B6" s="398" t="s">
        <v>254</v>
      </c>
      <c r="C6" s="399">
        <v>152.22999999999999</v>
      </c>
      <c r="D6" s="399"/>
      <c r="E6" s="399"/>
      <c r="F6" s="399"/>
      <c r="G6" s="395"/>
    </row>
    <row r="7" spans="1:7" ht="15.75">
      <c r="A7" s="397" t="s">
        <v>1045</v>
      </c>
      <c r="B7" s="398" t="s">
        <v>254</v>
      </c>
      <c r="C7" s="399">
        <v>54.23</v>
      </c>
      <c r="D7" s="399"/>
      <c r="E7" s="399"/>
      <c r="F7" s="399"/>
      <c r="G7" s="400"/>
    </row>
    <row r="8" spans="1:7" ht="15.75">
      <c r="A8" s="397" t="s">
        <v>1046</v>
      </c>
      <c r="B8" s="398" t="s">
        <v>254</v>
      </c>
      <c r="C8" s="399">
        <v>44.63</v>
      </c>
      <c r="D8" s="399"/>
      <c r="E8" s="399"/>
      <c r="F8" s="399"/>
      <c r="G8" s="401"/>
    </row>
    <row r="9" spans="1:7" ht="15.75">
      <c r="A9" s="397" t="s">
        <v>1047</v>
      </c>
      <c r="B9" s="398" t="s">
        <v>254</v>
      </c>
      <c r="C9" s="399">
        <v>4.99</v>
      </c>
      <c r="D9" s="399"/>
      <c r="E9" s="399"/>
      <c r="F9" s="399"/>
      <c r="G9" s="401"/>
    </row>
    <row r="10" spans="1:7" ht="15.75">
      <c r="A10" s="397" t="s">
        <v>1048</v>
      </c>
      <c r="B10" s="398" t="s">
        <v>254</v>
      </c>
      <c r="C10" s="399">
        <v>157.77000000000001</v>
      </c>
      <c r="D10" s="399"/>
      <c r="E10" s="399"/>
      <c r="F10" s="399"/>
      <c r="G10" s="401"/>
    </row>
    <row r="11" spans="1:7" ht="15.75">
      <c r="A11" s="388" t="s">
        <v>1049</v>
      </c>
      <c r="B11" s="402" t="s">
        <v>252</v>
      </c>
      <c r="C11" s="399">
        <v>175.45</v>
      </c>
      <c r="D11" s="399"/>
      <c r="E11" s="399"/>
      <c r="F11" s="399"/>
      <c r="G11" s="395"/>
    </row>
    <row r="12" spans="1:7" ht="15.75">
      <c r="A12" s="388" t="s">
        <v>571</v>
      </c>
      <c r="B12" s="402" t="s">
        <v>254</v>
      </c>
      <c r="C12" s="403">
        <v>33</v>
      </c>
      <c r="D12" s="403"/>
      <c r="E12" s="403"/>
      <c r="F12" s="403"/>
      <c r="G12" s="395"/>
    </row>
    <row r="13" spans="1:7" ht="15.75">
      <c r="A13" s="388" t="s">
        <v>1050</v>
      </c>
      <c r="B13" s="402" t="s">
        <v>66</v>
      </c>
      <c r="C13" s="403">
        <v>20.02</v>
      </c>
      <c r="D13" s="403"/>
      <c r="E13" s="403"/>
      <c r="F13" s="403"/>
      <c r="G13" s="395"/>
    </row>
    <row r="14" spans="1:7" ht="15.75">
      <c r="A14" s="404" t="s">
        <v>1051</v>
      </c>
      <c r="B14" s="433"/>
      <c r="C14" s="396"/>
      <c r="D14" s="396"/>
      <c r="E14" s="396"/>
      <c r="F14" s="396"/>
      <c r="G14" s="395"/>
    </row>
    <row r="15" spans="1:7" ht="15.75">
      <c r="A15" s="388" t="s">
        <v>1052</v>
      </c>
      <c r="B15" s="402" t="s">
        <v>252</v>
      </c>
      <c r="C15" s="405">
        <v>491.24</v>
      </c>
      <c r="D15" s="405"/>
      <c r="E15" s="405"/>
      <c r="F15" s="405"/>
      <c r="G15" s="395"/>
    </row>
    <row r="16" spans="1:7" ht="15.75">
      <c r="A16" s="388" t="s">
        <v>1053</v>
      </c>
      <c r="B16" s="402" t="s">
        <v>252</v>
      </c>
      <c r="C16" s="405">
        <f>C15</f>
        <v>491.24</v>
      </c>
      <c r="D16" s="405"/>
      <c r="E16" s="405"/>
      <c r="F16" s="405"/>
      <c r="G16" s="395"/>
    </row>
    <row r="17" spans="1:7" ht="18.75">
      <c r="A17" s="397" t="s">
        <v>1054</v>
      </c>
      <c r="B17" s="402" t="s">
        <v>252</v>
      </c>
      <c r="C17" s="405">
        <f>C15</f>
        <v>491.24</v>
      </c>
      <c r="D17" s="405"/>
      <c r="E17" s="405"/>
      <c r="F17" s="405"/>
      <c r="G17" s="395"/>
    </row>
    <row r="18" spans="1:7" ht="34.5">
      <c r="A18" s="388" t="s">
        <v>1055</v>
      </c>
      <c r="B18" s="402" t="s">
        <v>252</v>
      </c>
      <c r="C18" s="405">
        <f>C15</f>
        <v>491.24</v>
      </c>
      <c r="D18" s="405"/>
      <c r="E18" s="405"/>
      <c r="F18" s="405"/>
      <c r="G18" s="395"/>
    </row>
    <row r="19" spans="1:7" ht="15.75">
      <c r="A19" s="388" t="s">
        <v>324</v>
      </c>
      <c r="B19" s="402" t="s">
        <v>252</v>
      </c>
      <c r="C19" s="405">
        <f>C15</f>
        <v>491.24</v>
      </c>
      <c r="D19" s="405"/>
      <c r="E19" s="405"/>
      <c r="F19" s="405"/>
      <c r="G19" s="395"/>
    </row>
    <row r="20" spans="1:7" ht="15.75">
      <c r="A20" s="388" t="s">
        <v>1056</v>
      </c>
      <c r="B20" s="402" t="s">
        <v>252</v>
      </c>
      <c r="C20" s="399">
        <v>43.78</v>
      </c>
      <c r="D20" s="399"/>
      <c r="E20" s="399"/>
      <c r="F20" s="399"/>
      <c r="G20" s="395"/>
    </row>
    <row r="21" spans="1:7" ht="15.75">
      <c r="A21" s="397" t="s">
        <v>1057</v>
      </c>
      <c r="B21" s="402" t="s">
        <v>252</v>
      </c>
      <c r="C21" s="399">
        <f>+C20</f>
        <v>43.78</v>
      </c>
      <c r="D21" s="399"/>
      <c r="E21" s="399"/>
      <c r="F21" s="399"/>
      <c r="G21" s="395"/>
    </row>
    <row r="22" spans="1:7" ht="15.75">
      <c r="A22" s="388" t="s">
        <v>1058</v>
      </c>
      <c r="B22" s="402" t="s">
        <v>252</v>
      </c>
      <c r="C22" s="399">
        <f>+C20</f>
        <v>43.78</v>
      </c>
      <c r="D22" s="399"/>
      <c r="E22" s="399"/>
      <c r="F22" s="399"/>
      <c r="G22" s="395"/>
    </row>
    <row r="23" spans="1:7" ht="15.75">
      <c r="A23" s="404" t="s">
        <v>1059</v>
      </c>
      <c r="B23" s="402"/>
      <c r="C23" s="394"/>
      <c r="D23" s="394"/>
      <c r="E23" s="394"/>
      <c r="F23" s="394"/>
      <c r="G23" s="395"/>
    </row>
    <row r="24" spans="1:7" ht="15.75">
      <c r="A24" s="397" t="s">
        <v>1060</v>
      </c>
      <c r="B24" s="398" t="s">
        <v>66</v>
      </c>
      <c r="C24" s="405">
        <v>50</v>
      </c>
      <c r="D24" s="405"/>
      <c r="E24" s="405"/>
      <c r="F24" s="405"/>
      <c r="G24" s="406"/>
    </row>
    <row r="25" spans="1:7" ht="15.75">
      <c r="A25" s="397" t="s">
        <v>1061</v>
      </c>
      <c r="B25" s="398" t="s">
        <v>66</v>
      </c>
      <c r="C25" s="405">
        <v>4</v>
      </c>
      <c r="D25" s="405"/>
      <c r="E25" s="405"/>
      <c r="F25" s="405"/>
      <c r="G25" s="406"/>
    </row>
    <row r="26" spans="1:7" ht="15.75">
      <c r="A26" s="376" t="s">
        <v>1062</v>
      </c>
      <c r="B26" s="428" t="s">
        <v>313</v>
      </c>
      <c r="C26" s="405">
        <v>117</v>
      </c>
      <c r="D26" s="405"/>
      <c r="E26" s="405"/>
      <c r="F26" s="405"/>
      <c r="G26" s="406"/>
    </row>
    <row r="27" spans="1:7" ht="31.5">
      <c r="A27" s="376" t="s">
        <v>1063</v>
      </c>
      <c r="B27" s="428" t="s">
        <v>252</v>
      </c>
      <c r="C27" s="405">
        <v>514.79999999999995</v>
      </c>
      <c r="D27" s="405"/>
      <c r="E27" s="405"/>
      <c r="F27" s="405"/>
      <c r="G27" s="406"/>
    </row>
    <row r="28" spans="1:7" ht="15.75">
      <c r="A28" s="376" t="s">
        <v>1064</v>
      </c>
      <c r="B28" s="428" t="s">
        <v>252</v>
      </c>
      <c r="C28" s="405">
        <v>141.11000000000001</v>
      </c>
      <c r="D28" s="405"/>
      <c r="E28" s="405"/>
      <c r="F28" s="405"/>
      <c r="G28" s="406"/>
    </row>
    <row r="29" spans="1:7" ht="15.75">
      <c r="A29" s="376" t="s">
        <v>1065</v>
      </c>
      <c r="B29" s="428" t="s">
        <v>254</v>
      </c>
      <c r="C29" s="405">
        <v>5</v>
      </c>
      <c r="D29" s="405"/>
      <c r="E29" s="405"/>
      <c r="F29" s="405"/>
      <c r="G29" s="406"/>
    </row>
    <row r="30" spans="1:7" ht="15.75">
      <c r="A30" s="376" t="s">
        <v>1066</v>
      </c>
      <c r="B30" s="428" t="s">
        <v>252</v>
      </c>
      <c r="C30" s="405">
        <v>10</v>
      </c>
      <c r="D30" s="405"/>
      <c r="E30" s="405"/>
      <c r="F30" s="405"/>
      <c r="G30" s="406"/>
    </row>
    <row r="31" spans="1:7" ht="31.5">
      <c r="A31" s="376" t="s">
        <v>596</v>
      </c>
      <c r="B31" s="428" t="s">
        <v>66</v>
      </c>
      <c r="C31" s="405">
        <v>99</v>
      </c>
      <c r="D31" s="405"/>
      <c r="E31" s="405"/>
      <c r="F31" s="405"/>
      <c r="G31" s="406"/>
    </row>
    <row r="32" spans="1:7" ht="15.75">
      <c r="A32" s="376" t="s">
        <v>1067</v>
      </c>
      <c r="B32" s="428" t="s">
        <v>1068</v>
      </c>
      <c r="C32" s="405">
        <v>1980</v>
      </c>
      <c r="D32" s="405"/>
      <c r="E32" s="405"/>
      <c r="F32" s="405"/>
      <c r="G32" s="406"/>
    </row>
    <row r="33" spans="1:7" ht="31.5">
      <c r="A33" s="376" t="s">
        <v>1069</v>
      </c>
      <c r="B33" s="428" t="s">
        <v>252</v>
      </c>
      <c r="C33" s="405">
        <v>29.7</v>
      </c>
      <c r="D33" s="405"/>
      <c r="E33" s="405"/>
      <c r="F33" s="405"/>
      <c r="G33" s="406"/>
    </row>
    <row r="34" spans="1:7" ht="15.75">
      <c r="A34" s="376" t="s">
        <v>1070</v>
      </c>
      <c r="B34" s="428" t="s">
        <v>66</v>
      </c>
      <c r="C34" s="405">
        <v>44</v>
      </c>
      <c r="D34" s="405"/>
      <c r="E34" s="405"/>
      <c r="F34" s="405"/>
      <c r="G34" s="406"/>
    </row>
    <row r="35" spans="1:7" ht="31.5">
      <c r="A35" s="377" t="s">
        <v>1071</v>
      </c>
      <c r="B35" s="434" t="s">
        <v>252</v>
      </c>
      <c r="C35" s="405">
        <f>96.8</f>
        <v>96.8</v>
      </c>
      <c r="D35" s="405"/>
      <c r="E35" s="405"/>
      <c r="F35" s="405"/>
      <c r="G35" s="405"/>
    </row>
    <row r="36" spans="1:7" ht="15.75">
      <c r="A36" s="377" t="s">
        <v>1072</v>
      </c>
      <c r="B36" s="434" t="s">
        <v>254</v>
      </c>
      <c r="C36" s="405">
        <v>8.8000000000000007</v>
      </c>
      <c r="D36" s="405"/>
      <c r="E36" s="405"/>
      <c r="F36" s="405"/>
      <c r="G36" s="405"/>
    </row>
    <row r="37" spans="1:7" ht="15.75">
      <c r="A37" s="376" t="s">
        <v>1073</v>
      </c>
      <c r="B37" s="428" t="s">
        <v>254</v>
      </c>
      <c r="C37" s="405">
        <v>132</v>
      </c>
      <c r="D37" s="405"/>
      <c r="E37" s="405"/>
      <c r="F37" s="405"/>
      <c r="G37" s="406"/>
    </row>
    <row r="38" spans="1:7" ht="31.5">
      <c r="A38" s="376" t="s">
        <v>1074</v>
      </c>
      <c r="B38" s="428" t="s">
        <v>252</v>
      </c>
      <c r="C38" s="405">
        <v>635.79999999999995</v>
      </c>
      <c r="D38" s="405"/>
      <c r="E38" s="405"/>
      <c r="F38" s="405"/>
      <c r="G38" s="406"/>
    </row>
    <row r="39" spans="1:7" ht="15.75">
      <c r="A39" s="376" t="s">
        <v>1075</v>
      </c>
      <c r="B39" s="428" t="s">
        <v>66</v>
      </c>
      <c r="C39" s="405">
        <v>181.03</v>
      </c>
      <c r="D39" s="405"/>
      <c r="E39" s="405"/>
      <c r="F39" s="405"/>
      <c r="G39" s="406"/>
    </row>
    <row r="40" spans="1:7" ht="15.75">
      <c r="A40" s="376" t="s">
        <v>1076</v>
      </c>
      <c r="B40" s="428" t="s">
        <v>66</v>
      </c>
      <c r="C40" s="405">
        <v>362.06</v>
      </c>
      <c r="D40" s="405"/>
      <c r="E40" s="405"/>
      <c r="F40" s="405"/>
      <c r="G40" s="406"/>
    </row>
    <row r="41" spans="1:7" ht="15.75">
      <c r="A41" s="376" t="s">
        <v>1067</v>
      </c>
      <c r="B41" s="428" t="s">
        <v>1068</v>
      </c>
      <c r="C41" s="405">
        <v>7216</v>
      </c>
      <c r="D41" s="405"/>
      <c r="E41" s="405"/>
      <c r="F41" s="405"/>
      <c r="G41" s="406"/>
    </row>
    <row r="42" spans="1:7" ht="31.5">
      <c r="A42" s="377" t="s">
        <v>1069</v>
      </c>
      <c r="B42" s="434" t="s">
        <v>252</v>
      </c>
      <c r="C42" s="405">
        <v>108.62</v>
      </c>
      <c r="D42" s="405"/>
      <c r="E42" s="405"/>
      <c r="F42" s="405"/>
      <c r="G42" s="405"/>
    </row>
    <row r="43" spans="1:7" ht="15.75">
      <c r="A43" s="377" t="s">
        <v>1077</v>
      </c>
      <c r="B43" s="434" t="s">
        <v>254</v>
      </c>
      <c r="C43" s="405">
        <v>90.52</v>
      </c>
      <c r="D43" s="405"/>
      <c r="E43" s="405"/>
      <c r="F43" s="405"/>
      <c r="G43" s="405"/>
    </row>
    <row r="44" spans="1:7" ht="31.5">
      <c r="A44" s="377" t="s">
        <v>1071</v>
      </c>
      <c r="B44" s="434" t="s">
        <v>252</v>
      </c>
      <c r="C44" s="405">
        <v>579.29999999999995</v>
      </c>
      <c r="D44" s="405"/>
      <c r="E44" s="405"/>
      <c r="F44" s="405"/>
      <c r="G44" s="405"/>
    </row>
    <row r="45" spans="1:7" ht="15.75">
      <c r="A45" s="376" t="s">
        <v>1078</v>
      </c>
      <c r="B45" s="428" t="s">
        <v>254</v>
      </c>
      <c r="C45" s="405">
        <v>669.19</v>
      </c>
      <c r="D45" s="405"/>
      <c r="E45" s="405"/>
      <c r="F45" s="405"/>
      <c r="G45" s="406"/>
    </row>
    <row r="46" spans="1:7" ht="15.75">
      <c r="A46" s="376" t="s">
        <v>1079</v>
      </c>
      <c r="B46" s="428" t="s">
        <v>254</v>
      </c>
      <c r="C46" s="405">
        <v>1726.82</v>
      </c>
      <c r="D46" s="405"/>
      <c r="E46" s="405"/>
      <c r="F46" s="405"/>
      <c r="G46" s="406"/>
    </row>
    <row r="47" spans="1:7" ht="15.75">
      <c r="A47" s="376" t="s">
        <v>299</v>
      </c>
      <c r="B47" s="428" t="s">
        <v>254</v>
      </c>
      <c r="C47" s="405">
        <v>60.39</v>
      </c>
      <c r="D47" s="405"/>
      <c r="E47" s="405"/>
      <c r="F47" s="405"/>
      <c r="G47" s="401"/>
    </row>
    <row r="48" spans="1:7" ht="15.75">
      <c r="A48" s="376" t="s">
        <v>1080</v>
      </c>
      <c r="B48" s="428" t="s">
        <v>254</v>
      </c>
      <c r="C48" s="405">
        <v>571.23</v>
      </c>
      <c r="D48" s="405"/>
      <c r="E48" s="405"/>
      <c r="F48" s="405"/>
      <c r="G48" s="401"/>
    </row>
    <row r="49" spans="1:7" ht="15.75">
      <c r="A49" s="376" t="s">
        <v>1081</v>
      </c>
      <c r="B49" s="428" t="s">
        <v>254</v>
      </c>
      <c r="C49" s="405">
        <v>1056.6300000000001</v>
      </c>
      <c r="D49" s="405"/>
      <c r="E49" s="405"/>
      <c r="F49" s="405"/>
      <c r="G49" s="401"/>
    </row>
    <row r="50" spans="1:7" ht="15.75">
      <c r="A50" s="418" t="s">
        <v>1082</v>
      </c>
      <c r="B50" s="398"/>
      <c r="C50" s="435"/>
      <c r="D50" s="435"/>
      <c r="E50" s="435"/>
      <c r="F50" s="435"/>
      <c r="G50" s="407"/>
    </row>
    <row r="51" spans="1:7" ht="15.75">
      <c r="A51" s="397" t="s">
        <v>1083</v>
      </c>
      <c r="B51" s="398" t="s">
        <v>66</v>
      </c>
      <c r="C51" s="408">
        <v>112.35</v>
      </c>
      <c r="D51" s="408"/>
      <c r="E51" s="408"/>
      <c r="F51" s="408"/>
      <c r="G51" s="407"/>
    </row>
    <row r="52" spans="1:7" ht="15.75">
      <c r="A52" s="397" t="s">
        <v>1084</v>
      </c>
      <c r="B52" s="398" t="s">
        <v>254</v>
      </c>
      <c r="C52" s="409">
        <f>0.205*C51</f>
        <v>23.031749999999999</v>
      </c>
      <c r="D52" s="409"/>
      <c r="E52" s="409"/>
      <c r="F52" s="409"/>
      <c r="G52" s="407"/>
    </row>
    <row r="53" spans="1:7" ht="15.75">
      <c r="A53" s="397" t="s">
        <v>1066</v>
      </c>
      <c r="B53" s="398" t="s">
        <v>252</v>
      </c>
      <c r="C53" s="409">
        <f>1.49*C51</f>
        <v>167.4015</v>
      </c>
      <c r="D53" s="409"/>
      <c r="E53" s="409"/>
      <c r="F53" s="409"/>
      <c r="G53" s="407"/>
    </row>
    <row r="54" spans="1:7" ht="15.75">
      <c r="A54" s="397" t="s">
        <v>346</v>
      </c>
      <c r="B54" s="398" t="s">
        <v>252</v>
      </c>
      <c r="C54" s="409">
        <f>1.92*C51</f>
        <v>215.71199999999999</v>
      </c>
      <c r="D54" s="409"/>
      <c r="E54" s="409"/>
      <c r="F54" s="409"/>
      <c r="G54" s="407"/>
    </row>
    <row r="55" spans="1:7" ht="15.75">
      <c r="A55" s="410" t="s">
        <v>1085</v>
      </c>
      <c r="B55" s="411"/>
      <c r="C55" s="412"/>
      <c r="D55" s="412"/>
      <c r="E55" s="412"/>
      <c r="F55" s="412"/>
      <c r="G55" s="407"/>
    </row>
    <row r="56" spans="1:7" ht="15.75">
      <c r="A56" s="388" t="s">
        <v>1086</v>
      </c>
      <c r="B56" s="402" t="s">
        <v>630</v>
      </c>
      <c r="C56" s="413">
        <v>5</v>
      </c>
      <c r="D56" s="413"/>
      <c r="E56" s="413"/>
      <c r="F56" s="413"/>
      <c r="G56" s="407"/>
    </row>
    <row r="57" spans="1:7" ht="15.75">
      <c r="A57" s="388" t="s">
        <v>1087</v>
      </c>
      <c r="B57" s="402" t="s">
        <v>254</v>
      </c>
      <c r="C57" s="414">
        <f>0.115*C56</f>
        <v>0.57500000000000007</v>
      </c>
      <c r="D57" s="414"/>
      <c r="E57" s="414"/>
      <c r="F57" s="414"/>
      <c r="G57" s="407"/>
    </row>
    <row r="58" spans="1:7" ht="15.75">
      <c r="A58" s="388" t="s">
        <v>1066</v>
      </c>
      <c r="B58" s="402" t="s">
        <v>252</v>
      </c>
      <c r="C58" s="414">
        <f>0.48*C56</f>
        <v>2.4</v>
      </c>
      <c r="D58" s="414"/>
      <c r="E58" s="414"/>
      <c r="F58" s="414"/>
      <c r="G58" s="407"/>
    </row>
    <row r="59" spans="1:7" ht="15.75">
      <c r="A59" s="388" t="s">
        <v>1088</v>
      </c>
      <c r="B59" s="402" t="s">
        <v>532</v>
      </c>
      <c r="C59" s="415">
        <f>8.08*C56</f>
        <v>40.4</v>
      </c>
      <c r="D59" s="415"/>
      <c r="E59" s="415"/>
      <c r="F59" s="415"/>
      <c r="G59" s="407"/>
    </row>
    <row r="60" spans="1:7" ht="15.75">
      <c r="A60" s="388" t="s">
        <v>1089</v>
      </c>
      <c r="B60" s="402" t="s">
        <v>532</v>
      </c>
      <c r="C60" s="415">
        <f>3.172*C56</f>
        <v>15.860000000000001</v>
      </c>
      <c r="D60" s="415"/>
      <c r="E60" s="415"/>
      <c r="F60" s="415"/>
      <c r="G60" s="407"/>
    </row>
    <row r="61" spans="1:7" ht="47.25">
      <c r="A61" s="418" t="s">
        <v>1090</v>
      </c>
      <c r="B61" s="398" t="s">
        <v>1091</v>
      </c>
      <c r="C61" s="416">
        <v>1</v>
      </c>
      <c r="D61" s="416"/>
      <c r="E61" s="416"/>
      <c r="F61" s="416"/>
      <c r="G61" s="407"/>
    </row>
    <row r="62" spans="1:7" ht="15.75">
      <c r="A62" s="397" t="s">
        <v>1092</v>
      </c>
      <c r="B62" s="398" t="s">
        <v>254</v>
      </c>
      <c r="C62" s="417">
        <v>0.11</v>
      </c>
      <c r="D62" s="417"/>
      <c r="E62" s="417"/>
      <c r="F62" s="417"/>
      <c r="G62" s="407"/>
    </row>
    <row r="63" spans="1:7" ht="15.75">
      <c r="A63" s="397" t="s">
        <v>1093</v>
      </c>
      <c r="B63" s="398" t="s">
        <v>252</v>
      </c>
      <c r="C63" s="417">
        <v>0.55000000000000004</v>
      </c>
      <c r="D63" s="417"/>
      <c r="E63" s="417"/>
      <c r="F63" s="417"/>
      <c r="G63" s="407"/>
    </row>
    <row r="64" spans="1:7" ht="31.5">
      <c r="A64" s="418" t="s">
        <v>1094</v>
      </c>
      <c r="B64" s="398" t="s">
        <v>1091</v>
      </c>
      <c r="C64" s="416">
        <v>1</v>
      </c>
      <c r="D64" s="416"/>
      <c r="E64" s="416"/>
      <c r="F64" s="416"/>
      <c r="G64" s="407"/>
    </row>
    <row r="65" spans="1:7" ht="15.75">
      <c r="A65" s="397" t="s">
        <v>1092</v>
      </c>
      <c r="B65" s="398" t="s">
        <v>254</v>
      </c>
      <c r="C65" s="417">
        <v>3.7</v>
      </c>
      <c r="D65" s="417"/>
      <c r="E65" s="417"/>
      <c r="F65" s="417"/>
      <c r="G65" s="407"/>
    </row>
    <row r="66" spans="1:7" ht="15.75">
      <c r="A66" s="397" t="s">
        <v>1093</v>
      </c>
      <c r="B66" s="398" t="s">
        <v>252</v>
      </c>
      <c r="C66" s="417">
        <v>19.440000000000001</v>
      </c>
      <c r="D66" s="417"/>
      <c r="E66" s="417"/>
      <c r="F66" s="417"/>
      <c r="G66" s="407"/>
    </row>
    <row r="67" spans="1:7" ht="15.75">
      <c r="A67" s="397" t="s">
        <v>346</v>
      </c>
      <c r="B67" s="398" t="s">
        <v>252</v>
      </c>
      <c r="C67" s="409">
        <v>25.59</v>
      </c>
      <c r="D67" s="409"/>
      <c r="E67" s="409"/>
      <c r="F67" s="409"/>
      <c r="G67" s="407"/>
    </row>
    <row r="68" spans="1:7" ht="15.75">
      <c r="A68" s="418" t="s">
        <v>1095</v>
      </c>
      <c r="B68" s="398"/>
      <c r="C68" s="419"/>
      <c r="D68" s="419"/>
      <c r="E68" s="419"/>
      <c r="F68" s="419"/>
      <c r="G68" s="407"/>
    </row>
    <row r="69" spans="1:7" ht="15.75">
      <c r="A69" s="397" t="s">
        <v>1096</v>
      </c>
      <c r="B69" s="398" t="s">
        <v>1097</v>
      </c>
      <c r="C69" s="420">
        <f>189.94/1.01</f>
        <v>188.05940594059405</v>
      </c>
      <c r="D69" s="420"/>
      <c r="E69" s="420"/>
      <c r="F69" s="420"/>
      <c r="G69" s="407"/>
    </row>
    <row r="70" spans="1:7" ht="15.75">
      <c r="A70" s="397" t="s">
        <v>1098</v>
      </c>
      <c r="B70" s="398" t="s">
        <v>1099</v>
      </c>
      <c r="C70" s="420">
        <f>C69</f>
        <v>188.05940594059405</v>
      </c>
      <c r="D70" s="420"/>
      <c r="E70" s="420"/>
      <c r="F70" s="420"/>
      <c r="G70" s="407"/>
    </row>
    <row r="71" spans="1:7" ht="15.75">
      <c r="A71" s="397" t="s">
        <v>1100</v>
      </c>
      <c r="B71" s="398" t="s">
        <v>1097</v>
      </c>
      <c r="C71" s="420">
        <f>66.24/1.01</f>
        <v>65.584158415841586</v>
      </c>
      <c r="D71" s="420"/>
      <c r="E71" s="420"/>
      <c r="F71" s="420"/>
      <c r="G71" s="407"/>
    </row>
    <row r="72" spans="1:7" ht="15.75">
      <c r="A72" s="397" t="s">
        <v>626</v>
      </c>
      <c r="B72" s="398" t="s">
        <v>1099</v>
      </c>
      <c r="C72" s="420">
        <f>C71</f>
        <v>65.584158415841586</v>
      </c>
      <c r="D72" s="420"/>
      <c r="E72" s="420"/>
      <c r="F72" s="420"/>
      <c r="G72" s="407"/>
    </row>
    <row r="73" spans="1:7" ht="15.75">
      <c r="A73" s="397" t="s">
        <v>1101</v>
      </c>
      <c r="B73" s="398" t="s">
        <v>254</v>
      </c>
      <c r="C73" s="417">
        <f>C71*0.004</f>
        <v>0.26233663366336635</v>
      </c>
      <c r="D73" s="417"/>
      <c r="E73" s="417"/>
      <c r="F73" s="417"/>
      <c r="G73" s="407"/>
    </row>
    <row r="74" spans="1:7" ht="15.75">
      <c r="A74" s="418" t="s">
        <v>1102</v>
      </c>
      <c r="B74" s="382"/>
      <c r="C74" s="383"/>
      <c r="D74" s="383"/>
      <c r="E74" s="383"/>
      <c r="F74" s="383"/>
      <c r="G74" s="421"/>
    </row>
    <row r="75" spans="1:7" ht="15.75">
      <c r="A75" s="418" t="s">
        <v>1103</v>
      </c>
      <c r="B75" s="411" t="s">
        <v>1104</v>
      </c>
      <c r="C75" s="436">
        <v>2</v>
      </c>
      <c r="D75" s="436"/>
      <c r="E75" s="436"/>
      <c r="F75" s="436"/>
      <c r="G75" s="421"/>
    </row>
    <row r="76" spans="1:7" ht="15.75">
      <c r="A76" s="422" t="s">
        <v>1105</v>
      </c>
      <c r="B76" s="398" t="s">
        <v>1106</v>
      </c>
      <c r="C76" s="383">
        <f>C75</f>
        <v>2</v>
      </c>
      <c r="D76" s="383"/>
      <c r="E76" s="383"/>
      <c r="F76" s="383"/>
      <c r="G76" s="421"/>
    </row>
    <row r="77" spans="1:7" ht="15.75">
      <c r="A77" s="422" t="s">
        <v>874</v>
      </c>
      <c r="B77" s="398" t="s">
        <v>1104</v>
      </c>
      <c r="C77" s="383">
        <f>C75</f>
        <v>2</v>
      </c>
      <c r="D77" s="383"/>
      <c r="E77" s="383"/>
      <c r="F77" s="383"/>
      <c r="G77" s="421"/>
    </row>
    <row r="78" spans="1:7" ht="15.75">
      <c r="A78" s="418" t="s">
        <v>1107</v>
      </c>
      <c r="B78" s="398"/>
      <c r="C78" s="383"/>
      <c r="D78" s="383"/>
      <c r="E78" s="383"/>
      <c r="F78" s="383"/>
      <c r="G78" s="421"/>
    </row>
    <row r="79" spans="1:7" ht="15.75">
      <c r="A79" s="422" t="s">
        <v>707</v>
      </c>
      <c r="B79" s="398" t="s">
        <v>252</v>
      </c>
      <c r="C79" s="383">
        <v>6.6</v>
      </c>
      <c r="D79" s="383"/>
      <c r="E79" s="383"/>
      <c r="F79" s="383"/>
      <c r="G79" s="421"/>
    </row>
    <row r="80" spans="1:7" ht="15.75">
      <c r="A80" s="388" t="s">
        <v>1108</v>
      </c>
      <c r="B80" s="423" t="s">
        <v>252</v>
      </c>
      <c r="C80" s="406">
        <v>27.6</v>
      </c>
      <c r="D80" s="406"/>
      <c r="E80" s="406"/>
      <c r="F80" s="406"/>
      <c r="G80" s="421"/>
    </row>
    <row r="81" spans="1:7" ht="15.75">
      <c r="A81" s="424" t="s">
        <v>1109</v>
      </c>
      <c r="B81" s="425" t="s">
        <v>1110</v>
      </c>
      <c r="C81" s="426">
        <v>26</v>
      </c>
      <c r="D81" s="426"/>
      <c r="E81" s="426"/>
      <c r="F81" s="426"/>
      <c r="G81" s="421"/>
    </row>
    <row r="82" spans="1:7" ht="15.75">
      <c r="A82" s="427" t="s">
        <v>1111</v>
      </c>
      <c r="B82" s="402" t="s">
        <v>254</v>
      </c>
      <c r="C82" s="406">
        <f>0.04*C81</f>
        <v>1.04</v>
      </c>
      <c r="D82" s="406"/>
      <c r="E82" s="406"/>
      <c r="F82" s="406"/>
      <c r="G82" s="421"/>
    </row>
    <row r="83" spans="1:7" ht="15.75">
      <c r="A83" s="427" t="s">
        <v>1112</v>
      </c>
      <c r="B83" s="402" t="s">
        <v>254</v>
      </c>
      <c r="C83" s="406">
        <f>0.027*C81</f>
        <v>0.70199999999999996</v>
      </c>
      <c r="D83" s="406"/>
      <c r="E83" s="406"/>
      <c r="F83" s="406"/>
      <c r="G83" s="421"/>
    </row>
    <row r="84" spans="1:7" ht="15.75">
      <c r="A84" s="388" t="s">
        <v>1113</v>
      </c>
      <c r="B84" s="402" t="s">
        <v>252</v>
      </c>
      <c r="C84" s="406">
        <f>0.083*C81</f>
        <v>2.1579999999999999</v>
      </c>
      <c r="D84" s="406"/>
      <c r="E84" s="406"/>
      <c r="F84" s="406"/>
      <c r="G84" s="421"/>
    </row>
    <row r="85" spans="1:7" ht="15.75">
      <c r="A85" s="388" t="s">
        <v>1114</v>
      </c>
      <c r="B85" s="402" t="s">
        <v>252</v>
      </c>
      <c r="C85" s="406">
        <f>0.42*C81</f>
        <v>10.92</v>
      </c>
      <c r="D85" s="406"/>
      <c r="E85" s="406"/>
      <c r="F85" s="406"/>
      <c r="G85" s="421"/>
    </row>
    <row r="86" spans="1:7" ht="15.75">
      <c r="A86" s="388" t="s">
        <v>1195</v>
      </c>
      <c r="B86" s="428" t="s">
        <v>1115</v>
      </c>
      <c r="C86" s="406">
        <f>1.816*C81</f>
        <v>47.216000000000001</v>
      </c>
      <c r="D86" s="406"/>
      <c r="E86" s="406"/>
      <c r="F86" s="406"/>
      <c r="G86" s="421"/>
    </row>
    <row r="87" spans="1:7" ht="15.75">
      <c r="A87" s="388" t="s">
        <v>1116</v>
      </c>
      <c r="B87" s="428" t="s">
        <v>254</v>
      </c>
      <c r="C87" s="406">
        <f>0.049*C81</f>
        <v>1.274</v>
      </c>
      <c r="D87" s="406"/>
      <c r="E87" s="406"/>
      <c r="F87" s="406"/>
      <c r="G87" s="421"/>
    </row>
    <row r="88" spans="1:7" ht="15.75">
      <c r="A88" s="388" t="s">
        <v>1066</v>
      </c>
      <c r="B88" s="428" t="s">
        <v>252</v>
      </c>
      <c r="C88" s="406">
        <f>0.405*C81</f>
        <v>10.530000000000001</v>
      </c>
      <c r="D88" s="406"/>
      <c r="E88" s="406"/>
      <c r="F88" s="406"/>
      <c r="G88" s="421"/>
    </row>
    <row r="89" spans="1:7" ht="15.75">
      <c r="A89" s="397" t="s">
        <v>1117</v>
      </c>
      <c r="B89" s="429" t="s">
        <v>1118</v>
      </c>
      <c r="C89" s="406">
        <f>C81*2</f>
        <v>52</v>
      </c>
      <c r="D89" s="406"/>
      <c r="E89" s="406"/>
      <c r="F89" s="406"/>
      <c r="G89" s="421"/>
    </row>
    <row r="90" spans="1:7" ht="15.75">
      <c r="A90" s="397" t="s">
        <v>1119</v>
      </c>
      <c r="B90" s="429" t="s">
        <v>1036</v>
      </c>
      <c r="C90" s="406">
        <f>C89*2</f>
        <v>104</v>
      </c>
      <c r="D90" s="406"/>
      <c r="E90" s="406"/>
      <c r="F90" s="406"/>
      <c r="G90" s="421"/>
    </row>
    <row r="91" spans="1:7" ht="15.75">
      <c r="A91" s="389" t="s">
        <v>1120</v>
      </c>
      <c r="B91" s="382"/>
      <c r="C91" s="383"/>
      <c r="D91" s="383"/>
      <c r="E91" s="383"/>
      <c r="F91" s="383"/>
      <c r="G91" s="421"/>
    </row>
    <row r="92" spans="1:7" ht="15.75">
      <c r="A92" s="397" t="s">
        <v>715</v>
      </c>
      <c r="B92" s="382" t="s">
        <v>254</v>
      </c>
      <c r="C92" s="383">
        <f>(C6+C7+C46+C45)-(C8*1.13+C9*1.13+C10*1.16+C47*1.13+C48*1.1+C49*1.13)</f>
        <v>472.80060000000049</v>
      </c>
      <c r="D92" s="383"/>
      <c r="E92" s="383"/>
      <c r="F92" s="383"/>
      <c r="G92" s="421"/>
    </row>
    <row r="93" spans="1:7" ht="15.75">
      <c r="A93" s="389" t="s">
        <v>573</v>
      </c>
      <c r="B93" s="437" t="s">
        <v>66</v>
      </c>
      <c r="C93" s="383">
        <v>64</v>
      </c>
      <c r="D93" s="383"/>
      <c r="E93" s="383"/>
      <c r="F93" s="383"/>
      <c r="G93" s="421"/>
    </row>
    <row r="94" spans="1:7" ht="15.75">
      <c r="A94" s="397" t="s">
        <v>1121</v>
      </c>
      <c r="B94" s="382" t="s">
        <v>1106</v>
      </c>
      <c r="C94" s="383">
        <f>C93/2</f>
        <v>32</v>
      </c>
      <c r="D94" s="383"/>
      <c r="E94" s="383"/>
      <c r="F94" s="383"/>
      <c r="G94" s="421"/>
    </row>
    <row r="95" spans="1:7" ht="15.75">
      <c r="A95" s="397" t="s">
        <v>1122</v>
      </c>
      <c r="B95" s="382" t="s">
        <v>1115</v>
      </c>
      <c r="C95" s="383">
        <f>C94*16.44</f>
        <v>526.08000000000004</v>
      </c>
      <c r="D95" s="383"/>
      <c r="E95" s="383"/>
      <c r="F95" s="383"/>
      <c r="G95" s="421"/>
    </row>
    <row r="96" spans="1:7" ht="15.75">
      <c r="A96" s="397" t="s">
        <v>1123</v>
      </c>
      <c r="B96" s="382" t="s">
        <v>66</v>
      </c>
      <c r="C96" s="383">
        <f>1.2*C94</f>
        <v>38.4</v>
      </c>
      <c r="D96" s="383"/>
      <c r="E96" s="383"/>
      <c r="F96" s="383"/>
      <c r="G96" s="421"/>
    </row>
    <row r="97" spans="1:7" ht="15.75">
      <c r="A97" s="397" t="s">
        <v>1124</v>
      </c>
      <c r="B97" s="382" t="s">
        <v>1037</v>
      </c>
      <c r="C97" s="383">
        <f>0.5*C94-0.5</f>
        <v>15.5</v>
      </c>
      <c r="D97" s="383"/>
      <c r="E97" s="383"/>
      <c r="F97" s="383"/>
      <c r="G97" s="421"/>
    </row>
    <row r="98" spans="1:7" ht="31.5">
      <c r="A98" s="397" t="s">
        <v>1125</v>
      </c>
      <c r="B98" s="382" t="s">
        <v>1126</v>
      </c>
      <c r="C98" s="383">
        <f>C94-1</f>
        <v>31</v>
      </c>
      <c r="D98" s="383"/>
      <c r="E98" s="383"/>
      <c r="F98" s="383"/>
      <c r="G98" s="421"/>
    </row>
    <row r="99" spans="1:7" ht="15.75">
      <c r="A99" s="397" t="s">
        <v>1127</v>
      </c>
      <c r="B99" s="382" t="s">
        <v>1115</v>
      </c>
      <c r="C99" s="383">
        <f>10.86*C98</f>
        <v>336.65999999999997</v>
      </c>
      <c r="D99" s="383"/>
      <c r="E99" s="383"/>
      <c r="F99" s="383"/>
      <c r="G99" s="421"/>
    </row>
    <row r="100" spans="1:7" ht="15.75">
      <c r="A100" s="397" t="s">
        <v>1128</v>
      </c>
      <c r="B100" s="382" t="s">
        <v>252</v>
      </c>
      <c r="C100" s="383">
        <f>3.6*C98</f>
        <v>111.60000000000001</v>
      </c>
      <c r="D100" s="383"/>
      <c r="E100" s="383"/>
      <c r="F100" s="383"/>
      <c r="G100" s="421"/>
    </row>
    <row r="101" spans="1:7" ht="15.75">
      <c r="A101" s="430" t="s">
        <v>1129</v>
      </c>
      <c r="B101" s="391" t="s">
        <v>1037</v>
      </c>
      <c r="C101" s="390">
        <f>34*C98</f>
        <v>1054</v>
      </c>
      <c r="D101" s="390"/>
      <c r="E101" s="390"/>
      <c r="F101" s="390"/>
      <c r="G101" s="449"/>
    </row>
    <row r="102" spans="1:7" s="477" customFormat="1" ht="14.25">
      <c r="A102" s="476" t="s">
        <v>1158</v>
      </c>
      <c r="B102" s="476"/>
      <c r="C102" s="476"/>
      <c r="D102" s="476"/>
      <c r="E102" s="476"/>
      <c r="F102" s="476"/>
      <c r="G102" s="476"/>
    </row>
    <row r="103" spans="1:7" ht="15.75">
      <c r="A103" s="456" t="s">
        <v>1042</v>
      </c>
      <c r="B103" s="457"/>
      <c r="C103" s="458"/>
      <c r="D103" s="478"/>
      <c r="E103" s="478"/>
      <c r="F103" s="478"/>
      <c r="G103" s="478"/>
    </row>
    <row r="104" spans="1:7" ht="15.75">
      <c r="A104" s="397" t="s">
        <v>1045</v>
      </c>
      <c r="B104" s="398" t="s">
        <v>254</v>
      </c>
      <c r="C104" s="403">
        <v>27.07</v>
      </c>
      <c r="D104" s="479"/>
      <c r="E104" s="479"/>
      <c r="F104" s="479"/>
      <c r="G104" s="479"/>
    </row>
    <row r="105" spans="1:7" ht="15.75">
      <c r="A105" s="397" t="s">
        <v>1048</v>
      </c>
      <c r="B105" s="398" t="s">
        <v>254</v>
      </c>
      <c r="C105" s="403">
        <v>39.42</v>
      </c>
      <c r="D105" s="479"/>
      <c r="E105" s="479"/>
      <c r="F105" s="479"/>
      <c r="G105" s="479"/>
    </row>
    <row r="106" spans="1:7" ht="15.75">
      <c r="A106" s="388" t="s">
        <v>1050</v>
      </c>
      <c r="B106" s="402" t="s">
        <v>66</v>
      </c>
      <c r="C106" s="403">
        <v>41.46</v>
      </c>
      <c r="D106" s="479"/>
      <c r="E106" s="479"/>
      <c r="F106" s="479"/>
      <c r="G106" s="479"/>
    </row>
    <row r="107" spans="1:7" ht="15.75">
      <c r="A107" s="404" t="s">
        <v>1051</v>
      </c>
      <c r="B107" s="433"/>
      <c r="C107" s="396"/>
      <c r="D107" s="479"/>
      <c r="E107" s="479"/>
      <c r="F107" s="479"/>
      <c r="G107" s="479"/>
    </row>
    <row r="108" spans="1:7" ht="15.75">
      <c r="A108" s="388" t="s">
        <v>1052</v>
      </c>
      <c r="B108" s="402" t="s">
        <v>252</v>
      </c>
      <c r="C108" s="459">
        <v>80.349999999999994</v>
      </c>
      <c r="D108" s="479"/>
      <c r="E108" s="479"/>
      <c r="F108" s="479"/>
      <c r="G108" s="479"/>
    </row>
    <row r="109" spans="1:7" ht="15.75">
      <c r="A109" s="388" t="s">
        <v>1053</v>
      </c>
      <c r="B109" s="402" t="s">
        <v>252</v>
      </c>
      <c r="C109" s="459">
        <f t="shared" ref="C109" si="0">C108</f>
        <v>80.349999999999994</v>
      </c>
      <c r="D109" s="479"/>
      <c r="E109" s="479"/>
      <c r="F109" s="479"/>
      <c r="G109" s="479"/>
    </row>
    <row r="110" spans="1:7" ht="18.75">
      <c r="A110" s="397" t="s">
        <v>1054</v>
      </c>
      <c r="B110" s="402"/>
      <c r="C110" s="459">
        <f>C108</f>
        <v>80.349999999999994</v>
      </c>
      <c r="D110" s="479"/>
      <c r="E110" s="479"/>
      <c r="F110" s="479"/>
      <c r="G110" s="479"/>
    </row>
    <row r="111" spans="1:7" ht="34.5">
      <c r="A111" s="388" t="s">
        <v>1134</v>
      </c>
      <c r="B111" s="402" t="s">
        <v>252</v>
      </c>
      <c r="C111" s="459">
        <f>C108</f>
        <v>80.349999999999994</v>
      </c>
      <c r="D111" s="479"/>
      <c r="E111" s="479"/>
      <c r="F111" s="479"/>
      <c r="G111" s="479"/>
    </row>
    <row r="112" spans="1:7" ht="15.75">
      <c r="A112" s="388" t="s">
        <v>324</v>
      </c>
      <c r="B112" s="402" t="s">
        <v>252</v>
      </c>
      <c r="C112" s="459">
        <f>C108</f>
        <v>80.349999999999994</v>
      </c>
      <c r="D112" s="479"/>
      <c r="E112" s="479"/>
      <c r="F112" s="479"/>
      <c r="G112" s="479"/>
    </row>
    <row r="113" spans="1:7" ht="15.75">
      <c r="A113" s="388" t="s">
        <v>1056</v>
      </c>
      <c r="B113" s="402" t="s">
        <v>252</v>
      </c>
      <c r="C113" s="396">
        <v>173.14</v>
      </c>
      <c r="D113" s="479"/>
      <c r="E113" s="479"/>
      <c r="F113" s="479"/>
      <c r="G113" s="479"/>
    </row>
    <row r="114" spans="1:7" ht="15.75">
      <c r="A114" s="397" t="s">
        <v>1057</v>
      </c>
      <c r="B114" s="402" t="s">
        <v>252</v>
      </c>
      <c r="C114" s="396">
        <f>+C113</f>
        <v>173.14</v>
      </c>
      <c r="D114" s="479"/>
      <c r="E114" s="479"/>
      <c r="F114" s="479"/>
      <c r="G114" s="479"/>
    </row>
    <row r="115" spans="1:7" ht="15.75">
      <c r="A115" s="388" t="s">
        <v>1058</v>
      </c>
      <c r="B115" s="402" t="s">
        <v>252</v>
      </c>
      <c r="C115" s="396">
        <f>C113</f>
        <v>173.14</v>
      </c>
      <c r="D115" s="479"/>
      <c r="E115" s="479"/>
      <c r="F115" s="479"/>
      <c r="G115" s="479"/>
    </row>
    <row r="116" spans="1:7" ht="15.75">
      <c r="A116" s="404" t="s">
        <v>1135</v>
      </c>
      <c r="B116" s="402"/>
      <c r="C116" s="394"/>
      <c r="D116" s="479"/>
      <c r="E116" s="479"/>
      <c r="F116" s="479"/>
      <c r="G116" s="479"/>
    </row>
    <row r="117" spans="1:7" ht="15.75">
      <c r="A117" s="397" t="s">
        <v>1060</v>
      </c>
      <c r="B117" s="398" t="s">
        <v>66</v>
      </c>
      <c r="C117" s="459">
        <v>34.32</v>
      </c>
      <c r="D117" s="479"/>
      <c r="E117" s="479"/>
      <c r="F117" s="479"/>
      <c r="G117" s="479"/>
    </row>
    <row r="118" spans="1:7" ht="15.75">
      <c r="A118" s="397" t="s">
        <v>1061</v>
      </c>
      <c r="B118" s="398" t="s">
        <v>66</v>
      </c>
      <c r="C118" s="459">
        <v>4.5</v>
      </c>
      <c r="D118" s="479"/>
      <c r="E118" s="479"/>
      <c r="F118" s="479"/>
      <c r="G118" s="479"/>
    </row>
    <row r="119" spans="1:7" ht="15.75">
      <c r="A119" s="397" t="s">
        <v>1136</v>
      </c>
      <c r="B119" s="398" t="s">
        <v>254</v>
      </c>
      <c r="C119" s="459">
        <v>3.09</v>
      </c>
      <c r="D119" s="479"/>
      <c r="E119" s="479"/>
      <c r="F119" s="479"/>
      <c r="G119" s="479"/>
    </row>
    <row r="120" spans="1:7" ht="15.75">
      <c r="A120" s="397" t="s">
        <v>1137</v>
      </c>
      <c r="B120" s="398" t="s">
        <v>254</v>
      </c>
      <c r="C120" s="459">
        <v>175.91</v>
      </c>
      <c r="D120" s="479"/>
      <c r="E120" s="479"/>
      <c r="F120" s="479"/>
      <c r="G120" s="479"/>
    </row>
    <row r="121" spans="1:7" ht="15.75">
      <c r="A121" s="397" t="s">
        <v>1138</v>
      </c>
      <c r="B121" s="398" t="s">
        <v>254</v>
      </c>
      <c r="C121" s="459">
        <v>95.14</v>
      </c>
      <c r="D121" s="479"/>
      <c r="E121" s="479"/>
      <c r="F121" s="479"/>
      <c r="G121" s="479"/>
    </row>
    <row r="122" spans="1:7" ht="15.75">
      <c r="A122" s="397" t="s">
        <v>1139</v>
      </c>
      <c r="B122" s="398" t="s">
        <v>252</v>
      </c>
      <c r="C122" s="459">
        <v>323.05</v>
      </c>
      <c r="D122" s="479"/>
      <c r="E122" s="479"/>
      <c r="F122" s="479"/>
      <c r="G122" s="479"/>
    </row>
    <row r="123" spans="1:7" ht="15.75">
      <c r="A123" s="397" t="s">
        <v>1140</v>
      </c>
      <c r="B123" s="398" t="s">
        <v>252</v>
      </c>
      <c r="C123" s="459">
        <v>75.83</v>
      </c>
      <c r="D123" s="479"/>
      <c r="E123" s="479"/>
      <c r="F123" s="479"/>
      <c r="G123" s="479"/>
    </row>
    <row r="124" spans="1:7" ht="15.75">
      <c r="A124" s="397" t="s">
        <v>1141</v>
      </c>
      <c r="B124" s="398" t="s">
        <v>254</v>
      </c>
      <c r="C124" s="459">
        <v>0.28000000000000003</v>
      </c>
      <c r="D124" s="479"/>
      <c r="E124" s="479"/>
      <c r="F124" s="479"/>
      <c r="G124" s="479"/>
    </row>
    <row r="125" spans="1:7" ht="15.75">
      <c r="A125" s="397" t="s">
        <v>1142</v>
      </c>
      <c r="B125" s="398" t="s">
        <v>254</v>
      </c>
      <c r="C125" s="459">
        <v>182.49</v>
      </c>
      <c r="D125" s="479"/>
      <c r="E125" s="479"/>
      <c r="F125" s="479"/>
      <c r="G125" s="479"/>
    </row>
    <row r="126" spans="1:7" ht="15.75">
      <c r="A126" s="397" t="s">
        <v>1143</v>
      </c>
      <c r="B126" s="398" t="s">
        <v>254</v>
      </c>
      <c r="C126" s="459">
        <v>30.87</v>
      </c>
      <c r="D126" s="479"/>
      <c r="E126" s="479"/>
      <c r="F126" s="479"/>
      <c r="G126" s="479"/>
    </row>
    <row r="127" spans="1:7" ht="15.75">
      <c r="A127" s="397" t="s">
        <v>1144</v>
      </c>
      <c r="B127" s="398" t="s">
        <v>66</v>
      </c>
      <c r="C127" s="459">
        <v>35.1</v>
      </c>
      <c r="D127" s="479"/>
      <c r="E127" s="479"/>
      <c r="F127" s="479"/>
      <c r="G127" s="479"/>
    </row>
    <row r="128" spans="1:7" ht="15.75">
      <c r="A128" s="397" t="s">
        <v>1145</v>
      </c>
      <c r="B128" s="398" t="s">
        <v>254</v>
      </c>
      <c r="C128" s="459">
        <v>4.37</v>
      </c>
      <c r="D128" s="479"/>
      <c r="E128" s="479"/>
      <c r="F128" s="479"/>
      <c r="G128" s="479"/>
    </row>
    <row r="129" spans="1:7" ht="15.75">
      <c r="A129" s="397" t="s">
        <v>1146</v>
      </c>
      <c r="B129" s="398" t="s">
        <v>254</v>
      </c>
      <c r="C129" s="459">
        <v>70.459999999999994</v>
      </c>
      <c r="D129" s="479"/>
      <c r="E129" s="479"/>
      <c r="F129" s="479"/>
      <c r="G129" s="479"/>
    </row>
    <row r="130" spans="1:7" ht="15.75">
      <c r="A130" s="397" t="s">
        <v>1116</v>
      </c>
      <c r="B130" s="398" t="s">
        <v>254</v>
      </c>
      <c r="C130" s="459">
        <v>436.13</v>
      </c>
      <c r="D130" s="479"/>
      <c r="E130" s="479"/>
      <c r="F130" s="479"/>
      <c r="G130" s="479"/>
    </row>
    <row r="131" spans="1:7" ht="15.75">
      <c r="A131" s="397" t="s">
        <v>1147</v>
      </c>
      <c r="B131" s="398" t="s">
        <v>254</v>
      </c>
      <c r="C131" s="459">
        <v>256.60000000000002</v>
      </c>
      <c r="D131" s="479"/>
      <c r="E131" s="479"/>
      <c r="F131" s="479"/>
      <c r="G131" s="479"/>
    </row>
    <row r="132" spans="1:7" ht="15.75">
      <c r="A132" s="397" t="s">
        <v>299</v>
      </c>
      <c r="B132" s="398" t="s">
        <v>254</v>
      </c>
      <c r="C132" s="459">
        <v>53.08</v>
      </c>
      <c r="D132" s="479"/>
      <c r="E132" s="479"/>
      <c r="F132" s="479"/>
      <c r="G132" s="479"/>
    </row>
    <row r="133" spans="1:7" ht="15.75">
      <c r="A133" s="397" t="s">
        <v>1148</v>
      </c>
      <c r="B133" s="398" t="s">
        <v>1149</v>
      </c>
      <c r="C133" s="459">
        <v>13</v>
      </c>
      <c r="D133" s="479"/>
      <c r="E133" s="479"/>
      <c r="F133" s="479"/>
      <c r="G133" s="479"/>
    </row>
    <row r="134" spans="1:7" ht="15.75">
      <c r="A134" s="397" t="s">
        <v>1196</v>
      </c>
      <c r="B134" s="423" t="s">
        <v>1149</v>
      </c>
      <c r="C134" s="459">
        <v>4</v>
      </c>
      <c r="D134" s="479"/>
      <c r="E134" s="479"/>
      <c r="F134" s="479"/>
      <c r="G134" s="479"/>
    </row>
    <row r="135" spans="1:7" ht="15.75">
      <c r="A135" s="397" t="s">
        <v>1197</v>
      </c>
      <c r="B135" s="423" t="s">
        <v>1149</v>
      </c>
      <c r="C135" s="459">
        <v>2</v>
      </c>
      <c r="D135" s="479"/>
      <c r="E135" s="479"/>
      <c r="F135" s="479"/>
      <c r="G135" s="479"/>
    </row>
    <row r="136" spans="1:7" ht="15.75">
      <c r="A136" s="397" t="s">
        <v>1198</v>
      </c>
      <c r="B136" s="423" t="s">
        <v>1149</v>
      </c>
      <c r="C136" s="459">
        <v>2</v>
      </c>
      <c r="D136" s="479"/>
      <c r="E136" s="479"/>
      <c r="F136" s="479"/>
      <c r="G136" s="479"/>
    </row>
    <row r="137" spans="1:7" ht="15.75">
      <c r="A137" s="418" t="s">
        <v>1102</v>
      </c>
      <c r="B137" s="382"/>
      <c r="C137" s="383"/>
      <c r="D137" s="479"/>
      <c r="E137" s="479"/>
      <c r="F137" s="479"/>
      <c r="G137" s="479"/>
    </row>
    <row r="138" spans="1:7" ht="15.75">
      <c r="A138" s="418" t="s">
        <v>1103</v>
      </c>
      <c r="B138" s="411" t="s">
        <v>1104</v>
      </c>
      <c r="C138" s="416">
        <v>2</v>
      </c>
      <c r="D138" s="479"/>
      <c r="E138" s="479"/>
      <c r="F138" s="479"/>
      <c r="G138" s="479"/>
    </row>
    <row r="139" spans="1:7" ht="15.75">
      <c r="A139" s="422" t="s">
        <v>1105</v>
      </c>
      <c r="B139" s="398" t="s">
        <v>1106</v>
      </c>
      <c r="C139" s="383">
        <f>C138</f>
        <v>2</v>
      </c>
      <c r="D139" s="479"/>
      <c r="E139" s="479"/>
      <c r="F139" s="479"/>
      <c r="G139" s="479"/>
    </row>
    <row r="140" spans="1:7" ht="15.75">
      <c r="A140" s="422" t="s">
        <v>874</v>
      </c>
      <c r="B140" s="398" t="s">
        <v>1104</v>
      </c>
      <c r="C140" s="383">
        <f>C138</f>
        <v>2</v>
      </c>
      <c r="D140" s="479"/>
      <c r="E140" s="479"/>
      <c r="F140" s="479"/>
      <c r="G140" s="479"/>
    </row>
    <row r="141" spans="1:7" ht="15.75">
      <c r="A141" s="424" t="s">
        <v>1150</v>
      </c>
      <c r="B141" s="383"/>
      <c r="C141" s="435"/>
      <c r="D141" s="479"/>
      <c r="E141" s="479"/>
      <c r="F141" s="479"/>
      <c r="G141" s="479"/>
    </row>
    <row r="142" spans="1:7" ht="15.75">
      <c r="A142" s="397" t="s">
        <v>1151</v>
      </c>
      <c r="B142" s="402" t="s">
        <v>66</v>
      </c>
      <c r="C142" s="459">
        <v>14</v>
      </c>
      <c r="D142" s="479"/>
      <c r="E142" s="479"/>
      <c r="F142" s="479"/>
      <c r="G142" s="479"/>
    </row>
    <row r="143" spans="1:7" ht="15.75">
      <c r="A143" s="397" t="s">
        <v>1152</v>
      </c>
      <c r="B143" s="402" t="s">
        <v>254</v>
      </c>
      <c r="C143" s="459">
        <f>0.95*8</f>
        <v>7.6</v>
      </c>
      <c r="D143" s="479"/>
      <c r="E143" s="479"/>
      <c r="F143" s="479"/>
      <c r="G143" s="479"/>
    </row>
    <row r="144" spans="1:7" ht="15.75">
      <c r="A144" s="397" t="s">
        <v>299</v>
      </c>
      <c r="B144" s="402" t="s">
        <v>254</v>
      </c>
      <c r="C144" s="459">
        <f>0.39*8</f>
        <v>3.12</v>
      </c>
      <c r="D144" s="479"/>
      <c r="E144" s="479"/>
      <c r="F144" s="479"/>
      <c r="G144" s="479"/>
    </row>
    <row r="145" spans="1:7" ht="15.75">
      <c r="A145" s="397" t="s">
        <v>1153</v>
      </c>
      <c r="B145" s="402" t="s">
        <v>66</v>
      </c>
      <c r="C145" s="417">
        <v>34</v>
      </c>
      <c r="D145" s="479"/>
      <c r="E145" s="479"/>
      <c r="F145" s="479"/>
      <c r="G145" s="479"/>
    </row>
    <row r="146" spans="1:7" ht="31.5">
      <c r="A146" s="397" t="s">
        <v>1154</v>
      </c>
      <c r="B146" s="402" t="s">
        <v>1106</v>
      </c>
      <c r="C146" s="417">
        <f>C145/2</f>
        <v>17</v>
      </c>
      <c r="D146" s="479"/>
      <c r="E146" s="479"/>
      <c r="F146" s="479"/>
      <c r="G146" s="479"/>
    </row>
    <row r="147" spans="1:7" ht="15.75">
      <c r="A147" s="397" t="s">
        <v>1155</v>
      </c>
      <c r="B147" s="402" t="s">
        <v>1156</v>
      </c>
      <c r="C147" s="417">
        <v>1</v>
      </c>
      <c r="D147" s="479"/>
      <c r="E147" s="479"/>
      <c r="F147" s="479"/>
      <c r="G147" s="479"/>
    </row>
    <row r="148" spans="1:7" ht="15.75">
      <c r="A148" s="397" t="s">
        <v>1157</v>
      </c>
      <c r="B148" s="402" t="s">
        <v>254</v>
      </c>
      <c r="C148" s="406">
        <f>0.166*C146*0</f>
        <v>0</v>
      </c>
      <c r="D148" s="479"/>
      <c r="E148" s="479"/>
      <c r="F148" s="479"/>
      <c r="G148" s="479"/>
    </row>
    <row r="149" spans="1:7" ht="15.75">
      <c r="A149" s="397" t="s">
        <v>1116</v>
      </c>
      <c r="B149" s="402" t="s">
        <v>254</v>
      </c>
      <c r="C149" s="406">
        <f>0.175*C146*0</f>
        <v>0</v>
      </c>
      <c r="D149" s="479"/>
      <c r="E149" s="479"/>
      <c r="F149" s="479"/>
      <c r="G149" s="479"/>
    </row>
    <row r="150" spans="1:7" ht="15.75">
      <c r="A150" s="389" t="s">
        <v>1120</v>
      </c>
      <c r="B150" s="382"/>
      <c r="C150" s="383"/>
      <c r="D150" s="479"/>
      <c r="E150" s="479"/>
      <c r="F150" s="479"/>
      <c r="G150" s="479"/>
    </row>
    <row r="151" spans="1:7" ht="15.75">
      <c r="A151" s="397" t="s">
        <v>944</v>
      </c>
      <c r="B151" s="382" t="s">
        <v>254</v>
      </c>
      <c r="C151" s="383">
        <f>C129</f>
        <v>70.459999999999994</v>
      </c>
      <c r="D151" s="479"/>
      <c r="E151" s="479"/>
      <c r="F151" s="479"/>
      <c r="G151" s="479"/>
    </row>
    <row r="152" spans="1:7" ht="31.5">
      <c r="A152" s="438" t="s">
        <v>945</v>
      </c>
      <c r="B152" s="439" t="s">
        <v>254</v>
      </c>
      <c r="C152" s="440">
        <f>(C104+C130)-(C105*1.16+C132*1.13)</f>
        <v>357.49239999999998</v>
      </c>
      <c r="D152" s="480"/>
      <c r="E152" s="480"/>
      <c r="F152" s="480"/>
      <c r="G152" s="480"/>
    </row>
    <row r="153" spans="1:7">
      <c r="A153" s="476" t="s">
        <v>1165</v>
      </c>
      <c r="B153" s="476"/>
      <c r="C153" s="476"/>
      <c r="D153" s="476"/>
      <c r="E153" s="476"/>
      <c r="F153" s="476"/>
      <c r="G153" s="476"/>
    </row>
    <row r="154" spans="1:7" ht="15.75">
      <c r="A154" s="460" t="s">
        <v>1159</v>
      </c>
      <c r="B154" s="461"/>
      <c r="C154" s="462"/>
      <c r="D154" s="481"/>
      <c r="E154" s="481"/>
      <c r="F154" s="481"/>
      <c r="G154" s="481"/>
    </row>
    <row r="155" spans="1:7" ht="15.75">
      <c r="A155" s="397" t="s">
        <v>1160</v>
      </c>
      <c r="B155" s="398" t="s">
        <v>66</v>
      </c>
      <c r="C155" s="463">
        <v>10.576923076923077</v>
      </c>
      <c r="D155" s="479"/>
      <c r="E155" s="479"/>
      <c r="F155" s="479"/>
      <c r="G155" s="479"/>
    </row>
    <row r="156" spans="1:7" ht="15.75">
      <c r="A156" s="397" t="s">
        <v>1084</v>
      </c>
      <c r="B156" s="398" t="s">
        <v>254</v>
      </c>
      <c r="C156" s="464">
        <v>0.77</v>
      </c>
      <c r="D156" s="479"/>
      <c r="E156" s="479"/>
      <c r="F156" s="479"/>
      <c r="G156" s="479"/>
    </row>
    <row r="157" spans="1:7" ht="15.75">
      <c r="A157" s="397" t="s">
        <v>346</v>
      </c>
      <c r="B157" s="398" t="s">
        <v>252</v>
      </c>
      <c r="C157" s="464">
        <v>0.86240000000000006</v>
      </c>
      <c r="D157" s="479"/>
      <c r="E157" s="479"/>
      <c r="F157" s="479"/>
      <c r="G157" s="479"/>
    </row>
    <row r="158" spans="1:7" ht="15.75">
      <c r="A158" s="397" t="s">
        <v>1161</v>
      </c>
      <c r="B158" s="398" t="s">
        <v>254</v>
      </c>
      <c r="C158" s="465"/>
      <c r="D158" s="479"/>
      <c r="E158" s="479"/>
      <c r="F158" s="479"/>
      <c r="G158" s="479"/>
    </row>
    <row r="159" spans="1:7" ht="15.75">
      <c r="A159" s="397" t="s">
        <v>1162</v>
      </c>
      <c r="B159" s="398" t="s">
        <v>254</v>
      </c>
      <c r="C159" s="466"/>
      <c r="D159" s="479"/>
      <c r="E159" s="479"/>
      <c r="F159" s="479"/>
      <c r="G159" s="479"/>
    </row>
    <row r="160" spans="1:7" ht="15.75">
      <c r="A160" s="397" t="s">
        <v>1066</v>
      </c>
      <c r="B160" s="398" t="s">
        <v>252</v>
      </c>
      <c r="C160" s="465"/>
      <c r="D160" s="479"/>
      <c r="E160" s="479"/>
      <c r="F160" s="479"/>
      <c r="G160" s="479"/>
    </row>
    <row r="161" spans="1:7" ht="15.75">
      <c r="A161" s="404" t="s">
        <v>1163</v>
      </c>
      <c r="B161" s="433"/>
      <c r="C161" s="403"/>
      <c r="D161" s="479"/>
      <c r="E161" s="479"/>
      <c r="F161" s="479"/>
      <c r="G161" s="479"/>
    </row>
    <row r="162" spans="1:7" ht="15.75">
      <c r="A162" s="388" t="s">
        <v>1056</v>
      </c>
      <c r="B162" s="402" t="s">
        <v>252</v>
      </c>
      <c r="C162" s="403">
        <v>39.31</v>
      </c>
      <c r="D162" s="479"/>
      <c r="E162" s="479"/>
      <c r="F162" s="479"/>
      <c r="G162" s="479"/>
    </row>
    <row r="163" spans="1:7" ht="15.75">
      <c r="A163" s="397" t="s">
        <v>1057</v>
      </c>
      <c r="B163" s="402" t="s">
        <v>252</v>
      </c>
      <c r="C163" s="403">
        <v>39.31</v>
      </c>
      <c r="D163" s="479"/>
      <c r="E163" s="479"/>
      <c r="F163" s="479"/>
      <c r="G163" s="479"/>
    </row>
    <row r="164" spans="1:7" ht="15.75">
      <c r="A164" s="388" t="s">
        <v>1058</v>
      </c>
      <c r="B164" s="402" t="s">
        <v>252</v>
      </c>
      <c r="C164" s="403">
        <v>39.31</v>
      </c>
      <c r="D164" s="479"/>
      <c r="E164" s="479"/>
      <c r="F164" s="479"/>
      <c r="G164" s="479"/>
    </row>
    <row r="165" spans="1:7" ht="15.75">
      <c r="A165" s="397" t="s">
        <v>1164</v>
      </c>
      <c r="B165" s="398" t="s">
        <v>254</v>
      </c>
      <c r="C165" s="396">
        <v>11.83</v>
      </c>
      <c r="D165" s="479"/>
      <c r="E165" s="479"/>
      <c r="F165" s="479"/>
      <c r="G165" s="479"/>
    </row>
    <row r="166" spans="1:7" ht="15.75">
      <c r="A166" s="438" t="s">
        <v>946</v>
      </c>
      <c r="B166" s="439" t="s">
        <v>254</v>
      </c>
      <c r="C166" s="440">
        <f>C165</f>
        <v>11.83</v>
      </c>
      <c r="D166" s="480"/>
      <c r="E166" s="480"/>
      <c r="F166" s="480"/>
      <c r="G166" s="480"/>
    </row>
    <row r="167" spans="1:7" s="477" customFormat="1" ht="14.25">
      <c r="A167" s="476" t="s">
        <v>1171</v>
      </c>
      <c r="B167" s="476"/>
      <c r="C167" s="476"/>
      <c r="D167" s="476"/>
      <c r="E167" s="476"/>
      <c r="F167" s="476"/>
      <c r="G167" s="476"/>
    </row>
    <row r="168" spans="1:7" ht="15.75">
      <c r="A168" s="446" t="s">
        <v>1163</v>
      </c>
      <c r="B168" s="447"/>
      <c r="C168" s="467"/>
      <c r="D168" s="481"/>
      <c r="E168" s="481"/>
      <c r="F168" s="481"/>
      <c r="G168" s="481"/>
    </row>
    <row r="169" spans="1:7" ht="15.75">
      <c r="A169" s="388" t="s">
        <v>1056</v>
      </c>
      <c r="B169" s="402" t="s">
        <v>252</v>
      </c>
      <c r="C169" s="403">
        <v>130.61000000000001</v>
      </c>
      <c r="D169" s="479"/>
      <c r="E169" s="479"/>
      <c r="F169" s="479"/>
      <c r="G169" s="479"/>
    </row>
    <row r="170" spans="1:7" ht="15.75">
      <c r="A170" s="397" t="s">
        <v>1057</v>
      </c>
      <c r="B170" s="402" t="s">
        <v>252</v>
      </c>
      <c r="C170" s="403">
        <v>130.61000000000001</v>
      </c>
      <c r="D170" s="479"/>
      <c r="E170" s="479"/>
      <c r="F170" s="479"/>
      <c r="G170" s="479"/>
    </row>
    <row r="171" spans="1:7" ht="15.75">
      <c r="A171" s="388" t="s">
        <v>1058</v>
      </c>
      <c r="B171" s="402" t="s">
        <v>252</v>
      </c>
      <c r="C171" s="403">
        <v>130.61000000000001</v>
      </c>
      <c r="D171" s="479"/>
      <c r="E171" s="479"/>
      <c r="F171" s="479"/>
      <c r="G171" s="479"/>
    </row>
    <row r="172" spans="1:7" ht="15.75">
      <c r="A172" s="404" t="s">
        <v>1135</v>
      </c>
      <c r="B172" s="402"/>
      <c r="C172" s="394"/>
      <c r="D172" s="479"/>
      <c r="E172" s="479"/>
      <c r="F172" s="479"/>
      <c r="G172" s="479"/>
    </row>
    <row r="173" spans="1:7" ht="15.75">
      <c r="A173" s="397" t="s">
        <v>1060</v>
      </c>
      <c r="B173" s="398" t="s">
        <v>66</v>
      </c>
      <c r="C173" s="468">
        <v>59.31</v>
      </c>
      <c r="D173" s="479"/>
      <c r="E173" s="479"/>
      <c r="F173" s="479"/>
      <c r="G173" s="479"/>
    </row>
    <row r="174" spans="1:7" ht="15.75">
      <c r="A174" s="397" t="s">
        <v>1061</v>
      </c>
      <c r="B174" s="398" t="s">
        <v>66</v>
      </c>
      <c r="C174" s="468">
        <v>5</v>
      </c>
      <c r="D174" s="479"/>
      <c r="E174" s="479"/>
      <c r="F174" s="479"/>
      <c r="G174" s="479"/>
    </row>
    <row r="175" spans="1:7" ht="15.75">
      <c r="A175" s="397" t="s">
        <v>1136</v>
      </c>
      <c r="B175" s="398" t="s">
        <v>254</v>
      </c>
      <c r="C175" s="468">
        <v>5.34</v>
      </c>
      <c r="D175" s="479"/>
      <c r="E175" s="479"/>
      <c r="F175" s="479"/>
      <c r="G175" s="479"/>
    </row>
    <row r="176" spans="1:7" ht="15.75">
      <c r="A176" s="397" t="s">
        <v>1137</v>
      </c>
      <c r="B176" s="398" t="s">
        <v>254</v>
      </c>
      <c r="C176" s="468">
        <v>277.36</v>
      </c>
      <c r="D176" s="479"/>
      <c r="E176" s="479"/>
      <c r="F176" s="479"/>
      <c r="G176" s="479"/>
    </row>
    <row r="177" spans="1:7" ht="15.75">
      <c r="A177" s="397" t="s">
        <v>1138</v>
      </c>
      <c r="B177" s="398" t="s">
        <v>254</v>
      </c>
      <c r="C177" s="468">
        <v>179.45</v>
      </c>
      <c r="D177" s="479"/>
      <c r="E177" s="479"/>
      <c r="F177" s="479"/>
      <c r="G177" s="479"/>
    </row>
    <row r="178" spans="1:7" ht="15.75">
      <c r="A178" s="397" t="s">
        <v>1139</v>
      </c>
      <c r="B178" s="398" t="s">
        <v>252</v>
      </c>
      <c r="C178" s="468">
        <v>480.52</v>
      </c>
      <c r="D178" s="479"/>
      <c r="E178" s="479"/>
      <c r="F178" s="479"/>
      <c r="G178" s="479"/>
    </row>
    <row r="179" spans="1:7" ht="15.75">
      <c r="A179" s="397" t="s">
        <v>1140</v>
      </c>
      <c r="B179" s="398" t="s">
        <v>252</v>
      </c>
      <c r="C179" s="468">
        <v>127.54</v>
      </c>
      <c r="D179" s="479"/>
      <c r="E179" s="479"/>
      <c r="F179" s="479"/>
      <c r="G179" s="479"/>
    </row>
    <row r="180" spans="1:7" ht="15.75">
      <c r="A180" s="397" t="s">
        <v>1141</v>
      </c>
      <c r="B180" s="398" t="s">
        <v>254</v>
      </c>
      <c r="C180" s="468">
        <v>1.1200000000000001</v>
      </c>
      <c r="D180" s="479"/>
      <c r="E180" s="479"/>
      <c r="F180" s="479"/>
      <c r="G180" s="479"/>
    </row>
    <row r="181" spans="1:7" ht="15.75">
      <c r="A181" s="397" t="s">
        <v>432</v>
      </c>
      <c r="B181" s="398" t="s">
        <v>254</v>
      </c>
      <c r="C181" s="468">
        <v>213.52</v>
      </c>
      <c r="D181" s="479"/>
      <c r="E181" s="479"/>
      <c r="F181" s="479"/>
      <c r="G181" s="479"/>
    </row>
    <row r="182" spans="1:7" ht="15.75">
      <c r="A182" s="397" t="s">
        <v>1143</v>
      </c>
      <c r="B182" s="398" t="s">
        <v>254</v>
      </c>
      <c r="C182" s="468">
        <v>48.54</v>
      </c>
      <c r="D182" s="479"/>
      <c r="E182" s="479"/>
      <c r="F182" s="479"/>
      <c r="G182" s="479"/>
    </row>
    <row r="183" spans="1:7" ht="15.75">
      <c r="A183" s="397" t="s">
        <v>1144</v>
      </c>
      <c r="B183" s="398" t="s">
        <v>66</v>
      </c>
      <c r="C183" s="468">
        <v>39.200000000000003</v>
      </c>
      <c r="D183" s="479"/>
      <c r="E183" s="479"/>
      <c r="F183" s="479"/>
      <c r="G183" s="479"/>
    </row>
    <row r="184" spans="1:7" ht="15.75">
      <c r="A184" s="397" t="s">
        <v>1145</v>
      </c>
      <c r="B184" s="398" t="s">
        <v>254</v>
      </c>
      <c r="C184" s="468">
        <v>7.31</v>
      </c>
      <c r="D184" s="479"/>
      <c r="E184" s="479"/>
      <c r="F184" s="479"/>
      <c r="G184" s="479"/>
    </row>
    <row r="185" spans="1:7" ht="15.75">
      <c r="A185" s="397" t="s">
        <v>1116</v>
      </c>
      <c r="B185" s="398" t="s">
        <v>254</v>
      </c>
      <c r="C185" s="468">
        <v>201.95</v>
      </c>
      <c r="D185" s="479"/>
      <c r="E185" s="479"/>
      <c r="F185" s="479"/>
      <c r="G185" s="479"/>
    </row>
    <row r="186" spans="1:7" ht="15.75">
      <c r="A186" s="397" t="s">
        <v>1166</v>
      </c>
      <c r="B186" s="398" t="s">
        <v>254</v>
      </c>
      <c r="C186" s="468">
        <v>246.45</v>
      </c>
      <c r="D186" s="479"/>
      <c r="E186" s="479"/>
      <c r="F186" s="479"/>
      <c r="G186" s="479"/>
    </row>
    <row r="187" spans="1:7" ht="15.75">
      <c r="A187" s="397" t="s">
        <v>1147</v>
      </c>
      <c r="B187" s="398" t="s">
        <v>254</v>
      </c>
      <c r="C187" s="468">
        <v>247.38</v>
      </c>
      <c r="D187" s="479"/>
      <c r="E187" s="479"/>
      <c r="F187" s="479"/>
      <c r="G187" s="479"/>
    </row>
    <row r="188" spans="1:7" ht="15.75">
      <c r="A188" s="397" t="s">
        <v>299</v>
      </c>
      <c r="B188" s="398" t="s">
        <v>254</v>
      </c>
      <c r="C188" s="468">
        <v>225.02</v>
      </c>
      <c r="D188" s="479"/>
      <c r="E188" s="479"/>
      <c r="F188" s="479"/>
      <c r="G188" s="479"/>
    </row>
    <row r="189" spans="1:7" ht="15.75">
      <c r="A189" s="397" t="s">
        <v>1148</v>
      </c>
      <c r="B189" s="398" t="s">
        <v>1149</v>
      </c>
      <c r="C189" s="468">
        <v>21</v>
      </c>
      <c r="D189" s="479"/>
      <c r="E189" s="479"/>
      <c r="F189" s="479"/>
      <c r="G189" s="479"/>
    </row>
    <row r="190" spans="1:7" ht="15.75">
      <c r="A190" s="397" t="s">
        <v>369</v>
      </c>
      <c r="B190" s="423" t="s">
        <v>254</v>
      </c>
      <c r="C190" s="468">
        <v>166</v>
      </c>
      <c r="D190" s="479"/>
      <c r="E190" s="479"/>
      <c r="F190" s="479"/>
      <c r="G190" s="479"/>
    </row>
    <row r="191" spans="1:7" ht="15.75">
      <c r="A191" s="427" t="s">
        <v>1167</v>
      </c>
      <c r="B191" s="402" t="s">
        <v>254</v>
      </c>
      <c r="C191" s="469">
        <v>0.65</v>
      </c>
      <c r="D191" s="479"/>
      <c r="E191" s="479"/>
      <c r="F191" s="479"/>
      <c r="G191" s="479"/>
    </row>
    <row r="192" spans="1:7" ht="15.75">
      <c r="A192" s="427" t="s">
        <v>458</v>
      </c>
      <c r="B192" s="402" t="s">
        <v>254</v>
      </c>
      <c r="C192" s="469">
        <v>0.22</v>
      </c>
      <c r="D192" s="479"/>
      <c r="E192" s="479"/>
      <c r="F192" s="479"/>
      <c r="G192" s="479"/>
    </row>
    <row r="193" spans="1:7" ht="15.75">
      <c r="A193" s="427" t="s">
        <v>1168</v>
      </c>
      <c r="B193" s="402" t="s">
        <v>254</v>
      </c>
      <c r="C193" s="469">
        <v>0.9</v>
      </c>
      <c r="D193" s="479"/>
      <c r="E193" s="479"/>
      <c r="F193" s="479"/>
      <c r="G193" s="479"/>
    </row>
    <row r="194" spans="1:7" ht="31.5">
      <c r="A194" s="397" t="s">
        <v>1199</v>
      </c>
      <c r="B194" s="423" t="s">
        <v>1149</v>
      </c>
      <c r="C194" s="468">
        <v>29</v>
      </c>
      <c r="D194" s="479"/>
      <c r="E194" s="479"/>
      <c r="F194" s="479"/>
      <c r="G194" s="479"/>
    </row>
    <row r="195" spans="1:7" ht="15.75">
      <c r="A195" s="418" t="s">
        <v>1102</v>
      </c>
      <c r="B195" s="382"/>
      <c r="C195" s="383"/>
      <c r="D195" s="479"/>
      <c r="E195" s="479"/>
      <c r="F195" s="479"/>
      <c r="G195" s="479"/>
    </row>
    <row r="196" spans="1:7" ht="15.75">
      <c r="A196" s="418" t="s">
        <v>1103</v>
      </c>
      <c r="B196" s="411" t="s">
        <v>1104</v>
      </c>
      <c r="C196" s="470">
        <v>2</v>
      </c>
      <c r="D196" s="479"/>
      <c r="E196" s="479"/>
      <c r="F196" s="479"/>
      <c r="G196" s="479"/>
    </row>
    <row r="197" spans="1:7" ht="15.75">
      <c r="A197" s="422" t="s">
        <v>1105</v>
      </c>
      <c r="B197" s="398" t="s">
        <v>1106</v>
      </c>
      <c r="C197" s="455">
        <v>2</v>
      </c>
      <c r="D197" s="479"/>
      <c r="E197" s="479"/>
      <c r="F197" s="479"/>
      <c r="G197" s="479"/>
    </row>
    <row r="198" spans="1:7" ht="15.75">
      <c r="A198" s="422" t="s">
        <v>874</v>
      </c>
      <c r="B198" s="398" t="s">
        <v>1104</v>
      </c>
      <c r="C198" s="455">
        <v>2</v>
      </c>
      <c r="D198" s="479"/>
      <c r="E198" s="479"/>
      <c r="F198" s="479"/>
      <c r="G198" s="479"/>
    </row>
    <row r="199" spans="1:7" ht="15.75">
      <c r="A199" s="424" t="s">
        <v>1150</v>
      </c>
      <c r="B199" s="383"/>
      <c r="C199" s="435"/>
      <c r="D199" s="479"/>
      <c r="E199" s="479"/>
      <c r="F199" s="479"/>
      <c r="G199" s="479"/>
    </row>
    <row r="200" spans="1:7" ht="15.75">
      <c r="A200" s="397" t="s">
        <v>1151</v>
      </c>
      <c r="B200" s="402" t="s">
        <v>66</v>
      </c>
      <c r="C200" s="459">
        <v>60</v>
      </c>
      <c r="D200" s="479"/>
      <c r="E200" s="479"/>
      <c r="F200" s="479"/>
      <c r="G200" s="479"/>
    </row>
    <row r="201" spans="1:7" ht="15.75">
      <c r="A201" s="397" t="s">
        <v>1152</v>
      </c>
      <c r="B201" s="402" t="s">
        <v>254</v>
      </c>
      <c r="C201" s="459">
        <f>1.06*30</f>
        <v>31.8</v>
      </c>
      <c r="D201" s="479"/>
      <c r="E201" s="479"/>
      <c r="F201" s="479"/>
      <c r="G201" s="479"/>
    </row>
    <row r="202" spans="1:7" ht="15.75">
      <c r="A202" s="397" t="s">
        <v>299</v>
      </c>
      <c r="B202" s="402" t="s">
        <v>254</v>
      </c>
      <c r="C202" s="459">
        <f>0.86*30</f>
        <v>25.8</v>
      </c>
      <c r="D202" s="479"/>
      <c r="E202" s="479"/>
      <c r="F202" s="479"/>
      <c r="G202" s="479"/>
    </row>
    <row r="203" spans="1:7" ht="31.5">
      <c r="A203" s="397" t="s">
        <v>1169</v>
      </c>
      <c r="B203" s="402" t="s">
        <v>1106</v>
      </c>
      <c r="C203" s="459">
        <v>1</v>
      </c>
      <c r="D203" s="479"/>
      <c r="E203" s="479"/>
      <c r="F203" s="479"/>
      <c r="G203" s="479"/>
    </row>
    <row r="204" spans="1:7" ht="15.75">
      <c r="A204" s="397" t="s">
        <v>1170</v>
      </c>
      <c r="B204" s="402" t="s">
        <v>66</v>
      </c>
      <c r="C204" s="459">
        <v>12</v>
      </c>
      <c r="D204" s="479"/>
      <c r="E204" s="479"/>
      <c r="F204" s="479"/>
      <c r="G204" s="479"/>
    </row>
    <row r="205" spans="1:7" ht="31.5">
      <c r="A205" s="397" t="s">
        <v>1169</v>
      </c>
      <c r="B205" s="402" t="s">
        <v>1106</v>
      </c>
      <c r="C205" s="459">
        <v>6</v>
      </c>
      <c r="D205" s="479"/>
      <c r="E205" s="479"/>
      <c r="F205" s="479"/>
      <c r="G205" s="479"/>
    </row>
    <row r="206" spans="1:7" ht="15.75">
      <c r="A206" s="397" t="s">
        <v>1157</v>
      </c>
      <c r="B206" s="402" t="s">
        <v>254</v>
      </c>
      <c r="C206" s="459">
        <f>0.166*C205</f>
        <v>0.996</v>
      </c>
      <c r="D206" s="479"/>
      <c r="E206" s="479"/>
      <c r="F206" s="479"/>
      <c r="G206" s="479"/>
    </row>
    <row r="207" spans="1:7" ht="15.75">
      <c r="A207" s="397" t="s">
        <v>1116</v>
      </c>
      <c r="B207" s="402" t="s">
        <v>254</v>
      </c>
      <c r="C207" s="459">
        <f>0.175*C205</f>
        <v>1.0499999999999998</v>
      </c>
      <c r="D207" s="479"/>
      <c r="E207" s="479"/>
      <c r="F207" s="479"/>
      <c r="G207" s="479"/>
    </row>
    <row r="208" spans="1:7" ht="15.75">
      <c r="A208" s="389" t="s">
        <v>1120</v>
      </c>
      <c r="B208" s="382"/>
      <c r="C208" s="383"/>
      <c r="D208" s="479"/>
      <c r="E208" s="479"/>
      <c r="F208" s="479"/>
      <c r="G208" s="479"/>
    </row>
    <row r="209" spans="1:7" ht="31.5">
      <c r="A209" s="397" t="s">
        <v>444</v>
      </c>
      <c r="B209" s="382" t="s">
        <v>254</v>
      </c>
      <c r="C209" s="455">
        <v>145.37959999999998</v>
      </c>
      <c r="D209" s="479"/>
      <c r="E209" s="479"/>
      <c r="F209" s="479"/>
      <c r="G209" s="479"/>
    </row>
    <row r="210" spans="1:7" ht="31.5">
      <c r="A210" s="430" t="s">
        <v>448</v>
      </c>
      <c r="B210" s="391" t="s">
        <v>254</v>
      </c>
      <c r="C210" s="471">
        <v>148.4</v>
      </c>
      <c r="D210" s="482"/>
      <c r="E210" s="482"/>
      <c r="F210" s="482"/>
      <c r="G210" s="482"/>
    </row>
    <row r="211" spans="1:7" ht="15.75">
      <c r="A211" s="483" t="s">
        <v>1174</v>
      </c>
      <c r="B211" s="443"/>
      <c r="C211" s="484"/>
      <c r="D211" s="476"/>
      <c r="E211" s="476"/>
      <c r="F211" s="476"/>
      <c r="G211" s="476"/>
    </row>
    <row r="212" spans="1:7" ht="15.75">
      <c r="A212" s="453" t="s">
        <v>1163</v>
      </c>
      <c r="B212" s="454"/>
      <c r="C212" s="451"/>
      <c r="D212" s="481"/>
      <c r="E212" s="481"/>
      <c r="F212" s="481"/>
      <c r="G212" s="481"/>
    </row>
    <row r="213" spans="1:7" ht="15.75">
      <c r="A213" s="371" t="s">
        <v>1056</v>
      </c>
      <c r="B213" s="372" t="s">
        <v>252</v>
      </c>
      <c r="C213" s="368">
        <v>44.85</v>
      </c>
      <c r="D213" s="479"/>
      <c r="E213" s="479"/>
      <c r="F213" s="479"/>
      <c r="G213" s="479"/>
    </row>
    <row r="214" spans="1:7" ht="15.75">
      <c r="A214" s="397" t="s">
        <v>1172</v>
      </c>
      <c r="B214" s="402" t="s">
        <v>252</v>
      </c>
      <c r="C214" s="396">
        <f>+C213</f>
        <v>44.85</v>
      </c>
      <c r="D214" s="479"/>
      <c r="E214" s="479"/>
      <c r="F214" s="479"/>
      <c r="G214" s="479"/>
    </row>
    <row r="215" spans="1:7" ht="15.75">
      <c r="A215" s="369" t="s">
        <v>1164</v>
      </c>
      <c r="B215" s="370" t="s">
        <v>254</v>
      </c>
      <c r="C215" s="368">
        <f>8.22+1.96</f>
        <v>10.18</v>
      </c>
      <c r="D215" s="479"/>
      <c r="E215" s="479"/>
      <c r="F215" s="479"/>
      <c r="G215" s="479"/>
    </row>
    <row r="216" spans="1:7" ht="15.75">
      <c r="A216" s="369" t="s">
        <v>461</v>
      </c>
      <c r="B216" s="370" t="s">
        <v>254</v>
      </c>
      <c r="C216" s="368">
        <v>0.2</v>
      </c>
      <c r="D216" s="479"/>
      <c r="E216" s="479"/>
      <c r="F216" s="479"/>
      <c r="G216" s="479"/>
    </row>
    <row r="217" spans="1:7" ht="15.75">
      <c r="A217" s="369" t="s">
        <v>462</v>
      </c>
      <c r="B217" s="382" t="s">
        <v>254</v>
      </c>
      <c r="C217" s="383">
        <f>(C215)-C216*1.13</f>
        <v>9.9540000000000006</v>
      </c>
      <c r="D217" s="479"/>
      <c r="E217" s="479"/>
      <c r="F217" s="479"/>
      <c r="G217" s="479"/>
    </row>
    <row r="218" spans="1:7" ht="15.75">
      <c r="A218" s="381" t="s">
        <v>1082</v>
      </c>
      <c r="B218" s="370"/>
      <c r="C218" s="448"/>
      <c r="D218" s="479"/>
      <c r="E218" s="479"/>
      <c r="F218" s="479"/>
      <c r="G218" s="479"/>
    </row>
    <row r="219" spans="1:7" ht="15.75">
      <c r="A219" s="369" t="s">
        <v>1083</v>
      </c>
      <c r="B219" s="370" t="s">
        <v>66</v>
      </c>
      <c r="C219" s="450">
        <v>45.41</v>
      </c>
      <c r="D219" s="479"/>
      <c r="E219" s="479"/>
      <c r="F219" s="479"/>
      <c r="G219" s="479"/>
    </row>
    <row r="220" spans="1:7" ht="15.75">
      <c r="A220" s="369" t="s">
        <v>1084</v>
      </c>
      <c r="B220" s="370" t="s">
        <v>254</v>
      </c>
      <c r="C220" s="450">
        <f>0.07*C219</f>
        <v>3.1787000000000001</v>
      </c>
      <c r="D220" s="479"/>
      <c r="E220" s="479"/>
      <c r="F220" s="479"/>
      <c r="G220" s="479"/>
    </row>
    <row r="221" spans="1:7" ht="15.75">
      <c r="A221" s="452" t="s">
        <v>346</v>
      </c>
      <c r="B221" s="473" t="s">
        <v>252</v>
      </c>
      <c r="C221" s="472">
        <f>C219*1.12</f>
        <v>50.859200000000001</v>
      </c>
      <c r="D221" s="480"/>
      <c r="E221" s="480"/>
      <c r="F221" s="480"/>
      <c r="G221" s="480"/>
    </row>
    <row r="222" spans="1:7" s="477" customFormat="1" ht="14.25">
      <c r="A222" s="485" t="s">
        <v>1175</v>
      </c>
      <c r="B222" s="485"/>
      <c r="C222" s="485"/>
      <c r="D222" s="485"/>
      <c r="E222" s="485"/>
      <c r="F222" s="485"/>
      <c r="G222" s="485"/>
    </row>
    <row r="223" spans="1:7" ht="15.75">
      <c r="A223" s="373" t="s">
        <v>1163</v>
      </c>
      <c r="B223" s="374"/>
      <c r="C223" s="368"/>
      <c r="D223" s="486"/>
      <c r="E223" s="479"/>
      <c r="F223" s="479"/>
      <c r="G223" s="479"/>
    </row>
    <row r="224" spans="1:7" ht="15.75">
      <c r="A224" s="371" t="s">
        <v>1056</v>
      </c>
      <c r="B224" s="372" t="s">
        <v>252</v>
      </c>
      <c r="C224" s="368">
        <v>62.85</v>
      </c>
      <c r="D224" s="486"/>
      <c r="E224" s="479"/>
      <c r="F224" s="479"/>
      <c r="G224" s="479"/>
    </row>
    <row r="225" spans="1:7" ht="15.75">
      <c r="A225" s="369" t="s">
        <v>1057</v>
      </c>
      <c r="B225" s="372" t="s">
        <v>252</v>
      </c>
      <c r="C225" s="368">
        <f>+C224</f>
        <v>62.85</v>
      </c>
      <c r="D225" s="486"/>
      <c r="E225" s="479"/>
      <c r="F225" s="479"/>
      <c r="G225" s="479"/>
    </row>
    <row r="226" spans="1:7" ht="15.75">
      <c r="A226" s="371" t="s">
        <v>1058</v>
      </c>
      <c r="B226" s="372" t="s">
        <v>252</v>
      </c>
      <c r="C226" s="368">
        <f>+C224</f>
        <v>62.85</v>
      </c>
      <c r="D226" s="486"/>
      <c r="E226" s="479"/>
      <c r="F226" s="479"/>
      <c r="G226" s="479"/>
    </row>
    <row r="227" spans="1:7" ht="15.75">
      <c r="A227" s="373" t="s">
        <v>1135</v>
      </c>
      <c r="B227" s="372"/>
      <c r="C227" s="367"/>
      <c r="D227" s="486"/>
      <c r="E227" s="479"/>
      <c r="F227" s="479"/>
      <c r="G227" s="479"/>
    </row>
    <row r="228" spans="1:7" ht="15.75">
      <c r="A228" s="369" t="s">
        <v>1060</v>
      </c>
      <c r="B228" s="370" t="s">
        <v>66</v>
      </c>
      <c r="C228" s="380">
        <v>15.57</v>
      </c>
      <c r="D228" s="486"/>
      <c r="E228" s="479"/>
      <c r="F228" s="479"/>
      <c r="G228" s="479"/>
    </row>
    <row r="229" spans="1:7" ht="15.75">
      <c r="A229" s="369" t="s">
        <v>1061</v>
      </c>
      <c r="B229" s="370" t="s">
        <v>66</v>
      </c>
      <c r="C229" s="380">
        <v>3</v>
      </c>
      <c r="D229" s="486"/>
      <c r="E229" s="479"/>
      <c r="F229" s="479"/>
      <c r="G229" s="479"/>
    </row>
    <row r="230" spans="1:7" ht="15.75">
      <c r="A230" s="369" t="s">
        <v>1136</v>
      </c>
      <c r="B230" s="370" t="s">
        <v>254</v>
      </c>
      <c r="C230" s="380">
        <v>1.37</v>
      </c>
      <c r="D230" s="486"/>
      <c r="E230" s="479"/>
      <c r="F230" s="479"/>
      <c r="G230" s="479"/>
    </row>
    <row r="231" spans="1:7" ht="15.75">
      <c r="A231" s="369" t="s">
        <v>1137</v>
      </c>
      <c r="B231" s="370" t="s">
        <v>254</v>
      </c>
      <c r="C231" s="380">
        <v>47.96</v>
      </c>
      <c r="D231" s="486"/>
      <c r="E231" s="479"/>
      <c r="F231" s="479"/>
      <c r="G231" s="479"/>
    </row>
    <row r="232" spans="1:7" ht="15.75">
      <c r="A232" s="369" t="s">
        <v>1138</v>
      </c>
      <c r="B232" s="370" t="s">
        <v>254</v>
      </c>
      <c r="C232" s="380">
        <v>42.51</v>
      </c>
      <c r="D232" s="486"/>
      <c r="E232" s="479"/>
      <c r="F232" s="479"/>
      <c r="G232" s="479"/>
    </row>
    <row r="233" spans="1:7" ht="15.75">
      <c r="A233" s="369" t="s">
        <v>1139</v>
      </c>
      <c r="B233" s="370" t="s">
        <v>252</v>
      </c>
      <c r="C233" s="380">
        <f>3.51+96.15</f>
        <v>99.660000000000011</v>
      </c>
      <c r="D233" s="486"/>
      <c r="E233" s="479"/>
      <c r="F233" s="479"/>
      <c r="G233" s="479"/>
    </row>
    <row r="234" spans="1:7" ht="15.75">
      <c r="A234" s="369" t="s">
        <v>1140</v>
      </c>
      <c r="B234" s="370" t="s">
        <v>252</v>
      </c>
      <c r="C234" s="380">
        <v>38.159999999999997</v>
      </c>
      <c r="D234" s="486"/>
      <c r="E234" s="479"/>
      <c r="F234" s="479"/>
      <c r="G234" s="479"/>
    </row>
    <row r="235" spans="1:7" ht="15.75">
      <c r="A235" s="369" t="s">
        <v>1141</v>
      </c>
      <c r="B235" s="370" t="s">
        <v>254</v>
      </c>
      <c r="C235" s="380">
        <v>0.12</v>
      </c>
      <c r="D235" s="486"/>
      <c r="E235" s="479"/>
      <c r="F235" s="479"/>
      <c r="G235" s="479"/>
    </row>
    <row r="236" spans="1:7" ht="15.75">
      <c r="A236" s="369" t="s">
        <v>432</v>
      </c>
      <c r="B236" s="370" t="s">
        <v>254</v>
      </c>
      <c r="C236" s="380">
        <v>65.8</v>
      </c>
      <c r="D236" s="486"/>
      <c r="E236" s="479"/>
      <c r="F236" s="479"/>
      <c r="G236" s="479"/>
    </row>
    <row r="237" spans="1:7" ht="15.75">
      <c r="A237" s="369" t="s">
        <v>1143</v>
      </c>
      <c r="B237" s="370" t="s">
        <v>254</v>
      </c>
      <c r="C237" s="380">
        <v>10.119999999999999</v>
      </c>
      <c r="D237" s="486"/>
      <c r="E237" s="479"/>
      <c r="F237" s="479"/>
      <c r="G237" s="479"/>
    </row>
    <row r="238" spans="1:7" ht="15.75">
      <c r="A238" s="369" t="s">
        <v>1144</v>
      </c>
      <c r="B238" s="370" t="s">
        <v>66</v>
      </c>
      <c r="C238" s="380">
        <v>19.2</v>
      </c>
      <c r="D238" s="486"/>
      <c r="E238" s="479"/>
      <c r="F238" s="479"/>
      <c r="G238" s="479"/>
    </row>
    <row r="239" spans="1:7" ht="15.75">
      <c r="A239" s="369" t="s">
        <v>1145</v>
      </c>
      <c r="B239" s="370" t="s">
        <v>254</v>
      </c>
      <c r="C239" s="380">
        <v>1.4</v>
      </c>
      <c r="D239" s="486"/>
      <c r="E239" s="479"/>
      <c r="F239" s="479"/>
      <c r="G239" s="479"/>
    </row>
    <row r="240" spans="1:7" ht="15.75">
      <c r="A240" s="369" t="s">
        <v>1116</v>
      </c>
      <c r="B240" s="370" t="s">
        <v>254</v>
      </c>
      <c r="C240" s="380">
        <v>63.33</v>
      </c>
      <c r="D240" s="486"/>
      <c r="E240" s="479"/>
      <c r="F240" s="479"/>
      <c r="G240" s="479"/>
    </row>
    <row r="241" spans="1:7" ht="15.75">
      <c r="A241" s="369" t="s">
        <v>1166</v>
      </c>
      <c r="B241" s="370" t="s">
        <v>254</v>
      </c>
      <c r="C241" s="380">
        <v>12.23</v>
      </c>
      <c r="D241" s="486"/>
      <c r="E241" s="479"/>
      <c r="F241" s="479"/>
      <c r="G241" s="479"/>
    </row>
    <row r="242" spans="1:7" ht="15.75">
      <c r="A242" s="369" t="s">
        <v>1147</v>
      </c>
      <c r="B242" s="370" t="s">
        <v>254</v>
      </c>
      <c r="C242" s="380">
        <v>61.07</v>
      </c>
      <c r="D242" s="486"/>
      <c r="E242" s="479"/>
      <c r="F242" s="479"/>
      <c r="G242" s="479"/>
    </row>
    <row r="243" spans="1:7" ht="15.75">
      <c r="A243" s="369" t="s">
        <v>299</v>
      </c>
      <c r="B243" s="370" t="s">
        <v>254</v>
      </c>
      <c r="C243" s="380">
        <v>11.05</v>
      </c>
      <c r="D243" s="486"/>
      <c r="E243" s="479"/>
      <c r="F243" s="479"/>
      <c r="G243" s="479"/>
    </row>
    <row r="244" spans="1:7" ht="15.75">
      <c r="A244" s="369" t="s">
        <v>467</v>
      </c>
      <c r="B244" s="370" t="s">
        <v>313</v>
      </c>
      <c r="C244" s="380">
        <v>13</v>
      </c>
      <c r="D244" s="486"/>
      <c r="E244" s="479"/>
      <c r="F244" s="479"/>
      <c r="G244" s="479"/>
    </row>
    <row r="245" spans="1:7" ht="15.75">
      <c r="A245" s="369" t="s">
        <v>1200</v>
      </c>
      <c r="B245" s="385" t="s">
        <v>1149</v>
      </c>
      <c r="C245" s="380">
        <v>8</v>
      </c>
      <c r="D245" s="486"/>
      <c r="E245" s="479"/>
      <c r="F245" s="479"/>
      <c r="G245" s="479"/>
    </row>
    <row r="246" spans="1:7" ht="15.75">
      <c r="A246" s="381" t="s">
        <v>1102</v>
      </c>
      <c r="B246" s="382"/>
      <c r="C246" s="383"/>
      <c r="D246" s="486"/>
      <c r="E246" s="479"/>
      <c r="F246" s="479"/>
      <c r="G246" s="479"/>
    </row>
    <row r="247" spans="1:7" ht="15.75">
      <c r="A247" s="381" t="s">
        <v>1103</v>
      </c>
      <c r="B247" s="378" t="s">
        <v>1104</v>
      </c>
      <c r="C247" s="379">
        <v>2</v>
      </c>
      <c r="D247" s="486"/>
      <c r="E247" s="479"/>
      <c r="F247" s="479"/>
      <c r="G247" s="479"/>
    </row>
    <row r="248" spans="1:7" ht="15.75">
      <c r="A248" s="384" t="s">
        <v>1105</v>
      </c>
      <c r="B248" s="370" t="s">
        <v>1106</v>
      </c>
      <c r="C248" s="383">
        <f>C247</f>
        <v>2</v>
      </c>
      <c r="D248" s="486"/>
      <c r="E248" s="479"/>
      <c r="F248" s="479"/>
      <c r="G248" s="479"/>
    </row>
    <row r="249" spans="1:7" ht="15.75">
      <c r="A249" s="384" t="s">
        <v>874</v>
      </c>
      <c r="B249" s="370" t="s">
        <v>1104</v>
      </c>
      <c r="C249" s="383">
        <f>C247</f>
        <v>2</v>
      </c>
      <c r="D249" s="486"/>
      <c r="E249" s="479"/>
      <c r="F249" s="479"/>
      <c r="G249" s="479"/>
    </row>
    <row r="250" spans="1:7" ht="15.75">
      <c r="A250" s="386" t="s">
        <v>1150</v>
      </c>
      <c r="B250" s="383"/>
      <c r="C250" s="448"/>
      <c r="D250" s="486"/>
      <c r="E250" s="479"/>
      <c r="F250" s="479"/>
      <c r="G250" s="479"/>
    </row>
    <row r="251" spans="1:7" ht="15.75">
      <c r="A251" s="369" t="s">
        <v>1153</v>
      </c>
      <c r="B251" s="372" t="s">
        <v>66</v>
      </c>
      <c r="C251" s="380">
        <v>46</v>
      </c>
      <c r="D251" s="486"/>
      <c r="E251" s="479"/>
      <c r="F251" s="479"/>
      <c r="G251" s="479"/>
    </row>
    <row r="252" spans="1:7" ht="15.75">
      <c r="A252" s="369" t="s">
        <v>1154</v>
      </c>
      <c r="B252" s="372" t="s">
        <v>1106</v>
      </c>
      <c r="C252" s="380">
        <f>C251/2+1</f>
        <v>24</v>
      </c>
      <c r="D252" s="486"/>
      <c r="E252" s="479"/>
      <c r="F252" s="479"/>
      <c r="G252" s="479"/>
    </row>
    <row r="253" spans="1:7" ht="15.75">
      <c r="A253" s="369" t="s">
        <v>1155</v>
      </c>
      <c r="B253" s="372" t="s">
        <v>1156</v>
      </c>
      <c r="C253" s="380">
        <v>1</v>
      </c>
      <c r="D253" s="486"/>
      <c r="E253" s="479"/>
      <c r="F253" s="479"/>
      <c r="G253" s="479"/>
    </row>
    <row r="254" spans="1:7" ht="15.75">
      <c r="A254" s="369" t="s">
        <v>1157</v>
      </c>
      <c r="B254" s="372" t="s">
        <v>254</v>
      </c>
      <c r="C254" s="442">
        <f>0.166*C252</f>
        <v>3.984</v>
      </c>
      <c r="D254" s="486"/>
      <c r="E254" s="479"/>
      <c r="F254" s="479"/>
      <c r="G254" s="479"/>
    </row>
    <row r="255" spans="1:7" ht="15.75">
      <c r="A255" s="369" t="s">
        <v>1116</v>
      </c>
      <c r="B255" s="372" t="s">
        <v>254</v>
      </c>
      <c r="C255" s="442">
        <f>0.175*C252</f>
        <v>4.1999999999999993</v>
      </c>
      <c r="D255" s="486"/>
      <c r="E255" s="479"/>
      <c r="F255" s="479"/>
      <c r="G255" s="479"/>
    </row>
    <row r="256" spans="1:7" ht="15.75">
      <c r="A256" s="389" t="s">
        <v>1120</v>
      </c>
      <c r="B256" s="382"/>
      <c r="C256" s="383"/>
      <c r="D256" s="486"/>
      <c r="E256" s="479"/>
      <c r="F256" s="479"/>
      <c r="G256" s="479"/>
    </row>
    <row r="257" spans="1:7" ht="15.75">
      <c r="A257" s="369" t="s">
        <v>1173</v>
      </c>
      <c r="B257" s="382" t="s">
        <v>254</v>
      </c>
      <c r="C257" s="455">
        <f>(C240+C241+C242)-(C236*1.13+C237*1.13+C243*1.13)</f>
        <v>38.35390000000001</v>
      </c>
      <c r="D257" s="486"/>
      <c r="E257" s="479"/>
      <c r="F257" s="479"/>
      <c r="G257" s="479"/>
    </row>
    <row r="258" spans="1:7" s="477" customFormat="1" ht="14.25">
      <c r="A258" s="487" t="s">
        <v>1184</v>
      </c>
      <c r="B258" s="488"/>
      <c r="C258" s="488"/>
      <c r="D258" s="489"/>
      <c r="E258" s="490"/>
      <c r="F258" s="490"/>
      <c r="G258" s="490"/>
    </row>
    <row r="259" spans="1:7" ht="15.75">
      <c r="A259" s="373" t="s">
        <v>1163</v>
      </c>
      <c r="B259" s="374"/>
      <c r="C259" s="368"/>
      <c r="D259" s="486"/>
      <c r="E259" s="479"/>
      <c r="F259" s="479"/>
      <c r="G259" s="479"/>
    </row>
    <row r="260" spans="1:7" ht="15.75">
      <c r="A260" s="371" t="s">
        <v>1056</v>
      </c>
      <c r="B260" s="372" t="s">
        <v>252</v>
      </c>
      <c r="C260" s="368">
        <v>76.290000000000006</v>
      </c>
      <c r="D260" s="486"/>
      <c r="E260" s="479"/>
      <c r="F260" s="479"/>
      <c r="G260" s="479"/>
    </row>
    <row r="261" spans="1:7" ht="15.75">
      <c r="A261" s="369" t="s">
        <v>1057</v>
      </c>
      <c r="B261" s="372" t="s">
        <v>252</v>
      </c>
      <c r="C261" s="368">
        <f>+C260</f>
        <v>76.290000000000006</v>
      </c>
      <c r="D261" s="486"/>
      <c r="E261" s="479"/>
      <c r="F261" s="479"/>
      <c r="G261" s="479"/>
    </row>
    <row r="262" spans="1:7" ht="15.75">
      <c r="A262" s="371" t="s">
        <v>1058</v>
      </c>
      <c r="B262" s="372" t="s">
        <v>252</v>
      </c>
      <c r="C262" s="368">
        <f>+C260</f>
        <v>76.290000000000006</v>
      </c>
      <c r="D262" s="486"/>
      <c r="E262" s="479"/>
      <c r="F262" s="479"/>
      <c r="G262" s="479"/>
    </row>
    <row r="263" spans="1:7" ht="15.75">
      <c r="A263" s="373" t="s">
        <v>1135</v>
      </c>
      <c r="B263" s="372"/>
      <c r="C263" s="367"/>
      <c r="D263" s="486"/>
      <c r="E263" s="479"/>
      <c r="F263" s="479"/>
      <c r="G263" s="479"/>
    </row>
    <row r="264" spans="1:7" ht="15.75">
      <c r="A264" s="369" t="s">
        <v>1060</v>
      </c>
      <c r="B264" s="370" t="s">
        <v>66</v>
      </c>
      <c r="C264" s="375">
        <v>51</v>
      </c>
      <c r="D264" s="486"/>
      <c r="E264" s="479"/>
      <c r="F264" s="479"/>
      <c r="G264" s="479"/>
    </row>
    <row r="265" spans="1:7" ht="15.75">
      <c r="A265" s="369" t="s">
        <v>1061</v>
      </c>
      <c r="B265" s="370" t="s">
        <v>66</v>
      </c>
      <c r="C265" s="375">
        <v>4</v>
      </c>
      <c r="D265" s="486"/>
      <c r="E265" s="479"/>
      <c r="F265" s="479"/>
      <c r="G265" s="479"/>
    </row>
    <row r="266" spans="1:7" ht="15.75">
      <c r="A266" s="369" t="s">
        <v>1136</v>
      </c>
      <c r="B266" s="370" t="s">
        <v>254</v>
      </c>
      <c r="C266" s="375">
        <v>4.9800000000000004</v>
      </c>
      <c r="D266" s="486"/>
      <c r="E266" s="479"/>
      <c r="F266" s="479"/>
      <c r="G266" s="479"/>
    </row>
    <row r="267" spans="1:7" ht="15.75">
      <c r="A267" s="369" t="s">
        <v>1137</v>
      </c>
      <c r="B267" s="370" t="s">
        <v>254</v>
      </c>
      <c r="C267" s="375">
        <v>163.65</v>
      </c>
      <c r="D267" s="486"/>
      <c r="E267" s="479"/>
      <c r="F267" s="479"/>
      <c r="G267" s="479"/>
    </row>
    <row r="268" spans="1:7" ht="15.75">
      <c r="A268" s="369" t="s">
        <v>1138</v>
      </c>
      <c r="B268" s="370" t="s">
        <v>254</v>
      </c>
      <c r="C268" s="375">
        <v>131.22</v>
      </c>
      <c r="D268" s="486"/>
      <c r="E268" s="479"/>
      <c r="F268" s="479"/>
      <c r="G268" s="479"/>
    </row>
    <row r="269" spans="1:7" ht="15.75">
      <c r="A269" s="369" t="s">
        <v>1139</v>
      </c>
      <c r="B269" s="370" t="s">
        <v>252</v>
      </c>
      <c r="C269" s="375">
        <v>360.75</v>
      </c>
      <c r="D269" s="486"/>
      <c r="E269" s="479"/>
      <c r="F269" s="479"/>
      <c r="G269" s="479"/>
    </row>
    <row r="270" spans="1:7" ht="15.75">
      <c r="A270" s="369" t="s">
        <v>1140</v>
      </c>
      <c r="B270" s="370" t="s">
        <v>252</v>
      </c>
      <c r="C270" s="375">
        <v>111.78</v>
      </c>
      <c r="D270" s="486"/>
      <c r="E270" s="479"/>
      <c r="F270" s="479"/>
      <c r="G270" s="479"/>
    </row>
    <row r="271" spans="1:7" ht="15.75">
      <c r="A271" s="369" t="s">
        <v>1141</v>
      </c>
      <c r="B271" s="370" t="s">
        <v>254</v>
      </c>
      <c r="C271" s="375">
        <v>0.64</v>
      </c>
      <c r="D271" s="486"/>
      <c r="E271" s="479"/>
      <c r="F271" s="479"/>
      <c r="G271" s="479"/>
    </row>
    <row r="272" spans="1:7" ht="15.75">
      <c r="A272" s="369" t="s">
        <v>529</v>
      </c>
      <c r="B272" s="370" t="s">
        <v>254</v>
      </c>
      <c r="C272" s="375">
        <v>231.71</v>
      </c>
      <c r="D272" s="486"/>
      <c r="E272" s="479"/>
      <c r="F272" s="479"/>
      <c r="G272" s="479"/>
    </row>
    <row r="273" spans="1:7" ht="15.75">
      <c r="A273" s="369" t="s">
        <v>1143</v>
      </c>
      <c r="B273" s="370" t="s">
        <v>254</v>
      </c>
      <c r="C273" s="375">
        <v>54.25</v>
      </c>
      <c r="D273" s="486"/>
      <c r="E273" s="479"/>
      <c r="F273" s="479"/>
      <c r="G273" s="479"/>
    </row>
    <row r="274" spans="1:7" ht="15.75">
      <c r="A274" s="369" t="s">
        <v>1144</v>
      </c>
      <c r="B274" s="370" t="s">
        <v>66</v>
      </c>
      <c r="C274" s="375">
        <v>26.8</v>
      </c>
      <c r="D274" s="486"/>
      <c r="E274" s="479"/>
      <c r="F274" s="479"/>
      <c r="G274" s="479"/>
    </row>
    <row r="275" spans="1:7" ht="15.75">
      <c r="A275" s="369" t="s">
        <v>1145</v>
      </c>
      <c r="B275" s="370" t="s">
        <v>254</v>
      </c>
      <c r="C275" s="375">
        <v>8.3000000000000007</v>
      </c>
      <c r="D275" s="486"/>
      <c r="E275" s="479"/>
      <c r="F275" s="479"/>
      <c r="G275" s="479"/>
    </row>
    <row r="276" spans="1:7" ht="15.75">
      <c r="A276" s="369" t="s">
        <v>1146</v>
      </c>
      <c r="B276" s="370" t="s">
        <v>254</v>
      </c>
      <c r="C276" s="375">
        <v>1269.1199999999999</v>
      </c>
      <c r="D276" s="486"/>
      <c r="E276" s="479"/>
      <c r="F276" s="479"/>
      <c r="G276" s="479"/>
    </row>
    <row r="277" spans="1:7" ht="15.75">
      <c r="A277" s="369" t="s">
        <v>1116</v>
      </c>
      <c r="B277" s="370" t="s">
        <v>254</v>
      </c>
      <c r="C277" s="375">
        <f>8.48+116.23</f>
        <v>124.71000000000001</v>
      </c>
      <c r="D277" s="486"/>
      <c r="E277" s="479"/>
      <c r="F277" s="479"/>
      <c r="G277" s="479"/>
    </row>
    <row r="278" spans="1:7" ht="15.75">
      <c r="A278" s="369" t="s">
        <v>1166</v>
      </c>
      <c r="B278" s="370" t="s">
        <v>254</v>
      </c>
      <c r="C278" s="375">
        <v>206.11</v>
      </c>
      <c r="D278" s="486"/>
      <c r="E278" s="479"/>
      <c r="F278" s="479"/>
      <c r="G278" s="479"/>
    </row>
    <row r="279" spans="1:7" ht="15.75">
      <c r="A279" s="369" t="s">
        <v>1176</v>
      </c>
      <c r="B279" s="370" t="s">
        <v>254</v>
      </c>
      <c r="C279" s="375">
        <v>370.05</v>
      </c>
      <c r="D279" s="486"/>
      <c r="E279" s="479"/>
      <c r="F279" s="479"/>
      <c r="G279" s="479"/>
    </row>
    <row r="280" spans="1:7" ht="15.75">
      <c r="A280" s="369" t="s">
        <v>299</v>
      </c>
      <c r="B280" s="370" t="s">
        <v>254</v>
      </c>
      <c r="C280" s="375">
        <v>245.1</v>
      </c>
      <c r="D280" s="486"/>
      <c r="E280" s="479"/>
      <c r="F280" s="479"/>
      <c r="G280" s="479"/>
    </row>
    <row r="281" spans="1:7" ht="15.75">
      <c r="A281" s="369" t="s">
        <v>1177</v>
      </c>
      <c r="B281" s="370" t="s">
        <v>254</v>
      </c>
      <c r="C281" s="375">
        <v>655.33000000000004</v>
      </c>
      <c r="D281" s="486"/>
      <c r="E281" s="479"/>
      <c r="F281" s="479"/>
      <c r="G281" s="479"/>
    </row>
    <row r="282" spans="1:7" ht="15.75">
      <c r="A282" s="369" t="s">
        <v>1200</v>
      </c>
      <c r="B282" s="385" t="s">
        <v>1149</v>
      </c>
      <c r="C282" s="375">
        <v>25</v>
      </c>
      <c r="D282" s="486"/>
      <c r="E282" s="479"/>
      <c r="F282" s="479"/>
      <c r="G282" s="479"/>
    </row>
    <row r="283" spans="1:7" ht="15.75">
      <c r="A283" s="387" t="s">
        <v>1167</v>
      </c>
      <c r="B283" s="372" t="s">
        <v>254</v>
      </c>
      <c r="C283" s="321">
        <v>35.67</v>
      </c>
      <c r="D283" s="486"/>
      <c r="E283" s="479"/>
      <c r="F283" s="479"/>
      <c r="G283" s="479"/>
    </row>
    <row r="284" spans="1:7" ht="15.75">
      <c r="A284" s="387" t="s">
        <v>458</v>
      </c>
      <c r="B284" s="372" t="s">
        <v>254</v>
      </c>
      <c r="C284" s="321">
        <v>10.7</v>
      </c>
      <c r="D284" s="486"/>
      <c r="E284" s="479"/>
      <c r="F284" s="479"/>
      <c r="G284" s="479"/>
    </row>
    <row r="285" spans="1:7" ht="15.75">
      <c r="A285" s="387" t="s">
        <v>1168</v>
      </c>
      <c r="B285" s="372" t="s">
        <v>254</v>
      </c>
      <c r="C285" s="321">
        <v>8.51</v>
      </c>
      <c r="D285" s="486"/>
      <c r="E285" s="479"/>
      <c r="F285" s="479"/>
      <c r="G285" s="479"/>
    </row>
    <row r="286" spans="1:7" ht="15.75">
      <c r="A286" s="371" t="s">
        <v>531</v>
      </c>
      <c r="B286" s="372" t="s">
        <v>1115</v>
      </c>
      <c r="C286" s="321">
        <v>1108.3</v>
      </c>
      <c r="D286" s="486"/>
      <c r="E286" s="479"/>
      <c r="F286" s="479"/>
      <c r="G286" s="479"/>
    </row>
    <row r="287" spans="1:7" ht="15.75">
      <c r="A287" s="371" t="s">
        <v>1178</v>
      </c>
      <c r="B287" s="474" t="s">
        <v>252</v>
      </c>
      <c r="C287" s="321">
        <v>34.049999999999997</v>
      </c>
      <c r="D287" s="486"/>
      <c r="E287" s="479"/>
      <c r="F287" s="479"/>
      <c r="G287" s="479"/>
    </row>
    <row r="288" spans="1:7" ht="15.75">
      <c r="A288" s="371" t="s">
        <v>1179</v>
      </c>
      <c r="B288" s="474" t="s">
        <v>66</v>
      </c>
      <c r="C288" s="321">
        <v>37.799999999999997</v>
      </c>
      <c r="D288" s="486"/>
      <c r="E288" s="479"/>
      <c r="F288" s="479"/>
      <c r="G288" s="479"/>
    </row>
    <row r="289" spans="1:7" ht="15.75">
      <c r="A289" s="369" t="s">
        <v>1143</v>
      </c>
      <c r="B289" s="370" t="s">
        <v>254</v>
      </c>
      <c r="C289" s="375">
        <v>0.56999999999999995</v>
      </c>
      <c r="D289" s="486"/>
      <c r="E289" s="479"/>
      <c r="F289" s="479"/>
      <c r="G289" s="479"/>
    </row>
    <row r="290" spans="1:7" ht="15.75">
      <c r="A290" s="381" t="s">
        <v>1102</v>
      </c>
      <c r="B290" s="382"/>
      <c r="C290" s="383"/>
      <c r="D290" s="486"/>
      <c r="E290" s="479"/>
      <c r="F290" s="479"/>
      <c r="G290" s="479"/>
    </row>
    <row r="291" spans="1:7" ht="15.75">
      <c r="A291" s="381" t="s">
        <v>1103</v>
      </c>
      <c r="B291" s="378" t="s">
        <v>1104</v>
      </c>
      <c r="C291" s="475">
        <v>2</v>
      </c>
      <c r="D291" s="486"/>
      <c r="E291" s="479"/>
      <c r="F291" s="479"/>
      <c r="G291" s="479"/>
    </row>
    <row r="292" spans="1:7" ht="15.75">
      <c r="A292" s="384" t="s">
        <v>1180</v>
      </c>
      <c r="B292" s="370" t="s">
        <v>1106</v>
      </c>
      <c r="C292" s="383">
        <f>C291</f>
        <v>2</v>
      </c>
      <c r="D292" s="486"/>
      <c r="E292" s="479"/>
      <c r="F292" s="479"/>
      <c r="G292" s="479"/>
    </row>
    <row r="293" spans="1:7" ht="15.75">
      <c r="A293" s="384" t="s">
        <v>874</v>
      </c>
      <c r="B293" s="370" t="s">
        <v>1104</v>
      </c>
      <c r="C293" s="383">
        <f>C291</f>
        <v>2</v>
      </c>
      <c r="D293" s="486"/>
      <c r="E293" s="479"/>
      <c r="F293" s="479"/>
      <c r="G293" s="479"/>
    </row>
    <row r="294" spans="1:7" ht="15.75">
      <c r="A294" s="386" t="s">
        <v>1150</v>
      </c>
      <c r="B294" s="383"/>
      <c r="C294" s="448"/>
      <c r="D294" s="486"/>
      <c r="E294" s="479"/>
      <c r="F294" s="479"/>
      <c r="G294" s="479"/>
    </row>
    <row r="295" spans="1:7" ht="15.75">
      <c r="A295" s="369" t="s">
        <v>1153</v>
      </c>
      <c r="B295" s="372" t="s">
        <v>66</v>
      </c>
      <c r="C295" s="375">
        <v>64</v>
      </c>
      <c r="D295" s="486"/>
      <c r="E295" s="479"/>
      <c r="F295" s="479"/>
      <c r="G295" s="479"/>
    </row>
    <row r="296" spans="1:7" ht="15.75">
      <c r="A296" s="369" t="s">
        <v>1154</v>
      </c>
      <c r="B296" s="372" t="s">
        <v>1106</v>
      </c>
      <c r="C296" s="375">
        <f>C295/2+1</f>
        <v>33</v>
      </c>
      <c r="D296" s="486"/>
      <c r="E296" s="479"/>
      <c r="F296" s="479"/>
      <c r="G296" s="479"/>
    </row>
    <row r="297" spans="1:7" ht="15.75">
      <c r="A297" s="369" t="s">
        <v>1155</v>
      </c>
      <c r="B297" s="372" t="s">
        <v>1156</v>
      </c>
      <c r="C297" s="375">
        <v>1</v>
      </c>
      <c r="D297" s="486"/>
      <c r="E297" s="479"/>
      <c r="F297" s="479"/>
      <c r="G297" s="479"/>
    </row>
    <row r="298" spans="1:7" ht="15.75">
      <c r="A298" s="369" t="s">
        <v>1157</v>
      </c>
      <c r="B298" s="372" t="s">
        <v>254</v>
      </c>
      <c r="C298" s="375">
        <f>0.166*C296</f>
        <v>5.4780000000000006</v>
      </c>
      <c r="D298" s="486"/>
      <c r="E298" s="479"/>
      <c r="F298" s="479"/>
      <c r="G298" s="479"/>
    </row>
    <row r="299" spans="1:7" ht="15.75">
      <c r="A299" s="369" t="s">
        <v>1181</v>
      </c>
      <c r="B299" s="372" t="s">
        <v>254</v>
      </c>
      <c r="C299" s="375">
        <f>0.175*C296</f>
        <v>5.7749999999999995</v>
      </c>
      <c r="D299" s="486"/>
      <c r="E299" s="479"/>
      <c r="F299" s="479"/>
      <c r="G299" s="479"/>
    </row>
    <row r="300" spans="1:7" ht="15.75">
      <c r="A300" s="389" t="s">
        <v>1120</v>
      </c>
      <c r="B300" s="382"/>
      <c r="C300" s="383"/>
      <c r="D300" s="486"/>
      <c r="E300" s="479"/>
      <c r="F300" s="479"/>
      <c r="G300" s="479"/>
    </row>
    <row r="301" spans="1:7" ht="15.75">
      <c r="A301" s="369" t="s">
        <v>1182</v>
      </c>
      <c r="B301" s="382" t="s">
        <v>254</v>
      </c>
      <c r="C301" s="383">
        <f>C276</f>
        <v>1269.1199999999999</v>
      </c>
      <c r="D301" s="486"/>
      <c r="E301" s="479"/>
      <c r="F301" s="479"/>
      <c r="G301" s="479"/>
    </row>
    <row r="302" spans="1:7" ht="15.75">
      <c r="A302" s="369" t="s">
        <v>1183</v>
      </c>
      <c r="B302" s="382" t="s">
        <v>254</v>
      </c>
      <c r="C302" s="383"/>
      <c r="D302" s="486"/>
      <c r="E302" s="479"/>
      <c r="F302" s="479"/>
      <c r="G302" s="479"/>
    </row>
    <row r="303" spans="1:7" s="477" customFormat="1" ht="15.75">
      <c r="A303" s="491" t="s">
        <v>1194</v>
      </c>
      <c r="B303" s="492"/>
      <c r="C303" s="493"/>
      <c r="D303" s="489"/>
      <c r="E303" s="490"/>
      <c r="F303" s="490"/>
      <c r="G303" s="490"/>
    </row>
    <row r="304" spans="1:7" ht="15.75">
      <c r="A304" s="373" t="s">
        <v>1185</v>
      </c>
      <c r="B304" s="374"/>
      <c r="C304" s="367"/>
      <c r="D304" s="486"/>
      <c r="E304" s="479"/>
      <c r="F304" s="479"/>
      <c r="G304" s="479"/>
    </row>
    <row r="305" spans="1:7" ht="15.75">
      <c r="A305" s="369" t="s">
        <v>539</v>
      </c>
      <c r="B305" s="370" t="s">
        <v>254</v>
      </c>
      <c r="C305" s="368">
        <v>2.82</v>
      </c>
      <c r="D305" s="486"/>
      <c r="E305" s="479"/>
      <c r="F305" s="479"/>
      <c r="G305" s="479"/>
    </row>
    <row r="306" spans="1:7" ht="15.75">
      <c r="A306" s="369" t="s">
        <v>1116</v>
      </c>
      <c r="B306" s="370" t="s">
        <v>254</v>
      </c>
      <c r="C306" s="368">
        <v>47.05</v>
      </c>
      <c r="D306" s="486"/>
      <c r="E306" s="479"/>
      <c r="F306" s="479"/>
      <c r="G306" s="479"/>
    </row>
    <row r="307" spans="1:7" ht="15.75">
      <c r="A307" s="369" t="s">
        <v>299</v>
      </c>
      <c r="B307" s="370" t="s">
        <v>254</v>
      </c>
      <c r="C307" s="442">
        <v>25.03</v>
      </c>
      <c r="D307" s="486"/>
      <c r="E307" s="479"/>
      <c r="F307" s="479"/>
      <c r="G307" s="479"/>
    </row>
    <row r="308" spans="1:7" ht="15.75">
      <c r="A308" s="387" t="s">
        <v>1186</v>
      </c>
      <c r="B308" s="372" t="s">
        <v>254</v>
      </c>
      <c r="C308" s="368">
        <v>7.83</v>
      </c>
      <c r="D308" s="486"/>
      <c r="E308" s="479"/>
      <c r="F308" s="479"/>
      <c r="G308" s="479"/>
    </row>
    <row r="309" spans="1:7" ht="15.75">
      <c r="A309" s="387" t="s">
        <v>545</v>
      </c>
      <c r="B309" s="372" t="s">
        <v>254</v>
      </c>
      <c r="C309" s="368">
        <f>7.4*0+4.8</f>
        <v>4.8</v>
      </c>
      <c r="D309" s="486"/>
      <c r="E309" s="479"/>
      <c r="F309" s="479"/>
      <c r="G309" s="479"/>
    </row>
    <row r="310" spans="1:7" ht="15.75">
      <c r="A310" s="387" t="s">
        <v>1187</v>
      </c>
      <c r="B310" s="372" t="s">
        <v>254</v>
      </c>
      <c r="C310" s="368">
        <v>19.79</v>
      </c>
      <c r="D310" s="486"/>
      <c r="E310" s="479"/>
      <c r="F310" s="479"/>
      <c r="G310" s="479"/>
    </row>
    <row r="311" spans="1:7" ht="15.75">
      <c r="A311" s="371" t="s">
        <v>1201</v>
      </c>
      <c r="B311" s="372" t="s">
        <v>1115</v>
      </c>
      <c r="C311" s="368">
        <f>310.3*0+265.66</f>
        <v>265.66000000000003</v>
      </c>
      <c r="D311" s="486"/>
      <c r="E311" s="479"/>
      <c r="F311" s="479"/>
      <c r="G311" s="479"/>
    </row>
    <row r="312" spans="1:7" ht="15.75">
      <c r="A312" s="369" t="s">
        <v>1188</v>
      </c>
      <c r="B312" s="370" t="s">
        <v>252</v>
      </c>
      <c r="C312" s="368">
        <v>50.58</v>
      </c>
      <c r="D312" s="486"/>
      <c r="E312" s="479"/>
      <c r="F312" s="479"/>
      <c r="G312" s="479"/>
    </row>
    <row r="313" spans="1:7" ht="15.75">
      <c r="A313" s="369" t="s">
        <v>1189</v>
      </c>
      <c r="B313" s="370" t="s">
        <v>254</v>
      </c>
      <c r="C313" s="368">
        <v>0.12</v>
      </c>
      <c r="D313" s="486"/>
      <c r="E313" s="479"/>
      <c r="F313" s="479"/>
      <c r="G313" s="479"/>
    </row>
    <row r="314" spans="1:7" ht="15.75">
      <c r="A314" s="369" t="s">
        <v>1190</v>
      </c>
      <c r="B314" s="370" t="s">
        <v>66</v>
      </c>
      <c r="C314" s="368">
        <v>7.8</v>
      </c>
      <c r="D314" s="486"/>
      <c r="E314" s="479"/>
      <c r="F314" s="479"/>
      <c r="G314" s="479"/>
    </row>
    <row r="315" spans="1:7" ht="15.75">
      <c r="A315" s="369" t="s">
        <v>1191</v>
      </c>
      <c r="B315" s="370" t="s">
        <v>252</v>
      </c>
      <c r="C315" s="368">
        <v>3.38</v>
      </c>
      <c r="D315" s="486"/>
      <c r="E315" s="479"/>
      <c r="F315" s="479"/>
      <c r="G315" s="479"/>
    </row>
    <row r="316" spans="1:7" ht="15.75">
      <c r="A316" s="387" t="s">
        <v>1192</v>
      </c>
      <c r="B316" s="370" t="s">
        <v>254</v>
      </c>
      <c r="C316" s="368">
        <v>0.34</v>
      </c>
      <c r="D316" s="486"/>
      <c r="E316" s="479"/>
      <c r="F316" s="479"/>
      <c r="G316" s="479"/>
    </row>
    <row r="317" spans="1:7" ht="15.75">
      <c r="A317" s="369" t="s">
        <v>1193</v>
      </c>
      <c r="B317" s="370" t="s">
        <v>252</v>
      </c>
      <c r="C317" s="368">
        <v>2.91</v>
      </c>
      <c r="D317" s="486"/>
      <c r="E317" s="479"/>
      <c r="F317" s="479"/>
      <c r="G317" s="479"/>
    </row>
    <row r="318" spans="1:7" ht="15.75">
      <c r="A318" s="373" t="s">
        <v>1163</v>
      </c>
      <c r="B318" s="374"/>
      <c r="C318" s="368"/>
      <c r="D318" s="486"/>
      <c r="E318" s="479"/>
      <c r="F318" s="479"/>
      <c r="G318" s="479"/>
    </row>
    <row r="319" spans="1:7" ht="15.75">
      <c r="A319" s="369" t="s">
        <v>1045</v>
      </c>
      <c r="B319" s="370" t="s">
        <v>254</v>
      </c>
      <c r="C319" s="368">
        <v>1.89</v>
      </c>
      <c r="D319" s="486"/>
      <c r="E319" s="479"/>
      <c r="F319" s="479"/>
      <c r="G319" s="479"/>
    </row>
    <row r="320" spans="1:7" ht="15.75">
      <c r="A320" s="371" t="s">
        <v>1056</v>
      </c>
      <c r="B320" s="372" t="s">
        <v>252</v>
      </c>
      <c r="C320" s="368">
        <v>5.9</v>
      </c>
      <c r="D320" s="486"/>
      <c r="E320" s="479"/>
      <c r="F320" s="479"/>
      <c r="G320" s="479"/>
    </row>
    <row r="321" spans="1:7" ht="15.75">
      <c r="A321" s="369" t="s">
        <v>1057</v>
      </c>
      <c r="B321" s="372" t="s">
        <v>252</v>
      </c>
      <c r="C321" s="368">
        <f>+C320</f>
        <v>5.9</v>
      </c>
      <c r="D321" s="486"/>
      <c r="E321" s="479"/>
      <c r="F321" s="479"/>
      <c r="G321" s="479"/>
    </row>
    <row r="322" spans="1:7" ht="15.75">
      <c r="A322" s="371" t="s">
        <v>1058</v>
      </c>
      <c r="B322" s="372" t="s">
        <v>252</v>
      </c>
      <c r="C322" s="368">
        <f>+C320</f>
        <v>5.9</v>
      </c>
      <c r="D322" s="486"/>
      <c r="E322" s="479"/>
      <c r="F322" s="479"/>
      <c r="G322" s="479"/>
    </row>
    <row r="323" spans="1:7" ht="15.75">
      <c r="A323" s="381" t="s">
        <v>1082</v>
      </c>
      <c r="B323" s="370"/>
      <c r="C323" s="448"/>
      <c r="D323" s="486"/>
      <c r="E323" s="479"/>
      <c r="F323" s="479"/>
      <c r="G323" s="479"/>
    </row>
    <row r="324" spans="1:7" ht="15.75">
      <c r="A324" s="369" t="s">
        <v>1083</v>
      </c>
      <c r="B324" s="370" t="s">
        <v>66</v>
      </c>
      <c r="C324" s="450">
        <v>3.5</v>
      </c>
      <c r="D324" s="486"/>
      <c r="E324" s="479"/>
      <c r="F324" s="479"/>
      <c r="G324" s="479"/>
    </row>
    <row r="325" spans="1:7" ht="15.75">
      <c r="A325" s="369" t="s">
        <v>1084</v>
      </c>
      <c r="B325" s="370" t="s">
        <v>254</v>
      </c>
      <c r="C325" s="450">
        <v>1.36</v>
      </c>
      <c r="D325" s="486"/>
      <c r="E325" s="479"/>
      <c r="F325" s="479"/>
      <c r="G325" s="479"/>
    </row>
    <row r="326" spans="1:7" ht="15.75">
      <c r="A326" s="369" t="s">
        <v>1066</v>
      </c>
      <c r="B326" s="370" t="s">
        <v>252</v>
      </c>
      <c r="C326" s="450">
        <v>9.25</v>
      </c>
      <c r="D326" s="486"/>
      <c r="E326" s="479"/>
      <c r="F326" s="479"/>
      <c r="G326" s="479"/>
    </row>
    <row r="327" spans="1:7" ht="15.75">
      <c r="A327" s="452" t="s">
        <v>346</v>
      </c>
      <c r="B327" s="473" t="s">
        <v>252</v>
      </c>
      <c r="C327" s="472">
        <v>13.26</v>
      </c>
      <c r="D327" s="494"/>
      <c r="E327" s="480"/>
      <c r="F327" s="480"/>
      <c r="G327" s="480"/>
    </row>
  </sheetData>
  <mergeCells count="5">
    <mergeCell ref="A1:A2"/>
    <mergeCell ref="B1:B2"/>
    <mergeCell ref="C1:C2"/>
    <mergeCell ref="D1:G1"/>
    <mergeCell ref="E2:G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filterMode="1">
    <tabColor rgb="FFFFFF00"/>
  </sheetPr>
  <dimension ref="A1:Z109"/>
  <sheetViews>
    <sheetView view="pageBreakPreview" zoomScale="70" zoomScaleNormal="130" zoomScaleSheetLayoutView="70" workbookViewId="0">
      <pane ySplit="9" topLeftCell="A46" activePane="bottomLeft" state="frozen"/>
      <selection pane="bottomLeft" activeCell="K43" sqref="K43"/>
    </sheetView>
  </sheetViews>
  <sheetFormatPr defaultRowHeight="14.25"/>
  <cols>
    <col min="1" max="1" width="5.375" customWidth="1"/>
    <col min="2" max="2" width="24" customWidth="1"/>
    <col min="3" max="3" width="3.875" customWidth="1"/>
    <col min="4" max="4" width="6.375" customWidth="1"/>
    <col min="5" max="5" width="3.875" customWidth="1"/>
    <col min="6" max="8" width="9.25" customWidth="1"/>
    <col min="9" max="9" width="16.25" customWidth="1"/>
    <col min="10" max="10" width="5.875" customWidth="1"/>
    <col min="11" max="11" width="6.25" customWidth="1"/>
    <col min="12" max="12" width="23.625" customWidth="1"/>
    <col min="13" max="13" width="13.375" bestFit="1" customWidth="1"/>
    <col min="14" max="14" width="31.125" customWidth="1"/>
    <col min="15" max="15" width="101.875" customWidth="1"/>
    <col min="16" max="16" width="39.625" bestFit="1" customWidth="1"/>
    <col min="17" max="17" width="24.25" customWidth="1"/>
    <col min="18" max="18" width="12.375" customWidth="1"/>
    <col min="19" max="19" width="11" bestFit="1" customWidth="1"/>
    <col min="20" max="20" width="7.125" customWidth="1"/>
    <col min="21" max="21" width="29.375" customWidth="1"/>
    <col min="22" max="22" width="48.75" customWidth="1"/>
    <col min="23" max="23" width="65" customWidth="1"/>
    <col min="24" max="24" width="17.375" customWidth="1"/>
    <col min="25" max="25" width="16.875" customWidth="1"/>
  </cols>
  <sheetData>
    <row r="1" spans="1:26" ht="33">
      <c r="A1" s="669"/>
      <c r="B1" s="669"/>
      <c r="C1" s="669"/>
      <c r="D1" s="669"/>
      <c r="E1" s="669"/>
      <c r="F1" s="669"/>
      <c r="G1" s="669"/>
      <c r="K1" s="164" t="s">
        <v>22</v>
      </c>
      <c r="L1" s="164" t="s">
        <v>39</v>
      </c>
      <c r="M1" s="164" t="s">
        <v>0</v>
      </c>
      <c r="N1" s="164" t="s">
        <v>1</v>
      </c>
      <c r="O1" s="164" t="s">
        <v>4</v>
      </c>
      <c r="P1" s="164" t="s">
        <v>20</v>
      </c>
      <c r="Q1" s="164" t="s">
        <v>21</v>
      </c>
      <c r="R1" s="164" t="s">
        <v>38</v>
      </c>
      <c r="S1" s="165" t="s">
        <v>3</v>
      </c>
      <c r="T1" s="164" t="s">
        <v>2</v>
      </c>
      <c r="U1" s="164" t="s">
        <v>5</v>
      </c>
      <c r="V1" s="164" t="s">
        <v>14</v>
      </c>
      <c r="W1" s="164" t="s">
        <v>43</v>
      </c>
      <c r="X1" s="164" t="s">
        <v>35</v>
      </c>
      <c r="Y1" s="18" t="s">
        <v>35</v>
      </c>
    </row>
    <row r="2" spans="1:26" ht="17.25">
      <c r="A2" s="708"/>
      <c r="B2" s="708"/>
      <c r="C2" s="708"/>
      <c r="D2" s="708"/>
      <c r="E2" s="708"/>
      <c r="F2" s="708"/>
      <c r="G2" s="708"/>
      <c r="K2" s="166">
        <v>2</v>
      </c>
      <c r="L2" s="167" t="str">
        <f>IFERROR(DGET(List!$C$1:$P$2242,L1,_xlnm.Criteria),"")</f>
        <v>02/BBNT/KM439+440</v>
      </c>
      <c r="M2" s="168">
        <f>IFERROR(DGET(List!$C$1:$P$2242,M1,_xlnm.Criteria),"")</f>
        <v>46082</v>
      </c>
      <c r="N2" s="167" t="str">
        <f>IFERROR(DGET(List!$C$1:$P$2242,N1,_xlnm.Criteria),"")</f>
        <v/>
      </c>
      <c r="O2" s="167" t="str">
        <f>IFERROR(DGET(List!$C$1:$P$2242,O1,_xlnm.Criteria),"")</f>
        <v>Máy móc trước khi thi công sửa chữa sạt lở ta luy âm</v>
      </c>
      <c r="P2" s="332">
        <f>IFERROR(DGET(List!$C$1:$P$2242,P1,_xlnm.Criteria),"")</f>
        <v>439440</v>
      </c>
      <c r="Q2" s="332">
        <f>IFERROR(DGET(List!$C$1:$P$2242,Q1,_xlnm.Criteria),"")</f>
        <v>439448</v>
      </c>
      <c r="R2" s="167" t="str">
        <f>IFERROR(DGET(List!$C$1:$P$2242,R1,_xlnm.Criteria),"")</f>
        <v>P</v>
      </c>
      <c r="S2" s="167" t="str">
        <f>IFERROR(DGET(List!$C$1:$P$2242,S1,_xlnm.Criteria),"")</f>
        <v/>
      </c>
      <c r="T2" s="167" t="str">
        <f>IFERROR(DGET(List!$C$1:$P$2242,T1,_xlnm.Criteria),"")</f>
        <v/>
      </c>
      <c r="U2" s="167" t="str">
        <f>IFERROR(DGET(List!$C$1:$P$2242,U1,_xlnm.Criteria),"")</f>
        <v/>
      </c>
      <c r="V2" s="167" t="str">
        <f>IFERROR(DGET(List!$C$1:$P$2242,V1,_xlnm.Criteria),"")</f>
        <v/>
      </c>
      <c r="W2" s="167" t="str">
        <f>IFERROR(DGET(List!$C$1:$P$2242,W1,_xlnm.Criteria),"")</f>
        <v>MM</v>
      </c>
      <c r="X2" s="167" t="str">
        <f>IFERROR(DGET(List!$C$1:$P$2242,X1,_xlnm.Criteria),"")</f>
        <v>Tạ Khoa</v>
      </c>
      <c r="Y2" s="167" t="str">
        <f>IFERROR(DGET(List!$C$1:$P$2242,Y1,_xlnm.Criteria),"")</f>
        <v>Tạ Khoa</v>
      </c>
    </row>
    <row r="3" spans="1:26" ht="16.5">
      <c r="A3" s="668" t="s">
        <v>854</v>
      </c>
      <c r="B3" s="668"/>
      <c r="C3" s="669" t="s">
        <v>24</v>
      </c>
      <c r="D3" s="669"/>
      <c r="E3" s="669"/>
      <c r="F3" s="669"/>
      <c r="G3" s="669"/>
      <c r="H3" s="669"/>
      <c r="I3" s="669"/>
      <c r="K3" s="1"/>
      <c r="P3" s="182" t="str">
        <f>IFERROR("Km"&amp;INT(P2/1000)&amp;"+" &amp; TEXT(MOD(INT(P2),1000),"000") &amp; MID(TEXT(P2,"0,00"),FIND(",",TEXT(P2,"0,00")),99),"")</f>
        <v>Km439+440,00</v>
      </c>
      <c r="Q3" s="182" t="str">
        <f>IFERROR("Km"&amp;INT(Q2/1000)&amp;"+" &amp; TEXT(MOD(INT(Q2),1000),"000") &amp; MID(TEXT(Q2,"0,00"),FIND(",",TEXT(Q2,"0,00")),99),"")</f>
        <v>Km439+448,00</v>
      </c>
      <c r="R3" s="3"/>
    </row>
    <row r="4" spans="1:26" ht="16.5">
      <c r="A4" s="669" t="s">
        <v>89</v>
      </c>
      <c r="B4" s="669"/>
      <c r="C4" s="669" t="s">
        <v>25</v>
      </c>
      <c r="D4" s="669"/>
      <c r="E4" s="669"/>
      <c r="F4" s="669"/>
      <c r="G4" s="669"/>
      <c r="H4" s="669"/>
      <c r="I4" s="669"/>
      <c r="K4" s="1"/>
      <c r="P4" s="179" t="str">
        <f>IF(Q2="",P3,P3&amp;" -:- "&amp;Q3)</f>
        <v>Km439+440,00 -:- Km439+448,00</v>
      </c>
      <c r="Q4" s="170"/>
    </row>
    <row r="5" spans="1:26" ht="9.75" customHeight="1">
      <c r="K5" s="1"/>
      <c r="P5" s="180"/>
      <c r="Q5" s="10"/>
    </row>
    <row r="6" spans="1:26" ht="16.5">
      <c r="C6" s="703" t="str">
        <f>"Sơn La, ngày "&amp;DAY(M2)&amp;" tháng "&amp;MONTH(M2)&amp;" năm 2026"</f>
        <v>Sơn La, ngày 1 tháng 3 năm 2026</v>
      </c>
      <c r="D6" s="703"/>
      <c r="E6" s="703"/>
      <c r="F6" s="703"/>
      <c r="G6" s="703"/>
      <c r="H6" s="703"/>
      <c r="I6" s="703"/>
      <c r="K6" s="1"/>
      <c r="P6" s="181" t="str">
        <f>IF(R2="",P4,P4&amp;" ("&amp;R2&amp;")")</f>
        <v>Km439+440,00 -:- Km439+448,00 (P)</v>
      </c>
      <c r="Q6" s="10"/>
    </row>
    <row r="7" spans="1:26" ht="5.25" customHeight="1">
      <c r="K7" s="1"/>
    </row>
    <row r="8" spans="1:26" ht="16.5">
      <c r="A8" s="704" t="str">
        <f>"BIÊN BẢN SỐ: "&amp;L2</f>
        <v>BIÊN BẢN SỐ: 02/BBNT/KM439+440</v>
      </c>
      <c r="B8" s="704"/>
      <c r="C8" s="704"/>
      <c r="D8" s="704"/>
      <c r="E8" s="704"/>
      <c r="F8" s="704"/>
      <c r="G8" s="704"/>
      <c r="H8" s="704"/>
      <c r="I8" s="704"/>
      <c r="K8" s="1"/>
    </row>
    <row r="9" spans="1:26" ht="16.5">
      <c r="A9" s="705" t="s">
        <v>110</v>
      </c>
      <c r="B9" s="705"/>
      <c r="C9" s="705"/>
      <c r="D9" s="705"/>
      <c r="E9" s="705"/>
      <c r="F9" s="705"/>
      <c r="G9" s="705"/>
      <c r="H9" s="705"/>
      <c r="I9" s="705"/>
      <c r="K9" s="1"/>
    </row>
    <row r="10" spans="1:26" ht="6.75" customHeight="1">
      <c r="A10" s="9"/>
      <c r="B10" s="10"/>
      <c r="C10" s="10"/>
      <c r="D10" s="10"/>
      <c r="E10" s="10"/>
      <c r="F10" s="10"/>
      <c r="G10" s="10"/>
      <c r="H10" s="10"/>
      <c r="I10" s="10"/>
      <c r="J10" s="10"/>
      <c r="K10" s="11"/>
      <c r="L10" s="10"/>
      <c r="M10" s="10"/>
      <c r="N10" s="10"/>
      <c r="O10" s="10"/>
      <c r="P10" s="10"/>
      <c r="Q10" s="10"/>
      <c r="R10" s="10"/>
      <c r="S10" s="10"/>
      <c r="T10" s="10"/>
      <c r="U10" s="10"/>
      <c r="V10" s="10"/>
      <c r="W10" s="10"/>
      <c r="X10" s="10"/>
      <c r="Y10" s="10"/>
      <c r="Z10" s="10"/>
    </row>
    <row r="11" spans="1:26" ht="16.5">
      <c r="A11" s="720" t="str">
        <f>"Công trình: "&amp;'Đầu vào'!B1</f>
        <v>Công trình: Sửa chữa đột xuất sạt lở ta luy âm, hư hỏng công trình các đoạn tuyến Km410+530 - Km410+573, Km439+440 - Km439+448, Km440+210, Km440+250, Km440+600, Km440+630, Km442+620, Km442+660, Km443+047 trên QL.37</v>
      </c>
      <c r="B11" s="720"/>
      <c r="C11" s="720"/>
      <c r="D11" s="720"/>
      <c r="E11" s="720"/>
      <c r="F11" s="720"/>
      <c r="G11" s="720"/>
      <c r="H11" s="720"/>
      <c r="I11" s="720"/>
      <c r="J11" s="10"/>
      <c r="K11" s="11"/>
      <c r="L11" s="10"/>
      <c r="M11" s="10"/>
      <c r="N11" s="10"/>
      <c r="O11" s="10"/>
      <c r="P11" s="10"/>
      <c r="Q11" s="10"/>
      <c r="R11" s="10"/>
      <c r="S11" s="10"/>
      <c r="T11" s="10"/>
      <c r="U11" s="10"/>
      <c r="V11" s="10"/>
      <c r="W11" s="10"/>
      <c r="X11" s="10"/>
      <c r="Y11" s="10"/>
      <c r="Z11" s="10"/>
    </row>
    <row r="12" spans="1:26" ht="16.5">
      <c r="A12" s="58" t="s">
        <v>42</v>
      </c>
      <c r="B12" s="58"/>
      <c r="C12" s="58"/>
      <c r="D12" s="58"/>
      <c r="E12" s="58"/>
      <c r="F12" s="58"/>
      <c r="G12" s="58"/>
      <c r="H12" s="80"/>
      <c r="I12" s="80"/>
      <c r="J12" s="10"/>
      <c r="K12" s="11"/>
      <c r="L12" s="10"/>
      <c r="M12" s="10"/>
      <c r="N12" s="10"/>
      <c r="O12" s="10"/>
      <c r="P12" s="10"/>
      <c r="Q12" s="10"/>
      <c r="R12" s="10"/>
      <c r="S12" s="10"/>
      <c r="T12" s="10"/>
      <c r="U12" s="10"/>
      <c r="V12" s="10"/>
      <c r="W12" s="10"/>
      <c r="X12" s="10"/>
      <c r="Y12" s="10"/>
      <c r="Z12" s="10"/>
    </row>
    <row r="13" spans="1:26" ht="16.5">
      <c r="A13" s="721" t="str">
        <f>"Lý trình: "&amp;P6</f>
        <v>Lý trình: Km439+440,00 -:- Km439+448,00 (P)</v>
      </c>
      <c r="B13" s="721"/>
      <c r="C13" s="721"/>
      <c r="D13" s="721"/>
      <c r="E13" s="721"/>
      <c r="F13" s="721"/>
      <c r="G13" s="721"/>
      <c r="H13" s="721"/>
      <c r="I13" s="721"/>
      <c r="J13" s="10"/>
      <c r="K13" s="11"/>
      <c r="L13" s="10"/>
      <c r="M13" s="10"/>
      <c r="N13" s="20"/>
      <c r="O13" s="20" t="str">
        <f>+A13</f>
        <v>Lý trình: Km439+440,00 -:- Km439+448,00 (P)</v>
      </c>
      <c r="P13" s="10"/>
      <c r="Q13" s="10"/>
      <c r="R13" s="10"/>
      <c r="S13" s="10"/>
      <c r="T13" s="10"/>
      <c r="U13" s="10"/>
      <c r="V13" s="10"/>
      <c r="W13" s="10"/>
      <c r="X13" s="10"/>
      <c r="Y13" s="10"/>
      <c r="Z13" s="10"/>
    </row>
    <row r="14" spans="1:26" ht="16.5">
      <c r="A14" s="58" t="str">
        <f>"Địa điểm xây dựng: Xã "&amp;Y2&amp;", Tỉnh Sơn La"</f>
        <v>Địa điểm xây dựng: Xã Tạ Khoa, Tỉnh Sơn La</v>
      </c>
      <c r="B14" s="58"/>
      <c r="C14" s="58"/>
      <c r="D14" s="58"/>
      <c r="E14" s="58"/>
      <c r="F14" s="58"/>
      <c r="G14" s="58"/>
      <c r="H14" s="80"/>
      <c r="I14" s="80"/>
      <c r="J14" s="10"/>
      <c r="K14" s="11"/>
      <c r="L14" s="10"/>
      <c r="M14" s="10"/>
      <c r="N14" s="10"/>
      <c r="O14" s="10"/>
      <c r="P14" s="10"/>
      <c r="Q14" s="10"/>
      <c r="R14" s="10"/>
      <c r="S14" s="10"/>
      <c r="T14" s="10"/>
      <c r="U14" s="10"/>
      <c r="V14" s="10"/>
      <c r="W14" s="10"/>
      <c r="X14" s="10"/>
      <c r="Y14" s="10"/>
      <c r="Z14" s="10"/>
    </row>
    <row r="15" spans="1:26" ht="16.5">
      <c r="A15" s="722" t="str">
        <f>"Thời gian kiểm tra: Ngày "&amp;DAY(M2)&amp;" tháng "&amp;MONTH(M2)&amp;" năm "&amp;YEAR(M2)&amp;", tại công trường thi công xây dựng công trình."</f>
        <v>Thời gian kiểm tra: Ngày 1 tháng 3 năm 2026, tại công trường thi công xây dựng công trình.</v>
      </c>
      <c r="B15" s="722"/>
      <c r="C15" s="722"/>
      <c r="D15" s="722"/>
      <c r="E15" s="722"/>
      <c r="F15" s="722"/>
      <c r="G15" s="722"/>
      <c r="H15" s="722"/>
      <c r="I15" s="722"/>
      <c r="J15" s="10"/>
      <c r="K15" s="11"/>
      <c r="L15" s="10"/>
      <c r="M15" s="10"/>
      <c r="N15" s="10"/>
      <c r="O15" s="10"/>
      <c r="P15" s="10"/>
      <c r="Q15" s="10"/>
      <c r="R15" s="10"/>
      <c r="S15" s="10"/>
      <c r="T15" s="10"/>
      <c r="U15" s="10"/>
      <c r="V15" s="10"/>
      <c r="W15" s="10"/>
      <c r="X15" s="10"/>
      <c r="Y15" s="10"/>
      <c r="Z15" s="10"/>
    </row>
    <row r="16" spans="1:26" ht="16.5">
      <c r="A16" s="59" t="s">
        <v>909</v>
      </c>
      <c r="B16" s="80"/>
      <c r="C16" s="80"/>
      <c r="D16" s="80"/>
      <c r="E16" s="80"/>
      <c r="F16" s="80"/>
      <c r="G16" s="80"/>
      <c r="H16" s="80"/>
      <c r="I16" s="80"/>
      <c r="J16" s="10"/>
      <c r="K16" s="11"/>
      <c r="L16" s="10"/>
      <c r="M16" s="10"/>
      <c r="N16" s="10"/>
      <c r="O16" s="10"/>
      <c r="P16" s="10"/>
      <c r="Q16" s="10"/>
      <c r="R16" s="10"/>
      <c r="S16" s="10"/>
      <c r="T16" s="10"/>
      <c r="U16" s="10"/>
      <c r="V16" s="10"/>
      <c r="W16" s="10"/>
      <c r="X16" s="10"/>
      <c r="Y16" s="10"/>
      <c r="Z16" s="10"/>
    </row>
    <row r="17" spans="1:26" ht="16.5">
      <c r="A17" s="59" t="s">
        <v>856</v>
      </c>
      <c r="B17" s="59"/>
      <c r="C17" s="59"/>
      <c r="D17" s="59"/>
      <c r="E17" s="59"/>
      <c r="F17" s="59"/>
      <c r="G17" s="59"/>
      <c r="H17" s="59"/>
      <c r="I17" s="59"/>
      <c r="J17" s="80"/>
      <c r="K17" s="11"/>
      <c r="L17" s="11"/>
      <c r="M17" s="10"/>
      <c r="N17" s="10"/>
      <c r="O17" s="10"/>
      <c r="P17" s="10"/>
      <c r="Q17" s="10"/>
      <c r="R17" s="10"/>
      <c r="S17" s="10"/>
      <c r="T17" s="10"/>
      <c r="U17" s="10"/>
      <c r="V17" s="10"/>
      <c r="W17" s="10"/>
      <c r="X17" s="10"/>
      <c r="Y17" s="10"/>
      <c r="Z17" s="10"/>
    </row>
    <row r="18" spans="1:26" ht="16.5">
      <c r="A18" s="57" t="str">
        <f>"- Ông: "&amp;'Đầu vào'!$B$5</f>
        <v>- Ông: Phí Thanh Vinh</v>
      </c>
      <c r="C18" s="80"/>
      <c r="D18" s="80"/>
      <c r="F18" s="57" t="s">
        <v>911</v>
      </c>
      <c r="H18" s="94"/>
      <c r="I18" s="94"/>
      <c r="J18" s="80"/>
      <c r="K18" s="11"/>
      <c r="L18" s="11"/>
      <c r="M18" s="10"/>
      <c r="N18" s="10"/>
      <c r="O18" s="10"/>
      <c r="P18" s="10"/>
      <c r="Q18" s="10"/>
      <c r="R18" s="10"/>
      <c r="S18" s="10"/>
      <c r="T18" s="10"/>
      <c r="U18" s="10"/>
      <c r="V18" s="10"/>
      <c r="W18" s="10"/>
      <c r="X18" s="10"/>
      <c r="Y18" s="10"/>
      <c r="Z18" s="10"/>
    </row>
    <row r="19" spans="1:26" ht="16.5">
      <c r="A19" s="57" t="str">
        <f>"- Ông: "&amp;'Đầu vào'!$B$4</f>
        <v>- Ông: Phạm Văn Trung</v>
      </c>
      <c r="C19" s="80"/>
      <c r="D19" s="80"/>
      <c r="F19" s="57" t="s">
        <v>1019</v>
      </c>
      <c r="H19" s="94"/>
      <c r="I19" s="94"/>
      <c r="J19" s="80"/>
      <c r="K19" s="11"/>
      <c r="L19" s="11"/>
      <c r="M19" s="10"/>
      <c r="N19" s="10"/>
      <c r="O19" s="10"/>
      <c r="P19" s="10"/>
      <c r="Q19" s="10"/>
      <c r="R19" s="10"/>
      <c r="S19" s="10"/>
      <c r="T19" s="10"/>
      <c r="U19" s="10"/>
      <c r="V19" s="10"/>
      <c r="W19" s="10"/>
      <c r="X19" s="10"/>
      <c r="Y19" s="10"/>
      <c r="Z19" s="10"/>
    </row>
    <row r="20" spans="1:26" ht="16.5">
      <c r="A20" s="726" t="s">
        <v>857</v>
      </c>
      <c r="B20" s="726"/>
      <c r="C20" s="726"/>
      <c r="D20" s="726"/>
      <c r="E20" s="726"/>
      <c r="F20" s="726"/>
      <c r="G20" s="726"/>
      <c r="H20" s="726"/>
      <c r="I20" s="726"/>
      <c r="J20" s="333"/>
      <c r="K20" s="11"/>
      <c r="L20" s="11"/>
      <c r="M20" s="10"/>
      <c r="N20" s="10"/>
      <c r="O20" s="334" t="str">
        <f>+A20</f>
        <v>2. Đại diện Nhà thầu thi công: Công ty CP quản lý sửa chữa và xây dựng công trình giao thông II Sơn La</v>
      </c>
      <c r="P20" s="10"/>
      <c r="Q20" s="10"/>
      <c r="R20" s="10"/>
      <c r="S20" s="10"/>
      <c r="T20" s="10"/>
      <c r="U20" s="10"/>
      <c r="V20" s="10"/>
      <c r="W20" s="10"/>
      <c r="X20" s="10"/>
      <c r="Y20" s="10"/>
      <c r="Z20" s="10"/>
    </row>
    <row r="21" spans="1:26" ht="16.5">
      <c r="A21" s="57" t="str">
        <f>"- Ông: "&amp;'Đầu vào'!$B$3</f>
        <v>- Ông: Phạm Văn Phúc</v>
      </c>
      <c r="C21" s="80"/>
      <c r="D21" s="80"/>
      <c r="F21" s="57" t="s">
        <v>910</v>
      </c>
      <c r="H21" s="94"/>
      <c r="I21" s="94"/>
      <c r="J21" s="80"/>
      <c r="K21" s="11"/>
      <c r="L21" s="11"/>
      <c r="M21" s="10"/>
      <c r="N21" s="10"/>
      <c r="O21" s="10"/>
      <c r="P21" s="10"/>
      <c r="Q21" s="10"/>
      <c r="R21" s="10"/>
      <c r="S21" s="10"/>
      <c r="T21" s="10"/>
      <c r="U21" s="10"/>
      <c r="V21" s="10"/>
      <c r="W21" s="10"/>
      <c r="X21" s="10"/>
      <c r="Y21" s="10"/>
      <c r="Z21" s="10"/>
    </row>
    <row r="22" spans="1:26" ht="16.5">
      <c r="A22" s="57" t="str">
        <f>"- Ông: "&amp;'Đầu vào'!$B$2</f>
        <v xml:space="preserve">- Ông: Lê Sỹ Giáp </v>
      </c>
      <c r="C22" s="80"/>
      <c r="D22" s="80"/>
      <c r="F22" s="57" t="s">
        <v>1020</v>
      </c>
      <c r="H22" s="94"/>
      <c r="I22" s="94"/>
      <c r="J22" s="80"/>
      <c r="K22" s="11"/>
      <c r="L22" s="11"/>
      <c r="M22" s="10"/>
      <c r="N22" s="10"/>
      <c r="O22" s="10"/>
      <c r="P22" s="10"/>
      <c r="Q22" s="10"/>
      <c r="R22" s="10"/>
      <c r="S22" s="10"/>
      <c r="T22" s="10"/>
      <c r="U22" s="10"/>
      <c r="V22" s="10"/>
      <c r="W22" s="10"/>
      <c r="X22" s="10"/>
      <c r="Y22" s="10"/>
      <c r="Z22" s="10"/>
    </row>
    <row r="23" spans="1:26" ht="36.75" customHeight="1">
      <c r="A23" s="719" t="s">
        <v>912</v>
      </c>
      <c r="B23" s="719"/>
      <c r="C23" s="719"/>
      <c r="D23" s="719"/>
      <c r="E23" s="719"/>
      <c r="F23" s="719"/>
      <c r="G23" s="719"/>
      <c r="H23" s="719"/>
      <c r="I23" s="719"/>
      <c r="J23" s="13"/>
      <c r="K23" s="13"/>
      <c r="L23" s="13"/>
      <c r="M23" s="13"/>
      <c r="N23" s="13"/>
      <c r="O23" s="13"/>
      <c r="P23" s="13"/>
      <c r="Q23" s="13"/>
      <c r="R23" s="13"/>
      <c r="S23" s="13"/>
      <c r="T23" s="13"/>
      <c r="U23" s="13"/>
      <c r="V23" s="13"/>
      <c r="W23" s="13"/>
      <c r="X23" s="13"/>
      <c r="Y23" s="13"/>
      <c r="Z23" s="63"/>
    </row>
    <row r="24" spans="1:26" ht="16.5">
      <c r="A24" s="723" t="s">
        <v>111</v>
      </c>
      <c r="B24" s="723"/>
      <c r="C24" s="723"/>
      <c r="D24" s="723"/>
      <c r="E24" s="723"/>
      <c r="F24" s="723"/>
      <c r="G24" s="723"/>
      <c r="H24" s="723"/>
      <c r="I24" s="723"/>
      <c r="J24" s="13"/>
      <c r="K24" s="13"/>
      <c r="L24" s="13"/>
      <c r="M24" s="13"/>
      <c r="N24" s="13"/>
      <c r="O24" s="13"/>
      <c r="P24" s="13"/>
      <c r="Q24" s="13"/>
      <c r="R24" s="13"/>
      <c r="S24" s="13"/>
      <c r="T24" s="13"/>
      <c r="U24" s="13"/>
      <c r="V24" s="13"/>
      <c r="W24" s="13"/>
      <c r="X24" s="13"/>
      <c r="Y24" s="13"/>
      <c r="Z24" s="63"/>
    </row>
    <row r="25" spans="1:26" ht="16.5">
      <c r="A25" s="727" t="s">
        <v>913</v>
      </c>
      <c r="B25" s="727"/>
      <c r="C25" s="727"/>
      <c r="D25" s="727"/>
      <c r="E25" s="727"/>
      <c r="F25" s="727"/>
      <c r="G25" s="727"/>
      <c r="H25" s="727"/>
      <c r="I25" s="727"/>
      <c r="J25" s="13"/>
      <c r="K25" s="13"/>
      <c r="L25" s="13"/>
      <c r="M25" s="13"/>
      <c r="N25" s="13"/>
      <c r="O25" s="13"/>
      <c r="P25" s="13"/>
      <c r="Q25" s="13"/>
      <c r="R25" s="13"/>
      <c r="S25" s="13"/>
      <c r="T25" s="13"/>
      <c r="U25" s="13"/>
      <c r="V25" s="13"/>
      <c r="W25" s="13"/>
      <c r="X25" s="13"/>
      <c r="Y25" s="13"/>
      <c r="Z25" s="63"/>
    </row>
    <row r="26" spans="1:26" ht="69" customHeight="1">
      <c r="A26" s="78" t="s">
        <v>65</v>
      </c>
      <c r="B26" s="728" t="s">
        <v>112</v>
      </c>
      <c r="C26" s="728"/>
      <c r="D26" s="728" t="s">
        <v>113</v>
      </c>
      <c r="E26" s="728"/>
      <c r="F26" s="79" t="s">
        <v>114</v>
      </c>
      <c r="G26" s="79" t="s">
        <v>115</v>
      </c>
      <c r="H26" s="79" t="s">
        <v>116</v>
      </c>
      <c r="I26" s="79" t="s">
        <v>117</v>
      </c>
      <c r="J26" s="13"/>
      <c r="K26" s="13"/>
      <c r="L26" s="13"/>
      <c r="M26" s="13"/>
      <c r="N26" s="13"/>
      <c r="O26" s="13"/>
      <c r="P26" s="13"/>
      <c r="Q26" s="13"/>
      <c r="R26" s="13"/>
      <c r="S26" s="13"/>
      <c r="T26" s="13"/>
      <c r="U26" s="13"/>
      <c r="V26" s="13"/>
      <c r="W26" s="13"/>
      <c r="X26" s="13"/>
      <c r="Y26" s="13"/>
      <c r="Z26" s="63"/>
    </row>
    <row r="27" spans="1:26" ht="16.5" hidden="1">
      <c r="A27" s="77">
        <v>1</v>
      </c>
      <c r="B27" s="718" t="s">
        <v>915</v>
      </c>
      <c r="C27" s="718"/>
      <c r="D27" s="717" t="s">
        <v>919</v>
      </c>
      <c r="E27" s="717"/>
      <c r="F27" s="77">
        <v>2</v>
      </c>
      <c r="G27" s="77">
        <f>+F27</f>
        <v>2</v>
      </c>
      <c r="H27" s="77">
        <v>0</v>
      </c>
      <c r="I27" s="77" t="s">
        <v>118</v>
      </c>
      <c r="J27" s="13">
        <f>+List!C509</f>
        <v>483</v>
      </c>
      <c r="K27" s="13"/>
      <c r="L27" s="13"/>
      <c r="M27" s="13"/>
      <c r="N27" s="13"/>
      <c r="O27" s="13"/>
      <c r="P27" s="13"/>
      <c r="Q27" s="13"/>
      <c r="R27" s="13"/>
      <c r="S27" s="13"/>
      <c r="T27" s="13"/>
      <c r="U27" s="13"/>
      <c r="V27" s="13"/>
      <c r="W27" s="13"/>
      <c r="X27" s="13"/>
      <c r="Y27" s="13"/>
      <c r="Z27" s="13"/>
    </row>
    <row r="28" spans="1:26" ht="16.5" hidden="1">
      <c r="A28" s="77">
        <v>2</v>
      </c>
      <c r="B28" s="718" t="s">
        <v>915</v>
      </c>
      <c r="C28" s="718"/>
      <c r="D28" s="717" t="s">
        <v>920</v>
      </c>
      <c r="E28" s="717"/>
      <c r="F28" s="77">
        <v>1</v>
      </c>
      <c r="G28" s="77">
        <f t="shared" ref="G28:G92" si="0">+F28</f>
        <v>1</v>
      </c>
      <c r="H28" s="77">
        <v>0</v>
      </c>
      <c r="I28" s="77" t="s">
        <v>118</v>
      </c>
      <c r="J28" s="13">
        <f>+J27</f>
        <v>483</v>
      </c>
      <c r="K28" s="13"/>
      <c r="L28" s="13"/>
      <c r="M28" s="13"/>
      <c r="N28" s="13"/>
      <c r="O28" s="13"/>
      <c r="P28" s="13"/>
      <c r="Q28" s="13"/>
      <c r="R28" s="13"/>
      <c r="S28" s="13"/>
      <c r="T28" s="13"/>
      <c r="U28" s="13"/>
      <c r="V28" s="13"/>
      <c r="W28" s="13"/>
      <c r="X28" s="13"/>
      <c r="Y28" s="13"/>
      <c r="Z28" s="13"/>
    </row>
    <row r="29" spans="1:26" ht="16.5" hidden="1">
      <c r="A29" s="77">
        <v>3</v>
      </c>
      <c r="B29" s="718" t="s">
        <v>916</v>
      </c>
      <c r="C29" s="718"/>
      <c r="D29" s="717" t="s">
        <v>925</v>
      </c>
      <c r="E29" s="717"/>
      <c r="F29" s="77">
        <v>1</v>
      </c>
      <c r="G29" s="77">
        <f t="shared" si="0"/>
        <v>1</v>
      </c>
      <c r="H29" s="77">
        <v>0</v>
      </c>
      <c r="I29" s="77" t="s">
        <v>118</v>
      </c>
      <c r="J29" s="13">
        <f t="shared" ref="J29:J39" si="1">+J28</f>
        <v>483</v>
      </c>
      <c r="K29" s="13"/>
      <c r="L29" s="13"/>
      <c r="M29" s="13"/>
      <c r="N29" s="13"/>
      <c r="O29" s="13"/>
      <c r="P29" s="13"/>
      <c r="Q29" s="13"/>
      <c r="R29" s="13"/>
      <c r="S29" s="13"/>
      <c r="T29" s="13"/>
      <c r="U29" s="13"/>
      <c r="V29" s="13"/>
      <c r="W29" s="13"/>
      <c r="X29" s="13"/>
      <c r="Y29" s="13"/>
      <c r="Z29" s="13"/>
    </row>
    <row r="30" spans="1:26" ht="16.5" hidden="1">
      <c r="A30" s="77">
        <v>4</v>
      </c>
      <c r="B30" s="718" t="s">
        <v>917</v>
      </c>
      <c r="C30" s="718"/>
      <c r="D30" s="717" t="s">
        <v>924</v>
      </c>
      <c r="E30" s="717"/>
      <c r="F30" s="77">
        <v>1</v>
      </c>
      <c r="G30" s="77">
        <f t="shared" si="0"/>
        <v>1</v>
      </c>
      <c r="H30" s="77">
        <v>0</v>
      </c>
      <c r="I30" s="77" t="s">
        <v>118</v>
      </c>
      <c r="J30" s="13">
        <f t="shared" si="1"/>
        <v>483</v>
      </c>
      <c r="K30" s="13"/>
      <c r="L30" s="13"/>
      <c r="M30" s="13"/>
      <c r="N30" s="13"/>
      <c r="O30" s="13"/>
      <c r="P30" s="13"/>
      <c r="Q30" s="13"/>
      <c r="R30" s="13"/>
      <c r="S30" s="13"/>
      <c r="T30" s="13"/>
      <c r="U30" s="13"/>
      <c r="V30" s="13"/>
      <c r="W30" s="13"/>
      <c r="X30" s="13"/>
      <c r="Y30" s="13"/>
      <c r="Z30" s="13"/>
    </row>
    <row r="31" spans="1:26" ht="16.5" hidden="1">
      <c r="A31" s="77">
        <v>5</v>
      </c>
      <c r="B31" s="718" t="s">
        <v>918</v>
      </c>
      <c r="C31" s="718"/>
      <c r="D31" s="717" t="s">
        <v>921</v>
      </c>
      <c r="E31" s="717"/>
      <c r="F31" s="77">
        <v>1</v>
      </c>
      <c r="G31" s="77">
        <f t="shared" si="0"/>
        <v>1</v>
      </c>
      <c r="H31" s="77">
        <v>0</v>
      </c>
      <c r="I31" s="77" t="s">
        <v>118</v>
      </c>
      <c r="J31" s="13">
        <f t="shared" si="1"/>
        <v>483</v>
      </c>
      <c r="K31" s="13"/>
      <c r="L31" s="13"/>
      <c r="M31" s="13"/>
      <c r="N31" s="13"/>
      <c r="O31" s="13"/>
      <c r="P31" s="13"/>
      <c r="Q31" s="13"/>
      <c r="R31" s="13"/>
      <c r="S31" s="13"/>
      <c r="T31" s="13"/>
      <c r="U31" s="13"/>
      <c r="V31" s="13"/>
      <c r="W31" s="13"/>
      <c r="X31" s="13"/>
      <c r="Y31" s="13"/>
      <c r="Z31" s="13"/>
    </row>
    <row r="32" spans="1:26" ht="16.5" hidden="1">
      <c r="A32" s="77">
        <v>6</v>
      </c>
      <c r="B32" s="718" t="s">
        <v>922</v>
      </c>
      <c r="C32" s="718"/>
      <c r="D32" s="717" t="s">
        <v>923</v>
      </c>
      <c r="E32" s="717"/>
      <c r="F32" s="77">
        <v>1</v>
      </c>
      <c r="G32" s="77">
        <f t="shared" si="0"/>
        <v>1</v>
      </c>
      <c r="H32" s="77">
        <v>0</v>
      </c>
      <c r="I32" s="77" t="s">
        <v>118</v>
      </c>
      <c r="J32" s="13">
        <f t="shared" si="1"/>
        <v>483</v>
      </c>
      <c r="K32" s="13"/>
      <c r="L32" s="13"/>
      <c r="M32" s="13"/>
      <c r="N32" s="13"/>
      <c r="O32" s="13"/>
      <c r="P32" s="13"/>
      <c r="Q32" s="13"/>
      <c r="R32" s="13"/>
      <c r="S32" s="13"/>
      <c r="T32" s="13"/>
      <c r="U32" s="13"/>
      <c r="V32" s="13"/>
      <c r="W32" s="13"/>
      <c r="X32" s="13"/>
      <c r="Y32" s="13"/>
      <c r="Z32" s="13"/>
    </row>
    <row r="33" spans="1:26" ht="16.5" hidden="1">
      <c r="A33" s="77">
        <v>7</v>
      </c>
      <c r="B33" s="718" t="s">
        <v>927</v>
      </c>
      <c r="C33" s="718"/>
      <c r="D33" s="717" t="s">
        <v>926</v>
      </c>
      <c r="E33" s="717"/>
      <c r="F33" s="77">
        <v>2</v>
      </c>
      <c r="G33" s="77">
        <f t="shared" si="0"/>
        <v>2</v>
      </c>
      <c r="H33" s="77">
        <v>0</v>
      </c>
      <c r="I33" s="77" t="s">
        <v>118</v>
      </c>
      <c r="J33" s="13">
        <f t="shared" si="1"/>
        <v>483</v>
      </c>
      <c r="K33" s="13"/>
      <c r="L33" s="13"/>
      <c r="M33" s="13"/>
      <c r="N33" s="13"/>
      <c r="O33" s="13"/>
      <c r="P33" s="13"/>
      <c r="Q33" s="13"/>
      <c r="R33" s="13"/>
      <c r="S33" s="13"/>
      <c r="T33" s="13"/>
      <c r="U33" s="13"/>
      <c r="V33" s="13"/>
      <c r="W33" s="13"/>
      <c r="X33" s="13"/>
      <c r="Y33" s="13"/>
      <c r="Z33" s="13"/>
    </row>
    <row r="34" spans="1:26" ht="16.5" hidden="1">
      <c r="A34" s="77">
        <v>8</v>
      </c>
      <c r="B34" s="718" t="s">
        <v>929</v>
      </c>
      <c r="C34" s="718"/>
      <c r="D34" s="717" t="s">
        <v>928</v>
      </c>
      <c r="E34" s="717"/>
      <c r="F34" s="77">
        <v>1</v>
      </c>
      <c r="G34" s="77">
        <f t="shared" si="0"/>
        <v>1</v>
      </c>
      <c r="H34" s="77">
        <v>0</v>
      </c>
      <c r="I34" s="77" t="s">
        <v>118</v>
      </c>
      <c r="J34" s="13">
        <f t="shared" si="1"/>
        <v>483</v>
      </c>
      <c r="K34" s="13"/>
      <c r="L34" s="13"/>
      <c r="M34" s="13"/>
      <c r="N34" s="13"/>
      <c r="O34" s="13"/>
      <c r="P34" s="13"/>
      <c r="Q34" s="13"/>
      <c r="R34" s="13"/>
      <c r="S34" s="13"/>
      <c r="T34" s="13"/>
      <c r="U34" s="13"/>
      <c r="V34" s="13"/>
      <c r="W34" s="13"/>
      <c r="X34" s="13"/>
      <c r="Y34" s="13"/>
      <c r="Z34" s="13"/>
    </row>
    <row r="35" spans="1:26" ht="16.5" hidden="1">
      <c r="A35" s="77">
        <v>9</v>
      </c>
      <c r="B35" s="718" t="s">
        <v>88</v>
      </c>
      <c r="C35" s="718"/>
      <c r="D35" s="717" t="s">
        <v>930</v>
      </c>
      <c r="E35" s="717"/>
      <c r="F35" s="77">
        <v>2</v>
      </c>
      <c r="G35" s="77">
        <f t="shared" si="0"/>
        <v>2</v>
      </c>
      <c r="H35" s="77">
        <v>0</v>
      </c>
      <c r="I35" s="77" t="s">
        <v>118</v>
      </c>
      <c r="J35" s="13">
        <f t="shared" si="1"/>
        <v>483</v>
      </c>
      <c r="K35" s="13"/>
      <c r="L35" s="13"/>
      <c r="M35" s="13"/>
      <c r="N35" s="13"/>
      <c r="O35" s="13"/>
      <c r="P35" s="13"/>
      <c r="Q35" s="13"/>
      <c r="R35" s="13"/>
      <c r="S35" s="13"/>
      <c r="T35" s="13"/>
      <c r="U35" s="13"/>
      <c r="V35" s="13"/>
      <c r="W35" s="13"/>
      <c r="X35" s="13"/>
      <c r="Y35" s="13"/>
      <c r="Z35" s="13"/>
    </row>
    <row r="36" spans="1:26" ht="16.5" hidden="1">
      <c r="A36" s="77">
        <v>10</v>
      </c>
      <c r="B36" s="718" t="s">
        <v>931</v>
      </c>
      <c r="C36" s="718"/>
      <c r="D36" s="717" t="s">
        <v>932</v>
      </c>
      <c r="E36" s="717"/>
      <c r="F36" s="77">
        <v>2</v>
      </c>
      <c r="G36" s="77">
        <f t="shared" si="0"/>
        <v>2</v>
      </c>
      <c r="H36" s="77">
        <v>0</v>
      </c>
      <c r="I36" s="77" t="s">
        <v>118</v>
      </c>
      <c r="J36" s="13">
        <f t="shared" si="1"/>
        <v>483</v>
      </c>
      <c r="K36" s="13"/>
      <c r="L36" s="13"/>
      <c r="M36" s="13"/>
      <c r="N36" s="13"/>
      <c r="O36" s="13"/>
      <c r="P36" s="13"/>
      <c r="Q36" s="13"/>
      <c r="R36" s="13"/>
      <c r="S36" s="13"/>
      <c r="T36" s="13"/>
      <c r="U36" s="13"/>
      <c r="V36" s="13"/>
      <c r="W36" s="13"/>
      <c r="X36" s="13"/>
      <c r="Y36" s="13"/>
      <c r="Z36" s="13"/>
    </row>
    <row r="37" spans="1:26" ht="16.5" hidden="1">
      <c r="A37" s="77">
        <v>11</v>
      </c>
      <c r="B37" s="718" t="s">
        <v>934</v>
      </c>
      <c r="C37" s="718"/>
      <c r="D37" s="717" t="s">
        <v>933</v>
      </c>
      <c r="E37" s="717"/>
      <c r="F37" s="77">
        <v>1</v>
      </c>
      <c r="G37" s="77">
        <f t="shared" si="0"/>
        <v>1</v>
      </c>
      <c r="H37" s="77">
        <v>0</v>
      </c>
      <c r="I37" s="77" t="s">
        <v>118</v>
      </c>
      <c r="J37" s="13">
        <f t="shared" si="1"/>
        <v>483</v>
      </c>
      <c r="K37" s="13"/>
      <c r="L37" s="13"/>
      <c r="M37" s="13"/>
      <c r="N37" s="13"/>
      <c r="O37" s="13"/>
      <c r="P37" s="13"/>
      <c r="Q37" s="13"/>
      <c r="R37" s="13"/>
      <c r="S37" s="13"/>
      <c r="T37" s="13"/>
      <c r="U37" s="13"/>
      <c r="V37" s="13"/>
      <c r="W37" s="13"/>
      <c r="X37" s="13"/>
      <c r="Y37" s="13"/>
      <c r="Z37" s="13"/>
    </row>
    <row r="38" spans="1:26" ht="16.5" hidden="1">
      <c r="A38" s="77">
        <v>12</v>
      </c>
      <c r="B38" s="718" t="s">
        <v>935</v>
      </c>
      <c r="C38" s="718"/>
      <c r="D38" s="717" t="s">
        <v>936</v>
      </c>
      <c r="E38" s="717"/>
      <c r="F38" s="77">
        <v>1</v>
      </c>
      <c r="G38" s="77">
        <f t="shared" si="0"/>
        <v>1</v>
      </c>
      <c r="H38" s="77">
        <v>0</v>
      </c>
      <c r="I38" s="77" t="s">
        <v>118</v>
      </c>
      <c r="J38" s="13">
        <f t="shared" si="1"/>
        <v>483</v>
      </c>
      <c r="K38" s="13"/>
      <c r="L38" s="13"/>
      <c r="M38" s="13"/>
      <c r="N38" s="13"/>
      <c r="O38" s="13"/>
      <c r="P38" s="13"/>
      <c r="Q38" s="13"/>
      <c r="R38" s="13"/>
      <c r="S38" s="13"/>
      <c r="T38" s="13"/>
      <c r="U38" s="13"/>
      <c r="V38" s="13"/>
      <c r="W38" s="13"/>
      <c r="X38" s="13"/>
      <c r="Y38" s="13"/>
      <c r="Z38" s="13"/>
    </row>
    <row r="39" spans="1:26" ht="16.5" hidden="1">
      <c r="A39" s="77">
        <v>13</v>
      </c>
      <c r="B39" s="718" t="s">
        <v>1004</v>
      </c>
      <c r="C39" s="718"/>
      <c r="D39" s="717" t="s">
        <v>1005</v>
      </c>
      <c r="E39" s="717"/>
      <c r="F39" s="77">
        <v>1</v>
      </c>
      <c r="G39" s="77">
        <f t="shared" ref="G39" si="2">+F39</f>
        <v>1</v>
      </c>
      <c r="H39" s="77">
        <v>0</v>
      </c>
      <c r="I39" s="77" t="s">
        <v>118</v>
      </c>
      <c r="J39" s="13">
        <f t="shared" si="1"/>
        <v>483</v>
      </c>
      <c r="K39" s="13"/>
      <c r="L39" s="13"/>
      <c r="M39" s="13"/>
      <c r="N39" s="13"/>
      <c r="O39" s="13"/>
      <c r="P39" s="13"/>
      <c r="Q39" s="13"/>
      <c r="R39" s="13"/>
      <c r="S39" s="13"/>
      <c r="T39" s="13"/>
      <c r="U39" s="13"/>
      <c r="V39" s="13"/>
      <c r="W39" s="13"/>
      <c r="X39" s="13"/>
      <c r="Y39" s="13"/>
      <c r="Z39" s="13"/>
    </row>
    <row r="40" spans="1:26" ht="33.75" customHeight="1">
      <c r="A40" s="77">
        <v>1</v>
      </c>
      <c r="B40" s="718" t="s">
        <v>915</v>
      </c>
      <c r="C40" s="718"/>
      <c r="D40" s="717" t="s">
        <v>920</v>
      </c>
      <c r="E40" s="717"/>
      <c r="F40" s="77">
        <v>1</v>
      </c>
      <c r="G40" s="77">
        <f t="shared" si="0"/>
        <v>1</v>
      </c>
      <c r="H40" s="77">
        <v>0</v>
      </c>
      <c r="I40" s="77" t="s">
        <v>118</v>
      </c>
      <c r="J40" s="13">
        <v>2</v>
      </c>
      <c r="K40" s="13"/>
      <c r="L40" s="13"/>
      <c r="M40" s="13"/>
      <c r="N40" s="13"/>
      <c r="O40" s="13"/>
      <c r="P40" s="13"/>
      <c r="Q40" s="13"/>
      <c r="R40" s="13"/>
      <c r="S40" s="13"/>
      <c r="T40" s="13"/>
      <c r="U40" s="13"/>
      <c r="V40" s="13"/>
      <c r="W40" s="13"/>
      <c r="X40" s="13"/>
      <c r="Y40" s="13"/>
      <c r="Z40" s="13"/>
    </row>
    <row r="41" spans="1:26" ht="33.75" customHeight="1">
      <c r="A41" s="77">
        <v>2</v>
      </c>
      <c r="B41" s="718" t="s">
        <v>916</v>
      </c>
      <c r="C41" s="718"/>
      <c r="D41" s="717" t="s">
        <v>925</v>
      </c>
      <c r="E41" s="717"/>
      <c r="F41" s="77">
        <v>2</v>
      </c>
      <c r="G41" s="77">
        <f t="shared" si="0"/>
        <v>2</v>
      </c>
      <c r="H41" s="77">
        <v>0</v>
      </c>
      <c r="I41" s="77" t="s">
        <v>118</v>
      </c>
      <c r="J41" s="13">
        <f t="shared" ref="J41:J50" si="3">+J40</f>
        <v>2</v>
      </c>
      <c r="K41" s="13"/>
      <c r="L41" s="13"/>
      <c r="M41" s="13"/>
      <c r="N41" s="13"/>
      <c r="O41" s="13"/>
      <c r="P41" s="13"/>
      <c r="Q41" s="13"/>
      <c r="R41" s="13"/>
      <c r="S41" s="13"/>
      <c r="T41" s="13"/>
      <c r="U41" s="13"/>
      <c r="V41" s="13"/>
      <c r="W41" s="13"/>
      <c r="X41" s="13"/>
      <c r="Y41" s="13"/>
      <c r="Z41" s="13"/>
    </row>
    <row r="42" spans="1:26" ht="33.75" customHeight="1">
      <c r="A42" s="77">
        <v>3</v>
      </c>
      <c r="B42" s="718" t="s">
        <v>917</v>
      </c>
      <c r="C42" s="718"/>
      <c r="D42" s="717" t="s">
        <v>924</v>
      </c>
      <c r="E42" s="717"/>
      <c r="F42" s="77">
        <v>1</v>
      </c>
      <c r="G42" s="77">
        <f t="shared" si="0"/>
        <v>1</v>
      </c>
      <c r="H42" s="77">
        <v>0</v>
      </c>
      <c r="I42" s="77" t="s">
        <v>118</v>
      </c>
      <c r="J42" s="13">
        <f t="shared" si="3"/>
        <v>2</v>
      </c>
      <c r="K42" s="13"/>
      <c r="L42" s="13"/>
      <c r="M42" s="13"/>
      <c r="N42" s="13"/>
      <c r="O42" s="13"/>
      <c r="P42" s="13"/>
      <c r="Q42" s="13"/>
      <c r="R42" s="13"/>
      <c r="S42" s="13"/>
      <c r="T42" s="13"/>
      <c r="U42" s="13"/>
      <c r="V42" s="13"/>
      <c r="W42" s="13"/>
      <c r="X42" s="13"/>
      <c r="Y42" s="13"/>
      <c r="Z42" s="13"/>
    </row>
    <row r="43" spans="1:26" ht="33.75" customHeight="1">
      <c r="A43" s="77">
        <v>4</v>
      </c>
      <c r="B43" s="718" t="s">
        <v>918</v>
      </c>
      <c r="C43" s="718"/>
      <c r="D43" s="717" t="s">
        <v>921</v>
      </c>
      <c r="E43" s="717"/>
      <c r="F43" s="77">
        <v>3</v>
      </c>
      <c r="G43" s="77">
        <f t="shared" si="0"/>
        <v>3</v>
      </c>
      <c r="H43" s="77">
        <v>0</v>
      </c>
      <c r="I43" s="77" t="s">
        <v>118</v>
      </c>
      <c r="J43" s="13">
        <f t="shared" si="3"/>
        <v>2</v>
      </c>
      <c r="K43" s="13"/>
      <c r="L43" s="13"/>
      <c r="M43" s="13"/>
      <c r="N43" s="13"/>
      <c r="O43" s="13"/>
      <c r="P43" s="13"/>
      <c r="Q43" s="13"/>
      <c r="R43" s="13"/>
      <c r="S43" s="13"/>
      <c r="T43" s="13"/>
      <c r="U43" s="13"/>
      <c r="V43" s="13"/>
      <c r="W43" s="13"/>
      <c r="X43" s="13"/>
      <c r="Y43" s="13"/>
      <c r="Z43" s="13"/>
    </row>
    <row r="44" spans="1:26" ht="33.75" customHeight="1">
      <c r="A44" s="77">
        <v>5</v>
      </c>
      <c r="B44" s="718" t="s">
        <v>922</v>
      </c>
      <c r="C44" s="718"/>
      <c r="D44" s="717" t="s">
        <v>923</v>
      </c>
      <c r="E44" s="717"/>
      <c r="F44" s="77">
        <v>2</v>
      </c>
      <c r="G44" s="77">
        <f t="shared" si="0"/>
        <v>2</v>
      </c>
      <c r="H44" s="77">
        <v>0</v>
      </c>
      <c r="I44" s="77" t="s">
        <v>118</v>
      </c>
      <c r="J44" s="13">
        <f t="shared" si="3"/>
        <v>2</v>
      </c>
      <c r="K44" s="13"/>
      <c r="L44" s="13"/>
      <c r="M44" s="13"/>
      <c r="N44" s="13"/>
      <c r="O44" s="13"/>
      <c r="P44" s="13"/>
      <c r="Q44" s="13"/>
      <c r="R44" s="13"/>
      <c r="S44" s="13"/>
      <c r="T44" s="13"/>
      <c r="U44" s="13"/>
      <c r="V44" s="13"/>
      <c r="W44" s="13"/>
      <c r="X44" s="13"/>
      <c r="Y44" s="13"/>
      <c r="Z44" s="13"/>
    </row>
    <row r="45" spans="1:26" ht="33.75" customHeight="1">
      <c r="A45" s="77">
        <v>6</v>
      </c>
      <c r="B45" s="718" t="s">
        <v>927</v>
      </c>
      <c r="C45" s="718"/>
      <c r="D45" s="717" t="s">
        <v>926</v>
      </c>
      <c r="E45" s="717"/>
      <c r="F45" s="77">
        <v>1</v>
      </c>
      <c r="G45" s="77">
        <f t="shared" si="0"/>
        <v>1</v>
      </c>
      <c r="H45" s="77">
        <v>0</v>
      </c>
      <c r="I45" s="77" t="s">
        <v>118</v>
      </c>
      <c r="J45" s="13">
        <f t="shared" si="3"/>
        <v>2</v>
      </c>
      <c r="K45" s="13"/>
      <c r="L45" s="13"/>
      <c r="M45" s="13"/>
      <c r="N45" s="13"/>
      <c r="O45" s="13"/>
      <c r="P45" s="13"/>
      <c r="Q45" s="13"/>
      <c r="R45" s="13"/>
      <c r="S45" s="13"/>
      <c r="T45" s="13"/>
      <c r="U45" s="13"/>
      <c r="V45" s="13"/>
      <c r="W45" s="13"/>
      <c r="X45" s="13"/>
      <c r="Y45" s="13"/>
      <c r="Z45" s="13"/>
    </row>
    <row r="46" spans="1:26" ht="33.75" customHeight="1">
      <c r="A46" s="77">
        <v>7</v>
      </c>
      <c r="B46" s="718" t="s">
        <v>929</v>
      </c>
      <c r="C46" s="718"/>
      <c r="D46" s="717" t="s">
        <v>928</v>
      </c>
      <c r="E46" s="717"/>
      <c r="F46" s="77">
        <v>1</v>
      </c>
      <c r="G46" s="77">
        <f t="shared" ref="G46" si="4">+F46</f>
        <v>1</v>
      </c>
      <c r="H46" s="77">
        <v>0</v>
      </c>
      <c r="I46" s="77" t="s">
        <v>118</v>
      </c>
      <c r="J46" s="13">
        <f t="shared" si="3"/>
        <v>2</v>
      </c>
      <c r="K46" s="13"/>
      <c r="L46" s="13"/>
      <c r="M46" s="13"/>
      <c r="N46" s="13"/>
      <c r="O46" s="13"/>
      <c r="P46" s="13"/>
      <c r="Q46" s="13"/>
      <c r="R46" s="13"/>
      <c r="S46" s="13"/>
      <c r="T46" s="13"/>
      <c r="U46" s="13"/>
      <c r="V46" s="13"/>
      <c r="W46" s="13"/>
      <c r="X46" s="13"/>
      <c r="Y46" s="13"/>
      <c r="Z46" s="13"/>
    </row>
    <row r="47" spans="1:26" ht="33.75" customHeight="1">
      <c r="A47" s="77">
        <v>8</v>
      </c>
      <c r="B47" s="718" t="s">
        <v>88</v>
      </c>
      <c r="C47" s="718"/>
      <c r="D47" s="717" t="s">
        <v>930</v>
      </c>
      <c r="E47" s="717"/>
      <c r="F47" s="77">
        <v>2</v>
      </c>
      <c r="G47" s="77">
        <f t="shared" si="0"/>
        <v>2</v>
      </c>
      <c r="H47" s="77">
        <v>0</v>
      </c>
      <c r="I47" s="77" t="s">
        <v>118</v>
      </c>
      <c r="J47" s="13">
        <f>+J45</f>
        <v>2</v>
      </c>
      <c r="K47" s="13"/>
      <c r="L47" s="13"/>
      <c r="M47" s="13"/>
      <c r="N47" s="13"/>
      <c r="O47" s="13"/>
      <c r="P47" s="13"/>
      <c r="Q47" s="13"/>
      <c r="R47" s="13"/>
      <c r="S47" s="13"/>
      <c r="T47" s="13"/>
      <c r="U47" s="13"/>
      <c r="V47" s="13"/>
      <c r="W47" s="13"/>
      <c r="X47" s="13"/>
      <c r="Y47" s="13"/>
      <c r="Z47" s="13"/>
    </row>
    <row r="48" spans="1:26" ht="33.75" customHeight="1">
      <c r="A48" s="77">
        <v>9</v>
      </c>
      <c r="B48" s="718" t="s">
        <v>931</v>
      </c>
      <c r="C48" s="718"/>
      <c r="D48" s="717" t="s">
        <v>932</v>
      </c>
      <c r="E48" s="717"/>
      <c r="F48" s="77">
        <v>2</v>
      </c>
      <c r="G48" s="77">
        <f t="shared" si="0"/>
        <v>2</v>
      </c>
      <c r="H48" s="77">
        <v>0</v>
      </c>
      <c r="I48" s="77" t="s">
        <v>118</v>
      </c>
      <c r="J48" s="13">
        <f t="shared" si="3"/>
        <v>2</v>
      </c>
      <c r="K48" s="13"/>
      <c r="L48" s="13"/>
      <c r="M48" s="13"/>
      <c r="N48" s="13"/>
      <c r="O48" s="13"/>
      <c r="P48" s="13"/>
      <c r="Q48" s="13"/>
      <c r="R48" s="13"/>
      <c r="S48" s="13"/>
      <c r="T48" s="13"/>
      <c r="U48" s="13"/>
      <c r="V48" s="13"/>
      <c r="W48" s="13"/>
      <c r="X48" s="13"/>
      <c r="Y48" s="13"/>
      <c r="Z48" s="13"/>
    </row>
    <row r="49" spans="1:26" ht="33.75" customHeight="1">
      <c r="A49" s="77">
        <v>11</v>
      </c>
      <c r="B49" s="718" t="s">
        <v>934</v>
      </c>
      <c r="C49" s="718"/>
      <c r="D49" s="717" t="s">
        <v>933</v>
      </c>
      <c r="E49" s="717"/>
      <c r="F49" s="77">
        <v>1</v>
      </c>
      <c r="G49" s="77">
        <f t="shared" si="0"/>
        <v>1</v>
      </c>
      <c r="H49" s="77">
        <v>0</v>
      </c>
      <c r="I49" s="77" t="s">
        <v>118</v>
      </c>
      <c r="J49" s="13">
        <f t="shared" si="3"/>
        <v>2</v>
      </c>
      <c r="K49" s="13"/>
      <c r="L49" s="13"/>
      <c r="M49" s="13"/>
      <c r="N49" s="13"/>
      <c r="O49" s="13"/>
      <c r="P49" s="13"/>
      <c r="Q49" s="13"/>
      <c r="R49" s="13"/>
      <c r="S49" s="13"/>
      <c r="T49" s="13"/>
      <c r="U49" s="13"/>
      <c r="V49" s="13"/>
      <c r="W49" s="13"/>
      <c r="X49" s="13"/>
      <c r="Y49" s="13"/>
      <c r="Z49" s="13"/>
    </row>
    <row r="50" spans="1:26" ht="27" customHeight="1">
      <c r="A50" s="77">
        <v>12</v>
      </c>
      <c r="B50" s="718" t="s">
        <v>935</v>
      </c>
      <c r="C50" s="718"/>
      <c r="D50" s="717" t="s">
        <v>936</v>
      </c>
      <c r="E50" s="717"/>
      <c r="F50" s="77">
        <v>1</v>
      </c>
      <c r="G50" s="77">
        <f t="shared" si="0"/>
        <v>1</v>
      </c>
      <c r="H50" s="77">
        <v>0</v>
      </c>
      <c r="I50" s="77" t="s">
        <v>118</v>
      </c>
      <c r="J50" s="13">
        <f t="shared" si="3"/>
        <v>2</v>
      </c>
      <c r="K50" s="13"/>
      <c r="L50" s="13"/>
      <c r="M50" s="13"/>
      <c r="N50" s="13"/>
      <c r="O50" s="13"/>
      <c r="P50" s="13"/>
      <c r="Q50" s="13"/>
      <c r="R50" s="13"/>
      <c r="S50" s="13"/>
      <c r="T50" s="13"/>
      <c r="U50" s="13"/>
      <c r="V50" s="13"/>
      <c r="W50" s="13"/>
      <c r="X50" s="13"/>
      <c r="Y50" s="13"/>
      <c r="Z50" s="13"/>
    </row>
    <row r="51" spans="1:26" ht="16.5" hidden="1">
      <c r="A51" s="77">
        <v>1</v>
      </c>
      <c r="B51" s="718" t="s">
        <v>915</v>
      </c>
      <c r="C51" s="718"/>
      <c r="D51" s="717" t="s">
        <v>919</v>
      </c>
      <c r="E51" s="717"/>
      <c r="F51" s="77">
        <v>2</v>
      </c>
      <c r="G51" s="77">
        <f>+F51</f>
        <v>2</v>
      </c>
      <c r="H51" s="77">
        <v>0</v>
      </c>
      <c r="I51" s="77" t="s">
        <v>118</v>
      </c>
      <c r="J51" s="13">
        <f>+List!C110</f>
        <v>103</v>
      </c>
      <c r="K51" s="13"/>
      <c r="L51" s="13"/>
      <c r="M51" s="13"/>
      <c r="N51" s="13"/>
      <c r="O51" s="13"/>
      <c r="P51" s="13"/>
      <c r="Q51" s="13"/>
      <c r="R51" s="13"/>
      <c r="S51" s="13"/>
      <c r="T51" s="13"/>
      <c r="U51" s="13"/>
      <c r="V51" s="13"/>
      <c r="W51" s="13"/>
      <c r="X51" s="13"/>
      <c r="Y51" s="13"/>
      <c r="Z51" s="13"/>
    </row>
    <row r="52" spans="1:26" ht="16.5" hidden="1">
      <c r="A52" s="77">
        <v>3</v>
      </c>
      <c r="B52" s="718" t="s">
        <v>916</v>
      </c>
      <c r="C52" s="718"/>
      <c r="D52" s="717" t="s">
        <v>925</v>
      </c>
      <c r="E52" s="717"/>
      <c r="F52" s="77">
        <v>1</v>
      </c>
      <c r="G52" s="77">
        <f t="shared" si="0"/>
        <v>1</v>
      </c>
      <c r="H52" s="77">
        <v>0</v>
      </c>
      <c r="I52" s="77" t="s">
        <v>118</v>
      </c>
      <c r="J52" s="13">
        <f>+J51</f>
        <v>103</v>
      </c>
      <c r="K52" s="13"/>
      <c r="L52" s="13"/>
      <c r="M52" s="13"/>
      <c r="N52" s="13"/>
      <c r="O52" s="13"/>
      <c r="P52" s="13"/>
      <c r="Q52" s="13"/>
      <c r="R52" s="13"/>
      <c r="S52" s="13"/>
      <c r="T52" s="13"/>
      <c r="U52" s="13"/>
      <c r="V52" s="13"/>
      <c r="W52" s="13"/>
      <c r="X52" s="13"/>
      <c r="Y52" s="13"/>
      <c r="Z52" s="13"/>
    </row>
    <row r="53" spans="1:26" ht="16.5" hidden="1">
      <c r="A53" s="77">
        <v>4</v>
      </c>
      <c r="B53" s="718" t="s">
        <v>917</v>
      </c>
      <c r="C53" s="718"/>
      <c r="D53" s="717" t="s">
        <v>924</v>
      </c>
      <c r="E53" s="717"/>
      <c r="F53" s="77">
        <v>1</v>
      </c>
      <c r="G53" s="77">
        <f t="shared" si="0"/>
        <v>1</v>
      </c>
      <c r="H53" s="77">
        <v>0</v>
      </c>
      <c r="I53" s="77" t="s">
        <v>118</v>
      </c>
      <c r="J53" s="13">
        <f t="shared" ref="J53:J57" si="5">+J52</f>
        <v>103</v>
      </c>
      <c r="K53" s="13"/>
      <c r="L53" s="13"/>
      <c r="M53" s="13"/>
      <c r="N53" s="13"/>
      <c r="O53" s="13"/>
      <c r="P53" s="13"/>
      <c r="Q53" s="13"/>
      <c r="R53" s="13"/>
      <c r="S53" s="13"/>
      <c r="T53" s="13"/>
      <c r="U53" s="13"/>
      <c r="V53" s="13"/>
      <c r="W53" s="13"/>
      <c r="X53" s="13"/>
      <c r="Y53" s="13"/>
      <c r="Z53" s="13"/>
    </row>
    <row r="54" spans="1:26" ht="16.5" hidden="1">
      <c r="A54" s="77">
        <v>5</v>
      </c>
      <c r="B54" s="718" t="s">
        <v>918</v>
      </c>
      <c r="C54" s="718"/>
      <c r="D54" s="717" t="s">
        <v>921</v>
      </c>
      <c r="E54" s="717"/>
      <c r="F54" s="77">
        <v>1</v>
      </c>
      <c r="G54" s="77">
        <f t="shared" si="0"/>
        <v>1</v>
      </c>
      <c r="H54" s="77">
        <v>0</v>
      </c>
      <c r="I54" s="77" t="s">
        <v>118</v>
      </c>
      <c r="J54" s="13">
        <f t="shared" si="5"/>
        <v>103</v>
      </c>
      <c r="K54" s="13"/>
      <c r="L54" s="13"/>
      <c r="M54" s="13"/>
      <c r="N54" s="13"/>
      <c r="O54" s="13"/>
      <c r="P54" s="13"/>
      <c r="Q54" s="13"/>
      <c r="R54" s="13"/>
      <c r="S54" s="13"/>
      <c r="T54" s="13"/>
      <c r="U54" s="13"/>
      <c r="V54" s="13"/>
      <c r="W54" s="13"/>
      <c r="X54" s="13"/>
      <c r="Y54" s="13"/>
      <c r="Z54" s="13"/>
    </row>
    <row r="55" spans="1:26" ht="16.5" hidden="1">
      <c r="A55" s="77">
        <v>6</v>
      </c>
      <c r="B55" s="718" t="s">
        <v>922</v>
      </c>
      <c r="C55" s="718"/>
      <c r="D55" s="717" t="s">
        <v>923</v>
      </c>
      <c r="E55" s="717"/>
      <c r="F55" s="77">
        <v>1</v>
      </c>
      <c r="G55" s="77">
        <f t="shared" si="0"/>
        <v>1</v>
      </c>
      <c r="H55" s="77">
        <v>0</v>
      </c>
      <c r="I55" s="77" t="s">
        <v>118</v>
      </c>
      <c r="J55" s="13">
        <f t="shared" si="5"/>
        <v>103</v>
      </c>
      <c r="K55" s="13"/>
      <c r="L55" s="13"/>
      <c r="M55" s="13"/>
      <c r="N55" s="13"/>
      <c r="O55" s="13"/>
      <c r="P55" s="13"/>
      <c r="Q55" s="13"/>
      <c r="R55" s="13"/>
      <c r="S55" s="13"/>
      <c r="T55" s="13"/>
      <c r="U55" s="13"/>
      <c r="V55" s="13"/>
      <c r="W55" s="13"/>
      <c r="X55" s="13"/>
      <c r="Y55" s="13"/>
      <c r="Z55" s="13"/>
    </row>
    <row r="56" spans="1:26" ht="16.5" hidden="1">
      <c r="A56" s="77">
        <v>9</v>
      </c>
      <c r="B56" s="718" t="s">
        <v>88</v>
      </c>
      <c r="C56" s="718"/>
      <c r="D56" s="717" t="s">
        <v>930</v>
      </c>
      <c r="E56" s="717"/>
      <c r="F56" s="77">
        <v>1</v>
      </c>
      <c r="G56" s="77">
        <f t="shared" si="0"/>
        <v>1</v>
      </c>
      <c r="H56" s="77">
        <v>0</v>
      </c>
      <c r="I56" s="77" t="s">
        <v>118</v>
      </c>
      <c r="J56" s="13">
        <f>+J55</f>
        <v>103</v>
      </c>
      <c r="K56" s="13"/>
      <c r="L56" s="13"/>
      <c r="M56" s="13"/>
      <c r="N56" s="13"/>
      <c r="O56" s="13"/>
      <c r="P56" s="13"/>
      <c r="Q56" s="13"/>
      <c r="R56" s="13"/>
      <c r="S56" s="13"/>
      <c r="T56" s="13"/>
      <c r="U56" s="13"/>
      <c r="V56" s="13"/>
      <c r="W56" s="13"/>
      <c r="X56" s="13"/>
      <c r="Y56" s="13"/>
      <c r="Z56" s="13"/>
    </row>
    <row r="57" spans="1:26" ht="16.5" hidden="1">
      <c r="A57" s="77">
        <v>10</v>
      </c>
      <c r="B57" s="718" t="s">
        <v>931</v>
      </c>
      <c r="C57" s="718"/>
      <c r="D57" s="717" t="s">
        <v>932</v>
      </c>
      <c r="E57" s="717"/>
      <c r="F57" s="77">
        <v>1</v>
      </c>
      <c r="G57" s="77">
        <f t="shared" si="0"/>
        <v>1</v>
      </c>
      <c r="H57" s="77">
        <v>0</v>
      </c>
      <c r="I57" s="77" t="s">
        <v>118</v>
      </c>
      <c r="J57" s="13">
        <f t="shared" si="5"/>
        <v>103</v>
      </c>
      <c r="K57" s="13"/>
      <c r="L57" s="13"/>
      <c r="M57" s="13"/>
      <c r="N57" s="13"/>
      <c r="O57" s="13"/>
      <c r="P57" s="13"/>
      <c r="Q57" s="13"/>
      <c r="R57" s="13"/>
      <c r="S57" s="13"/>
      <c r="T57" s="13"/>
      <c r="U57" s="13"/>
      <c r="V57" s="13"/>
      <c r="W57" s="13"/>
      <c r="X57" s="13"/>
      <c r="Y57" s="13"/>
      <c r="Z57" s="13"/>
    </row>
    <row r="58" spans="1:26" ht="16.5" hidden="1">
      <c r="A58" s="77">
        <v>1</v>
      </c>
      <c r="B58" s="718" t="s">
        <v>915</v>
      </c>
      <c r="C58" s="718"/>
      <c r="D58" s="717" t="s">
        <v>920</v>
      </c>
      <c r="E58" s="717"/>
      <c r="F58" s="77">
        <v>1</v>
      </c>
      <c r="G58" s="77">
        <f t="shared" si="0"/>
        <v>1</v>
      </c>
      <c r="H58" s="77">
        <v>0</v>
      </c>
      <c r="I58" s="77" t="s">
        <v>118</v>
      </c>
      <c r="J58" s="13">
        <f>+List!C124</f>
        <v>116</v>
      </c>
      <c r="K58" s="13"/>
      <c r="L58" s="13"/>
      <c r="M58" s="13"/>
      <c r="N58" s="13"/>
      <c r="O58" s="13"/>
      <c r="P58" s="13"/>
      <c r="Q58" s="13"/>
      <c r="R58" s="13"/>
      <c r="S58" s="13"/>
      <c r="T58" s="13"/>
      <c r="U58" s="13"/>
      <c r="V58" s="13"/>
      <c r="W58" s="13"/>
      <c r="X58" s="13"/>
      <c r="Y58" s="13"/>
      <c r="Z58" s="13"/>
    </row>
    <row r="59" spans="1:26" ht="16.5" hidden="1">
      <c r="A59" s="77">
        <v>2</v>
      </c>
      <c r="B59" s="718" t="s">
        <v>916</v>
      </c>
      <c r="C59" s="718"/>
      <c r="D59" s="717" t="s">
        <v>925</v>
      </c>
      <c r="E59" s="717"/>
      <c r="F59" s="77">
        <v>2</v>
      </c>
      <c r="G59" s="77">
        <f t="shared" si="0"/>
        <v>2</v>
      </c>
      <c r="H59" s="77">
        <v>0</v>
      </c>
      <c r="I59" s="77" t="s">
        <v>118</v>
      </c>
      <c r="J59" s="13">
        <f t="shared" ref="J59:J66" si="6">+J58</f>
        <v>116</v>
      </c>
      <c r="K59" s="13"/>
      <c r="L59" s="13"/>
      <c r="M59" s="13"/>
      <c r="N59" s="13"/>
      <c r="O59" s="13"/>
      <c r="P59" s="13"/>
      <c r="Q59" s="13"/>
      <c r="R59" s="13"/>
      <c r="S59" s="13"/>
      <c r="T59" s="13"/>
      <c r="U59" s="13"/>
      <c r="V59" s="13"/>
      <c r="W59" s="13"/>
      <c r="X59" s="13"/>
      <c r="Y59" s="13"/>
      <c r="Z59" s="13"/>
    </row>
    <row r="60" spans="1:26" ht="16.5" hidden="1">
      <c r="A60" s="77">
        <v>3</v>
      </c>
      <c r="B60" s="718" t="s">
        <v>917</v>
      </c>
      <c r="C60" s="718"/>
      <c r="D60" s="717" t="s">
        <v>924</v>
      </c>
      <c r="E60" s="717"/>
      <c r="F60" s="77">
        <v>1</v>
      </c>
      <c r="G60" s="77">
        <f t="shared" si="0"/>
        <v>1</v>
      </c>
      <c r="H60" s="77">
        <v>0</v>
      </c>
      <c r="I60" s="77" t="s">
        <v>118</v>
      </c>
      <c r="J60" s="13">
        <f t="shared" si="6"/>
        <v>116</v>
      </c>
      <c r="K60" s="13"/>
      <c r="L60" s="13"/>
      <c r="M60" s="13"/>
      <c r="N60" s="13"/>
      <c r="O60" s="13"/>
      <c r="P60" s="13"/>
      <c r="Q60" s="13"/>
      <c r="R60" s="13"/>
      <c r="S60" s="13"/>
      <c r="T60" s="13"/>
      <c r="U60" s="13"/>
      <c r="V60" s="13"/>
      <c r="W60" s="13"/>
      <c r="X60" s="13"/>
      <c r="Y60" s="13"/>
      <c r="Z60" s="13"/>
    </row>
    <row r="61" spans="1:26" ht="16.5" hidden="1">
      <c r="A61" s="77">
        <v>4</v>
      </c>
      <c r="B61" s="718" t="s">
        <v>918</v>
      </c>
      <c r="C61" s="718"/>
      <c r="D61" s="717" t="s">
        <v>921</v>
      </c>
      <c r="E61" s="717"/>
      <c r="F61" s="77">
        <v>1</v>
      </c>
      <c r="G61" s="77">
        <f t="shared" si="0"/>
        <v>1</v>
      </c>
      <c r="H61" s="77">
        <v>0</v>
      </c>
      <c r="I61" s="77" t="s">
        <v>118</v>
      </c>
      <c r="J61" s="13">
        <f t="shared" si="6"/>
        <v>116</v>
      </c>
      <c r="K61" s="13"/>
      <c r="L61" s="13"/>
      <c r="M61" s="13"/>
      <c r="N61" s="13"/>
      <c r="O61" s="13"/>
      <c r="P61" s="13"/>
      <c r="Q61" s="13"/>
      <c r="R61" s="13"/>
      <c r="S61" s="13"/>
      <c r="T61" s="13"/>
      <c r="U61" s="13"/>
      <c r="V61" s="13"/>
      <c r="W61" s="13"/>
      <c r="X61" s="13"/>
      <c r="Y61" s="13"/>
      <c r="Z61" s="13"/>
    </row>
    <row r="62" spans="1:26" ht="16.5" hidden="1">
      <c r="A62" s="77">
        <v>5</v>
      </c>
      <c r="B62" s="718" t="s">
        <v>922</v>
      </c>
      <c r="C62" s="718"/>
      <c r="D62" s="717" t="s">
        <v>923</v>
      </c>
      <c r="E62" s="717"/>
      <c r="F62" s="77">
        <v>2</v>
      </c>
      <c r="G62" s="77">
        <f t="shared" si="0"/>
        <v>2</v>
      </c>
      <c r="H62" s="77">
        <v>0</v>
      </c>
      <c r="I62" s="77" t="s">
        <v>118</v>
      </c>
      <c r="J62" s="13">
        <f t="shared" si="6"/>
        <v>116</v>
      </c>
      <c r="K62" s="13"/>
      <c r="L62" s="13"/>
      <c r="M62" s="13"/>
      <c r="N62" s="13"/>
      <c r="O62" s="13"/>
      <c r="P62" s="13"/>
      <c r="Q62" s="13"/>
      <c r="R62" s="13"/>
      <c r="S62" s="13"/>
      <c r="T62" s="13"/>
      <c r="U62" s="13"/>
      <c r="V62" s="13"/>
      <c r="W62" s="13"/>
      <c r="X62" s="13"/>
      <c r="Y62" s="13"/>
      <c r="Z62" s="13"/>
    </row>
    <row r="63" spans="1:26" ht="16.5" hidden="1">
      <c r="A63" s="77">
        <v>6</v>
      </c>
      <c r="B63" s="718" t="s">
        <v>927</v>
      </c>
      <c r="C63" s="718"/>
      <c r="D63" s="717" t="s">
        <v>926</v>
      </c>
      <c r="E63" s="717"/>
      <c r="F63" s="77">
        <v>2</v>
      </c>
      <c r="G63" s="77">
        <f t="shared" si="0"/>
        <v>2</v>
      </c>
      <c r="H63" s="77">
        <v>0</v>
      </c>
      <c r="I63" s="77" t="s">
        <v>118</v>
      </c>
      <c r="J63" s="13">
        <f t="shared" si="6"/>
        <v>116</v>
      </c>
      <c r="K63" s="13"/>
      <c r="L63" s="13"/>
      <c r="M63" s="13"/>
      <c r="N63" s="13"/>
      <c r="O63" s="13"/>
      <c r="P63" s="13"/>
      <c r="Q63" s="13"/>
      <c r="R63" s="13"/>
      <c r="S63" s="13"/>
      <c r="T63" s="13"/>
      <c r="U63" s="13"/>
      <c r="V63" s="13"/>
      <c r="W63" s="13"/>
      <c r="X63" s="13"/>
      <c r="Y63" s="13"/>
      <c r="Z63" s="13"/>
    </row>
    <row r="64" spans="1:26" ht="16.5" hidden="1">
      <c r="A64" s="77">
        <v>7</v>
      </c>
      <c r="B64" s="718" t="s">
        <v>929</v>
      </c>
      <c r="C64" s="718"/>
      <c r="D64" s="717" t="s">
        <v>928</v>
      </c>
      <c r="E64" s="717"/>
      <c r="F64" s="77">
        <v>1</v>
      </c>
      <c r="G64" s="77">
        <f t="shared" si="0"/>
        <v>1</v>
      </c>
      <c r="H64" s="77">
        <v>0</v>
      </c>
      <c r="I64" s="77" t="s">
        <v>118</v>
      </c>
      <c r="J64" s="13">
        <f t="shared" si="6"/>
        <v>116</v>
      </c>
      <c r="K64" s="13"/>
      <c r="L64" s="13"/>
      <c r="M64" s="13"/>
      <c r="N64" s="13"/>
      <c r="O64" s="13"/>
      <c r="P64" s="13"/>
      <c r="Q64" s="13"/>
      <c r="R64" s="13"/>
      <c r="S64" s="13"/>
      <c r="T64" s="13"/>
      <c r="U64" s="13"/>
      <c r="V64" s="13"/>
      <c r="W64" s="13"/>
      <c r="X64" s="13"/>
      <c r="Y64" s="13"/>
      <c r="Z64" s="13"/>
    </row>
    <row r="65" spans="1:26" ht="16.5" hidden="1">
      <c r="A65" s="77">
        <v>8</v>
      </c>
      <c r="B65" s="718" t="s">
        <v>88</v>
      </c>
      <c r="C65" s="718"/>
      <c r="D65" s="717" t="s">
        <v>930</v>
      </c>
      <c r="E65" s="717"/>
      <c r="F65" s="77">
        <v>2</v>
      </c>
      <c r="G65" s="77">
        <f t="shared" si="0"/>
        <v>2</v>
      </c>
      <c r="H65" s="77">
        <v>0</v>
      </c>
      <c r="I65" s="77" t="s">
        <v>118</v>
      </c>
      <c r="J65" s="13">
        <f t="shared" si="6"/>
        <v>116</v>
      </c>
      <c r="K65" s="13"/>
      <c r="L65" s="13"/>
      <c r="M65" s="13"/>
      <c r="N65" s="13"/>
      <c r="O65" s="13"/>
      <c r="P65" s="13"/>
      <c r="Q65" s="13"/>
      <c r="R65" s="13"/>
      <c r="S65" s="13"/>
      <c r="T65" s="13"/>
      <c r="U65" s="13"/>
      <c r="V65" s="13"/>
      <c r="W65" s="13"/>
      <c r="X65" s="13"/>
      <c r="Y65" s="13"/>
      <c r="Z65" s="13"/>
    </row>
    <row r="66" spans="1:26" ht="16.5" hidden="1">
      <c r="A66" s="77">
        <v>9</v>
      </c>
      <c r="B66" s="718" t="s">
        <v>931</v>
      </c>
      <c r="C66" s="718"/>
      <c r="D66" s="717" t="s">
        <v>937</v>
      </c>
      <c r="E66" s="717"/>
      <c r="F66" s="77">
        <v>2</v>
      </c>
      <c r="G66" s="77">
        <f t="shared" si="0"/>
        <v>2</v>
      </c>
      <c r="H66" s="77">
        <v>0</v>
      </c>
      <c r="I66" s="77" t="s">
        <v>118</v>
      </c>
      <c r="J66" s="13">
        <f t="shared" si="6"/>
        <v>116</v>
      </c>
      <c r="K66" s="13"/>
      <c r="L66" s="13"/>
      <c r="M66" s="13"/>
      <c r="N66" s="13"/>
      <c r="O66" s="13"/>
      <c r="P66" s="13"/>
      <c r="Q66" s="13"/>
      <c r="R66" s="13"/>
      <c r="S66" s="13"/>
      <c r="T66" s="13"/>
      <c r="U66" s="13"/>
      <c r="V66" s="13"/>
      <c r="W66" s="13"/>
      <c r="X66" s="13"/>
      <c r="Y66" s="13"/>
      <c r="Z66" s="13"/>
    </row>
    <row r="67" spans="1:26" ht="16.5" hidden="1">
      <c r="A67" s="77">
        <v>1</v>
      </c>
      <c r="B67" s="718" t="s">
        <v>915</v>
      </c>
      <c r="C67" s="718"/>
      <c r="D67" s="717" t="s">
        <v>919</v>
      </c>
      <c r="E67" s="717"/>
      <c r="F67" s="77">
        <v>2</v>
      </c>
      <c r="G67" s="77">
        <f>+F67</f>
        <v>2</v>
      </c>
      <c r="H67" s="77">
        <v>0</v>
      </c>
      <c r="I67" s="77" t="s">
        <v>118</v>
      </c>
      <c r="J67" s="13">
        <f>+List!C266</f>
        <v>252</v>
      </c>
      <c r="K67" s="13"/>
      <c r="L67" s="13"/>
      <c r="M67" s="13"/>
      <c r="N67" s="13"/>
      <c r="O67" s="13"/>
      <c r="P67" s="13"/>
      <c r="Q67" s="13"/>
      <c r="R67" s="13"/>
      <c r="S67" s="13"/>
      <c r="T67" s="13"/>
      <c r="U67" s="13"/>
      <c r="V67" s="13"/>
      <c r="W67" s="13"/>
      <c r="X67" s="13"/>
      <c r="Y67" s="13"/>
      <c r="Z67" s="13"/>
    </row>
    <row r="68" spans="1:26" ht="16.5" hidden="1">
      <c r="A68" s="77">
        <v>3</v>
      </c>
      <c r="B68" s="718" t="s">
        <v>916</v>
      </c>
      <c r="C68" s="718"/>
      <c r="D68" s="717" t="s">
        <v>925</v>
      </c>
      <c r="E68" s="717"/>
      <c r="F68" s="77">
        <v>1</v>
      </c>
      <c r="G68" s="77">
        <f t="shared" si="0"/>
        <v>1</v>
      </c>
      <c r="H68" s="77">
        <v>0</v>
      </c>
      <c r="I68" s="77" t="s">
        <v>118</v>
      </c>
      <c r="J68" s="13">
        <f>+J67</f>
        <v>252</v>
      </c>
      <c r="K68" s="13"/>
      <c r="L68" s="13"/>
      <c r="M68" s="13"/>
      <c r="N68" s="13"/>
      <c r="O68" s="13"/>
      <c r="P68" s="13"/>
      <c r="Q68" s="13"/>
      <c r="R68" s="13"/>
      <c r="S68" s="13"/>
      <c r="T68" s="13"/>
      <c r="U68" s="13"/>
      <c r="V68" s="13"/>
      <c r="W68" s="13"/>
      <c r="X68" s="13"/>
      <c r="Y68" s="13"/>
      <c r="Z68" s="13"/>
    </row>
    <row r="69" spans="1:26" ht="16.5" hidden="1">
      <c r="A69" s="77">
        <v>4</v>
      </c>
      <c r="B69" s="718" t="s">
        <v>917</v>
      </c>
      <c r="C69" s="718"/>
      <c r="D69" s="717" t="s">
        <v>924</v>
      </c>
      <c r="E69" s="717"/>
      <c r="F69" s="77">
        <v>1</v>
      </c>
      <c r="G69" s="77">
        <f t="shared" si="0"/>
        <v>1</v>
      </c>
      <c r="H69" s="77">
        <v>0</v>
      </c>
      <c r="I69" s="77" t="s">
        <v>118</v>
      </c>
      <c r="J69" s="13">
        <f t="shared" ref="J69:J71" si="7">+J68</f>
        <v>252</v>
      </c>
      <c r="K69" s="13"/>
      <c r="L69" s="13"/>
      <c r="M69" s="13"/>
      <c r="N69" s="13"/>
      <c r="O69" s="13"/>
      <c r="P69" s="13"/>
      <c r="Q69" s="13"/>
      <c r="R69" s="13"/>
      <c r="S69" s="13"/>
      <c r="T69" s="13"/>
      <c r="U69" s="13"/>
      <c r="V69" s="13"/>
      <c r="W69" s="13"/>
      <c r="X69" s="13"/>
      <c r="Y69" s="13"/>
      <c r="Z69" s="13"/>
    </row>
    <row r="70" spans="1:26" ht="16.5" hidden="1">
      <c r="A70" s="77">
        <v>5</v>
      </c>
      <c r="B70" s="718" t="s">
        <v>918</v>
      </c>
      <c r="C70" s="718"/>
      <c r="D70" s="717" t="s">
        <v>921</v>
      </c>
      <c r="E70" s="717"/>
      <c r="F70" s="77">
        <v>1</v>
      </c>
      <c r="G70" s="77">
        <f t="shared" si="0"/>
        <v>1</v>
      </c>
      <c r="H70" s="77">
        <v>0</v>
      </c>
      <c r="I70" s="77" t="s">
        <v>118</v>
      </c>
      <c r="J70" s="13">
        <f t="shared" si="7"/>
        <v>252</v>
      </c>
      <c r="K70" s="13"/>
      <c r="L70" s="13"/>
      <c r="M70" s="13"/>
      <c r="N70" s="13"/>
      <c r="O70" s="13"/>
      <c r="P70" s="13"/>
      <c r="Q70" s="13"/>
      <c r="R70" s="13"/>
      <c r="S70" s="13"/>
      <c r="T70" s="13"/>
      <c r="U70" s="13"/>
      <c r="V70" s="13"/>
      <c r="W70" s="13"/>
      <c r="X70" s="13"/>
      <c r="Y70" s="13"/>
      <c r="Z70" s="13"/>
    </row>
    <row r="71" spans="1:26" ht="16.5" hidden="1">
      <c r="A71" s="77">
        <v>6</v>
      </c>
      <c r="B71" s="718" t="s">
        <v>922</v>
      </c>
      <c r="C71" s="718"/>
      <c r="D71" s="717" t="s">
        <v>923</v>
      </c>
      <c r="E71" s="717"/>
      <c r="F71" s="77">
        <v>1</v>
      </c>
      <c r="G71" s="77">
        <f t="shared" si="0"/>
        <v>1</v>
      </c>
      <c r="H71" s="77">
        <v>0</v>
      </c>
      <c r="I71" s="77" t="s">
        <v>118</v>
      </c>
      <c r="J71" s="13">
        <f t="shared" si="7"/>
        <v>252</v>
      </c>
      <c r="K71" s="13"/>
      <c r="L71" s="13"/>
      <c r="M71" s="13"/>
      <c r="N71" s="13"/>
      <c r="O71" s="13"/>
      <c r="P71" s="13"/>
      <c r="Q71" s="13"/>
      <c r="R71" s="13"/>
      <c r="S71" s="13"/>
      <c r="T71" s="13"/>
      <c r="U71" s="13"/>
      <c r="V71" s="13"/>
      <c r="W71" s="13"/>
      <c r="X71" s="13"/>
      <c r="Y71" s="13"/>
      <c r="Z71" s="13"/>
    </row>
    <row r="72" spans="1:26" ht="16.5" hidden="1">
      <c r="A72" s="77">
        <v>9</v>
      </c>
      <c r="B72" s="718" t="s">
        <v>88</v>
      </c>
      <c r="C72" s="718"/>
      <c r="D72" s="717" t="s">
        <v>930</v>
      </c>
      <c r="E72" s="717"/>
      <c r="F72" s="77">
        <v>1</v>
      </c>
      <c r="G72" s="77">
        <f t="shared" si="0"/>
        <v>1</v>
      </c>
      <c r="H72" s="77">
        <v>0</v>
      </c>
      <c r="I72" s="77" t="s">
        <v>118</v>
      </c>
      <c r="J72" s="13">
        <f>+J71</f>
        <v>252</v>
      </c>
      <c r="K72" s="13"/>
      <c r="L72" s="13"/>
      <c r="M72" s="13"/>
      <c r="N72" s="13"/>
      <c r="O72" s="13"/>
      <c r="P72" s="13"/>
      <c r="Q72" s="13"/>
      <c r="R72" s="13"/>
      <c r="S72" s="13"/>
      <c r="T72" s="13"/>
      <c r="U72" s="13"/>
      <c r="V72" s="13"/>
      <c r="W72" s="13"/>
      <c r="X72" s="13"/>
      <c r="Y72" s="13"/>
      <c r="Z72" s="13"/>
    </row>
    <row r="73" spans="1:26" ht="16.5" hidden="1">
      <c r="A73" s="77">
        <v>10</v>
      </c>
      <c r="B73" s="718" t="s">
        <v>931</v>
      </c>
      <c r="C73" s="718"/>
      <c r="D73" s="717" t="s">
        <v>932</v>
      </c>
      <c r="E73" s="717"/>
      <c r="F73" s="77">
        <v>1</v>
      </c>
      <c r="G73" s="77">
        <f t="shared" si="0"/>
        <v>1</v>
      </c>
      <c r="H73" s="77">
        <v>0</v>
      </c>
      <c r="I73" s="77" t="s">
        <v>118</v>
      </c>
      <c r="J73" s="13">
        <f t="shared" ref="J73" si="8">+J72</f>
        <v>252</v>
      </c>
      <c r="K73" s="13"/>
      <c r="L73" s="13"/>
      <c r="M73" s="13"/>
      <c r="N73" s="13"/>
      <c r="O73" s="13"/>
      <c r="P73" s="13"/>
      <c r="Q73" s="13"/>
      <c r="R73" s="13"/>
      <c r="S73" s="13"/>
      <c r="T73" s="13"/>
      <c r="U73" s="13"/>
      <c r="V73" s="13"/>
      <c r="W73" s="13"/>
      <c r="X73" s="13"/>
      <c r="Y73" s="13"/>
      <c r="Z73" s="13"/>
    </row>
    <row r="74" spans="1:26" ht="16.5" hidden="1">
      <c r="A74" s="77">
        <v>1</v>
      </c>
      <c r="B74" s="718" t="s">
        <v>915</v>
      </c>
      <c r="C74" s="718"/>
      <c r="D74" s="717" t="s">
        <v>920</v>
      </c>
      <c r="E74" s="717"/>
      <c r="F74" s="77">
        <v>1</v>
      </c>
      <c r="G74" s="77">
        <f t="shared" si="0"/>
        <v>1</v>
      </c>
      <c r="H74" s="77">
        <v>0</v>
      </c>
      <c r="I74" s="77" t="s">
        <v>118</v>
      </c>
      <c r="J74" s="13">
        <f>+List!C280</f>
        <v>265</v>
      </c>
      <c r="K74" s="13"/>
      <c r="L74" s="13"/>
      <c r="M74" s="13"/>
      <c r="N74" s="13"/>
      <c r="O74" s="13"/>
      <c r="P74" s="13"/>
      <c r="Q74" s="13"/>
      <c r="R74" s="13"/>
      <c r="S74" s="13"/>
      <c r="T74" s="13"/>
      <c r="U74" s="13"/>
      <c r="V74" s="13"/>
      <c r="W74" s="13"/>
      <c r="X74" s="13"/>
      <c r="Y74" s="13"/>
      <c r="Z74" s="13"/>
    </row>
    <row r="75" spans="1:26" ht="16.5" hidden="1">
      <c r="A75" s="77">
        <v>2</v>
      </c>
      <c r="B75" s="718" t="s">
        <v>916</v>
      </c>
      <c r="C75" s="718"/>
      <c r="D75" s="717" t="s">
        <v>925</v>
      </c>
      <c r="E75" s="717"/>
      <c r="F75" s="77">
        <v>2</v>
      </c>
      <c r="G75" s="77">
        <f t="shared" si="0"/>
        <v>2</v>
      </c>
      <c r="H75" s="77">
        <v>0</v>
      </c>
      <c r="I75" s="77" t="s">
        <v>118</v>
      </c>
      <c r="J75" s="13">
        <f t="shared" ref="J75:J82" si="9">+J74</f>
        <v>265</v>
      </c>
      <c r="K75" s="13"/>
      <c r="L75" s="13"/>
      <c r="M75" s="13"/>
      <c r="N75" s="13"/>
      <c r="O75" s="13"/>
      <c r="P75" s="13"/>
      <c r="Q75" s="13"/>
      <c r="R75" s="13"/>
      <c r="S75" s="13"/>
      <c r="T75" s="13"/>
      <c r="U75" s="13"/>
      <c r="V75" s="13"/>
      <c r="W75" s="13"/>
      <c r="X75" s="13"/>
      <c r="Y75" s="13"/>
      <c r="Z75" s="13"/>
    </row>
    <row r="76" spans="1:26" ht="16.5" hidden="1">
      <c r="A76" s="77">
        <v>3</v>
      </c>
      <c r="B76" s="718" t="s">
        <v>917</v>
      </c>
      <c r="C76" s="718"/>
      <c r="D76" s="717" t="s">
        <v>924</v>
      </c>
      <c r="E76" s="717"/>
      <c r="F76" s="77">
        <v>1</v>
      </c>
      <c r="G76" s="77">
        <f t="shared" si="0"/>
        <v>1</v>
      </c>
      <c r="H76" s="77">
        <v>0</v>
      </c>
      <c r="I76" s="77" t="s">
        <v>118</v>
      </c>
      <c r="J76" s="13">
        <f t="shared" si="9"/>
        <v>265</v>
      </c>
      <c r="K76" s="13"/>
      <c r="L76" s="13"/>
      <c r="M76" s="13"/>
      <c r="N76" s="13"/>
      <c r="O76" s="13"/>
      <c r="P76" s="13"/>
      <c r="Q76" s="13"/>
      <c r="R76" s="13"/>
      <c r="S76" s="13"/>
      <c r="T76" s="13"/>
      <c r="U76" s="13"/>
      <c r="V76" s="13"/>
      <c r="W76" s="13"/>
      <c r="X76" s="13"/>
      <c r="Y76" s="13"/>
      <c r="Z76" s="13"/>
    </row>
    <row r="77" spans="1:26" ht="16.5" hidden="1">
      <c r="A77" s="77">
        <v>4</v>
      </c>
      <c r="B77" s="718" t="s">
        <v>918</v>
      </c>
      <c r="C77" s="718"/>
      <c r="D77" s="717" t="s">
        <v>921</v>
      </c>
      <c r="E77" s="717"/>
      <c r="F77" s="77">
        <v>1</v>
      </c>
      <c r="G77" s="77">
        <f t="shared" si="0"/>
        <v>1</v>
      </c>
      <c r="H77" s="77">
        <v>0</v>
      </c>
      <c r="I77" s="77" t="s">
        <v>118</v>
      </c>
      <c r="J77" s="13">
        <f t="shared" si="9"/>
        <v>265</v>
      </c>
      <c r="K77" s="13"/>
      <c r="L77" s="13"/>
      <c r="M77" s="13"/>
      <c r="N77" s="13"/>
      <c r="O77" s="13"/>
      <c r="P77" s="13"/>
      <c r="Q77" s="13"/>
      <c r="R77" s="13"/>
      <c r="S77" s="13"/>
      <c r="T77" s="13"/>
      <c r="U77" s="13"/>
      <c r="V77" s="13"/>
      <c r="W77" s="13"/>
      <c r="X77" s="13"/>
      <c r="Y77" s="13"/>
      <c r="Z77" s="13"/>
    </row>
    <row r="78" spans="1:26" ht="16.5" hidden="1">
      <c r="A78" s="77">
        <v>5</v>
      </c>
      <c r="B78" s="718" t="s">
        <v>922</v>
      </c>
      <c r="C78" s="718"/>
      <c r="D78" s="717" t="s">
        <v>923</v>
      </c>
      <c r="E78" s="717"/>
      <c r="F78" s="77">
        <v>2</v>
      </c>
      <c r="G78" s="77">
        <f t="shared" si="0"/>
        <v>2</v>
      </c>
      <c r="H78" s="77">
        <v>0</v>
      </c>
      <c r="I78" s="77" t="s">
        <v>118</v>
      </c>
      <c r="J78" s="13">
        <f t="shared" si="9"/>
        <v>265</v>
      </c>
      <c r="K78" s="13"/>
      <c r="L78" s="13"/>
      <c r="M78" s="13"/>
      <c r="N78" s="13"/>
      <c r="O78" s="13"/>
      <c r="P78" s="13"/>
      <c r="Q78" s="13"/>
      <c r="R78" s="13"/>
      <c r="S78" s="13"/>
      <c r="T78" s="13"/>
      <c r="U78" s="13"/>
      <c r="V78" s="13"/>
      <c r="W78" s="13"/>
      <c r="X78" s="13"/>
      <c r="Y78" s="13"/>
      <c r="Z78" s="13"/>
    </row>
    <row r="79" spans="1:26" ht="16.5" hidden="1">
      <c r="A79" s="77">
        <v>6</v>
      </c>
      <c r="B79" s="718" t="s">
        <v>927</v>
      </c>
      <c r="C79" s="718"/>
      <c r="D79" s="717" t="s">
        <v>926</v>
      </c>
      <c r="E79" s="717"/>
      <c r="F79" s="77">
        <v>2</v>
      </c>
      <c r="G79" s="77">
        <f t="shared" si="0"/>
        <v>2</v>
      </c>
      <c r="H79" s="77">
        <v>0</v>
      </c>
      <c r="I79" s="77" t="s">
        <v>118</v>
      </c>
      <c r="J79" s="13">
        <f t="shared" si="9"/>
        <v>265</v>
      </c>
      <c r="K79" s="13"/>
      <c r="L79" s="13"/>
      <c r="M79" s="13"/>
      <c r="N79" s="13"/>
      <c r="O79" s="13"/>
      <c r="P79" s="13"/>
      <c r="Q79" s="13"/>
      <c r="R79" s="13"/>
      <c r="S79" s="13"/>
      <c r="T79" s="13"/>
      <c r="U79" s="13"/>
      <c r="V79" s="13"/>
      <c r="W79" s="13"/>
      <c r="X79" s="13"/>
      <c r="Y79" s="13"/>
      <c r="Z79" s="13"/>
    </row>
    <row r="80" spans="1:26" ht="16.5" hidden="1">
      <c r="A80" s="77">
        <v>7</v>
      </c>
      <c r="B80" s="718" t="s">
        <v>929</v>
      </c>
      <c r="C80" s="718"/>
      <c r="D80" s="717" t="s">
        <v>928</v>
      </c>
      <c r="E80" s="717"/>
      <c r="F80" s="77">
        <v>1</v>
      </c>
      <c r="G80" s="77">
        <f t="shared" si="0"/>
        <v>1</v>
      </c>
      <c r="H80" s="77">
        <v>0</v>
      </c>
      <c r="I80" s="77" t="s">
        <v>118</v>
      </c>
      <c r="J80" s="13">
        <f t="shared" si="9"/>
        <v>265</v>
      </c>
      <c r="K80" s="13"/>
      <c r="L80" s="13"/>
      <c r="M80" s="13"/>
      <c r="N80" s="13"/>
      <c r="O80" s="13"/>
      <c r="P80" s="13"/>
      <c r="Q80" s="13"/>
      <c r="R80" s="13"/>
      <c r="S80" s="13"/>
      <c r="T80" s="13"/>
      <c r="U80" s="13"/>
      <c r="V80" s="13"/>
      <c r="W80" s="13"/>
      <c r="X80" s="13"/>
      <c r="Y80" s="13"/>
      <c r="Z80" s="13"/>
    </row>
    <row r="81" spans="1:26" ht="16.5" hidden="1">
      <c r="A81" s="77">
        <v>8</v>
      </c>
      <c r="B81" s="718" t="s">
        <v>88</v>
      </c>
      <c r="C81" s="718"/>
      <c r="D81" s="717" t="s">
        <v>930</v>
      </c>
      <c r="E81" s="717"/>
      <c r="F81" s="77">
        <v>2</v>
      </c>
      <c r="G81" s="77">
        <f t="shared" si="0"/>
        <v>2</v>
      </c>
      <c r="H81" s="77">
        <v>0</v>
      </c>
      <c r="I81" s="77" t="s">
        <v>118</v>
      </c>
      <c r="J81" s="13">
        <f t="shared" si="9"/>
        <v>265</v>
      </c>
      <c r="K81" s="13"/>
      <c r="L81" s="13"/>
      <c r="M81" s="13"/>
      <c r="N81" s="13"/>
      <c r="O81" s="13"/>
      <c r="P81" s="13"/>
      <c r="Q81" s="13"/>
      <c r="R81" s="13"/>
      <c r="S81" s="13"/>
      <c r="T81" s="13"/>
      <c r="U81" s="13"/>
      <c r="V81" s="13"/>
      <c r="W81" s="13"/>
      <c r="X81" s="13"/>
      <c r="Y81" s="13"/>
      <c r="Z81" s="13"/>
    </row>
    <row r="82" spans="1:26" ht="16.5" hidden="1">
      <c r="A82" s="77">
        <v>9</v>
      </c>
      <c r="B82" s="718" t="s">
        <v>931</v>
      </c>
      <c r="C82" s="718"/>
      <c r="D82" s="717" t="s">
        <v>937</v>
      </c>
      <c r="E82" s="717"/>
      <c r="F82" s="77">
        <v>2</v>
      </c>
      <c r="G82" s="77">
        <f t="shared" si="0"/>
        <v>2</v>
      </c>
      <c r="H82" s="77">
        <v>0</v>
      </c>
      <c r="I82" s="77" t="s">
        <v>118</v>
      </c>
      <c r="J82" s="13">
        <f t="shared" si="9"/>
        <v>265</v>
      </c>
      <c r="K82" s="13"/>
      <c r="L82" s="13"/>
      <c r="M82" s="13"/>
      <c r="N82" s="13"/>
      <c r="O82" s="13"/>
      <c r="P82" s="13"/>
      <c r="Q82" s="13"/>
      <c r="R82" s="13"/>
      <c r="S82" s="13"/>
      <c r="T82" s="13"/>
      <c r="U82" s="13"/>
      <c r="V82" s="13"/>
      <c r="W82" s="13"/>
      <c r="X82" s="13"/>
      <c r="Y82" s="13"/>
      <c r="Z82" s="13"/>
    </row>
    <row r="83" spans="1:26" ht="16.5" hidden="1">
      <c r="A83" s="77">
        <v>1</v>
      </c>
      <c r="B83" s="718" t="s">
        <v>938</v>
      </c>
      <c r="C83" s="718"/>
      <c r="D83" s="717" t="s">
        <v>939</v>
      </c>
      <c r="E83" s="717"/>
      <c r="F83" s="77">
        <v>1</v>
      </c>
      <c r="G83" s="77">
        <f t="shared" si="0"/>
        <v>1</v>
      </c>
      <c r="H83" s="77">
        <v>0</v>
      </c>
      <c r="I83" s="77" t="s">
        <v>118</v>
      </c>
      <c r="J83" s="13">
        <f>+List!C342</f>
        <v>324</v>
      </c>
      <c r="K83" s="13"/>
      <c r="L83" s="13"/>
      <c r="M83" s="13"/>
      <c r="N83" s="13"/>
      <c r="O83" s="13"/>
      <c r="P83" s="13"/>
      <c r="Q83" s="13"/>
      <c r="R83" s="13"/>
      <c r="S83" s="13"/>
      <c r="T83" s="13"/>
      <c r="U83" s="13"/>
      <c r="V83" s="13"/>
      <c r="W83" s="13"/>
      <c r="X83" s="13"/>
      <c r="Y83" s="13"/>
      <c r="Z83" s="13"/>
    </row>
    <row r="84" spans="1:26" ht="16.5" hidden="1">
      <c r="A84" s="77">
        <v>2</v>
      </c>
      <c r="B84" s="718" t="s">
        <v>915</v>
      </c>
      <c r="C84" s="718"/>
      <c r="D84" s="717" t="s">
        <v>920</v>
      </c>
      <c r="E84" s="717"/>
      <c r="F84" s="77">
        <v>1</v>
      </c>
      <c r="G84" s="77">
        <f t="shared" si="0"/>
        <v>1</v>
      </c>
      <c r="H84" s="77">
        <v>0</v>
      </c>
      <c r="I84" s="77" t="s">
        <v>118</v>
      </c>
      <c r="J84" s="13">
        <f>+J83</f>
        <v>324</v>
      </c>
      <c r="K84" s="13"/>
      <c r="L84" s="13"/>
      <c r="M84" s="13"/>
      <c r="N84" s="13"/>
      <c r="O84" s="13"/>
      <c r="P84" s="13"/>
      <c r="Q84" s="13"/>
      <c r="R84" s="13"/>
      <c r="S84" s="13"/>
      <c r="T84" s="13"/>
      <c r="U84" s="13"/>
      <c r="V84" s="13"/>
      <c r="W84" s="13"/>
      <c r="X84" s="13"/>
      <c r="Y84" s="13"/>
      <c r="Z84" s="13"/>
    </row>
    <row r="85" spans="1:26" ht="16.5" hidden="1">
      <c r="A85" s="77">
        <v>3</v>
      </c>
      <c r="B85" s="718" t="s">
        <v>916</v>
      </c>
      <c r="C85" s="718"/>
      <c r="D85" s="717" t="s">
        <v>925</v>
      </c>
      <c r="E85" s="717"/>
      <c r="F85" s="77">
        <v>2</v>
      </c>
      <c r="G85" s="77">
        <f t="shared" si="0"/>
        <v>2</v>
      </c>
      <c r="H85" s="77">
        <v>0</v>
      </c>
      <c r="I85" s="77" t="s">
        <v>118</v>
      </c>
      <c r="J85" s="13">
        <f>+J83</f>
        <v>324</v>
      </c>
      <c r="K85" s="13"/>
      <c r="L85" s="13"/>
      <c r="M85" s="13"/>
      <c r="N85" s="13"/>
      <c r="O85" s="13"/>
      <c r="P85" s="13"/>
      <c r="Q85" s="13"/>
      <c r="R85" s="13"/>
      <c r="S85" s="13"/>
      <c r="T85" s="13"/>
      <c r="U85" s="13"/>
      <c r="V85" s="13"/>
      <c r="W85" s="13"/>
      <c r="X85" s="13"/>
      <c r="Y85" s="13"/>
      <c r="Z85" s="13"/>
    </row>
    <row r="86" spans="1:26" ht="16.5" hidden="1">
      <c r="A86" s="77">
        <v>4</v>
      </c>
      <c r="B86" s="718" t="s">
        <v>917</v>
      </c>
      <c r="C86" s="718"/>
      <c r="D86" s="717" t="s">
        <v>924</v>
      </c>
      <c r="E86" s="717"/>
      <c r="F86" s="77">
        <v>1</v>
      </c>
      <c r="G86" s="77">
        <f t="shared" si="0"/>
        <v>1</v>
      </c>
      <c r="H86" s="77">
        <v>0</v>
      </c>
      <c r="I86" s="77" t="s">
        <v>118</v>
      </c>
      <c r="J86" s="13">
        <f t="shared" ref="J86:J91" si="10">+J85</f>
        <v>324</v>
      </c>
      <c r="K86" s="13"/>
      <c r="L86" s="13"/>
      <c r="M86" s="13"/>
      <c r="N86" s="13"/>
      <c r="O86" s="13"/>
      <c r="P86" s="13"/>
      <c r="Q86" s="13"/>
      <c r="R86" s="13"/>
      <c r="S86" s="13"/>
      <c r="T86" s="13"/>
      <c r="U86" s="13"/>
      <c r="V86" s="13"/>
      <c r="W86" s="13"/>
      <c r="X86" s="13"/>
      <c r="Y86" s="13"/>
      <c r="Z86" s="13"/>
    </row>
    <row r="87" spans="1:26" ht="16.5" hidden="1">
      <c r="A87" s="77">
        <v>5</v>
      </c>
      <c r="B87" s="718" t="s">
        <v>918</v>
      </c>
      <c r="C87" s="718"/>
      <c r="D87" s="717" t="s">
        <v>921</v>
      </c>
      <c r="E87" s="717"/>
      <c r="F87" s="77">
        <v>1</v>
      </c>
      <c r="G87" s="77">
        <f t="shared" si="0"/>
        <v>1</v>
      </c>
      <c r="H87" s="77">
        <v>0</v>
      </c>
      <c r="I87" s="77" t="s">
        <v>118</v>
      </c>
      <c r="J87" s="13">
        <f t="shared" si="10"/>
        <v>324</v>
      </c>
      <c r="K87" s="13"/>
      <c r="L87" s="13"/>
      <c r="M87" s="13"/>
      <c r="N87" s="13"/>
      <c r="O87" s="13"/>
      <c r="P87" s="13"/>
      <c r="Q87" s="13"/>
      <c r="R87" s="13"/>
      <c r="S87" s="13"/>
      <c r="T87" s="13"/>
      <c r="U87" s="13"/>
      <c r="V87" s="13"/>
      <c r="W87" s="13"/>
      <c r="X87" s="13"/>
      <c r="Y87" s="13"/>
      <c r="Z87" s="13"/>
    </row>
    <row r="88" spans="1:26" ht="16.5" hidden="1">
      <c r="A88" s="77">
        <v>6</v>
      </c>
      <c r="B88" s="718" t="s">
        <v>922</v>
      </c>
      <c r="C88" s="718"/>
      <c r="D88" s="717" t="s">
        <v>923</v>
      </c>
      <c r="E88" s="717"/>
      <c r="F88" s="77">
        <v>2</v>
      </c>
      <c r="G88" s="77">
        <f t="shared" si="0"/>
        <v>2</v>
      </c>
      <c r="H88" s="77">
        <v>0</v>
      </c>
      <c r="I88" s="77" t="s">
        <v>118</v>
      </c>
      <c r="J88" s="13">
        <f t="shared" si="10"/>
        <v>324</v>
      </c>
      <c r="K88" s="13"/>
      <c r="L88" s="13"/>
      <c r="M88" s="13"/>
      <c r="N88" s="13"/>
      <c r="O88" s="13"/>
      <c r="P88" s="13"/>
      <c r="Q88" s="13"/>
      <c r="R88" s="13"/>
      <c r="S88" s="13"/>
      <c r="T88" s="13"/>
      <c r="U88" s="13"/>
      <c r="V88" s="13"/>
      <c r="W88" s="13"/>
      <c r="X88" s="13"/>
      <c r="Y88" s="13"/>
      <c r="Z88" s="13"/>
    </row>
    <row r="89" spans="1:26" ht="16.5" hidden="1">
      <c r="A89" s="77">
        <v>7</v>
      </c>
      <c r="B89" s="718" t="s">
        <v>927</v>
      </c>
      <c r="C89" s="718"/>
      <c r="D89" s="717" t="s">
        <v>926</v>
      </c>
      <c r="E89" s="717"/>
      <c r="F89" s="77">
        <v>1</v>
      </c>
      <c r="G89" s="77">
        <f t="shared" si="0"/>
        <v>1</v>
      </c>
      <c r="H89" s="77">
        <v>0</v>
      </c>
      <c r="I89" s="77" t="s">
        <v>118</v>
      </c>
      <c r="J89" s="13">
        <f t="shared" si="10"/>
        <v>324</v>
      </c>
      <c r="K89" s="13"/>
      <c r="L89" s="13"/>
      <c r="M89" s="13"/>
      <c r="N89" s="13"/>
      <c r="O89" s="13"/>
      <c r="P89" s="13"/>
      <c r="Q89" s="13"/>
      <c r="R89" s="13"/>
      <c r="S89" s="13"/>
      <c r="T89" s="13"/>
      <c r="U89" s="13"/>
      <c r="V89" s="13"/>
      <c r="W89" s="13"/>
      <c r="X89" s="13"/>
      <c r="Y89" s="13"/>
      <c r="Z89" s="13"/>
    </row>
    <row r="90" spans="1:26" ht="16.5" hidden="1">
      <c r="A90" s="77">
        <v>8</v>
      </c>
      <c r="B90" s="718" t="s">
        <v>88</v>
      </c>
      <c r="C90" s="718"/>
      <c r="D90" s="717" t="s">
        <v>930</v>
      </c>
      <c r="E90" s="717"/>
      <c r="F90" s="77">
        <v>2</v>
      </c>
      <c r="G90" s="77">
        <f t="shared" si="0"/>
        <v>2</v>
      </c>
      <c r="H90" s="77">
        <v>0</v>
      </c>
      <c r="I90" s="77" t="s">
        <v>118</v>
      </c>
      <c r="J90" s="13">
        <f t="shared" si="10"/>
        <v>324</v>
      </c>
      <c r="K90" s="13"/>
      <c r="L90" s="13"/>
      <c r="M90" s="13"/>
      <c r="N90" s="13"/>
      <c r="O90" s="13"/>
      <c r="P90" s="13"/>
      <c r="Q90" s="13"/>
      <c r="R90" s="13"/>
      <c r="S90" s="13"/>
      <c r="T90" s="13"/>
      <c r="U90" s="13"/>
      <c r="V90" s="13"/>
      <c r="W90" s="13"/>
      <c r="X90" s="13"/>
      <c r="Y90" s="13"/>
      <c r="Z90" s="13"/>
    </row>
    <row r="91" spans="1:26" ht="16.5" hidden="1">
      <c r="A91" s="77">
        <v>9</v>
      </c>
      <c r="B91" s="718" t="s">
        <v>931</v>
      </c>
      <c r="C91" s="718"/>
      <c r="D91" s="717" t="s">
        <v>937</v>
      </c>
      <c r="E91" s="717"/>
      <c r="F91" s="77">
        <v>2</v>
      </c>
      <c r="G91" s="77">
        <f t="shared" si="0"/>
        <v>2</v>
      </c>
      <c r="H91" s="77">
        <v>0</v>
      </c>
      <c r="I91" s="77" t="s">
        <v>118</v>
      </c>
      <c r="J91" s="13">
        <f t="shared" si="10"/>
        <v>324</v>
      </c>
      <c r="K91" s="13"/>
      <c r="L91" s="13"/>
      <c r="M91" s="13"/>
      <c r="N91" s="13"/>
      <c r="O91" s="13"/>
      <c r="P91" s="13"/>
      <c r="Q91" s="13"/>
      <c r="R91" s="13"/>
      <c r="S91" s="13"/>
      <c r="T91" s="13"/>
      <c r="U91" s="13"/>
      <c r="V91" s="13"/>
      <c r="W91" s="13"/>
      <c r="X91" s="13"/>
      <c r="Y91" s="13"/>
      <c r="Z91" s="13"/>
    </row>
    <row r="92" spans="1:26" ht="16.5" hidden="1">
      <c r="A92" s="77">
        <v>1</v>
      </c>
      <c r="B92" s="718" t="s">
        <v>940</v>
      </c>
      <c r="C92" s="718"/>
      <c r="D92" s="717" t="s">
        <v>941</v>
      </c>
      <c r="E92" s="717"/>
      <c r="F92" s="77">
        <v>1</v>
      </c>
      <c r="G92" s="77">
        <f t="shared" si="0"/>
        <v>1</v>
      </c>
      <c r="H92" s="77">
        <v>0</v>
      </c>
      <c r="I92" s="77" t="s">
        <v>118</v>
      </c>
      <c r="J92" s="13">
        <f>+List!C474</f>
        <v>450</v>
      </c>
      <c r="K92" s="13"/>
      <c r="L92" s="13"/>
      <c r="M92" s="13"/>
      <c r="N92" s="13"/>
      <c r="O92" s="13"/>
      <c r="P92" s="13"/>
      <c r="Q92" s="13"/>
      <c r="R92" s="13"/>
      <c r="S92" s="13"/>
      <c r="T92" s="13"/>
      <c r="U92" s="13"/>
      <c r="V92" s="13"/>
      <c r="W92" s="13"/>
      <c r="X92" s="13"/>
      <c r="Y92" s="13"/>
      <c r="Z92" s="13"/>
    </row>
    <row r="93" spans="1:26" ht="16.5" hidden="1">
      <c r="A93" s="77">
        <v>2</v>
      </c>
      <c r="B93" s="718" t="s">
        <v>915</v>
      </c>
      <c r="C93" s="718"/>
      <c r="D93" s="717" t="s">
        <v>920</v>
      </c>
      <c r="E93" s="717"/>
      <c r="F93" s="77">
        <v>1</v>
      </c>
      <c r="G93" s="77">
        <f t="shared" ref="G93:G99" si="11">+F93</f>
        <v>1</v>
      </c>
      <c r="H93" s="77">
        <v>0</v>
      </c>
      <c r="I93" s="77" t="s">
        <v>118</v>
      </c>
      <c r="J93" s="13">
        <f>+J92</f>
        <v>450</v>
      </c>
      <c r="K93" s="13"/>
      <c r="L93" s="13"/>
      <c r="M93" s="13"/>
      <c r="N93" s="13"/>
      <c r="O93" s="13"/>
      <c r="P93" s="13"/>
      <c r="Q93" s="13"/>
      <c r="R93" s="13"/>
      <c r="S93" s="13"/>
      <c r="T93" s="13"/>
      <c r="U93" s="13"/>
      <c r="V93" s="13"/>
      <c r="W93" s="13"/>
      <c r="X93" s="13"/>
      <c r="Y93" s="13"/>
      <c r="Z93" s="13"/>
    </row>
    <row r="94" spans="1:26" ht="16.5" hidden="1">
      <c r="A94" s="77">
        <v>3</v>
      </c>
      <c r="B94" s="718" t="s">
        <v>916</v>
      </c>
      <c r="C94" s="718"/>
      <c r="D94" s="717" t="s">
        <v>925</v>
      </c>
      <c r="E94" s="717"/>
      <c r="F94" s="77">
        <v>2</v>
      </c>
      <c r="G94" s="77">
        <f t="shared" si="11"/>
        <v>2</v>
      </c>
      <c r="H94" s="77">
        <v>0</v>
      </c>
      <c r="I94" s="77" t="s">
        <v>118</v>
      </c>
      <c r="J94" s="13">
        <f>+J92</f>
        <v>450</v>
      </c>
      <c r="K94" s="13"/>
      <c r="L94" s="13"/>
      <c r="M94" s="13"/>
      <c r="N94" s="13"/>
      <c r="O94" s="13"/>
      <c r="P94" s="13"/>
      <c r="Q94" s="13"/>
      <c r="R94" s="13"/>
      <c r="S94" s="13"/>
      <c r="T94" s="13"/>
      <c r="U94" s="13"/>
      <c r="V94" s="13"/>
      <c r="W94" s="13"/>
      <c r="X94" s="13"/>
      <c r="Y94" s="13"/>
      <c r="Z94" s="13"/>
    </row>
    <row r="95" spans="1:26" ht="16.5" hidden="1">
      <c r="A95" s="77">
        <v>4</v>
      </c>
      <c r="B95" s="718" t="s">
        <v>917</v>
      </c>
      <c r="C95" s="718"/>
      <c r="D95" s="717" t="s">
        <v>924</v>
      </c>
      <c r="E95" s="717"/>
      <c r="F95" s="77">
        <v>1</v>
      </c>
      <c r="G95" s="77">
        <f t="shared" si="11"/>
        <v>1</v>
      </c>
      <c r="H95" s="77">
        <v>0</v>
      </c>
      <c r="I95" s="77" t="s">
        <v>118</v>
      </c>
      <c r="J95" s="13">
        <f t="shared" ref="J95:J99" si="12">+J94</f>
        <v>450</v>
      </c>
      <c r="K95" s="13"/>
      <c r="L95" s="13"/>
      <c r="M95" s="13"/>
      <c r="N95" s="13"/>
      <c r="O95" s="13"/>
      <c r="P95" s="13"/>
      <c r="Q95" s="13"/>
      <c r="R95" s="13"/>
      <c r="S95" s="13"/>
      <c r="T95" s="13"/>
      <c r="U95" s="13"/>
      <c r="V95" s="13"/>
      <c r="W95" s="13"/>
      <c r="X95" s="13"/>
      <c r="Y95" s="13"/>
      <c r="Z95" s="13"/>
    </row>
    <row r="96" spans="1:26" ht="16.5" hidden="1">
      <c r="A96" s="77">
        <v>5</v>
      </c>
      <c r="B96" s="718" t="s">
        <v>918</v>
      </c>
      <c r="C96" s="718"/>
      <c r="D96" s="717" t="s">
        <v>921</v>
      </c>
      <c r="E96" s="717"/>
      <c r="F96" s="77">
        <v>1</v>
      </c>
      <c r="G96" s="77">
        <f t="shared" si="11"/>
        <v>1</v>
      </c>
      <c r="H96" s="77">
        <v>0</v>
      </c>
      <c r="I96" s="77" t="s">
        <v>118</v>
      </c>
      <c r="J96" s="13">
        <f t="shared" si="12"/>
        <v>450</v>
      </c>
      <c r="K96" s="13"/>
      <c r="L96" s="13"/>
      <c r="M96" s="13"/>
      <c r="N96" s="13"/>
      <c r="O96" s="13"/>
      <c r="P96" s="13"/>
      <c r="Q96" s="13"/>
      <c r="R96" s="13"/>
      <c r="S96" s="13"/>
      <c r="T96" s="13"/>
      <c r="U96" s="13"/>
      <c r="V96" s="13"/>
      <c r="W96" s="13"/>
      <c r="X96" s="13"/>
      <c r="Y96" s="13"/>
      <c r="Z96" s="13"/>
    </row>
    <row r="97" spans="1:26" ht="16.5" hidden="1">
      <c r="A97" s="77">
        <v>6</v>
      </c>
      <c r="B97" s="718" t="s">
        <v>922</v>
      </c>
      <c r="C97" s="718"/>
      <c r="D97" s="717" t="s">
        <v>923</v>
      </c>
      <c r="E97" s="717"/>
      <c r="F97" s="77">
        <v>2</v>
      </c>
      <c r="G97" s="77">
        <f t="shared" si="11"/>
        <v>2</v>
      </c>
      <c r="H97" s="77">
        <v>0</v>
      </c>
      <c r="I97" s="77" t="s">
        <v>118</v>
      </c>
      <c r="J97" s="13">
        <f t="shared" si="12"/>
        <v>450</v>
      </c>
      <c r="K97" s="13"/>
      <c r="L97" s="13"/>
      <c r="M97" s="13"/>
      <c r="N97" s="13"/>
      <c r="O97" s="13"/>
      <c r="P97" s="13"/>
      <c r="Q97" s="13"/>
      <c r="R97" s="13"/>
      <c r="S97" s="13"/>
      <c r="T97" s="13"/>
      <c r="U97" s="13"/>
      <c r="V97" s="13"/>
      <c r="W97" s="13"/>
      <c r="X97" s="13"/>
      <c r="Y97" s="13"/>
      <c r="Z97" s="13"/>
    </row>
    <row r="98" spans="1:26" ht="16.5" hidden="1">
      <c r="A98" s="77">
        <v>7</v>
      </c>
      <c r="B98" s="718" t="s">
        <v>88</v>
      </c>
      <c r="C98" s="718"/>
      <c r="D98" s="717" t="s">
        <v>930</v>
      </c>
      <c r="E98" s="717"/>
      <c r="F98" s="77">
        <v>2</v>
      </c>
      <c r="G98" s="77">
        <f t="shared" si="11"/>
        <v>2</v>
      </c>
      <c r="H98" s="77">
        <v>0</v>
      </c>
      <c r="I98" s="77" t="s">
        <v>118</v>
      </c>
      <c r="J98" s="13">
        <f>+J97</f>
        <v>450</v>
      </c>
      <c r="K98" s="13"/>
      <c r="L98" s="13"/>
      <c r="M98" s="13"/>
      <c r="N98" s="13"/>
      <c r="O98" s="13"/>
      <c r="P98" s="13"/>
      <c r="Q98" s="13"/>
      <c r="R98" s="13"/>
      <c r="S98" s="13"/>
      <c r="T98" s="13"/>
      <c r="U98" s="13"/>
      <c r="V98" s="13"/>
      <c r="W98" s="13"/>
      <c r="X98" s="13"/>
      <c r="Y98" s="13"/>
      <c r="Z98" s="13"/>
    </row>
    <row r="99" spans="1:26" ht="16.5" hidden="1">
      <c r="A99" s="77">
        <v>8</v>
      </c>
      <c r="B99" s="718" t="s">
        <v>931</v>
      </c>
      <c r="C99" s="718"/>
      <c r="D99" s="717" t="s">
        <v>937</v>
      </c>
      <c r="E99" s="717"/>
      <c r="F99" s="77">
        <v>2</v>
      </c>
      <c r="G99" s="77">
        <f t="shared" si="11"/>
        <v>2</v>
      </c>
      <c r="H99" s="77">
        <v>0</v>
      </c>
      <c r="I99" s="77" t="s">
        <v>118</v>
      </c>
      <c r="J99" s="13">
        <f t="shared" si="12"/>
        <v>450</v>
      </c>
      <c r="K99" s="13"/>
      <c r="L99" s="13"/>
      <c r="M99" s="13"/>
      <c r="N99" s="13"/>
      <c r="O99" s="13"/>
      <c r="P99" s="13"/>
      <c r="Q99" s="13"/>
      <c r="R99" s="13"/>
      <c r="S99" s="13"/>
      <c r="T99" s="13"/>
      <c r="U99" s="13"/>
      <c r="V99" s="13"/>
      <c r="W99" s="13"/>
      <c r="X99" s="13"/>
      <c r="Y99" s="13"/>
      <c r="Z99" s="13"/>
    </row>
    <row r="100" spans="1:26" ht="16.5">
      <c r="A100" s="64" t="s">
        <v>914</v>
      </c>
      <c r="B100" s="75"/>
      <c r="C100" s="75"/>
      <c r="D100" s="75"/>
      <c r="E100" s="75"/>
      <c r="F100" s="75"/>
      <c r="G100" s="75"/>
      <c r="H100" s="75"/>
      <c r="I100" s="75"/>
      <c r="J100" s="10">
        <f>+K2</f>
        <v>2</v>
      </c>
      <c r="K100" s="11"/>
      <c r="L100" s="10"/>
      <c r="M100" s="10"/>
      <c r="N100" s="10"/>
      <c r="O100" s="10"/>
      <c r="P100" s="10"/>
      <c r="Q100" s="10"/>
      <c r="R100" s="10"/>
      <c r="S100" s="10"/>
      <c r="T100" s="10"/>
      <c r="U100" s="10"/>
      <c r="V100" s="10"/>
      <c r="W100" s="10"/>
      <c r="X100" s="10"/>
      <c r="Y100" s="10"/>
      <c r="Z100" s="10"/>
    </row>
    <row r="101" spans="1:26" ht="53.25" customHeight="1">
      <c r="A101" s="723" t="s">
        <v>119</v>
      </c>
      <c r="B101" s="723"/>
      <c r="C101" s="723"/>
      <c r="D101" s="723"/>
      <c r="E101" s="723"/>
      <c r="F101" s="723"/>
      <c r="G101" s="723"/>
      <c r="H101" s="723"/>
      <c r="I101" s="723"/>
      <c r="J101" s="10">
        <f t="shared" ref="J101:J108" si="13">+J100</f>
        <v>2</v>
      </c>
      <c r="K101" s="11"/>
      <c r="L101" s="10"/>
      <c r="M101" s="10"/>
      <c r="N101" s="10"/>
      <c r="O101" s="10"/>
      <c r="P101" s="10"/>
      <c r="Q101" s="10"/>
      <c r="R101" s="10"/>
      <c r="S101" s="10"/>
      <c r="T101" s="10"/>
      <c r="U101" s="10"/>
      <c r="V101" s="10"/>
      <c r="W101" s="10"/>
      <c r="X101" s="10"/>
      <c r="Y101" s="10"/>
      <c r="Z101" s="10"/>
    </row>
    <row r="102" spans="1:26" ht="16.5">
      <c r="A102" s="724" t="s">
        <v>109</v>
      </c>
      <c r="B102" s="724"/>
      <c r="C102" s="724"/>
      <c r="D102" s="724"/>
      <c r="E102" s="724"/>
      <c r="F102" s="724" t="s">
        <v>224</v>
      </c>
      <c r="G102" s="724"/>
      <c r="H102" s="724"/>
      <c r="I102" s="724"/>
      <c r="J102" s="10">
        <f t="shared" si="13"/>
        <v>2</v>
      </c>
      <c r="K102" s="11"/>
      <c r="L102" s="10"/>
      <c r="M102" s="10"/>
      <c r="N102" s="10"/>
      <c r="O102" s="10"/>
      <c r="P102" s="10"/>
      <c r="Q102" s="10"/>
      <c r="R102" s="10"/>
      <c r="S102" s="10"/>
      <c r="T102" s="10"/>
      <c r="U102" s="10"/>
      <c r="V102" s="10"/>
      <c r="W102" s="10"/>
      <c r="X102" s="10"/>
      <c r="Y102" s="10"/>
      <c r="Z102" s="10"/>
    </row>
    <row r="103" spans="1:26" ht="0.75" customHeight="1">
      <c r="A103" s="725"/>
      <c r="B103" s="725"/>
      <c r="C103" s="725"/>
      <c r="D103" s="725"/>
      <c r="E103" s="725"/>
      <c r="F103" s="725"/>
      <c r="G103" s="725"/>
      <c r="H103" s="725"/>
      <c r="I103" s="725"/>
      <c r="J103" s="10">
        <f t="shared" si="13"/>
        <v>2</v>
      </c>
      <c r="K103" s="11"/>
      <c r="L103" s="10"/>
      <c r="M103" s="10"/>
      <c r="N103" s="17"/>
      <c r="O103" s="17"/>
      <c r="P103" s="10"/>
      <c r="Q103" s="10"/>
      <c r="R103" s="10"/>
      <c r="S103" s="10"/>
      <c r="T103" s="10"/>
      <c r="U103" s="10"/>
      <c r="V103" s="10"/>
      <c r="W103" s="10"/>
      <c r="X103" s="10"/>
      <c r="Y103" s="10"/>
      <c r="Z103" s="10"/>
    </row>
    <row r="104" spans="1:26" ht="16.5">
      <c r="A104" s="64"/>
      <c r="B104" s="64"/>
      <c r="C104" s="64"/>
      <c r="D104" s="64"/>
      <c r="E104" s="64"/>
      <c r="F104" s="64"/>
      <c r="G104" s="64"/>
      <c r="H104" s="80"/>
      <c r="I104" s="80"/>
      <c r="J104" s="10">
        <f t="shared" si="13"/>
        <v>2</v>
      </c>
      <c r="K104" s="11"/>
      <c r="L104" s="10"/>
      <c r="M104" s="10"/>
      <c r="N104" s="10"/>
      <c r="O104" s="10"/>
      <c r="P104" s="10"/>
      <c r="Q104" s="10"/>
      <c r="R104" s="10"/>
      <c r="S104" s="10"/>
      <c r="T104" s="10"/>
      <c r="U104" s="10"/>
      <c r="V104" s="10"/>
      <c r="W104" s="10"/>
      <c r="X104" s="10"/>
      <c r="Y104" s="10"/>
      <c r="Z104" s="10"/>
    </row>
    <row r="105" spans="1:26" ht="16.5">
      <c r="A105" s="64"/>
      <c r="B105" s="64"/>
      <c r="C105" s="64"/>
      <c r="D105" s="64"/>
      <c r="E105" s="64"/>
      <c r="F105" s="64"/>
      <c r="G105" s="64"/>
      <c r="H105" s="80"/>
      <c r="I105" s="80"/>
      <c r="J105" s="10">
        <f t="shared" si="13"/>
        <v>2</v>
      </c>
      <c r="K105" s="11"/>
      <c r="L105" s="10"/>
      <c r="M105" s="10"/>
      <c r="N105" s="10"/>
      <c r="O105" s="10"/>
      <c r="P105" s="10"/>
      <c r="Q105" s="10"/>
      <c r="R105" s="10"/>
      <c r="S105" s="10"/>
      <c r="T105" s="10"/>
      <c r="U105" s="10"/>
      <c r="V105" s="10"/>
      <c r="W105" s="10"/>
      <c r="X105" s="10"/>
      <c r="Y105" s="10"/>
      <c r="Z105" s="10"/>
    </row>
    <row r="106" spans="1:26" ht="16.5">
      <c r="A106" s="81"/>
      <c r="B106" s="54"/>
      <c r="C106" s="54"/>
      <c r="D106" s="54"/>
      <c r="E106" s="54"/>
      <c r="F106" s="54"/>
      <c r="G106" s="54"/>
      <c r="H106" s="80"/>
      <c r="I106" s="80"/>
      <c r="J106" s="10">
        <f t="shared" si="13"/>
        <v>2</v>
      </c>
      <c r="K106" s="11"/>
      <c r="L106" s="10"/>
      <c r="M106" s="10"/>
      <c r="N106" s="10"/>
      <c r="O106" s="10"/>
      <c r="P106" s="10"/>
      <c r="Q106" s="10"/>
      <c r="R106" s="10"/>
      <c r="S106" s="10"/>
      <c r="T106" s="10"/>
      <c r="U106" s="10"/>
      <c r="V106" s="10"/>
      <c r="W106" s="10"/>
      <c r="X106" s="10"/>
      <c r="Y106" s="10"/>
      <c r="Z106" s="10"/>
    </row>
    <row r="107" spans="1:26" ht="16.5">
      <c r="A107" s="56"/>
      <c r="B107" s="56"/>
      <c r="C107" s="56"/>
      <c r="D107" s="56"/>
      <c r="E107" s="56"/>
      <c r="F107" s="56"/>
      <c r="G107" s="56"/>
      <c r="H107" s="80"/>
      <c r="I107" s="80"/>
      <c r="J107" s="10">
        <f t="shared" si="13"/>
        <v>2</v>
      </c>
      <c r="K107" s="1"/>
    </row>
    <row r="108" spans="1:26" ht="16.5">
      <c r="A108" s="724" t="str">
        <f>+'Đầu vào'!B5</f>
        <v>Phí Thanh Vinh</v>
      </c>
      <c r="B108" s="724"/>
      <c r="C108" s="724"/>
      <c r="D108" s="724"/>
      <c r="E108" s="724"/>
      <c r="F108" s="724" t="str">
        <f>+'Đầu vào'!B3</f>
        <v>Phạm Văn Phúc</v>
      </c>
      <c r="G108" s="724"/>
      <c r="H108" s="724"/>
      <c r="I108" s="724"/>
      <c r="J108" s="10">
        <f t="shared" si="13"/>
        <v>2</v>
      </c>
      <c r="K108" s="11"/>
      <c r="L108" s="10"/>
      <c r="M108" s="10"/>
      <c r="N108" s="10"/>
      <c r="O108" s="10"/>
      <c r="P108" s="10"/>
      <c r="Q108" s="10"/>
      <c r="R108" s="10"/>
      <c r="S108" s="10"/>
      <c r="T108" s="10"/>
      <c r="U108" s="10"/>
      <c r="V108" s="10"/>
      <c r="W108" s="10"/>
      <c r="X108" s="10"/>
      <c r="Y108" s="10"/>
      <c r="Z108" s="10"/>
    </row>
    <row r="109" spans="1:26" ht="16.5">
      <c r="A109" s="61"/>
      <c r="B109" s="61"/>
      <c r="C109" s="61"/>
      <c r="D109" s="61"/>
      <c r="E109" s="61"/>
      <c r="F109" s="61"/>
      <c r="G109" s="61"/>
      <c r="H109" s="61"/>
      <c r="I109" s="61"/>
      <c r="J109" s="24"/>
      <c r="K109" s="62"/>
      <c r="L109" s="24"/>
      <c r="M109" s="24"/>
      <c r="N109" s="24"/>
      <c r="O109" s="24"/>
      <c r="P109" s="24"/>
      <c r="Q109" s="24"/>
      <c r="R109" s="24"/>
      <c r="S109" s="24"/>
      <c r="T109" s="24"/>
      <c r="U109" s="24"/>
      <c r="V109" s="24"/>
      <c r="W109" s="24"/>
      <c r="X109" s="24"/>
      <c r="Y109" s="24"/>
      <c r="Z109" s="24"/>
    </row>
  </sheetData>
  <autoFilter ref="J26:J108" xr:uid="{00000000-0001-0000-1400-000000000000}">
    <filterColumn colId="0">
      <filters>
        <filter val="2"/>
      </filters>
    </filterColumn>
  </autoFilter>
  <mergeCells count="171">
    <mergeCell ref="B39:C39"/>
    <mergeCell ref="D39:E39"/>
    <mergeCell ref="B91:C91"/>
    <mergeCell ref="D91:E91"/>
    <mergeCell ref="B92:C92"/>
    <mergeCell ref="D92:E92"/>
    <mergeCell ref="B85:C85"/>
    <mergeCell ref="D85:E85"/>
    <mergeCell ref="B86:C86"/>
    <mergeCell ref="D86:E86"/>
    <mergeCell ref="B87:C87"/>
    <mergeCell ref="D87:E87"/>
    <mergeCell ref="B88:C88"/>
    <mergeCell ref="D88:E88"/>
    <mergeCell ref="B89:C89"/>
    <mergeCell ref="D89:E89"/>
    <mergeCell ref="B78:C78"/>
    <mergeCell ref="D78:E78"/>
    <mergeCell ref="B79:C79"/>
    <mergeCell ref="D79:E79"/>
    <mergeCell ref="B80:C80"/>
    <mergeCell ref="D80:E80"/>
    <mergeCell ref="B67:C67"/>
    <mergeCell ref="D67:E67"/>
    <mergeCell ref="B99:C99"/>
    <mergeCell ref="D99:E99"/>
    <mergeCell ref="B97:C97"/>
    <mergeCell ref="D97:E97"/>
    <mergeCell ref="B98:C98"/>
    <mergeCell ref="D98:E98"/>
    <mergeCell ref="B81:C81"/>
    <mergeCell ref="D81:E81"/>
    <mergeCell ref="B82:C82"/>
    <mergeCell ref="D82:E82"/>
    <mergeCell ref="B83:C83"/>
    <mergeCell ref="D83:E83"/>
    <mergeCell ref="B96:C96"/>
    <mergeCell ref="D96:E96"/>
    <mergeCell ref="B84:C84"/>
    <mergeCell ref="D84:E84"/>
    <mergeCell ref="B93:C93"/>
    <mergeCell ref="D93:E93"/>
    <mergeCell ref="B94:C94"/>
    <mergeCell ref="D94:E94"/>
    <mergeCell ref="B95:C95"/>
    <mergeCell ref="D95:E95"/>
    <mergeCell ref="B90:C90"/>
    <mergeCell ref="D90:E90"/>
    <mergeCell ref="B76:C76"/>
    <mergeCell ref="D76:E76"/>
    <mergeCell ref="B77:C77"/>
    <mergeCell ref="D77:E77"/>
    <mergeCell ref="B74:C74"/>
    <mergeCell ref="D74:E74"/>
    <mergeCell ref="B75:C75"/>
    <mergeCell ref="D75:E75"/>
    <mergeCell ref="B71:C71"/>
    <mergeCell ref="D71:E71"/>
    <mergeCell ref="B72:C72"/>
    <mergeCell ref="D72:E72"/>
    <mergeCell ref="B73:C73"/>
    <mergeCell ref="D73:E73"/>
    <mergeCell ref="B68:C68"/>
    <mergeCell ref="D68:E68"/>
    <mergeCell ref="B65:C65"/>
    <mergeCell ref="D65:E65"/>
    <mergeCell ref="B66:C66"/>
    <mergeCell ref="D66:E66"/>
    <mergeCell ref="B62:C62"/>
    <mergeCell ref="D62:E62"/>
    <mergeCell ref="B63:C63"/>
    <mergeCell ref="D63:E63"/>
    <mergeCell ref="B64:C64"/>
    <mergeCell ref="D64:E64"/>
    <mergeCell ref="D51:E51"/>
    <mergeCell ref="B52:C52"/>
    <mergeCell ref="D52:E52"/>
    <mergeCell ref="B53:C53"/>
    <mergeCell ref="D53:E53"/>
    <mergeCell ref="B54:C54"/>
    <mergeCell ref="D54:E54"/>
    <mergeCell ref="B55:C55"/>
    <mergeCell ref="D55:E55"/>
    <mergeCell ref="D44:E44"/>
    <mergeCell ref="B45:C45"/>
    <mergeCell ref="D45:E45"/>
    <mergeCell ref="B69:C69"/>
    <mergeCell ref="D69:E69"/>
    <mergeCell ref="B70:C70"/>
    <mergeCell ref="D70:E70"/>
    <mergeCell ref="B49:C49"/>
    <mergeCell ref="D49:E49"/>
    <mergeCell ref="B50:C50"/>
    <mergeCell ref="D50:E50"/>
    <mergeCell ref="B56:C56"/>
    <mergeCell ref="D56:E56"/>
    <mergeCell ref="B57:C57"/>
    <mergeCell ref="D57:E57"/>
    <mergeCell ref="B58:C58"/>
    <mergeCell ref="D58:E58"/>
    <mergeCell ref="B59:C59"/>
    <mergeCell ref="D59:E59"/>
    <mergeCell ref="B60:C60"/>
    <mergeCell ref="D60:E60"/>
    <mergeCell ref="B61:C61"/>
    <mergeCell ref="D61:E61"/>
    <mergeCell ref="B51:C51"/>
    <mergeCell ref="B37:C37"/>
    <mergeCell ref="D37:E37"/>
    <mergeCell ref="A20:I20"/>
    <mergeCell ref="A24:I24"/>
    <mergeCell ref="A25:I25"/>
    <mergeCell ref="B26:C26"/>
    <mergeCell ref="D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A101:I101"/>
    <mergeCell ref="A102:E102"/>
    <mergeCell ref="F102:I102"/>
    <mergeCell ref="A103:E103"/>
    <mergeCell ref="F103:I103"/>
    <mergeCell ref="A108:E108"/>
    <mergeCell ref="F108:I108"/>
    <mergeCell ref="B38:C38"/>
    <mergeCell ref="D38:E38"/>
    <mergeCell ref="B40:C40"/>
    <mergeCell ref="D40:E40"/>
    <mergeCell ref="B41:C41"/>
    <mergeCell ref="D41:E41"/>
    <mergeCell ref="B42:C42"/>
    <mergeCell ref="D42:E42"/>
    <mergeCell ref="B43:C43"/>
    <mergeCell ref="B46:C46"/>
    <mergeCell ref="D46:E46"/>
    <mergeCell ref="B47:C47"/>
    <mergeCell ref="D47:E47"/>
    <mergeCell ref="B48:C48"/>
    <mergeCell ref="D48:E48"/>
    <mergeCell ref="D43:E43"/>
    <mergeCell ref="B44:C44"/>
    <mergeCell ref="D35:E35"/>
    <mergeCell ref="B36:C36"/>
    <mergeCell ref="A23:I23"/>
    <mergeCell ref="A1:G1"/>
    <mergeCell ref="A2:G2"/>
    <mergeCell ref="A3:B3"/>
    <mergeCell ref="A4:B4"/>
    <mergeCell ref="C3:I3"/>
    <mergeCell ref="C4:I4"/>
    <mergeCell ref="C6:I6"/>
    <mergeCell ref="A8:I8"/>
    <mergeCell ref="A9:I9"/>
    <mergeCell ref="A11:I11"/>
    <mergeCell ref="A13:I13"/>
    <mergeCell ref="A15:I15"/>
    <mergeCell ref="D36:E36"/>
  </mergeCells>
  <pageMargins left="0.86614173228346458" right="0.47244094488188981" top="0.59055118110236227" bottom="0.31496062992125984"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Spinner 1">
              <controlPr defaultSize="0" autoPict="0">
                <anchor moveWithCells="1" sizeWithCells="1">
                  <from>
                    <xdr:col>9</xdr:col>
                    <xdr:colOff>200025</xdr:colOff>
                    <xdr:row>5</xdr:row>
                    <xdr:rowOff>38100</xdr:rowOff>
                  </from>
                  <to>
                    <xdr:col>10</xdr:col>
                    <xdr:colOff>304800</xdr:colOff>
                    <xdr:row>8</xdr:row>
                    <xdr:rowOff>314325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filterMode="1">
    <tabColor rgb="FFFFFF00"/>
  </sheetPr>
  <dimension ref="B1:Z140"/>
  <sheetViews>
    <sheetView view="pageBreakPreview" zoomScale="85" zoomScaleNormal="130" zoomScaleSheetLayoutView="85" workbookViewId="0">
      <pane ySplit="9" topLeftCell="A34" activePane="bottomLeft" state="frozen"/>
      <selection pane="bottomLeft" activeCell="M43" sqref="M43"/>
    </sheetView>
  </sheetViews>
  <sheetFormatPr defaultRowHeight="14.25"/>
  <cols>
    <col min="2" max="2" width="5.875" customWidth="1"/>
    <col min="3" max="4" width="8.25" customWidth="1"/>
    <col min="5" max="5" width="9.125" customWidth="1"/>
    <col min="6" max="6" width="16.875" customWidth="1"/>
    <col min="7" max="7" width="12.25" customWidth="1"/>
    <col min="8" max="8" width="9.75" style="1" customWidth="1"/>
    <col min="9" max="9" width="11.375" style="1" customWidth="1"/>
    <col min="10" max="10" width="14.375" customWidth="1"/>
    <col min="11" max="11" width="7.125" style="1" customWidth="1"/>
    <col min="12" max="12" width="9.25" customWidth="1"/>
    <col min="13" max="13" width="29" customWidth="1"/>
    <col min="14" max="14" width="25.75" customWidth="1"/>
    <col min="15" max="15" width="31.125" customWidth="1"/>
    <col min="16" max="16" width="99.25" customWidth="1"/>
    <col min="17" max="17" width="28.75" customWidth="1"/>
    <col min="18" max="18" width="18.25" customWidth="1"/>
    <col min="19" max="19" width="12.375" customWidth="1"/>
    <col min="20" max="20" width="12.625" customWidth="1"/>
    <col min="21" max="21" width="12.125" customWidth="1"/>
    <col min="22" max="22" width="28.375" customWidth="1"/>
    <col min="23" max="23" width="45.125" customWidth="1"/>
    <col min="24" max="24" width="25.625" customWidth="1"/>
    <col min="25" max="25" width="27.875" customWidth="1"/>
  </cols>
  <sheetData>
    <row r="1" spans="2:26" ht="21" customHeight="1">
      <c r="B1" s="669"/>
      <c r="C1" s="669"/>
      <c r="D1" s="669"/>
      <c r="E1" s="669"/>
      <c r="F1" s="669"/>
      <c r="G1" s="669"/>
      <c r="H1" s="669"/>
      <c r="L1" s="164" t="s">
        <v>22</v>
      </c>
      <c r="M1" s="164" t="s">
        <v>39</v>
      </c>
      <c r="N1" s="164" t="s">
        <v>0</v>
      </c>
      <c r="O1" s="164" t="s">
        <v>1</v>
      </c>
      <c r="P1" s="164" t="s">
        <v>4</v>
      </c>
      <c r="Q1" s="164" t="s">
        <v>20</v>
      </c>
      <c r="R1" s="164" t="s">
        <v>21</v>
      </c>
      <c r="S1" s="164" t="s">
        <v>38</v>
      </c>
      <c r="T1" s="165" t="s">
        <v>3</v>
      </c>
      <c r="U1" s="164" t="s">
        <v>2</v>
      </c>
      <c r="V1" s="164" t="s">
        <v>5</v>
      </c>
      <c r="W1" s="164" t="s">
        <v>14</v>
      </c>
      <c r="X1" s="164" t="s">
        <v>43</v>
      </c>
      <c r="Y1" s="164" t="s">
        <v>35</v>
      </c>
    </row>
    <row r="2" spans="2:26" ht="30.75" customHeight="1">
      <c r="B2" s="708"/>
      <c r="C2" s="708"/>
      <c r="D2" s="708"/>
      <c r="E2" s="708"/>
      <c r="F2" s="708"/>
      <c r="G2" s="708"/>
      <c r="H2" s="708"/>
      <c r="L2" s="166">
        <v>1</v>
      </c>
      <c r="M2" s="167" t="str">
        <f>IFERROR(DGET(List!$C$1:$P$2242,BBNT!L1,_xlnm.Criteria),"")</f>
        <v>01/BBNT/KM439+440</v>
      </c>
      <c r="N2" s="168">
        <f>IFERROR(DGET(List!$C$1:$P$2242,BBNT!M1,_xlnm.Criteria),"")</f>
        <v>46082</v>
      </c>
      <c r="O2" s="167" t="str">
        <f>IFERROR(DGET(List!$C$1:$P$2242,BBNT!N1,_xlnm.Criteria),"")</f>
        <v/>
      </c>
      <c r="P2" s="167" t="str">
        <f>IFERROR(DGET(List!$C$1:$P$2242,BBNT!O1,_xlnm.Criteria),"")</f>
        <v>Vật liệu trước khi thi công sửa chữa sạt lở ta luy âm</v>
      </c>
      <c r="Q2" s="177">
        <f>IFERROR(DGET(List!$C$1:$P$2242,BBNT!P1,_xlnm.Criteria),"")</f>
        <v>439440</v>
      </c>
      <c r="R2" s="306">
        <f>IFERROR(DGET(List!$C$1:$P$2242,BBNT!Q1,_xlnm.Criteria),"")</f>
        <v>439448</v>
      </c>
      <c r="S2" s="167" t="str">
        <f>IFERROR(DGET(List!$C$1:$P$2242,BBNT!R1,_xlnm.Criteria),"")</f>
        <v>P</v>
      </c>
      <c r="T2" s="167" t="str">
        <f>IFERROR(DGET(List!$C$1:$P$2242,BBNT!S1,_xlnm.Criteria),"")</f>
        <v/>
      </c>
      <c r="U2" s="167" t="str">
        <f>IFERROR(DGET(List!$C$1:$P$2242,BBNT!T1,_xlnm.Criteria),"")</f>
        <v/>
      </c>
      <c r="V2" s="167" t="str">
        <f>IFERROR(DGET(List!$C$1:$P$2242,BBNT!U1,_xlnm.Criteria),"")</f>
        <v/>
      </c>
      <c r="W2" s="167" t="str">
        <f>IFERROR(DGET(List!$C$1:$P$2242,BBNT!V1,_xlnm.Criteria),"")</f>
        <v/>
      </c>
      <c r="X2" s="167" t="str">
        <f>IFERROR(DGET(List!$C$1:$P$2242,BBNT!W1,_xlnm.Criteria),"")</f>
        <v>VL</v>
      </c>
      <c r="Y2" s="167" t="str">
        <f>IFERROR(DGET(List!$C$1:$P$2242,BBNT!X1,_xlnm.Criteria),"")</f>
        <v>Tạ Khoa</v>
      </c>
    </row>
    <row r="3" spans="2:26" ht="18" customHeight="1">
      <c r="B3" s="668" t="s">
        <v>854</v>
      </c>
      <c r="C3" s="668"/>
      <c r="D3" s="668"/>
      <c r="E3" s="668"/>
      <c r="F3" s="669" t="s">
        <v>24</v>
      </c>
      <c r="G3" s="669"/>
      <c r="H3" s="669"/>
      <c r="I3" s="669"/>
      <c r="J3" s="669"/>
      <c r="L3" s="1"/>
      <c r="Q3" s="182" t="str">
        <f>IFERROR("Km"&amp;INT(Q2/1000)&amp;"+" &amp; TEXT(MOD(INT(Q2),1000),"000") &amp; MID(TEXT(Q2,"0,00"),FIND(",",TEXT(Q2,"0,00")),99),"")</f>
        <v>Km439+440,00</v>
      </c>
      <c r="R3" s="182" t="str">
        <f>IFERROR("Km"&amp;INT(R2/1000)&amp;"+" &amp; TEXT(MOD(INT(R2),1000),"000") &amp; MID(TEXT(R2,"0,00"),FIND(",",TEXT(R2,"0,00")),99),"")</f>
        <v>Km439+448,00</v>
      </c>
      <c r="S3" s="3"/>
    </row>
    <row r="4" spans="2:26" ht="16.5">
      <c r="B4" s="669" t="s">
        <v>89</v>
      </c>
      <c r="C4" s="669"/>
      <c r="D4" s="669"/>
      <c r="E4" s="669"/>
      <c r="F4" s="669" t="s">
        <v>25</v>
      </c>
      <c r="G4" s="669"/>
      <c r="H4" s="669"/>
      <c r="I4" s="669"/>
      <c r="J4" s="669"/>
      <c r="L4" s="1"/>
      <c r="Q4" s="179" t="str">
        <f>IF(R2="",Q3,Q3&amp;" -:- "&amp;R3)</f>
        <v>Km439+440,00 -:- Km439+448,00</v>
      </c>
      <c r="R4" s="170"/>
    </row>
    <row r="5" spans="2:26" ht="6.75" customHeight="1">
      <c r="L5" s="1"/>
      <c r="Q5" s="180"/>
      <c r="R5" s="10"/>
    </row>
    <row r="6" spans="2:26" ht="16.5">
      <c r="D6" s="703" t="str">
        <f>"Sơn La, ngày "&amp;DAY(N2)&amp;" tháng "&amp;MONTH(N2)&amp;" năm 2026"</f>
        <v>Sơn La, ngày 1 tháng 3 năm 2026</v>
      </c>
      <c r="E6" s="703"/>
      <c r="F6" s="703"/>
      <c r="G6" s="703"/>
      <c r="H6" s="703"/>
      <c r="I6" s="703"/>
      <c r="J6" s="703"/>
      <c r="L6" s="1"/>
      <c r="Q6" s="181" t="str">
        <f>IF(S2="",Q4,Q4&amp;" ("&amp;S2&amp;")")</f>
        <v>Km439+440,00 -:- Km439+448,00 (P)</v>
      </c>
      <c r="R6" s="10"/>
    </row>
    <row r="7" spans="2:26" ht="7.5" customHeight="1">
      <c r="L7" s="1"/>
    </row>
    <row r="8" spans="2:26" ht="16.5">
      <c r="B8" s="704" t="str">
        <f>"BIÊN BẢN SỐ: "&amp;M2</f>
        <v>BIÊN BẢN SỐ: 01/BBNT/KM439+440</v>
      </c>
      <c r="C8" s="704"/>
      <c r="D8" s="704"/>
      <c r="E8" s="704"/>
      <c r="F8" s="704"/>
      <c r="G8" s="704"/>
      <c r="H8" s="704"/>
      <c r="I8" s="704"/>
      <c r="J8" s="704"/>
      <c r="L8" s="1"/>
    </row>
    <row r="9" spans="2:26" ht="17.45" customHeight="1">
      <c r="B9" s="705" t="s">
        <v>90</v>
      </c>
      <c r="C9" s="705"/>
      <c r="D9" s="705"/>
      <c r="E9" s="705"/>
      <c r="F9" s="705"/>
      <c r="G9" s="705"/>
      <c r="H9" s="705"/>
      <c r="I9" s="705"/>
      <c r="J9" s="705"/>
      <c r="L9" s="1"/>
    </row>
    <row r="10" spans="2:26" ht="15.6" customHeight="1">
      <c r="B10" s="9" t="s">
        <v>36</v>
      </c>
      <c r="C10" s="10"/>
      <c r="D10" s="10"/>
      <c r="E10" s="10"/>
      <c r="F10" s="10"/>
      <c r="G10" s="10"/>
      <c r="H10" s="11"/>
      <c r="I10" s="11"/>
      <c r="J10" s="10"/>
      <c r="K10" s="11"/>
      <c r="L10" s="11"/>
      <c r="M10" s="10"/>
      <c r="N10" s="10"/>
      <c r="O10" s="10"/>
      <c r="P10" s="10"/>
      <c r="Q10" s="10"/>
      <c r="R10" s="10"/>
      <c r="S10" s="10"/>
      <c r="T10" s="10"/>
      <c r="U10" s="10"/>
      <c r="V10" s="10"/>
      <c r="W10" s="10"/>
      <c r="X10" s="10"/>
      <c r="Y10" s="10"/>
      <c r="Z10" s="10"/>
    </row>
    <row r="11" spans="2:26" ht="48.75" customHeight="1">
      <c r="B11" s="720" t="str">
        <f>"Công trình: "&amp;'Đầu vào'!B1</f>
        <v>Công trình: Sửa chữa đột xuất sạt lở ta luy âm, hư hỏng công trình các đoạn tuyến Km410+530 - Km410+573, Km439+440 - Km439+448, Km440+210, Km440+250, Km440+600, Km440+630, Km442+620, Km442+660, Km443+047 trên QL.37</v>
      </c>
      <c r="C11" s="720"/>
      <c r="D11" s="720"/>
      <c r="E11" s="720"/>
      <c r="F11" s="720"/>
      <c r="G11" s="720"/>
      <c r="H11" s="720"/>
      <c r="I11" s="720"/>
      <c r="J11" s="720"/>
      <c r="K11" s="11"/>
      <c r="L11" s="11"/>
      <c r="M11" s="10"/>
      <c r="N11" s="10"/>
      <c r="O11" s="10"/>
      <c r="P11" s="10"/>
      <c r="Q11" s="10"/>
      <c r="R11" s="10"/>
      <c r="S11" s="10"/>
      <c r="T11" s="10"/>
      <c r="U11" s="10"/>
      <c r="V11" s="10"/>
      <c r="W11" s="10"/>
      <c r="X11" s="10"/>
      <c r="Y11" s="10"/>
      <c r="Z11" s="10"/>
    </row>
    <row r="12" spans="2:26" ht="16.5">
      <c r="B12" s="58" t="s">
        <v>42</v>
      </c>
      <c r="C12" s="58"/>
      <c r="D12" s="58"/>
      <c r="E12" s="58"/>
      <c r="F12" s="58"/>
      <c r="G12" s="58"/>
      <c r="H12" s="56"/>
      <c r="I12" s="94"/>
      <c r="J12" s="80"/>
      <c r="K12" s="11"/>
      <c r="L12" s="11"/>
      <c r="M12" s="10"/>
      <c r="N12" s="10"/>
      <c r="O12" s="10"/>
      <c r="P12" s="10"/>
      <c r="Q12" s="10"/>
      <c r="R12" s="10"/>
      <c r="S12" s="10"/>
      <c r="T12" s="10"/>
      <c r="U12" s="10"/>
      <c r="V12" s="10"/>
      <c r="W12" s="10"/>
      <c r="X12" s="10"/>
      <c r="Y12" s="10"/>
      <c r="Z12" s="10"/>
    </row>
    <row r="13" spans="2:26" ht="33">
      <c r="B13" s="721" t="str">
        <f>"Hạng mục: "&amp;P2&amp;", lý trình: "&amp;Q6</f>
        <v>Hạng mục: Vật liệu trước khi thi công sửa chữa sạt lở ta luy âm, lý trình: Km439+440,00 -:- Km439+448,00 (P)</v>
      </c>
      <c r="C13" s="721"/>
      <c r="D13" s="721"/>
      <c r="E13" s="721"/>
      <c r="F13" s="721"/>
      <c r="G13" s="721"/>
      <c r="H13" s="721"/>
      <c r="I13" s="721"/>
      <c r="J13" s="721"/>
      <c r="K13" s="11"/>
      <c r="L13" s="11"/>
      <c r="M13" s="10"/>
      <c r="N13" s="10"/>
      <c r="O13" s="20"/>
      <c r="P13" s="307" t="str">
        <f>+B13</f>
        <v>Hạng mục: Vật liệu trước khi thi công sửa chữa sạt lở ta luy âm, lý trình: Km439+440,00 -:- Km439+448,00 (P)</v>
      </c>
      <c r="Q13" s="10"/>
      <c r="R13" s="10"/>
      <c r="S13" s="10"/>
      <c r="T13" s="10"/>
      <c r="U13" s="10"/>
      <c r="V13" s="10"/>
      <c r="W13" s="10"/>
      <c r="X13" s="10"/>
      <c r="Y13" s="10"/>
      <c r="Z13" s="10"/>
    </row>
    <row r="14" spans="2:26" ht="16.5">
      <c r="B14" s="58" t="str">
        <f>"Địa điểm xây dựng: Xã "&amp;Y2&amp;", Tỉnh Sơn La"</f>
        <v>Địa điểm xây dựng: Xã Tạ Khoa, Tỉnh Sơn La</v>
      </c>
      <c r="C14" s="58"/>
      <c r="D14" s="58"/>
      <c r="E14" s="58"/>
      <c r="F14" s="58"/>
      <c r="G14" s="58"/>
      <c r="H14" s="56"/>
      <c r="I14" s="94"/>
      <c r="J14" s="80"/>
      <c r="K14" s="11"/>
      <c r="L14" s="11"/>
      <c r="M14" s="10"/>
      <c r="N14" s="10"/>
      <c r="O14" s="10"/>
      <c r="P14" s="10"/>
      <c r="Q14" s="10"/>
      <c r="R14" s="10"/>
      <c r="S14" s="10"/>
      <c r="T14" s="10"/>
      <c r="U14" s="10"/>
      <c r="V14" s="10"/>
      <c r="W14" s="10"/>
      <c r="X14" s="10"/>
      <c r="Y14" s="10"/>
      <c r="Z14" s="10"/>
    </row>
    <row r="15" spans="2:26" ht="16.5">
      <c r="B15" s="59" t="s">
        <v>120</v>
      </c>
      <c r="C15" s="80"/>
      <c r="D15" s="80"/>
      <c r="E15" s="80"/>
      <c r="F15" s="80"/>
      <c r="G15" s="80"/>
      <c r="H15" s="94"/>
      <c r="I15" s="94"/>
      <c r="J15" s="80"/>
      <c r="K15" s="11"/>
      <c r="L15" s="11"/>
      <c r="M15" s="10"/>
      <c r="N15" s="10"/>
      <c r="O15" s="10"/>
      <c r="P15" s="10"/>
      <c r="Q15" s="10"/>
      <c r="R15" s="10"/>
      <c r="S15" s="10"/>
      <c r="T15" s="10"/>
      <c r="U15" s="10"/>
      <c r="V15" s="10"/>
      <c r="W15" s="10"/>
      <c r="X15" s="10"/>
      <c r="Y15" s="10"/>
      <c r="Z15" s="10"/>
    </row>
    <row r="16" spans="2:26" ht="16.5">
      <c r="B16" s="59" t="s">
        <v>856</v>
      </c>
      <c r="C16" s="80"/>
      <c r="D16" s="80"/>
      <c r="E16" s="80"/>
      <c r="F16" s="80"/>
      <c r="G16" s="80"/>
      <c r="H16" s="94"/>
      <c r="I16" s="94"/>
      <c r="J16" s="80"/>
      <c r="K16" s="11"/>
      <c r="L16" s="11"/>
      <c r="M16" s="10"/>
      <c r="N16" s="10"/>
      <c r="O16" s="10"/>
      <c r="P16" s="10"/>
      <c r="Q16" s="10"/>
      <c r="R16" s="10"/>
      <c r="S16" s="10"/>
      <c r="T16" s="10"/>
      <c r="U16" s="10"/>
      <c r="V16" s="10"/>
      <c r="W16" s="10"/>
      <c r="X16" s="10"/>
      <c r="Y16" s="10"/>
      <c r="Z16" s="10"/>
    </row>
    <row r="17" spans="2:26" ht="16.5">
      <c r="B17" s="57" t="str">
        <f>"- Ông: "&amp;'Đầu vào'!$B$5</f>
        <v>- Ông: Phí Thanh Vinh</v>
      </c>
      <c r="C17" s="80"/>
      <c r="D17" s="80"/>
      <c r="G17" s="57" t="s">
        <v>911</v>
      </c>
      <c r="H17" s="94"/>
      <c r="I17" s="94"/>
      <c r="J17" s="80"/>
      <c r="K17" s="11"/>
      <c r="L17" s="11"/>
      <c r="M17" s="10"/>
      <c r="N17" s="10"/>
      <c r="O17" s="10"/>
      <c r="P17" s="10"/>
      <c r="Q17" s="10"/>
      <c r="R17" s="10"/>
      <c r="S17" s="10"/>
      <c r="T17" s="10"/>
      <c r="U17" s="10"/>
      <c r="V17" s="10"/>
      <c r="W17" s="10"/>
      <c r="X17" s="10"/>
      <c r="Y17" s="10"/>
      <c r="Z17" s="10"/>
    </row>
    <row r="18" spans="2:26" ht="16.5">
      <c r="B18" s="57" t="str">
        <f>"- Ông: "&amp;'Đầu vào'!$B$4</f>
        <v>- Ông: Phạm Văn Trung</v>
      </c>
      <c r="C18" s="80"/>
      <c r="D18" s="80"/>
      <c r="G18" s="57" t="s">
        <v>1019</v>
      </c>
      <c r="H18" s="94"/>
      <c r="I18" s="94"/>
      <c r="J18" s="80"/>
      <c r="K18" s="11"/>
      <c r="L18" s="11"/>
      <c r="M18" s="10"/>
      <c r="N18" s="10"/>
      <c r="O18" s="10"/>
      <c r="P18" s="10"/>
      <c r="Q18" s="10"/>
      <c r="R18" s="10"/>
      <c r="S18" s="10"/>
      <c r="T18" s="10"/>
      <c r="U18" s="10"/>
      <c r="V18" s="10"/>
      <c r="W18" s="10"/>
      <c r="X18" s="10"/>
      <c r="Y18" s="10"/>
      <c r="Z18" s="10"/>
    </row>
    <row r="19" spans="2:26" ht="17.25" customHeight="1">
      <c r="B19" s="726" t="s">
        <v>857</v>
      </c>
      <c r="C19" s="726"/>
      <c r="D19" s="726"/>
      <c r="E19" s="726"/>
      <c r="F19" s="726"/>
      <c r="G19" s="726"/>
      <c r="H19" s="726"/>
      <c r="I19" s="726"/>
      <c r="J19" s="726"/>
      <c r="K19" s="11"/>
      <c r="L19" s="11"/>
      <c r="M19" s="10"/>
      <c r="N19" s="10"/>
      <c r="O19" s="10"/>
      <c r="P19" s="10"/>
      <c r="Q19" s="10"/>
      <c r="R19" s="10"/>
      <c r="S19" s="10"/>
      <c r="T19" s="10"/>
      <c r="U19" s="10"/>
      <c r="V19" s="10"/>
      <c r="W19" s="10"/>
      <c r="X19" s="10"/>
      <c r="Y19" s="10"/>
      <c r="Z19" s="10"/>
    </row>
    <row r="20" spans="2:26" ht="16.5">
      <c r="B20" s="57" t="str">
        <f>"- Ông: "&amp;'Đầu vào'!$B$3</f>
        <v>- Ông: Phạm Văn Phúc</v>
      </c>
      <c r="C20" s="80"/>
      <c r="D20" s="80"/>
      <c r="G20" s="57" t="s">
        <v>910</v>
      </c>
      <c r="H20" s="94"/>
      <c r="I20" s="94"/>
      <c r="J20" s="80"/>
      <c r="K20" s="11"/>
      <c r="L20" s="11"/>
      <c r="M20" s="10"/>
      <c r="N20" s="10"/>
      <c r="O20" s="10"/>
      <c r="P20" s="10"/>
      <c r="Q20" s="10"/>
      <c r="R20" s="10"/>
      <c r="S20" s="10"/>
      <c r="T20" s="10"/>
      <c r="U20" s="10"/>
      <c r="V20" s="10"/>
      <c r="W20" s="10"/>
      <c r="X20" s="10"/>
      <c r="Y20" s="10"/>
      <c r="Z20" s="10"/>
    </row>
    <row r="21" spans="2:26" ht="16.5">
      <c r="B21" s="57" t="str">
        <f>"- Ông: "&amp;'Đầu vào'!$B$2</f>
        <v xml:space="preserve">- Ông: Lê Sỹ Giáp </v>
      </c>
      <c r="C21" s="80"/>
      <c r="D21" s="80"/>
      <c r="G21" s="57" t="s">
        <v>1020</v>
      </c>
      <c r="H21" s="94"/>
      <c r="I21" s="94"/>
      <c r="J21" s="80"/>
      <c r="K21" s="11"/>
      <c r="L21" s="11"/>
      <c r="M21" s="10"/>
      <c r="N21" s="10"/>
      <c r="O21" s="10"/>
      <c r="P21" s="10"/>
      <c r="Q21" s="10"/>
      <c r="R21" s="10"/>
      <c r="S21" s="10"/>
      <c r="T21" s="10"/>
      <c r="U21" s="10"/>
      <c r="V21" s="10"/>
      <c r="W21" s="10"/>
      <c r="X21" s="10"/>
      <c r="Y21" s="10"/>
      <c r="Z21" s="10"/>
    </row>
    <row r="22" spans="2:26" ht="16.5">
      <c r="B22" s="59" t="s">
        <v>27</v>
      </c>
      <c r="C22" s="82"/>
      <c r="D22" s="82"/>
      <c r="E22" s="59"/>
      <c r="F22" s="82"/>
      <c r="G22" s="82"/>
      <c r="H22" s="309"/>
      <c r="I22" s="309"/>
      <c r="J22" s="82"/>
      <c r="K22" s="84"/>
      <c r="L22" s="84"/>
      <c r="M22" s="83"/>
      <c r="N22" s="83"/>
      <c r="O22" s="83"/>
      <c r="P22" s="83"/>
      <c r="Q22" s="83"/>
      <c r="R22" s="83"/>
      <c r="S22" s="83"/>
      <c r="T22" s="83"/>
      <c r="U22" s="83"/>
      <c r="V22" s="83"/>
      <c r="W22" s="83"/>
      <c r="X22" s="83"/>
      <c r="Y22" s="83"/>
      <c r="Z22" s="83"/>
    </row>
    <row r="23" spans="2:26" ht="16.5">
      <c r="B23" s="16" t="str">
        <f>"- Thời gian: "&amp;"Ngày "&amp;DAY(N2)&amp;" tháng "&amp;MONTH(N2)&amp;" năm 2025"</f>
        <v>- Thời gian: Ngày 1 tháng 3 năm 2025</v>
      </c>
      <c r="C23" s="80"/>
      <c r="D23" s="80"/>
      <c r="E23" s="57"/>
      <c r="F23" s="80"/>
      <c r="G23" s="80"/>
      <c r="H23" s="94"/>
      <c r="I23" s="94"/>
      <c r="J23" s="80"/>
      <c r="K23" s="11"/>
      <c r="L23" s="11"/>
      <c r="M23" s="10"/>
      <c r="N23" s="10"/>
      <c r="O23" s="10"/>
      <c r="P23" s="10"/>
      <c r="Q23" s="10"/>
      <c r="R23" s="10"/>
      <c r="S23" s="10"/>
      <c r="T23" s="10"/>
      <c r="U23" s="10"/>
      <c r="V23" s="10"/>
      <c r="W23" s="10"/>
      <c r="X23" s="10"/>
      <c r="Y23" s="10"/>
      <c r="Z23" s="10"/>
    </row>
    <row r="24" spans="2:26" ht="16.5">
      <c r="B24" s="16" t="s">
        <v>28</v>
      </c>
      <c r="C24" s="80"/>
      <c r="D24" s="80"/>
      <c r="E24" s="57"/>
      <c r="F24" s="80"/>
      <c r="G24" s="80"/>
      <c r="H24" s="94"/>
      <c r="I24" s="94"/>
      <c r="J24" s="80"/>
      <c r="K24" s="11"/>
      <c r="L24" s="11"/>
      <c r="M24" s="10"/>
      <c r="N24" s="10"/>
      <c r="O24" s="10"/>
      <c r="P24" s="10"/>
      <c r="Q24" s="10"/>
      <c r="R24" s="10"/>
      <c r="S24" s="10"/>
      <c r="T24" s="10"/>
      <c r="U24" s="10"/>
      <c r="V24" s="10"/>
      <c r="W24" s="10"/>
      <c r="X24" s="10"/>
      <c r="Y24" s="10"/>
      <c r="Z24" s="10"/>
    </row>
    <row r="25" spans="2:26" ht="16.5">
      <c r="B25" s="74" t="s">
        <v>29</v>
      </c>
      <c r="C25" s="80"/>
      <c r="D25" s="80"/>
      <c r="E25" s="57"/>
      <c r="F25" s="80"/>
      <c r="G25" s="80"/>
      <c r="H25" s="94"/>
      <c r="I25" s="94"/>
      <c r="J25" s="80"/>
      <c r="K25" s="11"/>
      <c r="L25" s="11"/>
      <c r="M25" s="10"/>
      <c r="N25" s="10"/>
      <c r="O25" s="10"/>
      <c r="P25" s="10"/>
      <c r="Q25" s="10"/>
      <c r="R25" s="10"/>
      <c r="S25" s="10"/>
      <c r="T25" s="10"/>
      <c r="U25" s="10"/>
      <c r="V25" s="10"/>
      <c r="W25" s="10"/>
      <c r="X25" s="10"/>
      <c r="Y25" s="10"/>
      <c r="Z25" s="10"/>
    </row>
    <row r="26" spans="2:26" ht="16.5">
      <c r="B26" s="64" t="s">
        <v>91</v>
      </c>
      <c r="C26" s="80"/>
      <c r="D26" s="80"/>
      <c r="E26" s="57"/>
      <c r="F26" s="80"/>
      <c r="G26" s="80"/>
      <c r="H26" s="94"/>
      <c r="I26" s="94"/>
      <c r="J26" s="80"/>
      <c r="K26" s="11"/>
      <c r="L26" s="11"/>
      <c r="M26" s="10"/>
      <c r="N26" s="10"/>
      <c r="O26" s="10"/>
      <c r="P26" s="10"/>
      <c r="Q26" s="10"/>
      <c r="R26" s="10"/>
      <c r="S26" s="10"/>
      <c r="T26" s="10"/>
      <c r="U26" s="10"/>
      <c r="V26" s="10"/>
      <c r="W26" s="10"/>
      <c r="X26" s="10"/>
      <c r="Y26" s="10"/>
      <c r="Z26" s="10"/>
    </row>
    <row r="27" spans="2:26" ht="35.450000000000003" customHeight="1">
      <c r="B27" s="737" t="s">
        <v>92</v>
      </c>
      <c r="C27" s="737"/>
      <c r="D27" s="737"/>
      <c r="E27" s="737"/>
      <c r="F27" s="737"/>
      <c r="G27" s="737"/>
      <c r="H27" s="737"/>
      <c r="I27" s="737"/>
      <c r="J27" s="737"/>
      <c r="K27" s="11"/>
      <c r="L27" s="11"/>
      <c r="M27" s="10"/>
      <c r="N27" s="10"/>
      <c r="O27" s="10"/>
      <c r="P27" s="10"/>
      <c r="Q27" s="10"/>
      <c r="R27" s="10"/>
      <c r="S27" s="10"/>
      <c r="T27" s="10"/>
      <c r="U27" s="10"/>
      <c r="V27" s="10"/>
      <c r="W27" s="10"/>
      <c r="X27" s="10"/>
      <c r="Y27" s="10"/>
      <c r="Z27" s="10"/>
    </row>
    <row r="28" spans="2:26" ht="20.25" customHeight="1">
      <c r="B28" s="737" t="s">
        <v>93</v>
      </c>
      <c r="C28" s="737"/>
      <c r="D28" s="737"/>
      <c r="E28" s="737"/>
      <c r="F28" s="737"/>
      <c r="G28" s="737"/>
      <c r="H28" s="737"/>
      <c r="I28" s="737"/>
      <c r="J28" s="737"/>
      <c r="K28" s="11"/>
      <c r="L28" s="11"/>
      <c r="M28" s="10"/>
      <c r="N28" s="10"/>
      <c r="O28" s="10"/>
      <c r="P28" s="10"/>
      <c r="Q28" s="10"/>
      <c r="R28" s="10"/>
      <c r="S28" s="10"/>
      <c r="T28" s="10"/>
      <c r="U28" s="10"/>
      <c r="V28" s="10"/>
      <c r="W28" s="10"/>
      <c r="X28" s="10"/>
      <c r="Y28" s="10"/>
      <c r="Z28" s="10"/>
    </row>
    <row r="29" spans="2:26" ht="20.25" customHeight="1">
      <c r="B29" s="737" t="s">
        <v>94</v>
      </c>
      <c r="C29" s="737"/>
      <c r="D29" s="737"/>
      <c r="E29" s="737"/>
      <c r="F29" s="737"/>
      <c r="G29" s="737"/>
      <c r="H29" s="737"/>
      <c r="I29" s="737"/>
      <c r="J29" s="737"/>
      <c r="K29" s="11"/>
      <c r="L29" s="11"/>
      <c r="M29" s="10"/>
      <c r="N29" s="10"/>
      <c r="O29" s="10"/>
      <c r="P29" s="10"/>
      <c r="Q29" s="10"/>
      <c r="R29" s="10"/>
      <c r="S29" s="10"/>
      <c r="T29" s="10"/>
      <c r="U29" s="10"/>
      <c r="V29" s="10"/>
      <c r="W29" s="10"/>
      <c r="X29" s="10"/>
      <c r="Y29" s="10"/>
      <c r="Z29" s="10"/>
    </row>
    <row r="30" spans="2:26" ht="20.25" customHeight="1">
      <c r="B30" s="737" t="s">
        <v>95</v>
      </c>
      <c r="C30" s="737"/>
      <c r="D30" s="737"/>
      <c r="E30" s="737"/>
      <c r="F30" s="737"/>
      <c r="G30" s="737"/>
      <c r="H30" s="737"/>
      <c r="I30" s="737"/>
      <c r="J30" s="737"/>
      <c r="K30" s="11"/>
      <c r="L30" s="11"/>
      <c r="M30" s="10"/>
      <c r="N30" s="10"/>
      <c r="O30" s="10"/>
      <c r="P30" s="10"/>
      <c r="Q30" s="10"/>
      <c r="R30" s="10"/>
      <c r="S30" s="10"/>
      <c r="T30" s="10"/>
      <c r="U30" s="10"/>
      <c r="V30" s="10"/>
      <c r="W30" s="10"/>
      <c r="X30" s="10"/>
      <c r="Y30" s="10"/>
      <c r="Z30" s="10"/>
    </row>
    <row r="31" spans="2:26" ht="20.25" customHeight="1">
      <c r="B31" s="737" t="s">
        <v>96</v>
      </c>
      <c r="C31" s="737"/>
      <c r="D31" s="737"/>
      <c r="E31" s="737"/>
      <c r="F31" s="737"/>
      <c r="G31" s="737"/>
      <c r="H31" s="737"/>
      <c r="I31" s="737"/>
      <c r="J31" s="737"/>
      <c r="K31" s="11"/>
      <c r="L31" s="11"/>
      <c r="M31" s="10"/>
      <c r="N31" s="10"/>
      <c r="O31" s="10"/>
      <c r="P31" s="10"/>
      <c r="Q31" s="10"/>
      <c r="R31" s="10"/>
      <c r="S31" s="10"/>
      <c r="T31" s="10"/>
      <c r="U31" s="10"/>
      <c r="V31" s="10"/>
      <c r="W31" s="10"/>
      <c r="X31" s="10"/>
      <c r="Y31" s="10"/>
      <c r="Z31" s="10"/>
    </row>
    <row r="32" spans="2:26" ht="20.25" customHeight="1">
      <c r="B32" s="738" t="s">
        <v>97</v>
      </c>
      <c r="C32" s="738"/>
      <c r="D32" s="738"/>
      <c r="E32" s="738"/>
      <c r="F32" s="738"/>
      <c r="G32" s="738"/>
      <c r="H32" s="738"/>
      <c r="I32" s="738"/>
      <c r="J32" s="738"/>
      <c r="K32" s="11"/>
      <c r="L32" s="11"/>
      <c r="M32" s="10"/>
      <c r="N32" s="10"/>
      <c r="O32" s="10"/>
      <c r="P32" s="10"/>
      <c r="Q32" s="10"/>
      <c r="R32" s="10"/>
      <c r="S32" s="10"/>
      <c r="T32" s="10"/>
      <c r="U32" s="10"/>
      <c r="V32" s="10"/>
      <c r="W32" s="10"/>
      <c r="X32" s="10"/>
      <c r="Y32" s="10"/>
      <c r="Z32" s="10"/>
    </row>
    <row r="33" spans="2:26" ht="16.5">
      <c r="B33" s="64" t="s">
        <v>98</v>
      </c>
      <c r="C33" s="75"/>
      <c r="D33" s="75"/>
      <c r="E33" s="75"/>
      <c r="F33" s="75"/>
      <c r="G33" s="75"/>
      <c r="H33" s="303"/>
      <c r="I33" s="303"/>
      <c r="J33" s="75"/>
      <c r="K33" s="11"/>
      <c r="L33" s="11"/>
      <c r="M33" s="10"/>
      <c r="N33" s="10"/>
      <c r="O33" s="10"/>
      <c r="P33" s="10"/>
      <c r="Q33" s="10"/>
      <c r="R33" s="10"/>
      <c r="S33" s="10"/>
      <c r="T33" s="10"/>
      <c r="U33" s="10"/>
      <c r="V33" s="10"/>
      <c r="W33" s="10"/>
      <c r="X33" s="10"/>
      <c r="Y33" s="10"/>
      <c r="Z33" s="10"/>
    </row>
    <row r="34" spans="2:26" ht="37.5" customHeight="1">
      <c r="B34" s="78" t="s">
        <v>65</v>
      </c>
      <c r="C34" s="739" t="s">
        <v>99</v>
      </c>
      <c r="D34" s="740"/>
      <c r="E34" s="741"/>
      <c r="F34" s="742" t="s">
        <v>855</v>
      </c>
      <c r="G34" s="743"/>
      <c r="H34" s="78" t="s">
        <v>861</v>
      </c>
      <c r="I34" s="79" t="s">
        <v>3</v>
      </c>
      <c r="J34" s="76" t="s">
        <v>100</v>
      </c>
      <c r="K34" s="63">
        <f>+L2</f>
        <v>1</v>
      </c>
      <c r="L34" s="13"/>
      <c r="M34" s="330"/>
      <c r="N34" s="13"/>
      <c r="O34" s="13"/>
      <c r="P34" s="13"/>
      <c r="Q34" s="13"/>
      <c r="R34" s="13"/>
      <c r="S34" s="13"/>
      <c r="T34" s="13"/>
      <c r="U34" s="13"/>
      <c r="V34" s="13"/>
      <c r="W34" s="13"/>
      <c r="X34" s="13"/>
      <c r="Y34" s="13"/>
      <c r="Z34" s="63"/>
    </row>
    <row r="35" spans="2:26" ht="16.5">
      <c r="B35" s="311">
        <v>1</v>
      </c>
      <c r="C35" s="729" t="s">
        <v>862</v>
      </c>
      <c r="D35" s="730"/>
      <c r="E35" s="731"/>
      <c r="F35" s="732" t="s">
        <v>898</v>
      </c>
      <c r="G35" s="733"/>
      <c r="H35" s="312" t="s">
        <v>254</v>
      </c>
      <c r="I35" s="313">
        <v>0.28000000000000003</v>
      </c>
      <c r="J35" s="311" t="s">
        <v>102</v>
      </c>
      <c r="K35" s="63">
        <v>1</v>
      </c>
      <c r="L35" s="13"/>
      <c r="M35" s="177">
        <v>439440</v>
      </c>
      <c r="N35" s="507" t="str">
        <f>+C35</f>
        <v>Bao tải tẩm nhựa</v>
      </c>
      <c r="O35" s="13"/>
      <c r="P35" s="13"/>
      <c r="Q35" s="13"/>
      <c r="R35" s="13"/>
      <c r="S35" s="13"/>
      <c r="T35" s="13"/>
      <c r="U35" s="13"/>
      <c r="V35" s="13"/>
      <c r="W35" s="13"/>
      <c r="X35" s="13"/>
      <c r="Y35" s="13"/>
      <c r="Z35" s="13"/>
    </row>
    <row r="36" spans="2:26" ht="16.5">
      <c r="B36" s="311">
        <f>+B35+1</f>
        <v>2</v>
      </c>
      <c r="C36" s="729" t="s">
        <v>860</v>
      </c>
      <c r="D36" s="730"/>
      <c r="E36" s="731"/>
      <c r="F36" s="732" t="s">
        <v>898</v>
      </c>
      <c r="G36" s="733"/>
      <c r="H36" s="312" t="s">
        <v>252</v>
      </c>
      <c r="I36" s="313">
        <v>191.37800000000001</v>
      </c>
      <c r="J36" s="311" t="s">
        <v>102</v>
      </c>
      <c r="K36" s="63">
        <v>1</v>
      </c>
      <c r="L36" s="13"/>
      <c r="M36" s="13"/>
      <c r="N36" s="507" t="str">
        <f t="shared" ref="N36:N99" si="0">+C36</f>
        <v>Bạt dứa</v>
      </c>
      <c r="O36" s="13"/>
      <c r="P36" s="13"/>
      <c r="Q36" s="13"/>
      <c r="R36" s="13"/>
      <c r="S36" s="13"/>
      <c r="T36" s="13"/>
      <c r="U36" s="13"/>
      <c r="V36" s="13"/>
      <c r="W36" s="13"/>
      <c r="X36" s="13"/>
      <c r="Y36" s="13"/>
      <c r="Z36" s="13"/>
    </row>
    <row r="37" spans="2:26" ht="33">
      <c r="B37" s="311">
        <f t="shared" ref="B37:B49" si="1">+B36+1</f>
        <v>3</v>
      </c>
      <c r="C37" s="729" t="s">
        <v>865</v>
      </c>
      <c r="D37" s="730"/>
      <c r="E37" s="731"/>
      <c r="F37" s="732" t="s">
        <v>898</v>
      </c>
      <c r="G37" s="733"/>
      <c r="H37" s="312" t="s">
        <v>863</v>
      </c>
      <c r="I37" s="313">
        <v>2</v>
      </c>
      <c r="J37" s="311" t="s">
        <v>102</v>
      </c>
      <c r="K37" s="63">
        <v>1</v>
      </c>
      <c r="L37" s="13"/>
      <c r="M37" s="13"/>
      <c r="N37" s="507" t="str">
        <f t="shared" si="0"/>
        <v>Biển báo tam giác A=875mm)</v>
      </c>
      <c r="O37" s="13"/>
      <c r="P37" s="13"/>
      <c r="Q37" s="13"/>
      <c r="R37" s="13"/>
      <c r="S37" s="13"/>
      <c r="T37" s="13"/>
      <c r="U37" s="13"/>
      <c r="V37" s="13"/>
      <c r="W37" s="13"/>
      <c r="X37" s="13"/>
      <c r="Y37" s="13"/>
      <c r="Z37" s="13"/>
    </row>
    <row r="38" spans="2:26" ht="16.5">
      <c r="B38" s="311">
        <f t="shared" si="1"/>
        <v>4</v>
      </c>
      <c r="C38" s="729" t="s">
        <v>864</v>
      </c>
      <c r="D38" s="730"/>
      <c r="E38" s="731"/>
      <c r="F38" s="732" t="s">
        <v>896</v>
      </c>
      <c r="G38" s="733"/>
      <c r="H38" s="312" t="s">
        <v>254</v>
      </c>
      <c r="I38" s="313">
        <v>175</v>
      </c>
      <c r="J38" s="311" t="s">
        <v>102</v>
      </c>
      <c r="K38" s="63">
        <v>1</v>
      </c>
      <c r="L38" s="13"/>
      <c r="M38" s="13"/>
      <c r="N38" s="507" t="str">
        <f t="shared" si="0"/>
        <v>Cát nghiền</v>
      </c>
      <c r="O38" s="13"/>
      <c r="P38" s="13"/>
      <c r="Q38" s="13"/>
      <c r="R38" s="13"/>
      <c r="S38" s="13"/>
      <c r="T38" s="13"/>
      <c r="U38" s="13"/>
      <c r="V38" s="13"/>
      <c r="W38" s="13"/>
      <c r="X38" s="13"/>
      <c r="Y38" s="13"/>
      <c r="Z38" s="13"/>
    </row>
    <row r="39" spans="2:26" ht="16.5">
      <c r="B39" s="311">
        <f t="shared" si="1"/>
        <v>5</v>
      </c>
      <c r="C39" s="729" t="s">
        <v>1225</v>
      </c>
      <c r="D39" s="730"/>
      <c r="E39" s="731"/>
      <c r="F39" s="732" t="s">
        <v>898</v>
      </c>
      <c r="G39" s="733"/>
      <c r="H39" s="312" t="s">
        <v>66</v>
      </c>
      <c r="I39" s="313">
        <v>6</v>
      </c>
      <c r="J39" s="311" t="s">
        <v>102</v>
      </c>
      <c r="K39" s="63">
        <v>1</v>
      </c>
      <c r="L39" s="13"/>
      <c r="M39" s="13"/>
      <c r="N39" s="507" t="str">
        <f t="shared" si="0"/>
        <v>Cột biển báo tròn D=90mm</v>
      </c>
      <c r="O39" s="13"/>
      <c r="P39" s="13"/>
      <c r="Q39" s="13"/>
      <c r="R39" s="13"/>
      <c r="S39" s="13"/>
      <c r="T39" s="13"/>
      <c r="U39" s="13"/>
      <c r="V39" s="13"/>
      <c r="W39" s="13"/>
      <c r="X39" s="13"/>
      <c r="Y39" s="13"/>
      <c r="Z39" s="13"/>
    </row>
    <row r="40" spans="2:26" ht="16.5">
      <c r="B40" s="311">
        <f t="shared" si="1"/>
        <v>6</v>
      </c>
      <c r="C40" s="729" t="s">
        <v>103</v>
      </c>
      <c r="D40" s="730"/>
      <c r="E40" s="731"/>
      <c r="F40" s="732" t="s">
        <v>896</v>
      </c>
      <c r="G40" s="733"/>
      <c r="H40" s="312" t="s">
        <v>254</v>
      </c>
      <c r="I40" s="313">
        <v>3</v>
      </c>
      <c r="J40" s="311" t="s">
        <v>102</v>
      </c>
      <c r="K40" s="63">
        <v>1</v>
      </c>
      <c r="L40" s="13"/>
      <c r="M40" s="13"/>
      <c r="N40" s="507" t="str">
        <f t="shared" si="0"/>
        <v>Đá 1x2</v>
      </c>
      <c r="O40" s="13"/>
      <c r="P40" s="13"/>
      <c r="Q40" s="13"/>
      <c r="R40" s="13"/>
      <c r="S40" s="13"/>
      <c r="T40" s="13"/>
      <c r="U40" s="13"/>
      <c r="V40" s="13"/>
      <c r="W40" s="13"/>
      <c r="X40" s="13"/>
      <c r="Y40" s="13"/>
      <c r="Z40" s="13"/>
    </row>
    <row r="41" spans="2:26" ht="16.5">
      <c r="B41" s="311">
        <f t="shared" si="1"/>
        <v>7</v>
      </c>
      <c r="C41" s="729" t="s">
        <v>101</v>
      </c>
      <c r="D41" s="730"/>
      <c r="E41" s="731"/>
      <c r="F41" s="732" t="s">
        <v>896</v>
      </c>
      <c r="G41" s="733"/>
      <c r="H41" s="312" t="s">
        <v>254</v>
      </c>
      <c r="I41" s="313">
        <v>215</v>
      </c>
      <c r="J41" s="311" t="s">
        <v>102</v>
      </c>
      <c r="K41" s="63">
        <v>1</v>
      </c>
      <c r="L41" s="13"/>
      <c r="M41" s="13"/>
      <c r="N41" s="507" t="str">
        <f t="shared" si="0"/>
        <v>Đá 2x4</v>
      </c>
      <c r="O41" s="13"/>
      <c r="P41" s="13"/>
      <c r="Q41" s="13"/>
      <c r="R41" s="13"/>
      <c r="S41" s="13"/>
      <c r="T41" s="13"/>
      <c r="U41" s="13"/>
      <c r="V41" s="13"/>
      <c r="W41" s="13"/>
      <c r="X41" s="13"/>
      <c r="Y41" s="13"/>
      <c r="Z41" s="13"/>
    </row>
    <row r="42" spans="2:26" ht="16.5">
      <c r="B42" s="311">
        <f t="shared" si="1"/>
        <v>8</v>
      </c>
      <c r="C42" s="729" t="s">
        <v>101</v>
      </c>
      <c r="D42" s="730"/>
      <c r="E42" s="731"/>
      <c r="F42" s="732" t="s">
        <v>896</v>
      </c>
      <c r="G42" s="733"/>
      <c r="H42" s="312" t="s">
        <v>254</v>
      </c>
      <c r="I42" s="313">
        <v>0.5</v>
      </c>
      <c r="J42" s="311" t="s">
        <v>102</v>
      </c>
      <c r="K42" s="63">
        <v>1</v>
      </c>
      <c r="L42" s="13"/>
      <c r="M42" s="13"/>
      <c r="N42" s="507" t="str">
        <f t="shared" si="0"/>
        <v>Đá 2x4</v>
      </c>
      <c r="O42" s="13"/>
      <c r="P42" s="13"/>
      <c r="Q42" s="13"/>
      <c r="R42" s="13"/>
      <c r="S42" s="13"/>
      <c r="T42" s="13"/>
      <c r="U42" s="13"/>
      <c r="V42" s="13"/>
      <c r="W42" s="13"/>
      <c r="X42" s="13"/>
      <c r="Y42" s="13"/>
      <c r="Z42" s="13"/>
    </row>
    <row r="43" spans="2:26" ht="16.5">
      <c r="B43" s="311">
        <f t="shared" si="1"/>
        <v>9</v>
      </c>
      <c r="C43" s="729" t="s">
        <v>101</v>
      </c>
      <c r="D43" s="730"/>
      <c r="E43" s="731"/>
      <c r="F43" s="732" t="s">
        <v>896</v>
      </c>
      <c r="G43" s="733"/>
      <c r="H43" s="312" t="s">
        <v>254</v>
      </c>
      <c r="I43" s="313">
        <v>32</v>
      </c>
      <c r="J43" s="311" t="s">
        <v>102</v>
      </c>
      <c r="K43" s="63">
        <v>1</v>
      </c>
      <c r="L43" s="13"/>
      <c r="M43" s="13"/>
      <c r="N43" s="507" t="str">
        <f t="shared" si="0"/>
        <v>Đá 2x4</v>
      </c>
      <c r="O43" s="13"/>
      <c r="P43" s="13"/>
      <c r="Q43" s="13"/>
      <c r="R43" s="13"/>
      <c r="S43" s="13"/>
      <c r="T43" s="13"/>
      <c r="U43" s="13"/>
      <c r="V43" s="13"/>
      <c r="W43" s="13"/>
      <c r="X43" s="13"/>
      <c r="Y43" s="13"/>
      <c r="Z43" s="13"/>
    </row>
    <row r="44" spans="2:26" ht="16.5">
      <c r="B44" s="311">
        <f t="shared" si="1"/>
        <v>10</v>
      </c>
      <c r="C44" s="729" t="s">
        <v>866</v>
      </c>
      <c r="D44" s="730"/>
      <c r="E44" s="731"/>
      <c r="F44" s="732" t="s">
        <v>896</v>
      </c>
      <c r="G44" s="733"/>
      <c r="H44" s="312" t="s">
        <v>254</v>
      </c>
      <c r="I44" s="313">
        <v>65</v>
      </c>
      <c r="J44" s="311" t="s">
        <v>102</v>
      </c>
      <c r="K44" s="63">
        <v>1</v>
      </c>
      <c r="L44" s="13"/>
      <c r="M44" s="13"/>
      <c r="N44" s="507" t="str">
        <f t="shared" si="0"/>
        <v>Đá 4x6</v>
      </c>
      <c r="O44" s="13"/>
      <c r="P44" s="13"/>
      <c r="Q44" s="13"/>
      <c r="R44" s="13"/>
      <c r="S44" s="13"/>
      <c r="T44" s="13"/>
      <c r="U44" s="13"/>
      <c r="V44" s="13"/>
      <c r="W44" s="13"/>
      <c r="X44" s="13"/>
      <c r="Y44" s="13"/>
      <c r="Z44" s="13"/>
    </row>
    <row r="45" spans="2:26" ht="33" customHeight="1">
      <c r="B45" s="311">
        <f t="shared" si="1"/>
        <v>11</v>
      </c>
      <c r="C45" s="729" t="s">
        <v>907</v>
      </c>
      <c r="D45" s="730"/>
      <c r="E45" s="731"/>
      <c r="F45" s="734" t="s">
        <v>899</v>
      </c>
      <c r="G45" s="735"/>
      <c r="H45" s="312" t="s">
        <v>313</v>
      </c>
      <c r="I45" s="313">
        <v>2</v>
      </c>
      <c r="J45" s="311" t="s">
        <v>102</v>
      </c>
      <c r="K45" s="63">
        <v>1</v>
      </c>
      <c r="L45" s="13"/>
      <c r="M45" s="13"/>
      <c r="N45" s="507" t="str">
        <f t="shared" si="0"/>
        <v>Rọ đá 1,5x1x1m</v>
      </c>
      <c r="O45" s="13"/>
      <c r="P45" s="13"/>
      <c r="Q45" s="13"/>
      <c r="R45" s="13"/>
      <c r="S45" s="13"/>
      <c r="T45" s="13"/>
      <c r="U45" s="13"/>
      <c r="V45" s="13"/>
      <c r="W45" s="13"/>
      <c r="X45" s="13"/>
      <c r="Y45" s="13"/>
      <c r="Z45" s="13"/>
    </row>
    <row r="46" spans="2:26" ht="33" customHeight="1">
      <c r="B46" s="311">
        <f t="shared" si="1"/>
        <v>12</v>
      </c>
      <c r="C46" s="729" t="s">
        <v>908</v>
      </c>
      <c r="D46" s="730"/>
      <c r="E46" s="731"/>
      <c r="F46" s="734" t="s">
        <v>899</v>
      </c>
      <c r="G46" s="735"/>
      <c r="H46" s="312" t="s">
        <v>313</v>
      </c>
      <c r="I46" s="313">
        <v>2</v>
      </c>
      <c r="J46" s="311" t="s">
        <v>102</v>
      </c>
      <c r="K46" s="63">
        <v>1</v>
      </c>
      <c r="L46" s="13"/>
      <c r="M46" s="13"/>
      <c r="N46" s="507" t="str">
        <f t="shared" si="0"/>
        <v>Rọ đá 2x1x0,5m</v>
      </c>
      <c r="O46" s="13"/>
      <c r="P46" s="13"/>
      <c r="Q46" s="13"/>
      <c r="R46" s="13"/>
      <c r="S46" s="13"/>
      <c r="T46" s="13"/>
      <c r="U46" s="13"/>
      <c r="V46" s="13"/>
      <c r="W46" s="13"/>
      <c r="X46" s="13"/>
      <c r="Y46" s="13"/>
      <c r="Z46" s="13"/>
    </row>
    <row r="47" spans="2:26" ht="16.5">
      <c r="B47" s="311">
        <f t="shared" si="1"/>
        <v>13</v>
      </c>
      <c r="C47" s="729" t="s">
        <v>867</v>
      </c>
      <c r="D47" s="730"/>
      <c r="E47" s="731"/>
      <c r="F47" s="734" t="s">
        <v>899</v>
      </c>
      <c r="G47" s="735"/>
      <c r="H47" s="312" t="s">
        <v>313</v>
      </c>
      <c r="I47" s="313">
        <v>4</v>
      </c>
      <c r="J47" s="311" t="s">
        <v>102</v>
      </c>
      <c r="K47" s="63">
        <v>1</v>
      </c>
      <c r="L47" s="13"/>
      <c r="M47" s="13"/>
      <c r="N47" s="507" t="str">
        <f t="shared" si="0"/>
        <v>Rọ đá 2x1x1m</v>
      </c>
      <c r="O47" s="13"/>
      <c r="P47" s="13"/>
      <c r="Q47" s="13"/>
      <c r="R47" s="13"/>
      <c r="S47" s="13"/>
      <c r="T47" s="13"/>
      <c r="U47" s="13"/>
      <c r="V47" s="13"/>
      <c r="W47" s="13"/>
      <c r="X47" s="13"/>
      <c r="Y47" s="13"/>
      <c r="Z47" s="13"/>
    </row>
    <row r="48" spans="2:26" ht="16.5">
      <c r="B48" s="311">
        <f t="shared" si="1"/>
        <v>14</v>
      </c>
      <c r="C48" s="729" t="s">
        <v>868</v>
      </c>
      <c r="D48" s="730"/>
      <c r="E48" s="731"/>
      <c r="F48" s="732" t="s">
        <v>902</v>
      </c>
      <c r="G48" s="733"/>
      <c r="H48" s="312" t="s">
        <v>532</v>
      </c>
      <c r="I48" s="313">
        <v>899.49900000000002</v>
      </c>
      <c r="J48" s="311" t="s">
        <v>102</v>
      </c>
      <c r="K48" s="63">
        <v>1</v>
      </c>
      <c r="L48" s="13"/>
      <c r="M48" s="13"/>
      <c r="N48" s="507" t="str">
        <f t="shared" si="0"/>
        <v>Xi măng PCB30</v>
      </c>
      <c r="O48" s="13"/>
      <c r="P48" s="13"/>
      <c r="Q48" s="13"/>
      <c r="R48" s="13"/>
      <c r="S48" s="13"/>
      <c r="T48" s="13"/>
      <c r="U48" s="13"/>
      <c r="V48" s="13"/>
      <c r="W48" s="13"/>
      <c r="X48" s="13"/>
      <c r="Y48" s="13"/>
      <c r="Z48" s="13"/>
    </row>
    <row r="49" spans="2:26" ht="16.5">
      <c r="B49" s="311">
        <f t="shared" si="1"/>
        <v>15</v>
      </c>
      <c r="C49" s="729" t="s">
        <v>105</v>
      </c>
      <c r="D49" s="730"/>
      <c r="E49" s="731"/>
      <c r="F49" s="732" t="s">
        <v>902</v>
      </c>
      <c r="G49" s="733"/>
      <c r="H49" s="312" t="s">
        <v>869</v>
      </c>
      <c r="I49" s="313">
        <v>80</v>
      </c>
      <c r="J49" s="311" t="s">
        <v>102</v>
      </c>
      <c r="K49" s="63">
        <v>1</v>
      </c>
      <c r="L49" s="13"/>
      <c r="M49" s="13"/>
      <c r="N49" s="507" t="str">
        <f t="shared" si="0"/>
        <v>Xi măng PCB40</v>
      </c>
      <c r="O49" s="13"/>
      <c r="P49" s="13"/>
      <c r="Q49" s="13"/>
      <c r="R49" s="13"/>
      <c r="S49" s="13"/>
      <c r="T49" s="13"/>
      <c r="U49" s="13"/>
      <c r="V49" s="13"/>
      <c r="W49" s="13"/>
      <c r="X49" s="13"/>
      <c r="Y49" s="13"/>
      <c r="Z49" s="13"/>
    </row>
    <row r="50" spans="2:26" ht="36.75" hidden="1" customHeight="1">
      <c r="B50" s="311">
        <v>1</v>
      </c>
      <c r="C50" s="729" t="s">
        <v>860</v>
      </c>
      <c r="D50" s="730"/>
      <c r="E50" s="731"/>
      <c r="F50" s="732" t="s">
        <v>898</v>
      </c>
      <c r="G50" s="733"/>
      <c r="H50" s="312" t="s">
        <v>252</v>
      </c>
      <c r="I50" s="313">
        <v>41.997999999999998</v>
      </c>
      <c r="J50" s="311" t="s">
        <v>102</v>
      </c>
      <c r="K50" s="63">
        <f>+List!C109</f>
        <v>102</v>
      </c>
      <c r="L50" s="13"/>
      <c r="M50" s="177">
        <v>440210</v>
      </c>
      <c r="N50" s="507" t="str">
        <f t="shared" si="0"/>
        <v>Bạt dứa</v>
      </c>
      <c r="O50" s="13"/>
      <c r="P50" s="13"/>
      <c r="Q50" s="13"/>
      <c r="R50" s="13"/>
      <c r="S50" s="13"/>
      <c r="T50" s="13"/>
      <c r="U50" s="13"/>
      <c r="V50" s="13"/>
      <c r="W50" s="13"/>
      <c r="X50" s="13"/>
      <c r="Y50" s="13"/>
      <c r="Z50" s="13"/>
    </row>
    <row r="51" spans="2:26" ht="36.75" hidden="1" customHeight="1">
      <c r="B51" s="311">
        <v>2</v>
      </c>
      <c r="C51" s="729" t="s">
        <v>864</v>
      </c>
      <c r="D51" s="730"/>
      <c r="E51" s="731"/>
      <c r="F51" s="732" t="s">
        <v>896</v>
      </c>
      <c r="G51" s="733"/>
      <c r="H51" s="312" t="s">
        <v>254</v>
      </c>
      <c r="I51" s="313">
        <v>5</v>
      </c>
      <c r="J51" s="311" t="s">
        <v>102</v>
      </c>
      <c r="K51" s="63">
        <f>+K50</f>
        <v>102</v>
      </c>
      <c r="L51" s="13"/>
      <c r="M51" s="13"/>
      <c r="N51" s="507" t="str">
        <f t="shared" si="0"/>
        <v>Cát nghiền</v>
      </c>
      <c r="O51" s="13"/>
      <c r="P51" s="13"/>
      <c r="Q51" s="13"/>
      <c r="R51" s="13"/>
      <c r="S51" s="13"/>
      <c r="T51" s="13"/>
      <c r="U51" s="13"/>
      <c r="V51" s="13"/>
      <c r="W51" s="13"/>
      <c r="X51" s="13"/>
      <c r="Y51" s="13"/>
      <c r="Z51" s="13"/>
    </row>
    <row r="52" spans="2:26" ht="36.75" hidden="1" customHeight="1">
      <c r="B52" s="311">
        <v>3</v>
      </c>
      <c r="C52" s="729" t="s">
        <v>101</v>
      </c>
      <c r="D52" s="730"/>
      <c r="E52" s="731"/>
      <c r="F52" s="732" t="s">
        <v>896</v>
      </c>
      <c r="G52" s="733"/>
      <c r="H52" s="312" t="s">
        <v>254</v>
      </c>
      <c r="I52" s="313">
        <v>7</v>
      </c>
      <c r="J52" s="311" t="s">
        <v>102</v>
      </c>
      <c r="K52" s="63">
        <f t="shared" ref="K52:K54" si="2">+K51</f>
        <v>102</v>
      </c>
      <c r="L52" s="13"/>
      <c r="M52" s="13"/>
      <c r="N52" s="507" t="str">
        <f t="shared" si="0"/>
        <v>Đá 2x4</v>
      </c>
      <c r="O52" s="13"/>
      <c r="P52" s="13"/>
      <c r="Q52" s="13"/>
      <c r="R52" s="13"/>
      <c r="S52" s="13"/>
      <c r="T52" s="13"/>
      <c r="U52" s="13"/>
      <c r="V52" s="13"/>
      <c r="W52" s="13"/>
      <c r="X52" s="13"/>
      <c r="Y52" s="13"/>
      <c r="Z52" s="13"/>
    </row>
    <row r="53" spans="2:26" ht="36.75" hidden="1" customHeight="1">
      <c r="B53" s="311">
        <v>4</v>
      </c>
      <c r="C53" s="729" t="s">
        <v>866</v>
      </c>
      <c r="D53" s="730"/>
      <c r="E53" s="731"/>
      <c r="F53" s="732" t="s">
        <v>896</v>
      </c>
      <c r="G53" s="733"/>
      <c r="H53" s="312" t="s">
        <v>254</v>
      </c>
      <c r="I53" s="313">
        <v>5</v>
      </c>
      <c r="J53" s="311" t="s">
        <v>102</v>
      </c>
      <c r="K53" s="63">
        <f t="shared" si="2"/>
        <v>102</v>
      </c>
      <c r="L53" s="13"/>
      <c r="M53" s="13"/>
      <c r="N53" s="507" t="str">
        <f t="shared" si="0"/>
        <v>Đá 4x6</v>
      </c>
      <c r="O53" s="13"/>
      <c r="P53" s="13"/>
      <c r="Q53" s="13"/>
      <c r="R53" s="13"/>
      <c r="S53" s="13"/>
      <c r="T53" s="13"/>
      <c r="U53" s="13"/>
      <c r="V53" s="13"/>
      <c r="W53" s="13"/>
      <c r="X53" s="13"/>
      <c r="Y53" s="13"/>
      <c r="Z53" s="13"/>
    </row>
    <row r="54" spans="2:26" ht="36.75" hidden="1" customHeight="1">
      <c r="B54" s="311">
        <v>5</v>
      </c>
      <c r="C54" s="729" t="s">
        <v>105</v>
      </c>
      <c r="D54" s="730"/>
      <c r="E54" s="731"/>
      <c r="F54" s="732" t="s">
        <v>902</v>
      </c>
      <c r="G54" s="733"/>
      <c r="H54" s="312" t="s">
        <v>869</v>
      </c>
      <c r="I54" s="313">
        <v>2.1</v>
      </c>
      <c r="J54" s="311" t="s">
        <v>102</v>
      </c>
      <c r="K54" s="63">
        <f t="shared" si="2"/>
        <v>102</v>
      </c>
      <c r="L54" s="13"/>
      <c r="M54" s="13"/>
      <c r="N54" s="507" t="str">
        <f t="shared" si="0"/>
        <v>Xi măng PCB40</v>
      </c>
      <c r="O54" s="13"/>
      <c r="P54" s="13"/>
      <c r="Q54" s="13"/>
      <c r="R54" s="13"/>
      <c r="S54" s="13"/>
      <c r="T54" s="13"/>
      <c r="U54" s="13"/>
      <c r="V54" s="13"/>
      <c r="W54" s="13"/>
      <c r="X54" s="13"/>
      <c r="Y54" s="13"/>
      <c r="Z54" s="13"/>
    </row>
    <row r="55" spans="2:26" ht="16.5" hidden="1">
      <c r="B55" s="311">
        <v>1</v>
      </c>
      <c r="C55" s="729" t="s">
        <v>860</v>
      </c>
      <c r="D55" s="730"/>
      <c r="E55" s="731"/>
      <c r="F55" s="732" t="s">
        <v>898</v>
      </c>
      <c r="G55" s="733"/>
      <c r="H55" s="312" t="s">
        <v>252</v>
      </c>
      <c r="I55" s="313">
        <v>140</v>
      </c>
      <c r="J55" s="311" t="s">
        <v>102</v>
      </c>
      <c r="K55" s="63">
        <f>+List!C123</f>
        <v>115</v>
      </c>
      <c r="L55" s="13"/>
      <c r="M55" s="177">
        <v>440250</v>
      </c>
      <c r="N55" s="507" t="str">
        <f t="shared" si="0"/>
        <v>Bạt dứa</v>
      </c>
      <c r="O55" s="13"/>
      <c r="P55" s="13"/>
      <c r="Q55" s="13"/>
      <c r="R55" s="13"/>
      <c r="S55" s="13"/>
      <c r="T55" s="13"/>
      <c r="U55" s="13"/>
      <c r="V55" s="13"/>
      <c r="W55" s="13"/>
      <c r="X55" s="13"/>
      <c r="Y55" s="13"/>
      <c r="Z55" s="13"/>
    </row>
    <row r="56" spans="2:26" ht="33" hidden="1">
      <c r="B56" s="311">
        <v>2</v>
      </c>
      <c r="C56" s="729" t="s">
        <v>865</v>
      </c>
      <c r="D56" s="730"/>
      <c r="E56" s="731"/>
      <c r="F56" s="732" t="s">
        <v>898</v>
      </c>
      <c r="G56" s="733"/>
      <c r="H56" s="312" t="s">
        <v>863</v>
      </c>
      <c r="I56" s="313">
        <v>2</v>
      </c>
      <c r="J56" s="311" t="s">
        <v>102</v>
      </c>
      <c r="K56" s="63">
        <f>+K55</f>
        <v>115</v>
      </c>
      <c r="L56" s="13"/>
      <c r="M56" s="13"/>
      <c r="N56" s="507" t="str">
        <f t="shared" si="0"/>
        <v>Biển báo tam giác A=875mm)</v>
      </c>
      <c r="O56" s="13"/>
      <c r="P56" s="13"/>
      <c r="Q56" s="13"/>
      <c r="R56" s="13"/>
      <c r="S56" s="13"/>
      <c r="T56" s="13"/>
      <c r="U56" s="13"/>
      <c r="V56" s="13"/>
      <c r="W56" s="13"/>
      <c r="X56" s="13"/>
      <c r="Y56" s="13"/>
      <c r="Z56" s="13"/>
    </row>
    <row r="57" spans="2:26" ht="26.25" hidden="1" customHeight="1">
      <c r="B57" s="311">
        <v>3</v>
      </c>
      <c r="C57" s="729" t="s">
        <v>864</v>
      </c>
      <c r="D57" s="730"/>
      <c r="E57" s="731"/>
      <c r="F57" s="732" t="s">
        <v>896</v>
      </c>
      <c r="G57" s="733"/>
      <c r="H57" s="312" t="s">
        <v>254</v>
      </c>
      <c r="I57" s="313">
        <v>280</v>
      </c>
      <c r="J57" s="311" t="s">
        <v>102</v>
      </c>
      <c r="K57" s="63">
        <f t="shared" ref="K57:K65" si="3">+K56</f>
        <v>115</v>
      </c>
      <c r="L57" s="13"/>
      <c r="M57" s="13"/>
      <c r="N57" s="507" t="str">
        <f t="shared" si="0"/>
        <v>Cát nghiền</v>
      </c>
      <c r="O57" s="13"/>
      <c r="P57" s="13"/>
      <c r="Q57" s="13"/>
      <c r="R57" s="13"/>
      <c r="S57" s="13"/>
      <c r="T57" s="13"/>
      <c r="U57" s="13"/>
      <c r="V57" s="13"/>
      <c r="W57" s="13"/>
      <c r="X57" s="13"/>
      <c r="Y57" s="13"/>
      <c r="Z57" s="13"/>
    </row>
    <row r="58" spans="2:26" ht="16.5" hidden="1">
      <c r="B58" s="311">
        <v>4</v>
      </c>
      <c r="C58" s="729" t="s">
        <v>906</v>
      </c>
      <c r="D58" s="730"/>
      <c r="E58" s="731"/>
      <c r="F58" s="732" t="s">
        <v>898</v>
      </c>
      <c r="G58" s="733"/>
      <c r="H58" s="312" t="s">
        <v>66</v>
      </c>
      <c r="I58" s="313">
        <v>6</v>
      </c>
      <c r="J58" s="311" t="s">
        <v>102</v>
      </c>
      <c r="K58" s="63">
        <f t="shared" si="3"/>
        <v>115</v>
      </c>
      <c r="L58" s="13"/>
      <c r="M58" s="13"/>
      <c r="N58" s="507" t="str">
        <f t="shared" si="0"/>
        <v>Côt biển báo</v>
      </c>
      <c r="O58" s="13"/>
      <c r="P58" s="13"/>
      <c r="Q58" s="13"/>
      <c r="R58" s="13"/>
      <c r="S58" s="13"/>
      <c r="T58" s="13"/>
      <c r="U58" s="13"/>
      <c r="V58" s="13"/>
      <c r="W58" s="13"/>
      <c r="X58" s="13"/>
      <c r="Y58" s="13"/>
      <c r="Z58" s="13"/>
    </row>
    <row r="59" spans="2:26" ht="33" hidden="1">
      <c r="B59" s="311">
        <v>5</v>
      </c>
      <c r="C59" s="729" t="s">
        <v>872</v>
      </c>
      <c r="D59" s="730"/>
      <c r="E59" s="731"/>
      <c r="F59" s="734" t="s">
        <v>904</v>
      </c>
      <c r="G59" s="735"/>
      <c r="H59" s="312" t="s">
        <v>63</v>
      </c>
      <c r="I59" s="313">
        <v>1</v>
      </c>
      <c r="J59" s="311" t="s">
        <v>102</v>
      </c>
      <c r="K59" s="63">
        <f t="shared" si="3"/>
        <v>115</v>
      </c>
      <c r="L59" s="13"/>
      <c r="M59" s="13"/>
      <c r="N59" s="507" t="str">
        <f t="shared" si="0"/>
        <v>Cột tròn D141,3x4,5x1450mm</v>
      </c>
      <c r="O59" s="13"/>
      <c r="P59" s="13"/>
      <c r="Q59" s="13"/>
      <c r="R59" s="13"/>
      <c r="S59" s="13"/>
      <c r="T59" s="13"/>
      <c r="U59" s="13"/>
      <c r="V59" s="13"/>
      <c r="W59" s="13"/>
      <c r="X59" s="13"/>
      <c r="Y59" s="13"/>
      <c r="Z59" s="13"/>
    </row>
    <row r="60" spans="2:26" ht="32.25" hidden="1" customHeight="1">
      <c r="B60" s="311">
        <v>6</v>
      </c>
      <c r="C60" s="729" t="s">
        <v>103</v>
      </c>
      <c r="D60" s="730"/>
      <c r="E60" s="731"/>
      <c r="F60" s="732" t="s">
        <v>896</v>
      </c>
      <c r="G60" s="733"/>
      <c r="H60" s="312" t="s">
        <v>254</v>
      </c>
      <c r="I60" s="313">
        <v>4</v>
      </c>
      <c r="J60" s="311" t="s">
        <v>102</v>
      </c>
      <c r="K60" s="63">
        <f t="shared" si="3"/>
        <v>115</v>
      </c>
      <c r="L60" s="13"/>
      <c r="M60" s="13"/>
      <c r="N60" s="507" t="str">
        <f t="shared" si="0"/>
        <v>Đá 1x2</v>
      </c>
      <c r="O60" s="13"/>
      <c r="P60" s="13"/>
      <c r="Q60" s="13"/>
      <c r="R60" s="13"/>
      <c r="S60" s="13"/>
      <c r="T60" s="13"/>
      <c r="U60" s="13"/>
      <c r="V60" s="13"/>
      <c r="W60" s="13"/>
      <c r="X60" s="13"/>
      <c r="Y60" s="13"/>
      <c r="Z60" s="13"/>
    </row>
    <row r="61" spans="2:26" ht="32.25" hidden="1" customHeight="1">
      <c r="B61" s="311">
        <v>7</v>
      </c>
      <c r="C61" s="729" t="s">
        <v>101</v>
      </c>
      <c r="D61" s="730"/>
      <c r="E61" s="731"/>
      <c r="F61" s="732" t="s">
        <v>896</v>
      </c>
      <c r="G61" s="733"/>
      <c r="H61" s="312" t="s">
        <v>254</v>
      </c>
      <c r="I61" s="313">
        <v>400</v>
      </c>
      <c r="J61" s="311" t="s">
        <v>102</v>
      </c>
      <c r="K61" s="63">
        <f t="shared" si="3"/>
        <v>115</v>
      </c>
      <c r="L61" s="13"/>
      <c r="M61" s="13"/>
      <c r="N61" s="507" t="str">
        <f t="shared" si="0"/>
        <v>Đá 2x4</v>
      </c>
      <c r="O61" s="13"/>
      <c r="P61" s="13"/>
      <c r="Q61" s="13"/>
      <c r="R61" s="13"/>
      <c r="S61" s="13"/>
      <c r="T61" s="13"/>
      <c r="U61" s="13"/>
      <c r="V61" s="13"/>
      <c r="W61" s="13"/>
      <c r="X61" s="13"/>
      <c r="Y61" s="13"/>
      <c r="Z61" s="13"/>
    </row>
    <row r="62" spans="2:26" ht="32.25" hidden="1" customHeight="1">
      <c r="B62" s="311">
        <v>8</v>
      </c>
      <c r="C62" s="729" t="s">
        <v>866</v>
      </c>
      <c r="D62" s="730"/>
      <c r="E62" s="731"/>
      <c r="F62" s="732" t="s">
        <v>896</v>
      </c>
      <c r="G62" s="733"/>
      <c r="H62" s="312" t="s">
        <v>254</v>
      </c>
      <c r="I62" s="313">
        <v>17</v>
      </c>
      <c r="J62" s="311" t="s">
        <v>102</v>
      </c>
      <c r="K62" s="63">
        <f t="shared" si="3"/>
        <v>115</v>
      </c>
      <c r="L62" s="13"/>
      <c r="M62" s="13"/>
      <c r="N62" s="507" t="str">
        <f t="shared" si="0"/>
        <v>Đá 4x6</v>
      </c>
      <c r="O62" s="13"/>
      <c r="P62" s="13"/>
      <c r="Q62" s="13"/>
      <c r="R62" s="13"/>
      <c r="S62" s="13"/>
      <c r="T62" s="13"/>
      <c r="U62" s="13"/>
      <c r="V62" s="13"/>
      <c r="W62" s="13"/>
      <c r="X62" s="13"/>
      <c r="Y62" s="13"/>
      <c r="Z62" s="13"/>
    </row>
    <row r="63" spans="2:26" ht="33" hidden="1">
      <c r="B63" s="311">
        <v>9</v>
      </c>
      <c r="C63" s="729" t="s">
        <v>873</v>
      </c>
      <c r="D63" s="730"/>
      <c r="E63" s="731"/>
      <c r="F63" s="732" t="s">
        <v>898</v>
      </c>
      <c r="G63" s="733"/>
      <c r="H63" s="312" t="s">
        <v>66</v>
      </c>
      <c r="I63" s="313">
        <v>40</v>
      </c>
      <c r="J63" s="311" t="s">
        <v>102</v>
      </c>
      <c r="K63" s="63">
        <f t="shared" si="3"/>
        <v>115</v>
      </c>
      <c r="L63" s="13"/>
      <c r="M63" s="13"/>
      <c r="N63" s="507" t="str">
        <f t="shared" si="0"/>
        <v>Ống nhựa miệng bát D100mm L=6m</v>
      </c>
      <c r="O63" s="13"/>
      <c r="P63" s="13"/>
      <c r="Q63" s="13"/>
      <c r="R63" s="13"/>
      <c r="S63" s="13"/>
      <c r="T63" s="13"/>
      <c r="U63" s="13"/>
      <c r="V63" s="13"/>
      <c r="W63" s="13"/>
      <c r="X63" s="13"/>
      <c r="Y63" s="13"/>
      <c r="Z63" s="13"/>
    </row>
    <row r="64" spans="2:26" ht="16.5" hidden="1">
      <c r="B64" s="311">
        <v>10</v>
      </c>
      <c r="C64" s="729" t="s">
        <v>868</v>
      </c>
      <c r="D64" s="730"/>
      <c r="E64" s="731"/>
      <c r="F64" s="732" t="s">
        <v>902</v>
      </c>
      <c r="G64" s="733"/>
      <c r="H64" s="312" t="s">
        <v>869</v>
      </c>
      <c r="I64" s="313">
        <v>1.6</v>
      </c>
      <c r="J64" s="311" t="s">
        <v>102</v>
      </c>
      <c r="K64" s="63">
        <f t="shared" si="3"/>
        <v>115</v>
      </c>
      <c r="L64" s="13"/>
      <c r="M64" s="13"/>
      <c r="N64" s="507" t="str">
        <f t="shared" si="0"/>
        <v>Xi măng PCB30</v>
      </c>
      <c r="O64" s="13"/>
      <c r="P64" s="13"/>
      <c r="Q64" s="13"/>
      <c r="R64" s="13"/>
      <c r="S64" s="13"/>
      <c r="T64" s="13"/>
      <c r="U64" s="13"/>
      <c r="V64" s="13"/>
      <c r="W64" s="13"/>
      <c r="X64" s="13"/>
      <c r="Y64" s="13"/>
      <c r="Z64" s="13"/>
    </row>
    <row r="65" spans="2:26" ht="16.5" hidden="1">
      <c r="B65" s="311">
        <v>11</v>
      </c>
      <c r="C65" s="729" t="s">
        <v>105</v>
      </c>
      <c r="D65" s="730"/>
      <c r="E65" s="731"/>
      <c r="F65" s="732" t="s">
        <v>902</v>
      </c>
      <c r="G65" s="733"/>
      <c r="H65" s="312" t="s">
        <v>869</v>
      </c>
      <c r="I65" s="313">
        <v>130</v>
      </c>
      <c r="J65" s="311" t="s">
        <v>102</v>
      </c>
      <c r="K65" s="63">
        <f t="shared" si="3"/>
        <v>115</v>
      </c>
      <c r="L65" s="13"/>
      <c r="M65" s="13"/>
      <c r="N65" s="507" t="str">
        <f t="shared" si="0"/>
        <v>Xi măng PCB40</v>
      </c>
      <c r="O65" s="13"/>
      <c r="P65" s="13"/>
      <c r="Q65" s="13"/>
      <c r="R65" s="13"/>
      <c r="S65" s="13"/>
      <c r="T65" s="13"/>
      <c r="U65" s="13"/>
      <c r="V65" s="13"/>
      <c r="W65" s="13"/>
      <c r="X65" s="13"/>
      <c r="Y65" s="13"/>
      <c r="Z65" s="13"/>
    </row>
    <row r="66" spans="2:26" ht="16.5" hidden="1">
      <c r="B66" s="311">
        <v>1</v>
      </c>
      <c r="C66" s="729" t="s">
        <v>860</v>
      </c>
      <c r="D66" s="730"/>
      <c r="E66" s="731"/>
      <c r="F66" s="732" t="s">
        <v>898</v>
      </c>
      <c r="G66" s="733"/>
      <c r="H66" s="312" t="s">
        <v>252</v>
      </c>
      <c r="I66" s="313">
        <v>35</v>
      </c>
      <c r="J66" s="311" t="s">
        <v>102</v>
      </c>
      <c r="K66" s="63">
        <f>+List!C265</f>
        <v>251</v>
      </c>
      <c r="L66" s="13"/>
      <c r="M66" s="177">
        <v>440600</v>
      </c>
      <c r="N66" s="507" t="str">
        <f t="shared" si="0"/>
        <v>Bạt dứa</v>
      </c>
      <c r="O66" s="13"/>
      <c r="P66" s="13"/>
      <c r="Q66" s="13"/>
      <c r="R66" s="13"/>
      <c r="S66" s="13"/>
      <c r="T66" s="13"/>
      <c r="U66" s="13"/>
      <c r="V66" s="13"/>
      <c r="W66" s="13"/>
      <c r="X66" s="13"/>
      <c r="Y66" s="13"/>
      <c r="Z66" s="13"/>
    </row>
    <row r="67" spans="2:26" ht="16.5" hidden="1">
      <c r="B67" s="311">
        <v>2</v>
      </c>
      <c r="C67" s="729" t="s">
        <v>104</v>
      </c>
      <c r="D67" s="730"/>
      <c r="E67" s="731"/>
      <c r="F67" s="732" t="s">
        <v>905</v>
      </c>
      <c r="G67" s="733"/>
      <c r="H67" s="312" t="s">
        <v>254</v>
      </c>
      <c r="I67" s="313">
        <v>5</v>
      </c>
      <c r="J67" s="311" t="s">
        <v>102</v>
      </c>
      <c r="K67" s="63">
        <f>+K66</f>
        <v>251</v>
      </c>
      <c r="L67" s="13"/>
      <c r="M67" s="13"/>
      <c r="N67" s="507" t="str">
        <f t="shared" si="0"/>
        <v>Cát vàng</v>
      </c>
      <c r="O67" s="13"/>
      <c r="P67" s="13"/>
      <c r="Q67" s="13"/>
      <c r="R67" s="13"/>
      <c r="S67" s="13"/>
      <c r="T67" s="13"/>
      <c r="U67" s="13"/>
      <c r="V67" s="13"/>
      <c r="W67" s="13"/>
      <c r="X67" s="13"/>
      <c r="Y67" s="13"/>
      <c r="Z67" s="13"/>
    </row>
    <row r="68" spans="2:26" ht="16.5" hidden="1">
      <c r="B68" s="311">
        <v>3</v>
      </c>
      <c r="C68" s="729" t="s">
        <v>101</v>
      </c>
      <c r="D68" s="730"/>
      <c r="E68" s="731"/>
      <c r="F68" s="732" t="s">
        <v>896</v>
      </c>
      <c r="G68" s="733"/>
      <c r="H68" s="312" t="s">
        <v>254</v>
      </c>
      <c r="I68" s="313">
        <v>7</v>
      </c>
      <c r="J68" s="311" t="s">
        <v>102</v>
      </c>
      <c r="K68" s="63">
        <f t="shared" ref="K68:K69" si="4">+K67</f>
        <v>251</v>
      </c>
      <c r="L68" s="13"/>
      <c r="M68" s="13"/>
      <c r="N68" s="507" t="str">
        <f t="shared" si="0"/>
        <v>Đá 2x4</v>
      </c>
      <c r="O68" s="13"/>
      <c r="P68" s="13"/>
      <c r="Q68" s="13"/>
      <c r="R68" s="13"/>
      <c r="S68" s="13"/>
      <c r="T68" s="13"/>
      <c r="U68" s="13"/>
      <c r="V68" s="13"/>
      <c r="W68" s="13"/>
      <c r="X68" s="13"/>
      <c r="Y68" s="13"/>
      <c r="Z68" s="13"/>
    </row>
    <row r="69" spans="2:26" ht="16.5" hidden="1">
      <c r="B69" s="311">
        <v>4</v>
      </c>
      <c r="C69" s="729" t="s">
        <v>105</v>
      </c>
      <c r="D69" s="730"/>
      <c r="E69" s="731"/>
      <c r="F69" s="732" t="s">
        <v>902</v>
      </c>
      <c r="G69" s="733"/>
      <c r="H69" s="312" t="s">
        <v>869</v>
      </c>
      <c r="I69" s="313">
        <v>1.6</v>
      </c>
      <c r="J69" s="311" t="s">
        <v>102</v>
      </c>
      <c r="K69" s="63">
        <f t="shared" si="4"/>
        <v>251</v>
      </c>
      <c r="L69" s="13"/>
      <c r="M69" s="13"/>
      <c r="N69" s="507" t="str">
        <f t="shared" si="0"/>
        <v>Xi măng PCB40</v>
      </c>
      <c r="O69" s="13"/>
      <c r="P69" s="13"/>
      <c r="Q69" s="13"/>
      <c r="R69" s="13"/>
      <c r="S69" s="13"/>
      <c r="T69" s="13"/>
      <c r="U69" s="13"/>
      <c r="V69" s="13"/>
      <c r="W69" s="13"/>
      <c r="X69" s="13"/>
      <c r="Y69" s="13"/>
      <c r="Z69" s="13"/>
    </row>
    <row r="70" spans="2:26" ht="16.5" hidden="1">
      <c r="B70" s="311">
        <v>1</v>
      </c>
      <c r="C70" s="729" t="s">
        <v>860</v>
      </c>
      <c r="D70" s="730"/>
      <c r="E70" s="731"/>
      <c r="F70" s="732" t="s">
        <v>898</v>
      </c>
      <c r="G70" s="733"/>
      <c r="H70" s="312" t="s">
        <v>252</v>
      </c>
      <c r="I70" s="313">
        <v>35</v>
      </c>
      <c r="J70" s="311" t="s">
        <v>102</v>
      </c>
      <c r="K70" s="63">
        <f>+List!C279</f>
        <v>264</v>
      </c>
      <c r="L70" s="13"/>
      <c r="M70" s="177">
        <v>440630</v>
      </c>
      <c r="N70" s="507" t="str">
        <f t="shared" si="0"/>
        <v>Bạt dứa</v>
      </c>
      <c r="O70" s="13"/>
      <c r="P70" s="13"/>
      <c r="Q70" s="13"/>
      <c r="R70" s="13"/>
      <c r="S70" s="13"/>
      <c r="T70" s="13"/>
      <c r="U70" s="13"/>
      <c r="V70" s="13"/>
      <c r="W70" s="13"/>
      <c r="X70" s="13"/>
      <c r="Y70" s="13"/>
      <c r="Z70" s="13"/>
    </row>
    <row r="71" spans="2:26" ht="33" hidden="1">
      <c r="B71" s="311">
        <v>2</v>
      </c>
      <c r="C71" s="729" t="s">
        <v>874</v>
      </c>
      <c r="D71" s="730"/>
      <c r="E71" s="731"/>
      <c r="F71" s="732" t="s">
        <v>898</v>
      </c>
      <c r="G71" s="733"/>
      <c r="H71" s="312" t="s">
        <v>884</v>
      </c>
      <c r="I71" s="313">
        <v>2</v>
      </c>
      <c r="J71" s="311" t="s">
        <v>102</v>
      </c>
      <c r="K71" s="63">
        <f>+K70</f>
        <v>264</v>
      </c>
      <c r="L71" s="13"/>
      <c r="M71" s="13"/>
      <c r="N71" s="507" t="str">
        <f t="shared" si="0"/>
        <v>Biển báo tam giác A=875mm</v>
      </c>
      <c r="O71" s="13"/>
      <c r="P71" s="13"/>
      <c r="Q71" s="13"/>
      <c r="R71" s="13"/>
      <c r="S71" s="13"/>
      <c r="T71" s="13"/>
      <c r="U71" s="13"/>
      <c r="V71" s="13"/>
      <c r="W71" s="13"/>
      <c r="X71" s="13"/>
      <c r="Y71" s="13"/>
      <c r="Z71" s="13"/>
    </row>
    <row r="72" spans="2:26" ht="16.5" hidden="1">
      <c r="B72" s="311">
        <v>3</v>
      </c>
      <c r="C72" s="729" t="s">
        <v>864</v>
      </c>
      <c r="D72" s="730"/>
      <c r="E72" s="731"/>
      <c r="F72" s="732" t="s">
        <v>896</v>
      </c>
      <c r="G72" s="733"/>
      <c r="H72" s="312" t="s">
        <v>254</v>
      </c>
      <c r="I72" s="313">
        <v>60</v>
      </c>
      <c r="J72" s="311" t="s">
        <v>102</v>
      </c>
      <c r="K72" s="63">
        <f t="shared" ref="K72:K88" si="5">+K71</f>
        <v>264</v>
      </c>
      <c r="L72" s="13"/>
      <c r="M72" s="13"/>
      <c r="N72" s="507" t="str">
        <f t="shared" si="0"/>
        <v>Cát nghiền</v>
      </c>
      <c r="O72" s="13"/>
      <c r="P72" s="13"/>
      <c r="Q72" s="13"/>
      <c r="R72" s="13"/>
      <c r="S72" s="13"/>
      <c r="T72" s="13"/>
      <c r="U72" s="13"/>
      <c r="V72" s="13"/>
      <c r="W72" s="13"/>
      <c r="X72" s="13"/>
      <c r="Y72" s="13"/>
      <c r="Z72" s="13"/>
    </row>
    <row r="73" spans="2:26" ht="33" hidden="1">
      <c r="B73" s="311">
        <v>4</v>
      </c>
      <c r="C73" s="729" t="s">
        <v>875</v>
      </c>
      <c r="D73" s="730"/>
      <c r="E73" s="731"/>
      <c r="F73" s="734" t="s">
        <v>904</v>
      </c>
      <c r="G73" s="735"/>
      <c r="H73" s="312" t="s">
        <v>63</v>
      </c>
      <c r="I73" s="313">
        <v>1</v>
      </c>
      <c r="J73" s="311" t="s">
        <v>102</v>
      </c>
      <c r="K73" s="63">
        <f t="shared" si="5"/>
        <v>264</v>
      </c>
      <c r="L73" s="13"/>
      <c r="M73" s="13"/>
      <c r="N73" s="507" t="str">
        <f t="shared" si="0"/>
        <v>Cột thép D141,3x4,5x1050 điểm bắt đầu</v>
      </c>
      <c r="O73" s="13"/>
      <c r="P73" s="13"/>
      <c r="Q73" s="13"/>
      <c r="R73" s="13"/>
      <c r="S73" s="13"/>
      <c r="T73" s="13"/>
      <c r="U73" s="13"/>
      <c r="V73" s="13"/>
      <c r="W73" s="13"/>
      <c r="X73" s="13"/>
      <c r="Y73" s="13"/>
      <c r="Z73" s="13"/>
    </row>
    <row r="74" spans="2:26" ht="16.5" hidden="1">
      <c r="B74" s="311">
        <v>5</v>
      </c>
      <c r="C74" s="729" t="s">
        <v>876</v>
      </c>
      <c r="D74" s="730"/>
      <c r="E74" s="731"/>
      <c r="F74" s="734" t="s">
        <v>904</v>
      </c>
      <c r="G74" s="735"/>
      <c r="H74" s="312" t="s">
        <v>63</v>
      </c>
      <c r="I74" s="313">
        <v>9</v>
      </c>
      <c r="J74" s="311" t="s">
        <v>102</v>
      </c>
      <c r="K74" s="63">
        <f t="shared" si="5"/>
        <v>264</v>
      </c>
      <c r="L74" s="13"/>
      <c r="M74" s="13"/>
      <c r="N74" s="507" t="str">
        <f t="shared" si="0"/>
        <v>Cột thép D141,3x4,5x1450</v>
      </c>
      <c r="O74" s="13"/>
      <c r="P74" s="13"/>
      <c r="Q74" s="13"/>
      <c r="R74" s="13"/>
      <c r="S74" s="13"/>
      <c r="T74" s="13"/>
      <c r="U74" s="13"/>
      <c r="V74" s="13"/>
      <c r="W74" s="13"/>
      <c r="X74" s="13"/>
      <c r="Y74" s="13"/>
      <c r="Z74" s="13"/>
    </row>
    <row r="75" spans="2:26" ht="16.5" hidden="1">
      <c r="B75" s="311">
        <v>6</v>
      </c>
      <c r="C75" s="729" t="s">
        <v>103</v>
      </c>
      <c r="D75" s="730"/>
      <c r="E75" s="731"/>
      <c r="F75" s="732" t="s">
        <v>896</v>
      </c>
      <c r="G75" s="733"/>
      <c r="H75" s="312" t="s">
        <v>254</v>
      </c>
      <c r="I75" s="313">
        <v>3</v>
      </c>
      <c r="J75" s="311" t="s">
        <v>102</v>
      </c>
      <c r="K75" s="63">
        <f t="shared" si="5"/>
        <v>264</v>
      </c>
      <c r="L75" s="13"/>
      <c r="M75" s="13"/>
      <c r="N75" s="507" t="str">
        <f t="shared" si="0"/>
        <v>Đá 1x2</v>
      </c>
      <c r="O75" s="13"/>
      <c r="P75" s="13"/>
      <c r="Q75" s="13"/>
      <c r="R75" s="13"/>
      <c r="S75" s="13"/>
      <c r="T75" s="13"/>
      <c r="U75" s="13"/>
      <c r="V75" s="13"/>
      <c r="W75" s="13"/>
      <c r="X75" s="13"/>
      <c r="Y75" s="13"/>
      <c r="Z75" s="13"/>
    </row>
    <row r="76" spans="2:26" ht="16.5" hidden="1">
      <c r="B76" s="311">
        <v>7</v>
      </c>
      <c r="C76" s="729" t="s">
        <v>101</v>
      </c>
      <c r="D76" s="730"/>
      <c r="E76" s="731"/>
      <c r="F76" s="732" t="s">
        <v>896</v>
      </c>
      <c r="G76" s="733"/>
      <c r="H76" s="312" t="s">
        <v>254</v>
      </c>
      <c r="I76" s="313">
        <v>80</v>
      </c>
      <c r="J76" s="311" t="s">
        <v>102</v>
      </c>
      <c r="K76" s="63">
        <f t="shared" si="5"/>
        <v>264</v>
      </c>
      <c r="L76" s="13"/>
      <c r="M76" s="13"/>
      <c r="N76" s="507" t="str">
        <f t="shared" si="0"/>
        <v>Đá 2x4</v>
      </c>
      <c r="O76" s="13"/>
      <c r="P76" s="13"/>
      <c r="Q76" s="13"/>
      <c r="R76" s="13"/>
      <c r="S76" s="13"/>
      <c r="T76" s="13"/>
      <c r="U76" s="13"/>
      <c r="V76" s="13"/>
      <c r="W76" s="13"/>
      <c r="X76" s="13"/>
      <c r="Y76" s="13"/>
      <c r="Z76" s="13"/>
    </row>
    <row r="77" spans="2:26" ht="16.5" hidden="1">
      <c r="B77" s="311">
        <v>8</v>
      </c>
      <c r="C77" s="729" t="s">
        <v>866</v>
      </c>
      <c r="D77" s="730"/>
      <c r="E77" s="731"/>
      <c r="F77" s="732" t="s">
        <v>896</v>
      </c>
      <c r="G77" s="733"/>
      <c r="H77" s="312" t="s">
        <v>254</v>
      </c>
      <c r="I77" s="313">
        <v>5</v>
      </c>
      <c r="J77" s="311" t="s">
        <v>102</v>
      </c>
      <c r="K77" s="63">
        <f t="shared" si="5"/>
        <v>264</v>
      </c>
      <c r="L77" s="13"/>
      <c r="M77" s="13"/>
      <c r="N77" s="507" t="str">
        <f t="shared" si="0"/>
        <v>Đá 4x6</v>
      </c>
      <c r="O77" s="13"/>
      <c r="P77" s="13"/>
      <c r="Q77" s="13"/>
      <c r="R77" s="13"/>
      <c r="S77" s="13"/>
      <c r="T77" s="13"/>
      <c r="U77" s="13"/>
      <c r="V77" s="13"/>
      <c r="W77" s="13"/>
      <c r="X77" s="13"/>
      <c r="Y77" s="13"/>
      <c r="Z77" s="13"/>
    </row>
    <row r="78" spans="2:26" ht="16.5" hidden="1">
      <c r="B78" s="311">
        <v>9</v>
      </c>
      <c r="C78" s="729" t="s">
        <v>877</v>
      </c>
      <c r="D78" s="730"/>
      <c r="E78" s="731"/>
      <c r="F78" s="732" t="s">
        <v>896</v>
      </c>
      <c r="G78" s="733"/>
      <c r="H78" s="312" t="s">
        <v>254</v>
      </c>
      <c r="I78" s="313">
        <v>20</v>
      </c>
      <c r="J78" s="311" t="s">
        <v>102</v>
      </c>
      <c r="K78" s="63">
        <f t="shared" si="5"/>
        <v>264</v>
      </c>
      <c r="L78" s="13"/>
      <c r="M78" s="13"/>
      <c r="N78" s="507" t="str">
        <f t="shared" si="0"/>
        <v>Đá hộc</v>
      </c>
      <c r="O78" s="13"/>
      <c r="P78" s="13"/>
      <c r="Q78" s="13"/>
      <c r="R78" s="13"/>
      <c r="S78" s="13"/>
      <c r="T78" s="13"/>
      <c r="U78" s="13"/>
      <c r="V78" s="13"/>
      <c r="W78" s="13"/>
      <c r="X78" s="13"/>
      <c r="Y78" s="13"/>
      <c r="Z78" s="13"/>
    </row>
    <row r="79" spans="2:26" ht="16.5" hidden="1">
      <c r="B79" s="311">
        <v>10</v>
      </c>
      <c r="C79" s="729" t="s">
        <v>878</v>
      </c>
      <c r="D79" s="730"/>
      <c r="E79" s="731"/>
      <c r="F79" s="734" t="s">
        <v>904</v>
      </c>
      <c r="G79" s="735"/>
      <c r="H79" s="312" t="s">
        <v>649</v>
      </c>
      <c r="I79" s="313">
        <v>10</v>
      </c>
      <c r="J79" s="311" t="s">
        <v>102</v>
      </c>
      <c r="K79" s="63">
        <f t="shared" si="5"/>
        <v>264</v>
      </c>
      <c r="L79" s="13"/>
      <c r="M79" s="13"/>
      <c r="N79" s="507" t="str">
        <f t="shared" si="0"/>
        <v>Nắp bịt đầu cột D150x2mm</v>
      </c>
      <c r="O79" s="13"/>
      <c r="P79" s="13"/>
      <c r="Q79" s="13"/>
      <c r="R79" s="13"/>
      <c r="S79" s="13"/>
      <c r="T79" s="13"/>
      <c r="U79" s="13"/>
      <c r="V79" s="13"/>
      <c r="W79" s="13"/>
      <c r="X79" s="13"/>
      <c r="Y79" s="13"/>
      <c r="Z79" s="13"/>
    </row>
    <row r="80" spans="2:26" ht="33" hidden="1">
      <c r="B80" s="311">
        <v>11</v>
      </c>
      <c r="C80" s="729" t="s">
        <v>873</v>
      </c>
      <c r="D80" s="730"/>
      <c r="E80" s="731"/>
      <c r="F80" s="732" t="s">
        <v>898</v>
      </c>
      <c r="G80" s="733"/>
      <c r="H80" s="312" t="s">
        <v>66</v>
      </c>
      <c r="I80" s="313">
        <v>20</v>
      </c>
      <c r="J80" s="311" t="s">
        <v>102</v>
      </c>
      <c r="K80" s="63">
        <f t="shared" si="5"/>
        <v>264</v>
      </c>
      <c r="L80" s="13"/>
      <c r="M80" s="13"/>
      <c r="N80" s="507" t="str">
        <f t="shared" si="0"/>
        <v>Ống nhựa miệng bát D100mm L=6m</v>
      </c>
      <c r="O80" s="13"/>
      <c r="P80" s="13"/>
      <c r="Q80" s="13"/>
      <c r="R80" s="13"/>
      <c r="S80" s="13"/>
      <c r="T80" s="13"/>
      <c r="U80" s="13"/>
      <c r="V80" s="13"/>
      <c r="W80" s="13"/>
      <c r="X80" s="13"/>
      <c r="Y80" s="13"/>
      <c r="Z80" s="13"/>
    </row>
    <row r="81" spans="2:26" ht="16.5" hidden="1">
      <c r="B81" s="311">
        <v>12</v>
      </c>
      <c r="C81" s="729" t="s">
        <v>867</v>
      </c>
      <c r="D81" s="730"/>
      <c r="E81" s="731"/>
      <c r="F81" s="734" t="s">
        <v>899</v>
      </c>
      <c r="G81" s="735"/>
      <c r="H81" s="312" t="s">
        <v>313</v>
      </c>
      <c r="I81" s="313">
        <v>8</v>
      </c>
      <c r="J81" s="311" t="s">
        <v>102</v>
      </c>
      <c r="K81" s="63">
        <f t="shared" si="5"/>
        <v>264</v>
      </c>
      <c r="L81" s="13"/>
      <c r="M81" s="13"/>
      <c r="N81" s="507" t="str">
        <f t="shared" si="0"/>
        <v>Rọ đá 2x1x1m</v>
      </c>
      <c r="O81" s="13"/>
      <c r="P81" s="13"/>
      <c r="Q81" s="13"/>
      <c r="R81" s="13"/>
      <c r="S81" s="13"/>
      <c r="T81" s="13"/>
      <c r="U81" s="13"/>
      <c r="V81" s="13"/>
      <c r="W81" s="13"/>
      <c r="X81" s="13"/>
      <c r="Y81" s="13"/>
      <c r="Z81" s="13"/>
    </row>
    <row r="82" spans="2:26" ht="16.5" hidden="1">
      <c r="B82" s="311">
        <v>13</v>
      </c>
      <c r="C82" s="729" t="s">
        <v>879</v>
      </c>
      <c r="D82" s="730"/>
      <c r="E82" s="731"/>
      <c r="F82" s="734" t="s">
        <v>904</v>
      </c>
      <c r="G82" s="735"/>
      <c r="H82" s="312" t="s">
        <v>885</v>
      </c>
      <c r="I82" s="313">
        <v>1</v>
      </c>
      <c r="J82" s="311" t="s">
        <v>102</v>
      </c>
      <c r="K82" s="63">
        <f t="shared" si="5"/>
        <v>264</v>
      </c>
      <c r="L82" s="13"/>
      <c r="M82" s="13"/>
      <c r="N82" s="507" t="str">
        <f t="shared" si="0"/>
        <v>Tấm đệm 5x156x300mm</v>
      </c>
      <c r="O82" s="13"/>
      <c r="P82" s="13"/>
      <c r="Q82" s="13"/>
      <c r="R82" s="13"/>
      <c r="S82" s="13"/>
      <c r="T82" s="13"/>
      <c r="U82" s="13"/>
      <c r="V82" s="13"/>
      <c r="W82" s="13"/>
      <c r="X82" s="13"/>
      <c r="Y82" s="13"/>
      <c r="Z82" s="13"/>
    </row>
    <row r="83" spans="2:26" ht="33" hidden="1">
      <c r="B83" s="311">
        <v>14</v>
      </c>
      <c r="C83" s="729" t="s">
        <v>880</v>
      </c>
      <c r="D83" s="730"/>
      <c r="E83" s="731"/>
      <c r="F83" s="734" t="s">
        <v>904</v>
      </c>
      <c r="G83" s="735"/>
      <c r="H83" s="312" t="s">
        <v>630</v>
      </c>
      <c r="I83" s="313">
        <v>1</v>
      </c>
      <c r="J83" s="311" t="s">
        <v>102</v>
      </c>
      <c r="K83" s="63">
        <f t="shared" si="5"/>
        <v>264</v>
      </c>
      <c r="L83" s="13"/>
      <c r="M83" s="13"/>
      <c r="N83" s="507" t="str">
        <f t="shared" si="0"/>
        <v>Tấm sóng cắm đất KT 2480x310x3mm</v>
      </c>
      <c r="O83" s="13"/>
      <c r="P83" s="13"/>
      <c r="Q83" s="13"/>
      <c r="R83" s="13"/>
      <c r="S83" s="13"/>
      <c r="T83" s="13"/>
      <c r="U83" s="13"/>
      <c r="V83" s="13"/>
      <c r="W83" s="13"/>
      <c r="X83" s="13"/>
      <c r="Y83" s="13"/>
      <c r="Z83" s="13"/>
    </row>
    <row r="84" spans="2:26" ht="33" hidden="1">
      <c r="B84" s="311">
        <v>15</v>
      </c>
      <c r="C84" s="729" t="s">
        <v>881</v>
      </c>
      <c r="D84" s="730"/>
      <c r="E84" s="731"/>
      <c r="F84" s="734" t="s">
        <v>904</v>
      </c>
      <c r="G84" s="735"/>
      <c r="H84" s="312" t="s">
        <v>630</v>
      </c>
      <c r="I84" s="313">
        <v>8</v>
      </c>
      <c r="J84" s="311" t="s">
        <v>102</v>
      </c>
      <c r="K84" s="63">
        <f t="shared" si="5"/>
        <v>264</v>
      </c>
      <c r="L84" s="13"/>
      <c r="M84" s="13"/>
      <c r="N84" s="507" t="str">
        <f t="shared" si="0"/>
        <v>Tấm sóng KT 2330x310x3mm</v>
      </c>
      <c r="O84" s="13"/>
      <c r="P84" s="13"/>
      <c r="Q84" s="13"/>
      <c r="R84" s="13"/>
      <c r="S84" s="13"/>
      <c r="T84" s="13"/>
      <c r="U84" s="13"/>
      <c r="V84" s="13"/>
      <c r="W84" s="13"/>
      <c r="X84" s="13"/>
      <c r="Y84" s="13"/>
      <c r="Z84" s="13"/>
    </row>
    <row r="85" spans="2:26" ht="33" hidden="1">
      <c r="B85" s="311">
        <v>16</v>
      </c>
      <c r="C85" s="729" t="s">
        <v>882</v>
      </c>
      <c r="D85" s="730"/>
      <c r="E85" s="731"/>
      <c r="F85" s="734" t="s">
        <v>904</v>
      </c>
      <c r="G85" s="735"/>
      <c r="H85" s="312" t="s">
        <v>885</v>
      </c>
      <c r="I85" s="313">
        <v>9</v>
      </c>
      <c r="J85" s="311" t="s">
        <v>102</v>
      </c>
      <c r="K85" s="63">
        <f t="shared" si="5"/>
        <v>264</v>
      </c>
      <c r="L85" s="13"/>
      <c r="M85" s="13"/>
      <c r="N85" s="507" t="str">
        <f t="shared" si="0"/>
        <v>Tấm thép đệm 5x70x300mm</v>
      </c>
      <c r="O85" s="13"/>
      <c r="P85" s="13"/>
      <c r="Q85" s="13"/>
      <c r="R85" s="13"/>
      <c r="S85" s="13"/>
      <c r="T85" s="13"/>
      <c r="U85" s="13"/>
      <c r="V85" s="13"/>
      <c r="W85" s="13"/>
      <c r="X85" s="13"/>
      <c r="Y85" s="13"/>
      <c r="Z85" s="13"/>
    </row>
    <row r="86" spans="2:26" ht="16.5" hidden="1">
      <c r="B86" s="311">
        <v>17</v>
      </c>
      <c r="C86" s="729" t="s">
        <v>883</v>
      </c>
      <c r="D86" s="730"/>
      <c r="E86" s="731"/>
      <c r="F86" s="734" t="s">
        <v>904</v>
      </c>
      <c r="G86" s="735"/>
      <c r="H86" s="312" t="s">
        <v>885</v>
      </c>
      <c r="I86" s="313">
        <v>10</v>
      </c>
      <c r="J86" s="311" t="s">
        <v>102</v>
      </c>
      <c r="K86" s="63">
        <f t="shared" si="5"/>
        <v>264</v>
      </c>
      <c r="L86" s="13"/>
      <c r="M86" s="13"/>
      <c r="N86" s="507" t="str">
        <f t="shared" si="0"/>
        <v>Tiêu phản quang</v>
      </c>
      <c r="O86" s="13"/>
      <c r="P86" s="13"/>
      <c r="Q86" s="13"/>
      <c r="R86" s="13"/>
      <c r="S86" s="13"/>
      <c r="T86" s="13"/>
      <c r="U86" s="13"/>
      <c r="V86" s="13"/>
      <c r="W86" s="13"/>
      <c r="X86" s="13"/>
      <c r="Y86" s="13"/>
      <c r="Z86" s="13"/>
    </row>
    <row r="87" spans="2:26" ht="16.5" hidden="1">
      <c r="B87" s="311">
        <v>18</v>
      </c>
      <c r="C87" s="729" t="s">
        <v>868</v>
      </c>
      <c r="D87" s="730"/>
      <c r="E87" s="731"/>
      <c r="F87" s="732" t="s">
        <v>902</v>
      </c>
      <c r="G87" s="733"/>
      <c r="H87" s="312" t="s">
        <v>869</v>
      </c>
      <c r="I87" s="313">
        <v>0.5</v>
      </c>
      <c r="J87" s="311" t="s">
        <v>102</v>
      </c>
      <c r="K87" s="63">
        <f t="shared" si="5"/>
        <v>264</v>
      </c>
      <c r="L87" s="13"/>
      <c r="M87" s="13"/>
      <c r="N87" s="507" t="str">
        <f t="shared" si="0"/>
        <v>Xi măng PCB30</v>
      </c>
      <c r="O87" s="13"/>
      <c r="P87" s="13"/>
      <c r="Q87" s="13"/>
      <c r="R87" s="13"/>
      <c r="S87" s="13"/>
      <c r="T87" s="13"/>
      <c r="U87" s="13"/>
      <c r="V87" s="13"/>
      <c r="W87" s="13"/>
      <c r="X87" s="13"/>
      <c r="Y87" s="13"/>
      <c r="Z87" s="13"/>
    </row>
    <row r="88" spans="2:26" ht="16.5" hidden="1">
      <c r="B88" s="311">
        <v>19</v>
      </c>
      <c r="C88" s="729" t="s">
        <v>105</v>
      </c>
      <c r="D88" s="730"/>
      <c r="E88" s="731"/>
      <c r="F88" s="732" t="s">
        <v>902</v>
      </c>
      <c r="G88" s="733"/>
      <c r="H88" s="312" t="s">
        <v>869</v>
      </c>
      <c r="I88" s="313">
        <v>26</v>
      </c>
      <c r="J88" s="311" t="s">
        <v>102</v>
      </c>
      <c r="K88" s="63">
        <f t="shared" si="5"/>
        <v>264</v>
      </c>
      <c r="L88" s="13"/>
      <c r="M88" s="13"/>
      <c r="N88" s="507" t="str">
        <f t="shared" si="0"/>
        <v>Xi măng PCB40</v>
      </c>
      <c r="O88" s="13"/>
      <c r="P88" s="13"/>
      <c r="Q88" s="13"/>
      <c r="R88" s="13"/>
      <c r="S88" s="13"/>
      <c r="T88" s="13"/>
      <c r="U88" s="13"/>
      <c r="V88" s="13"/>
      <c r="W88" s="13"/>
      <c r="X88" s="13"/>
      <c r="Y88" s="13"/>
      <c r="Z88" s="13"/>
    </row>
    <row r="89" spans="2:26" ht="16.5" hidden="1">
      <c r="B89" s="311">
        <v>1</v>
      </c>
      <c r="C89" s="729" t="s">
        <v>860</v>
      </c>
      <c r="D89" s="730"/>
      <c r="E89" s="731"/>
      <c r="F89" s="732" t="s">
        <v>898</v>
      </c>
      <c r="G89" s="733"/>
      <c r="H89" s="312" t="s">
        <v>252</v>
      </c>
      <c r="I89" s="313">
        <v>85</v>
      </c>
      <c r="J89" s="311" t="s">
        <v>102</v>
      </c>
      <c r="K89" s="63">
        <f>+List!C341</f>
        <v>323</v>
      </c>
      <c r="L89" s="13"/>
      <c r="M89" s="177">
        <v>442620</v>
      </c>
      <c r="N89" s="507" t="str">
        <f t="shared" si="0"/>
        <v>Bạt dứa</v>
      </c>
      <c r="O89" s="13"/>
      <c r="P89" s="13"/>
      <c r="Q89" s="13"/>
      <c r="R89" s="13"/>
      <c r="S89" s="13"/>
      <c r="T89" s="13"/>
      <c r="U89" s="13"/>
      <c r="V89" s="13"/>
      <c r="W89" s="13"/>
      <c r="X89" s="13"/>
      <c r="Y89" s="13"/>
      <c r="Z89" s="13"/>
    </row>
    <row r="90" spans="2:26" ht="16.5" hidden="1">
      <c r="B90" s="311">
        <v>2</v>
      </c>
      <c r="C90" s="729" t="s">
        <v>864</v>
      </c>
      <c r="D90" s="730"/>
      <c r="E90" s="731"/>
      <c r="F90" s="732" t="s">
        <v>896</v>
      </c>
      <c r="G90" s="733"/>
      <c r="H90" s="312" t="s">
        <v>254</v>
      </c>
      <c r="I90" s="313">
        <v>230</v>
      </c>
      <c r="J90" s="311" t="s">
        <v>102</v>
      </c>
      <c r="K90" s="63">
        <f>+K89</f>
        <v>323</v>
      </c>
      <c r="L90" s="13"/>
      <c r="M90" s="13"/>
      <c r="N90" s="507" t="str">
        <f t="shared" si="0"/>
        <v>Cát nghiền</v>
      </c>
      <c r="O90" s="13"/>
      <c r="P90" s="13"/>
      <c r="Q90" s="13"/>
      <c r="R90" s="13"/>
      <c r="S90" s="13"/>
      <c r="T90" s="13"/>
      <c r="U90" s="13"/>
      <c r="V90" s="13"/>
      <c r="W90" s="13"/>
      <c r="X90" s="13"/>
      <c r="Y90" s="13"/>
      <c r="Z90" s="13"/>
    </row>
    <row r="91" spans="2:26" ht="33" hidden="1">
      <c r="B91" s="311">
        <v>3</v>
      </c>
      <c r="C91" s="729" t="s">
        <v>886</v>
      </c>
      <c r="D91" s="730"/>
      <c r="E91" s="731"/>
      <c r="F91" s="734" t="s">
        <v>904</v>
      </c>
      <c r="G91" s="735"/>
      <c r="H91" s="312" t="s">
        <v>66</v>
      </c>
      <c r="I91" s="313">
        <v>6</v>
      </c>
      <c r="J91" s="311" t="s">
        <v>102</v>
      </c>
      <c r="K91" s="63">
        <f>+K90</f>
        <v>323</v>
      </c>
      <c r="L91" s="13"/>
      <c r="M91" s="13"/>
      <c r="N91" s="507" t="str">
        <f t="shared" si="0"/>
        <v>Cột biển báo hình tròn D=90mm, H=2970mm</v>
      </c>
      <c r="O91" s="13"/>
      <c r="P91" s="13"/>
      <c r="Q91" s="13"/>
      <c r="R91" s="13"/>
      <c r="S91" s="13"/>
      <c r="T91" s="13"/>
      <c r="U91" s="13"/>
      <c r="V91" s="13"/>
      <c r="W91" s="13"/>
      <c r="X91" s="13"/>
      <c r="Y91" s="13"/>
      <c r="Z91" s="13"/>
    </row>
    <row r="92" spans="2:26" ht="16.5" hidden="1">
      <c r="B92" s="311">
        <v>4</v>
      </c>
      <c r="C92" s="729" t="s">
        <v>889</v>
      </c>
      <c r="D92" s="730"/>
      <c r="E92" s="731"/>
      <c r="F92" s="734" t="s">
        <v>904</v>
      </c>
      <c r="G92" s="735"/>
      <c r="H92" s="312" t="s">
        <v>63</v>
      </c>
      <c r="I92" s="313">
        <v>1</v>
      </c>
      <c r="J92" s="311" t="s">
        <v>102</v>
      </c>
      <c r="K92" s="63">
        <f t="shared" ref="K92:K109" si="6">+K91</f>
        <v>323</v>
      </c>
      <c r="L92" s="13"/>
      <c r="M92" s="13"/>
      <c r="N92" s="507" t="str">
        <f t="shared" si="0"/>
        <v>Cột thép D141,3x4,5x1050</v>
      </c>
      <c r="O92" s="13"/>
      <c r="P92" s="13"/>
      <c r="Q92" s="13"/>
      <c r="R92" s="13"/>
      <c r="S92" s="13"/>
      <c r="T92" s="13"/>
      <c r="U92" s="13"/>
      <c r="V92" s="13"/>
      <c r="W92" s="13"/>
      <c r="X92" s="13"/>
      <c r="Y92" s="13"/>
      <c r="Z92" s="13"/>
    </row>
    <row r="93" spans="2:26" ht="16.5" hidden="1">
      <c r="B93" s="311">
        <v>5</v>
      </c>
      <c r="C93" s="729" t="s">
        <v>876</v>
      </c>
      <c r="D93" s="730"/>
      <c r="E93" s="731"/>
      <c r="F93" s="734" t="s">
        <v>904</v>
      </c>
      <c r="G93" s="735"/>
      <c r="H93" s="312" t="s">
        <v>63</v>
      </c>
      <c r="I93" s="313">
        <v>33</v>
      </c>
      <c r="J93" s="311" t="s">
        <v>102</v>
      </c>
      <c r="K93" s="63">
        <f t="shared" si="6"/>
        <v>323</v>
      </c>
      <c r="L93" s="13"/>
      <c r="M93" s="13"/>
      <c r="N93" s="507" t="str">
        <f t="shared" si="0"/>
        <v>Cột thép D141,3x4,5x1450</v>
      </c>
      <c r="O93" s="13"/>
      <c r="P93" s="13"/>
      <c r="Q93" s="13"/>
      <c r="R93" s="13"/>
      <c r="S93" s="13"/>
      <c r="T93" s="13"/>
      <c r="U93" s="13"/>
      <c r="V93" s="13"/>
      <c r="W93" s="13"/>
      <c r="X93" s="13"/>
      <c r="Y93" s="13"/>
      <c r="Z93" s="13"/>
    </row>
    <row r="94" spans="2:26" ht="16.5" hidden="1">
      <c r="B94" s="311">
        <v>6</v>
      </c>
      <c r="C94" s="729" t="s">
        <v>103</v>
      </c>
      <c r="D94" s="730"/>
      <c r="E94" s="731"/>
      <c r="F94" s="732" t="s">
        <v>896</v>
      </c>
      <c r="G94" s="733"/>
      <c r="H94" s="312" t="s">
        <v>254</v>
      </c>
      <c r="I94" s="313">
        <v>40</v>
      </c>
      <c r="J94" s="311" t="s">
        <v>102</v>
      </c>
      <c r="K94" s="63">
        <f t="shared" si="6"/>
        <v>323</v>
      </c>
      <c r="L94" s="13"/>
      <c r="M94" s="13"/>
      <c r="N94" s="507" t="str">
        <f t="shared" si="0"/>
        <v>Đá 1x2</v>
      </c>
      <c r="O94" s="13"/>
      <c r="P94" s="13"/>
      <c r="Q94" s="13"/>
      <c r="R94" s="13"/>
      <c r="S94" s="13"/>
      <c r="T94" s="13"/>
      <c r="U94" s="13"/>
      <c r="V94" s="13"/>
      <c r="W94" s="13"/>
      <c r="X94" s="13"/>
      <c r="Y94" s="13"/>
      <c r="Z94" s="13"/>
    </row>
    <row r="95" spans="2:26" ht="16.5" hidden="1">
      <c r="B95" s="311">
        <v>7</v>
      </c>
      <c r="C95" s="729" t="s">
        <v>101</v>
      </c>
      <c r="D95" s="730"/>
      <c r="E95" s="731"/>
      <c r="F95" s="732" t="s">
        <v>896</v>
      </c>
      <c r="G95" s="733"/>
      <c r="H95" s="312" t="s">
        <v>254</v>
      </c>
      <c r="I95" s="313">
        <v>270</v>
      </c>
      <c r="J95" s="311" t="s">
        <v>102</v>
      </c>
      <c r="K95" s="63">
        <f t="shared" si="6"/>
        <v>323</v>
      </c>
      <c r="L95" s="13"/>
      <c r="M95" s="13"/>
      <c r="N95" s="507" t="str">
        <f t="shared" si="0"/>
        <v>Đá 2x4</v>
      </c>
      <c r="O95" s="13"/>
      <c r="P95" s="13"/>
      <c r="Q95" s="13"/>
      <c r="R95" s="13"/>
      <c r="S95" s="13"/>
      <c r="T95" s="13"/>
      <c r="U95" s="13"/>
      <c r="V95" s="13"/>
      <c r="W95" s="13"/>
      <c r="X95" s="13"/>
      <c r="Y95" s="13"/>
      <c r="Z95" s="13"/>
    </row>
    <row r="96" spans="2:26" ht="16.5" hidden="1">
      <c r="B96" s="311">
        <v>8</v>
      </c>
      <c r="C96" s="729" t="s">
        <v>866</v>
      </c>
      <c r="D96" s="730"/>
      <c r="E96" s="731"/>
      <c r="F96" s="732" t="s">
        <v>896</v>
      </c>
      <c r="G96" s="733"/>
      <c r="H96" s="312" t="s">
        <v>254</v>
      </c>
      <c r="I96" s="313">
        <v>10</v>
      </c>
      <c r="J96" s="311" t="s">
        <v>102</v>
      </c>
      <c r="K96" s="63">
        <f t="shared" si="6"/>
        <v>323</v>
      </c>
      <c r="L96" s="13"/>
      <c r="M96" s="13"/>
      <c r="N96" s="507" t="str">
        <f t="shared" si="0"/>
        <v>Đá 4x6</v>
      </c>
      <c r="O96" s="13"/>
      <c r="P96" s="13"/>
      <c r="Q96" s="13"/>
      <c r="R96" s="13"/>
      <c r="S96" s="13"/>
      <c r="T96" s="13"/>
      <c r="U96" s="13"/>
      <c r="V96" s="13"/>
      <c r="W96" s="13"/>
      <c r="X96" s="13"/>
      <c r="Y96" s="13"/>
      <c r="Z96" s="13"/>
    </row>
    <row r="97" spans="2:26" ht="16.5" hidden="1">
      <c r="B97" s="311">
        <v>9</v>
      </c>
      <c r="C97" s="729" t="s">
        <v>877</v>
      </c>
      <c r="D97" s="730"/>
      <c r="E97" s="731"/>
      <c r="F97" s="732" t="s">
        <v>896</v>
      </c>
      <c r="G97" s="733"/>
      <c r="H97" s="312" t="s">
        <v>254</v>
      </c>
      <c r="I97" s="313">
        <v>55</v>
      </c>
      <c r="J97" s="311" t="s">
        <v>102</v>
      </c>
      <c r="K97" s="63">
        <f t="shared" si="6"/>
        <v>323</v>
      </c>
      <c r="L97" s="13"/>
      <c r="M97" s="13"/>
      <c r="N97" s="507" t="str">
        <f t="shared" si="0"/>
        <v>Đá hộc</v>
      </c>
      <c r="O97" s="13"/>
      <c r="P97" s="13"/>
      <c r="Q97" s="13"/>
      <c r="R97" s="13"/>
      <c r="S97" s="13"/>
      <c r="T97" s="13"/>
      <c r="U97" s="13"/>
      <c r="V97" s="13"/>
      <c r="W97" s="13"/>
      <c r="X97" s="13"/>
      <c r="Y97" s="13"/>
      <c r="Z97" s="13"/>
    </row>
    <row r="98" spans="2:26" ht="33" hidden="1">
      <c r="B98" s="311">
        <v>10</v>
      </c>
      <c r="C98" s="729" t="s">
        <v>887</v>
      </c>
      <c r="D98" s="730"/>
      <c r="E98" s="731"/>
      <c r="F98" s="732" t="s">
        <v>898</v>
      </c>
      <c r="G98" s="733"/>
      <c r="H98" s="312" t="s">
        <v>532</v>
      </c>
      <c r="I98" s="321">
        <v>1200</v>
      </c>
      <c r="J98" s="311" t="s">
        <v>102</v>
      </c>
      <c r="K98" s="63">
        <f t="shared" si="6"/>
        <v>323</v>
      </c>
      <c r="L98" s="13"/>
      <c r="M98" s="13"/>
      <c r="N98" s="507" t="str">
        <f t="shared" si="0"/>
        <v xml:space="preserve">Lưới thép B40 (D=3mm, a=50mm) </v>
      </c>
      <c r="O98" s="13"/>
      <c r="P98" s="13"/>
      <c r="Q98" s="13"/>
      <c r="R98" s="13"/>
      <c r="S98" s="13"/>
      <c r="T98" s="13"/>
      <c r="U98" s="13"/>
      <c r="V98" s="13"/>
      <c r="W98" s="13"/>
      <c r="X98" s="13"/>
      <c r="Y98" s="13"/>
      <c r="Z98" s="13"/>
    </row>
    <row r="99" spans="2:26" ht="16.5" hidden="1">
      <c r="B99" s="311">
        <v>11</v>
      </c>
      <c r="C99" s="729" t="s">
        <v>878</v>
      </c>
      <c r="D99" s="730"/>
      <c r="E99" s="731"/>
      <c r="F99" s="734" t="s">
        <v>904</v>
      </c>
      <c r="G99" s="735"/>
      <c r="H99" s="312" t="s">
        <v>649</v>
      </c>
      <c r="I99" s="313">
        <v>35</v>
      </c>
      <c r="J99" s="311" t="s">
        <v>102</v>
      </c>
      <c r="K99" s="63">
        <f t="shared" si="6"/>
        <v>323</v>
      </c>
      <c r="L99" s="13"/>
      <c r="M99" s="13"/>
      <c r="N99" s="507" t="str">
        <f t="shared" si="0"/>
        <v>Nắp bịt đầu cột D150x2mm</v>
      </c>
      <c r="O99" s="13"/>
      <c r="P99" s="13"/>
      <c r="Q99" s="13"/>
      <c r="R99" s="13"/>
      <c r="S99" s="13"/>
      <c r="T99" s="13"/>
      <c r="U99" s="13"/>
      <c r="V99" s="13"/>
      <c r="W99" s="13"/>
      <c r="X99" s="13"/>
      <c r="Y99" s="13"/>
      <c r="Z99" s="13"/>
    </row>
    <row r="100" spans="2:26" ht="33" hidden="1">
      <c r="B100" s="311">
        <v>12</v>
      </c>
      <c r="C100" s="729" t="s">
        <v>873</v>
      </c>
      <c r="D100" s="730"/>
      <c r="E100" s="731"/>
      <c r="F100" s="732" t="s">
        <v>898</v>
      </c>
      <c r="G100" s="733"/>
      <c r="H100" s="312" t="s">
        <v>66</v>
      </c>
      <c r="I100" s="313">
        <v>30</v>
      </c>
      <c r="J100" s="311" t="s">
        <v>102</v>
      </c>
      <c r="K100" s="63">
        <f t="shared" si="6"/>
        <v>323</v>
      </c>
      <c r="L100" s="13"/>
      <c r="M100" s="13"/>
      <c r="N100" s="507" t="str">
        <f t="shared" ref="N100:N129" si="7">+C100</f>
        <v>Ống nhựa miệng bát D100mm L=6m</v>
      </c>
      <c r="O100" s="13"/>
      <c r="P100" s="13"/>
      <c r="Q100" s="13"/>
      <c r="R100" s="13"/>
      <c r="S100" s="13"/>
      <c r="T100" s="13"/>
      <c r="U100" s="13"/>
      <c r="V100" s="13"/>
      <c r="W100" s="13"/>
      <c r="X100" s="13"/>
      <c r="Y100" s="13"/>
      <c r="Z100" s="13"/>
    </row>
    <row r="101" spans="2:26" ht="33" hidden="1">
      <c r="B101" s="311">
        <v>13</v>
      </c>
      <c r="C101" s="729" t="s">
        <v>888</v>
      </c>
      <c r="D101" s="730"/>
      <c r="E101" s="731"/>
      <c r="F101" s="732" t="s">
        <v>898</v>
      </c>
      <c r="G101" s="733"/>
      <c r="H101" s="312" t="s">
        <v>66</v>
      </c>
      <c r="I101" s="313">
        <v>42</v>
      </c>
      <c r="J101" s="311" t="s">
        <v>102</v>
      </c>
      <c r="K101" s="63">
        <f t="shared" si="6"/>
        <v>323</v>
      </c>
      <c r="L101" s="13"/>
      <c r="M101" s="13"/>
      <c r="N101" s="507" t="str">
        <f t="shared" si="7"/>
        <v>Ống nhựa miệng bát D48mm L=6m</v>
      </c>
      <c r="O101" s="13"/>
      <c r="P101" s="13"/>
      <c r="Q101" s="13"/>
      <c r="R101" s="13"/>
      <c r="S101" s="13"/>
      <c r="T101" s="13"/>
      <c r="U101" s="13"/>
      <c r="V101" s="13"/>
      <c r="W101" s="13"/>
      <c r="X101" s="13"/>
      <c r="Y101" s="13"/>
      <c r="Z101" s="13"/>
    </row>
    <row r="102" spans="2:26" ht="16.5" hidden="1">
      <c r="B102" s="311">
        <v>14</v>
      </c>
      <c r="C102" s="729" t="s">
        <v>867</v>
      </c>
      <c r="D102" s="730"/>
      <c r="E102" s="731"/>
      <c r="F102" s="734" t="s">
        <v>899</v>
      </c>
      <c r="G102" s="735"/>
      <c r="H102" s="312" t="s">
        <v>313</v>
      </c>
      <c r="I102" s="313">
        <v>25</v>
      </c>
      <c r="J102" s="311" t="s">
        <v>102</v>
      </c>
      <c r="K102" s="63">
        <f t="shared" si="6"/>
        <v>323</v>
      </c>
      <c r="L102" s="13"/>
      <c r="M102" s="13"/>
      <c r="N102" s="507" t="str">
        <f t="shared" si="7"/>
        <v>Rọ đá 2x1x1m</v>
      </c>
      <c r="O102" s="13"/>
      <c r="P102" s="13"/>
      <c r="Q102" s="13"/>
      <c r="R102" s="13"/>
      <c r="S102" s="13"/>
      <c r="T102" s="13"/>
      <c r="U102" s="13"/>
      <c r="V102" s="13"/>
      <c r="W102" s="13"/>
      <c r="X102" s="13"/>
      <c r="Y102" s="13"/>
      <c r="Z102" s="13"/>
    </row>
    <row r="103" spans="2:26" ht="16.5" hidden="1">
      <c r="B103" s="311">
        <v>15</v>
      </c>
      <c r="C103" s="729" t="s">
        <v>879</v>
      </c>
      <c r="D103" s="730"/>
      <c r="E103" s="731"/>
      <c r="F103" s="734" t="s">
        <v>904</v>
      </c>
      <c r="G103" s="735"/>
      <c r="H103" s="312" t="s">
        <v>885</v>
      </c>
      <c r="I103" s="313">
        <v>1</v>
      </c>
      <c r="J103" s="311" t="s">
        <v>102</v>
      </c>
      <c r="K103" s="63">
        <f t="shared" si="6"/>
        <v>323</v>
      </c>
      <c r="L103" s="13"/>
      <c r="M103" s="13"/>
      <c r="N103" s="507" t="str">
        <f t="shared" si="7"/>
        <v>Tấm đệm 5x156x300mm</v>
      </c>
      <c r="O103" s="13"/>
      <c r="P103" s="13"/>
      <c r="Q103" s="13"/>
      <c r="R103" s="13"/>
      <c r="S103" s="13"/>
      <c r="T103" s="13"/>
      <c r="U103" s="13"/>
      <c r="V103" s="13"/>
      <c r="W103" s="13"/>
      <c r="X103" s="13"/>
      <c r="Y103" s="13"/>
      <c r="Z103" s="13"/>
    </row>
    <row r="104" spans="2:26" ht="33" hidden="1">
      <c r="B104" s="311">
        <v>16</v>
      </c>
      <c r="C104" s="729" t="s">
        <v>880</v>
      </c>
      <c r="D104" s="730"/>
      <c r="E104" s="731"/>
      <c r="F104" s="734" t="s">
        <v>904</v>
      </c>
      <c r="G104" s="735"/>
      <c r="H104" s="312" t="s">
        <v>630</v>
      </c>
      <c r="I104" s="313">
        <v>1</v>
      </c>
      <c r="J104" s="311" t="s">
        <v>102</v>
      </c>
      <c r="K104" s="63">
        <f t="shared" si="6"/>
        <v>323</v>
      </c>
      <c r="L104" s="13"/>
      <c r="M104" s="13"/>
      <c r="N104" s="507" t="str">
        <f t="shared" si="7"/>
        <v>Tấm sóng cắm đất KT 2480x310x3mm</v>
      </c>
      <c r="O104" s="13"/>
      <c r="P104" s="13"/>
      <c r="Q104" s="13"/>
      <c r="R104" s="13"/>
      <c r="S104" s="13"/>
      <c r="T104" s="13"/>
      <c r="U104" s="13"/>
      <c r="V104" s="13"/>
      <c r="W104" s="13"/>
      <c r="X104" s="13"/>
      <c r="Y104" s="13"/>
      <c r="Z104" s="13"/>
    </row>
    <row r="105" spans="2:26" ht="33" hidden="1">
      <c r="B105" s="311">
        <v>17</v>
      </c>
      <c r="C105" s="729" t="s">
        <v>881</v>
      </c>
      <c r="D105" s="730"/>
      <c r="E105" s="731"/>
      <c r="F105" s="734" t="s">
        <v>904</v>
      </c>
      <c r="G105" s="735"/>
      <c r="H105" s="312" t="s">
        <v>630</v>
      </c>
      <c r="I105" s="313">
        <v>32</v>
      </c>
      <c r="J105" s="311" t="s">
        <v>102</v>
      </c>
      <c r="K105" s="63">
        <f t="shared" si="6"/>
        <v>323</v>
      </c>
      <c r="L105" s="13"/>
      <c r="M105" s="13"/>
      <c r="N105" s="507" t="str">
        <f t="shared" si="7"/>
        <v>Tấm sóng KT 2330x310x3mm</v>
      </c>
      <c r="O105" s="13"/>
      <c r="P105" s="13"/>
      <c r="Q105" s="13"/>
      <c r="R105" s="13"/>
      <c r="S105" s="13"/>
      <c r="T105" s="13"/>
      <c r="U105" s="13"/>
      <c r="V105" s="13"/>
      <c r="W105" s="13"/>
      <c r="X105" s="13"/>
      <c r="Y105" s="13"/>
      <c r="Z105" s="13"/>
    </row>
    <row r="106" spans="2:26" ht="33" hidden="1">
      <c r="B106" s="311">
        <v>18</v>
      </c>
      <c r="C106" s="729" t="s">
        <v>882</v>
      </c>
      <c r="D106" s="730"/>
      <c r="E106" s="731"/>
      <c r="F106" s="734" t="s">
        <v>904</v>
      </c>
      <c r="G106" s="735"/>
      <c r="H106" s="312" t="s">
        <v>885</v>
      </c>
      <c r="I106" s="313">
        <v>34</v>
      </c>
      <c r="J106" s="311" t="s">
        <v>102</v>
      </c>
      <c r="K106" s="63">
        <f t="shared" si="6"/>
        <v>323</v>
      </c>
      <c r="L106" s="13"/>
      <c r="M106" s="13"/>
      <c r="N106" s="507" t="str">
        <f t="shared" si="7"/>
        <v>Tấm thép đệm 5x70x300mm</v>
      </c>
      <c r="O106" s="13"/>
      <c r="P106" s="13"/>
      <c r="Q106" s="13"/>
      <c r="R106" s="13"/>
      <c r="S106" s="13"/>
      <c r="T106" s="13"/>
      <c r="U106" s="13"/>
      <c r="V106" s="13"/>
      <c r="W106" s="13"/>
      <c r="X106" s="13"/>
      <c r="Y106" s="13"/>
      <c r="Z106" s="13"/>
    </row>
    <row r="107" spans="2:26" ht="16.5" hidden="1">
      <c r="B107" s="311">
        <v>19</v>
      </c>
      <c r="C107" s="729" t="s">
        <v>883</v>
      </c>
      <c r="D107" s="730"/>
      <c r="E107" s="731"/>
      <c r="F107" s="734" t="s">
        <v>904</v>
      </c>
      <c r="G107" s="735"/>
      <c r="H107" s="312" t="s">
        <v>885</v>
      </c>
      <c r="I107" s="313">
        <v>1</v>
      </c>
      <c r="J107" s="311" t="s">
        <v>102</v>
      </c>
      <c r="K107" s="63">
        <f t="shared" si="6"/>
        <v>323</v>
      </c>
      <c r="L107" s="13"/>
      <c r="M107" s="13"/>
      <c r="N107" s="507" t="str">
        <f t="shared" si="7"/>
        <v>Tiêu phản quang</v>
      </c>
      <c r="O107" s="13"/>
      <c r="P107" s="13"/>
      <c r="Q107" s="13"/>
      <c r="R107" s="13"/>
      <c r="S107" s="13"/>
      <c r="T107" s="13"/>
      <c r="U107" s="13"/>
      <c r="V107" s="13"/>
      <c r="W107" s="13"/>
      <c r="X107" s="13"/>
      <c r="Y107" s="13"/>
      <c r="Z107" s="13"/>
    </row>
    <row r="108" spans="2:26" ht="16.5" hidden="1">
      <c r="B108" s="311">
        <v>20</v>
      </c>
      <c r="C108" s="729" t="s">
        <v>868</v>
      </c>
      <c r="D108" s="730"/>
      <c r="E108" s="731"/>
      <c r="F108" s="732" t="s">
        <v>902</v>
      </c>
      <c r="G108" s="733"/>
      <c r="H108" s="312" t="s">
        <v>869</v>
      </c>
      <c r="I108" s="313">
        <v>1.8</v>
      </c>
      <c r="J108" s="311" t="s">
        <v>102</v>
      </c>
      <c r="K108" s="63">
        <f t="shared" si="6"/>
        <v>323</v>
      </c>
      <c r="L108" s="13"/>
      <c r="M108" s="13"/>
      <c r="N108" s="507" t="str">
        <f t="shared" si="7"/>
        <v>Xi măng PCB30</v>
      </c>
      <c r="O108" s="13"/>
      <c r="P108" s="13"/>
      <c r="Q108" s="13"/>
      <c r="R108" s="13"/>
      <c r="S108" s="13"/>
      <c r="T108" s="13"/>
      <c r="U108" s="13"/>
      <c r="V108" s="13"/>
      <c r="W108" s="13"/>
      <c r="X108" s="13"/>
      <c r="Y108" s="13"/>
      <c r="Z108" s="13"/>
    </row>
    <row r="109" spans="2:26" ht="16.5" hidden="1">
      <c r="B109" s="311">
        <v>21</v>
      </c>
      <c r="C109" s="729" t="s">
        <v>105</v>
      </c>
      <c r="D109" s="730"/>
      <c r="E109" s="731"/>
      <c r="F109" s="732" t="s">
        <v>902</v>
      </c>
      <c r="G109" s="733"/>
      <c r="H109" s="312" t="s">
        <v>869</v>
      </c>
      <c r="I109" s="313">
        <v>103</v>
      </c>
      <c r="J109" s="311" t="s">
        <v>102</v>
      </c>
      <c r="K109" s="63">
        <f t="shared" si="6"/>
        <v>323</v>
      </c>
      <c r="L109" s="13"/>
      <c r="M109" s="13"/>
      <c r="N109" s="507" t="str">
        <f t="shared" si="7"/>
        <v>Xi măng PCB40</v>
      </c>
      <c r="O109" s="13"/>
      <c r="P109" s="13"/>
      <c r="Q109" s="13"/>
      <c r="R109" s="13"/>
      <c r="S109" s="13"/>
      <c r="T109" s="13"/>
      <c r="U109" s="13"/>
      <c r="V109" s="13"/>
      <c r="W109" s="13"/>
      <c r="X109" s="13"/>
      <c r="Y109" s="13"/>
      <c r="Z109" s="13"/>
    </row>
    <row r="110" spans="2:26" ht="28.5" hidden="1" customHeight="1">
      <c r="B110" s="311">
        <v>1</v>
      </c>
      <c r="C110" s="729" t="s">
        <v>860</v>
      </c>
      <c r="D110" s="730"/>
      <c r="E110" s="731"/>
      <c r="F110" s="732" t="s">
        <v>898</v>
      </c>
      <c r="G110" s="733"/>
      <c r="H110" s="312" t="s">
        <v>252</v>
      </c>
      <c r="I110" s="313">
        <v>6</v>
      </c>
      <c r="J110" s="311" t="s">
        <v>102</v>
      </c>
      <c r="K110" s="63">
        <f>+List!C473</f>
        <v>449</v>
      </c>
      <c r="L110" s="13"/>
      <c r="M110" s="177">
        <v>443047</v>
      </c>
      <c r="N110" s="507" t="str">
        <f t="shared" si="7"/>
        <v>Bạt dứa</v>
      </c>
      <c r="O110" s="13"/>
      <c r="P110" s="13"/>
      <c r="Q110" s="13"/>
      <c r="R110" s="13"/>
      <c r="S110" s="13"/>
      <c r="T110" s="13"/>
      <c r="U110" s="13"/>
      <c r="V110" s="13"/>
      <c r="W110" s="13"/>
      <c r="X110" s="13"/>
      <c r="Y110" s="13"/>
      <c r="Z110" s="13"/>
    </row>
    <row r="111" spans="2:26" ht="28.5" hidden="1" customHeight="1">
      <c r="B111" s="311">
        <v>2</v>
      </c>
      <c r="C111" s="729" t="s">
        <v>864</v>
      </c>
      <c r="D111" s="730"/>
      <c r="E111" s="731"/>
      <c r="F111" s="732" t="s">
        <v>896</v>
      </c>
      <c r="G111" s="733"/>
      <c r="H111" s="312" t="s">
        <v>254</v>
      </c>
      <c r="I111" s="313">
        <v>30</v>
      </c>
      <c r="J111" s="311" t="s">
        <v>102</v>
      </c>
      <c r="K111" s="63">
        <f>+K110</f>
        <v>449</v>
      </c>
      <c r="L111" s="13"/>
      <c r="M111" s="13"/>
      <c r="N111" s="507" t="str">
        <f t="shared" si="7"/>
        <v>Cát nghiền</v>
      </c>
      <c r="O111" s="13"/>
      <c r="P111" s="13"/>
      <c r="Q111" s="13"/>
      <c r="R111" s="13"/>
      <c r="S111" s="13"/>
      <c r="T111" s="13"/>
      <c r="U111" s="13"/>
      <c r="V111" s="13"/>
      <c r="W111" s="13"/>
      <c r="X111" s="13"/>
      <c r="Y111" s="13"/>
      <c r="Z111" s="13"/>
    </row>
    <row r="112" spans="2:26" ht="28.5" hidden="1" customHeight="1">
      <c r="B112" s="311">
        <v>3</v>
      </c>
      <c r="C112" s="729" t="s">
        <v>103</v>
      </c>
      <c r="D112" s="730"/>
      <c r="E112" s="731"/>
      <c r="F112" s="732" t="s">
        <v>896</v>
      </c>
      <c r="G112" s="733"/>
      <c r="H112" s="312" t="s">
        <v>254</v>
      </c>
      <c r="I112" s="313">
        <v>8.6129212500000012</v>
      </c>
      <c r="J112" s="311" t="s">
        <v>102</v>
      </c>
      <c r="K112" s="63">
        <f t="shared" ref="K112:K117" si="8">+K111</f>
        <v>449</v>
      </c>
      <c r="L112" s="13"/>
      <c r="M112" s="13"/>
      <c r="N112" s="507" t="str">
        <f t="shared" si="7"/>
        <v>Đá 1x2</v>
      </c>
      <c r="O112" s="13"/>
      <c r="P112" s="13"/>
      <c r="Q112" s="13"/>
      <c r="R112" s="13"/>
      <c r="S112" s="13"/>
      <c r="T112" s="13"/>
      <c r="U112" s="13"/>
      <c r="V112" s="13"/>
      <c r="W112" s="13"/>
      <c r="X112" s="13"/>
      <c r="Y112" s="13"/>
      <c r="Z112" s="13"/>
    </row>
    <row r="113" spans="2:26" ht="28.5" hidden="1" customHeight="1">
      <c r="B113" s="311">
        <v>4</v>
      </c>
      <c r="C113" s="729" t="s">
        <v>101</v>
      </c>
      <c r="D113" s="730"/>
      <c r="E113" s="731"/>
      <c r="F113" s="732" t="s">
        <v>896</v>
      </c>
      <c r="G113" s="733"/>
      <c r="H113" s="312" t="s">
        <v>254</v>
      </c>
      <c r="I113" s="313">
        <v>15.528110400000001</v>
      </c>
      <c r="J113" s="311" t="s">
        <v>102</v>
      </c>
      <c r="K113" s="63">
        <f t="shared" si="8"/>
        <v>449</v>
      </c>
      <c r="L113" s="13"/>
      <c r="M113" s="13"/>
      <c r="N113" s="507" t="str">
        <f t="shared" si="7"/>
        <v>Đá 2x4</v>
      </c>
      <c r="O113" s="13"/>
      <c r="P113" s="13"/>
      <c r="Q113" s="13"/>
      <c r="R113" s="13"/>
      <c r="S113" s="13"/>
      <c r="T113" s="13"/>
      <c r="U113" s="13"/>
      <c r="V113" s="13"/>
      <c r="W113" s="13"/>
      <c r="X113" s="13"/>
      <c r="Y113" s="13"/>
      <c r="Z113" s="13"/>
    </row>
    <row r="114" spans="2:26" ht="28.5" hidden="1" customHeight="1">
      <c r="B114" s="311">
        <v>5</v>
      </c>
      <c r="C114" s="729" t="s">
        <v>866</v>
      </c>
      <c r="D114" s="730"/>
      <c r="E114" s="731"/>
      <c r="F114" s="732" t="s">
        <v>896</v>
      </c>
      <c r="G114" s="733"/>
      <c r="H114" s="312" t="s">
        <v>254</v>
      </c>
      <c r="I114" s="313">
        <v>1</v>
      </c>
      <c r="J114" s="311" t="s">
        <v>102</v>
      </c>
      <c r="K114" s="63">
        <f t="shared" si="8"/>
        <v>449</v>
      </c>
      <c r="L114" s="13"/>
      <c r="M114" s="13"/>
      <c r="N114" s="507" t="str">
        <f t="shared" si="7"/>
        <v>Đá 4x6</v>
      </c>
      <c r="O114" s="13"/>
      <c r="P114" s="13"/>
      <c r="Q114" s="13"/>
      <c r="R114" s="13"/>
      <c r="S114" s="13"/>
      <c r="T114" s="13"/>
      <c r="U114" s="13"/>
      <c r="V114" s="13"/>
      <c r="W114" s="13"/>
      <c r="X114" s="13"/>
      <c r="Y114" s="13"/>
      <c r="Z114" s="13"/>
    </row>
    <row r="115" spans="2:26" ht="33" hidden="1">
      <c r="B115" s="311">
        <v>6</v>
      </c>
      <c r="C115" s="729" t="s">
        <v>888</v>
      </c>
      <c r="D115" s="730"/>
      <c r="E115" s="731"/>
      <c r="F115" s="732" t="s">
        <v>898</v>
      </c>
      <c r="G115" s="733"/>
      <c r="H115" s="312" t="s">
        <v>66</v>
      </c>
      <c r="I115" s="313">
        <v>12</v>
      </c>
      <c r="J115" s="311" t="s">
        <v>102</v>
      </c>
      <c r="K115" s="63">
        <f t="shared" si="8"/>
        <v>449</v>
      </c>
      <c r="L115" s="13"/>
      <c r="M115" s="13"/>
      <c r="N115" s="507" t="str">
        <f t="shared" si="7"/>
        <v>Ống nhựa miệng bát D48mm L=6m</v>
      </c>
      <c r="O115" s="13"/>
      <c r="P115" s="13"/>
      <c r="Q115" s="13"/>
      <c r="R115" s="13"/>
      <c r="S115" s="13"/>
      <c r="T115" s="13"/>
      <c r="U115" s="13"/>
      <c r="V115" s="13"/>
      <c r="W115" s="13"/>
      <c r="X115" s="13"/>
      <c r="Y115" s="13"/>
      <c r="Z115" s="13"/>
    </row>
    <row r="116" spans="2:26" ht="28.5" hidden="1" customHeight="1">
      <c r="B116" s="311">
        <v>7</v>
      </c>
      <c r="C116" s="729" t="s">
        <v>891</v>
      </c>
      <c r="D116" s="730"/>
      <c r="E116" s="731"/>
      <c r="F116" s="732" t="s">
        <v>903</v>
      </c>
      <c r="G116" s="733"/>
      <c r="H116" s="312" t="s">
        <v>532</v>
      </c>
      <c r="I116" s="313">
        <v>270</v>
      </c>
      <c r="J116" s="311" t="s">
        <v>102</v>
      </c>
      <c r="K116" s="63">
        <f t="shared" si="8"/>
        <v>449</v>
      </c>
      <c r="L116" s="13"/>
      <c r="M116" s="13"/>
      <c r="N116" s="507" t="str">
        <f t="shared" si="7"/>
        <v>Thép tròn D8mm</v>
      </c>
      <c r="O116" s="13"/>
      <c r="P116" s="13"/>
      <c r="Q116" s="13"/>
      <c r="R116" s="13"/>
      <c r="S116" s="13"/>
      <c r="T116" s="13"/>
      <c r="U116" s="13"/>
      <c r="V116" s="13"/>
      <c r="W116" s="13"/>
      <c r="X116" s="13"/>
      <c r="Y116" s="13"/>
      <c r="Z116" s="13"/>
    </row>
    <row r="117" spans="2:26" ht="28.5" hidden="1" customHeight="1">
      <c r="B117" s="311">
        <v>8</v>
      </c>
      <c r="C117" s="729" t="s">
        <v>890</v>
      </c>
      <c r="D117" s="730"/>
      <c r="E117" s="731"/>
      <c r="F117" s="734" t="s">
        <v>901</v>
      </c>
      <c r="G117" s="735"/>
      <c r="H117" s="312" t="s">
        <v>252</v>
      </c>
      <c r="I117" s="313">
        <v>8</v>
      </c>
      <c r="J117" s="311" t="s">
        <v>102</v>
      </c>
      <c r="K117" s="63">
        <f t="shared" si="8"/>
        <v>449</v>
      </c>
      <c r="L117" s="13"/>
      <c r="M117" s="13"/>
      <c r="N117" s="507" t="str">
        <f t="shared" si="7"/>
        <v>Vải địa kỹ thuật</v>
      </c>
      <c r="O117" s="13"/>
      <c r="P117" s="13"/>
      <c r="Q117" s="13"/>
      <c r="R117" s="13"/>
      <c r="S117" s="13"/>
      <c r="T117" s="13"/>
      <c r="U117" s="13"/>
      <c r="V117" s="13"/>
      <c r="W117" s="13"/>
      <c r="X117" s="13"/>
      <c r="Y117" s="13"/>
      <c r="Z117" s="13"/>
    </row>
    <row r="118" spans="2:26" ht="16.5" hidden="1">
      <c r="B118" s="311">
        <v>1</v>
      </c>
      <c r="C118" s="729" t="s">
        <v>860</v>
      </c>
      <c r="D118" s="730"/>
      <c r="E118" s="731"/>
      <c r="F118" s="732" t="s">
        <v>898</v>
      </c>
      <c r="G118" s="733"/>
      <c r="H118" s="312" t="s">
        <v>252</v>
      </c>
      <c r="I118" s="313">
        <v>290</v>
      </c>
      <c r="J118" s="311" t="s">
        <v>102</v>
      </c>
      <c r="K118" s="63">
        <f>+List!C508</f>
        <v>482</v>
      </c>
      <c r="L118" s="13"/>
      <c r="M118" s="13"/>
      <c r="N118" s="507" t="str">
        <f t="shared" si="7"/>
        <v>Bạt dứa</v>
      </c>
      <c r="O118" s="13"/>
      <c r="P118" s="13"/>
      <c r="Q118" s="13"/>
      <c r="R118" s="13"/>
      <c r="S118" s="13"/>
      <c r="T118" s="13"/>
      <c r="U118" s="13"/>
      <c r="V118" s="13"/>
      <c r="W118" s="13"/>
      <c r="X118" s="13"/>
      <c r="Y118" s="13"/>
      <c r="Z118" s="13"/>
    </row>
    <row r="119" spans="2:26" ht="16.5" hidden="1">
      <c r="B119" s="311">
        <v>2</v>
      </c>
      <c r="C119" s="729" t="s">
        <v>864</v>
      </c>
      <c r="D119" s="730"/>
      <c r="E119" s="731"/>
      <c r="F119" s="732" t="s">
        <v>896</v>
      </c>
      <c r="G119" s="733"/>
      <c r="H119" s="312" t="s">
        <v>254</v>
      </c>
      <c r="I119" s="313">
        <v>50</v>
      </c>
      <c r="J119" s="311" t="s">
        <v>102</v>
      </c>
      <c r="K119" s="63">
        <f>+K118</f>
        <v>482</v>
      </c>
      <c r="L119" s="13"/>
      <c r="M119" s="13"/>
      <c r="N119" s="507" t="str">
        <f t="shared" si="7"/>
        <v>Cát nghiền</v>
      </c>
      <c r="O119" s="13"/>
      <c r="P119" s="13"/>
      <c r="Q119" s="13"/>
      <c r="R119" s="13"/>
      <c r="S119" s="13"/>
      <c r="T119" s="13"/>
      <c r="U119" s="13"/>
      <c r="V119" s="13"/>
      <c r="W119" s="13"/>
      <c r="X119" s="13"/>
      <c r="Y119" s="13"/>
      <c r="Z119" s="13"/>
    </row>
    <row r="120" spans="2:26" ht="16.5" hidden="1">
      <c r="B120" s="311">
        <v>5</v>
      </c>
      <c r="C120" s="729" t="s">
        <v>103</v>
      </c>
      <c r="D120" s="730"/>
      <c r="E120" s="731"/>
      <c r="F120" s="732" t="s">
        <v>897</v>
      </c>
      <c r="G120" s="733"/>
      <c r="H120" s="312" t="s">
        <v>254</v>
      </c>
      <c r="I120" s="313">
        <v>125</v>
      </c>
      <c r="J120" s="311" t="s">
        <v>102</v>
      </c>
      <c r="K120" s="63">
        <f t="shared" ref="K120:K129" si="9">+K119</f>
        <v>482</v>
      </c>
      <c r="L120" s="13"/>
      <c r="M120" s="13"/>
      <c r="N120" s="507" t="str">
        <f t="shared" si="7"/>
        <v>Đá 1x2</v>
      </c>
      <c r="O120" s="13"/>
      <c r="P120" s="13"/>
      <c r="Q120" s="13"/>
      <c r="R120" s="13"/>
      <c r="S120" s="13"/>
      <c r="T120" s="13"/>
      <c r="U120" s="13"/>
      <c r="V120" s="13"/>
      <c r="W120" s="13"/>
      <c r="X120" s="13"/>
      <c r="Y120" s="13"/>
      <c r="Z120" s="13"/>
    </row>
    <row r="121" spans="2:26" ht="16.5" hidden="1">
      <c r="B121" s="311">
        <v>7</v>
      </c>
      <c r="C121" s="729" t="s">
        <v>101</v>
      </c>
      <c r="D121" s="730"/>
      <c r="E121" s="731"/>
      <c r="F121" s="732" t="s">
        <v>897</v>
      </c>
      <c r="G121" s="733"/>
      <c r="H121" s="312" t="s">
        <v>254</v>
      </c>
      <c r="I121" s="313">
        <v>210</v>
      </c>
      <c r="J121" s="311" t="s">
        <v>102</v>
      </c>
      <c r="K121" s="63">
        <f t="shared" si="9"/>
        <v>482</v>
      </c>
      <c r="L121" s="13"/>
      <c r="M121" s="13"/>
      <c r="N121" s="507" t="str">
        <f t="shared" si="7"/>
        <v>Đá 2x4</v>
      </c>
      <c r="O121" s="13"/>
      <c r="P121" s="13"/>
      <c r="Q121" s="13"/>
      <c r="R121" s="13"/>
      <c r="S121" s="13"/>
      <c r="T121" s="13"/>
      <c r="U121" s="13"/>
      <c r="V121" s="13"/>
      <c r="W121" s="13"/>
      <c r="X121" s="13"/>
      <c r="Y121" s="13"/>
      <c r="Z121" s="13"/>
    </row>
    <row r="122" spans="2:26" ht="16.5" hidden="1">
      <c r="B122" s="311">
        <v>8</v>
      </c>
      <c r="C122" s="729" t="s">
        <v>866</v>
      </c>
      <c r="D122" s="730"/>
      <c r="E122" s="731"/>
      <c r="F122" s="732" t="s">
        <v>897</v>
      </c>
      <c r="G122" s="733"/>
      <c r="H122" s="312" t="s">
        <v>254</v>
      </c>
      <c r="I122" s="313">
        <v>265.00192999999996</v>
      </c>
      <c r="J122" s="311" t="s">
        <v>102</v>
      </c>
      <c r="K122" s="63">
        <f t="shared" si="9"/>
        <v>482</v>
      </c>
      <c r="L122" s="13"/>
      <c r="M122" s="13"/>
      <c r="N122" s="507" t="str">
        <f t="shared" si="7"/>
        <v>Đá 4x6</v>
      </c>
      <c r="O122" s="13"/>
      <c r="P122" s="13"/>
      <c r="Q122" s="13"/>
      <c r="R122" s="13"/>
      <c r="S122" s="13"/>
      <c r="T122" s="13"/>
      <c r="U122" s="13"/>
      <c r="V122" s="13"/>
      <c r="W122" s="13"/>
      <c r="X122" s="13"/>
      <c r="Y122" s="13"/>
      <c r="Z122" s="13"/>
    </row>
    <row r="123" spans="2:26" ht="16.5" hidden="1">
      <c r="B123" s="311">
        <v>9</v>
      </c>
      <c r="C123" s="729" t="s">
        <v>877</v>
      </c>
      <c r="D123" s="730"/>
      <c r="E123" s="731"/>
      <c r="F123" s="732" t="s">
        <v>897</v>
      </c>
      <c r="G123" s="733"/>
      <c r="H123" s="312" t="s">
        <v>254</v>
      </c>
      <c r="I123" s="313">
        <v>250</v>
      </c>
      <c r="J123" s="311" t="s">
        <v>102</v>
      </c>
      <c r="K123" s="63">
        <f t="shared" si="9"/>
        <v>482</v>
      </c>
      <c r="L123" s="13"/>
      <c r="M123" s="13"/>
      <c r="N123" s="507" t="str">
        <f t="shared" si="7"/>
        <v>Đá hộc</v>
      </c>
      <c r="O123" s="13"/>
      <c r="P123" s="13"/>
      <c r="Q123" s="13"/>
      <c r="R123" s="13"/>
      <c r="S123" s="13"/>
      <c r="T123" s="13"/>
      <c r="U123" s="13"/>
      <c r="V123" s="13"/>
      <c r="W123" s="13"/>
      <c r="X123" s="13"/>
      <c r="Y123" s="13"/>
      <c r="Z123" s="13"/>
    </row>
    <row r="124" spans="2:26" ht="16.5" hidden="1">
      <c r="B124" s="311">
        <v>10</v>
      </c>
      <c r="C124" s="729" t="s">
        <v>892</v>
      </c>
      <c r="D124" s="730"/>
      <c r="E124" s="731"/>
      <c r="F124" s="732" t="s">
        <v>897</v>
      </c>
      <c r="G124" s="733"/>
      <c r="H124" s="312" t="s">
        <v>254</v>
      </c>
      <c r="I124" s="313">
        <v>250</v>
      </c>
      <c r="J124" s="311" t="s">
        <v>102</v>
      </c>
      <c r="K124" s="63">
        <f t="shared" si="9"/>
        <v>482</v>
      </c>
      <c r="L124" s="13"/>
      <c r="M124" s="13"/>
      <c r="N124" s="507" t="str">
        <f t="shared" si="7"/>
        <v>Đá thải</v>
      </c>
      <c r="O124" s="13"/>
      <c r="P124" s="13"/>
      <c r="Q124" s="13"/>
      <c r="R124" s="13"/>
      <c r="S124" s="13"/>
      <c r="T124" s="13"/>
      <c r="U124" s="13"/>
      <c r="V124" s="13"/>
      <c r="W124" s="13"/>
      <c r="X124" s="13"/>
      <c r="Y124" s="13"/>
      <c r="Z124" s="13"/>
    </row>
    <row r="125" spans="2:26" ht="33" hidden="1">
      <c r="B125" s="311">
        <v>11</v>
      </c>
      <c r="C125" s="729" t="s">
        <v>893</v>
      </c>
      <c r="D125" s="730"/>
      <c r="E125" s="731"/>
      <c r="F125" s="732" t="s">
        <v>898</v>
      </c>
      <c r="G125" s="733"/>
      <c r="H125" s="312" t="s">
        <v>66</v>
      </c>
      <c r="I125" s="313">
        <v>466</v>
      </c>
      <c r="J125" s="311" t="s">
        <v>102</v>
      </c>
      <c r="K125" s="63">
        <f t="shared" si="9"/>
        <v>482</v>
      </c>
      <c r="L125" s="13"/>
      <c r="M125" s="13"/>
      <c r="N125" s="507" t="str">
        <f t="shared" si="7"/>
        <v>Ống nhựa HDPE D76mm L50m</v>
      </c>
      <c r="O125" s="13"/>
      <c r="P125" s="13"/>
      <c r="Q125" s="13"/>
      <c r="R125" s="13"/>
      <c r="S125" s="13"/>
      <c r="T125" s="13"/>
      <c r="U125" s="13"/>
      <c r="V125" s="13"/>
      <c r="W125" s="13"/>
      <c r="X125" s="13"/>
      <c r="Y125" s="13"/>
      <c r="Z125" s="13"/>
    </row>
    <row r="126" spans="2:26" ht="33" hidden="1">
      <c r="B126" s="311">
        <v>12</v>
      </c>
      <c r="C126" s="729" t="s">
        <v>894</v>
      </c>
      <c r="D126" s="730"/>
      <c r="E126" s="731"/>
      <c r="F126" s="734" t="s">
        <v>899</v>
      </c>
      <c r="G126" s="735"/>
      <c r="H126" s="312" t="s">
        <v>313</v>
      </c>
      <c r="I126" s="313">
        <v>117</v>
      </c>
      <c r="J126" s="311" t="s">
        <v>102</v>
      </c>
      <c r="K126" s="63">
        <f t="shared" si="9"/>
        <v>482</v>
      </c>
      <c r="L126" s="13"/>
      <c r="M126" s="13"/>
      <c r="N126" s="507" t="str">
        <f t="shared" si="7"/>
        <v>Rọ đá đuôi neo 6m bọc nhựa, loại rọ 2x1x1m</v>
      </c>
      <c r="O126" s="13"/>
      <c r="P126" s="13"/>
      <c r="Q126" s="13"/>
      <c r="R126" s="13"/>
      <c r="S126" s="13"/>
      <c r="T126" s="13"/>
      <c r="U126" s="13"/>
      <c r="V126" s="13"/>
      <c r="W126" s="13"/>
      <c r="X126" s="13"/>
      <c r="Y126" s="13"/>
      <c r="Z126" s="13"/>
    </row>
    <row r="127" spans="2:26" ht="49.5" hidden="1">
      <c r="B127" s="311">
        <v>13</v>
      </c>
      <c r="C127" s="729" t="s">
        <v>900</v>
      </c>
      <c r="D127" s="730"/>
      <c r="E127" s="731"/>
      <c r="F127" s="734" t="s">
        <v>901</v>
      </c>
      <c r="G127" s="735"/>
      <c r="H127" s="312" t="s">
        <v>252</v>
      </c>
      <c r="I127" s="313">
        <v>150</v>
      </c>
      <c r="J127" s="311" t="s">
        <v>102</v>
      </c>
      <c r="K127" s="63">
        <f t="shared" si="9"/>
        <v>482</v>
      </c>
      <c r="L127" s="13"/>
      <c r="M127" s="13"/>
      <c r="N127" s="507" t="str">
        <f t="shared" si="7"/>
        <v>Vải địa kỹ thuật bản thoát nước (bản Geonet HK - GNC5)</v>
      </c>
      <c r="O127" s="13"/>
      <c r="P127" s="13"/>
      <c r="Q127" s="13"/>
      <c r="R127" s="13"/>
      <c r="S127" s="13"/>
      <c r="T127" s="13"/>
      <c r="U127" s="13"/>
      <c r="V127" s="13"/>
      <c r="W127" s="13"/>
      <c r="X127" s="13"/>
      <c r="Y127" s="13"/>
      <c r="Z127" s="13"/>
    </row>
    <row r="128" spans="2:26" ht="33">
      <c r="B128" s="311">
        <v>14</v>
      </c>
      <c r="C128" s="729" t="s">
        <v>895</v>
      </c>
      <c r="D128" s="730"/>
      <c r="E128" s="731"/>
      <c r="F128" s="734" t="s">
        <v>901</v>
      </c>
      <c r="G128" s="735"/>
      <c r="H128" s="312" t="s">
        <v>252</v>
      </c>
      <c r="I128" s="313">
        <v>2080</v>
      </c>
      <c r="J128" s="311" t="s">
        <v>102</v>
      </c>
      <c r="K128" s="63">
        <f t="shared" si="9"/>
        <v>482</v>
      </c>
      <c r="L128" s="13"/>
      <c r="M128" s="13"/>
      <c r="N128" s="507" t="str">
        <f t="shared" si="7"/>
        <v>Vải địa kỹ thuật ngăn cách PR200B, 200g/m2</v>
      </c>
      <c r="O128" s="13"/>
      <c r="P128" s="13"/>
      <c r="Q128" s="13"/>
      <c r="R128" s="13"/>
      <c r="S128" s="13"/>
      <c r="T128" s="13"/>
      <c r="U128" s="13"/>
      <c r="V128" s="13"/>
      <c r="W128" s="13"/>
      <c r="X128" s="13"/>
      <c r="Y128" s="13"/>
      <c r="Z128" s="13"/>
    </row>
    <row r="129" spans="2:26" ht="16.5" hidden="1">
      <c r="B129" s="311">
        <v>16</v>
      </c>
      <c r="C129" s="729" t="s">
        <v>105</v>
      </c>
      <c r="D129" s="730"/>
      <c r="E129" s="731"/>
      <c r="F129" s="732" t="s">
        <v>902</v>
      </c>
      <c r="G129" s="733"/>
      <c r="H129" s="312" t="s">
        <v>869</v>
      </c>
      <c r="I129" s="313">
        <v>9</v>
      </c>
      <c r="J129" s="311" t="s">
        <v>102</v>
      </c>
      <c r="K129" s="63">
        <f t="shared" si="9"/>
        <v>482</v>
      </c>
      <c r="L129" s="13"/>
      <c r="M129" s="13"/>
      <c r="N129" s="507" t="str">
        <f t="shared" si="7"/>
        <v>Xi măng PCB40</v>
      </c>
      <c r="O129" s="13"/>
      <c r="P129" s="13"/>
      <c r="Q129" s="13"/>
      <c r="R129" s="13"/>
      <c r="S129" s="13"/>
      <c r="T129" s="13"/>
      <c r="U129" s="13"/>
      <c r="V129" s="13"/>
      <c r="W129" s="13"/>
      <c r="X129" s="13"/>
      <c r="Y129" s="13"/>
      <c r="Z129" s="13"/>
    </row>
    <row r="130" spans="2:26" ht="33">
      <c r="B130" s="736" t="str">
        <f>"      Nhà thầu đã chuẩn bị vật liệu thi công hạng mục: "&amp;P2&amp;", đảm bảo khối lượng, chất lượng theo tiêu chuẩn kỹ thuật và hồ sơ thiết kế duyệt."</f>
        <v xml:space="preserve">      Nhà thầu đã chuẩn bị vật liệu thi công hạng mục: Vật liệu trước khi thi công sửa chữa sạt lở ta luy âm, đảm bảo khối lượng, chất lượng theo tiêu chuẩn kỹ thuật và hồ sơ thiết kế duyệt.</v>
      </c>
      <c r="C130" s="736"/>
      <c r="D130" s="736"/>
      <c r="E130" s="736"/>
      <c r="F130" s="736"/>
      <c r="G130" s="736"/>
      <c r="H130" s="736"/>
      <c r="I130" s="736"/>
      <c r="J130" s="736"/>
      <c r="K130" s="11">
        <f>+L2</f>
        <v>1</v>
      </c>
      <c r="L130" s="11"/>
      <c r="M130" s="10"/>
      <c r="N130" s="10"/>
      <c r="O130" s="10"/>
      <c r="P130" s="102" t="str">
        <f>+B130</f>
        <v xml:space="preserve">      Nhà thầu đã chuẩn bị vật liệu thi công hạng mục: Vật liệu trước khi thi công sửa chữa sạt lở ta luy âm, đảm bảo khối lượng, chất lượng theo tiêu chuẩn kỹ thuật và hồ sơ thiết kế duyệt.</v>
      </c>
      <c r="Q130" s="10"/>
      <c r="R130" s="10"/>
      <c r="S130" s="10"/>
      <c r="T130" s="10"/>
      <c r="U130" s="10"/>
      <c r="V130" s="10"/>
      <c r="W130" s="10"/>
      <c r="X130" s="10"/>
      <c r="Y130" s="10"/>
      <c r="Z130" s="10"/>
    </row>
    <row r="131" spans="2:26" ht="18" customHeight="1">
      <c r="B131" s="744" t="s">
        <v>106</v>
      </c>
      <c r="C131" s="744"/>
      <c r="D131" s="744"/>
      <c r="E131" s="744"/>
      <c r="F131" s="744"/>
      <c r="G131" s="744"/>
      <c r="H131" s="744"/>
      <c r="I131" s="744"/>
      <c r="J131" s="744"/>
      <c r="K131" s="11">
        <f>+K130</f>
        <v>1</v>
      </c>
      <c r="L131" s="84"/>
      <c r="M131" s="83"/>
      <c r="N131" s="83"/>
      <c r="O131" s="83"/>
      <c r="P131" s="83"/>
      <c r="Q131" s="83"/>
      <c r="R131" s="83"/>
      <c r="S131" s="83"/>
      <c r="T131" s="83"/>
      <c r="U131" s="83"/>
      <c r="V131" s="83"/>
      <c r="W131" s="83"/>
      <c r="X131" s="83"/>
      <c r="Y131" s="83"/>
      <c r="Z131" s="83"/>
    </row>
    <row r="132" spans="2:26" ht="18" customHeight="1">
      <c r="B132" s="64" t="s">
        <v>107</v>
      </c>
      <c r="C132" s="73"/>
      <c r="D132" s="73"/>
      <c r="E132" s="73"/>
      <c r="F132" s="73"/>
      <c r="G132" s="73"/>
      <c r="H132" s="308"/>
      <c r="I132" s="308"/>
      <c r="J132" s="73"/>
      <c r="K132" s="11">
        <f t="shared" ref="K132:K140" si="10">+K131</f>
        <v>1</v>
      </c>
      <c r="L132" s="11"/>
      <c r="M132" s="10"/>
      <c r="N132" s="10"/>
      <c r="O132" s="10"/>
      <c r="P132" s="10"/>
      <c r="Q132" s="10"/>
      <c r="R132" s="10"/>
      <c r="S132" s="10"/>
      <c r="T132" s="10"/>
      <c r="U132" s="10"/>
      <c r="V132" s="10"/>
      <c r="W132" s="10"/>
      <c r="X132" s="10"/>
      <c r="Y132" s="10"/>
      <c r="Z132" s="10"/>
    </row>
    <row r="133" spans="2:26" ht="18" customHeight="1">
      <c r="B133" s="74" t="s">
        <v>108</v>
      </c>
      <c r="C133" s="73"/>
      <c r="D133" s="73"/>
      <c r="E133" s="73"/>
      <c r="F133" s="73"/>
      <c r="G133" s="73"/>
      <c r="H133" s="308"/>
      <c r="I133" s="308"/>
      <c r="J133" s="73"/>
      <c r="K133" s="11">
        <f t="shared" si="10"/>
        <v>1</v>
      </c>
      <c r="L133" s="11"/>
      <c r="M133" s="10"/>
      <c r="N133" s="10"/>
      <c r="O133" s="10"/>
      <c r="P133" s="10"/>
      <c r="Q133" s="10"/>
      <c r="R133" s="10"/>
      <c r="S133" s="10"/>
      <c r="T133" s="10"/>
      <c r="U133" s="10"/>
      <c r="V133" s="10"/>
      <c r="W133" s="10"/>
      <c r="X133" s="10"/>
      <c r="Y133" s="10"/>
      <c r="Z133" s="10"/>
    </row>
    <row r="134" spans="2:26" ht="16.5">
      <c r="B134" s="724" t="s">
        <v>109</v>
      </c>
      <c r="C134" s="724"/>
      <c r="D134" s="724"/>
      <c r="E134" s="724"/>
      <c r="F134" s="724"/>
      <c r="G134" s="724" t="s">
        <v>224</v>
      </c>
      <c r="H134" s="724"/>
      <c r="I134" s="724"/>
      <c r="J134" s="724"/>
      <c r="K134" s="11">
        <f t="shared" si="10"/>
        <v>1</v>
      </c>
      <c r="L134" s="11"/>
      <c r="M134" s="10"/>
      <c r="N134" s="10"/>
      <c r="O134" s="10"/>
      <c r="P134" s="10"/>
      <c r="Q134" s="10"/>
      <c r="R134" s="10"/>
      <c r="S134" s="10"/>
      <c r="T134" s="10"/>
      <c r="U134" s="10"/>
      <c r="V134" s="10"/>
      <c r="W134" s="10"/>
      <c r="X134" s="10"/>
      <c r="Y134" s="10"/>
      <c r="Z134" s="10"/>
    </row>
    <row r="135" spans="2:26" ht="16.5">
      <c r="B135" s="725"/>
      <c r="C135" s="725"/>
      <c r="D135" s="725"/>
      <c r="E135" s="725"/>
      <c r="F135" s="725"/>
      <c r="G135" s="725"/>
      <c r="H135" s="725"/>
      <c r="I135" s="725"/>
      <c r="J135" s="725"/>
      <c r="K135" s="11">
        <f t="shared" si="10"/>
        <v>1</v>
      </c>
      <c r="L135" s="11"/>
      <c r="M135" s="10"/>
      <c r="N135" s="10"/>
      <c r="O135" s="17">
        <f>+B135</f>
        <v>0</v>
      </c>
      <c r="P135" s="17"/>
      <c r="Q135" s="10"/>
      <c r="R135" s="10"/>
      <c r="S135" s="10"/>
      <c r="T135" s="10"/>
      <c r="U135" s="10"/>
      <c r="V135" s="10"/>
      <c r="W135" s="10"/>
      <c r="X135" s="10"/>
      <c r="Y135" s="10"/>
      <c r="Z135" s="10"/>
    </row>
    <row r="136" spans="2:26" ht="16.5">
      <c r="B136" s="64"/>
      <c r="C136" s="64"/>
      <c r="D136" s="64"/>
      <c r="E136" s="64"/>
      <c r="F136" s="64"/>
      <c r="G136" s="64"/>
      <c r="H136" s="302"/>
      <c r="I136" s="94"/>
      <c r="J136" s="80"/>
      <c r="K136" s="11">
        <f t="shared" si="10"/>
        <v>1</v>
      </c>
      <c r="L136" s="11"/>
      <c r="M136" s="10"/>
      <c r="N136" s="10"/>
      <c r="O136" s="10"/>
      <c r="P136" s="10"/>
      <c r="Q136" s="10"/>
      <c r="R136" s="10"/>
      <c r="S136" s="10"/>
      <c r="T136" s="10"/>
      <c r="U136" s="10"/>
      <c r="V136" s="10"/>
      <c r="W136" s="10"/>
      <c r="X136" s="10"/>
      <c r="Y136" s="10"/>
      <c r="Z136" s="10"/>
    </row>
    <row r="137" spans="2:26" ht="16.5">
      <c r="B137" s="81"/>
      <c r="C137" s="54"/>
      <c r="D137" s="54"/>
      <c r="E137" s="54"/>
      <c r="F137" s="54"/>
      <c r="G137" s="54"/>
      <c r="H137" s="310"/>
      <c r="I137" s="94"/>
      <c r="J137" s="80"/>
      <c r="K137" s="11">
        <f t="shared" si="10"/>
        <v>1</v>
      </c>
      <c r="L137" s="11"/>
      <c r="M137" s="10"/>
      <c r="N137" s="10"/>
      <c r="O137" s="10"/>
      <c r="P137" s="10"/>
      <c r="Q137" s="10"/>
      <c r="R137" s="10"/>
      <c r="S137" s="10"/>
      <c r="T137" s="10"/>
      <c r="U137" s="10"/>
      <c r="V137" s="10"/>
      <c r="W137" s="10"/>
      <c r="X137" s="10"/>
      <c r="Y137" s="10"/>
      <c r="Z137" s="10"/>
    </row>
    <row r="138" spans="2:26" ht="16.5">
      <c r="B138" s="331"/>
      <c r="C138" s="331"/>
      <c r="D138" s="331"/>
      <c r="E138" s="331"/>
      <c r="F138" s="331"/>
      <c r="G138" s="331"/>
      <c r="H138" s="331"/>
      <c r="I138" s="94"/>
      <c r="J138" s="80"/>
      <c r="K138" s="11">
        <f t="shared" si="10"/>
        <v>1</v>
      </c>
      <c r="L138" s="11"/>
      <c r="M138" s="10"/>
      <c r="N138" s="10"/>
      <c r="O138" s="10"/>
      <c r="P138" s="10"/>
      <c r="Q138" s="10"/>
      <c r="R138" s="10"/>
      <c r="S138" s="10"/>
      <c r="T138" s="10"/>
      <c r="U138" s="10"/>
      <c r="V138" s="10"/>
      <c r="W138" s="10"/>
      <c r="X138" s="10"/>
      <c r="Y138" s="10"/>
      <c r="Z138" s="10"/>
    </row>
    <row r="139" spans="2:26" ht="16.5">
      <c r="B139" s="699"/>
      <c r="C139" s="699"/>
      <c r="D139" s="699"/>
      <c r="E139" s="60"/>
      <c r="F139" s="60"/>
      <c r="G139" s="60"/>
      <c r="H139" s="60"/>
      <c r="I139" s="55"/>
      <c r="J139" s="60"/>
      <c r="K139" s="11">
        <f>+K138</f>
        <v>1</v>
      </c>
      <c r="L139" s="55"/>
      <c r="M139" s="61"/>
      <c r="N139" s="60"/>
      <c r="O139" s="60"/>
      <c r="P139" s="60"/>
      <c r="Q139" s="60"/>
      <c r="R139" s="60"/>
      <c r="S139" s="60"/>
      <c r="T139" s="60"/>
      <c r="U139" s="60"/>
      <c r="V139" s="60"/>
      <c r="W139" s="60"/>
      <c r="X139" s="60"/>
      <c r="Y139" s="60"/>
      <c r="Z139" s="60"/>
    </row>
    <row r="140" spans="2:26" ht="16.5">
      <c r="B140" s="724" t="str">
        <f>+'Đầu vào'!B5</f>
        <v>Phí Thanh Vinh</v>
      </c>
      <c r="C140" s="724"/>
      <c r="D140" s="724"/>
      <c r="E140" s="724"/>
      <c r="F140" s="724"/>
      <c r="G140" s="724" t="str">
        <f>+'Đầu vào'!B3</f>
        <v>Phạm Văn Phúc</v>
      </c>
      <c r="H140" s="724"/>
      <c r="I140" s="724"/>
      <c r="J140" s="724"/>
      <c r="K140" s="11">
        <f t="shared" si="10"/>
        <v>1</v>
      </c>
      <c r="L140" s="11"/>
      <c r="M140" s="10"/>
      <c r="N140" s="10"/>
      <c r="O140" s="10"/>
      <c r="P140" s="10"/>
      <c r="Q140" s="10"/>
      <c r="R140" s="10"/>
      <c r="S140" s="10"/>
      <c r="T140" s="10"/>
      <c r="U140" s="10"/>
      <c r="V140" s="10"/>
      <c r="W140" s="10"/>
      <c r="X140" s="10"/>
      <c r="Y140" s="10"/>
      <c r="Z140" s="10"/>
    </row>
  </sheetData>
  <autoFilter ref="K34:K140" xr:uid="{00000000-0001-0000-1500-000000000000}">
    <filterColumn colId="0">
      <filters>
        <filter val="1"/>
      </filters>
    </filterColumn>
  </autoFilter>
  <mergeCells count="219">
    <mergeCell ref="B140:F140"/>
    <mergeCell ref="G140:J140"/>
    <mergeCell ref="B131:J131"/>
    <mergeCell ref="B134:F134"/>
    <mergeCell ref="C40:E40"/>
    <mergeCell ref="F40:G40"/>
    <mergeCell ref="C52:E52"/>
    <mergeCell ref="F52:G52"/>
    <mergeCell ref="C53:E53"/>
    <mergeCell ref="F53:G53"/>
    <mergeCell ref="C51:E51"/>
    <mergeCell ref="F51:G51"/>
    <mergeCell ref="C47:E47"/>
    <mergeCell ref="F47:G47"/>
    <mergeCell ref="F49:G49"/>
    <mergeCell ref="C50:E50"/>
    <mergeCell ref="F50:G50"/>
    <mergeCell ref="C55:E55"/>
    <mergeCell ref="F55:G55"/>
    <mergeCell ref="C60:E60"/>
    <mergeCell ref="F62:G62"/>
    <mergeCell ref="C63:E63"/>
    <mergeCell ref="F63:G63"/>
    <mergeCell ref="C61:E61"/>
    <mergeCell ref="B130:J130"/>
    <mergeCell ref="B135:F135"/>
    <mergeCell ref="G135:J135"/>
    <mergeCell ref="B139:D139"/>
    <mergeCell ref="G134:J134"/>
    <mergeCell ref="C37:E37"/>
    <mergeCell ref="B27:J27"/>
    <mergeCell ref="B28:J28"/>
    <mergeCell ref="B29:J29"/>
    <mergeCell ref="B30:J30"/>
    <mergeCell ref="B31:J31"/>
    <mergeCell ref="B32:J32"/>
    <mergeCell ref="C34:E34"/>
    <mergeCell ref="F34:G34"/>
    <mergeCell ref="F37:G37"/>
    <mergeCell ref="C44:E44"/>
    <mergeCell ref="F44:G44"/>
    <mergeCell ref="C45:E45"/>
    <mergeCell ref="F45:G45"/>
    <mergeCell ref="C42:E42"/>
    <mergeCell ref="F42:G42"/>
    <mergeCell ref="C43:E43"/>
    <mergeCell ref="F43:G43"/>
    <mergeCell ref="C39:E39"/>
    <mergeCell ref="F39:G39"/>
    <mergeCell ref="C41:E41"/>
    <mergeCell ref="F60:G60"/>
    <mergeCell ref="C66:E66"/>
    <mergeCell ref="F41:G41"/>
    <mergeCell ref="F56:G56"/>
    <mergeCell ref="D6:J6"/>
    <mergeCell ref="B8:J8"/>
    <mergeCell ref="B9:J9"/>
    <mergeCell ref="B11:J11"/>
    <mergeCell ref="C56:E56"/>
    <mergeCell ref="C46:E46"/>
    <mergeCell ref="F46:G46"/>
    <mergeCell ref="C48:E48"/>
    <mergeCell ref="F48:G48"/>
    <mergeCell ref="C49:E49"/>
    <mergeCell ref="F61:G61"/>
    <mergeCell ref="B1:H1"/>
    <mergeCell ref="B2:H2"/>
    <mergeCell ref="B4:E4"/>
    <mergeCell ref="B3:E3"/>
    <mergeCell ref="F3:J3"/>
    <mergeCell ref="F4:J4"/>
    <mergeCell ref="B13:J13"/>
    <mergeCell ref="B19:J19"/>
    <mergeCell ref="C38:E38"/>
    <mergeCell ref="F38:G38"/>
    <mergeCell ref="C35:E35"/>
    <mergeCell ref="F35:G35"/>
    <mergeCell ref="C36:E36"/>
    <mergeCell ref="F36:G36"/>
    <mergeCell ref="C67:E67"/>
    <mergeCell ref="F67:G67"/>
    <mergeCell ref="C68:E68"/>
    <mergeCell ref="F68:G68"/>
    <mergeCell ref="C69:E69"/>
    <mergeCell ref="F69:G69"/>
    <mergeCell ref="C70:E70"/>
    <mergeCell ref="F70:G70"/>
    <mergeCell ref="C54:E54"/>
    <mergeCell ref="F54:G54"/>
    <mergeCell ref="F66:G66"/>
    <mergeCell ref="C58:E58"/>
    <mergeCell ref="F58:G58"/>
    <mergeCell ref="C59:E59"/>
    <mergeCell ref="F59:G59"/>
    <mergeCell ref="C57:E57"/>
    <mergeCell ref="F57:G57"/>
    <mergeCell ref="C64:E64"/>
    <mergeCell ref="F64:G64"/>
    <mergeCell ref="C65:E65"/>
    <mergeCell ref="F65:G65"/>
    <mergeCell ref="C62:E62"/>
    <mergeCell ref="C71:E71"/>
    <mergeCell ref="F71:G71"/>
    <mergeCell ref="C72:E72"/>
    <mergeCell ref="F72:G72"/>
    <mergeCell ref="C73:E73"/>
    <mergeCell ref="F73:G73"/>
    <mergeCell ref="C74:E74"/>
    <mergeCell ref="F74:G74"/>
    <mergeCell ref="F75:G75"/>
    <mergeCell ref="C75:E75"/>
    <mergeCell ref="F76:G76"/>
    <mergeCell ref="C76:E76"/>
    <mergeCell ref="C77:E77"/>
    <mergeCell ref="F77:G77"/>
    <mergeCell ref="C78:E78"/>
    <mergeCell ref="F78:G78"/>
    <mergeCell ref="C79:E79"/>
    <mergeCell ref="F79:G79"/>
    <mergeCell ref="C80:E80"/>
    <mergeCell ref="F80:G80"/>
    <mergeCell ref="C81:E81"/>
    <mergeCell ref="F81:G81"/>
    <mergeCell ref="C82:E82"/>
    <mergeCell ref="F82:G82"/>
    <mergeCell ref="C83:E83"/>
    <mergeCell ref="F83:G83"/>
    <mergeCell ref="C84:E84"/>
    <mergeCell ref="F84:G84"/>
    <mergeCell ref="C85:E85"/>
    <mergeCell ref="F85:G85"/>
    <mergeCell ref="C86:E86"/>
    <mergeCell ref="F86:G86"/>
    <mergeCell ref="C87:E87"/>
    <mergeCell ref="F87:G87"/>
    <mergeCell ref="C88:E88"/>
    <mergeCell ref="F88:G88"/>
    <mergeCell ref="F89:G89"/>
    <mergeCell ref="C89:E89"/>
    <mergeCell ref="C91:E91"/>
    <mergeCell ref="F90:G90"/>
    <mergeCell ref="C92:E92"/>
    <mergeCell ref="F91:G91"/>
    <mergeCell ref="C93:E93"/>
    <mergeCell ref="F92:G92"/>
    <mergeCell ref="C94:E94"/>
    <mergeCell ref="F93:G93"/>
    <mergeCell ref="C90:E90"/>
    <mergeCell ref="F95:G95"/>
    <mergeCell ref="C95:E95"/>
    <mergeCell ref="F94:G94"/>
    <mergeCell ref="C96:E96"/>
    <mergeCell ref="F96:G96"/>
    <mergeCell ref="C97:E97"/>
    <mergeCell ref="C98:E98"/>
    <mergeCell ref="C99:E99"/>
    <mergeCell ref="F97:G97"/>
    <mergeCell ref="C100:E100"/>
    <mergeCell ref="F98:G98"/>
    <mergeCell ref="C101:E101"/>
    <mergeCell ref="F99:G99"/>
    <mergeCell ref="C102:E102"/>
    <mergeCell ref="F100:G100"/>
    <mergeCell ref="C103:E103"/>
    <mergeCell ref="F101:G101"/>
    <mergeCell ref="C104:E104"/>
    <mergeCell ref="F102:G102"/>
    <mergeCell ref="C105:E105"/>
    <mergeCell ref="F103:G103"/>
    <mergeCell ref="C106:E106"/>
    <mergeCell ref="F104:G104"/>
    <mergeCell ref="C107:E107"/>
    <mergeCell ref="F105:G105"/>
    <mergeCell ref="C108:E108"/>
    <mergeCell ref="F106:G106"/>
    <mergeCell ref="C109:E109"/>
    <mergeCell ref="F107:G107"/>
    <mergeCell ref="F108:G108"/>
    <mergeCell ref="F109:G109"/>
    <mergeCell ref="F110:G110"/>
    <mergeCell ref="F111:G111"/>
    <mergeCell ref="C110:E110"/>
    <mergeCell ref="C111:E111"/>
    <mergeCell ref="C116:E116"/>
    <mergeCell ref="F112:G112"/>
    <mergeCell ref="C117:E117"/>
    <mergeCell ref="F113:G113"/>
    <mergeCell ref="F114:G114"/>
    <mergeCell ref="F115:G115"/>
    <mergeCell ref="C112:E112"/>
    <mergeCell ref="C113:E113"/>
    <mergeCell ref="C114:E114"/>
    <mergeCell ref="C115:E115"/>
    <mergeCell ref="F120:G120"/>
    <mergeCell ref="C126:E126"/>
    <mergeCell ref="F123:G123"/>
    <mergeCell ref="C127:E127"/>
    <mergeCell ref="C128:E128"/>
    <mergeCell ref="F122:G122"/>
    <mergeCell ref="C120:E120"/>
    <mergeCell ref="F116:G116"/>
    <mergeCell ref="F117:G117"/>
    <mergeCell ref="C121:E121"/>
    <mergeCell ref="F118:G118"/>
    <mergeCell ref="C122:E122"/>
    <mergeCell ref="F119:G119"/>
    <mergeCell ref="C123:E123"/>
    <mergeCell ref="C118:E118"/>
    <mergeCell ref="C119:E119"/>
    <mergeCell ref="C129:E129"/>
    <mergeCell ref="F124:G124"/>
    <mergeCell ref="F125:G125"/>
    <mergeCell ref="F126:G126"/>
    <mergeCell ref="F127:G127"/>
    <mergeCell ref="F128:G128"/>
    <mergeCell ref="F129:G129"/>
    <mergeCell ref="C124:E124"/>
    <mergeCell ref="F121:G121"/>
    <mergeCell ref="C125:E125"/>
  </mergeCells>
  <pageMargins left="0.86614173228346458" right="0.41" top="0.59055118110236227" bottom="0.31496062992125984" header="0.31496062992125984" footer="0.31496062992125984"/>
  <pageSetup paperSize="9" scale="89" fitToHeight="0" orientation="portrait" r:id="rId1"/>
  <rowBreaks count="1" manualBreakCount="1">
    <brk id="46" min="1"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Spinner 1">
              <controlPr defaultSize="0" autoPict="0">
                <anchor moveWithCells="1" sizeWithCells="1">
                  <from>
                    <xdr:col>11</xdr:col>
                    <xdr:colOff>47625</xdr:colOff>
                    <xdr:row>2</xdr:row>
                    <xdr:rowOff>38100</xdr:rowOff>
                  </from>
                  <to>
                    <xdr:col>11</xdr:col>
                    <xdr:colOff>619125</xdr:colOff>
                    <xdr:row>7</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4A354-6962-41C5-84D9-55B46CF77850}">
  <sheetPr codeName="Sheet9"/>
  <dimension ref="A1:AC50"/>
  <sheetViews>
    <sheetView workbookViewId="0">
      <pane xSplit="3" ySplit="3" topLeftCell="D25" activePane="bottomRight" state="frozen"/>
      <selection pane="topRight" activeCell="C1" sqref="C1"/>
      <selection pane="bottomLeft" activeCell="A4" sqref="A4"/>
      <selection pane="bottomRight" activeCell="J24" sqref="J24"/>
    </sheetView>
  </sheetViews>
  <sheetFormatPr defaultColWidth="9.125" defaultRowHeight="14.25"/>
  <cols>
    <col min="1" max="1" width="7.125" style="314" bestFit="1" customWidth="1"/>
    <col min="2" max="2" width="13.375" style="314" customWidth="1"/>
    <col min="3" max="3" width="8.125" style="314" bestFit="1" customWidth="1"/>
    <col min="4" max="5" width="15.625" style="314" bestFit="1" customWidth="1"/>
    <col min="6" max="6" width="9.875" style="314" bestFit="1" customWidth="1"/>
    <col min="7" max="7" width="13.75" style="314" bestFit="1" customWidth="1"/>
    <col min="8" max="8" width="13.25" style="314" bestFit="1" customWidth="1"/>
    <col min="9" max="9" width="9.875" style="314" bestFit="1" customWidth="1"/>
    <col min="10" max="10" width="8.625" style="314" bestFit="1" customWidth="1"/>
    <col min="11" max="11" width="7" style="314" bestFit="1" customWidth="1"/>
    <col min="12" max="12" width="16.25" style="314" bestFit="1" customWidth="1"/>
    <col min="13" max="13" width="8.125" style="314" bestFit="1" customWidth="1"/>
    <col min="14" max="14" width="12.625" style="314" bestFit="1" customWidth="1"/>
    <col min="15" max="15" width="6.625" style="314" bestFit="1" customWidth="1"/>
    <col min="16" max="16" width="11.25" style="314" bestFit="1" customWidth="1"/>
    <col min="17" max="18" width="15.625" style="314" bestFit="1" customWidth="1"/>
    <col min="19" max="19" width="9.875" style="314" bestFit="1" customWidth="1"/>
    <col min="20" max="20" width="13.75" style="314" bestFit="1" customWidth="1"/>
    <col min="21" max="21" width="13.25" style="314" bestFit="1" customWidth="1"/>
    <col min="22" max="22" width="9.875" style="314" bestFit="1" customWidth="1"/>
    <col min="23" max="23" width="8.625" style="314" bestFit="1" customWidth="1"/>
    <col min="24" max="24" width="7" style="314" bestFit="1" customWidth="1"/>
    <col min="25" max="25" width="16.25" style="314" bestFit="1" customWidth="1"/>
    <col min="26" max="26" width="8.125" style="314" bestFit="1" customWidth="1"/>
    <col min="27" max="27" width="12.625" style="314" bestFit="1" customWidth="1"/>
    <col min="28" max="28" width="6.625" style="314" bestFit="1" customWidth="1"/>
    <col min="29" max="29" width="11.25" style="314" bestFit="1" customWidth="1"/>
    <col min="30" max="16384" width="9.125" style="314"/>
  </cols>
  <sheetData>
    <row r="1" spans="1:29">
      <c r="A1" s="745" t="s">
        <v>656</v>
      </c>
      <c r="B1" s="745"/>
      <c r="C1" s="745"/>
      <c r="D1" s="745"/>
      <c r="E1" s="745"/>
      <c r="F1" s="745"/>
      <c r="G1" s="745"/>
      <c r="H1" s="745"/>
      <c r="I1" s="745"/>
      <c r="J1" s="745"/>
      <c r="K1" s="745"/>
      <c r="L1" s="745"/>
      <c r="M1" s="745"/>
      <c r="N1" s="745"/>
      <c r="O1" s="745"/>
      <c r="P1" s="745"/>
      <c r="Q1" s="745"/>
      <c r="R1" s="745"/>
      <c r="S1" s="745"/>
      <c r="T1" s="745"/>
      <c r="U1" s="745"/>
      <c r="V1" s="745"/>
      <c r="W1" s="745"/>
      <c r="X1" s="745"/>
      <c r="Y1" s="745"/>
      <c r="Z1" s="745"/>
      <c r="AA1" s="745"/>
      <c r="AB1" s="745"/>
      <c r="AC1" s="745"/>
    </row>
    <row r="2" spans="1:29">
      <c r="A2" s="745" t="s">
        <v>657</v>
      </c>
      <c r="B2" s="746" t="s">
        <v>696</v>
      </c>
      <c r="C2" s="745" t="s">
        <v>658</v>
      </c>
      <c r="D2" s="745" t="s">
        <v>659</v>
      </c>
      <c r="E2" s="745"/>
      <c r="F2" s="745"/>
      <c r="G2" s="745"/>
      <c r="H2" s="745"/>
      <c r="I2" s="745"/>
      <c r="J2" s="745"/>
      <c r="K2" s="745"/>
      <c r="L2" s="745"/>
      <c r="M2" s="745"/>
      <c r="N2" s="745"/>
      <c r="O2" s="745"/>
      <c r="P2" s="745"/>
      <c r="Q2" s="745" t="s">
        <v>660</v>
      </c>
      <c r="R2" s="745"/>
      <c r="S2" s="745"/>
      <c r="T2" s="745"/>
      <c r="U2" s="745"/>
      <c r="V2" s="745"/>
      <c r="W2" s="745"/>
      <c r="X2" s="745"/>
      <c r="Y2" s="745"/>
      <c r="Z2" s="745"/>
      <c r="AA2" s="745"/>
      <c r="AB2" s="745"/>
      <c r="AC2" s="745"/>
    </row>
    <row r="3" spans="1:29" ht="28.5">
      <c r="A3" s="745"/>
      <c r="B3" s="747"/>
      <c r="C3" s="745"/>
      <c r="D3" s="315" t="s">
        <v>661</v>
      </c>
      <c r="E3" s="315" t="s">
        <v>662</v>
      </c>
      <c r="F3" s="315" t="s">
        <v>663</v>
      </c>
      <c r="G3" s="315" t="s">
        <v>664</v>
      </c>
      <c r="H3" s="315" t="s">
        <v>665</v>
      </c>
      <c r="I3" s="315" t="s">
        <v>666</v>
      </c>
      <c r="J3" s="315" t="s">
        <v>667</v>
      </c>
      <c r="K3" s="315" t="s">
        <v>668</v>
      </c>
      <c r="L3" s="315" t="s">
        <v>669</v>
      </c>
      <c r="M3" s="315" t="s">
        <v>670</v>
      </c>
      <c r="N3" s="315" t="s">
        <v>671</v>
      </c>
      <c r="O3" s="315" t="s">
        <v>672</v>
      </c>
      <c r="P3" s="315" t="s">
        <v>673</v>
      </c>
      <c r="Q3" s="315" t="s">
        <v>661</v>
      </c>
      <c r="R3" s="315" t="s">
        <v>662</v>
      </c>
      <c r="S3" s="315" t="s">
        <v>663</v>
      </c>
      <c r="T3" s="315" t="s">
        <v>664</v>
      </c>
      <c r="U3" s="315" t="s">
        <v>665</v>
      </c>
      <c r="V3" s="315" t="s">
        <v>666</v>
      </c>
      <c r="W3" s="315" t="s">
        <v>667</v>
      </c>
      <c r="X3" s="315" t="s">
        <v>668</v>
      </c>
      <c r="Y3" s="315" t="s">
        <v>669</v>
      </c>
      <c r="Z3" s="315" t="s">
        <v>670</v>
      </c>
      <c r="AA3" s="315" t="s">
        <v>671</v>
      </c>
      <c r="AB3" s="315" t="s">
        <v>672</v>
      </c>
      <c r="AC3" s="315" t="s">
        <v>673</v>
      </c>
    </row>
    <row r="4" spans="1:29">
      <c r="A4" s="316" t="s">
        <v>674</v>
      </c>
      <c r="B4" s="317">
        <v>410500</v>
      </c>
      <c r="C4" s="318"/>
      <c r="D4" s="316">
        <v>0</v>
      </c>
      <c r="E4" s="316">
        <v>0</v>
      </c>
      <c r="F4" s="316">
        <v>0</v>
      </c>
      <c r="G4" s="316">
        <v>0</v>
      </c>
      <c r="H4" s="316">
        <v>0</v>
      </c>
      <c r="I4" s="316">
        <v>0</v>
      </c>
      <c r="J4" s="316">
        <v>0</v>
      </c>
      <c r="K4" s="316">
        <v>0</v>
      </c>
      <c r="L4" s="316">
        <v>0</v>
      </c>
      <c r="M4" s="316">
        <v>0</v>
      </c>
      <c r="N4" s="316">
        <v>0</v>
      </c>
      <c r="O4" s="316">
        <v>0</v>
      </c>
      <c r="P4" s="316">
        <v>0</v>
      </c>
      <c r="Q4" s="318"/>
      <c r="R4" s="318"/>
      <c r="S4" s="318"/>
      <c r="T4" s="318"/>
      <c r="U4" s="318"/>
      <c r="V4" s="318"/>
      <c r="W4" s="318"/>
      <c r="X4" s="318"/>
      <c r="Y4" s="318"/>
      <c r="Z4" s="318"/>
      <c r="AA4" s="318"/>
      <c r="AB4" s="318"/>
      <c r="AC4" s="318"/>
    </row>
    <row r="5" spans="1:29">
      <c r="A5" s="318"/>
      <c r="B5" s="318"/>
      <c r="C5" s="316">
        <v>11.4</v>
      </c>
      <c r="D5" s="318"/>
      <c r="E5" s="318"/>
      <c r="F5" s="318"/>
      <c r="G5" s="318"/>
      <c r="H5" s="318"/>
      <c r="I5" s="318"/>
      <c r="J5" s="318"/>
      <c r="K5" s="318"/>
      <c r="L5" s="318"/>
      <c r="M5" s="318"/>
      <c r="N5" s="318"/>
      <c r="O5" s="318"/>
      <c r="P5" s="318"/>
      <c r="Q5" s="316">
        <v>0</v>
      </c>
      <c r="R5" s="316">
        <v>0</v>
      </c>
      <c r="S5" s="316">
        <v>0</v>
      </c>
      <c r="T5" s="316">
        <v>0</v>
      </c>
      <c r="U5" s="316">
        <v>0</v>
      </c>
      <c r="V5" s="316">
        <v>5.64</v>
      </c>
      <c r="W5" s="316">
        <v>4.16</v>
      </c>
      <c r="X5" s="316">
        <v>0</v>
      </c>
      <c r="Y5" s="316">
        <v>1.08</v>
      </c>
      <c r="Z5" s="316">
        <v>0</v>
      </c>
      <c r="AA5" s="316">
        <v>5.87</v>
      </c>
      <c r="AB5" s="316">
        <v>5.87</v>
      </c>
      <c r="AC5" s="316">
        <v>1.71</v>
      </c>
    </row>
    <row r="6" spans="1:29">
      <c r="A6" s="316" t="s">
        <v>675</v>
      </c>
      <c r="B6" s="317">
        <f>+B4+C5</f>
        <v>410511.4</v>
      </c>
      <c r="C6" s="318"/>
      <c r="D6" s="316">
        <v>0</v>
      </c>
      <c r="E6" s="316">
        <v>0</v>
      </c>
      <c r="F6" s="316">
        <v>0</v>
      </c>
      <c r="G6" s="316">
        <v>0</v>
      </c>
      <c r="H6" s="316">
        <v>0</v>
      </c>
      <c r="I6" s="316">
        <v>0.99</v>
      </c>
      <c r="J6" s="316">
        <v>0.73</v>
      </c>
      <c r="K6" s="316">
        <v>0</v>
      </c>
      <c r="L6" s="316">
        <v>0.19</v>
      </c>
      <c r="M6" s="316">
        <v>0</v>
      </c>
      <c r="N6" s="316">
        <v>1.03</v>
      </c>
      <c r="O6" s="316">
        <v>1.03</v>
      </c>
      <c r="P6" s="316">
        <v>0.3</v>
      </c>
      <c r="Q6" s="318"/>
      <c r="R6" s="318"/>
      <c r="S6" s="318"/>
      <c r="T6" s="318"/>
      <c r="U6" s="318"/>
      <c r="V6" s="318"/>
      <c r="W6" s="318"/>
      <c r="X6" s="318"/>
      <c r="Y6" s="318"/>
      <c r="Z6" s="318"/>
      <c r="AA6" s="318"/>
      <c r="AB6" s="318"/>
      <c r="AC6" s="318"/>
    </row>
    <row r="7" spans="1:29">
      <c r="A7" s="318"/>
      <c r="B7" s="318"/>
      <c r="C7" s="316">
        <v>8.77</v>
      </c>
      <c r="D7" s="318"/>
      <c r="E7" s="318"/>
      <c r="F7" s="318"/>
      <c r="G7" s="318"/>
      <c r="H7" s="318"/>
      <c r="I7" s="318"/>
      <c r="J7" s="318"/>
      <c r="K7" s="318"/>
      <c r="L7" s="318"/>
      <c r="M7" s="318"/>
      <c r="N7" s="318"/>
      <c r="O7" s="318"/>
      <c r="P7" s="318"/>
      <c r="Q7" s="316">
        <v>0</v>
      </c>
      <c r="R7" s="316">
        <v>0</v>
      </c>
      <c r="S7" s="316">
        <v>0</v>
      </c>
      <c r="T7" s="316">
        <v>0</v>
      </c>
      <c r="U7" s="316">
        <v>0</v>
      </c>
      <c r="V7" s="316">
        <v>8.51</v>
      </c>
      <c r="W7" s="316">
        <v>5.92</v>
      </c>
      <c r="X7" s="316">
        <v>0</v>
      </c>
      <c r="Y7" s="316">
        <v>2.98</v>
      </c>
      <c r="Z7" s="316">
        <v>0</v>
      </c>
      <c r="AA7" s="316">
        <v>12.23</v>
      </c>
      <c r="AB7" s="316">
        <v>12.23</v>
      </c>
      <c r="AC7" s="316">
        <v>2.63</v>
      </c>
    </row>
    <row r="8" spans="1:29">
      <c r="A8" s="316">
        <v>1</v>
      </c>
      <c r="B8" s="317">
        <f t="shared" ref="B8" si="0">+B6+C7</f>
        <v>410520.17000000004</v>
      </c>
      <c r="C8" s="318"/>
      <c r="D8" s="316">
        <v>0</v>
      </c>
      <c r="E8" s="316">
        <v>0</v>
      </c>
      <c r="F8" s="316">
        <v>0</v>
      </c>
      <c r="G8" s="316">
        <v>0</v>
      </c>
      <c r="H8" s="316">
        <v>0</v>
      </c>
      <c r="I8" s="316">
        <v>0.95</v>
      </c>
      <c r="J8" s="316">
        <v>0.62</v>
      </c>
      <c r="K8" s="316">
        <v>0</v>
      </c>
      <c r="L8" s="316">
        <v>0.49</v>
      </c>
      <c r="M8" s="316">
        <v>0</v>
      </c>
      <c r="N8" s="316">
        <v>1.76</v>
      </c>
      <c r="O8" s="316">
        <v>1.76</v>
      </c>
      <c r="P8" s="316">
        <v>0.3</v>
      </c>
      <c r="Q8" s="318"/>
      <c r="R8" s="318"/>
      <c r="S8" s="318"/>
      <c r="T8" s="318"/>
      <c r="U8" s="318"/>
      <c r="V8" s="318"/>
      <c r="W8" s="318"/>
      <c r="X8" s="318"/>
      <c r="Y8" s="318"/>
      <c r="Z8" s="318"/>
      <c r="AA8" s="318"/>
      <c r="AB8" s="318"/>
      <c r="AC8" s="318"/>
    </row>
    <row r="9" spans="1:29">
      <c r="A9" s="318"/>
      <c r="B9" s="318"/>
      <c r="C9" s="316">
        <v>7.35</v>
      </c>
      <c r="D9" s="318"/>
      <c r="E9" s="318"/>
      <c r="F9" s="318"/>
      <c r="G9" s="318"/>
      <c r="H9" s="318"/>
      <c r="I9" s="318"/>
      <c r="J9" s="318"/>
      <c r="K9" s="318"/>
      <c r="L9" s="318"/>
      <c r="M9" s="318"/>
      <c r="N9" s="318"/>
      <c r="O9" s="318"/>
      <c r="P9" s="318"/>
      <c r="Q9" s="316">
        <v>0</v>
      </c>
      <c r="R9" s="316">
        <v>0</v>
      </c>
      <c r="S9" s="316">
        <v>0</v>
      </c>
      <c r="T9" s="316">
        <v>0</v>
      </c>
      <c r="U9" s="316">
        <v>0</v>
      </c>
      <c r="V9" s="316">
        <v>8.0500000000000007</v>
      </c>
      <c r="W9" s="316">
        <v>4.26</v>
      </c>
      <c r="X9" s="316">
        <v>0</v>
      </c>
      <c r="Y9" s="316">
        <v>3.97</v>
      </c>
      <c r="Z9" s="316">
        <v>0</v>
      </c>
      <c r="AA9" s="316">
        <v>13.78</v>
      </c>
      <c r="AB9" s="316">
        <v>13.78</v>
      </c>
      <c r="AC9" s="316">
        <v>2.2000000000000002</v>
      </c>
    </row>
    <row r="10" spans="1:29">
      <c r="A10" s="316" t="s">
        <v>676</v>
      </c>
      <c r="B10" s="317">
        <f t="shared" ref="B10" si="1">+B8+C9</f>
        <v>410527.52</v>
      </c>
      <c r="C10" s="318"/>
      <c r="D10" s="316">
        <v>0</v>
      </c>
      <c r="E10" s="316">
        <v>0</v>
      </c>
      <c r="F10" s="316">
        <v>0</v>
      </c>
      <c r="G10" s="316">
        <v>0</v>
      </c>
      <c r="H10" s="316">
        <v>0</v>
      </c>
      <c r="I10" s="316">
        <v>1.24</v>
      </c>
      <c r="J10" s="316">
        <v>0.54</v>
      </c>
      <c r="K10" s="316">
        <v>0</v>
      </c>
      <c r="L10" s="316">
        <v>0.59</v>
      </c>
      <c r="M10" s="316">
        <v>0</v>
      </c>
      <c r="N10" s="316">
        <v>1.99</v>
      </c>
      <c r="O10" s="316">
        <v>1.99</v>
      </c>
      <c r="P10" s="316">
        <v>0.3</v>
      </c>
      <c r="Q10" s="318"/>
      <c r="R10" s="318"/>
      <c r="S10" s="318"/>
      <c r="T10" s="318"/>
      <c r="U10" s="318"/>
      <c r="V10" s="318"/>
      <c r="W10" s="318"/>
      <c r="X10" s="318"/>
      <c r="Y10" s="318"/>
      <c r="Z10" s="318"/>
      <c r="AA10" s="318"/>
      <c r="AB10" s="318"/>
      <c r="AC10" s="318"/>
    </row>
    <row r="11" spans="1:29">
      <c r="A11" s="318"/>
      <c r="B11" s="318"/>
      <c r="C11" s="316">
        <v>4.49</v>
      </c>
      <c r="D11" s="318"/>
      <c r="E11" s="318"/>
      <c r="F11" s="318"/>
      <c r="G11" s="318"/>
      <c r="H11" s="318"/>
      <c r="I11" s="318"/>
      <c r="J11" s="318"/>
      <c r="K11" s="318"/>
      <c r="L11" s="318"/>
      <c r="M11" s="318"/>
      <c r="N11" s="318"/>
      <c r="O11" s="318"/>
      <c r="P11" s="318"/>
      <c r="Q11" s="316">
        <v>0</v>
      </c>
      <c r="R11" s="316">
        <v>0</v>
      </c>
      <c r="S11" s="316">
        <v>0</v>
      </c>
      <c r="T11" s="316">
        <v>0</v>
      </c>
      <c r="U11" s="316">
        <v>0</v>
      </c>
      <c r="V11" s="316">
        <v>7.16</v>
      </c>
      <c r="W11" s="316">
        <v>2.29</v>
      </c>
      <c r="X11" s="316">
        <v>0</v>
      </c>
      <c r="Y11" s="316">
        <v>2.69</v>
      </c>
      <c r="Z11" s="316">
        <v>0</v>
      </c>
      <c r="AA11" s="316">
        <v>9.68</v>
      </c>
      <c r="AB11" s="316">
        <v>9.68</v>
      </c>
      <c r="AC11" s="316">
        <v>1.35</v>
      </c>
    </row>
    <row r="12" spans="1:29">
      <c r="A12" s="316">
        <v>2</v>
      </c>
      <c r="B12" s="317">
        <f t="shared" ref="B12" si="2">+B10+C11</f>
        <v>410532.01</v>
      </c>
      <c r="C12" s="318"/>
      <c r="D12" s="316">
        <v>0</v>
      </c>
      <c r="E12" s="316">
        <v>0</v>
      </c>
      <c r="F12" s="316">
        <v>0</v>
      </c>
      <c r="G12" s="316">
        <v>0</v>
      </c>
      <c r="H12" s="316">
        <v>0</v>
      </c>
      <c r="I12" s="316">
        <v>1.95</v>
      </c>
      <c r="J12" s="316">
        <v>0.48</v>
      </c>
      <c r="K12" s="316">
        <v>0</v>
      </c>
      <c r="L12" s="316">
        <v>0.61</v>
      </c>
      <c r="M12" s="316">
        <v>0</v>
      </c>
      <c r="N12" s="316">
        <v>2.3199999999999998</v>
      </c>
      <c r="O12" s="316">
        <v>2.3199999999999998</v>
      </c>
      <c r="P12" s="316">
        <v>0.3</v>
      </c>
      <c r="Q12" s="318"/>
      <c r="R12" s="318"/>
      <c r="S12" s="318"/>
      <c r="T12" s="318"/>
      <c r="U12" s="318"/>
      <c r="V12" s="318"/>
      <c r="W12" s="318"/>
      <c r="X12" s="318"/>
      <c r="Y12" s="318"/>
      <c r="Z12" s="318"/>
      <c r="AA12" s="318"/>
      <c r="AB12" s="318"/>
      <c r="AC12" s="318"/>
    </row>
    <row r="13" spans="1:29">
      <c r="A13" s="318"/>
      <c r="B13" s="318"/>
      <c r="C13" s="316">
        <v>6.35</v>
      </c>
      <c r="D13" s="318"/>
      <c r="E13" s="318"/>
      <c r="F13" s="318"/>
      <c r="G13" s="318"/>
      <c r="H13" s="318"/>
      <c r="I13" s="318"/>
      <c r="J13" s="318"/>
      <c r="K13" s="318"/>
      <c r="L13" s="318"/>
      <c r="M13" s="318"/>
      <c r="N13" s="318"/>
      <c r="O13" s="318"/>
      <c r="P13" s="318"/>
      <c r="Q13" s="316">
        <v>0</v>
      </c>
      <c r="R13" s="316">
        <v>0</v>
      </c>
      <c r="S13" s="316">
        <v>0</v>
      </c>
      <c r="T13" s="316">
        <v>0</v>
      </c>
      <c r="U13" s="316">
        <v>0</v>
      </c>
      <c r="V13" s="316">
        <v>12.45</v>
      </c>
      <c r="W13" s="316">
        <v>4.4800000000000004</v>
      </c>
      <c r="X13" s="316">
        <v>0</v>
      </c>
      <c r="Y13" s="316">
        <v>9.91</v>
      </c>
      <c r="Z13" s="316">
        <v>0</v>
      </c>
      <c r="AA13" s="316">
        <v>28.32</v>
      </c>
      <c r="AB13" s="316">
        <v>28.32</v>
      </c>
      <c r="AC13" s="316">
        <v>5.08</v>
      </c>
    </row>
    <row r="14" spans="1:29">
      <c r="A14" s="316">
        <v>3</v>
      </c>
      <c r="B14" s="317">
        <f t="shared" ref="B14" si="3">+B12+C13</f>
        <v>410538.36</v>
      </c>
      <c r="C14" s="318"/>
      <c r="D14" s="316">
        <v>0</v>
      </c>
      <c r="E14" s="316">
        <v>0</v>
      </c>
      <c r="F14" s="316">
        <v>0</v>
      </c>
      <c r="G14" s="316">
        <v>0</v>
      </c>
      <c r="H14" s="316">
        <v>0</v>
      </c>
      <c r="I14" s="316">
        <v>1.97</v>
      </c>
      <c r="J14" s="316">
        <v>0.93</v>
      </c>
      <c r="K14" s="316">
        <v>0</v>
      </c>
      <c r="L14" s="316">
        <v>2.5099999999999998</v>
      </c>
      <c r="M14" s="316">
        <v>0</v>
      </c>
      <c r="N14" s="316">
        <v>6.6</v>
      </c>
      <c r="O14" s="316">
        <v>6.6</v>
      </c>
      <c r="P14" s="316">
        <v>1.3</v>
      </c>
      <c r="Q14" s="318"/>
      <c r="R14" s="318"/>
      <c r="S14" s="318"/>
      <c r="T14" s="318"/>
      <c r="U14" s="318"/>
      <c r="V14" s="318"/>
      <c r="W14" s="318"/>
      <c r="X14" s="318"/>
      <c r="Y14" s="318"/>
      <c r="Z14" s="318"/>
      <c r="AA14" s="318"/>
      <c r="AB14" s="318"/>
      <c r="AC14" s="318"/>
    </row>
    <row r="15" spans="1:29">
      <c r="A15" s="318"/>
      <c r="B15" s="318"/>
      <c r="C15" s="316">
        <v>6</v>
      </c>
      <c r="D15" s="318"/>
      <c r="E15" s="318"/>
      <c r="F15" s="318"/>
      <c r="G15" s="318"/>
      <c r="H15" s="318"/>
      <c r="I15" s="318"/>
      <c r="J15" s="318"/>
      <c r="K15" s="318"/>
      <c r="L15" s="318"/>
      <c r="M15" s="318"/>
      <c r="N15" s="318"/>
      <c r="O15" s="318"/>
      <c r="P15" s="318"/>
      <c r="Q15" s="316">
        <v>48.15</v>
      </c>
      <c r="R15" s="316">
        <v>115.56</v>
      </c>
      <c r="S15" s="316">
        <v>2.61</v>
      </c>
      <c r="T15" s="316">
        <v>43.98</v>
      </c>
      <c r="U15" s="316">
        <v>67.86</v>
      </c>
      <c r="V15" s="316">
        <v>8.4</v>
      </c>
      <c r="W15" s="316">
        <v>2.79</v>
      </c>
      <c r="X15" s="316">
        <v>0</v>
      </c>
      <c r="Y15" s="316">
        <v>8.1300000000000008</v>
      </c>
      <c r="Z15" s="316">
        <v>9.0299999999999994</v>
      </c>
      <c r="AA15" s="316">
        <v>21.6</v>
      </c>
      <c r="AB15" s="316">
        <v>39.69</v>
      </c>
      <c r="AC15" s="316">
        <v>4.8</v>
      </c>
    </row>
    <row r="16" spans="1:29">
      <c r="A16" s="316">
        <v>4</v>
      </c>
      <c r="B16" s="317">
        <f t="shared" ref="B16" si="4">+B14+C15</f>
        <v>410544.36</v>
      </c>
      <c r="C16" s="318"/>
      <c r="D16" s="316">
        <v>16.05</v>
      </c>
      <c r="E16" s="316">
        <v>38.520000000000003</v>
      </c>
      <c r="F16" s="316">
        <v>0.87</v>
      </c>
      <c r="G16" s="316">
        <v>14.66</v>
      </c>
      <c r="H16" s="316">
        <v>22.62</v>
      </c>
      <c r="I16" s="316">
        <v>0.83</v>
      </c>
      <c r="J16" s="316">
        <v>0</v>
      </c>
      <c r="K16" s="316">
        <v>0</v>
      </c>
      <c r="L16" s="316">
        <v>0.2</v>
      </c>
      <c r="M16" s="316">
        <v>3.01</v>
      </c>
      <c r="N16" s="316">
        <v>0.6</v>
      </c>
      <c r="O16" s="316">
        <v>6.63</v>
      </c>
      <c r="P16" s="316">
        <v>0.3</v>
      </c>
      <c r="Q16" s="318"/>
      <c r="R16" s="318"/>
      <c r="S16" s="318"/>
      <c r="T16" s="318"/>
      <c r="U16" s="318"/>
      <c r="V16" s="318"/>
      <c r="W16" s="318"/>
      <c r="X16" s="318"/>
      <c r="Y16" s="318"/>
      <c r="Z16" s="318"/>
      <c r="AA16" s="318"/>
      <c r="AB16" s="318"/>
      <c r="AC16" s="318"/>
    </row>
    <row r="17" spans="1:29">
      <c r="A17" s="318"/>
      <c r="B17" s="318"/>
      <c r="C17" s="316">
        <v>5</v>
      </c>
      <c r="D17" s="318"/>
      <c r="E17" s="318"/>
      <c r="F17" s="318"/>
      <c r="G17" s="318"/>
      <c r="H17" s="318"/>
      <c r="I17" s="318"/>
      <c r="J17" s="318"/>
      <c r="K17" s="318"/>
      <c r="L17" s="318"/>
      <c r="M17" s="318"/>
      <c r="N17" s="318"/>
      <c r="O17" s="318"/>
      <c r="P17" s="318"/>
      <c r="Q17" s="316">
        <v>80.67</v>
      </c>
      <c r="R17" s="316">
        <v>186.7</v>
      </c>
      <c r="S17" s="316">
        <v>4.3499999999999996</v>
      </c>
      <c r="T17" s="316">
        <v>69.2</v>
      </c>
      <c r="U17" s="316">
        <v>113.13</v>
      </c>
      <c r="V17" s="316">
        <v>4.88</v>
      </c>
      <c r="W17" s="316">
        <v>0</v>
      </c>
      <c r="X17" s="316">
        <v>0</v>
      </c>
      <c r="Y17" s="316">
        <v>1.43</v>
      </c>
      <c r="Z17" s="316">
        <v>15.02</v>
      </c>
      <c r="AA17" s="316">
        <v>3.15</v>
      </c>
      <c r="AB17" s="316">
        <v>33.22</v>
      </c>
      <c r="AC17" s="316">
        <v>1.5</v>
      </c>
    </row>
    <row r="18" spans="1:29">
      <c r="A18" s="316">
        <v>5</v>
      </c>
      <c r="B18" s="317">
        <f t="shared" ref="B18" si="5">+B16+C17</f>
        <v>410549.36</v>
      </c>
      <c r="C18" s="318"/>
      <c r="D18" s="316">
        <v>16.22</v>
      </c>
      <c r="E18" s="316">
        <v>36.159999999999997</v>
      </c>
      <c r="F18" s="316">
        <v>0.87</v>
      </c>
      <c r="G18" s="316">
        <v>13.02</v>
      </c>
      <c r="H18" s="316">
        <v>22.63</v>
      </c>
      <c r="I18" s="316">
        <v>1.1200000000000001</v>
      </c>
      <c r="J18" s="316">
        <v>0</v>
      </c>
      <c r="K18" s="316">
        <v>0</v>
      </c>
      <c r="L18" s="316">
        <v>0.37</v>
      </c>
      <c r="M18" s="316">
        <v>3</v>
      </c>
      <c r="N18" s="316">
        <v>0.66</v>
      </c>
      <c r="O18" s="316">
        <v>6.66</v>
      </c>
      <c r="P18" s="316">
        <v>0.3</v>
      </c>
      <c r="Q18" s="318"/>
      <c r="R18" s="318"/>
      <c r="S18" s="318"/>
      <c r="T18" s="318"/>
      <c r="U18" s="318"/>
      <c r="V18" s="318"/>
      <c r="W18" s="318"/>
      <c r="X18" s="318"/>
      <c r="Y18" s="318"/>
      <c r="Z18" s="318"/>
      <c r="AA18" s="318"/>
      <c r="AB18" s="318"/>
      <c r="AC18" s="318"/>
    </row>
    <row r="19" spans="1:29">
      <c r="A19" s="318"/>
      <c r="B19" s="318"/>
      <c r="C19" s="316">
        <v>5</v>
      </c>
      <c r="D19" s="318"/>
      <c r="E19" s="318"/>
      <c r="F19" s="318"/>
      <c r="G19" s="318"/>
      <c r="H19" s="318"/>
      <c r="I19" s="318"/>
      <c r="J19" s="318"/>
      <c r="K19" s="318"/>
      <c r="L19" s="318"/>
      <c r="M19" s="318"/>
      <c r="N19" s="318"/>
      <c r="O19" s="318"/>
      <c r="P19" s="318"/>
      <c r="Q19" s="316">
        <v>80.63</v>
      </c>
      <c r="R19" s="316">
        <v>178.25</v>
      </c>
      <c r="S19" s="316">
        <v>4.3499999999999996</v>
      </c>
      <c r="T19" s="316">
        <v>63</v>
      </c>
      <c r="U19" s="316">
        <v>113.17</v>
      </c>
      <c r="V19" s="316">
        <v>6.73</v>
      </c>
      <c r="W19" s="316">
        <v>0</v>
      </c>
      <c r="X19" s="316">
        <v>0</v>
      </c>
      <c r="Y19" s="316">
        <v>1.88</v>
      </c>
      <c r="Z19" s="316">
        <v>14.98</v>
      </c>
      <c r="AA19" s="316">
        <v>3.38</v>
      </c>
      <c r="AB19" s="316">
        <v>33.380000000000003</v>
      </c>
      <c r="AC19" s="316">
        <v>1.5</v>
      </c>
    </row>
    <row r="20" spans="1:29">
      <c r="A20" s="316">
        <v>6</v>
      </c>
      <c r="B20" s="317">
        <f t="shared" ref="B20" si="6">+B18+C19</f>
        <v>410554.36</v>
      </c>
      <c r="C20" s="318"/>
      <c r="D20" s="316">
        <v>16.03</v>
      </c>
      <c r="E20" s="316">
        <v>35.14</v>
      </c>
      <c r="F20" s="316">
        <v>0.87</v>
      </c>
      <c r="G20" s="316">
        <v>12.18</v>
      </c>
      <c r="H20" s="316">
        <v>22.64</v>
      </c>
      <c r="I20" s="316">
        <v>1.57</v>
      </c>
      <c r="J20" s="316">
        <v>0</v>
      </c>
      <c r="K20" s="316">
        <v>0</v>
      </c>
      <c r="L20" s="316">
        <v>0.38</v>
      </c>
      <c r="M20" s="316">
        <v>2.99</v>
      </c>
      <c r="N20" s="316">
        <v>0.69</v>
      </c>
      <c r="O20" s="316">
        <v>6.69</v>
      </c>
      <c r="P20" s="316">
        <v>0.3</v>
      </c>
      <c r="Q20" s="318"/>
      <c r="R20" s="318"/>
      <c r="S20" s="318"/>
      <c r="T20" s="318"/>
      <c r="U20" s="318"/>
      <c r="V20" s="318"/>
      <c r="W20" s="318"/>
      <c r="X20" s="318"/>
      <c r="Y20" s="318"/>
      <c r="Z20" s="318"/>
      <c r="AA20" s="318"/>
      <c r="AB20" s="318"/>
      <c r="AC20" s="318"/>
    </row>
    <row r="21" spans="1:29">
      <c r="A21" s="318"/>
      <c r="B21" s="318"/>
      <c r="C21" s="316">
        <v>5</v>
      </c>
      <c r="D21" s="318"/>
      <c r="E21" s="318"/>
      <c r="F21" s="318"/>
      <c r="G21" s="318"/>
      <c r="H21" s="318"/>
      <c r="I21" s="318"/>
      <c r="J21" s="318"/>
      <c r="K21" s="318"/>
      <c r="L21" s="318"/>
      <c r="M21" s="318"/>
      <c r="N21" s="318"/>
      <c r="O21" s="318"/>
      <c r="P21" s="318"/>
      <c r="Q21" s="316">
        <v>71.33</v>
      </c>
      <c r="R21" s="316">
        <v>180.45</v>
      </c>
      <c r="S21" s="316">
        <v>4.3499999999999996</v>
      </c>
      <c r="T21" s="316">
        <v>61.23</v>
      </c>
      <c r="U21" s="316">
        <v>113.3</v>
      </c>
      <c r="V21" s="316">
        <v>4.3499999999999996</v>
      </c>
      <c r="W21" s="316">
        <v>0.3</v>
      </c>
      <c r="X21" s="316">
        <v>1.68</v>
      </c>
      <c r="Y21" s="316">
        <v>1.1499999999999999</v>
      </c>
      <c r="Z21" s="316">
        <v>14.95</v>
      </c>
      <c r="AA21" s="316">
        <v>3.52</v>
      </c>
      <c r="AB21" s="316">
        <v>33.520000000000003</v>
      </c>
      <c r="AC21" s="316">
        <v>1.5</v>
      </c>
    </row>
    <row r="22" spans="1:29">
      <c r="A22" s="316">
        <v>7</v>
      </c>
      <c r="B22" s="317">
        <f t="shared" ref="B22" si="7">+B20+C21</f>
        <v>410559.36</v>
      </c>
      <c r="C22" s="318"/>
      <c r="D22" s="316">
        <v>12.5</v>
      </c>
      <c r="E22" s="316">
        <v>37.04</v>
      </c>
      <c r="F22" s="316">
        <v>0.87</v>
      </c>
      <c r="G22" s="316">
        <v>12.31</v>
      </c>
      <c r="H22" s="316">
        <v>22.68</v>
      </c>
      <c r="I22" s="316">
        <v>0.17</v>
      </c>
      <c r="J22" s="316">
        <v>0.12</v>
      </c>
      <c r="K22" s="316">
        <v>0.67</v>
      </c>
      <c r="L22" s="316">
        <v>0.08</v>
      </c>
      <c r="M22" s="316">
        <v>2.99</v>
      </c>
      <c r="N22" s="316">
        <v>0.72</v>
      </c>
      <c r="O22" s="316">
        <v>6.72</v>
      </c>
      <c r="P22" s="316">
        <v>0.3</v>
      </c>
      <c r="Q22" s="318"/>
      <c r="R22" s="318"/>
      <c r="S22" s="318"/>
      <c r="T22" s="318"/>
      <c r="U22" s="318"/>
      <c r="V22" s="318"/>
      <c r="W22" s="318"/>
      <c r="X22" s="318"/>
      <c r="Y22" s="318"/>
      <c r="Z22" s="318"/>
      <c r="AA22" s="318"/>
      <c r="AB22" s="318"/>
      <c r="AC22" s="318"/>
    </row>
    <row r="23" spans="1:29">
      <c r="A23" s="318"/>
      <c r="B23" s="318"/>
      <c r="C23" s="316">
        <v>5</v>
      </c>
      <c r="D23" s="318"/>
      <c r="E23" s="318"/>
      <c r="F23" s="318"/>
      <c r="G23" s="318"/>
      <c r="H23" s="318"/>
      <c r="I23" s="318"/>
      <c r="J23" s="318"/>
      <c r="K23" s="318"/>
      <c r="L23" s="318"/>
      <c r="M23" s="318"/>
      <c r="N23" s="318"/>
      <c r="O23" s="318"/>
      <c r="P23" s="318"/>
      <c r="Q23" s="316">
        <v>69.900000000000006</v>
      </c>
      <c r="R23" s="316">
        <v>174.53</v>
      </c>
      <c r="S23" s="316">
        <v>4.3499999999999996</v>
      </c>
      <c r="T23" s="316">
        <v>60.27</v>
      </c>
      <c r="U23" s="316">
        <v>113.3</v>
      </c>
      <c r="V23" s="316">
        <v>2.63</v>
      </c>
      <c r="W23" s="316">
        <v>0.3</v>
      </c>
      <c r="X23" s="316">
        <v>1.68</v>
      </c>
      <c r="Y23" s="316">
        <v>0.6</v>
      </c>
      <c r="Z23" s="316">
        <v>14.98</v>
      </c>
      <c r="AA23" s="316">
        <v>3.67</v>
      </c>
      <c r="AB23" s="316">
        <v>33.67</v>
      </c>
      <c r="AC23" s="316">
        <v>1.5</v>
      </c>
    </row>
    <row r="24" spans="1:29">
      <c r="A24" s="316">
        <v>8</v>
      </c>
      <c r="B24" s="317">
        <f t="shared" ref="B24" si="8">+B22+C23</f>
        <v>410564.36</v>
      </c>
      <c r="C24" s="318"/>
      <c r="D24" s="316">
        <v>15.46</v>
      </c>
      <c r="E24" s="316">
        <v>32.770000000000003</v>
      </c>
      <c r="F24" s="316">
        <v>0.87</v>
      </c>
      <c r="G24" s="316">
        <v>11.8</v>
      </c>
      <c r="H24" s="316">
        <v>22.64</v>
      </c>
      <c r="I24" s="316">
        <v>0.88</v>
      </c>
      <c r="J24" s="316">
        <v>0</v>
      </c>
      <c r="K24" s="316">
        <v>0</v>
      </c>
      <c r="L24" s="316">
        <v>0.16</v>
      </c>
      <c r="M24" s="316">
        <v>3</v>
      </c>
      <c r="N24" s="316">
        <v>0.75</v>
      </c>
      <c r="O24" s="316">
        <v>6.75</v>
      </c>
      <c r="P24" s="316">
        <v>0.3</v>
      </c>
      <c r="Q24" s="318"/>
      <c r="R24" s="318"/>
      <c r="S24" s="318"/>
      <c r="T24" s="318"/>
      <c r="U24" s="318"/>
      <c r="V24" s="318"/>
      <c r="W24" s="318"/>
      <c r="X24" s="318"/>
      <c r="Y24" s="318"/>
      <c r="Z24" s="318"/>
      <c r="AA24" s="318"/>
      <c r="AB24" s="318"/>
      <c r="AC24" s="318"/>
    </row>
    <row r="25" spans="1:29">
      <c r="A25" s="318"/>
      <c r="B25" s="318"/>
      <c r="C25" s="316">
        <v>5</v>
      </c>
      <c r="D25" s="318"/>
      <c r="E25" s="318"/>
      <c r="F25" s="318"/>
      <c r="G25" s="318"/>
      <c r="H25" s="318"/>
      <c r="I25" s="318"/>
      <c r="J25" s="318"/>
      <c r="K25" s="318"/>
      <c r="L25" s="318"/>
      <c r="M25" s="318"/>
      <c r="N25" s="318"/>
      <c r="O25" s="318"/>
      <c r="P25" s="318"/>
      <c r="Q25" s="316">
        <v>75.97</v>
      </c>
      <c r="R25" s="316">
        <v>163.9</v>
      </c>
      <c r="S25" s="316">
        <v>4.3499999999999996</v>
      </c>
      <c r="T25" s="316">
        <v>59.23</v>
      </c>
      <c r="U25" s="316">
        <v>113.2</v>
      </c>
      <c r="V25" s="316">
        <v>5.58</v>
      </c>
      <c r="W25" s="316">
        <v>0</v>
      </c>
      <c r="X25" s="316">
        <v>0</v>
      </c>
      <c r="Y25" s="316">
        <v>1.05</v>
      </c>
      <c r="Z25" s="316">
        <v>15</v>
      </c>
      <c r="AA25" s="316">
        <v>3.83</v>
      </c>
      <c r="AB25" s="316">
        <v>33.83</v>
      </c>
      <c r="AC25" s="316">
        <v>1.5</v>
      </c>
    </row>
    <row r="26" spans="1:29">
      <c r="A26" s="316">
        <v>9</v>
      </c>
      <c r="B26" s="317">
        <f t="shared" ref="B26" si="9">+B24+C25</f>
        <v>410569.36</v>
      </c>
      <c r="C26" s="318"/>
      <c r="D26" s="316">
        <v>14.93</v>
      </c>
      <c r="E26" s="316">
        <v>32.79</v>
      </c>
      <c r="F26" s="316">
        <v>0.87</v>
      </c>
      <c r="G26" s="316">
        <v>11.89</v>
      </c>
      <c r="H26" s="316">
        <v>22.64</v>
      </c>
      <c r="I26" s="316">
        <v>1.35</v>
      </c>
      <c r="J26" s="316">
        <v>0</v>
      </c>
      <c r="K26" s="316">
        <v>0</v>
      </c>
      <c r="L26" s="316">
        <v>0.26</v>
      </c>
      <c r="M26" s="316">
        <v>3</v>
      </c>
      <c r="N26" s="316">
        <v>0.78</v>
      </c>
      <c r="O26" s="316">
        <v>6.78</v>
      </c>
      <c r="P26" s="316">
        <v>0.3</v>
      </c>
      <c r="Q26" s="318"/>
      <c r="R26" s="318"/>
      <c r="S26" s="318"/>
      <c r="T26" s="318"/>
      <c r="U26" s="318"/>
      <c r="V26" s="318"/>
      <c r="W26" s="318"/>
      <c r="X26" s="318"/>
      <c r="Y26" s="318"/>
      <c r="Z26" s="318"/>
      <c r="AA26" s="318"/>
      <c r="AB26" s="318"/>
      <c r="AC26" s="318"/>
    </row>
    <row r="27" spans="1:29">
      <c r="A27" s="318"/>
      <c r="B27" s="318"/>
      <c r="C27" s="316">
        <v>5</v>
      </c>
      <c r="D27" s="318"/>
      <c r="E27" s="318"/>
      <c r="F27" s="318"/>
      <c r="G27" s="318"/>
      <c r="H27" s="318"/>
      <c r="I27" s="318"/>
      <c r="J27" s="318"/>
      <c r="K27" s="318"/>
      <c r="L27" s="318"/>
      <c r="M27" s="318"/>
      <c r="N27" s="318"/>
      <c r="O27" s="318"/>
      <c r="P27" s="318"/>
      <c r="Q27" s="316">
        <v>74.98</v>
      </c>
      <c r="R27" s="316">
        <v>164.75</v>
      </c>
      <c r="S27" s="316">
        <v>4.3499999999999996</v>
      </c>
      <c r="T27" s="316">
        <v>59.5</v>
      </c>
      <c r="U27" s="316">
        <v>113.05</v>
      </c>
      <c r="V27" s="316">
        <v>5.78</v>
      </c>
      <c r="W27" s="316">
        <v>0.03</v>
      </c>
      <c r="X27" s="316">
        <v>0.03</v>
      </c>
      <c r="Y27" s="316">
        <v>0.93</v>
      </c>
      <c r="Z27" s="316">
        <v>15</v>
      </c>
      <c r="AA27" s="316">
        <v>4.0199999999999996</v>
      </c>
      <c r="AB27" s="316">
        <v>34.020000000000003</v>
      </c>
      <c r="AC27" s="316">
        <v>1.5</v>
      </c>
    </row>
    <row r="28" spans="1:29">
      <c r="A28" s="316">
        <v>10</v>
      </c>
      <c r="B28" s="317">
        <f t="shared" ref="B28" si="10">+B26+C27</f>
        <v>410574.36</v>
      </c>
      <c r="C28" s="318"/>
      <c r="D28" s="316">
        <v>15.06</v>
      </c>
      <c r="E28" s="316">
        <v>33.11</v>
      </c>
      <c r="F28" s="316">
        <v>0.87</v>
      </c>
      <c r="G28" s="316">
        <v>11.91</v>
      </c>
      <c r="H28" s="316">
        <v>22.58</v>
      </c>
      <c r="I28" s="316">
        <v>0.96</v>
      </c>
      <c r="J28" s="316">
        <v>0.01</v>
      </c>
      <c r="K28" s="316">
        <v>0.01</v>
      </c>
      <c r="L28" s="316">
        <v>0.11</v>
      </c>
      <c r="M28" s="316">
        <v>3</v>
      </c>
      <c r="N28" s="316">
        <v>0.83</v>
      </c>
      <c r="O28" s="316">
        <v>6.83</v>
      </c>
      <c r="P28" s="316">
        <v>0.3</v>
      </c>
      <c r="Q28" s="318"/>
      <c r="R28" s="318"/>
      <c r="S28" s="318"/>
      <c r="T28" s="318"/>
      <c r="U28" s="318"/>
      <c r="V28" s="318"/>
      <c r="W28" s="318"/>
      <c r="X28" s="318"/>
      <c r="Y28" s="318"/>
      <c r="Z28" s="318"/>
      <c r="AA28" s="318"/>
      <c r="AB28" s="318"/>
      <c r="AC28" s="318"/>
    </row>
    <row r="29" spans="1:29">
      <c r="A29" s="318"/>
      <c r="B29" s="318"/>
      <c r="C29" s="316">
        <v>5</v>
      </c>
      <c r="D29" s="318"/>
      <c r="E29" s="318"/>
      <c r="F29" s="318"/>
      <c r="G29" s="318"/>
      <c r="H29" s="318"/>
      <c r="I29" s="318"/>
      <c r="J29" s="318"/>
      <c r="K29" s="318"/>
      <c r="L29" s="318"/>
      <c r="M29" s="318"/>
      <c r="N29" s="318"/>
      <c r="O29" s="318"/>
      <c r="P29" s="318"/>
      <c r="Q29" s="316">
        <v>69</v>
      </c>
      <c r="R29" s="316">
        <v>173.25</v>
      </c>
      <c r="S29" s="316">
        <v>4.3499999999999996</v>
      </c>
      <c r="T29" s="316">
        <v>58.83</v>
      </c>
      <c r="U29" s="316">
        <v>112.55</v>
      </c>
      <c r="V29" s="316">
        <v>5.45</v>
      </c>
      <c r="W29" s="316">
        <v>0.03</v>
      </c>
      <c r="X29" s="316">
        <v>0.03</v>
      </c>
      <c r="Y29" s="316">
        <v>0.88</v>
      </c>
      <c r="Z29" s="316">
        <v>15</v>
      </c>
      <c r="AA29" s="316">
        <v>4.5</v>
      </c>
      <c r="AB29" s="316">
        <v>34.5</v>
      </c>
      <c r="AC29" s="316">
        <v>1.5</v>
      </c>
    </row>
    <row r="30" spans="1:29">
      <c r="A30" s="316">
        <v>11</v>
      </c>
      <c r="B30" s="317">
        <f t="shared" ref="B30" si="11">+B28+C29</f>
        <v>410579.36</v>
      </c>
      <c r="C30" s="318"/>
      <c r="D30" s="316">
        <v>12.54</v>
      </c>
      <c r="E30" s="316">
        <v>36.19</v>
      </c>
      <c r="F30" s="316">
        <v>0.87</v>
      </c>
      <c r="G30" s="316">
        <v>11.62</v>
      </c>
      <c r="H30" s="316">
        <v>22.44</v>
      </c>
      <c r="I30" s="316">
        <v>1.22</v>
      </c>
      <c r="J30" s="316">
        <v>0</v>
      </c>
      <c r="K30" s="316">
        <v>0</v>
      </c>
      <c r="L30" s="316">
        <v>0.24</v>
      </c>
      <c r="M30" s="316">
        <v>3</v>
      </c>
      <c r="N30" s="316">
        <v>0.97</v>
      </c>
      <c r="O30" s="316">
        <v>6.97</v>
      </c>
      <c r="P30" s="316">
        <v>0.3</v>
      </c>
      <c r="Q30" s="318"/>
      <c r="R30" s="318"/>
      <c r="S30" s="318"/>
      <c r="T30" s="318"/>
      <c r="U30" s="318"/>
      <c r="V30" s="318"/>
      <c r="W30" s="318"/>
      <c r="X30" s="318"/>
      <c r="Y30" s="318"/>
      <c r="Z30" s="318"/>
      <c r="AA30" s="318"/>
      <c r="AB30" s="318"/>
      <c r="AC30" s="318"/>
    </row>
    <row r="31" spans="1:29">
      <c r="A31" s="318"/>
      <c r="B31" s="318"/>
      <c r="C31" s="316">
        <v>4.5</v>
      </c>
      <c r="D31" s="318"/>
      <c r="E31" s="318"/>
      <c r="F31" s="318"/>
      <c r="G31" s="318"/>
      <c r="H31" s="318"/>
      <c r="I31" s="318"/>
      <c r="J31" s="318"/>
      <c r="K31" s="318"/>
      <c r="L31" s="318"/>
      <c r="M31" s="318"/>
      <c r="N31" s="318"/>
      <c r="O31" s="318"/>
      <c r="P31" s="318"/>
      <c r="Q31" s="316">
        <v>52.88</v>
      </c>
      <c r="R31" s="316">
        <v>167.08</v>
      </c>
      <c r="S31" s="316">
        <v>3.92</v>
      </c>
      <c r="T31" s="316">
        <v>51.44</v>
      </c>
      <c r="U31" s="316">
        <v>100.67</v>
      </c>
      <c r="V31" s="316">
        <v>4.95</v>
      </c>
      <c r="W31" s="316">
        <v>0</v>
      </c>
      <c r="X31" s="316">
        <v>0</v>
      </c>
      <c r="Y31" s="316">
        <v>1.19</v>
      </c>
      <c r="Z31" s="316">
        <v>13.5</v>
      </c>
      <c r="AA31" s="316">
        <v>4.66</v>
      </c>
      <c r="AB31" s="316">
        <v>31.66</v>
      </c>
      <c r="AC31" s="316">
        <v>1.35</v>
      </c>
    </row>
    <row r="32" spans="1:29">
      <c r="A32" s="316">
        <v>12</v>
      </c>
      <c r="B32" s="317">
        <f t="shared" ref="B32" si="12">+B30+C31</f>
        <v>410583.86</v>
      </c>
      <c r="C32" s="318"/>
      <c r="D32" s="316">
        <v>10.96</v>
      </c>
      <c r="E32" s="316">
        <v>38.07</v>
      </c>
      <c r="F32" s="316">
        <v>0.87</v>
      </c>
      <c r="G32" s="316">
        <v>11.24</v>
      </c>
      <c r="H32" s="316">
        <v>22.3</v>
      </c>
      <c r="I32" s="316">
        <v>0.98</v>
      </c>
      <c r="J32" s="316">
        <v>0</v>
      </c>
      <c r="K32" s="316">
        <v>0</v>
      </c>
      <c r="L32" s="316">
        <v>0.28999999999999998</v>
      </c>
      <c r="M32" s="316">
        <v>3</v>
      </c>
      <c r="N32" s="316">
        <v>1.1000000000000001</v>
      </c>
      <c r="O32" s="316">
        <v>7.1</v>
      </c>
      <c r="P32" s="316">
        <v>0.3</v>
      </c>
      <c r="Q32" s="318"/>
      <c r="R32" s="318"/>
      <c r="S32" s="318"/>
      <c r="T32" s="318"/>
      <c r="U32" s="318"/>
      <c r="V32" s="318"/>
      <c r="W32" s="318"/>
      <c r="X32" s="318"/>
      <c r="Y32" s="318"/>
      <c r="Z32" s="318"/>
      <c r="AA32" s="318"/>
      <c r="AB32" s="318"/>
      <c r="AC32" s="318"/>
    </row>
    <row r="33" spans="1:29">
      <c r="A33" s="318"/>
      <c r="B33" s="318"/>
      <c r="C33" s="316">
        <v>4.49</v>
      </c>
      <c r="D33" s="318"/>
      <c r="E33" s="318"/>
      <c r="F33" s="318"/>
      <c r="G33" s="318"/>
      <c r="H33" s="318"/>
      <c r="I33" s="318"/>
      <c r="J33" s="318"/>
      <c r="K33" s="318"/>
      <c r="L33" s="318"/>
      <c r="M33" s="318"/>
      <c r="N33" s="318"/>
      <c r="O33" s="318"/>
      <c r="P33" s="318"/>
      <c r="Q33" s="316">
        <v>38.369999999999997</v>
      </c>
      <c r="R33" s="316">
        <v>150.37</v>
      </c>
      <c r="S33" s="316">
        <v>15.96</v>
      </c>
      <c r="T33" s="316">
        <v>37.85</v>
      </c>
      <c r="U33" s="316">
        <v>79.27</v>
      </c>
      <c r="V33" s="316">
        <v>4.8</v>
      </c>
      <c r="W33" s="316">
        <v>0</v>
      </c>
      <c r="X33" s="316">
        <v>0</v>
      </c>
      <c r="Y33" s="316">
        <v>1.82</v>
      </c>
      <c r="Z33" s="316">
        <v>13.47</v>
      </c>
      <c r="AA33" s="316">
        <v>5.23</v>
      </c>
      <c r="AB33" s="316">
        <v>32.17</v>
      </c>
      <c r="AC33" s="316">
        <v>1.35</v>
      </c>
    </row>
    <row r="34" spans="1:29">
      <c r="A34" s="316">
        <v>13</v>
      </c>
      <c r="B34" s="317">
        <f t="shared" ref="B34" si="13">+B32+C33</f>
        <v>410588.35</v>
      </c>
      <c r="C34" s="318"/>
      <c r="D34" s="316">
        <v>6.13</v>
      </c>
      <c r="E34" s="316">
        <v>28.91</v>
      </c>
      <c r="F34" s="316">
        <v>6.24</v>
      </c>
      <c r="G34" s="316">
        <v>5.62</v>
      </c>
      <c r="H34" s="316">
        <v>13.01</v>
      </c>
      <c r="I34" s="316">
        <v>1.1599999999999999</v>
      </c>
      <c r="J34" s="316">
        <v>0</v>
      </c>
      <c r="K34" s="316">
        <v>0</v>
      </c>
      <c r="L34" s="316">
        <v>0.52</v>
      </c>
      <c r="M34" s="316">
        <v>3</v>
      </c>
      <c r="N34" s="316">
        <v>1.23</v>
      </c>
      <c r="O34" s="316">
        <v>7.23</v>
      </c>
      <c r="P34" s="316">
        <v>0.3</v>
      </c>
      <c r="Q34" s="318"/>
      <c r="R34" s="318"/>
      <c r="S34" s="318"/>
      <c r="T34" s="318"/>
      <c r="U34" s="318"/>
      <c r="V34" s="318"/>
      <c r="W34" s="318"/>
      <c r="X34" s="318"/>
      <c r="Y34" s="318"/>
      <c r="Z34" s="318"/>
      <c r="AA34" s="318"/>
      <c r="AB34" s="318"/>
      <c r="AC34" s="318"/>
    </row>
    <row r="35" spans="1:29">
      <c r="A35" s="318"/>
      <c r="B35" s="318"/>
      <c r="C35" s="316">
        <v>2.39</v>
      </c>
      <c r="D35" s="318"/>
      <c r="E35" s="318"/>
      <c r="F35" s="318"/>
      <c r="G35" s="318"/>
      <c r="H35" s="318"/>
      <c r="I35" s="318"/>
      <c r="J35" s="318"/>
      <c r="K35" s="318"/>
      <c r="L35" s="318"/>
      <c r="M35" s="318"/>
      <c r="N35" s="318"/>
      <c r="O35" s="318"/>
      <c r="P35" s="318"/>
      <c r="Q35" s="316">
        <v>7.33</v>
      </c>
      <c r="R35" s="316">
        <v>44.67</v>
      </c>
      <c r="S35" s="316">
        <v>7.46</v>
      </c>
      <c r="T35" s="316">
        <v>6.72</v>
      </c>
      <c r="U35" s="316">
        <v>15.98</v>
      </c>
      <c r="V35" s="316">
        <v>4.71</v>
      </c>
      <c r="W35" s="316">
        <v>0.5</v>
      </c>
      <c r="X35" s="316">
        <v>0.43</v>
      </c>
      <c r="Y35" s="316">
        <v>1.37</v>
      </c>
      <c r="Z35" s="316">
        <v>7.17</v>
      </c>
      <c r="AA35" s="316">
        <v>3.02</v>
      </c>
      <c r="AB35" s="316">
        <v>17.36</v>
      </c>
      <c r="AC35" s="316">
        <v>0.72</v>
      </c>
    </row>
    <row r="36" spans="1:29">
      <c r="A36" s="316" t="s">
        <v>677</v>
      </c>
      <c r="B36" s="317">
        <f t="shared" ref="B36" si="14">+B34+C35</f>
        <v>410590.74</v>
      </c>
      <c r="C36" s="318"/>
      <c r="D36" s="316">
        <v>0</v>
      </c>
      <c r="E36" s="316">
        <v>8.4700000000000006</v>
      </c>
      <c r="F36" s="316">
        <v>0</v>
      </c>
      <c r="G36" s="316">
        <v>0</v>
      </c>
      <c r="H36" s="316">
        <v>0.36</v>
      </c>
      <c r="I36" s="316">
        <v>2.78</v>
      </c>
      <c r="J36" s="316">
        <v>0.42</v>
      </c>
      <c r="K36" s="316">
        <v>0.36</v>
      </c>
      <c r="L36" s="316">
        <v>0.63</v>
      </c>
      <c r="M36" s="316">
        <v>3</v>
      </c>
      <c r="N36" s="316">
        <v>1.3</v>
      </c>
      <c r="O36" s="316">
        <v>7.3</v>
      </c>
      <c r="P36" s="316">
        <v>0.3</v>
      </c>
      <c r="Q36" s="318"/>
      <c r="R36" s="318"/>
      <c r="S36" s="318"/>
      <c r="T36" s="318"/>
      <c r="U36" s="318"/>
      <c r="V36" s="318"/>
      <c r="W36" s="318"/>
      <c r="X36" s="318"/>
      <c r="Y36" s="318"/>
      <c r="Z36" s="318"/>
      <c r="AA36" s="318"/>
      <c r="AB36" s="318"/>
      <c r="AC36" s="318"/>
    </row>
    <row r="37" spans="1:29">
      <c r="A37" s="318"/>
      <c r="B37" s="318"/>
      <c r="C37" s="316">
        <v>6.45</v>
      </c>
      <c r="D37" s="318"/>
      <c r="E37" s="318"/>
      <c r="F37" s="318"/>
      <c r="G37" s="318"/>
      <c r="H37" s="318"/>
      <c r="I37" s="318"/>
      <c r="J37" s="318"/>
      <c r="K37" s="318"/>
      <c r="L37" s="318"/>
      <c r="M37" s="318"/>
      <c r="N37" s="318"/>
      <c r="O37" s="318"/>
      <c r="P37" s="318"/>
      <c r="Q37" s="316">
        <v>0</v>
      </c>
      <c r="R37" s="316">
        <v>27.32</v>
      </c>
      <c r="S37" s="316">
        <v>0</v>
      </c>
      <c r="T37" s="316">
        <v>0</v>
      </c>
      <c r="U37" s="316">
        <v>1.1599999999999999</v>
      </c>
      <c r="V37" s="316">
        <v>14.77</v>
      </c>
      <c r="W37" s="316">
        <v>3.03</v>
      </c>
      <c r="X37" s="316">
        <v>1.1599999999999999</v>
      </c>
      <c r="Y37" s="316">
        <v>3.84</v>
      </c>
      <c r="Z37" s="316">
        <v>9.68</v>
      </c>
      <c r="AA37" s="316">
        <v>10.38</v>
      </c>
      <c r="AB37" s="316">
        <v>29.73</v>
      </c>
      <c r="AC37" s="316">
        <v>1.94</v>
      </c>
    </row>
    <row r="38" spans="1:29">
      <c r="A38" s="316" t="s">
        <v>678</v>
      </c>
      <c r="B38" s="317">
        <f t="shared" ref="B38" si="15">+B36+C37</f>
        <v>410597.19</v>
      </c>
      <c r="C38" s="318"/>
      <c r="D38" s="316">
        <v>0</v>
      </c>
      <c r="E38" s="316">
        <v>0</v>
      </c>
      <c r="F38" s="316">
        <v>0</v>
      </c>
      <c r="G38" s="316">
        <v>0</v>
      </c>
      <c r="H38" s="316">
        <v>0</v>
      </c>
      <c r="I38" s="316">
        <v>1.8</v>
      </c>
      <c r="J38" s="316">
        <v>0.52</v>
      </c>
      <c r="K38" s="316">
        <v>0</v>
      </c>
      <c r="L38" s="316">
        <v>0.56000000000000005</v>
      </c>
      <c r="M38" s="316">
        <v>0</v>
      </c>
      <c r="N38" s="316">
        <v>1.92</v>
      </c>
      <c r="O38" s="316">
        <v>1.92</v>
      </c>
      <c r="P38" s="316">
        <v>0.3</v>
      </c>
      <c r="Q38" s="318"/>
      <c r="R38" s="318"/>
      <c r="S38" s="318"/>
      <c r="T38" s="318"/>
      <c r="U38" s="318"/>
      <c r="V38" s="318"/>
      <c r="W38" s="318"/>
      <c r="X38" s="318"/>
      <c r="Y38" s="318"/>
      <c r="Z38" s="318"/>
      <c r="AA38" s="318"/>
      <c r="AB38" s="318"/>
      <c r="AC38" s="318"/>
    </row>
    <row r="39" spans="1:29">
      <c r="A39" s="318"/>
      <c r="B39" s="318"/>
      <c r="C39" s="316">
        <v>4.43</v>
      </c>
      <c r="D39" s="318"/>
      <c r="E39" s="318"/>
      <c r="F39" s="318"/>
      <c r="G39" s="318"/>
      <c r="H39" s="318"/>
      <c r="I39" s="318"/>
      <c r="J39" s="318"/>
      <c r="K39" s="318"/>
      <c r="L39" s="318"/>
      <c r="M39" s="318"/>
      <c r="N39" s="318"/>
      <c r="O39" s="318"/>
      <c r="P39" s="318"/>
      <c r="Q39" s="316">
        <v>0</v>
      </c>
      <c r="R39" s="316">
        <v>0</v>
      </c>
      <c r="S39" s="316">
        <v>0</v>
      </c>
      <c r="T39" s="316">
        <v>0</v>
      </c>
      <c r="U39" s="316">
        <v>0</v>
      </c>
      <c r="V39" s="316">
        <v>7.4</v>
      </c>
      <c r="W39" s="316">
        <v>2.44</v>
      </c>
      <c r="X39" s="316">
        <v>0</v>
      </c>
      <c r="Y39" s="316">
        <v>2.5</v>
      </c>
      <c r="Z39" s="316">
        <v>0</v>
      </c>
      <c r="AA39" s="316">
        <v>8.66</v>
      </c>
      <c r="AB39" s="316">
        <v>8.66</v>
      </c>
      <c r="AC39" s="316">
        <v>1.33</v>
      </c>
    </row>
    <row r="40" spans="1:29">
      <c r="A40" s="316">
        <v>14</v>
      </c>
      <c r="B40" s="317">
        <f t="shared" ref="B40" si="16">+B38+C39</f>
        <v>410601.62</v>
      </c>
      <c r="C40" s="318"/>
      <c r="D40" s="316">
        <v>0</v>
      </c>
      <c r="E40" s="316">
        <v>0</v>
      </c>
      <c r="F40" s="316">
        <v>0</v>
      </c>
      <c r="G40" s="316">
        <v>0</v>
      </c>
      <c r="H40" s="316">
        <v>0</v>
      </c>
      <c r="I40" s="316">
        <v>1.54</v>
      </c>
      <c r="J40" s="316">
        <v>0.57999999999999996</v>
      </c>
      <c r="K40" s="316">
        <v>0</v>
      </c>
      <c r="L40" s="316">
        <v>0.56999999999999995</v>
      </c>
      <c r="M40" s="316">
        <v>0</v>
      </c>
      <c r="N40" s="316">
        <v>1.99</v>
      </c>
      <c r="O40" s="316">
        <v>1.99</v>
      </c>
      <c r="P40" s="316">
        <v>0.3</v>
      </c>
      <c r="Q40" s="318"/>
      <c r="R40" s="318"/>
      <c r="S40" s="318"/>
      <c r="T40" s="318"/>
      <c r="U40" s="318"/>
      <c r="V40" s="318"/>
      <c r="W40" s="318"/>
      <c r="X40" s="318"/>
      <c r="Y40" s="318"/>
      <c r="Z40" s="318"/>
      <c r="AA40" s="318"/>
      <c r="AB40" s="318"/>
      <c r="AC40" s="318"/>
    </row>
    <row r="41" spans="1:29">
      <c r="A41" s="318"/>
      <c r="B41" s="318"/>
      <c r="C41" s="316">
        <v>7.34</v>
      </c>
      <c r="D41" s="318"/>
      <c r="E41" s="318"/>
      <c r="F41" s="318"/>
      <c r="G41" s="318"/>
      <c r="H41" s="318"/>
      <c r="I41" s="318"/>
      <c r="J41" s="318"/>
      <c r="K41" s="318"/>
      <c r="L41" s="318"/>
      <c r="M41" s="318"/>
      <c r="N41" s="318"/>
      <c r="O41" s="318"/>
      <c r="P41" s="318"/>
      <c r="Q41" s="316">
        <v>0</v>
      </c>
      <c r="R41" s="316">
        <v>0</v>
      </c>
      <c r="S41" s="316">
        <v>0</v>
      </c>
      <c r="T41" s="316">
        <v>0</v>
      </c>
      <c r="U41" s="316">
        <v>0</v>
      </c>
      <c r="V41" s="316">
        <v>9.69</v>
      </c>
      <c r="W41" s="316">
        <v>4.04</v>
      </c>
      <c r="X41" s="316">
        <v>0</v>
      </c>
      <c r="Y41" s="316">
        <v>3.52</v>
      </c>
      <c r="Z41" s="316">
        <v>0</v>
      </c>
      <c r="AA41" s="316">
        <v>12.88</v>
      </c>
      <c r="AB41" s="316">
        <v>12.88</v>
      </c>
      <c r="AC41" s="316">
        <v>2.2000000000000002</v>
      </c>
    </row>
    <row r="42" spans="1:29">
      <c r="A42" s="316" t="s">
        <v>679</v>
      </c>
      <c r="B42" s="317">
        <f t="shared" ref="B42" si="17">+B40+C41</f>
        <v>410608.96</v>
      </c>
      <c r="C42" s="318"/>
      <c r="D42" s="316">
        <v>0</v>
      </c>
      <c r="E42" s="316">
        <v>0</v>
      </c>
      <c r="F42" s="316">
        <v>0</v>
      </c>
      <c r="G42" s="316">
        <v>0</v>
      </c>
      <c r="H42" s="316">
        <v>0</v>
      </c>
      <c r="I42" s="316">
        <v>1.1000000000000001</v>
      </c>
      <c r="J42" s="316">
        <v>0.52</v>
      </c>
      <c r="K42" s="316">
        <v>0</v>
      </c>
      <c r="L42" s="316">
        <v>0.39</v>
      </c>
      <c r="M42" s="316">
        <v>0</v>
      </c>
      <c r="N42" s="316">
        <v>1.52</v>
      </c>
      <c r="O42" s="316">
        <v>1.52</v>
      </c>
      <c r="P42" s="316">
        <v>0.3</v>
      </c>
      <c r="Q42" s="318"/>
      <c r="R42" s="318"/>
      <c r="S42" s="318"/>
      <c r="T42" s="318"/>
      <c r="U42" s="318"/>
      <c r="V42" s="318"/>
      <c r="W42" s="318"/>
      <c r="X42" s="318"/>
      <c r="Y42" s="318"/>
      <c r="Z42" s="318"/>
      <c r="AA42" s="318"/>
      <c r="AB42" s="318"/>
      <c r="AC42" s="318"/>
    </row>
    <row r="43" spans="1:29">
      <c r="A43" s="318"/>
      <c r="B43" s="318"/>
      <c r="C43" s="316">
        <v>2.37</v>
      </c>
      <c r="D43" s="318"/>
      <c r="E43" s="318"/>
      <c r="F43" s="318"/>
      <c r="G43" s="318"/>
      <c r="H43" s="318"/>
      <c r="I43" s="318"/>
      <c r="J43" s="318"/>
      <c r="K43" s="318"/>
      <c r="L43" s="318"/>
      <c r="M43" s="318"/>
      <c r="N43" s="318"/>
      <c r="O43" s="318"/>
      <c r="P43" s="318"/>
      <c r="Q43" s="316">
        <v>0</v>
      </c>
      <c r="R43" s="316">
        <v>0</v>
      </c>
      <c r="S43" s="316">
        <v>0</v>
      </c>
      <c r="T43" s="316">
        <v>0</v>
      </c>
      <c r="U43" s="316">
        <v>0</v>
      </c>
      <c r="V43" s="316">
        <v>3.05</v>
      </c>
      <c r="W43" s="316">
        <v>1.22</v>
      </c>
      <c r="X43" s="316">
        <v>0</v>
      </c>
      <c r="Y43" s="316">
        <v>0.9</v>
      </c>
      <c r="Z43" s="316">
        <v>0</v>
      </c>
      <c r="AA43" s="316">
        <v>3.53</v>
      </c>
      <c r="AB43" s="316">
        <v>3.53</v>
      </c>
      <c r="AC43" s="316">
        <v>0.71</v>
      </c>
    </row>
    <row r="44" spans="1:29">
      <c r="A44" s="316">
        <v>15</v>
      </c>
      <c r="B44" s="317">
        <f t="shared" ref="B44" si="18">+B42+C43</f>
        <v>410611.33</v>
      </c>
      <c r="C44" s="318"/>
      <c r="D44" s="316">
        <v>0</v>
      </c>
      <c r="E44" s="316">
        <v>0</v>
      </c>
      <c r="F44" s="316">
        <v>0</v>
      </c>
      <c r="G44" s="316">
        <v>0</v>
      </c>
      <c r="H44" s="316">
        <v>0</v>
      </c>
      <c r="I44" s="316">
        <v>1.47</v>
      </c>
      <c r="J44" s="316">
        <v>0.51</v>
      </c>
      <c r="K44" s="316">
        <v>0</v>
      </c>
      <c r="L44" s="316">
        <v>0.37</v>
      </c>
      <c r="M44" s="316">
        <v>0</v>
      </c>
      <c r="N44" s="316">
        <v>1.46</v>
      </c>
      <c r="O44" s="316">
        <v>1.46</v>
      </c>
      <c r="P44" s="316">
        <v>0.3</v>
      </c>
      <c r="Q44" s="318"/>
      <c r="R44" s="318"/>
      <c r="S44" s="318"/>
      <c r="T44" s="318"/>
      <c r="U44" s="318"/>
      <c r="V44" s="318"/>
      <c r="W44" s="318"/>
      <c r="X44" s="318"/>
      <c r="Y44" s="318"/>
      <c r="Z44" s="318"/>
      <c r="AA44" s="318"/>
      <c r="AB44" s="318"/>
      <c r="AC44" s="318"/>
    </row>
    <row r="45" spans="1:29">
      <c r="A45" s="318"/>
      <c r="B45" s="318"/>
      <c r="C45" s="316">
        <v>13.04</v>
      </c>
      <c r="D45" s="318"/>
      <c r="E45" s="318"/>
      <c r="F45" s="318"/>
      <c r="G45" s="318"/>
      <c r="H45" s="318"/>
      <c r="I45" s="318"/>
      <c r="J45" s="318"/>
      <c r="K45" s="318"/>
      <c r="L45" s="318"/>
      <c r="M45" s="318"/>
      <c r="N45" s="318"/>
      <c r="O45" s="318"/>
      <c r="P45" s="318"/>
      <c r="Q45" s="316">
        <v>0</v>
      </c>
      <c r="R45" s="316">
        <v>0</v>
      </c>
      <c r="S45" s="316">
        <v>0</v>
      </c>
      <c r="T45" s="316">
        <v>0</v>
      </c>
      <c r="U45" s="316">
        <v>0</v>
      </c>
      <c r="V45" s="316">
        <v>15.78</v>
      </c>
      <c r="W45" s="316">
        <v>7.3</v>
      </c>
      <c r="X45" s="316">
        <v>0</v>
      </c>
      <c r="Y45" s="316">
        <v>2.41</v>
      </c>
      <c r="Z45" s="316">
        <v>0</v>
      </c>
      <c r="AA45" s="316">
        <v>9.52</v>
      </c>
      <c r="AB45" s="316">
        <v>9.52</v>
      </c>
      <c r="AC45" s="316">
        <v>5.22</v>
      </c>
    </row>
    <row r="46" spans="1:29">
      <c r="A46" s="316">
        <v>16</v>
      </c>
      <c r="B46" s="317">
        <f t="shared" ref="B46" si="19">+B44+C45</f>
        <v>410624.37</v>
      </c>
      <c r="C46" s="318"/>
      <c r="D46" s="316">
        <v>0</v>
      </c>
      <c r="E46" s="316">
        <v>0</v>
      </c>
      <c r="F46" s="316">
        <v>0</v>
      </c>
      <c r="G46" s="316">
        <v>0</v>
      </c>
      <c r="H46" s="316">
        <v>0</v>
      </c>
      <c r="I46" s="316">
        <v>0.95</v>
      </c>
      <c r="J46" s="316">
        <v>0.61</v>
      </c>
      <c r="K46" s="316">
        <v>0</v>
      </c>
      <c r="L46" s="316">
        <v>0</v>
      </c>
      <c r="M46" s="316">
        <v>0</v>
      </c>
      <c r="N46" s="316">
        <v>0</v>
      </c>
      <c r="O46" s="316">
        <v>0</v>
      </c>
      <c r="P46" s="316">
        <v>0.5</v>
      </c>
      <c r="Q46" s="318"/>
      <c r="R46" s="318"/>
      <c r="S46" s="318"/>
      <c r="T46" s="318"/>
      <c r="U46" s="318"/>
      <c r="V46" s="318"/>
      <c r="W46" s="318"/>
      <c r="X46" s="318"/>
      <c r="Y46" s="318"/>
      <c r="Z46" s="318"/>
      <c r="AA46" s="318"/>
      <c r="AB46" s="318"/>
      <c r="AC46" s="318"/>
    </row>
    <row r="47" spans="1:29">
      <c r="A47" s="318"/>
      <c r="B47" s="318"/>
      <c r="C47" s="316">
        <v>2.81</v>
      </c>
      <c r="D47" s="318"/>
      <c r="E47" s="318"/>
      <c r="F47" s="318"/>
      <c r="G47" s="318"/>
      <c r="H47" s="318"/>
      <c r="I47" s="318"/>
      <c r="J47" s="318"/>
      <c r="K47" s="318"/>
      <c r="L47" s="318"/>
      <c r="M47" s="318"/>
      <c r="N47" s="318"/>
      <c r="O47" s="318"/>
      <c r="P47" s="318"/>
      <c r="Q47" s="316">
        <v>0</v>
      </c>
      <c r="R47" s="316">
        <v>0</v>
      </c>
      <c r="S47" s="316">
        <v>0</v>
      </c>
      <c r="T47" s="316">
        <v>0</v>
      </c>
      <c r="U47" s="316">
        <v>0</v>
      </c>
      <c r="V47" s="316">
        <v>1.5</v>
      </c>
      <c r="W47" s="316">
        <v>1.55</v>
      </c>
      <c r="X47" s="316">
        <v>0</v>
      </c>
      <c r="Y47" s="316">
        <v>0</v>
      </c>
      <c r="Z47" s="316">
        <v>0</v>
      </c>
      <c r="AA47" s="316">
        <v>0</v>
      </c>
      <c r="AB47" s="316">
        <v>0</v>
      </c>
      <c r="AC47" s="316">
        <v>0.7</v>
      </c>
    </row>
    <row r="48" spans="1:29">
      <c r="A48" s="316" t="s">
        <v>676</v>
      </c>
      <c r="B48" s="317">
        <f t="shared" ref="B48" si="20">+B46+C47</f>
        <v>410627.18</v>
      </c>
      <c r="C48" s="318"/>
      <c r="D48" s="316">
        <v>0</v>
      </c>
      <c r="E48" s="316">
        <v>0</v>
      </c>
      <c r="F48" s="316">
        <v>0</v>
      </c>
      <c r="G48" s="316">
        <v>0</v>
      </c>
      <c r="H48" s="316">
        <v>0</v>
      </c>
      <c r="I48" s="316">
        <v>0.12</v>
      </c>
      <c r="J48" s="316">
        <v>0.49</v>
      </c>
      <c r="K48" s="316">
        <v>0</v>
      </c>
      <c r="L48" s="316">
        <v>0</v>
      </c>
      <c r="M48" s="316">
        <v>0</v>
      </c>
      <c r="N48" s="316">
        <v>0</v>
      </c>
      <c r="O48" s="316">
        <v>0</v>
      </c>
      <c r="P48" s="316">
        <v>0</v>
      </c>
      <c r="Q48" s="318"/>
      <c r="R48" s="318"/>
      <c r="S48" s="318"/>
      <c r="T48" s="318"/>
      <c r="U48" s="318"/>
      <c r="V48" s="318"/>
      <c r="W48" s="318"/>
      <c r="X48" s="318"/>
      <c r="Y48" s="318"/>
      <c r="Z48" s="318"/>
      <c r="AA48" s="318"/>
      <c r="AB48" s="318"/>
      <c r="AC48" s="318"/>
    </row>
    <row r="49" spans="1:29">
      <c r="A49" s="318"/>
      <c r="B49" s="318"/>
      <c r="C49" s="318"/>
      <c r="D49" s="318"/>
      <c r="E49" s="318"/>
      <c r="F49" s="318"/>
      <c r="G49" s="318"/>
      <c r="H49" s="318"/>
      <c r="I49" s="318"/>
      <c r="J49" s="318"/>
      <c r="K49" s="318"/>
      <c r="L49" s="318"/>
      <c r="M49" s="318"/>
      <c r="N49" s="318"/>
      <c r="O49" s="318"/>
      <c r="P49" s="315" t="s">
        <v>680</v>
      </c>
      <c r="Q49" s="316">
        <v>669.19</v>
      </c>
      <c r="R49" s="316">
        <v>1726.82</v>
      </c>
      <c r="S49" s="316">
        <v>60.39</v>
      </c>
      <c r="T49" s="316">
        <v>571.23</v>
      </c>
      <c r="U49" s="316">
        <v>1056.6300000000001</v>
      </c>
      <c r="V49" s="316">
        <v>152.22999999999999</v>
      </c>
      <c r="W49" s="316">
        <v>44.63</v>
      </c>
      <c r="X49" s="316">
        <v>4.99</v>
      </c>
      <c r="Y49" s="316">
        <v>54.23</v>
      </c>
      <c r="Z49" s="316">
        <v>157.77000000000001</v>
      </c>
      <c r="AA49" s="316">
        <v>175.45</v>
      </c>
      <c r="AB49" s="316">
        <v>491.24</v>
      </c>
      <c r="AC49" s="316">
        <v>43.78</v>
      </c>
    </row>
    <row r="50" spans="1:29">
      <c r="Q50" s="316">
        <v>669.19</v>
      </c>
      <c r="R50" s="316">
        <v>1726.82</v>
      </c>
      <c r="S50" s="316">
        <v>60.39</v>
      </c>
      <c r="T50" s="316">
        <v>571.23</v>
      </c>
      <c r="U50" s="316">
        <v>1056.6300000000001</v>
      </c>
      <c r="V50" s="316">
        <v>152.22999999999999</v>
      </c>
      <c r="W50" s="316">
        <v>44.63</v>
      </c>
      <c r="X50" s="316">
        <v>4.99</v>
      </c>
      <c r="Y50" s="316">
        <v>54.23</v>
      </c>
      <c r="Z50" s="316">
        <v>157.77000000000001</v>
      </c>
      <c r="AA50" s="316">
        <v>175.45</v>
      </c>
      <c r="AB50" s="316">
        <v>491.24</v>
      </c>
      <c r="AC50" s="316">
        <v>43.78</v>
      </c>
    </row>
  </sheetData>
  <mergeCells count="6">
    <mergeCell ref="A1:AC1"/>
    <mergeCell ref="A2:A3"/>
    <mergeCell ref="C2:C3"/>
    <mergeCell ref="D2:P2"/>
    <mergeCell ref="Q2:AC2"/>
    <mergeCell ref="B2:B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19CE9-7093-459A-B2FE-11DD837F6598}">
  <dimension ref="A1:AO39"/>
  <sheetViews>
    <sheetView view="pageBreakPreview" zoomScale="70" zoomScaleNormal="100" zoomScaleSheetLayoutView="70" workbookViewId="0">
      <selection activeCell="AC21" sqref="AC21"/>
    </sheetView>
  </sheetViews>
  <sheetFormatPr defaultColWidth="9.125" defaultRowHeight="16.5"/>
  <cols>
    <col min="1" max="1" width="5.875" style="61" customWidth="1"/>
    <col min="2" max="2" width="6.375" style="61" customWidth="1"/>
    <col min="3" max="3" width="17.25" style="61" bestFit="1" customWidth="1"/>
    <col min="4" max="4" width="6" style="61" customWidth="1"/>
    <col min="5" max="5" width="5.75" style="61" customWidth="1"/>
    <col min="6" max="6" width="9" style="61" customWidth="1"/>
    <col min="7" max="8" width="6" style="61" customWidth="1"/>
    <col min="9" max="9" width="7.75" style="61" customWidth="1"/>
    <col min="10" max="10" width="7.125" style="61" customWidth="1"/>
    <col min="11" max="11" width="5.875" style="61" customWidth="1"/>
    <col min="12" max="12" width="7.125" style="61" customWidth="1"/>
    <col min="13" max="13" width="5.625" style="61" customWidth="1"/>
    <col min="14" max="14" width="6" style="61" customWidth="1"/>
    <col min="15" max="15" width="7.375" style="61" customWidth="1"/>
    <col min="16" max="17" width="6.375" style="61" customWidth="1"/>
    <col min="18" max="19" width="8.375" style="61" customWidth="1"/>
    <col min="20" max="20" width="8" style="61" customWidth="1"/>
    <col min="21" max="21" width="8.875" style="61" customWidth="1"/>
    <col min="22" max="22" width="8.625" style="61" customWidth="1"/>
    <col min="23" max="23" width="9.125" style="61" customWidth="1"/>
    <col min="24" max="25" width="9" style="61" customWidth="1"/>
    <col min="26" max="28" width="9.125" style="61"/>
    <col min="29" max="31" width="21.875" style="61" customWidth="1"/>
    <col min="32" max="32" width="58.875" style="61" customWidth="1"/>
    <col min="33" max="37" width="21.875" style="61" customWidth="1"/>
    <col min="38" max="38" width="43" style="61" customWidth="1"/>
    <col min="39" max="41" width="21.875" style="61" customWidth="1"/>
    <col min="42" max="16384" width="9.125" style="61"/>
  </cols>
  <sheetData>
    <row r="1" spans="1:41" ht="24.75" customHeight="1">
      <c r="A1" s="724" t="s">
        <v>1567</v>
      </c>
      <c r="B1" s="748"/>
      <c r="C1" s="748"/>
      <c r="D1" s="748"/>
      <c r="E1" s="748"/>
      <c r="F1" s="748"/>
      <c r="G1" s="748"/>
      <c r="H1" s="748"/>
      <c r="I1" s="748"/>
      <c r="J1" s="748"/>
      <c r="K1" s="748"/>
      <c r="L1" s="748"/>
      <c r="M1" s="748"/>
      <c r="N1" s="748"/>
      <c r="O1" s="748"/>
      <c r="P1" s="748"/>
      <c r="Q1" s="748"/>
      <c r="R1" s="748"/>
      <c r="S1" s="748"/>
      <c r="T1" s="748"/>
      <c r="U1" s="748"/>
      <c r="V1" s="748"/>
      <c r="W1" s="748"/>
      <c r="X1" s="748"/>
      <c r="Y1" s="748"/>
      <c r="AB1" s="164" t="s">
        <v>22</v>
      </c>
      <c r="AC1" s="164" t="s">
        <v>39</v>
      </c>
      <c r="AD1" s="164" t="s">
        <v>0</v>
      </c>
      <c r="AE1" s="164" t="s">
        <v>1</v>
      </c>
      <c r="AF1" s="164" t="s">
        <v>4</v>
      </c>
      <c r="AG1" s="164" t="s">
        <v>20</v>
      </c>
      <c r="AH1" s="164" t="s">
        <v>21</v>
      </c>
      <c r="AI1" s="164" t="s">
        <v>38</v>
      </c>
      <c r="AJ1" s="165" t="s">
        <v>3</v>
      </c>
      <c r="AK1" s="164" t="s">
        <v>2</v>
      </c>
      <c r="AL1" s="164" t="s">
        <v>5</v>
      </c>
      <c r="AM1" s="164" t="s">
        <v>14</v>
      </c>
      <c r="AN1" s="164" t="s">
        <v>43</v>
      </c>
      <c r="AO1" s="164" t="s">
        <v>35</v>
      </c>
    </row>
    <row r="2" spans="1:41">
      <c r="A2" s="749" t="str">
        <f>"(Kèm theo biên bản nghiệm thu số: "&amp;AC2&amp;")"</f>
        <v>(Kèm theo biên bản nghiệm thu số: 06/BBNT/KM439+440)</v>
      </c>
      <c r="B2" s="749"/>
      <c r="C2" s="749"/>
      <c r="D2" s="749"/>
      <c r="E2" s="749"/>
      <c r="F2" s="749"/>
      <c r="G2" s="749"/>
      <c r="H2" s="749"/>
      <c r="I2" s="749"/>
      <c r="J2" s="749"/>
      <c r="K2" s="749"/>
      <c r="L2" s="749"/>
      <c r="M2" s="749"/>
      <c r="N2" s="749"/>
      <c r="O2" s="749"/>
      <c r="P2" s="749"/>
      <c r="Q2" s="749"/>
      <c r="R2" s="749"/>
      <c r="S2" s="749"/>
      <c r="T2" s="749"/>
      <c r="U2" s="749"/>
      <c r="V2" s="749"/>
      <c r="W2" s="749"/>
      <c r="X2" s="749"/>
      <c r="Y2" s="749"/>
      <c r="AB2" s="166">
        <v>6</v>
      </c>
      <c r="AC2" s="167" t="str">
        <f>IFERROR(DGET(List!$C$1:$P$2242,AC1,$AB1:$AB2),"")</f>
        <v>06/BBNT/KM439+440</v>
      </c>
      <c r="AD2" s="168">
        <f>IFERROR(DGET(List!$C$1:$P$2242,AD1,$AB1:$AB2),"")</f>
        <v>46086</v>
      </c>
      <c r="AE2" s="167" t="str">
        <f>IFERROR(DGET(List!$C$1:$P$2242,AE1,$AB1:$AB2),"")</f>
        <v xml:space="preserve">Hố móng </v>
      </c>
      <c r="AF2" s="167" t="str">
        <f>IFERROR(DGET(List!$C$1:$P$2242,AF1,$AB1:$AB2),"")</f>
        <v>Hố móng tường chắn BTXM</v>
      </c>
      <c r="AG2" s="167">
        <f>IFERROR(DGET(List!$C$1:$P$2242,AG1,$AB1:$AB2),"")</f>
        <v>439440</v>
      </c>
      <c r="AH2" s="167">
        <f>IFERROR(DGET(List!$C$1:$P$2242,AH1,$AB1:$AB2),"")</f>
        <v>439448</v>
      </c>
      <c r="AI2" s="167" t="str">
        <f>IFERROR(DGET(List!$C$1:$P$2242,AI1,$AB1:$AB2),"")</f>
        <v>P</v>
      </c>
      <c r="AJ2" s="167" t="str">
        <f>IFERROR(DGET(List!$C$1:$P$2242,AJ1,$AB1:$AB2),"")</f>
        <v>- Hót sụt: 70,46 m3
- Đào móng đất C3: 436,13 m3
- Đào móng đá CIV: 256,6 m3</v>
      </c>
      <c r="AK2" s="167" t="str">
        <f>IFERROR(DGET(List!$C$1:$P$2242,AK1,$AB1:$AB2),"")</f>
        <v/>
      </c>
      <c r="AL2" s="167" t="str">
        <f>IFERROR(DGET(List!$C$1:$P$2242,AL1,$AB1:$AB2),"")</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AM2" s="167" t="str">
        <f>IFERROR(DGET(List!$C$1:$P$2242,AM1,$AB1:$AB2),"")</f>
        <v xml:space="preserve"> TCVN 9436-2012, TCVN 4447-2012 và các tiêu chuẩn, quy chuẩn hiện hành của nhà nước.</v>
      </c>
      <c r="AN2" s="167" t="str">
        <f>IFERROR(DGET(List!$C$1:$P$2242,AN1,$AB1:$AB2),"")</f>
        <v>4TP</v>
      </c>
      <c r="AO2" s="167" t="str">
        <f>IFERROR(DGET(List!$C$1:$P$2242,AO1,$AB1:$AB2),"")</f>
        <v>Tạ Khoa</v>
      </c>
    </row>
    <row r="3" spans="1:41">
      <c r="A3" s="637"/>
      <c r="B3" s="637"/>
      <c r="C3" s="637"/>
      <c r="D3" s="637"/>
      <c r="E3" s="637"/>
      <c r="F3" s="637"/>
      <c r="G3" s="637"/>
      <c r="H3" s="637"/>
      <c r="I3" s="637"/>
      <c r="J3" s="637"/>
      <c r="K3" s="637"/>
      <c r="L3" s="637"/>
      <c r="M3" s="637"/>
      <c r="N3" s="637"/>
      <c r="O3" s="637"/>
      <c r="P3" s="637"/>
      <c r="Q3" s="637"/>
      <c r="R3" s="637"/>
      <c r="S3" s="637"/>
      <c r="T3" s="637"/>
      <c r="U3" s="637"/>
      <c r="V3" s="637"/>
      <c r="W3" s="637"/>
      <c r="X3" s="637"/>
      <c r="Y3" s="637"/>
      <c r="AB3" s="642"/>
      <c r="AC3" s="643"/>
      <c r="AD3" s="644"/>
      <c r="AE3" s="643"/>
      <c r="AF3" s="643"/>
      <c r="AG3" s="643"/>
      <c r="AH3" s="643"/>
      <c r="AI3" s="643"/>
      <c r="AJ3" s="643"/>
      <c r="AK3" s="643"/>
      <c r="AL3" s="643"/>
      <c r="AM3" s="643"/>
      <c r="AN3" s="643"/>
      <c r="AO3" s="643"/>
    </row>
    <row r="4" spans="1:41">
      <c r="A4" s="64" t="s">
        <v>36</v>
      </c>
      <c r="R4" s="64" t="s">
        <v>1566</v>
      </c>
      <c r="AG4" s="182" t="str">
        <f>IFERROR("Km"&amp;INT(AG2/1000)&amp;"+" &amp; TEXT(MOD(INT(AG2),1000),"000") &amp; MID(TEXT(AG2,"0,00"),FIND(",",TEXT(AG2,"0,00")),99),"")</f>
        <v>Km439+440,00</v>
      </c>
      <c r="AH4" s="182" t="str">
        <f>IFERROR("Km"&amp;INT(AH2/1000)&amp;"+" &amp; TEXT(MOD(INT(AH2),1000),"000") &amp; MID(TEXT(AH2,"0,00"),FIND(",",TEXT(AH2,"0,00")),99),"")</f>
        <v>Km439+448,00</v>
      </c>
    </row>
    <row r="5" spans="1:41" ht="55.5" customHeight="1">
      <c r="A5" s="750" t="s">
        <v>1564</v>
      </c>
      <c r="B5" s="750"/>
      <c r="C5" s="750"/>
      <c r="D5" s="750"/>
      <c r="E5" s="750"/>
      <c r="F5" s="750"/>
      <c r="G5" s="750"/>
      <c r="H5" s="750"/>
      <c r="I5" s="750"/>
      <c r="J5" s="750"/>
      <c r="K5" s="750"/>
      <c r="L5" s="750"/>
      <c r="M5" s="750"/>
      <c r="N5" s="750"/>
      <c r="O5" s="639"/>
      <c r="P5" s="639"/>
      <c r="Q5" s="639"/>
      <c r="R5" s="639"/>
      <c r="S5" s="639"/>
      <c r="T5" s="639"/>
      <c r="U5" s="639"/>
      <c r="V5" s="639"/>
      <c r="W5" s="639"/>
      <c r="X5" s="639"/>
      <c r="Y5" s="639"/>
      <c r="AG5" s="179" t="str">
        <f>IF(AH2="",AG4,AG4&amp;" -:- "&amp;AH4)</f>
        <v>Km439+440,00 -:- Km439+448,00</v>
      </c>
      <c r="AH5" s="170"/>
    </row>
    <row r="6" spans="1:41">
      <c r="A6" s="645" t="s">
        <v>237</v>
      </c>
      <c r="AG6" s="180"/>
      <c r="AH6" s="10"/>
    </row>
    <row r="7" spans="1:41">
      <c r="A7" s="645" t="str">
        <f>"Hạng mục: "&amp;AF2&amp;"; Lý trình: "&amp;AG7</f>
        <v>Hạng mục: Hố móng tường chắn BTXM; Lý trình: Km439+440,00 -:- Km439+448,00 (P)</v>
      </c>
      <c r="AG7" s="181" t="str">
        <f>IF(AI2="",AG5,AG5&amp;" ("&amp;AI2&amp;")")</f>
        <v>Km439+440,00 -:- Km439+448,00 (P)</v>
      </c>
      <c r="AH7" s="10"/>
    </row>
    <row r="8" spans="1:41">
      <c r="A8" s="645" t="str">
        <f>"Địa điểm xây dựng: Xã "&amp;AO2&amp;", Tỉnh Sơn La"</f>
        <v>Địa điểm xây dựng: Xã Tạ Khoa, Tỉnh Sơn La</v>
      </c>
    </row>
    <row r="9" spans="1:41">
      <c r="A9" s="645" t="str">
        <f>"Ngày kiểm tra: Ngày "&amp;DAY(AD2)&amp;" tháng "&amp;MONTH(AD2)&amp;" năm "&amp;YEAR(AD2)</f>
        <v>Ngày kiểm tra: Ngày 5 tháng 3 năm 2026</v>
      </c>
    </row>
    <row r="11" spans="1:41">
      <c r="A11" s="64"/>
    </row>
    <row r="12" spans="1:41">
      <c r="A12" s="64"/>
    </row>
    <row r="13" spans="1:41">
      <c r="A13" s="64"/>
    </row>
    <row r="14" spans="1:41">
      <c r="A14" s="64"/>
    </row>
    <row r="15" spans="1:41">
      <c r="A15" s="64"/>
    </row>
    <row r="16" spans="1:41">
      <c r="A16" s="64"/>
    </row>
    <row r="17" spans="1:25">
      <c r="A17" s="64"/>
    </row>
    <row r="18" spans="1:25">
      <c r="A18" s="64" t="s">
        <v>1565</v>
      </c>
    </row>
    <row r="19" spans="1:25">
      <c r="A19" s="751" t="s">
        <v>22</v>
      </c>
      <c r="B19" s="751" t="s">
        <v>1110</v>
      </c>
      <c r="C19" s="751" t="s">
        <v>1568</v>
      </c>
      <c r="D19" s="739" t="s">
        <v>1557</v>
      </c>
      <c r="E19" s="740"/>
      <c r="F19" s="741"/>
      <c r="G19" s="739" t="s">
        <v>1558</v>
      </c>
      <c r="H19" s="740"/>
      <c r="I19" s="741"/>
      <c r="J19" s="739" t="s">
        <v>1559</v>
      </c>
      <c r="K19" s="740"/>
      <c r="L19" s="741"/>
      <c r="M19" s="739" t="s">
        <v>1560</v>
      </c>
      <c r="N19" s="740"/>
      <c r="O19" s="741"/>
      <c r="P19" s="739" t="s">
        <v>1561</v>
      </c>
      <c r="Q19" s="740"/>
      <c r="R19" s="741"/>
      <c r="S19" s="739" t="s">
        <v>1562</v>
      </c>
      <c r="T19" s="740"/>
      <c r="U19" s="741"/>
      <c r="V19" s="739" t="s">
        <v>1563</v>
      </c>
      <c r="W19" s="740"/>
      <c r="X19" s="741"/>
      <c r="Y19" s="79" t="s">
        <v>1569</v>
      </c>
    </row>
    <row r="20" spans="1:25">
      <c r="A20" s="752"/>
      <c r="B20" s="752"/>
      <c r="C20" s="752"/>
      <c r="D20" s="79" t="s">
        <v>1570</v>
      </c>
      <c r="E20" s="79" t="s">
        <v>676</v>
      </c>
      <c r="F20" s="79" t="s">
        <v>1571</v>
      </c>
      <c r="G20" s="79" t="s">
        <v>1570</v>
      </c>
      <c r="H20" s="79" t="s">
        <v>676</v>
      </c>
      <c r="I20" s="79" t="s">
        <v>1571</v>
      </c>
      <c r="J20" s="79" t="s">
        <v>1570</v>
      </c>
      <c r="K20" s="79" t="s">
        <v>676</v>
      </c>
      <c r="L20" s="79" t="s">
        <v>1571</v>
      </c>
      <c r="M20" s="79" t="s">
        <v>1570</v>
      </c>
      <c r="N20" s="79" t="s">
        <v>676</v>
      </c>
      <c r="O20" s="79" t="s">
        <v>1571</v>
      </c>
      <c r="P20" s="79" t="s">
        <v>1570</v>
      </c>
      <c r="Q20" s="79" t="s">
        <v>676</v>
      </c>
      <c r="R20" s="79" t="s">
        <v>1571</v>
      </c>
      <c r="S20" s="79" t="s">
        <v>1570</v>
      </c>
      <c r="T20" s="79" t="s">
        <v>676</v>
      </c>
      <c r="U20" s="79" t="s">
        <v>1571</v>
      </c>
      <c r="V20" s="79" t="s">
        <v>1570</v>
      </c>
      <c r="W20" s="79" t="s">
        <v>676</v>
      </c>
      <c r="X20" s="79" t="s">
        <v>1571</v>
      </c>
      <c r="Y20" s="79"/>
    </row>
    <row r="21" spans="1:25">
      <c r="A21" s="636">
        <v>1</v>
      </c>
      <c r="B21" s="636">
        <v>3</v>
      </c>
      <c r="C21" s="638">
        <v>439444.16</v>
      </c>
      <c r="D21" s="641">
        <v>1.6</v>
      </c>
      <c r="E21" s="641">
        <f ca="1">ROUND(D21+(RAND()-0.5)*0.08,2)</f>
        <v>1.57</v>
      </c>
      <c r="F21" s="640">
        <f ca="1">+D21-E21</f>
        <v>3.0000000000000027E-2</v>
      </c>
      <c r="G21" s="640">
        <v>1.34</v>
      </c>
      <c r="H21" s="641">
        <f ca="1">ROUND(G21+(RAND()-0.5)*0.08,2)</f>
        <v>1.34</v>
      </c>
      <c r="I21" s="640">
        <f ca="1">+G21-H21</f>
        <v>0</v>
      </c>
      <c r="J21" s="640">
        <v>0.3</v>
      </c>
      <c r="K21" s="641">
        <f ca="1">ROUND(J21+(RAND()-0.5)*0.08,2)</f>
        <v>0.33</v>
      </c>
      <c r="L21" s="640">
        <f ca="1">+J21-K21</f>
        <v>-3.0000000000000027E-2</v>
      </c>
      <c r="M21" s="640">
        <v>2.6</v>
      </c>
      <c r="N21" s="641">
        <f ca="1">ROUND(M21+(RAND()-0.5)*0.08,2)</f>
        <v>2.6</v>
      </c>
      <c r="O21" s="640">
        <f ca="1">+M21-N21</f>
        <v>0</v>
      </c>
      <c r="P21" s="640">
        <v>0.3</v>
      </c>
      <c r="Q21" s="641">
        <f ca="1">ROUND(P21+(RAND()-0.5)*0.08,2)</f>
        <v>0.3</v>
      </c>
      <c r="R21" s="640">
        <f ca="1">+P21-Q21</f>
        <v>0</v>
      </c>
      <c r="S21" s="640">
        <v>495.17</v>
      </c>
      <c r="T21" s="641">
        <f ca="1">ROUND(S21+(RAND()-0.5)*0.08,2)</f>
        <v>495.19</v>
      </c>
      <c r="U21" s="640">
        <f ca="1">+S21-T21</f>
        <v>-1.999999999998181E-2</v>
      </c>
      <c r="V21" s="640">
        <f t="shared" ref="V21:V29" si="0">+S21+0.5</f>
        <v>495.67</v>
      </c>
      <c r="W21" s="641">
        <f ca="1">ROUND(V21+(RAND()-0.5)*0.08,2)</f>
        <v>495.69</v>
      </c>
      <c r="X21" s="640">
        <f ca="1">+V21-W21</f>
        <v>-1.999999999998181E-2</v>
      </c>
      <c r="Y21" s="636"/>
    </row>
    <row r="22" spans="1:25">
      <c r="A22" s="636">
        <v>2</v>
      </c>
      <c r="B22" s="636">
        <v>4</v>
      </c>
      <c r="C22" s="638">
        <v>439450.16</v>
      </c>
      <c r="D22" s="641">
        <v>1.33</v>
      </c>
      <c r="E22" s="641">
        <f t="shared" ref="E22:E29" ca="1" si="1">ROUND(D22+(RAND()-0.5)*0.08,2)</f>
        <v>1.33</v>
      </c>
      <c r="F22" s="640">
        <f t="shared" ref="F22:F29" ca="1" si="2">+D22-E22</f>
        <v>0</v>
      </c>
      <c r="G22" s="640">
        <v>1.33</v>
      </c>
      <c r="H22" s="641">
        <f t="shared" ref="H22:H29" ca="1" si="3">ROUND(G22+(RAND()-0.5)*0.08,2)</f>
        <v>1.33</v>
      </c>
      <c r="I22" s="640">
        <f t="shared" ref="I22:I29" ca="1" si="4">+G22-H22</f>
        <v>0</v>
      </c>
      <c r="J22" s="640">
        <v>0.3</v>
      </c>
      <c r="K22" s="641">
        <f t="shared" ref="K22:K29" ca="1" si="5">ROUND(J22+(RAND()-0.5)*0.08,2)</f>
        <v>0.32</v>
      </c>
      <c r="L22" s="640">
        <f t="shared" ref="L22:L29" ca="1" si="6">+J22-K22</f>
        <v>-2.0000000000000018E-2</v>
      </c>
      <c r="M22" s="640">
        <v>2.6</v>
      </c>
      <c r="N22" s="641">
        <f t="shared" ref="N22:N29" ca="1" si="7">ROUND(M22+(RAND()-0.5)*0.08,2)</f>
        <v>2.57</v>
      </c>
      <c r="O22" s="640">
        <f t="shared" ref="O22:O29" ca="1" si="8">+M22-N22</f>
        <v>3.0000000000000249E-2</v>
      </c>
      <c r="P22" s="640">
        <v>0.3</v>
      </c>
      <c r="Q22" s="641">
        <f t="shared" ref="Q22:Q29" ca="1" si="9">ROUND(P22+(RAND()-0.5)*0.08,2)</f>
        <v>0.33</v>
      </c>
      <c r="R22" s="640">
        <f t="shared" ref="R22:R29" ca="1" si="10">+P22-Q22</f>
        <v>-3.0000000000000027E-2</v>
      </c>
      <c r="S22" s="640">
        <v>495.47</v>
      </c>
      <c r="T22" s="641">
        <f t="shared" ref="T22:T29" ca="1" si="11">ROUND(S22+(RAND()-0.5)*0.08,2)</f>
        <v>495.45</v>
      </c>
      <c r="U22" s="640">
        <f t="shared" ref="U22:U29" ca="1" si="12">+S22-T22</f>
        <v>2.0000000000038654E-2</v>
      </c>
      <c r="V22" s="640">
        <f t="shared" si="0"/>
        <v>495.97</v>
      </c>
      <c r="W22" s="641">
        <f t="shared" ref="W22:W29" ca="1" si="13">ROUND(V22+(RAND()-0.5)*0.08,2)</f>
        <v>496.01</v>
      </c>
      <c r="X22" s="640">
        <f t="shared" ref="X22:X29" ca="1" si="14">+V22-W22</f>
        <v>-3.999999999996362E-2</v>
      </c>
      <c r="Y22" s="636"/>
    </row>
    <row r="23" spans="1:25">
      <c r="A23" s="636">
        <v>3</v>
      </c>
      <c r="B23" s="636">
        <v>5</v>
      </c>
      <c r="C23" s="638">
        <v>439452.66</v>
      </c>
      <c r="D23" s="641">
        <v>1.23</v>
      </c>
      <c r="E23" s="641">
        <f t="shared" ca="1" si="1"/>
        <v>1.25</v>
      </c>
      <c r="F23" s="640">
        <f t="shared" ca="1" si="2"/>
        <v>-2.0000000000000018E-2</v>
      </c>
      <c r="G23" s="640">
        <v>1.33</v>
      </c>
      <c r="H23" s="641">
        <f t="shared" ca="1" si="3"/>
        <v>1.33</v>
      </c>
      <c r="I23" s="640">
        <f t="shared" ca="1" si="4"/>
        <v>0</v>
      </c>
      <c r="J23" s="640">
        <v>0.3</v>
      </c>
      <c r="K23" s="641">
        <f t="shared" ca="1" si="5"/>
        <v>0.27</v>
      </c>
      <c r="L23" s="640">
        <f t="shared" ca="1" si="6"/>
        <v>2.9999999999999971E-2</v>
      </c>
      <c r="M23" s="640">
        <v>2.6</v>
      </c>
      <c r="N23" s="641">
        <f t="shared" ca="1" si="7"/>
        <v>2.57</v>
      </c>
      <c r="O23" s="640">
        <f t="shared" ca="1" si="8"/>
        <v>3.0000000000000249E-2</v>
      </c>
      <c r="P23" s="640">
        <v>0.3</v>
      </c>
      <c r="Q23" s="641">
        <f t="shared" ca="1" si="9"/>
        <v>0.26</v>
      </c>
      <c r="R23" s="640">
        <f t="shared" ca="1" si="10"/>
        <v>3.999999999999998E-2</v>
      </c>
      <c r="S23" s="640">
        <v>495.6</v>
      </c>
      <c r="T23" s="641">
        <f t="shared" ca="1" si="11"/>
        <v>495.57</v>
      </c>
      <c r="U23" s="640">
        <f t="shared" ca="1" si="12"/>
        <v>3.0000000000029559E-2</v>
      </c>
      <c r="V23" s="640">
        <f t="shared" si="0"/>
        <v>496.1</v>
      </c>
      <c r="W23" s="641">
        <f t="shared" ca="1" si="13"/>
        <v>496.13</v>
      </c>
      <c r="X23" s="640">
        <f t="shared" ca="1" si="14"/>
        <v>-2.9999999999972715E-2</v>
      </c>
      <c r="Y23" s="636"/>
    </row>
    <row r="24" spans="1:25">
      <c r="A24" s="636">
        <v>4</v>
      </c>
      <c r="B24" s="636" t="s">
        <v>677</v>
      </c>
      <c r="C24" s="638">
        <v>439455.66</v>
      </c>
      <c r="D24" s="641">
        <v>0.91</v>
      </c>
      <c r="E24" s="641">
        <f t="shared" ca="1" si="1"/>
        <v>0.89</v>
      </c>
      <c r="F24" s="640">
        <f t="shared" ca="1" si="2"/>
        <v>2.0000000000000018E-2</v>
      </c>
      <c r="G24" s="640">
        <v>1.32</v>
      </c>
      <c r="H24" s="641">
        <f t="shared" ca="1" si="3"/>
        <v>1.31</v>
      </c>
      <c r="I24" s="640">
        <f t="shared" ca="1" si="4"/>
        <v>1.0000000000000009E-2</v>
      </c>
      <c r="J24" s="640">
        <v>0.3</v>
      </c>
      <c r="K24" s="641">
        <f t="shared" ca="1" si="5"/>
        <v>0.32</v>
      </c>
      <c r="L24" s="640">
        <f t="shared" ca="1" si="6"/>
        <v>-2.0000000000000018E-2</v>
      </c>
      <c r="M24" s="640">
        <v>2.6</v>
      </c>
      <c r="N24" s="641">
        <f t="shared" ca="1" si="7"/>
        <v>2.6</v>
      </c>
      <c r="O24" s="640">
        <f t="shared" ca="1" si="8"/>
        <v>0</v>
      </c>
      <c r="P24" s="640">
        <v>0.3</v>
      </c>
      <c r="Q24" s="641">
        <f t="shared" ca="1" si="9"/>
        <v>0.28000000000000003</v>
      </c>
      <c r="R24" s="640">
        <f t="shared" ca="1" si="10"/>
        <v>1.9999999999999962E-2</v>
      </c>
      <c r="S24" s="640">
        <v>495.69</v>
      </c>
      <c r="T24" s="641">
        <f t="shared" ca="1" si="11"/>
        <v>495.65</v>
      </c>
      <c r="U24" s="640">
        <f t="shared" ca="1" si="12"/>
        <v>4.0000000000020464E-2</v>
      </c>
      <c r="V24" s="640">
        <f t="shared" si="0"/>
        <v>496.19</v>
      </c>
      <c r="W24" s="641">
        <f t="shared" ca="1" si="13"/>
        <v>496.18</v>
      </c>
      <c r="X24" s="640">
        <f t="shared" ca="1" si="14"/>
        <v>9.9999999999909051E-3</v>
      </c>
      <c r="Y24" s="636"/>
    </row>
    <row r="25" spans="1:25">
      <c r="A25" s="636">
        <v>5</v>
      </c>
      <c r="B25" s="636">
        <v>6</v>
      </c>
      <c r="C25" s="638">
        <v>439458.16</v>
      </c>
      <c r="D25" s="641">
        <v>0.67</v>
      </c>
      <c r="E25" s="641">
        <f t="shared" ca="1" si="1"/>
        <v>0.63</v>
      </c>
      <c r="F25" s="640">
        <f t="shared" ca="1" si="2"/>
        <v>4.0000000000000036E-2</v>
      </c>
      <c r="G25" s="640">
        <v>1.32</v>
      </c>
      <c r="H25" s="641">
        <f t="shared" ca="1" si="3"/>
        <v>1.29</v>
      </c>
      <c r="I25" s="640">
        <f t="shared" ca="1" si="4"/>
        <v>3.0000000000000027E-2</v>
      </c>
      <c r="J25" s="640">
        <v>0.3</v>
      </c>
      <c r="K25" s="641">
        <f t="shared" ca="1" si="5"/>
        <v>0.27</v>
      </c>
      <c r="L25" s="640">
        <f t="shared" ca="1" si="6"/>
        <v>2.9999999999999971E-2</v>
      </c>
      <c r="M25" s="640">
        <v>2.6</v>
      </c>
      <c r="N25" s="641">
        <f t="shared" ca="1" si="7"/>
        <v>2.57</v>
      </c>
      <c r="O25" s="640">
        <f t="shared" ca="1" si="8"/>
        <v>3.0000000000000249E-2</v>
      </c>
      <c r="P25" s="640">
        <v>0.3</v>
      </c>
      <c r="Q25" s="641">
        <f t="shared" ca="1" si="9"/>
        <v>0.28999999999999998</v>
      </c>
      <c r="R25" s="640">
        <f t="shared" ca="1" si="10"/>
        <v>1.0000000000000009E-2</v>
      </c>
      <c r="S25" s="640">
        <v>495.77</v>
      </c>
      <c r="T25" s="641">
        <f t="shared" ca="1" si="11"/>
        <v>495.8</v>
      </c>
      <c r="U25" s="640">
        <f t="shared" ca="1" si="12"/>
        <v>-3.0000000000029559E-2</v>
      </c>
      <c r="V25" s="640">
        <f t="shared" si="0"/>
        <v>496.27</v>
      </c>
      <c r="W25" s="641">
        <f t="shared" ca="1" si="13"/>
        <v>496.3</v>
      </c>
      <c r="X25" s="640">
        <f t="shared" ca="1" si="14"/>
        <v>-3.0000000000029559E-2</v>
      </c>
      <c r="Y25" s="636"/>
    </row>
    <row r="26" spans="1:25">
      <c r="A26" s="636">
        <v>6</v>
      </c>
      <c r="B26" s="636">
        <v>7</v>
      </c>
      <c r="C26" s="638">
        <v>439646.16</v>
      </c>
      <c r="D26" s="641">
        <v>0.31</v>
      </c>
      <c r="E26" s="641">
        <f t="shared" ca="1" si="1"/>
        <v>0.35</v>
      </c>
      <c r="F26" s="640">
        <f t="shared" ca="1" si="2"/>
        <v>-3.999999999999998E-2</v>
      </c>
      <c r="G26" s="640">
        <v>1.31</v>
      </c>
      <c r="H26" s="641">
        <f t="shared" ca="1" si="3"/>
        <v>1.35</v>
      </c>
      <c r="I26" s="640">
        <f t="shared" ca="1" si="4"/>
        <v>-4.0000000000000036E-2</v>
      </c>
      <c r="J26" s="640">
        <v>0.3</v>
      </c>
      <c r="K26" s="641">
        <f t="shared" ca="1" si="5"/>
        <v>0.27</v>
      </c>
      <c r="L26" s="640">
        <f t="shared" ca="1" si="6"/>
        <v>2.9999999999999971E-2</v>
      </c>
      <c r="M26" s="640">
        <v>2.6</v>
      </c>
      <c r="N26" s="641">
        <f t="shared" ca="1" si="7"/>
        <v>2.59</v>
      </c>
      <c r="O26" s="640">
        <f t="shared" ca="1" si="8"/>
        <v>1.0000000000000231E-2</v>
      </c>
      <c r="P26" s="640">
        <v>0.3</v>
      </c>
      <c r="Q26" s="641">
        <f t="shared" ca="1" si="9"/>
        <v>0.28000000000000003</v>
      </c>
      <c r="R26" s="640">
        <f t="shared" ca="1" si="10"/>
        <v>1.9999999999999962E-2</v>
      </c>
      <c r="S26" s="640">
        <v>495.96</v>
      </c>
      <c r="T26" s="641">
        <f t="shared" ca="1" si="11"/>
        <v>495.93</v>
      </c>
      <c r="U26" s="640">
        <f t="shared" ca="1" si="12"/>
        <v>2.9999999999972715E-2</v>
      </c>
      <c r="V26" s="640">
        <f t="shared" si="0"/>
        <v>496.46</v>
      </c>
      <c r="W26" s="641">
        <f t="shared" ca="1" si="13"/>
        <v>496.48</v>
      </c>
      <c r="X26" s="640">
        <f t="shared" ca="1" si="14"/>
        <v>-2.0000000000038654E-2</v>
      </c>
      <c r="Y26" s="636"/>
    </row>
    <row r="27" spans="1:25">
      <c r="A27" s="636">
        <v>7</v>
      </c>
      <c r="B27" s="636" t="s">
        <v>675</v>
      </c>
      <c r="C27" s="638">
        <v>439466.67</v>
      </c>
      <c r="D27" s="641">
        <v>0.25</v>
      </c>
      <c r="E27" s="641">
        <f t="shared" ca="1" si="1"/>
        <v>0.27</v>
      </c>
      <c r="F27" s="640">
        <f t="shared" ca="1" si="2"/>
        <v>-2.0000000000000018E-2</v>
      </c>
      <c r="G27" s="640">
        <v>1.32</v>
      </c>
      <c r="H27" s="641">
        <f t="shared" ca="1" si="3"/>
        <v>1.29</v>
      </c>
      <c r="I27" s="640">
        <f t="shared" ca="1" si="4"/>
        <v>3.0000000000000027E-2</v>
      </c>
      <c r="J27" s="640">
        <v>0.3</v>
      </c>
      <c r="K27" s="641">
        <f t="shared" ca="1" si="5"/>
        <v>0.27</v>
      </c>
      <c r="L27" s="640">
        <f t="shared" ca="1" si="6"/>
        <v>2.9999999999999971E-2</v>
      </c>
      <c r="M27" s="640">
        <v>2.6</v>
      </c>
      <c r="N27" s="641">
        <f t="shared" ca="1" si="7"/>
        <v>2.57</v>
      </c>
      <c r="O27" s="640">
        <f t="shared" ca="1" si="8"/>
        <v>3.0000000000000249E-2</v>
      </c>
      <c r="P27" s="640">
        <v>0.3</v>
      </c>
      <c r="Q27" s="641">
        <f t="shared" ca="1" si="9"/>
        <v>0.26</v>
      </c>
      <c r="R27" s="640">
        <f t="shared" ca="1" si="10"/>
        <v>3.999999999999998E-2</v>
      </c>
      <c r="S27" s="640">
        <v>496</v>
      </c>
      <c r="T27" s="641">
        <f t="shared" ca="1" si="11"/>
        <v>496.01</v>
      </c>
      <c r="U27" s="640">
        <f t="shared" ca="1" si="12"/>
        <v>-9.9999999999909051E-3</v>
      </c>
      <c r="V27" s="640">
        <f t="shared" si="0"/>
        <v>496.5</v>
      </c>
      <c r="W27" s="641">
        <f t="shared" ca="1" si="13"/>
        <v>496.49</v>
      </c>
      <c r="X27" s="640">
        <f t="shared" ca="1" si="14"/>
        <v>9.9999999999909051E-3</v>
      </c>
      <c r="Y27" s="636"/>
    </row>
    <row r="28" spans="1:25">
      <c r="A28" s="636">
        <v>8</v>
      </c>
      <c r="B28" s="636">
        <v>8</v>
      </c>
      <c r="C28" s="638">
        <v>439471.68</v>
      </c>
      <c r="D28" s="641">
        <v>0.28000000000000003</v>
      </c>
      <c r="E28" s="641">
        <f t="shared" ca="1" si="1"/>
        <v>0.28000000000000003</v>
      </c>
      <c r="F28" s="640">
        <f t="shared" ca="1" si="2"/>
        <v>0</v>
      </c>
      <c r="G28" s="640">
        <v>1.32</v>
      </c>
      <c r="H28" s="641">
        <f t="shared" ca="1" si="3"/>
        <v>1.34</v>
      </c>
      <c r="I28" s="640">
        <f t="shared" ca="1" si="4"/>
        <v>-2.0000000000000018E-2</v>
      </c>
      <c r="J28" s="640">
        <v>0.3</v>
      </c>
      <c r="K28" s="641">
        <f t="shared" ca="1" si="5"/>
        <v>0.3</v>
      </c>
      <c r="L28" s="640">
        <f t="shared" ca="1" si="6"/>
        <v>0</v>
      </c>
      <c r="M28" s="640">
        <v>2.6</v>
      </c>
      <c r="N28" s="641">
        <f t="shared" ca="1" si="7"/>
        <v>2.62</v>
      </c>
      <c r="O28" s="640">
        <f t="shared" ca="1" si="8"/>
        <v>-2.0000000000000018E-2</v>
      </c>
      <c r="P28" s="640">
        <v>0.3</v>
      </c>
      <c r="Q28" s="641">
        <f t="shared" ca="1" si="9"/>
        <v>0.3</v>
      </c>
      <c r="R28" s="640">
        <f t="shared" ca="1" si="10"/>
        <v>0</v>
      </c>
      <c r="S28" s="640">
        <v>496.09</v>
      </c>
      <c r="T28" s="641">
        <f t="shared" ca="1" si="11"/>
        <v>496.11</v>
      </c>
      <c r="U28" s="640">
        <f t="shared" ca="1" si="12"/>
        <v>-2.0000000000038654E-2</v>
      </c>
      <c r="V28" s="640">
        <f t="shared" si="0"/>
        <v>496.59</v>
      </c>
      <c r="W28" s="641">
        <f t="shared" ca="1" si="13"/>
        <v>496.58</v>
      </c>
      <c r="X28" s="640">
        <f t="shared" ca="1" si="14"/>
        <v>9.9999999999909051E-3</v>
      </c>
      <c r="Y28" s="636"/>
    </row>
    <row r="29" spans="1:25">
      <c r="A29" s="636">
        <v>9</v>
      </c>
      <c r="B29" s="636" t="s">
        <v>676</v>
      </c>
      <c r="C29" s="638">
        <v>439477.68</v>
      </c>
      <c r="D29" s="641">
        <v>0.61</v>
      </c>
      <c r="E29" s="641">
        <f t="shared" ca="1" si="1"/>
        <v>0.63</v>
      </c>
      <c r="F29" s="640">
        <f t="shared" ca="1" si="2"/>
        <v>-2.0000000000000018E-2</v>
      </c>
      <c r="G29" s="640">
        <v>1.33</v>
      </c>
      <c r="H29" s="641">
        <f t="shared" ca="1" si="3"/>
        <v>1.33</v>
      </c>
      <c r="I29" s="640">
        <f t="shared" ca="1" si="4"/>
        <v>0</v>
      </c>
      <c r="J29" s="640">
        <v>0.3</v>
      </c>
      <c r="K29" s="641">
        <f t="shared" ca="1" si="5"/>
        <v>0.31</v>
      </c>
      <c r="L29" s="640">
        <f t="shared" ca="1" si="6"/>
        <v>-1.0000000000000009E-2</v>
      </c>
      <c r="M29" s="640">
        <v>2.6</v>
      </c>
      <c r="N29" s="641">
        <f t="shared" ca="1" si="7"/>
        <v>2.57</v>
      </c>
      <c r="O29" s="640">
        <f t="shared" ca="1" si="8"/>
        <v>3.0000000000000249E-2</v>
      </c>
      <c r="P29" s="640">
        <v>0.3</v>
      </c>
      <c r="Q29" s="641">
        <f t="shared" ca="1" si="9"/>
        <v>0.33</v>
      </c>
      <c r="R29" s="640">
        <f t="shared" ca="1" si="10"/>
        <v>-3.0000000000000027E-2</v>
      </c>
      <c r="S29" s="640">
        <v>496.19</v>
      </c>
      <c r="T29" s="641">
        <f t="shared" ca="1" si="11"/>
        <v>496.21</v>
      </c>
      <c r="U29" s="640">
        <f t="shared" ca="1" si="12"/>
        <v>-1.999999999998181E-2</v>
      </c>
      <c r="V29" s="640">
        <f t="shared" si="0"/>
        <v>496.69</v>
      </c>
      <c r="W29" s="641">
        <f t="shared" ca="1" si="13"/>
        <v>496.66</v>
      </c>
      <c r="X29" s="640">
        <f t="shared" ca="1" si="14"/>
        <v>2.9999999999972715E-2</v>
      </c>
      <c r="Y29" s="636"/>
    </row>
    <row r="30" spans="1:25">
      <c r="A30" s="60" t="s">
        <v>1573</v>
      </c>
    </row>
    <row r="31" spans="1:25">
      <c r="B31" s="61" t="s">
        <v>1572</v>
      </c>
    </row>
    <row r="33" spans="1:25">
      <c r="A33" s="699" t="s">
        <v>224</v>
      </c>
      <c r="B33" s="699"/>
      <c r="C33" s="699"/>
      <c r="D33" s="699"/>
      <c r="E33" s="699"/>
      <c r="F33" s="699" t="s">
        <v>225</v>
      </c>
      <c r="G33" s="699"/>
      <c r="H33" s="699"/>
      <c r="I33" s="699"/>
      <c r="J33" s="699"/>
      <c r="K33" s="699"/>
      <c r="L33" s="699"/>
      <c r="M33" s="699"/>
      <c r="N33" s="699" t="s">
        <v>1032</v>
      </c>
      <c r="O33" s="699"/>
      <c r="P33" s="699"/>
      <c r="Q33" s="699"/>
      <c r="R33" s="699"/>
      <c r="S33" s="699"/>
      <c r="T33" s="699"/>
      <c r="U33" s="699" t="s">
        <v>89</v>
      </c>
      <c r="V33" s="699"/>
      <c r="W33" s="699"/>
      <c r="X33" s="699"/>
      <c r="Y33" s="699"/>
    </row>
    <row r="39" spans="1:25">
      <c r="A39" s="699" t="s">
        <v>154</v>
      </c>
      <c r="B39" s="699"/>
      <c r="C39" s="699"/>
      <c r="D39" s="699"/>
      <c r="E39" s="699"/>
      <c r="F39" s="699" t="s">
        <v>1034</v>
      </c>
      <c r="G39" s="699"/>
      <c r="H39" s="699"/>
      <c r="I39" s="699"/>
      <c r="J39" s="699"/>
      <c r="K39" s="699"/>
      <c r="L39" s="699"/>
      <c r="M39" s="699"/>
      <c r="N39" s="699" t="s">
        <v>1033</v>
      </c>
      <c r="O39" s="699"/>
      <c r="P39" s="699"/>
      <c r="Q39" s="699"/>
      <c r="R39" s="699"/>
      <c r="S39" s="699"/>
      <c r="T39" s="699"/>
      <c r="U39" s="699" t="s">
        <v>964</v>
      </c>
      <c r="V39" s="699"/>
      <c r="W39" s="699"/>
      <c r="X39" s="699"/>
      <c r="Y39" s="699"/>
    </row>
  </sheetData>
  <mergeCells count="21">
    <mergeCell ref="A39:E39"/>
    <mergeCell ref="F39:M39"/>
    <mergeCell ref="N39:T39"/>
    <mergeCell ref="U39:Y39"/>
    <mergeCell ref="V19:X19"/>
    <mergeCell ref="A1:Y1"/>
    <mergeCell ref="A2:Y2"/>
    <mergeCell ref="A5:N5"/>
    <mergeCell ref="A33:E33"/>
    <mergeCell ref="N33:T33"/>
    <mergeCell ref="F33:M33"/>
    <mergeCell ref="U33:Y33"/>
    <mergeCell ref="A19:A20"/>
    <mergeCell ref="B19:B20"/>
    <mergeCell ref="C19:C20"/>
    <mergeCell ref="D19:F19"/>
    <mergeCell ref="G19:I19"/>
    <mergeCell ref="J19:L19"/>
    <mergeCell ref="M19:O19"/>
    <mergeCell ref="P19:R19"/>
    <mergeCell ref="S19:U19"/>
  </mergeCells>
  <pageMargins left="0.4" right="0.44" top="0.69" bottom="0.36" header="0.3" footer="0.3"/>
  <pageSetup paperSize="9" scale="72"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F571-DC97-419C-833F-21AF1B51BA8D}">
  <dimension ref="A1:AL43"/>
  <sheetViews>
    <sheetView view="pageBreakPreview" topLeftCell="A7" zoomScale="70" zoomScaleNormal="100" zoomScaleSheetLayoutView="70" workbookViewId="0">
      <selection activeCell="Z15" sqref="Z15"/>
    </sheetView>
  </sheetViews>
  <sheetFormatPr defaultColWidth="9.125" defaultRowHeight="16.5"/>
  <cols>
    <col min="1" max="1" width="5.875" style="61" customWidth="1"/>
    <col min="2" max="2" width="6.375" style="61" customWidth="1"/>
    <col min="3" max="3" width="17.25" style="61" bestFit="1" customWidth="1"/>
    <col min="4" max="4" width="6" style="61" customWidth="1"/>
    <col min="5" max="5" width="5.75" style="61" customWidth="1"/>
    <col min="6" max="6" width="9" style="61" customWidth="1"/>
    <col min="7" max="8" width="6" style="61" customWidth="1"/>
    <col min="9" max="9" width="7.75" style="61" customWidth="1"/>
    <col min="10" max="10" width="7.125" style="61" customWidth="1"/>
    <col min="11" max="11" width="5.875" style="61" customWidth="1"/>
    <col min="12" max="12" width="8.75" style="61" customWidth="1"/>
    <col min="13" max="13" width="5.625" style="61" customWidth="1"/>
    <col min="14" max="14" width="6" style="61" customWidth="1"/>
    <col min="15" max="15" width="9.75" style="61" customWidth="1"/>
    <col min="16" max="16" width="8.375" style="61" customWidth="1"/>
    <col min="17" max="17" width="8" style="61" customWidth="1"/>
    <col min="18" max="18" width="8.875" style="61" customWidth="1"/>
    <col min="19" max="19" width="8.625" style="61" customWidth="1"/>
    <col min="20" max="20" width="9.125" style="61" customWidth="1"/>
    <col min="21" max="21" width="9" style="61" customWidth="1"/>
    <col min="22" max="22" width="12" style="61" customWidth="1"/>
    <col min="23" max="25" width="9.125" style="61"/>
    <col min="26" max="28" width="21.875" style="61" customWidth="1"/>
    <col min="29" max="29" width="58.875" style="61" customWidth="1"/>
    <col min="30" max="34" width="21.875" style="61" customWidth="1"/>
    <col min="35" max="35" width="43" style="61" customWidth="1"/>
    <col min="36" max="38" width="21.875" style="61" customWidth="1"/>
    <col min="39" max="16384" width="9.125" style="61"/>
  </cols>
  <sheetData>
    <row r="1" spans="1:38" ht="24.75" customHeight="1">
      <c r="A1" s="724" t="s">
        <v>1567</v>
      </c>
      <c r="B1" s="748"/>
      <c r="C1" s="748"/>
      <c r="D1" s="748"/>
      <c r="E1" s="748"/>
      <c r="F1" s="748"/>
      <c r="G1" s="748"/>
      <c r="H1" s="748"/>
      <c r="I1" s="748"/>
      <c r="J1" s="748"/>
      <c r="K1" s="748"/>
      <c r="L1" s="748"/>
      <c r="M1" s="748"/>
      <c r="N1" s="748"/>
      <c r="O1" s="748"/>
      <c r="P1" s="748"/>
      <c r="Q1" s="748"/>
      <c r="R1" s="748"/>
      <c r="S1" s="748"/>
      <c r="T1" s="748"/>
      <c r="U1" s="748"/>
      <c r="V1" s="748"/>
      <c r="Y1" s="164" t="s">
        <v>22</v>
      </c>
      <c r="Z1" s="164" t="s">
        <v>39</v>
      </c>
      <c r="AA1" s="164" t="s">
        <v>0</v>
      </c>
      <c r="AB1" s="164" t="s">
        <v>1</v>
      </c>
      <c r="AC1" s="164" t="s">
        <v>4</v>
      </c>
      <c r="AD1" s="164" t="s">
        <v>20</v>
      </c>
      <c r="AE1" s="164" t="s">
        <v>21</v>
      </c>
      <c r="AF1" s="164" t="s">
        <v>38</v>
      </c>
      <c r="AG1" s="165" t="s">
        <v>3</v>
      </c>
      <c r="AH1" s="164" t="s">
        <v>2</v>
      </c>
      <c r="AI1" s="164" t="s">
        <v>5</v>
      </c>
      <c r="AJ1" s="164" t="s">
        <v>14</v>
      </c>
      <c r="AK1" s="164" t="s">
        <v>43</v>
      </c>
      <c r="AL1" s="164" t="s">
        <v>35</v>
      </c>
    </row>
    <row r="2" spans="1:38">
      <c r="A2" s="749" t="str">
        <f>"(Kèm theo biên bản nghiệm thu số: "&amp;Z2&amp;")"</f>
        <v>(Kèm theo biên bản nghiệm thu số: 6/BBNT/KM440+250)</v>
      </c>
      <c r="B2" s="749"/>
      <c r="C2" s="749"/>
      <c r="D2" s="749"/>
      <c r="E2" s="749"/>
      <c r="F2" s="749"/>
      <c r="G2" s="749"/>
      <c r="H2" s="749"/>
      <c r="I2" s="749"/>
      <c r="J2" s="749"/>
      <c r="K2" s="749"/>
      <c r="L2" s="749"/>
      <c r="M2" s="749"/>
      <c r="N2" s="749"/>
      <c r="O2" s="749"/>
      <c r="P2" s="749"/>
      <c r="Q2" s="749"/>
      <c r="R2" s="749"/>
      <c r="S2" s="749"/>
      <c r="T2" s="749"/>
      <c r="U2" s="749"/>
      <c r="V2" s="749"/>
      <c r="Y2" s="166">
        <v>120</v>
      </c>
      <c r="Z2" s="167" t="str">
        <f>IFERROR(DGET(List!$C$1:$P$2242,Z1,$Y1:$Y2),"")</f>
        <v>6/BBNT/KM440+250</v>
      </c>
      <c r="AA2" s="168">
        <f>IFERROR(DGET(List!$C$1:$P$2242,AA1,$Y1:$Y2),"")</f>
        <v>46041</v>
      </c>
      <c r="AB2" s="167" t="str">
        <f>IFERROR(DGET(List!$C$1:$P$2242,AB1,$Y1:$Y2),"")</f>
        <v xml:space="preserve">Hố móng </v>
      </c>
      <c r="AC2" s="167" t="str">
        <f>IFERROR(DGET(List!$C$1:$P$2242,AC1,$Y1:$Y2),"")</f>
        <v>Hố móng tường chắn BTXM</v>
      </c>
      <c r="AD2" s="167">
        <f>IFERROR(DGET(List!$C$1:$P$2242,AD1,$Y1:$Y2),"")</f>
        <v>440204.73000000004</v>
      </c>
      <c r="AE2" s="167">
        <f>IFERROR(DGET(List!$C$1:$P$2242,AE1,$Y1:$Y2),"")</f>
        <v>440264.04</v>
      </c>
      <c r="AF2" s="167" t="str">
        <f>IFERROR(DGET(List!$C$1:$P$2242,AF1,$Y1:$Y2),"")</f>
        <v>P</v>
      </c>
      <c r="AG2" s="167" t="str">
        <f>IFERROR(DGET(List!$C$1:$P$2242,AG1,$Y1:$Y2),"")</f>
        <v>- Đào móng đất cấp 3: 201,95 m3
- Đào móng đất C4: 246,45 m3
- Đào móng đá CIV: 247,38m3</v>
      </c>
      <c r="AH2" s="167" t="str">
        <f>IFERROR(DGET(List!$C$1:$P$2242,AH1,$Y1:$Y2),"")</f>
        <v/>
      </c>
      <c r="AI2" s="167" t="str">
        <f>IFERROR(DGET(List!$C$1:$P$2242,AI1,$Y1:$Y2),"")</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AJ2" s="167" t="str">
        <f>IFERROR(DGET(List!$C$1:$P$2242,AJ1,$Y1:$Y2),"")</f>
        <v xml:space="preserve"> TCVN 9436-2012, TCVN 4447-2012 và các tiêu chuẩn, quy chuẩn hiện hành của nhà nước.</v>
      </c>
      <c r="AK2" s="167" t="str">
        <f>IFERROR(DGET(List!$C$1:$P$2242,AK1,$Y1:$Y2),"")</f>
        <v>4TP</v>
      </c>
      <c r="AL2" s="167" t="str">
        <f>IFERROR(DGET(List!$C$1:$P$2242,AL1,$Y1:$Y2),"")</f>
        <v>Tạ Khoa</v>
      </c>
    </row>
    <row r="3" spans="1:38">
      <c r="A3" s="637"/>
      <c r="B3" s="637"/>
      <c r="C3" s="637"/>
      <c r="D3" s="637"/>
      <c r="E3" s="637"/>
      <c r="F3" s="637"/>
      <c r="G3" s="637"/>
      <c r="H3" s="637"/>
      <c r="I3" s="637"/>
      <c r="J3" s="637"/>
      <c r="K3" s="637"/>
      <c r="L3" s="637"/>
      <c r="M3" s="637"/>
      <c r="N3" s="637"/>
      <c r="O3" s="637"/>
      <c r="P3" s="637"/>
      <c r="Q3" s="637"/>
      <c r="R3" s="637"/>
      <c r="S3" s="637"/>
      <c r="T3" s="637"/>
      <c r="U3" s="637"/>
      <c r="V3" s="637"/>
      <c r="Y3" s="642"/>
      <c r="Z3" s="643"/>
      <c r="AA3" s="644"/>
      <c r="AB3" s="643"/>
      <c r="AC3" s="643"/>
      <c r="AD3" s="643"/>
      <c r="AE3" s="643"/>
      <c r="AF3" s="643"/>
      <c r="AG3" s="643"/>
      <c r="AH3" s="643"/>
      <c r="AI3" s="643"/>
      <c r="AJ3" s="643"/>
      <c r="AK3" s="643"/>
      <c r="AL3" s="643"/>
    </row>
    <row r="4" spans="1:38">
      <c r="A4" s="64" t="s">
        <v>36</v>
      </c>
      <c r="O4" s="64" t="s">
        <v>1566</v>
      </c>
      <c r="AD4" s="182" t="str">
        <f>IFERROR("Km"&amp;INT(AD2/1000)&amp;"+" &amp; TEXT(MOD(INT(AD2),1000),"000") &amp; MID(TEXT(AD2,"0,00"),FIND(",",TEXT(AD2,"0,00")),99),"")</f>
        <v>Km440+204,73</v>
      </c>
      <c r="AE4" s="182" t="str">
        <f>IFERROR("Km"&amp;INT(AE2/1000)&amp;"+" &amp; TEXT(MOD(INT(AE2),1000),"000") &amp; MID(TEXT(AE2,"0,00"),FIND(",",TEXT(AE2,"0,00")),99),"")</f>
        <v>Km440+264,04</v>
      </c>
    </row>
    <row r="5" spans="1:38" ht="49.5" customHeight="1">
      <c r="A5" s="750" t="s">
        <v>1564</v>
      </c>
      <c r="B5" s="750"/>
      <c r="C5" s="750"/>
      <c r="D5" s="750"/>
      <c r="E5" s="750"/>
      <c r="F5" s="750"/>
      <c r="G5" s="750"/>
      <c r="H5" s="750"/>
      <c r="I5" s="750"/>
      <c r="J5" s="750"/>
      <c r="K5" s="750"/>
      <c r="L5" s="750"/>
      <c r="M5" s="750"/>
      <c r="N5" s="750"/>
      <c r="O5" s="639"/>
      <c r="P5" s="639"/>
      <c r="Q5" s="639"/>
      <c r="R5" s="639"/>
      <c r="S5" s="639"/>
      <c r="T5" s="639"/>
      <c r="U5" s="639"/>
      <c r="V5" s="639"/>
      <c r="AD5" s="179" t="str">
        <f>IF(AE2="",AD4,AD4&amp;" -:- "&amp;AE4)</f>
        <v>Km440+204,73 -:- Km440+264,04</v>
      </c>
      <c r="AE5" s="170"/>
    </row>
    <row r="6" spans="1:38">
      <c r="A6" s="645" t="s">
        <v>237</v>
      </c>
      <c r="AD6" s="180"/>
      <c r="AE6" s="10"/>
    </row>
    <row r="7" spans="1:38">
      <c r="A7" s="645" t="str">
        <f>"Hạng mục: "&amp;AC2&amp;"; Lý trình: "&amp;AD7</f>
        <v>Hạng mục: Hố móng tường chắn BTXM; Lý trình: Km440+204,73 -:- Km440+264,04 (P)</v>
      </c>
      <c r="AD7" s="181" t="str">
        <f>IF(AF2="",AD5,AD5&amp;" ("&amp;AF2&amp;")")</f>
        <v>Km440+204,73 -:- Km440+264,04 (P)</v>
      </c>
      <c r="AE7" s="10"/>
    </row>
    <row r="8" spans="1:38">
      <c r="A8" s="645" t="str">
        <f>"Địa điểm xây dựng: Xã "&amp;AL2&amp;", Tỉnh Sơn La"</f>
        <v>Địa điểm xây dựng: Xã Tạ Khoa, Tỉnh Sơn La</v>
      </c>
    </row>
    <row r="9" spans="1:38">
      <c r="A9" s="645" t="str">
        <f>"Ngày kiểm tra: Ngày "&amp;DAY(AA2)&amp;" tháng "&amp;MONTH(AA2)&amp;" năm "&amp;YEAR(AA2)</f>
        <v>Ngày kiểm tra: Ngày 19 tháng 1 năm 2026</v>
      </c>
    </row>
    <row r="11" spans="1:38">
      <c r="A11" s="64"/>
    </row>
    <row r="12" spans="1:38">
      <c r="A12" s="64"/>
    </row>
    <row r="13" spans="1:38">
      <c r="A13" s="64"/>
    </row>
    <row r="14" spans="1:38">
      <c r="A14" s="64"/>
    </row>
    <row r="15" spans="1:38">
      <c r="A15" s="64"/>
    </row>
    <row r="16" spans="1:38">
      <c r="A16" s="64"/>
    </row>
    <row r="17" spans="1:22">
      <c r="A17" s="64" t="s">
        <v>1565</v>
      </c>
    </row>
    <row r="18" spans="1:22" ht="19.5" customHeight="1">
      <c r="A18" s="751" t="s">
        <v>22</v>
      </c>
      <c r="B18" s="751" t="s">
        <v>1110</v>
      </c>
      <c r="C18" s="751" t="s">
        <v>1568</v>
      </c>
      <c r="D18" s="739" t="s">
        <v>1574</v>
      </c>
      <c r="E18" s="740"/>
      <c r="F18" s="741"/>
      <c r="G18" s="739" t="s">
        <v>1575</v>
      </c>
      <c r="H18" s="740"/>
      <c r="I18" s="741"/>
      <c r="J18" s="739" t="s">
        <v>1576</v>
      </c>
      <c r="K18" s="740"/>
      <c r="L18" s="741"/>
      <c r="M18" s="739" t="s">
        <v>1577</v>
      </c>
      <c r="N18" s="740"/>
      <c r="O18" s="741"/>
      <c r="P18" s="739" t="s">
        <v>1562</v>
      </c>
      <c r="Q18" s="740"/>
      <c r="R18" s="741"/>
      <c r="S18" s="739" t="s">
        <v>1563</v>
      </c>
      <c r="T18" s="740"/>
      <c r="U18" s="741"/>
      <c r="V18" s="79" t="s">
        <v>1569</v>
      </c>
    </row>
    <row r="19" spans="1:22" ht="19.5" customHeight="1">
      <c r="A19" s="752"/>
      <c r="B19" s="752"/>
      <c r="C19" s="752"/>
      <c r="D19" s="79" t="s">
        <v>1570</v>
      </c>
      <c r="E19" s="79" t="s">
        <v>676</v>
      </c>
      <c r="F19" s="79" t="s">
        <v>1571</v>
      </c>
      <c r="G19" s="79" t="s">
        <v>1570</v>
      </c>
      <c r="H19" s="79" t="s">
        <v>676</v>
      </c>
      <c r="I19" s="79" t="s">
        <v>1571</v>
      </c>
      <c r="J19" s="79" t="s">
        <v>1570</v>
      </c>
      <c r="K19" s="79" t="s">
        <v>676</v>
      </c>
      <c r="L19" s="79" t="s">
        <v>1571</v>
      </c>
      <c r="M19" s="79" t="s">
        <v>1570</v>
      </c>
      <c r="N19" s="79" t="s">
        <v>676</v>
      </c>
      <c r="O19" s="79" t="s">
        <v>1571</v>
      </c>
      <c r="P19" s="79" t="s">
        <v>1570</v>
      </c>
      <c r="Q19" s="79" t="s">
        <v>676</v>
      </c>
      <c r="R19" s="79" t="s">
        <v>1571</v>
      </c>
      <c r="S19" s="79" t="s">
        <v>1570</v>
      </c>
      <c r="T19" s="79" t="s">
        <v>676</v>
      </c>
      <c r="U19" s="79" t="s">
        <v>1571</v>
      </c>
      <c r="V19" s="79"/>
    </row>
    <row r="20" spans="1:22" ht="26.25" customHeight="1">
      <c r="A20" s="636">
        <v>1</v>
      </c>
      <c r="B20" s="636">
        <v>2</v>
      </c>
      <c r="C20" s="638">
        <v>440203.43</v>
      </c>
      <c r="D20" s="641">
        <v>2.75</v>
      </c>
      <c r="E20" s="641">
        <f ca="1">ROUND(D20+(RAND()-0.5)*0.08,2)</f>
        <v>2.75</v>
      </c>
      <c r="F20" s="640">
        <f ca="1">+D20-E20</f>
        <v>0</v>
      </c>
      <c r="G20" s="640">
        <v>0.52</v>
      </c>
      <c r="H20" s="641">
        <f ca="1">ROUND(G20+(RAND()-0.5)*0.08,2)</f>
        <v>0.55000000000000004</v>
      </c>
      <c r="I20" s="640">
        <f ca="1">+G20-H20</f>
        <v>-3.0000000000000027E-2</v>
      </c>
      <c r="J20" s="640">
        <v>2.76</v>
      </c>
      <c r="K20" s="641">
        <f ca="1">ROUND(J20+(RAND()-0.5)*0.08,2)</f>
        <v>2.78</v>
      </c>
      <c r="L20" s="640">
        <f ca="1">+J20-K20</f>
        <v>-2.0000000000000018E-2</v>
      </c>
      <c r="M20" s="640">
        <v>1.3</v>
      </c>
      <c r="N20" s="641">
        <f ca="1">ROUND(M20+(RAND()-0.5)*0.08,2)</f>
        <v>1.29</v>
      </c>
      <c r="O20" s="640">
        <f ca="1">+M20-N20</f>
        <v>1.0000000000000009E-2</v>
      </c>
      <c r="P20" s="640">
        <v>252.61</v>
      </c>
      <c r="Q20" s="641">
        <f ca="1">ROUND(P20+(RAND()-0.5)*0.08,2)</f>
        <v>252.64</v>
      </c>
      <c r="R20" s="640">
        <f ca="1">+P20-Q20</f>
        <v>-2.9999999999972715E-2</v>
      </c>
      <c r="S20" s="640">
        <v>253.16</v>
      </c>
      <c r="T20" s="641">
        <f ca="1">ROUND(S20+(RAND()-0.5)*0.08,2)</f>
        <v>253.14</v>
      </c>
      <c r="U20" s="640">
        <f ca="1">+S20-T20</f>
        <v>2.0000000000010232E-2</v>
      </c>
      <c r="V20" s="636"/>
    </row>
    <row r="21" spans="1:22" ht="26.25" customHeight="1">
      <c r="A21" s="636">
        <v>2</v>
      </c>
      <c r="B21" s="636">
        <v>3</v>
      </c>
      <c r="C21" s="638">
        <v>440207.58</v>
      </c>
      <c r="D21" s="641">
        <v>2.75</v>
      </c>
      <c r="E21" s="641">
        <f t="shared" ref="E21:E33" ca="1" si="0">ROUND(D21+(RAND()-0.5)*0.08,2)</f>
        <v>2.73</v>
      </c>
      <c r="F21" s="640">
        <f t="shared" ref="F21:F28" ca="1" si="1">+D21-E21</f>
        <v>2.0000000000000018E-2</v>
      </c>
      <c r="G21" s="640">
        <v>0.61</v>
      </c>
      <c r="H21" s="641">
        <f t="shared" ref="H21:H33" ca="1" si="2">ROUND(G21+(RAND()-0.5)*0.08,2)</f>
        <v>0.6</v>
      </c>
      <c r="I21" s="640">
        <f t="shared" ref="I21:I28" ca="1" si="3">+G21-H21</f>
        <v>1.0000000000000009E-2</v>
      </c>
      <c r="J21" s="640">
        <v>2.79</v>
      </c>
      <c r="K21" s="641">
        <f t="shared" ref="K21:K33" ca="1" si="4">ROUND(J21+(RAND()-0.5)*0.08,2)</f>
        <v>2.79</v>
      </c>
      <c r="L21" s="640">
        <f t="shared" ref="L21:L28" ca="1" si="5">+J21-K21</f>
        <v>0</v>
      </c>
      <c r="M21" s="640">
        <v>1.3</v>
      </c>
      <c r="N21" s="641">
        <f t="shared" ref="N21:N33" ca="1" si="6">ROUND(M21+(RAND()-0.5)*0.08,2)</f>
        <v>1.28</v>
      </c>
      <c r="O21" s="640">
        <f t="shared" ref="O21:O28" ca="1" si="7">+M21-N21</f>
        <v>2.0000000000000018E-2</v>
      </c>
      <c r="P21" s="640">
        <v>252.63</v>
      </c>
      <c r="Q21" s="641">
        <f t="shared" ref="Q21:Q33" ca="1" si="8">ROUND(P21+(RAND()-0.5)*0.08,2)</f>
        <v>252.65</v>
      </c>
      <c r="R21" s="640">
        <f t="shared" ref="R21:R28" ca="1" si="9">+P21-Q21</f>
        <v>-2.0000000000010232E-2</v>
      </c>
      <c r="S21" s="640">
        <v>253.18</v>
      </c>
      <c r="T21" s="641">
        <f t="shared" ref="T21:T33" ca="1" si="10">ROUND(S21+(RAND()-0.5)*0.08,2)</f>
        <v>253.21</v>
      </c>
      <c r="U21" s="640">
        <f t="shared" ref="U21:U28" ca="1" si="11">+S21-T21</f>
        <v>-3.0000000000001137E-2</v>
      </c>
      <c r="V21" s="636"/>
    </row>
    <row r="22" spans="1:22" ht="26.25" customHeight="1">
      <c r="A22" s="636">
        <v>3</v>
      </c>
      <c r="B22" s="636" t="s">
        <v>675</v>
      </c>
      <c r="C22" s="638">
        <v>440212.18</v>
      </c>
      <c r="D22" s="641">
        <v>2.75</v>
      </c>
      <c r="E22" s="641">
        <f t="shared" ca="1" si="0"/>
        <v>2.75</v>
      </c>
      <c r="F22" s="640">
        <f t="shared" ca="1" si="1"/>
        <v>0</v>
      </c>
      <c r="G22" s="640">
        <v>0.73</v>
      </c>
      <c r="H22" s="641">
        <f t="shared" ca="1" si="2"/>
        <v>0.74</v>
      </c>
      <c r="I22" s="640">
        <f t="shared" ca="1" si="3"/>
        <v>-1.0000000000000009E-2</v>
      </c>
      <c r="J22" s="640">
        <v>2.83</v>
      </c>
      <c r="K22" s="641">
        <f t="shared" ca="1" si="4"/>
        <v>2.82</v>
      </c>
      <c r="L22" s="640">
        <f t="shared" ca="1" si="5"/>
        <v>1.0000000000000231E-2</v>
      </c>
      <c r="M22" s="640">
        <v>1.3</v>
      </c>
      <c r="N22" s="641">
        <f t="shared" ca="1" si="6"/>
        <v>1.31</v>
      </c>
      <c r="O22" s="640">
        <f t="shared" ca="1" si="7"/>
        <v>-1.0000000000000009E-2</v>
      </c>
      <c r="P22" s="640">
        <v>252.63</v>
      </c>
      <c r="Q22" s="641">
        <f t="shared" ca="1" si="8"/>
        <v>252.67</v>
      </c>
      <c r="R22" s="640">
        <f t="shared" ca="1" si="9"/>
        <v>-3.9999999999992042E-2</v>
      </c>
      <c r="S22" s="640">
        <v>253.18</v>
      </c>
      <c r="T22" s="641">
        <f t="shared" ca="1" si="10"/>
        <v>253.15</v>
      </c>
      <c r="U22" s="640">
        <f t="shared" ca="1" si="11"/>
        <v>3.0000000000001137E-2</v>
      </c>
      <c r="V22" s="636"/>
    </row>
    <row r="23" spans="1:22" ht="26.25" customHeight="1">
      <c r="A23" s="636">
        <v>4</v>
      </c>
      <c r="B23" s="636">
        <v>4</v>
      </c>
      <c r="C23" s="638">
        <v>440213.18</v>
      </c>
      <c r="D23" s="641">
        <v>2.75</v>
      </c>
      <c r="E23" s="641">
        <f t="shared" ca="1" si="0"/>
        <v>2.72</v>
      </c>
      <c r="F23" s="640">
        <f t="shared" ca="1" si="1"/>
        <v>2.9999999999999805E-2</v>
      </c>
      <c r="G23" s="640">
        <v>0.76</v>
      </c>
      <c r="H23" s="641">
        <f t="shared" ca="1" si="2"/>
        <v>0.76</v>
      </c>
      <c r="I23" s="640">
        <f t="shared" ca="1" si="3"/>
        <v>0</v>
      </c>
      <c r="J23" s="640">
        <v>2.84</v>
      </c>
      <c r="K23" s="641">
        <f t="shared" ca="1" si="4"/>
        <v>2.81</v>
      </c>
      <c r="L23" s="640">
        <f t="shared" ca="1" si="5"/>
        <v>2.9999999999999805E-2</v>
      </c>
      <c r="M23" s="640">
        <v>1.3</v>
      </c>
      <c r="N23" s="641">
        <f t="shared" ca="1" si="6"/>
        <v>1.33</v>
      </c>
      <c r="O23" s="640">
        <f t="shared" ca="1" si="7"/>
        <v>-3.0000000000000027E-2</v>
      </c>
      <c r="P23" s="640">
        <v>252.63</v>
      </c>
      <c r="Q23" s="641">
        <f t="shared" ca="1" si="8"/>
        <v>252.6</v>
      </c>
      <c r="R23" s="640">
        <f t="shared" ca="1" si="9"/>
        <v>3.0000000000001137E-2</v>
      </c>
      <c r="S23" s="640">
        <v>253.18</v>
      </c>
      <c r="T23" s="641">
        <f t="shared" ca="1" si="10"/>
        <v>253.18</v>
      </c>
      <c r="U23" s="640">
        <f t="shared" ca="1" si="11"/>
        <v>0</v>
      </c>
      <c r="V23" s="636"/>
    </row>
    <row r="24" spans="1:22" ht="26.25" customHeight="1">
      <c r="A24" s="636">
        <v>5</v>
      </c>
      <c r="B24" s="636">
        <v>5</v>
      </c>
      <c r="C24" s="638">
        <v>440219.31</v>
      </c>
      <c r="D24" s="641">
        <v>2.75</v>
      </c>
      <c r="E24" s="641">
        <f t="shared" ca="1" si="0"/>
        <v>2.75</v>
      </c>
      <c r="F24" s="640">
        <f t="shared" ca="1" si="1"/>
        <v>0</v>
      </c>
      <c r="G24" s="640">
        <v>0.98</v>
      </c>
      <c r="H24" s="641">
        <f t="shared" ca="1" si="2"/>
        <v>0.98</v>
      </c>
      <c r="I24" s="640">
        <f t="shared" ca="1" si="3"/>
        <v>0</v>
      </c>
      <c r="J24" s="640">
        <v>2.83</v>
      </c>
      <c r="K24" s="641">
        <f t="shared" ca="1" si="4"/>
        <v>2.8</v>
      </c>
      <c r="L24" s="640">
        <f t="shared" ca="1" si="5"/>
        <v>3.0000000000000249E-2</v>
      </c>
      <c r="M24" s="640">
        <v>1.3</v>
      </c>
      <c r="N24" s="641">
        <f t="shared" ca="1" si="6"/>
        <v>1.26</v>
      </c>
      <c r="O24" s="640">
        <f t="shared" ca="1" si="7"/>
        <v>4.0000000000000036E-2</v>
      </c>
      <c r="P24" s="640">
        <v>252.78</v>
      </c>
      <c r="Q24" s="641">
        <f t="shared" ca="1" si="8"/>
        <v>252.81</v>
      </c>
      <c r="R24" s="640">
        <f t="shared" ca="1" si="9"/>
        <v>-3.0000000000001137E-2</v>
      </c>
      <c r="S24" s="640">
        <v>253.33</v>
      </c>
      <c r="T24" s="641">
        <f t="shared" ca="1" si="10"/>
        <v>253.34</v>
      </c>
      <c r="U24" s="640">
        <f t="shared" ca="1" si="11"/>
        <v>-9.9999999999909051E-3</v>
      </c>
      <c r="V24" s="636"/>
    </row>
    <row r="25" spans="1:22" ht="26.25" customHeight="1">
      <c r="A25" s="636">
        <v>6</v>
      </c>
      <c r="B25" s="636" t="s">
        <v>676</v>
      </c>
      <c r="C25" s="638">
        <v>440224.36</v>
      </c>
      <c r="D25" s="641">
        <v>2.78</v>
      </c>
      <c r="E25" s="641">
        <f t="shared" ca="1" si="0"/>
        <v>2.82</v>
      </c>
      <c r="F25" s="640">
        <f t="shared" ca="1" si="1"/>
        <v>-4.0000000000000036E-2</v>
      </c>
      <c r="G25" s="640">
        <v>1.1399999999999999</v>
      </c>
      <c r="H25" s="641">
        <f t="shared" ca="1" si="2"/>
        <v>1.1299999999999999</v>
      </c>
      <c r="I25" s="640">
        <f t="shared" ca="1" si="3"/>
        <v>1.0000000000000009E-2</v>
      </c>
      <c r="J25" s="640">
        <v>2.83</v>
      </c>
      <c r="K25" s="641">
        <f t="shared" ca="1" si="4"/>
        <v>2.87</v>
      </c>
      <c r="L25" s="640">
        <f t="shared" ca="1" si="5"/>
        <v>-4.0000000000000036E-2</v>
      </c>
      <c r="M25" s="640">
        <v>1.3</v>
      </c>
      <c r="N25" s="641">
        <f t="shared" ca="1" si="6"/>
        <v>1.34</v>
      </c>
      <c r="O25" s="640">
        <f t="shared" ca="1" si="7"/>
        <v>-4.0000000000000036E-2</v>
      </c>
      <c r="P25" s="640">
        <v>252.89</v>
      </c>
      <c r="Q25" s="641">
        <f t="shared" ca="1" si="8"/>
        <v>252.89</v>
      </c>
      <c r="R25" s="640">
        <f t="shared" ca="1" si="9"/>
        <v>0</v>
      </c>
      <c r="S25" s="640">
        <v>253.44</v>
      </c>
      <c r="T25" s="641">
        <f t="shared" ca="1" si="10"/>
        <v>253.45</v>
      </c>
      <c r="U25" s="640">
        <f t="shared" ca="1" si="11"/>
        <v>-9.9999999999909051E-3</v>
      </c>
      <c r="V25" s="636"/>
    </row>
    <row r="26" spans="1:22" ht="26.25" customHeight="1">
      <c r="A26" s="636">
        <v>7</v>
      </c>
      <c r="B26" s="636">
        <v>6</v>
      </c>
      <c r="C26" s="638">
        <v>440227.36</v>
      </c>
      <c r="D26" s="641">
        <v>2.78</v>
      </c>
      <c r="E26" s="641">
        <f t="shared" ca="1" si="0"/>
        <v>2.74</v>
      </c>
      <c r="F26" s="640">
        <f t="shared" ca="1" si="1"/>
        <v>3.9999999999999591E-2</v>
      </c>
      <c r="G26" s="640">
        <v>1.1299999999999999</v>
      </c>
      <c r="H26" s="641">
        <f t="shared" ca="1" si="2"/>
        <v>1.1200000000000001</v>
      </c>
      <c r="I26" s="640">
        <f t="shared" ca="1" si="3"/>
        <v>9.9999999999997868E-3</v>
      </c>
      <c r="J26" s="640">
        <v>2.85</v>
      </c>
      <c r="K26" s="641">
        <f t="shared" ca="1" si="4"/>
        <v>2.87</v>
      </c>
      <c r="L26" s="640">
        <f t="shared" ca="1" si="5"/>
        <v>-2.0000000000000018E-2</v>
      </c>
      <c r="M26" s="640">
        <v>1.3</v>
      </c>
      <c r="N26" s="641">
        <f t="shared" ca="1" si="6"/>
        <v>1.32</v>
      </c>
      <c r="O26" s="640">
        <f t="shared" ca="1" si="7"/>
        <v>-2.0000000000000018E-2</v>
      </c>
      <c r="P26" s="640">
        <v>252.9</v>
      </c>
      <c r="Q26" s="641">
        <f t="shared" ca="1" si="8"/>
        <v>252.94</v>
      </c>
      <c r="R26" s="640">
        <f t="shared" ca="1" si="9"/>
        <v>-3.9999999999992042E-2</v>
      </c>
      <c r="S26" s="640">
        <v>253.45</v>
      </c>
      <c r="T26" s="641">
        <f t="shared" ca="1" si="10"/>
        <v>253.46</v>
      </c>
      <c r="U26" s="640">
        <f t="shared" ca="1" si="11"/>
        <v>-1.0000000000019327E-2</v>
      </c>
      <c r="V26" s="636"/>
    </row>
    <row r="27" spans="1:22" ht="26.25" customHeight="1">
      <c r="A27" s="636">
        <v>8</v>
      </c>
      <c r="B27" s="636">
        <v>7</v>
      </c>
      <c r="C27" s="638">
        <v>440232.49</v>
      </c>
      <c r="D27" s="641">
        <v>2.85</v>
      </c>
      <c r="E27" s="641">
        <f t="shared" ca="1" si="0"/>
        <v>2.88</v>
      </c>
      <c r="F27" s="640">
        <f t="shared" ca="1" si="1"/>
        <v>-2.9999999999999805E-2</v>
      </c>
      <c r="G27" s="640">
        <v>1.08</v>
      </c>
      <c r="H27" s="641">
        <f t="shared" ca="1" si="2"/>
        <v>1.1000000000000001</v>
      </c>
      <c r="I27" s="640">
        <f t="shared" ca="1" si="3"/>
        <v>-2.0000000000000018E-2</v>
      </c>
      <c r="J27" s="640">
        <v>2.81</v>
      </c>
      <c r="K27" s="641">
        <f t="shared" ca="1" si="4"/>
        <v>2.79</v>
      </c>
      <c r="L27" s="640">
        <f t="shared" ca="1" si="5"/>
        <v>2.0000000000000018E-2</v>
      </c>
      <c r="M27" s="640">
        <v>1.3</v>
      </c>
      <c r="N27" s="641">
        <f t="shared" ca="1" si="6"/>
        <v>1.31</v>
      </c>
      <c r="O27" s="640">
        <f t="shared" ca="1" si="7"/>
        <v>-1.0000000000000009E-2</v>
      </c>
      <c r="P27" s="640">
        <v>252.98</v>
      </c>
      <c r="Q27" s="641">
        <f t="shared" ca="1" si="8"/>
        <v>252.99</v>
      </c>
      <c r="R27" s="640">
        <f t="shared" ca="1" si="9"/>
        <v>-1.0000000000019327E-2</v>
      </c>
      <c r="S27" s="640">
        <v>253.53</v>
      </c>
      <c r="T27" s="641">
        <f t="shared" ca="1" si="10"/>
        <v>253.49</v>
      </c>
      <c r="U27" s="640">
        <f t="shared" ca="1" si="11"/>
        <v>3.9999999999992042E-2</v>
      </c>
      <c r="V27" s="636"/>
    </row>
    <row r="28" spans="1:22" ht="26.25" customHeight="1">
      <c r="A28" s="636">
        <v>9</v>
      </c>
      <c r="B28" s="636">
        <v>8</v>
      </c>
      <c r="C28" s="638">
        <v>440238.34</v>
      </c>
      <c r="D28" s="641">
        <v>2.8</v>
      </c>
      <c r="E28" s="641">
        <f t="shared" ca="1" si="0"/>
        <v>2.79</v>
      </c>
      <c r="F28" s="640">
        <f t="shared" ca="1" si="1"/>
        <v>9.9999999999997868E-3</v>
      </c>
      <c r="G28" s="640">
        <v>1.1200000000000001</v>
      </c>
      <c r="H28" s="641">
        <f t="shared" ca="1" si="2"/>
        <v>1.1000000000000001</v>
      </c>
      <c r="I28" s="640">
        <f t="shared" ca="1" si="3"/>
        <v>2.0000000000000018E-2</v>
      </c>
      <c r="J28" s="640">
        <v>2.82</v>
      </c>
      <c r="K28" s="641">
        <f t="shared" ca="1" si="4"/>
        <v>2.83</v>
      </c>
      <c r="L28" s="640">
        <f t="shared" ca="1" si="5"/>
        <v>-1.0000000000000231E-2</v>
      </c>
      <c r="M28" s="640">
        <v>1.3</v>
      </c>
      <c r="N28" s="641">
        <f t="shared" ca="1" si="6"/>
        <v>1.28</v>
      </c>
      <c r="O28" s="640">
        <f t="shared" ca="1" si="7"/>
        <v>2.0000000000000018E-2</v>
      </c>
      <c r="P28" s="640">
        <v>253.08</v>
      </c>
      <c r="Q28" s="641">
        <f t="shared" ca="1" si="8"/>
        <v>253.05</v>
      </c>
      <c r="R28" s="640">
        <f t="shared" ca="1" si="9"/>
        <v>3.0000000000001137E-2</v>
      </c>
      <c r="S28" s="640">
        <v>253.63</v>
      </c>
      <c r="T28" s="641">
        <f t="shared" ca="1" si="10"/>
        <v>253.62</v>
      </c>
      <c r="U28" s="640">
        <f t="shared" ca="1" si="11"/>
        <v>9.9999999999909051E-3</v>
      </c>
      <c r="V28" s="636"/>
    </row>
    <row r="29" spans="1:22" ht="26.25" customHeight="1">
      <c r="A29" s="636">
        <v>10</v>
      </c>
      <c r="B29" s="636">
        <v>9</v>
      </c>
      <c r="C29" s="638">
        <v>440243.77</v>
      </c>
      <c r="D29" s="641">
        <v>2.75</v>
      </c>
      <c r="E29" s="641">
        <f t="shared" ca="1" si="0"/>
        <v>2.72</v>
      </c>
      <c r="F29" s="640">
        <f t="shared" ref="F29:F33" ca="1" si="12">+D29-E29</f>
        <v>2.9999999999999805E-2</v>
      </c>
      <c r="G29" s="640">
        <v>1.17</v>
      </c>
      <c r="H29" s="641">
        <f t="shared" ca="1" si="2"/>
        <v>1.18</v>
      </c>
      <c r="I29" s="640">
        <f t="shared" ref="I29:I33" ca="1" si="13">+G29-H29</f>
        <v>-1.0000000000000009E-2</v>
      </c>
      <c r="J29" s="640">
        <v>2.83</v>
      </c>
      <c r="K29" s="641">
        <f t="shared" ca="1" si="4"/>
        <v>2.85</v>
      </c>
      <c r="L29" s="640">
        <f t="shared" ref="L29:L33" ca="1" si="14">+J29-K29</f>
        <v>-2.0000000000000018E-2</v>
      </c>
      <c r="M29" s="640">
        <v>1.3</v>
      </c>
      <c r="N29" s="641">
        <f t="shared" ca="1" si="6"/>
        <v>1.28</v>
      </c>
      <c r="O29" s="640">
        <f t="shared" ref="O29:O33" ca="1" si="15">+M29-N29</f>
        <v>2.0000000000000018E-2</v>
      </c>
      <c r="P29" s="640">
        <v>253.08</v>
      </c>
      <c r="Q29" s="641">
        <f t="shared" ca="1" si="8"/>
        <v>253.09</v>
      </c>
      <c r="R29" s="640">
        <f t="shared" ref="R29:R33" ca="1" si="16">+P29-Q29</f>
        <v>-9.9999999999909051E-3</v>
      </c>
      <c r="S29" s="640">
        <v>253.63</v>
      </c>
      <c r="T29" s="641">
        <f t="shared" ca="1" si="10"/>
        <v>253.63</v>
      </c>
      <c r="U29" s="640">
        <f t="shared" ref="U29:U33" ca="1" si="17">+S29-T29</f>
        <v>0</v>
      </c>
      <c r="V29" s="636"/>
    </row>
    <row r="30" spans="1:22" ht="26.25" customHeight="1">
      <c r="A30" s="636">
        <v>11</v>
      </c>
      <c r="B30" s="636">
        <v>10</v>
      </c>
      <c r="C30" s="638">
        <v>440250.6</v>
      </c>
      <c r="D30" s="641">
        <v>2.78</v>
      </c>
      <c r="E30" s="641">
        <f t="shared" ca="1" si="0"/>
        <v>2.77</v>
      </c>
      <c r="F30" s="640">
        <f t="shared" ca="1" si="12"/>
        <v>9.9999999999997868E-3</v>
      </c>
      <c r="G30" s="640">
        <v>1.1399999999999999</v>
      </c>
      <c r="H30" s="641">
        <f t="shared" ca="1" si="2"/>
        <v>1.1599999999999999</v>
      </c>
      <c r="I30" s="640">
        <f t="shared" ca="1" si="13"/>
        <v>-2.0000000000000018E-2</v>
      </c>
      <c r="J30" s="640">
        <v>2.83</v>
      </c>
      <c r="K30" s="641">
        <f t="shared" ca="1" si="4"/>
        <v>2.86</v>
      </c>
      <c r="L30" s="640">
        <f t="shared" ca="1" si="14"/>
        <v>-2.9999999999999805E-2</v>
      </c>
      <c r="M30" s="640">
        <v>1.3</v>
      </c>
      <c r="N30" s="641">
        <f t="shared" ca="1" si="6"/>
        <v>1.32</v>
      </c>
      <c r="O30" s="640">
        <f t="shared" ca="1" si="15"/>
        <v>-2.0000000000000018E-2</v>
      </c>
      <c r="P30" s="640">
        <v>253.24</v>
      </c>
      <c r="Q30" s="641">
        <f t="shared" ca="1" si="8"/>
        <v>253.22</v>
      </c>
      <c r="R30" s="640">
        <f t="shared" ca="1" si="16"/>
        <v>2.0000000000010232E-2</v>
      </c>
      <c r="S30" s="640">
        <v>253.79</v>
      </c>
      <c r="T30" s="641">
        <f t="shared" ca="1" si="10"/>
        <v>253.78</v>
      </c>
      <c r="U30" s="640">
        <f t="shared" ca="1" si="17"/>
        <v>9.9999999999909051E-3</v>
      </c>
      <c r="V30" s="636"/>
    </row>
    <row r="31" spans="1:22" ht="26.25" customHeight="1">
      <c r="A31" s="636">
        <v>12</v>
      </c>
      <c r="B31" s="636">
        <v>11</v>
      </c>
      <c r="C31" s="638">
        <v>440256.9</v>
      </c>
      <c r="D31" s="641">
        <v>2.84</v>
      </c>
      <c r="E31" s="641">
        <f t="shared" ca="1" si="0"/>
        <v>2.82</v>
      </c>
      <c r="F31" s="640">
        <f t="shared" ca="1" si="12"/>
        <v>2.0000000000000018E-2</v>
      </c>
      <c r="G31" s="640">
        <v>1.1000000000000001</v>
      </c>
      <c r="H31" s="641">
        <f t="shared" ca="1" si="2"/>
        <v>1.1000000000000001</v>
      </c>
      <c r="I31" s="640">
        <f t="shared" ca="1" si="13"/>
        <v>0</v>
      </c>
      <c r="J31" s="640">
        <v>2.79</v>
      </c>
      <c r="K31" s="641">
        <f t="shared" ca="1" si="4"/>
        <v>2.76</v>
      </c>
      <c r="L31" s="640">
        <f t="shared" ca="1" si="14"/>
        <v>3.0000000000000249E-2</v>
      </c>
      <c r="M31" s="640">
        <v>1.3</v>
      </c>
      <c r="N31" s="641">
        <f t="shared" ca="1" si="6"/>
        <v>1.33</v>
      </c>
      <c r="O31" s="640">
        <f t="shared" ca="1" si="15"/>
        <v>-3.0000000000000027E-2</v>
      </c>
      <c r="P31" s="640">
        <v>253.52</v>
      </c>
      <c r="Q31" s="641">
        <f t="shared" ca="1" si="8"/>
        <v>253.55</v>
      </c>
      <c r="R31" s="640">
        <f t="shared" ca="1" si="16"/>
        <v>-3.0000000000001137E-2</v>
      </c>
      <c r="S31" s="640">
        <v>254.07</v>
      </c>
      <c r="T31" s="641">
        <f t="shared" ca="1" si="10"/>
        <v>254.04</v>
      </c>
      <c r="U31" s="640">
        <f t="shared" ca="1" si="17"/>
        <v>3.0000000000001137E-2</v>
      </c>
      <c r="V31" s="636"/>
    </row>
    <row r="32" spans="1:22" ht="26.25" customHeight="1">
      <c r="A32" s="636">
        <v>13</v>
      </c>
      <c r="B32" s="636" t="s">
        <v>677</v>
      </c>
      <c r="C32" s="638">
        <v>440259.5</v>
      </c>
      <c r="D32" s="641">
        <v>2.8</v>
      </c>
      <c r="E32" s="641">
        <f t="shared" ca="1" si="0"/>
        <v>2.8</v>
      </c>
      <c r="F32" s="640">
        <f t="shared" ca="1" si="12"/>
        <v>0</v>
      </c>
      <c r="G32" s="640">
        <v>1.1200000000000001</v>
      </c>
      <c r="H32" s="641">
        <f t="shared" ca="1" si="2"/>
        <v>1.0900000000000001</v>
      </c>
      <c r="I32" s="640">
        <f t="shared" ca="1" si="13"/>
        <v>3.0000000000000027E-2</v>
      </c>
      <c r="J32" s="640">
        <v>2.83</v>
      </c>
      <c r="K32" s="641">
        <f t="shared" ca="1" si="4"/>
        <v>2.85</v>
      </c>
      <c r="L32" s="640">
        <f t="shared" ca="1" si="14"/>
        <v>-2.0000000000000018E-2</v>
      </c>
      <c r="M32" s="640">
        <v>1.3</v>
      </c>
      <c r="N32" s="641">
        <f t="shared" ca="1" si="6"/>
        <v>1.29</v>
      </c>
      <c r="O32" s="640">
        <f t="shared" ca="1" si="15"/>
        <v>1.0000000000000009E-2</v>
      </c>
      <c r="P32" s="640">
        <v>253.52</v>
      </c>
      <c r="Q32" s="641">
        <f t="shared" ca="1" si="8"/>
        <v>253.54</v>
      </c>
      <c r="R32" s="640">
        <f t="shared" ca="1" si="16"/>
        <v>-1.999999999998181E-2</v>
      </c>
      <c r="S32" s="640">
        <v>254.07</v>
      </c>
      <c r="T32" s="641">
        <f t="shared" ca="1" si="10"/>
        <v>254.11</v>
      </c>
      <c r="U32" s="640">
        <f t="shared" ca="1" si="17"/>
        <v>-4.0000000000020464E-2</v>
      </c>
      <c r="V32" s="636"/>
    </row>
    <row r="33" spans="1:22" ht="26.25" customHeight="1">
      <c r="A33" s="636">
        <v>14</v>
      </c>
      <c r="B33" s="636">
        <v>12</v>
      </c>
      <c r="C33" s="638">
        <v>440261.7</v>
      </c>
      <c r="D33" s="641">
        <v>2.8</v>
      </c>
      <c r="E33" s="641">
        <f t="shared" ca="1" si="0"/>
        <v>2.8</v>
      </c>
      <c r="F33" s="640">
        <f t="shared" ca="1" si="12"/>
        <v>0</v>
      </c>
      <c r="G33" s="640">
        <v>1.1599999999999999</v>
      </c>
      <c r="H33" s="641">
        <f t="shared" ca="1" si="2"/>
        <v>1.1499999999999999</v>
      </c>
      <c r="I33" s="640">
        <f t="shared" ca="1" si="13"/>
        <v>1.0000000000000009E-2</v>
      </c>
      <c r="J33" s="640">
        <v>2.85</v>
      </c>
      <c r="K33" s="641">
        <f t="shared" ca="1" si="4"/>
        <v>2.82</v>
      </c>
      <c r="L33" s="640">
        <f t="shared" ca="1" si="14"/>
        <v>3.0000000000000249E-2</v>
      </c>
      <c r="M33" s="640">
        <v>1.3</v>
      </c>
      <c r="N33" s="641">
        <f t="shared" ca="1" si="6"/>
        <v>1.28</v>
      </c>
      <c r="O33" s="640">
        <f t="shared" ca="1" si="15"/>
        <v>2.0000000000000018E-2</v>
      </c>
      <c r="P33" s="640">
        <v>253.54</v>
      </c>
      <c r="Q33" s="641">
        <f t="shared" ca="1" si="8"/>
        <v>253.54</v>
      </c>
      <c r="R33" s="640">
        <f t="shared" ca="1" si="16"/>
        <v>0</v>
      </c>
      <c r="S33" s="640">
        <v>254.09</v>
      </c>
      <c r="T33" s="641">
        <f t="shared" ca="1" si="10"/>
        <v>254.09</v>
      </c>
      <c r="U33" s="640">
        <f t="shared" ca="1" si="17"/>
        <v>0</v>
      </c>
      <c r="V33" s="636"/>
    </row>
    <row r="34" spans="1:22">
      <c r="A34" s="60" t="s">
        <v>1573</v>
      </c>
    </row>
    <row r="35" spans="1:22" ht="33.75" customHeight="1">
      <c r="A35" s="753" t="s">
        <v>1572</v>
      </c>
      <c r="B35" s="753"/>
      <c r="C35" s="753"/>
      <c r="D35" s="753"/>
      <c r="E35" s="753"/>
      <c r="F35" s="753"/>
      <c r="G35" s="753"/>
      <c r="H35" s="753"/>
      <c r="I35" s="753"/>
      <c r="J35" s="753"/>
      <c r="K35" s="753"/>
      <c r="L35" s="753"/>
      <c r="M35" s="753"/>
      <c r="N35" s="753"/>
      <c r="O35" s="753"/>
      <c r="P35" s="753"/>
      <c r="Q35" s="753"/>
      <c r="R35" s="753"/>
      <c r="S35" s="753"/>
      <c r="T35" s="753"/>
      <c r="U35" s="753"/>
      <c r="V35" s="753"/>
    </row>
    <row r="37" spans="1:22">
      <c r="A37" s="699" t="s">
        <v>224</v>
      </c>
      <c r="B37" s="699"/>
      <c r="C37" s="699"/>
      <c r="D37" s="699"/>
      <c r="E37" s="699"/>
      <c r="F37" s="699" t="s">
        <v>225</v>
      </c>
      <c r="G37" s="699"/>
      <c r="H37" s="699"/>
      <c r="I37" s="699"/>
      <c r="J37" s="699"/>
      <c r="K37" s="699"/>
      <c r="L37" s="699"/>
      <c r="M37" s="699"/>
      <c r="N37" s="699" t="s">
        <v>1032</v>
      </c>
      <c r="O37" s="699"/>
      <c r="P37" s="699"/>
      <c r="Q37" s="699"/>
      <c r="R37" s="699" t="s">
        <v>89</v>
      </c>
      <c r="S37" s="699"/>
      <c r="T37" s="699"/>
      <c r="U37" s="699"/>
      <c r="V37" s="699"/>
    </row>
    <row r="43" spans="1:22">
      <c r="A43" s="699" t="s">
        <v>154</v>
      </c>
      <c r="B43" s="699"/>
      <c r="C43" s="699"/>
      <c r="D43" s="699"/>
      <c r="E43" s="699"/>
      <c r="F43" s="699" t="s">
        <v>1034</v>
      </c>
      <c r="G43" s="699"/>
      <c r="H43" s="699"/>
      <c r="I43" s="699"/>
      <c r="J43" s="699"/>
      <c r="K43" s="699"/>
      <c r="L43" s="699"/>
      <c r="M43" s="699"/>
      <c r="N43" s="699" t="s">
        <v>1033</v>
      </c>
      <c r="O43" s="699"/>
      <c r="P43" s="699"/>
      <c r="Q43" s="699"/>
      <c r="R43" s="699" t="s">
        <v>964</v>
      </c>
      <c r="S43" s="699"/>
      <c r="T43" s="699"/>
      <c r="U43" s="699"/>
      <c r="V43" s="699"/>
    </row>
  </sheetData>
  <mergeCells count="21">
    <mergeCell ref="A35:V35"/>
    <mergeCell ref="A37:E37"/>
    <mergeCell ref="F37:M37"/>
    <mergeCell ref="N37:Q37"/>
    <mergeCell ref="R37:V37"/>
    <mergeCell ref="A43:E43"/>
    <mergeCell ref="F43:M43"/>
    <mergeCell ref="N43:Q43"/>
    <mergeCell ref="R43:V43"/>
    <mergeCell ref="A1:V1"/>
    <mergeCell ref="A2:V2"/>
    <mergeCell ref="A5:N5"/>
    <mergeCell ref="A18:A19"/>
    <mergeCell ref="B18:B19"/>
    <mergeCell ref="C18:C19"/>
    <mergeCell ref="D18:F18"/>
    <mergeCell ref="G18:I18"/>
    <mergeCell ref="J18:L18"/>
    <mergeCell ref="M18:O18"/>
    <mergeCell ref="P18:R18"/>
    <mergeCell ref="S18:U18"/>
  </mergeCells>
  <pageMargins left="0.4" right="0.44" top="0.69" bottom="0.36" header="0.3" footer="0.3"/>
  <pageSetup paperSize="9" scale="78"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448D2-0855-40A6-8402-3B34C23D5F71}">
  <dimension ref="A1:AO38"/>
  <sheetViews>
    <sheetView view="pageBreakPreview" zoomScale="70" zoomScaleNormal="100" zoomScaleSheetLayoutView="70" workbookViewId="0">
      <selection activeCell="D20" sqref="A20:XFD21"/>
    </sheetView>
  </sheetViews>
  <sheetFormatPr defaultColWidth="9.125" defaultRowHeight="16.5"/>
  <cols>
    <col min="1" max="1" width="5.875" style="61" customWidth="1"/>
    <col min="2" max="2" width="6.375" style="61" customWidth="1"/>
    <col min="3" max="3" width="17.25" style="61" bestFit="1" customWidth="1"/>
    <col min="4" max="4" width="6" style="61" customWidth="1"/>
    <col min="5" max="5" width="5.75" style="61" customWidth="1"/>
    <col min="6" max="6" width="9" style="61" customWidth="1"/>
    <col min="7" max="8" width="6" style="61" customWidth="1"/>
    <col min="9" max="9" width="7.75" style="61" customWidth="1"/>
    <col min="10" max="10" width="7.125" style="61" customWidth="1"/>
    <col min="11" max="11" width="5.875" style="61" customWidth="1"/>
    <col min="12" max="12" width="7.125" style="61" customWidth="1"/>
    <col min="13" max="13" width="5.625" style="61" customWidth="1"/>
    <col min="14" max="14" width="6" style="61" customWidth="1"/>
    <col min="15" max="15" width="7.375" style="61" customWidth="1"/>
    <col min="16" max="17" width="6.375" style="61" customWidth="1"/>
    <col min="18" max="19" width="8.375" style="61" customWidth="1"/>
    <col min="20" max="20" width="8" style="61" customWidth="1"/>
    <col min="21" max="21" width="8.875" style="61" customWidth="1"/>
    <col min="22" max="22" width="8.625" style="61" customWidth="1"/>
    <col min="23" max="23" width="9.125" style="61" customWidth="1"/>
    <col min="24" max="25" width="9" style="61" customWidth="1"/>
    <col min="26" max="28" width="9.125" style="61"/>
    <col min="29" max="31" width="21.875" style="61" customWidth="1"/>
    <col min="32" max="32" width="58.875" style="61" customWidth="1"/>
    <col min="33" max="37" width="21.875" style="61" customWidth="1"/>
    <col min="38" max="38" width="43" style="61" customWidth="1"/>
    <col min="39" max="41" width="21.875" style="61" customWidth="1"/>
    <col min="42" max="16384" width="9.125" style="61"/>
  </cols>
  <sheetData>
    <row r="1" spans="1:41" ht="24.75" customHeight="1">
      <c r="A1" s="724" t="s">
        <v>1567</v>
      </c>
      <c r="B1" s="748"/>
      <c r="C1" s="748"/>
      <c r="D1" s="748"/>
      <c r="E1" s="748"/>
      <c r="F1" s="748"/>
      <c r="G1" s="748"/>
      <c r="H1" s="748"/>
      <c r="I1" s="748"/>
      <c r="J1" s="748"/>
      <c r="K1" s="748"/>
      <c r="L1" s="748"/>
      <c r="M1" s="748"/>
      <c r="N1" s="748"/>
      <c r="O1" s="748"/>
      <c r="P1" s="748"/>
      <c r="Q1" s="748"/>
      <c r="R1" s="748"/>
      <c r="S1" s="748"/>
      <c r="T1" s="748"/>
      <c r="U1" s="748"/>
      <c r="V1" s="748"/>
      <c r="W1" s="748"/>
      <c r="X1" s="748"/>
      <c r="Y1" s="748"/>
      <c r="AB1" s="164" t="s">
        <v>22</v>
      </c>
      <c r="AC1" s="164" t="s">
        <v>39</v>
      </c>
      <c r="AD1" s="164" t="s">
        <v>0</v>
      </c>
      <c r="AE1" s="164" t="s">
        <v>1</v>
      </c>
      <c r="AF1" s="164" t="s">
        <v>4</v>
      </c>
      <c r="AG1" s="164" t="s">
        <v>20</v>
      </c>
      <c r="AH1" s="164" t="s">
        <v>21</v>
      </c>
      <c r="AI1" s="164" t="s">
        <v>38</v>
      </c>
      <c r="AJ1" s="165" t="s">
        <v>3</v>
      </c>
      <c r="AK1" s="164" t="s">
        <v>2</v>
      </c>
      <c r="AL1" s="164" t="s">
        <v>5</v>
      </c>
      <c r="AM1" s="164" t="s">
        <v>14</v>
      </c>
      <c r="AN1" s="164" t="s">
        <v>43</v>
      </c>
      <c r="AO1" s="164" t="s">
        <v>35</v>
      </c>
    </row>
    <row r="2" spans="1:41">
      <c r="A2" s="749" t="str">
        <f>"(Kèm theo biên bản nghiệm thu số: "&amp;AC2&amp;")"</f>
        <v>(Kèm theo biên bản nghiệm thu số: 4/BBNT/KM440+630)</v>
      </c>
      <c r="B2" s="749"/>
      <c r="C2" s="749"/>
      <c r="D2" s="749"/>
      <c r="E2" s="749"/>
      <c r="F2" s="749"/>
      <c r="G2" s="749"/>
      <c r="H2" s="749"/>
      <c r="I2" s="749"/>
      <c r="J2" s="749"/>
      <c r="K2" s="749"/>
      <c r="L2" s="749"/>
      <c r="M2" s="749"/>
      <c r="N2" s="749"/>
      <c r="O2" s="749"/>
      <c r="P2" s="749"/>
      <c r="Q2" s="749"/>
      <c r="R2" s="749"/>
      <c r="S2" s="749"/>
      <c r="T2" s="749"/>
      <c r="U2" s="749"/>
      <c r="V2" s="749"/>
      <c r="W2" s="749"/>
      <c r="X2" s="749"/>
      <c r="Y2" s="749"/>
      <c r="AB2" s="166">
        <v>267</v>
      </c>
      <c r="AC2" s="167" t="str">
        <f>IFERROR(DGET(List!$C$1:$P$2242,AC1,$AB1:$AB2),"")</f>
        <v>4/BBNT/KM440+630</v>
      </c>
      <c r="AD2" s="168">
        <f>IFERROR(DGET(List!$C$1:$P$2242,AD1,$AB1:$AB2),"")</f>
        <v>46083</v>
      </c>
      <c r="AE2" s="167" t="str">
        <f>IFERROR(DGET(List!$C$1:$P$2242,AE1,$AB1:$AB2),"")</f>
        <v xml:space="preserve">Hố móng </v>
      </c>
      <c r="AF2" s="167" t="str">
        <f>IFERROR(DGET(List!$C$1:$P$2242,AF1,$AB1:$AB2),"")</f>
        <v>Hố móng tường chắn BTXM</v>
      </c>
      <c r="AG2" s="167">
        <f>IFERROR(DGET(List!$C$1:$P$2242,AG1,$AB1:$AB2),"")</f>
        <v>440626.15</v>
      </c>
      <c r="AH2" s="167">
        <f>IFERROR(DGET(List!$C$1:$P$2242,AH1,$AB1:$AB2),"")</f>
        <v>440641.09</v>
      </c>
      <c r="AI2" s="167" t="str">
        <f>IFERROR(DGET(List!$C$1:$P$2242,AI1,$AB1:$AB2),"")</f>
        <v>P</v>
      </c>
      <c r="AJ2" s="167" t="str">
        <f>IFERROR(DGET(List!$C$1:$P$2242,AJ1,$AB1:$AB2),"")</f>
        <v>- Đào móng đất C3: 63,33 m3
- Đào móng đất C4: 12,23 m3
- Đào móng đá cấp IV.2: 61,07m3</v>
      </c>
      <c r="AK2" s="167" t="str">
        <f>IFERROR(DGET(List!$C$1:$P$2242,AK1,$AB1:$AB2),"")</f>
        <v/>
      </c>
      <c r="AL2" s="167" t="str">
        <f>IFERROR(DGET(List!$C$1:$P$2242,AL1,$AB1:$AB2),"")</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AM2" s="167" t="str">
        <f>IFERROR(DGET(List!$C$1:$P$2242,AM1,$AB1:$AB2),"")</f>
        <v xml:space="preserve"> TCVN 9436-2012, TCVN 4447-2012 và các tiêu chuẩn, quy chuẩn hiện hành của nhà nước.</v>
      </c>
      <c r="AN2" s="167" t="str">
        <f>IFERROR(DGET(List!$C$1:$P$2242,AN1,$AB1:$AB2),"")</f>
        <v>4TP</v>
      </c>
      <c r="AO2" s="167" t="str">
        <f>IFERROR(DGET(List!$C$1:$P$2242,AO1,$AB1:$AB2),"")</f>
        <v>Tạ Khoa</v>
      </c>
    </row>
    <row r="3" spans="1:41" ht="10.5" customHeight="1">
      <c r="A3" s="637"/>
      <c r="B3" s="637"/>
      <c r="C3" s="637"/>
      <c r="D3" s="637"/>
      <c r="E3" s="637"/>
      <c r="F3" s="637"/>
      <c r="G3" s="637"/>
      <c r="H3" s="637"/>
      <c r="I3" s="637"/>
      <c r="J3" s="637"/>
      <c r="K3" s="637"/>
      <c r="L3" s="637"/>
      <c r="M3" s="637"/>
      <c r="N3" s="637"/>
      <c r="O3" s="637"/>
      <c r="P3" s="637"/>
      <c r="Q3" s="637"/>
      <c r="R3" s="637"/>
      <c r="S3" s="637"/>
      <c r="T3" s="637"/>
      <c r="U3" s="637"/>
      <c r="V3" s="637"/>
      <c r="W3" s="637"/>
      <c r="X3" s="637"/>
      <c r="Y3" s="637"/>
      <c r="AB3" s="642"/>
      <c r="AC3" s="643"/>
      <c r="AD3" s="644"/>
      <c r="AE3" s="643"/>
      <c r="AF3" s="643"/>
      <c r="AG3" s="643"/>
      <c r="AH3" s="643"/>
      <c r="AI3" s="643"/>
      <c r="AJ3" s="643"/>
      <c r="AK3" s="643"/>
      <c r="AL3" s="643"/>
      <c r="AM3" s="643"/>
      <c r="AN3" s="643"/>
      <c r="AO3" s="643"/>
    </row>
    <row r="4" spans="1:41">
      <c r="A4" s="637"/>
      <c r="B4" s="637"/>
      <c r="C4" s="637"/>
      <c r="D4" s="637"/>
      <c r="E4" s="637"/>
      <c r="F4" s="637"/>
      <c r="G4" s="637"/>
      <c r="H4" s="637"/>
      <c r="I4" s="637"/>
      <c r="J4" s="637"/>
      <c r="K4" s="637"/>
      <c r="L4" s="637"/>
      <c r="M4" s="637"/>
      <c r="N4" s="637"/>
      <c r="O4" s="637"/>
      <c r="P4" s="637"/>
      <c r="Q4" s="637"/>
      <c r="R4" s="637"/>
      <c r="S4" s="637"/>
      <c r="T4" s="637"/>
      <c r="U4" s="637"/>
      <c r="V4" s="637"/>
      <c r="W4" s="637"/>
      <c r="X4" s="637"/>
      <c r="Y4" s="637"/>
      <c r="AB4" s="642"/>
      <c r="AC4" s="643"/>
      <c r="AD4" s="644"/>
      <c r="AE4" s="643"/>
      <c r="AF4" s="643"/>
      <c r="AG4" s="643"/>
      <c r="AH4" s="643"/>
      <c r="AI4" s="643"/>
      <c r="AJ4" s="643"/>
      <c r="AK4" s="643"/>
      <c r="AL4" s="643"/>
      <c r="AM4" s="643"/>
      <c r="AN4" s="643"/>
      <c r="AO4" s="643"/>
    </row>
    <row r="5" spans="1:41">
      <c r="A5" s="64" t="s">
        <v>36</v>
      </c>
      <c r="R5" s="64" t="s">
        <v>1566</v>
      </c>
      <c r="AG5" s="182" t="str">
        <f>IFERROR("Km"&amp;INT(AG2/1000)&amp;"+" &amp; TEXT(MOD(INT(AG2),1000),"000") &amp; MID(TEXT(AG2,"0,00"),FIND(",",TEXT(AG2,"0,00")),99),"")</f>
        <v>Km440+626,15</v>
      </c>
      <c r="AH5" s="182" t="str">
        <f>IFERROR("Km"&amp;INT(AH2/1000)&amp;"+" &amp; TEXT(MOD(INT(AH2),1000),"000") &amp; MID(TEXT(AH2,"0,00"),FIND(",",TEXT(AH2,"0,00")),99),"")</f>
        <v>Km440+641,09</v>
      </c>
    </row>
    <row r="6" spans="1:41" ht="55.5" customHeight="1">
      <c r="A6" s="750" t="s">
        <v>1564</v>
      </c>
      <c r="B6" s="750"/>
      <c r="C6" s="750"/>
      <c r="D6" s="750"/>
      <c r="E6" s="750"/>
      <c r="F6" s="750"/>
      <c r="G6" s="750"/>
      <c r="H6" s="750"/>
      <c r="I6" s="750"/>
      <c r="J6" s="750"/>
      <c r="K6" s="750"/>
      <c r="L6" s="750"/>
      <c r="M6" s="750"/>
      <c r="N6" s="750"/>
      <c r="O6" s="639"/>
      <c r="P6" s="639"/>
      <c r="Q6" s="639"/>
      <c r="R6" s="639"/>
      <c r="S6" s="639"/>
      <c r="T6" s="639"/>
      <c r="U6" s="639"/>
      <c r="V6" s="639"/>
      <c r="W6" s="639"/>
      <c r="X6" s="639"/>
      <c r="Y6" s="639"/>
      <c r="AG6" s="179" t="str">
        <f>IF(AH2="",AG5,AG5&amp;" -:- "&amp;AH5)</f>
        <v>Km440+626,15 -:- Km440+641,09</v>
      </c>
      <c r="AH6" s="170"/>
    </row>
    <row r="7" spans="1:41">
      <c r="A7" s="645" t="s">
        <v>237</v>
      </c>
      <c r="AG7" s="180"/>
      <c r="AH7" s="10"/>
    </row>
    <row r="8" spans="1:41">
      <c r="A8" s="645" t="str">
        <f>"Hạng mục: "&amp;AF2&amp;"; Lý trình: "&amp;AG8</f>
        <v>Hạng mục: Hố móng tường chắn BTXM; Lý trình: Km440+626,15 -:- Km440+641,09 (P)</v>
      </c>
      <c r="AG8" s="181" t="str">
        <f>IF(AI2="",AG6,AG6&amp;" ("&amp;AI2&amp;")")</f>
        <v>Km440+626,15 -:- Km440+641,09 (P)</v>
      </c>
      <c r="AH8" s="10"/>
    </row>
    <row r="9" spans="1:41">
      <c r="A9" s="645" t="str">
        <f>"Địa điểm xây dựng: Xã "&amp;AO2&amp;", Tỉnh Sơn La"</f>
        <v>Địa điểm xây dựng: Xã Tạ Khoa, Tỉnh Sơn La</v>
      </c>
    </row>
    <row r="10" spans="1:41">
      <c r="A10" s="645" t="str">
        <f>"Ngày kiểm tra: Ngày "&amp;DAY(AD2)&amp;" tháng "&amp;MONTH(AD2)&amp;" năm "&amp;YEAR(AD2)</f>
        <v>Ngày kiểm tra: Ngày 2 tháng 3 năm 2026</v>
      </c>
    </row>
    <row r="12" spans="1:41">
      <c r="A12" s="64"/>
    </row>
    <row r="13" spans="1:41">
      <c r="A13" s="64"/>
    </row>
    <row r="14" spans="1:41">
      <c r="A14" s="64"/>
    </row>
    <row r="15" spans="1:41">
      <c r="A15" s="64"/>
    </row>
    <row r="16" spans="1:41">
      <c r="A16" s="64"/>
    </row>
    <row r="17" spans="1:25">
      <c r="A17" s="64"/>
    </row>
    <row r="18" spans="1:25">
      <c r="A18" s="64"/>
    </row>
    <row r="19" spans="1:25">
      <c r="A19" s="64" t="s">
        <v>1565</v>
      </c>
    </row>
    <row r="20" spans="1:25">
      <c r="A20" s="751" t="s">
        <v>22</v>
      </c>
      <c r="B20" s="751" t="s">
        <v>1110</v>
      </c>
      <c r="C20" s="751" t="s">
        <v>1568</v>
      </c>
      <c r="D20" s="739" t="s">
        <v>1574</v>
      </c>
      <c r="E20" s="740"/>
      <c r="F20" s="741"/>
      <c r="G20" s="739" t="s">
        <v>1575</v>
      </c>
      <c r="H20" s="740"/>
      <c r="I20" s="741"/>
      <c r="J20" s="739" t="s">
        <v>1576</v>
      </c>
      <c r="K20" s="740"/>
      <c r="L20" s="741"/>
      <c r="M20" s="739" t="s">
        <v>1577</v>
      </c>
      <c r="N20" s="740"/>
      <c r="O20" s="741"/>
      <c r="P20" s="739" t="s">
        <v>1578</v>
      </c>
      <c r="Q20" s="740"/>
      <c r="R20" s="741"/>
      <c r="S20" s="739" t="s">
        <v>1562</v>
      </c>
      <c r="T20" s="740"/>
      <c r="U20" s="741"/>
      <c r="V20" s="739" t="s">
        <v>1563</v>
      </c>
      <c r="W20" s="740"/>
      <c r="X20" s="741"/>
      <c r="Y20" s="79" t="s">
        <v>1569</v>
      </c>
    </row>
    <row r="21" spans="1:25">
      <c r="A21" s="752"/>
      <c r="B21" s="752"/>
      <c r="C21" s="752"/>
      <c r="D21" s="79" t="s">
        <v>1570</v>
      </c>
      <c r="E21" s="79" t="s">
        <v>676</v>
      </c>
      <c r="F21" s="79" t="s">
        <v>1571</v>
      </c>
      <c r="G21" s="79" t="s">
        <v>1570</v>
      </c>
      <c r="H21" s="79" t="s">
        <v>676</v>
      </c>
      <c r="I21" s="79" t="s">
        <v>1571</v>
      </c>
      <c r="J21" s="79" t="s">
        <v>1570</v>
      </c>
      <c r="K21" s="79" t="s">
        <v>676</v>
      </c>
      <c r="L21" s="79" t="s">
        <v>1571</v>
      </c>
      <c r="M21" s="79" t="s">
        <v>1570</v>
      </c>
      <c r="N21" s="79" t="s">
        <v>676</v>
      </c>
      <c r="O21" s="79" t="s">
        <v>1571</v>
      </c>
      <c r="P21" s="79" t="s">
        <v>1570</v>
      </c>
      <c r="Q21" s="79" t="s">
        <v>676</v>
      </c>
      <c r="R21" s="79" t="s">
        <v>1571</v>
      </c>
      <c r="S21" s="79" t="s">
        <v>1570</v>
      </c>
      <c r="T21" s="79" t="s">
        <v>676</v>
      </c>
      <c r="U21" s="79" t="s">
        <v>1571</v>
      </c>
      <c r="V21" s="79" t="s">
        <v>1570</v>
      </c>
      <c r="W21" s="79" t="s">
        <v>676</v>
      </c>
      <c r="X21" s="79" t="s">
        <v>1571</v>
      </c>
      <c r="Y21" s="79"/>
    </row>
    <row r="22" spans="1:25">
      <c r="A22" s="636">
        <v>1</v>
      </c>
      <c r="B22" s="636" t="s">
        <v>677</v>
      </c>
      <c r="C22" s="638">
        <v>440626.15</v>
      </c>
      <c r="D22" s="641">
        <v>2.5</v>
      </c>
      <c r="E22" s="641">
        <f ca="1">ROUND(D22+(RAND()-0.5)*0.08,2)</f>
        <v>2.46</v>
      </c>
      <c r="F22" s="640">
        <f ca="1">+D22-E22</f>
        <v>4.0000000000000036E-2</v>
      </c>
      <c r="G22" s="640">
        <v>1.06</v>
      </c>
      <c r="H22" s="641">
        <f ca="1">ROUND(G22+(RAND()-0.5)*0.08,2)</f>
        <v>1.07</v>
      </c>
      <c r="I22" s="640">
        <f ca="1">+G22-H22</f>
        <v>-1.0000000000000009E-2</v>
      </c>
      <c r="J22" s="640">
        <v>0.3</v>
      </c>
      <c r="K22" s="641">
        <f ca="1">ROUND(J22+(RAND()-0.5)*0.08,2)</f>
        <v>0.32</v>
      </c>
      <c r="L22" s="640">
        <f ca="1">+J22-K22</f>
        <v>-2.0000000000000018E-2</v>
      </c>
      <c r="M22" s="640">
        <v>2.6</v>
      </c>
      <c r="N22" s="641">
        <f ca="1">ROUND(M22+(RAND()-0.5)*0.08,2)</f>
        <v>2.63</v>
      </c>
      <c r="O22" s="640">
        <f ca="1">+M22-N22</f>
        <v>-2.9999999999999805E-2</v>
      </c>
      <c r="P22" s="640">
        <v>1</v>
      </c>
      <c r="Q22" s="641">
        <f ca="1">ROUND(P22+(RAND()-0.5)*0.08,2)</f>
        <v>0.99</v>
      </c>
      <c r="R22" s="640">
        <f ca="1">+P22-Q22</f>
        <v>1.0000000000000009E-2</v>
      </c>
      <c r="S22" s="640">
        <f t="shared" ref="S22:S27" si="0">+V22-0.5</f>
        <v>496.42</v>
      </c>
      <c r="T22" s="641">
        <f ca="1">ROUND(S22+(RAND()-0.5)*0.08,2)</f>
        <v>496.39</v>
      </c>
      <c r="U22" s="640">
        <f ca="1">+S22-T22</f>
        <v>3.0000000000029559E-2</v>
      </c>
      <c r="V22" s="640">
        <v>496.92</v>
      </c>
      <c r="W22" s="641">
        <f ca="1">ROUND(V22+(RAND()-0.5)*0.08,2)</f>
        <v>496.88</v>
      </c>
      <c r="X22" s="640">
        <f ca="1">+V22-W22</f>
        <v>4.0000000000020464E-2</v>
      </c>
      <c r="Y22" s="636"/>
    </row>
    <row r="23" spans="1:25">
      <c r="A23" s="636">
        <v>2</v>
      </c>
      <c r="B23" s="636">
        <v>3</v>
      </c>
      <c r="C23" s="638">
        <v>440631.15</v>
      </c>
      <c r="D23" s="641">
        <v>2.5</v>
      </c>
      <c r="E23" s="641">
        <f t="shared" ref="E23:E27" ca="1" si="1">ROUND(D23+(RAND()-0.5)*0.08,2)</f>
        <v>2.4900000000000002</v>
      </c>
      <c r="F23" s="640">
        <f t="shared" ref="F23:F27" ca="1" si="2">+D23-E23</f>
        <v>9.9999999999997868E-3</v>
      </c>
      <c r="G23" s="640">
        <v>0.84</v>
      </c>
      <c r="H23" s="641">
        <f t="shared" ref="H23:H27" ca="1" si="3">ROUND(G23+(RAND()-0.5)*0.08,2)</f>
        <v>0.85</v>
      </c>
      <c r="I23" s="640">
        <f t="shared" ref="I23:I27" ca="1" si="4">+G23-H23</f>
        <v>-1.0000000000000009E-2</v>
      </c>
      <c r="J23" s="640">
        <v>0.3</v>
      </c>
      <c r="K23" s="641">
        <f t="shared" ref="K23:K27" ca="1" si="5">ROUND(J23+(RAND()-0.5)*0.08,2)</f>
        <v>0.33</v>
      </c>
      <c r="L23" s="640">
        <f t="shared" ref="L23:L27" ca="1" si="6">+J23-K23</f>
        <v>-3.0000000000000027E-2</v>
      </c>
      <c r="M23" s="640">
        <v>2.6</v>
      </c>
      <c r="N23" s="641">
        <f t="shared" ref="N23:N27" ca="1" si="7">ROUND(M23+(RAND()-0.5)*0.08,2)</f>
        <v>2.62</v>
      </c>
      <c r="O23" s="640">
        <f t="shared" ref="O23:O27" ca="1" si="8">+M23-N23</f>
        <v>-2.0000000000000018E-2</v>
      </c>
      <c r="P23" s="640">
        <v>1</v>
      </c>
      <c r="Q23" s="641">
        <f t="shared" ref="Q23:Q27" ca="1" si="9">ROUND(P23+(RAND()-0.5)*0.08,2)</f>
        <v>1.01</v>
      </c>
      <c r="R23" s="640">
        <f t="shared" ref="R23:R27" ca="1" si="10">+P23-Q23</f>
        <v>-1.0000000000000009E-2</v>
      </c>
      <c r="S23" s="640">
        <f t="shared" si="0"/>
        <v>496.42</v>
      </c>
      <c r="T23" s="641">
        <f t="shared" ref="T23:T27" ca="1" si="11">ROUND(S23+(RAND()-0.5)*0.08,2)</f>
        <v>496.42</v>
      </c>
      <c r="U23" s="640">
        <f t="shared" ref="U23:U27" ca="1" si="12">+S23-T23</f>
        <v>0</v>
      </c>
      <c r="V23" s="640">
        <v>496.92</v>
      </c>
      <c r="W23" s="641">
        <f t="shared" ref="W23:W27" ca="1" si="13">ROUND(V23+(RAND()-0.5)*0.08,2)</f>
        <v>496.91</v>
      </c>
      <c r="X23" s="640">
        <f t="shared" ref="X23:X27" ca="1" si="14">+V23-W23</f>
        <v>9.9999999999909051E-3</v>
      </c>
      <c r="Y23" s="636"/>
    </row>
    <row r="24" spans="1:25">
      <c r="A24" s="636">
        <v>3</v>
      </c>
      <c r="B24" s="636">
        <v>4</v>
      </c>
      <c r="C24" s="638">
        <v>440633.65</v>
      </c>
      <c r="D24" s="641">
        <v>2.75</v>
      </c>
      <c r="E24" s="641">
        <f t="shared" ca="1" si="1"/>
        <v>2.75</v>
      </c>
      <c r="F24" s="640">
        <f t="shared" ca="1" si="2"/>
        <v>0</v>
      </c>
      <c r="G24" s="640">
        <v>0.56000000000000005</v>
      </c>
      <c r="H24" s="641">
        <f t="shared" ca="1" si="3"/>
        <v>0.56999999999999995</v>
      </c>
      <c r="I24" s="640">
        <f t="shared" ca="1" si="4"/>
        <v>-9.9999999999998979E-3</v>
      </c>
      <c r="J24" s="640">
        <v>0.3</v>
      </c>
      <c r="K24" s="641">
        <f t="shared" ca="1" si="5"/>
        <v>0.34</v>
      </c>
      <c r="L24" s="640">
        <f t="shared" ca="1" si="6"/>
        <v>-4.0000000000000036E-2</v>
      </c>
      <c r="M24" s="640">
        <v>2.6</v>
      </c>
      <c r="N24" s="641">
        <f t="shared" ca="1" si="7"/>
        <v>2.57</v>
      </c>
      <c r="O24" s="640">
        <f t="shared" ca="1" si="8"/>
        <v>3.0000000000000249E-2</v>
      </c>
      <c r="P24" s="640">
        <v>1</v>
      </c>
      <c r="Q24" s="641">
        <f t="shared" ca="1" si="9"/>
        <v>1</v>
      </c>
      <c r="R24" s="640">
        <f t="shared" ca="1" si="10"/>
        <v>0</v>
      </c>
      <c r="S24" s="640">
        <f t="shared" si="0"/>
        <v>496.42</v>
      </c>
      <c r="T24" s="641">
        <f t="shared" ca="1" si="11"/>
        <v>496.41</v>
      </c>
      <c r="U24" s="640">
        <f t="shared" ca="1" si="12"/>
        <v>9.9999999999909051E-3</v>
      </c>
      <c r="V24" s="640">
        <v>496.92</v>
      </c>
      <c r="W24" s="641">
        <f t="shared" ca="1" si="13"/>
        <v>496.9</v>
      </c>
      <c r="X24" s="640">
        <f t="shared" ca="1" si="14"/>
        <v>2.0000000000038654E-2</v>
      </c>
      <c r="Y24" s="636"/>
    </row>
    <row r="25" spans="1:25">
      <c r="A25" s="636">
        <v>4</v>
      </c>
      <c r="B25" s="636" t="s">
        <v>675</v>
      </c>
      <c r="C25" s="638">
        <v>440636.12</v>
      </c>
      <c r="D25" s="641">
        <v>2.9</v>
      </c>
      <c r="E25" s="641">
        <f t="shared" ca="1" si="1"/>
        <v>2.9</v>
      </c>
      <c r="F25" s="640">
        <f t="shared" ca="1" si="2"/>
        <v>0</v>
      </c>
      <c r="G25" s="640">
        <v>0.43</v>
      </c>
      <c r="H25" s="641">
        <f t="shared" ca="1" si="3"/>
        <v>0.43</v>
      </c>
      <c r="I25" s="640">
        <f t="shared" ca="1" si="4"/>
        <v>0</v>
      </c>
      <c r="J25" s="640">
        <v>0.3</v>
      </c>
      <c r="K25" s="641">
        <f t="shared" ca="1" si="5"/>
        <v>0.28000000000000003</v>
      </c>
      <c r="L25" s="640">
        <f t="shared" ca="1" si="6"/>
        <v>1.9999999999999962E-2</v>
      </c>
      <c r="M25" s="640">
        <v>2.6</v>
      </c>
      <c r="N25" s="641">
        <f t="shared" ca="1" si="7"/>
        <v>2.64</v>
      </c>
      <c r="O25" s="640">
        <f t="shared" ca="1" si="8"/>
        <v>-4.0000000000000036E-2</v>
      </c>
      <c r="P25" s="640">
        <v>1</v>
      </c>
      <c r="Q25" s="641">
        <f t="shared" ca="1" si="9"/>
        <v>1</v>
      </c>
      <c r="R25" s="640">
        <f t="shared" ca="1" si="10"/>
        <v>0</v>
      </c>
      <c r="S25" s="640">
        <f t="shared" si="0"/>
        <v>496.42</v>
      </c>
      <c r="T25" s="641">
        <f t="shared" ca="1" si="11"/>
        <v>496.4</v>
      </c>
      <c r="U25" s="640">
        <f t="shared" ca="1" si="12"/>
        <v>2.0000000000038654E-2</v>
      </c>
      <c r="V25" s="640">
        <v>496.92</v>
      </c>
      <c r="W25" s="641">
        <f t="shared" ca="1" si="13"/>
        <v>496.95</v>
      </c>
      <c r="X25" s="640">
        <f t="shared" ca="1" si="14"/>
        <v>-2.9999999999972715E-2</v>
      </c>
      <c r="Y25" s="636"/>
    </row>
    <row r="26" spans="1:25">
      <c r="A26" s="636">
        <v>5</v>
      </c>
      <c r="B26" s="636">
        <v>5</v>
      </c>
      <c r="C26" s="638">
        <v>440638.59</v>
      </c>
      <c r="D26" s="641">
        <v>3.2</v>
      </c>
      <c r="E26" s="641">
        <f t="shared" ca="1" si="1"/>
        <v>3.2</v>
      </c>
      <c r="F26" s="640">
        <f t="shared" ca="1" si="2"/>
        <v>0</v>
      </c>
      <c r="G26" s="640">
        <v>0.22</v>
      </c>
      <c r="H26" s="641">
        <f t="shared" ca="1" si="3"/>
        <v>0.22</v>
      </c>
      <c r="I26" s="640">
        <f t="shared" ca="1" si="4"/>
        <v>0</v>
      </c>
      <c r="J26" s="640">
        <v>0.3</v>
      </c>
      <c r="K26" s="641">
        <f t="shared" ca="1" si="5"/>
        <v>0.33</v>
      </c>
      <c r="L26" s="640">
        <f t="shared" ca="1" si="6"/>
        <v>-3.0000000000000027E-2</v>
      </c>
      <c r="M26" s="640">
        <v>2.6</v>
      </c>
      <c r="N26" s="641">
        <f t="shared" ca="1" si="7"/>
        <v>2.63</v>
      </c>
      <c r="O26" s="640">
        <f t="shared" ca="1" si="8"/>
        <v>-2.9999999999999805E-2</v>
      </c>
      <c r="P26" s="640">
        <v>1</v>
      </c>
      <c r="Q26" s="641">
        <f t="shared" ca="1" si="9"/>
        <v>0.96</v>
      </c>
      <c r="R26" s="640">
        <f t="shared" ca="1" si="10"/>
        <v>4.0000000000000036E-2</v>
      </c>
      <c r="S26" s="640">
        <f t="shared" si="0"/>
        <v>496.42</v>
      </c>
      <c r="T26" s="641">
        <f t="shared" ca="1" si="11"/>
        <v>496.38</v>
      </c>
      <c r="U26" s="640">
        <f t="shared" ca="1" si="12"/>
        <v>4.0000000000020464E-2</v>
      </c>
      <c r="V26" s="640">
        <v>496.92</v>
      </c>
      <c r="W26" s="641">
        <f t="shared" ca="1" si="13"/>
        <v>496.89</v>
      </c>
      <c r="X26" s="640">
        <f t="shared" ca="1" si="14"/>
        <v>3.0000000000029559E-2</v>
      </c>
      <c r="Y26" s="636"/>
    </row>
    <row r="27" spans="1:25">
      <c r="A27" s="636">
        <v>6</v>
      </c>
      <c r="B27" s="636">
        <v>6</v>
      </c>
      <c r="C27" s="638">
        <v>440641.09</v>
      </c>
      <c r="D27" s="641">
        <v>3.2</v>
      </c>
      <c r="E27" s="641">
        <f t="shared" ca="1" si="1"/>
        <v>3.2</v>
      </c>
      <c r="F27" s="640">
        <f t="shared" ca="1" si="2"/>
        <v>0</v>
      </c>
      <c r="G27" s="640">
        <v>0.36</v>
      </c>
      <c r="H27" s="641">
        <f t="shared" ca="1" si="3"/>
        <v>0.39</v>
      </c>
      <c r="I27" s="640">
        <f t="shared" ca="1" si="4"/>
        <v>-3.0000000000000027E-2</v>
      </c>
      <c r="J27" s="640">
        <v>0.3</v>
      </c>
      <c r="K27" s="641">
        <f t="shared" ca="1" si="5"/>
        <v>0.28000000000000003</v>
      </c>
      <c r="L27" s="640">
        <f t="shared" ca="1" si="6"/>
        <v>1.9999999999999962E-2</v>
      </c>
      <c r="M27" s="640">
        <v>2.6</v>
      </c>
      <c r="N27" s="641">
        <f t="shared" ca="1" si="7"/>
        <v>2.63</v>
      </c>
      <c r="O27" s="640">
        <f t="shared" ca="1" si="8"/>
        <v>-2.9999999999999805E-2</v>
      </c>
      <c r="P27" s="640">
        <v>1</v>
      </c>
      <c r="Q27" s="641">
        <f t="shared" ca="1" si="9"/>
        <v>0.99</v>
      </c>
      <c r="R27" s="640">
        <f t="shared" ca="1" si="10"/>
        <v>1.0000000000000009E-2</v>
      </c>
      <c r="S27" s="640">
        <f t="shared" si="0"/>
        <v>496.42</v>
      </c>
      <c r="T27" s="641">
        <f t="shared" ca="1" si="11"/>
        <v>496.45</v>
      </c>
      <c r="U27" s="640">
        <f t="shared" ca="1" si="12"/>
        <v>-2.9999999999972715E-2</v>
      </c>
      <c r="V27" s="640">
        <v>496.92</v>
      </c>
      <c r="W27" s="641">
        <f t="shared" ca="1" si="13"/>
        <v>496.92</v>
      </c>
      <c r="X27" s="640">
        <f t="shared" ca="1" si="14"/>
        <v>0</v>
      </c>
      <c r="Y27" s="636"/>
    </row>
    <row r="28" spans="1:25">
      <c r="A28" s="60" t="s">
        <v>1573</v>
      </c>
    </row>
    <row r="29" spans="1:25">
      <c r="B29" s="61" t="s">
        <v>1572</v>
      </c>
    </row>
    <row r="31" spans="1:25">
      <c r="A31" s="699" t="s">
        <v>224</v>
      </c>
      <c r="B31" s="699"/>
      <c r="C31" s="699"/>
      <c r="D31" s="699"/>
      <c r="E31" s="699"/>
      <c r="F31" s="699" t="s">
        <v>225</v>
      </c>
      <c r="G31" s="699"/>
      <c r="H31" s="699"/>
      <c r="I31" s="699"/>
      <c r="J31" s="699"/>
      <c r="K31" s="699"/>
      <c r="L31" s="699"/>
      <c r="M31" s="699"/>
      <c r="N31" s="699" t="s">
        <v>1032</v>
      </c>
      <c r="O31" s="699"/>
      <c r="P31" s="699"/>
      <c r="Q31" s="699"/>
      <c r="R31" s="699"/>
      <c r="S31" s="699"/>
      <c r="T31" s="699"/>
      <c r="U31" s="699" t="s">
        <v>89</v>
      </c>
      <c r="V31" s="699"/>
      <c r="W31" s="699"/>
      <c r="X31" s="699"/>
      <c r="Y31" s="699"/>
    </row>
    <row r="38" spans="1:25">
      <c r="A38" s="699" t="s">
        <v>154</v>
      </c>
      <c r="B38" s="699"/>
      <c r="C38" s="699"/>
      <c r="D38" s="699"/>
      <c r="E38" s="699"/>
      <c r="F38" s="699" t="s">
        <v>1034</v>
      </c>
      <c r="G38" s="699"/>
      <c r="H38" s="699"/>
      <c r="I38" s="699"/>
      <c r="J38" s="699"/>
      <c r="K38" s="699"/>
      <c r="L38" s="699"/>
      <c r="M38" s="699"/>
      <c r="N38" s="699" t="s">
        <v>1033</v>
      </c>
      <c r="O38" s="699"/>
      <c r="P38" s="699"/>
      <c r="Q38" s="699"/>
      <c r="R38" s="699"/>
      <c r="S38" s="699"/>
      <c r="T38" s="699"/>
      <c r="U38" s="699" t="s">
        <v>964</v>
      </c>
      <c r="V38" s="699"/>
      <c r="W38" s="699"/>
      <c r="X38" s="699"/>
      <c r="Y38" s="699"/>
    </row>
  </sheetData>
  <mergeCells count="21">
    <mergeCell ref="A38:E38"/>
    <mergeCell ref="F38:M38"/>
    <mergeCell ref="N38:T38"/>
    <mergeCell ref="U38:Y38"/>
    <mergeCell ref="P20:R20"/>
    <mergeCell ref="S20:U20"/>
    <mergeCell ref="V20:X20"/>
    <mergeCell ref="A31:E31"/>
    <mergeCell ref="F31:M31"/>
    <mergeCell ref="N31:T31"/>
    <mergeCell ref="U31:Y31"/>
    <mergeCell ref="A1:Y1"/>
    <mergeCell ref="A2:Y2"/>
    <mergeCell ref="A6:N6"/>
    <mergeCell ref="A20:A21"/>
    <mergeCell ref="B20:B21"/>
    <mergeCell ref="C20:C21"/>
    <mergeCell ref="D20:F20"/>
    <mergeCell ref="G20:I20"/>
    <mergeCell ref="J20:L20"/>
    <mergeCell ref="M20:O20"/>
  </mergeCells>
  <pageMargins left="0.4" right="0.44" top="0.69" bottom="0.36" header="0.3" footer="0.3"/>
  <pageSetup paperSize="9" scale="72"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4E0FA-088C-4FB5-92CE-CCB17F220DA1}">
  <dimension ref="A1:AL45"/>
  <sheetViews>
    <sheetView view="pageBreakPreview" zoomScale="85" zoomScaleNormal="100" zoomScaleSheetLayoutView="85" workbookViewId="0">
      <selection activeCell="A2" sqref="A2:V2"/>
    </sheetView>
  </sheetViews>
  <sheetFormatPr defaultColWidth="9.125" defaultRowHeight="16.5"/>
  <cols>
    <col min="1" max="1" width="5.875" style="61" customWidth="1"/>
    <col min="2" max="2" width="7.375" style="61" customWidth="1"/>
    <col min="3" max="3" width="17.25" style="61" bestFit="1" customWidth="1"/>
    <col min="4" max="4" width="6" style="61" customWidth="1"/>
    <col min="5" max="5" width="6.875" style="61" customWidth="1"/>
    <col min="6" max="6" width="9" style="61" customWidth="1"/>
    <col min="7" max="8" width="6" style="61" customWidth="1"/>
    <col min="9" max="9" width="7.75" style="61" customWidth="1"/>
    <col min="10" max="10" width="7.125" style="61" customWidth="1"/>
    <col min="11" max="11" width="5.875" style="61" customWidth="1"/>
    <col min="12" max="12" width="8.75" style="61" customWidth="1"/>
    <col min="13" max="13" width="5.625" style="61" customWidth="1"/>
    <col min="14" max="14" width="6" style="61" customWidth="1"/>
    <col min="15" max="15" width="9.75" style="61" customWidth="1"/>
    <col min="16" max="16" width="8.375" style="61" customWidth="1"/>
    <col min="17" max="17" width="8" style="61" customWidth="1"/>
    <col min="18" max="18" width="8.875" style="61" customWidth="1"/>
    <col min="19" max="19" width="8.625" style="61" customWidth="1"/>
    <col min="20" max="20" width="9.125" style="61" customWidth="1"/>
    <col min="21" max="21" width="9" style="61" customWidth="1"/>
    <col min="22" max="22" width="12" style="61" customWidth="1"/>
    <col min="23" max="25" width="9.125" style="61"/>
    <col min="26" max="28" width="21.875" style="61" customWidth="1"/>
    <col min="29" max="29" width="58.875" style="61" customWidth="1"/>
    <col min="30" max="34" width="21.875" style="61" customWidth="1"/>
    <col min="35" max="35" width="43" style="61" customWidth="1"/>
    <col min="36" max="38" width="21.875" style="61" customWidth="1"/>
    <col min="39" max="16384" width="9.125" style="61"/>
  </cols>
  <sheetData>
    <row r="1" spans="1:38" ht="24.75" customHeight="1">
      <c r="A1" s="724" t="s">
        <v>1567</v>
      </c>
      <c r="B1" s="748"/>
      <c r="C1" s="748"/>
      <c r="D1" s="748"/>
      <c r="E1" s="748"/>
      <c r="F1" s="748"/>
      <c r="G1" s="748"/>
      <c r="H1" s="748"/>
      <c r="I1" s="748"/>
      <c r="J1" s="748"/>
      <c r="K1" s="748"/>
      <c r="L1" s="748"/>
      <c r="M1" s="748"/>
      <c r="N1" s="748"/>
      <c r="O1" s="748"/>
      <c r="P1" s="748"/>
      <c r="Q1" s="748"/>
      <c r="R1" s="748"/>
      <c r="S1" s="748"/>
      <c r="T1" s="748"/>
      <c r="U1" s="748"/>
      <c r="V1" s="748"/>
      <c r="Y1" s="164" t="s">
        <v>22</v>
      </c>
      <c r="Z1" s="164" t="s">
        <v>39</v>
      </c>
      <c r="AA1" s="164" t="s">
        <v>0</v>
      </c>
      <c r="AB1" s="164" t="s">
        <v>1</v>
      </c>
      <c r="AC1" s="164" t="s">
        <v>4</v>
      </c>
      <c r="AD1" s="164" t="s">
        <v>20</v>
      </c>
      <c r="AE1" s="164" t="s">
        <v>21</v>
      </c>
      <c r="AF1" s="164" t="s">
        <v>38</v>
      </c>
      <c r="AG1" s="165" t="s">
        <v>3</v>
      </c>
      <c r="AH1" s="164" t="s">
        <v>2</v>
      </c>
      <c r="AI1" s="164" t="s">
        <v>5</v>
      </c>
      <c r="AJ1" s="164" t="s">
        <v>14</v>
      </c>
      <c r="AK1" s="164" t="s">
        <v>43</v>
      </c>
      <c r="AL1" s="164" t="s">
        <v>35</v>
      </c>
    </row>
    <row r="2" spans="1:38">
      <c r="A2" s="749" t="str">
        <f>"(Kèm theo biên bản nghiệm thu số: "&amp;Z2&amp;")"</f>
        <v>(Kèm theo biên bản nghiệm thu số: 3/BBNT/KM442+620;KM442+660)</v>
      </c>
      <c r="B2" s="749"/>
      <c r="C2" s="749"/>
      <c r="D2" s="749"/>
      <c r="E2" s="749"/>
      <c r="F2" s="749"/>
      <c r="G2" s="749"/>
      <c r="H2" s="749"/>
      <c r="I2" s="749"/>
      <c r="J2" s="749"/>
      <c r="K2" s="749"/>
      <c r="L2" s="749"/>
      <c r="M2" s="749"/>
      <c r="N2" s="749"/>
      <c r="O2" s="749"/>
      <c r="P2" s="749"/>
      <c r="Q2" s="749"/>
      <c r="R2" s="749"/>
      <c r="S2" s="749"/>
      <c r="T2" s="749"/>
      <c r="U2" s="749"/>
      <c r="V2" s="749"/>
      <c r="Y2" s="166">
        <v>325</v>
      </c>
      <c r="Z2" s="167" t="str">
        <f>IFERROR(DGET(List!$C$1:$P$2242,Z1,$Y1:$Y2),"")</f>
        <v>3/BBNT/KM442+620;KM442+660</v>
      </c>
      <c r="AA2" s="168">
        <f>IFERROR(DGET(List!$C$1:$P$2242,AA1,$Y1:$Y2),"")</f>
        <v>46041</v>
      </c>
      <c r="AB2" s="167" t="str">
        <f>IFERROR(DGET(List!$C$1:$P$2242,AB1,$Y1:$Y2),"")</f>
        <v xml:space="preserve">Hố móng </v>
      </c>
      <c r="AC2" s="167" t="str">
        <f>IFERROR(DGET(List!$C$1:$P$2242,AC1,$Y1:$Y2),"")</f>
        <v>Hố móng tường chắn BTXM</v>
      </c>
      <c r="AD2" s="167">
        <f>IFERROR(DGET(List!$C$1:$P$2242,AD1,$Y1:$Y2),"")</f>
        <v>442635.8</v>
      </c>
      <c r="AE2" s="167">
        <f>IFERROR(DGET(List!$C$1:$P$2242,AE1,$Y1:$Y2),"")</f>
        <v>442691.16</v>
      </c>
      <c r="AF2" s="167" t="str">
        <f>IFERROR(DGET(List!$C$1:$P$2242,AF1,$Y1:$Y2),"")</f>
        <v>P</v>
      </c>
      <c r="AG2" s="167" t="str">
        <f>IFERROR(DGET(List!$C$1:$P$2242,AG1,$Y1:$Y2),"")</f>
        <v>- Đào móng đất C2: 1.269,12 m3
- Đào móng đất C3: 124,71 m3
- Đào móng đất C4: 206,11 m3
- Đào móng đá cấp IV.1: 370,05m3</v>
      </c>
      <c r="AH2" s="167" t="str">
        <f>IFERROR(DGET(List!$C$1:$P$2242,AH1,$Y1:$Y2),"")</f>
        <v/>
      </c>
      <c r="AI2" s="167" t="str">
        <f>IFERROR(DGET(List!$C$1:$P$2242,AI1,$Y1:$Y2),"")</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AJ2" s="167" t="str">
        <f>IFERROR(DGET(List!$C$1:$P$2242,AJ1,$Y1:$Y2),"")</f>
        <v xml:space="preserve"> TCVN 9436-2012, TCVN 4447-2012 và các tiêu chuẩn, quy chuẩn hiện hành của nhà nước.</v>
      </c>
      <c r="AK2" s="167" t="str">
        <f>IFERROR(DGET(List!$C$1:$P$2242,AK1,$Y1:$Y2),"")</f>
        <v>4TP</v>
      </c>
      <c r="AL2" s="167" t="str">
        <f>IFERROR(DGET(List!$C$1:$P$2242,AL1,$Y1:$Y2),"")</f>
        <v>Tạ Khoa</v>
      </c>
    </row>
    <row r="3" spans="1:38">
      <c r="A3" s="637"/>
      <c r="B3" s="637"/>
      <c r="C3" s="637"/>
      <c r="D3" s="637"/>
      <c r="E3" s="637"/>
      <c r="F3" s="637"/>
      <c r="G3" s="637"/>
      <c r="H3" s="637"/>
      <c r="I3" s="637"/>
      <c r="J3" s="637"/>
      <c r="K3" s="637"/>
      <c r="L3" s="637"/>
      <c r="M3" s="637"/>
      <c r="N3" s="637"/>
      <c r="O3" s="637"/>
      <c r="P3" s="637"/>
      <c r="Q3" s="637"/>
      <c r="R3" s="637"/>
      <c r="S3" s="637"/>
      <c r="T3" s="637"/>
      <c r="U3" s="637"/>
      <c r="V3" s="637"/>
      <c r="Y3" s="642"/>
      <c r="Z3" s="643"/>
      <c r="AA3" s="644"/>
      <c r="AB3" s="643"/>
      <c r="AC3" s="643"/>
      <c r="AD3" s="643"/>
      <c r="AE3" s="643"/>
      <c r="AF3" s="643"/>
      <c r="AG3" s="643"/>
      <c r="AH3" s="643"/>
      <c r="AI3" s="643"/>
      <c r="AJ3" s="643"/>
      <c r="AK3" s="643"/>
      <c r="AL3" s="643"/>
    </row>
    <row r="4" spans="1:38">
      <c r="A4" s="64" t="s">
        <v>36</v>
      </c>
      <c r="O4" s="64" t="s">
        <v>1566</v>
      </c>
      <c r="AD4" s="182" t="str">
        <f>IFERROR("Km"&amp;INT(AD2/1000)&amp;"+" &amp; TEXT(MOD(INT(AD2),1000),"000") &amp; MID(TEXT(AD2,"0,00"),FIND(",",TEXT(AD2,"0,00")),99),"")</f>
        <v>Km442+635,80</v>
      </c>
      <c r="AE4" s="182" t="str">
        <f>IFERROR("Km"&amp;INT(AE2/1000)&amp;"+" &amp; TEXT(MOD(INT(AE2),1000),"000") &amp; MID(TEXT(AE2,"0,00"),FIND(",",TEXT(AE2,"0,00")),99),"")</f>
        <v>Km442+691,16</v>
      </c>
    </row>
    <row r="5" spans="1:38" ht="49.5" customHeight="1">
      <c r="A5" s="750" t="s">
        <v>1564</v>
      </c>
      <c r="B5" s="750"/>
      <c r="C5" s="750"/>
      <c r="D5" s="750"/>
      <c r="E5" s="750"/>
      <c r="F5" s="750"/>
      <c r="G5" s="750"/>
      <c r="H5" s="750"/>
      <c r="I5" s="750"/>
      <c r="J5" s="750"/>
      <c r="K5" s="750"/>
      <c r="L5" s="750"/>
      <c r="M5" s="750"/>
      <c r="N5" s="750"/>
      <c r="O5" s="639"/>
      <c r="P5" s="639"/>
      <c r="Q5" s="639"/>
      <c r="R5" s="639"/>
      <c r="S5" s="639"/>
      <c r="T5" s="639"/>
      <c r="U5" s="639"/>
      <c r="V5" s="639"/>
      <c r="AD5" s="179" t="str">
        <f>IF(AE2="",AD4,AD4&amp;" -:- "&amp;AE4)</f>
        <v>Km442+635,80 -:- Km442+691,16</v>
      </c>
      <c r="AE5" s="170"/>
    </row>
    <row r="6" spans="1:38">
      <c r="A6" s="645" t="s">
        <v>237</v>
      </c>
      <c r="AD6" s="180"/>
      <c r="AE6" s="10"/>
    </row>
    <row r="7" spans="1:38">
      <c r="A7" s="645" t="str">
        <f>"Hạng mục: "&amp;AC2&amp;"; Lý trình: "&amp;AD7</f>
        <v>Hạng mục: Hố móng tường chắn BTXM; Lý trình: Km442+635,80 -:- Km442+691,16 (P)</v>
      </c>
      <c r="AD7" s="181" t="str">
        <f>IF(AF2="",AD5,AD5&amp;" ("&amp;AF2&amp;")")</f>
        <v>Km442+635,80 -:- Km442+691,16 (P)</v>
      </c>
      <c r="AE7" s="10"/>
    </row>
    <row r="8" spans="1:38">
      <c r="A8" s="645" t="str">
        <f>"Địa điểm xây dựng: Xã "&amp;AL2&amp;", Tỉnh Sơn La"</f>
        <v>Địa điểm xây dựng: Xã Tạ Khoa, Tỉnh Sơn La</v>
      </c>
    </row>
    <row r="9" spans="1:38">
      <c r="A9" s="645" t="str">
        <f>"Ngày kiểm tra: Ngày "&amp;DAY(AA2)&amp;" tháng "&amp;MONTH(AA2)&amp;" năm "&amp;YEAR(AA2)</f>
        <v>Ngày kiểm tra: Ngày 19 tháng 1 năm 2026</v>
      </c>
    </row>
    <row r="11" spans="1:38">
      <c r="A11" s="64"/>
    </row>
    <row r="12" spans="1:38">
      <c r="A12" s="64"/>
    </row>
    <row r="13" spans="1:38">
      <c r="A13" s="64"/>
    </row>
    <row r="14" spans="1:38">
      <c r="A14" s="64"/>
    </row>
    <row r="15" spans="1:38">
      <c r="A15" s="64"/>
    </row>
    <row r="16" spans="1:38">
      <c r="A16" s="64"/>
    </row>
    <row r="17" spans="1:22">
      <c r="A17" s="64" t="s">
        <v>1565</v>
      </c>
    </row>
    <row r="18" spans="1:22" ht="19.5" customHeight="1">
      <c r="A18" s="751" t="s">
        <v>22</v>
      </c>
      <c r="B18" s="751" t="s">
        <v>1110</v>
      </c>
      <c r="C18" s="751" t="s">
        <v>1568</v>
      </c>
      <c r="D18" s="739" t="s">
        <v>1574</v>
      </c>
      <c r="E18" s="740"/>
      <c r="F18" s="741"/>
      <c r="G18" s="739" t="s">
        <v>1575</v>
      </c>
      <c r="H18" s="740"/>
      <c r="I18" s="741"/>
      <c r="J18" s="739" t="s">
        <v>1576</v>
      </c>
      <c r="K18" s="740"/>
      <c r="L18" s="741"/>
      <c r="M18" s="739" t="s">
        <v>1577</v>
      </c>
      <c r="N18" s="740"/>
      <c r="O18" s="741"/>
      <c r="P18" s="739" t="s">
        <v>1562</v>
      </c>
      <c r="Q18" s="740"/>
      <c r="R18" s="741"/>
      <c r="S18" s="739" t="s">
        <v>1563</v>
      </c>
      <c r="T18" s="740"/>
      <c r="U18" s="741"/>
      <c r="V18" s="79" t="s">
        <v>1569</v>
      </c>
    </row>
    <row r="19" spans="1:22" ht="19.5" customHeight="1">
      <c r="A19" s="752"/>
      <c r="B19" s="752"/>
      <c r="C19" s="752"/>
      <c r="D19" s="79" t="s">
        <v>1570</v>
      </c>
      <c r="E19" s="79" t="s">
        <v>676</v>
      </c>
      <c r="F19" s="79" t="s">
        <v>1571</v>
      </c>
      <c r="G19" s="79" t="s">
        <v>1570</v>
      </c>
      <c r="H19" s="79" t="s">
        <v>676</v>
      </c>
      <c r="I19" s="79" t="s">
        <v>1571</v>
      </c>
      <c r="J19" s="79" t="s">
        <v>1570</v>
      </c>
      <c r="K19" s="79" t="s">
        <v>676</v>
      </c>
      <c r="L19" s="79" t="s">
        <v>1571</v>
      </c>
      <c r="M19" s="79" t="s">
        <v>1570</v>
      </c>
      <c r="N19" s="79" t="s">
        <v>676</v>
      </c>
      <c r="O19" s="79" t="s">
        <v>1571</v>
      </c>
      <c r="P19" s="79" t="s">
        <v>1570</v>
      </c>
      <c r="Q19" s="79" t="s">
        <v>676</v>
      </c>
      <c r="R19" s="79" t="s">
        <v>1571</v>
      </c>
      <c r="S19" s="79" t="s">
        <v>1570</v>
      </c>
      <c r="T19" s="79" t="s">
        <v>676</v>
      </c>
      <c r="U19" s="79" t="s">
        <v>1571</v>
      </c>
      <c r="V19" s="79"/>
    </row>
    <row r="20" spans="1:22" ht="26.25" customHeight="1">
      <c r="A20" s="636">
        <v>1</v>
      </c>
      <c r="B20" s="636" t="s">
        <v>1579</v>
      </c>
      <c r="C20" s="638">
        <v>442635.8</v>
      </c>
      <c r="D20" s="641">
        <v>8.76</v>
      </c>
      <c r="E20" s="641">
        <f ca="1">ROUND(D20+(RAND()-0.5)*0.08,2)</f>
        <v>8.74</v>
      </c>
      <c r="F20" s="640">
        <f ca="1">+D20-E20</f>
        <v>1.9999999999999574E-2</v>
      </c>
      <c r="G20" s="640">
        <v>0.3</v>
      </c>
      <c r="H20" s="641">
        <f ca="1">ROUND(G20+(RAND()-0.5)*0.08,2)</f>
        <v>0.32</v>
      </c>
      <c r="I20" s="640">
        <f ca="1">+G20-H20</f>
        <v>-2.0000000000000018E-2</v>
      </c>
      <c r="J20" s="640">
        <v>2.5499999999999998</v>
      </c>
      <c r="K20" s="641">
        <f ca="1">ROUND(J20+(RAND()-0.5)*0.08,2)</f>
        <v>2.56</v>
      </c>
      <c r="L20" s="640">
        <f ca="1">+J20-K20</f>
        <v>-1.0000000000000231E-2</v>
      </c>
      <c r="M20" s="640">
        <v>1</v>
      </c>
      <c r="N20" s="641">
        <f ca="1">ROUND(M20+(RAND()-0.5)*0.08,2)</f>
        <v>0.99</v>
      </c>
      <c r="O20" s="640">
        <f ca="1">+M20-N20</f>
        <v>1.0000000000000009E-2</v>
      </c>
      <c r="P20" s="640">
        <v>492.65</v>
      </c>
      <c r="Q20" s="641">
        <f ca="1">ROUND(P20+(RAND()-0.5)*0.08,2)</f>
        <v>492.65</v>
      </c>
      <c r="R20" s="640">
        <f ca="1">+P20-Q20</f>
        <v>0</v>
      </c>
      <c r="S20" s="640">
        <f t="shared" ref="S20:S33" si="0">+P20+0.4</f>
        <v>493.04999999999995</v>
      </c>
      <c r="T20" s="641">
        <f ca="1">ROUND(S20+(RAND()-0.5)*0.08,2)</f>
        <v>493.02</v>
      </c>
      <c r="U20" s="640">
        <f ca="1">+S20-T20</f>
        <v>2.9999999999972715E-2</v>
      </c>
      <c r="V20" s="636"/>
    </row>
    <row r="21" spans="1:22" ht="26.25" customHeight="1">
      <c r="A21" s="636">
        <v>2</v>
      </c>
      <c r="B21" s="636">
        <v>3</v>
      </c>
      <c r="C21" s="638">
        <v>442638.2</v>
      </c>
      <c r="D21" s="641">
        <v>8.76</v>
      </c>
      <c r="E21" s="641">
        <f t="shared" ref="E21:E35" ca="1" si="1">ROUND(D21+(RAND()-0.5)*0.08,2)</f>
        <v>8.76</v>
      </c>
      <c r="F21" s="640">
        <f t="shared" ref="F21:F33" ca="1" si="2">+D21-E21</f>
        <v>0</v>
      </c>
      <c r="G21" s="640">
        <v>0.3</v>
      </c>
      <c r="H21" s="641">
        <f t="shared" ref="H21:H35" ca="1" si="3">ROUND(G21+(RAND()-0.5)*0.08,2)</f>
        <v>0.31</v>
      </c>
      <c r="I21" s="640">
        <f t="shared" ref="I21:I33" ca="1" si="4">+G21-H21</f>
        <v>-1.0000000000000009E-2</v>
      </c>
      <c r="J21" s="640">
        <v>2.5499999999999998</v>
      </c>
      <c r="K21" s="641">
        <f t="shared" ref="K21:K35" ca="1" si="5">ROUND(J21+(RAND()-0.5)*0.08,2)</f>
        <v>2.5499999999999998</v>
      </c>
      <c r="L21" s="640">
        <f t="shared" ref="L21:L33" ca="1" si="6">+J21-K21</f>
        <v>0</v>
      </c>
      <c r="M21" s="640">
        <v>1</v>
      </c>
      <c r="N21" s="641">
        <f t="shared" ref="N21:N35" ca="1" si="7">ROUND(M21+(RAND()-0.5)*0.08,2)</f>
        <v>0.98</v>
      </c>
      <c r="O21" s="640">
        <f t="shared" ref="O21:O33" ca="1" si="8">+M21-N21</f>
        <v>2.0000000000000018E-2</v>
      </c>
      <c r="P21" s="640">
        <v>492.65</v>
      </c>
      <c r="Q21" s="641">
        <f t="shared" ref="Q21:Q35" ca="1" si="9">ROUND(P21+(RAND()-0.5)*0.08,2)</f>
        <v>492.61</v>
      </c>
      <c r="R21" s="640">
        <f t="shared" ref="R21:R33" ca="1" si="10">+P21-Q21</f>
        <v>3.999999999996362E-2</v>
      </c>
      <c r="S21" s="640">
        <f t="shared" si="0"/>
        <v>493.04999999999995</v>
      </c>
      <c r="T21" s="641">
        <f t="shared" ref="T21:T35" ca="1" si="11">ROUND(S21+(RAND()-0.5)*0.08,2)</f>
        <v>493.06</v>
      </c>
      <c r="U21" s="640">
        <f t="shared" ref="U21:U33" ca="1" si="12">+S21-T21</f>
        <v>-1.0000000000047748E-2</v>
      </c>
      <c r="V21" s="636"/>
    </row>
    <row r="22" spans="1:22" ht="26.25" customHeight="1">
      <c r="A22" s="636">
        <v>3</v>
      </c>
      <c r="B22" s="636">
        <v>4</v>
      </c>
      <c r="C22" s="638">
        <v>442643.14</v>
      </c>
      <c r="D22" s="641">
        <v>9.26</v>
      </c>
      <c r="E22" s="641">
        <f t="shared" ca="1" si="1"/>
        <v>9.23</v>
      </c>
      <c r="F22" s="640">
        <f t="shared" ca="1" si="2"/>
        <v>2.9999999999999361E-2</v>
      </c>
      <c r="G22" s="640">
        <v>0.3</v>
      </c>
      <c r="H22" s="641">
        <f t="shared" ca="1" si="3"/>
        <v>0.27</v>
      </c>
      <c r="I22" s="640">
        <f t="shared" ca="1" si="4"/>
        <v>2.9999999999999971E-2</v>
      </c>
      <c r="J22" s="640">
        <v>2.5499999999999998</v>
      </c>
      <c r="K22" s="641">
        <f t="shared" ca="1" si="5"/>
        <v>2.52</v>
      </c>
      <c r="L22" s="640">
        <f t="shared" ca="1" si="6"/>
        <v>2.9999999999999805E-2</v>
      </c>
      <c r="M22" s="640">
        <v>1</v>
      </c>
      <c r="N22" s="641">
        <f t="shared" ca="1" si="7"/>
        <v>0.98</v>
      </c>
      <c r="O22" s="640">
        <f t="shared" ca="1" si="8"/>
        <v>2.0000000000000018E-2</v>
      </c>
      <c r="P22" s="640">
        <v>492.65</v>
      </c>
      <c r="Q22" s="641">
        <f t="shared" ca="1" si="9"/>
        <v>492.62</v>
      </c>
      <c r="R22" s="640">
        <f t="shared" ca="1" si="10"/>
        <v>2.9999999999972715E-2</v>
      </c>
      <c r="S22" s="640">
        <f t="shared" si="0"/>
        <v>493.04999999999995</v>
      </c>
      <c r="T22" s="641">
        <f t="shared" ca="1" si="11"/>
        <v>493.04</v>
      </c>
      <c r="U22" s="640">
        <f t="shared" ca="1" si="12"/>
        <v>9.9999999999340616E-3</v>
      </c>
      <c r="V22" s="636"/>
    </row>
    <row r="23" spans="1:22" ht="26.25" customHeight="1">
      <c r="A23" s="636">
        <v>4</v>
      </c>
      <c r="B23" s="636" t="s">
        <v>1299</v>
      </c>
      <c r="C23" s="638">
        <v>442643.8</v>
      </c>
      <c r="D23" s="641">
        <v>8.76</v>
      </c>
      <c r="E23" s="641">
        <f t="shared" ca="1" si="1"/>
        <v>8.76</v>
      </c>
      <c r="F23" s="640">
        <f t="shared" ca="1" si="2"/>
        <v>0</v>
      </c>
      <c r="G23" s="640">
        <v>0.3</v>
      </c>
      <c r="H23" s="641">
        <f t="shared" ca="1" si="3"/>
        <v>0.28000000000000003</v>
      </c>
      <c r="I23" s="640">
        <f t="shared" ca="1" si="4"/>
        <v>1.9999999999999962E-2</v>
      </c>
      <c r="J23" s="640">
        <v>2.5499999999999998</v>
      </c>
      <c r="K23" s="641">
        <f t="shared" ca="1" si="5"/>
        <v>2.54</v>
      </c>
      <c r="L23" s="640">
        <f t="shared" ca="1" si="6"/>
        <v>9.9999999999997868E-3</v>
      </c>
      <c r="M23" s="640">
        <v>1</v>
      </c>
      <c r="N23" s="641">
        <f t="shared" ca="1" si="7"/>
        <v>0.99</v>
      </c>
      <c r="O23" s="640">
        <f t="shared" ca="1" si="8"/>
        <v>1.0000000000000009E-2</v>
      </c>
      <c r="P23" s="640">
        <v>492.65</v>
      </c>
      <c r="Q23" s="641">
        <f t="shared" ca="1" si="9"/>
        <v>492.67</v>
      </c>
      <c r="R23" s="640">
        <f t="shared" ca="1" si="10"/>
        <v>-2.0000000000038654E-2</v>
      </c>
      <c r="S23" s="640">
        <f t="shared" si="0"/>
        <v>493.04999999999995</v>
      </c>
      <c r="T23" s="641">
        <f t="shared" ca="1" si="11"/>
        <v>493.06</v>
      </c>
      <c r="U23" s="640">
        <f t="shared" ca="1" si="12"/>
        <v>-1.0000000000047748E-2</v>
      </c>
      <c r="V23" s="636"/>
    </row>
    <row r="24" spans="1:22" ht="26.25" customHeight="1">
      <c r="A24" s="636">
        <v>5</v>
      </c>
      <c r="B24" s="636" t="s">
        <v>1304</v>
      </c>
      <c r="C24" s="638">
        <v>442643.8</v>
      </c>
      <c r="D24" s="641">
        <v>8.81</v>
      </c>
      <c r="E24" s="641">
        <f t="shared" ca="1" si="1"/>
        <v>8.8000000000000007</v>
      </c>
      <c r="F24" s="640">
        <f t="shared" ca="1" si="2"/>
        <v>9.9999999999997868E-3</v>
      </c>
      <c r="G24" s="640">
        <v>0.3</v>
      </c>
      <c r="H24" s="641">
        <f t="shared" ca="1" si="3"/>
        <v>0.28000000000000003</v>
      </c>
      <c r="I24" s="640">
        <f t="shared" ca="1" si="4"/>
        <v>1.9999999999999962E-2</v>
      </c>
      <c r="J24" s="640">
        <v>2.34</v>
      </c>
      <c r="K24" s="641">
        <f t="shared" ca="1" si="5"/>
        <v>2.34</v>
      </c>
      <c r="L24" s="640">
        <f t="shared" ca="1" si="6"/>
        <v>0</v>
      </c>
      <c r="M24" s="640">
        <v>1</v>
      </c>
      <c r="N24" s="641">
        <f t="shared" ca="1" si="7"/>
        <v>0.99</v>
      </c>
      <c r="O24" s="640">
        <f t="shared" ca="1" si="8"/>
        <v>1.0000000000000009E-2</v>
      </c>
      <c r="P24" s="640">
        <v>493.45</v>
      </c>
      <c r="Q24" s="641">
        <f t="shared" ca="1" si="9"/>
        <v>493.42</v>
      </c>
      <c r="R24" s="640">
        <f t="shared" ca="1" si="10"/>
        <v>2.9999999999972715E-2</v>
      </c>
      <c r="S24" s="640">
        <f t="shared" si="0"/>
        <v>493.84999999999997</v>
      </c>
      <c r="T24" s="641">
        <f t="shared" ca="1" si="11"/>
        <v>493.81</v>
      </c>
      <c r="U24" s="640">
        <f t="shared" ca="1" si="12"/>
        <v>3.999999999996362E-2</v>
      </c>
      <c r="V24" s="636"/>
    </row>
    <row r="25" spans="1:22" ht="26.25" customHeight="1">
      <c r="A25" s="636">
        <v>6</v>
      </c>
      <c r="B25" s="636">
        <v>5</v>
      </c>
      <c r="C25" s="638">
        <v>442649.29</v>
      </c>
      <c r="D25" s="641">
        <v>8.81</v>
      </c>
      <c r="E25" s="641">
        <f t="shared" ca="1" si="1"/>
        <v>8.7899999999999991</v>
      </c>
      <c r="F25" s="640">
        <f t="shared" ca="1" si="2"/>
        <v>2.000000000000135E-2</v>
      </c>
      <c r="G25" s="640">
        <v>0.3</v>
      </c>
      <c r="H25" s="641">
        <f t="shared" ca="1" si="3"/>
        <v>0.3</v>
      </c>
      <c r="I25" s="640">
        <f t="shared" ca="1" si="4"/>
        <v>0</v>
      </c>
      <c r="J25" s="640">
        <v>2.34</v>
      </c>
      <c r="K25" s="641">
        <f t="shared" ca="1" si="5"/>
        <v>2.33</v>
      </c>
      <c r="L25" s="640">
        <f t="shared" ca="1" si="6"/>
        <v>9.9999999999997868E-3</v>
      </c>
      <c r="M25" s="640">
        <v>1</v>
      </c>
      <c r="N25" s="641">
        <f t="shared" ca="1" si="7"/>
        <v>1.01</v>
      </c>
      <c r="O25" s="640">
        <f t="shared" ca="1" si="8"/>
        <v>-1.0000000000000009E-2</v>
      </c>
      <c r="P25" s="640">
        <v>493.45</v>
      </c>
      <c r="Q25" s="641">
        <f t="shared" ca="1" si="9"/>
        <v>493.41</v>
      </c>
      <c r="R25" s="640">
        <f t="shared" ca="1" si="10"/>
        <v>3.999999999996362E-2</v>
      </c>
      <c r="S25" s="640">
        <f t="shared" si="0"/>
        <v>493.84999999999997</v>
      </c>
      <c r="T25" s="641">
        <f t="shared" ca="1" si="11"/>
        <v>493.87</v>
      </c>
      <c r="U25" s="640">
        <f t="shared" ca="1" si="12"/>
        <v>-2.0000000000038654E-2</v>
      </c>
      <c r="V25" s="636"/>
    </row>
    <row r="26" spans="1:22" ht="26.25" customHeight="1">
      <c r="A26" s="636">
        <v>7</v>
      </c>
      <c r="B26" s="636">
        <v>6</v>
      </c>
      <c r="C26" s="638">
        <v>442651.99</v>
      </c>
      <c r="D26" s="641">
        <v>8.81</v>
      </c>
      <c r="E26" s="641">
        <f t="shared" ca="1" si="1"/>
        <v>8.81</v>
      </c>
      <c r="F26" s="640">
        <f t="shared" ca="1" si="2"/>
        <v>0</v>
      </c>
      <c r="G26" s="640">
        <v>0.3</v>
      </c>
      <c r="H26" s="641">
        <f t="shared" ca="1" si="3"/>
        <v>0.26</v>
      </c>
      <c r="I26" s="640">
        <f t="shared" ca="1" si="4"/>
        <v>3.999999999999998E-2</v>
      </c>
      <c r="J26" s="640">
        <v>2.34</v>
      </c>
      <c r="K26" s="641">
        <f t="shared" ca="1" si="5"/>
        <v>2.34</v>
      </c>
      <c r="L26" s="640">
        <f t="shared" ca="1" si="6"/>
        <v>0</v>
      </c>
      <c r="M26" s="640">
        <v>1</v>
      </c>
      <c r="N26" s="641">
        <f t="shared" ca="1" si="7"/>
        <v>1</v>
      </c>
      <c r="O26" s="640">
        <f t="shared" ca="1" si="8"/>
        <v>0</v>
      </c>
      <c r="P26" s="640">
        <v>493.45</v>
      </c>
      <c r="Q26" s="641">
        <f t="shared" ca="1" si="9"/>
        <v>493.46</v>
      </c>
      <c r="R26" s="640">
        <f t="shared" ca="1" si="10"/>
        <v>-9.9999999999909051E-3</v>
      </c>
      <c r="S26" s="640">
        <f t="shared" si="0"/>
        <v>493.84999999999997</v>
      </c>
      <c r="T26" s="641">
        <f t="shared" ca="1" si="11"/>
        <v>493.86</v>
      </c>
      <c r="U26" s="640">
        <f t="shared" ca="1" si="12"/>
        <v>-1.0000000000047748E-2</v>
      </c>
      <c r="V26" s="636"/>
    </row>
    <row r="27" spans="1:22" ht="26.25" customHeight="1">
      <c r="A27" s="636">
        <v>8</v>
      </c>
      <c r="B27" s="636">
        <v>7</v>
      </c>
      <c r="C27" s="638">
        <v>442653.99</v>
      </c>
      <c r="D27" s="641">
        <v>8.81</v>
      </c>
      <c r="E27" s="641">
        <f t="shared" ca="1" si="1"/>
        <v>8.81</v>
      </c>
      <c r="F27" s="640">
        <f t="shared" ca="1" si="2"/>
        <v>0</v>
      </c>
      <c r="G27" s="640">
        <v>0.3</v>
      </c>
      <c r="H27" s="641">
        <f t="shared" ca="1" si="3"/>
        <v>0.3</v>
      </c>
      <c r="I27" s="640">
        <f t="shared" ca="1" si="4"/>
        <v>0</v>
      </c>
      <c r="J27" s="640">
        <v>2.34</v>
      </c>
      <c r="K27" s="641">
        <f t="shared" ca="1" si="5"/>
        <v>2.2999999999999998</v>
      </c>
      <c r="L27" s="640">
        <f t="shared" ca="1" si="6"/>
        <v>4.0000000000000036E-2</v>
      </c>
      <c r="M27" s="640">
        <v>1</v>
      </c>
      <c r="N27" s="641">
        <f t="shared" ca="1" si="7"/>
        <v>0.97</v>
      </c>
      <c r="O27" s="640">
        <f t="shared" ca="1" si="8"/>
        <v>3.0000000000000027E-2</v>
      </c>
      <c r="P27" s="640">
        <v>493.45</v>
      </c>
      <c r="Q27" s="641">
        <f t="shared" ca="1" si="9"/>
        <v>493.43</v>
      </c>
      <c r="R27" s="640">
        <f t="shared" ca="1" si="10"/>
        <v>1.999999999998181E-2</v>
      </c>
      <c r="S27" s="640">
        <f t="shared" si="0"/>
        <v>493.84999999999997</v>
      </c>
      <c r="T27" s="641">
        <f t="shared" ca="1" si="11"/>
        <v>493.82</v>
      </c>
      <c r="U27" s="640">
        <f t="shared" ca="1" si="12"/>
        <v>2.9999999999972715E-2</v>
      </c>
      <c r="V27" s="636"/>
    </row>
    <row r="28" spans="1:22" ht="26.25" customHeight="1">
      <c r="A28" s="636">
        <v>9</v>
      </c>
      <c r="B28" s="636" t="s">
        <v>677</v>
      </c>
      <c r="C28" s="638">
        <v>442662.86</v>
      </c>
      <c r="D28" s="641">
        <v>8.81</v>
      </c>
      <c r="E28" s="641">
        <f t="shared" ca="1" si="1"/>
        <v>8.77</v>
      </c>
      <c r="F28" s="640">
        <f t="shared" ca="1" si="2"/>
        <v>4.0000000000000924E-2</v>
      </c>
      <c r="G28" s="640">
        <v>0.3</v>
      </c>
      <c r="H28" s="641">
        <f t="shared" ca="1" si="3"/>
        <v>0.28000000000000003</v>
      </c>
      <c r="I28" s="640">
        <f t="shared" ca="1" si="4"/>
        <v>1.9999999999999962E-2</v>
      </c>
      <c r="J28" s="640">
        <v>2.34</v>
      </c>
      <c r="K28" s="641">
        <f t="shared" ca="1" si="5"/>
        <v>2.33</v>
      </c>
      <c r="L28" s="640">
        <f t="shared" ca="1" si="6"/>
        <v>9.9999999999997868E-3</v>
      </c>
      <c r="M28" s="640">
        <v>1</v>
      </c>
      <c r="N28" s="641">
        <f t="shared" ca="1" si="7"/>
        <v>0.96</v>
      </c>
      <c r="O28" s="640">
        <f t="shared" ca="1" si="8"/>
        <v>4.0000000000000036E-2</v>
      </c>
      <c r="P28" s="640">
        <v>493.45</v>
      </c>
      <c r="Q28" s="641">
        <f t="shared" ca="1" si="9"/>
        <v>493.46</v>
      </c>
      <c r="R28" s="640">
        <f t="shared" ca="1" si="10"/>
        <v>-9.9999999999909051E-3</v>
      </c>
      <c r="S28" s="640">
        <f t="shared" si="0"/>
        <v>493.84999999999997</v>
      </c>
      <c r="T28" s="641">
        <f t="shared" ca="1" si="11"/>
        <v>493.82</v>
      </c>
      <c r="U28" s="640">
        <f t="shared" ca="1" si="12"/>
        <v>2.9999999999972715E-2</v>
      </c>
      <c r="V28" s="636"/>
    </row>
    <row r="29" spans="1:22" ht="26.25" customHeight="1">
      <c r="A29" s="636">
        <v>10</v>
      </c>
      <c r="B29" s="636">
        <v>8</v>
      </c>
      <c r="C29" s="638">
        <v>442666.36</v>
      </c>
      <c r="D29" s="641">
        <v>9.33</v>
      </c>
      <c r="E29" s="641">
        <f t="shared" ca="1" si="1"/>
        <v>9.33</v>
      </c>
      <c r="F29" s="640">
        <f t="shared" ca="1" si="2"/>
        <v>0</v>
      </c>
      <c r="G29" s="640">
        <v>0.3</v>
      </c>
      <c r="H29" s="641">
        <f t="shared" ca="1" si="3"/>
        <v>0.3</v>
      </c>
      <c r="I29" s="640">
        <f t="shared" ca="1" si="4"/>
        <v>0</v>
      </c>
      <c r="J29" s="640">
        <v>2.34</v>
      </c>
      <c r="K29" s="641">
        <f t="shared" ca="1" si="5"/>
        <v>2.33</v>
      </c>
      <c r="L29" s="640">
        <f t="shared" ca="1" si="6"/>
        <v>9.9999999999997868E-3</v>
      </c>
      <c r="M29" s="640">
        <v>1</v>
      </c>
      <c r="N29" s="641">
        <f t="shared" ca="1" si="7"/>
        <v>0.98</v>
      </c>
      <c r="O29" s="640">
        <f t="shared" ca="1" si="8"/>
        <v>2.0000000000000018E-2</v>
      </c>
      <c r="P29" s="640">
        <v>493.45</v>
      </c>
      <c r="Q29" s="641">
        <f t="shared" ca="1" si="9"/>
        <v>493.44</v>
      </c>
      <c r="R29" s="640">
        <f t="shared" ca="1" si="10"/>
        <v>9.9999999999909051E-3</v>
      </c>
      <c r="S29" s="640">
        <f t="shared" si="0"/>
        <v>493.84999999999997</v>
      </c>
      <c r="T29" s="641">
        <f t="shared" ca="1" si="11"/>
        <v>493.84</v>
      </c>
      <c r="U29" s="640">
        <f t="shared" ca="1" si="12"/>
        <v>9.9999999999909051E-3</v>
      </c>
      <c r="V29" s="636"/>
    </row>
    <row r="30" spans="1:22" ht="26.25" customHeight="1">
      <c r="A30" s="636">
        <v>11</v>
      </c>
      <c r="B30" s="636">
        <v>9</v>
      </c>
      <c r="C30" s="638">
        <v>442672.86</v>
      </c>
      <c r="D30" s="641">
        <v>10.130000000000001</v>
      </c>
      <c r="E30" s="641">
        <f t="shared" ca="1" si="1"/>
        <v>10.11</v>
      </c>
      <c r="F30" s="640">
        <f t="shared" ca="1" si="2"/>
        <v>2.000000000000135E-2</v>
      </c>
      <c r="G30" s="640">
        <v>0.3</v>
      </c>
      <c r="H30" s="641">
        <f t="shared" ca="1" si="3"/>
        <v>0.33</v>
      </c>
      <c r="I30" s="640">
        <f t="shared" ca="1" si="4"/>
        <v>-3.0000000000000027E-2</v>
      </c>
      <c r="J30" s="640">
        <v>2.34</v>
      </c>
      <c r="K30" s="641">
        <f t="shared" ca="1" si="5"/>
        <v>2.33</v>
      </c>
      <c r="L30" s="640">
        <f t="shared" ca="1" si="6"/>
        <v>9.9999999999997868E-3</v>
      </c>
      <c r="M30" s="640">
        <v>1</v>
      </c>
      <c r="N30" s="641">
        <f t="shared" ca="1" si="7"/>
        <v>1.03</v>
      </c>
      <c r="O30" s="640">
        <f t="shared" ca="1" si="8"/>
        <v>-3.0000000000000027E-2</v>
      </c>
      <c r="P30" s="640">
        <v>493.45</v>
      </c>
      <c r="Q30" s="641">
        <f t="shared" ca="1" si="9"/>
        <v>493.45</v>
      </c>
      <c r="R30" s="640">
        <f t="shared" ca="1" si="10"/>
        <v>0</v>
      </c>
      <c r="S30" s="640">
        <f t="shared" si="0"/>
        <v>493.84999999999997</v>
      </c>
      <c r="T30" s="641">
        <f t="shared" ca="1" si="11"/>
        <v>493.86</v>
      </c>
      <c r="U30" s="640">
        <f t="shared" ca="1" si="12"/>
        <v>-1.0000000000047748E-2</v>
      </c>
      <c r="V30" s="636"/>
    </row>
    <row r="31" spans="1:22" ht="26.25" customHeight="1">
      <c r="A31" s="636">
        <v>12</v>
      </c>
      <c r="B31" s="636">
        <v>10</v>
      </c>
      <c r="C31" s="638">
        <v>442677.86</v>
      </c>
      <c r="D31" s="641">
        <v>10.61</v>
      </c>
      <c r="E31" s="641">
        <f t="shared" ca="1" si="1"/>
        <v>10.57</v>
      </c>
      <c r="F31" s="640">
        <f t="shared" ca="1" si="2"/>
        <v>3.9999999999999147E-2</v>
      </c>
      <c r="G31" s="640">
        <v>0.3</v>
      </c>
      <c r="H31" s="641">
        <f t="shared" ca="1" si="3"/>
        <v>0.31</v>
      </c>
      <c r="I31" s="640">
        <f t="shared" ca="1" si="4"/>
        <v>-1.0000000000000009E-2</v>
      </c>
      <c r="J31" s="640">
        <v>2.34</v>
      </c>
      <c r="K31" s="641">
        <f t="shared" ca="1" si="5"/>
        <v>2.3199999999999998</v>
      </c>
      <c r="L31" s="640">
        <f t="shared" ca="1" si="6"/>
        <v>2.0000000000000018E-2</v>
      </c>
      <c r="M31" s="640">
        <v>1</v>
      </c>
      <c r="N31" s="641">
        <f t="shared" ca="1" si="7"/>
        <v>0.99</v>
      </c>
      <c r="O31" s="640">
        <f t="shared" ca="1" si="8"/>
        <v>1.0000000000000009E-2</v>
      </c>
      <c r="P31" s="640">
        <v>493.45</v>
      </c>
      <c r="Q31" s="641">
        <f t="shared" ca="1" si="9"/>
        <v>493.41</v>
      </c>
      <c r="R31" s="640">
        <f t="shared" ca="1" si="10"/>
        <v>3.999999999996362E-2</v>
      </c>
      <c r="S31" s="640">
        <f t="shared" si="0"/>
        <v>493.84999999999997</v>
      </c>
      <c r="T31" s="641">
        <f t="shared" ca="1" si="11"/>
        <v>493.84</v>
      </c>
      <c r="U31" s="640">
        <f t="shared" ca="1" si="12"/>
        <v>9.9999999999909051E-3</v>
      </c>
      <c r="V31" s="636"/>
    </row>
    <row r="32" spans="1:22" ht="26.25" customHeight="1">
      <c r="A32" s="636">
        <v>13</v>
      </c>
      <c r="B32" s="636" t="s">
        <v>675</v>
      </c>
      <c r="C32" s="638">
        <v>442681.43</v>
      </c>
      <c r="D32" s="641">
        <v>10.86</v>
      </c>
      <c r="E32" s="641">
        <f t="shared" ca="1" si="1"/>
        <v>10.85</v>
      </c>
      <c r="F32" s="640">
        <f t="shared" ca="1" si="2"/>
        <v>9.9999999999997868E-3</v>
      </c>
      <c r="G32" s="640">
        <v>0.3</v>
      </c>
      <c r="H32" s="641">
        <f t="shared" ca="1" si="3"/>
        <v>0.34</v>
      </c>
      <c r="I32" s="640">
        <f t="shared" ca="1" si="4"/>
        <v>-4.0000000000000036E-2</v>
      </c>
      <c r="J32" s="640">
        <v>2.34</v>
      </c>
      <c r="K32" s="641">
        <f t="shared" ca="1" si="5"/>
        <v>2.33</v>
      </c>
      <c r="L32" s="640">
        <f t="shared" ca="1" si="6"/>
        <v>9.9999999999997868E-3</v>
      </c>
      <c r="M32" s="640">
        <v>1</v>
      </c>
      <c r="N32" s="641">
        <f t="shared" ca="1" si="7"/>
        <v>0.96</v>
      </c>
      <c r="O32" s="640">
        <f t="shared" ca="1" si="8"/>
        <v>4.0000000000000036E-2</v>
      </c>
      <c r="P32" s="640">
        <v>493.45</v>
      </c>
      <c r="Q32" s="641">
        <f t="shared" ca="1" si="9"/>
        <v>493.42</v>
      </c>
      <c r="R32" s="640">
        <f t="shared" ca="1" si="10"/>
        <v>2.9999999999972715E-2</v>
      </c>
      <c r="S32" s="640">
        <f t="shared" si="0"/>
        <v>493.84999999999997</v>
      </c>
      <c r="T32" s="641">
        <f t="shared" ca="1" si="11"/>
        <v>493.88</v>
      </c>
      <c r="U32" s="640">
        <f t="shared" ca="1" si="12"/>
        <v>-3.0000000000029559E-2</v>
      </c>
      <c r="V32" s="636"/>
    </row>
    <row r="33" spans="1:22" ht="26.25" customHeight="1">
      <c r="A33" s="636">
        <v>14</v>
      </c>
      <c r="B33" s="636">
        <v>11</v>
      </c>
      <c r="C33" s="638">
        <v>442685.95</v>
      </c>
      <c r="D33" s="641">
        <v>11.1</v>
      </c>
      <c r="E33" s="641">
        <f t="shared" ca="1" si="1"/>
        <v>11.14</v>
      </c>
      <c r="F33" s="640">
        <f t="shared" ca="1" si="2"/>
        <v>-4.0000000000000924E-2</v>
      </c>
      <c r="G33" s="640">
        <v>0.3</v>
      </c>
      <c r="H33" s="641">
        <f t="shared" ca="1" si="3"/>
        <v>0.32</v>
      </c>
      <c r="I33" s="640">
        <f t="shared" ca="1" si="4"/>
        <v>-2.0000000000000018E-2</v>
      </c>
      <c r="J33" s="640">
        <v>2.34</v>
      </c>
      <c r="K33" s="641">
        <f t="shared" ca="1" si="5"/>
        <v>2.37</v>
      </c>
      <c r="L33" s="640">
        <f t="shared" ca="1" si="6"/>
        <v>-3.0000000000000249E-2</v>
      </c>
      <c r="M33" s="640">
        <v>1</v>
      </c>
      <c r="N33" s="641">
        <f t="shared" ca="1" si="7"/>
        <v>1</v>
      </c>
      <c r="O33" s="640">
        <f t="shared" ca="1" si="8"/>
        <v>0</v>
      </c>
      <c r="P33" s="640">
        <v>493.45</v>
      </c>
      <c r="Q33" s="641">
        <f t="shared" ca="1" si="9"/>
        <v>493.48</v>
      </c>
      <c r="R33" s="640">
        <f t="shared" ca="1" si="10"/>
        <v>-3.0000000000029559E-2</v>
      </c>
      <c r="S33" s="640">
        <f t="shared" si="0"/>
        <v>493.84999999999997</v>
      </c>
      <c r="T33" s="641">
        <f t="shared" ca="1" si="11"/>
        <v>493.85</v>
      </c>
      <c r="U33" s="640">
        <f t="shared" ca="1" si="12"/>
        <v>0</v>
      </c>
      <c r="V33" s="636"/>
    </row>
    <row r="34" spans="1:22" ht="26.25" customHeight="1">
      <c r="A34" s="636">
        <v>15</v>
      </c>
      <c r="B34" s="636">
        <v>12</v>
      </c>
      <c r="C34" s="638">
        <v>442690.95</v>
      </c>
      <c r="D34" s="641">
        <v>11.25</v>
      </c>
      <c r="E34" s="641">
        <f t="shared" ca="1" si="1"/>
        <v>11.24</v>
      </c>
      <c r="F34" s="640">
        <f t="shared" ref="F34:F35" ca="1" si="13">+D34-E34</f>
        <v>9.9999999999997868E-3</v>
      </c>
      <c r="G34" s="640">
        <v>0.3</v>
      </c>
      <c r="H34" s="641">
        <f t="shared" ca="1" si="3"/>
        <v>0.26</v>
      </c>
      <c r="I34" s="640">
        <f t="shared" ref="I34:I35" ca="1" si="14">+G34-H34</f>
        <v>3.999999999999998E-2</v>
      </c>
      <c r="J34" s="640">
        <v>2.34</v>
      </c>
      <c r="K34" s="641">
        <f t="shared" ca="1" si="5"/>
        <v>2.31</v>
      </c>
      <c r="L34" s="640">
        <f t="shared" ref="L34:L35" ca="1" si="15">+J34-K34</f>
        <v>2.9999999999999805E-2</v>
      </c>
      <c r="M34" s="640">
        <v>1</v>
      </c>
      <c r="N34" s="641">
        <f t="shared" ca="1" si="7"/>
        <v>1.02</v>
      </c>
      <c r="O34" s="640">
        <f t="shared" ref="O34:O35" ca="1" si="16">+M34-N34</f>
        <v>-2.0000000000000018E-2</v>
      </c>
      <c r="P34" s="640">
        <v>493.45</v>
      </c>
      <c r="Q34" s="641">
        <f t="shared" ca="1" si="9"/>
        <v>493.45</v>
      </c>
      <c r="R34" s="640">
        <f t="shared" ref="R34:R35" ca="1" si="17">+P34-Q34</f>
        <v>0</v>
      </c>
      <c r="S34" s="640">
        <f t="shared" ref="S34:S35" si="18">+P34+0.4</f>
        <v>493.84999999999997</v>
      </c>
      <c r="T34" s="641">
        <f t="shared" ca="1" si="11"/>
        <v>493.86</v>
      </c>
      <c r="U34" s="640">
        <f t="shared" ref="U34:U35" ca="1" si="19">+S34-T34</f>
        <v>-1.0000000000047748E-2</v>
      </c>
      <c r="V34" s="636"/>
    </row>
    <row r="35" spans="1:22" ht="26.25" customHeight="1">
      <c r="A35" s="636">
        <v>16</v>
      </c>
      <c r="B35" s="636" t="s">
        <v>1485</v>
      </c>
      <c r="C35" s="638">
        <v>442691.16</v>
      </c>
      <c r="D35" s="641">
        <v>11.25</v>
      </c>
      <c r="E35" s="641">
        <f t="shared" ca="1" si="1"/>
        <v>11.23</v>
      </c>
      <c r="F35" s="640">
        <f t="shared" ca="1" si="13"/>
        <v>1.9999999999999574E-2</v>
      </c>
      <c r="G35" s="640">
        <v>0.3</v>
      </c>
      <c r="H35" s="641">
        <f t="shared" ca="1" si="3"/>
        <v>0.28000000000000003</v>
      </c>
      <c r="I35" s="640">
        <f t="shared" ca="1" si="14"/>
        <v>1.9999999999999962E-2</v>
      </c>
      <c r="J35" s="640">
        <v>2.34</v>
      </c>
      <c r="K35" s="641">
        <f t="shared" ca="1" si="5"/>
        <v>2.36</v>
      </c>
      <c r="L35" s="640">
        <f t="shared" ca="1" si="15"/>
        <v>-2.0000000000000018E-2</v>
      </c>
      <c r="M35" s="640">
        <v>1</v>
      </c>
      <c r="N35" s="641">
        <f t="shared" ca="1" si="7"/>
        <v>0.99</v>
      </c>
      <c r="O35" s="640">
        <f t="shared" ca="1" si="16"/>
        <v>1.0000000000000009E-2</v>
      </c>
      <c r="P35" s="640">
        <v>493.45</v>
      </c>
      <c r="Q35" s="641">
        <f t="shared" ca="1" si="9"/>
        <v>493.41</v>
      </c>
      <c r="R35" s="640">
        <f t="shared" ca="1" si="17"/>
        <v>3.999999999996362E-2</v>
      </c>
      <c r="S35" s="640">
        <f t="shared" si="18"/>
        <v>493.84999999999997</v>
      </c>
      <c r="T35" s="641">
        <f t="shared" ca="1" si="11"/>
        <v>493.81</v>
      </c>
      <c r="U35" s="640">
        <f t="shared" ca="1" si="19"/>
        <v>3.999999999996362E-2</v>
      </c>
      <c r="V35" s="636"/>
    </row>
    <row r="36" spans="1:22">
      <c r="A36" s="60" t="s">
        <v>1573</v>
      </c>
    </row>
    <row r="37" spans="1:22" ht="33.75" customHeight="1">
      <c r="A37" s="753" t="s">
        <v>1572</v>
      </c>
      <c r="B37" s="753"/>
      <c r="C37" s="753"/>
      <c r="D37" s="753"/>
      <c r="E37" s="753"/>
      <c r="F37" s="753"/>
      <c r="G37" s="753"/>
      <c r="H37" s="753"/>
      <c r="I37" s="753"/>
      <c r="J37" s="753"/>
      <c r="K37" s="753"/>
      <c r="L37" s="753"/>
      <c r="M37" s="753"/>
      <c r="N37" s="753"/>
      <c r="O37" s="753"/>
      <c r="P37" s="753"/>
      <c r="Q37" s="753"/>
      <c r="R37" s="753"/>
      <c r="S37" s="753"/>
      <c r="T37" s="753"/>
      <c r="U37" s="753"/>
      <c r="V37" s="753"/>
    </row>
    <row r="39" spans="1:22">
      <c r="A39" s="699" t="s">
        <v>224</v>
      </c>
      <c r="B39" s="699"/>
      <c r="C39" s="699"/>
      <c r="D39" s="699"/>
      <c r="E39" s="699"/>
      <c r="F39" s="699" t="s">
        <v>225</v>
      </c>
      <c r="G39" s="699"/>
      <c r="H39" s="699"/>
      <c r="I39" s="699"/>
      <c r="J39" s="699"/>
      <c r="K39" s="699"/>
      <c r="L39" s="699"/>
      <c r="M39" s="699"/>
      <c r="N39" s="699" t="s">
        <v>1032</v>
      </c>
      <c r="O39" s="699"/>
      <c r="P39" s="699"/>
      <c r="Q39" s="699"/>
      <c r="R39" s="699" t="s">
        <v>89</v>
      </c>
      <c r="S39" s="699"/>
      <c r="T39" s="699"/>
      <c r="U39" s="699"/>
      <c r="V39" s="699"/>
    </row>
    <row r="45" spans="1:22">
      <c r="A45" s="699" t="s">
        <v>154</v>
      </c>
      <c r="B45" s="699"/>
      <c r="C45" s="699"/>
      <c r="D45" s="699"/>
      <c r="E45" s="699"/>
      <c r="F45" s="699" t="s">
        <v>1034</v>
      </c>
      <c r="G45" s="699"/>
      <c r="H45" s="699"/>
      <c r="I45" s="699"/>
      <c r="J45" s="699"/>
      <c r="K45" s="699"/>
      <c r="L45" s="699"/>
      <c r="M45" s="699"/>
      <c r="N45" s="699" t="s">
        <v>1033</v>
      </c>
      <c r="O45" s="699"/>
      <c r="P45" s="699"/>
      <c r="Q45" s="699"/>
      <c r="R45" s="699" t="s">
        <v>964</v>
      </c>
      <c r="S45" s="699"/>
      <c r="T45" s="699"/>
      <c r="U45" s="699"/>
      <c r="V45" s="699"/>
    </row>
  </sheetData>
  <mergeCells count="21">
    <mergeCell ref="A45:E45"/>
    <mergeCell ref="F45:M45"/>
    <mergeCell ref="N45:Q45"/>
    <mergeCell ref="R45:V45"/>
    <mergeCell ref="P18:R18"/>
    <mergeCell ref="S18:U18"/>
    <mergeCell ref="A37:V37"/>
    <mergeCell ref="A39:E39"/>
    <mergeCell ref="F39:M39"/>
    <mergeCell ref="N39:Q39"/>
    <mergeCell ref="R39:V39"/>
    <mergeCell ref="A1:V1"/>
    <mergeCell ref="A2:V2"/>
    <mergeCell ref="A5:N5"/>
    <mergeCell ref="A18:A19"/>
    <mergeCell ref="B18:B19"/>
    <mergeCell ref="C18:C19"/>
    <mergeCell ref="D18:F18"/>
    <mergeCell ref="G18:I18"/>
    <mergeCell ref="J18:L18"/>
    <mergeCell ref="M18:O18"/>
  </mergeCells>
  <pageMargins left="0.4" right="0.44" top="0.69" bottom="0.36" header="0.3" footer="0.3"/>
  <pageSetup paperSize="9" scale="77"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6832D-76F7-4916-BC99-B22CAD50A514}">
  <dimension ref="A1:AL39"/>
  <sheetViews>
    <sheetView view="pageBreakPreview" zoomScale="85" zoomScaleNormal="100" zoomScaleSheetLayoutView="85" workbookViewId="0">
      <selection activeCell="Y3" sqref="Y3"/>
    </sheetView>
  </sheetViews>
  <sheetFormatPr defaultColWidth="9.125" defaultRowHeight="16.5"/>
  <cols>
    <col min="1" max="1" width="5.875" style="61" customWidth="1"/>
    <col min="2" max="2" width="7.375" style="61" customWidth="1"/>
    <col min="3" max="3" width="17.25" style="61" bestFit="1" customWidth="1"/>
    <col min="4" max="4" width="6" style="61" customWidth="1"/>
    <col min="5" max="5" width="6.875" style="61" customWidth="1"/>
    <col min="6" max="6" width="9" style="61" customWidth="1"/>
    <col min="7" max="8" width="6" style="61" customWidth="1"/>
    <col min="9" max="9" width="7.75" style="61" customWidth="1"/>
    <col min="10" max="10" width="7.125" style="61" customWidth="1"/>
    <col min="11" max="11" width="5.875" style="61" customWidth="1"/>
    <col min="12" max="12" width="8.75" style="61" customWidth="1"/>
    <col min="13" max="13" width="5.625" style="61" customWidth="1"/>
    <col min="14" max="14" width="6" style="61" customWidth="1"/>
    <col min="15" max="15" width="9.75" style="61" customWidth="1"/>
    <col min="16" max="16" width="8.375" style="61" customWidth="1"/>
    <col min="17" max="17" width="8" style="61" customWidth="1"/>
    <col min="18" max="18" width="8.875" style="61" customWidth="1"/>
    <col min="19" max="19" width="8.625" style="61" customWidth="1"/>
    <col min="20" max="20" width="9.125" style="61" customWidth="1"/>
    <col min="21" max="21" width="9" style="61" customWidth="1"/>
    <col min="22" max="22" width="12" style="61" customWidth="1"/>
    <col min="23" max="25" width="9.125" style="61"/>
    <col min="26" max="28" width="21.875" style="61" customWidth="1"/>
    <col min="29" max="29" width="58.875" style="61" customWidth="1"/>
    <col min="30" max="34" width="21.875" style="61" customWidth="1"/>
    <col min="35" max="35" width="43" style="61" customWidth="1"/>
    <col min="36" max="38" width="21.875" style="61" customWidth="1"/>
    <col min="39" max="16384" width="9.125" style="61"/>
  </cols>
  <sheetData>
    <row r="1" spans="1:38" ht="24.75" customHeight="1">
      <c r="A1" s="724" t="s">
        <v>1567</v>
      </c>
      <c r="B1" s="748"/>
      <c r="C1" s="748"/>
      <c r="D1" s="748"/>
      <c r="E1" s="748"/>
      <c r="F1" s="748"/>
      <c r="G1" s="748"/>
      <c r="H1" s="748"/>
      <c r="I1" s="748"/>
      <c r="J1" s="748"/>
      <c r="K1" s="748"/>
      <c r="L1" s="748"/>
      <c r="M1" s="748"/>
      <c r="N1" s="748"/>
      <c r="O1" s="748"/>
      <c r="P1" s="748"/>
      <c r="Q1" s="748"/>
      <c r="R1" s="748"/>
      <c r="S1" s="748"/>
      <c r="T1" s="748"/>
      <c r="U1" s="748"/>
      <c r="V1" s="748"/>
      <c r="Y1" s="164" t="s">
        <v>22</v>
      </c>
      <c r="Z1" s="164" t="s">
        <v>39</v>
      </c>
      <c r="AA1" s="164" t="s">
        <v>0</v>
      </c>
      <c r="AB1" s="164" t="s">
        <v>1</v>
      </c>
      <c r="AC1" s="164" t="s">
        <v>4</v>
      </c>
      <c r="AD1" s="164" t="s">
        <v>20</v>
      </c>
      <c r="AE1" s="164" t="s">
        <v>21</v>
      </c>
      <c r="AF1" s="164" t="s">
        <v>38</v>
      </c>
      <c r="AG1" s="165" t="s">
        <v>3</v>
      </c>
      <c r="AH1" s="164" t="s">
        <v>2</v>
      </c>
      <c r="AI1" s="164" t="s">
        <v>5</v>
      </c>
      <c r="AJ1" s="164" t="s">
        <v>14</v>
      </c>
      <c r="AK1" s="164" t="s">
        <v>43</v>
      </c>
      <c r="AL1" s="164" t="s">
        <v>35</v>
      </c>
    </row>
    <row r="2" spans="1:38">
      <c r="A2" s="749" t="str">
        <f>"(Kèm theo biên bản nghiệm thu số: "&amp;Z2&amp;")"</f>
        <v>(Kèm theo biên bản nghiệm thu số: 7/BBNT/KM410+530 -KM410+573)</v>
      </c>
      <c r="B2" s="749"/>
      <c r="C2" s="749"/>
      <c r="D2" s="749"/>
      <c r="E2" s="749"/>
      <c r="F2" s="749"/>
      <c r="G2" s="749"/>
      <c r="H2" s="749"/>
      <c r="I2" s="749"/>
      <c r="J2" s="749"/>
      <c r="K2" s="749"/>
      <c r="L2" s="749"/>
      <c r="M2" s="749"/>
      <c r="N2" s="749"/>
      <c r="O2" s="749"/>
      <c r="P2" s="749"/>
      <c r="Q2" s="749"/>
      <c r="R2" s="749"/>
      <c r="S2" s="749"/>
      <c r="T2" s="749"/>
      <c r="U2" s="749"/>
      <c r="V2" s="749"/>
      <c r="Y2" s="166">
        <v>488</v>
      </c>
      <c r="Z2" s="167" t="str">
        <f>IFERROR(DGET(List!$C$1:$P$2242,Z1,$Y1:$Y2),"")</f>
        <v>7/BBNT/KM410+530 -KM410+573</v>
      </c>
      <c r="AA2" s="168">
        <f>IFERROR(DGET(List!$C$1:$P$2242,AA1,$Y1:$Y2),"")</f>
        <v>46103</v>
      </c>
      <c r="AB2" s="167" t="str">
        <f>IFERROR(DGET(List!$C$1:$P$2242,AB1,$Y1:$Y2),"")</f>
        <v xml:space="preserve">Hố móng </v>
      </c>
      <c r="AC2" s="167" t="str">
        <f>IFERROR(DGET(List!$C$1:$P$2242,AC1,$Y1:$Y2),"")</f>
        <v>Hố móng tường chắn rọ đá đuôi neo</v>
      </c>
      <c r="AD2" s="167">
        <f>IFERROR(DGET(List!$C$1:$P$2242,AD1,$Y1:$Y2),"")</f>
        <v>410530</v>
      </c>
      <c r="AE2" s="167">
        <f>IFERROR(DGET(List!$C$1:$P$2242,AE1,$Y1:$Y2),"")</f>
        <v>410573</v>
      </c>
      <c r="AF2" s="167" t="str">
        <f>IFERROR(DGET(List!$C$1:$P$2242,AF1,$Y1:$Y2),"")</f>
        <v>T</v>
      </c>
      <c r="AG2" s="167" t="str">
        <f>IFERROR(DGET(List!$C$1:$P$2242,AG1,$Y1:$Y2),"")</f>
        <v>- Đào móng đất C2: 669,19 m3
- Đào móng đất C3: 1726,82 m3</v>
      </c>
      <c r="AH2" s="167" t="str">
        <f>IFERROR(DGET(List!$C$1:$P$2242,AH1,$Y1:$Y2),"")</f>
        <v/>
      </c>
      <c r="AI2" s="167" t="str">
        <f>IFERROR(DGET(List!$C$1:$P$2242,AI1,$Y1:$Y2),"")</f>
        <v>- Hố móng được đào đúng vị trí, tim tuyến theo hồ sơ thiết kế;
- Địa chất: ổn định;
- Kích thước hình học (chiều rộng, chiều sâu, chiều dài) đảm bảo theo thiết kế;
- Cao độ đáy móng được kiểm tra đảm bảo đúng thiết kế;
- Đánh giá: Phù hợp với thiết kế và tiêu chuẩn kỹ thuật, quy trình thi công và nghiệm thu.</v>
      </c>
      <c r="AJ2" s="167" t="str">
        <f>IFERROR(DGET(List!$C$1:$P$2242,AJ1,$Y1:$Y2),"")</f>
        <v xml:space="preserve"> TCVN 9436-2012, TCVN 4447-2012 và các tiêu chuẩn, quy chuẩn hiện hành của nhà nước.</v>
      </c>
      <c r="AK2" s="167" t="str">
        <f>IFERROR(DGET(List!$C$1:$P$2242,AK1,$Y1:$Y2),"")</f>
        <v>4TP</v>
      </c>
      <c r="AL2" s="167" t="str">
        <f>IFERROR(DGET(List!$C$1:$P$2242,AL1,$Y1:$Y2),"")</f>
        <v>Bắc Yên</v>
      </c>
    </row>
    <row r="3" spans="1:38" ht="10.5" customHeight="1">
      <c r="A3" s="637"/>
      <c r="B3" s="637"/>
      <c r="C3" s="637"/>
      <c r="D3" s="637"/>
      <c r="E3" s="637"/>
      <c r="F3" s="637"/>
      <c r="G3" s="637"/>
      <c r="H3" s="637"/>
      <c r="I3" s="637"/>
      <c r="J3" s="637"/>
      <c r="K3" s="637"/>
      <c r="L3" s="637"/>
      <c r="M3" s="637"/>
      <c r="N3" s="637"/>
      <c r="O3" s="637"/>
      <c r="P3" s="637"/>
      <c r="Q3" s="637"/>
      <c r="R3" s="637"/>
      <c r="S3" s="637"/>
      <c r="T3" s="637"/>
      <c r="U3" s="637"/>
      <c r="V3" s="637"/>
      <c r="Y3" s="642"/>
      <c r="Z3" s="643"/>
      <c r="AA3" s="644"/>
      <c r="AB3" s="643"/>
      <c r="AC3" s="643"/>
      <c r="AD3" s="643"/>
      <c r="AE3" s="643"/>
      <c r="AF3" s="643"/>
      <c r="AG3" s="643"/>
      <c r="AH3" s="643"/>
      <c r="AI3" s="643"/>
      <c r="AJ3" s="643"/>
      <c r="AK3" s="643"/>
      <c r="AL3" s="643"/>
    </row>
    <row r="4" spans="1:38">
      <c r="A4" s="64" t="s">
        <v>36</v>
      </c>
      <c r="O4" s="64" t="s">
        <v>1566</v>
      </c>
      <c r="AD4" s="182" t="str">
        <f>IFERROR("Km"&amp;INT(AD2/1000)&amp;"+" &amp; TEXT(MOD(INT(AD2),1000),"000") &amp; MID(TEXT(AD2,"0,00"),FIND(",",TEXT(AD2,"0,00")),99),"")</f>
        <v>Km410+530,00</v>
      </c>
      <c r="AE4" s="182" t="str">
        <f>IFERROR("Km"&amp;INT(AE2/1000)&amp;"+" &amp; TEXT(MOD(INT(AE2),1000),"000") &amp; MID(TEXT(AE2,"0,00"),FIND(",",TEXT(AE2,"0,00")),99),"")</f>
        <v>Km410+573,00</v>
      </c>
    </row>
    <row r="5" spans="1:38" ht="49.5" customHeight="1">
      <c r="A5" s="750" t="s">
        <v>1564</v>
      </c>
      <c r="B5" s="750"/>
      <c r="C5" s="750"/>
      <c r="D5" s="750"/>
      <c r="E5" s="750"/>
      <c r="F5" s="750"/>
      <c r="G5" s="750"/>
      <c r="H5" s="750"/>
      <c r="I5" s="750"/>
      <c r="J5" s="750"/>
      <c r="K5" s="750"/>
      <c r="L5" s="750"/>
      <c r="M5" s="750"/>
      <c r="N5" s="750"/>
      <c r="O5" s="639"/>
      <c r="P5" s="639"/>
      <c r="Q5" s="639"/>
      <c r="R5" s="639"/>
      <c r="S5" s="639"/>
      <c r="T5" s="639"/>
      <c r="U5" s="639"/>
      <c r="V5" s="639"/>
      <c r="AD5" s="179" t="str">
        <f>IF(AE2="",AD4,AD4&amp;" -:- "&amp;AE4)</f>
        <v>Km410+530,00 -:- Km410+573,00</v>
      </c>
      <c r="AE5" s="170"/>
    </row>
    <row r="6" spans="1:38">
      <c r="A6" s="645" t="s">
        <v>237</v>
      </c>
      <c r="AD6" s="180"/>
      <c r="AE6" s="10"/>
    </row>
    <row r="7" spans="1:38">
      <c r="A7" s="645" t="str">
        <f>"Hạng mục: "&amp;AC2&amp;"; Lý trình: "&amp;AD7</f>
        <v>Hạng mục: Hố móng tường chắn rọ đá đuôi neo; Lý trình: Km410+530,00 -:- Km410+573,00 (T)</v>
      </c>
      <c r="AD7" s="181" t="str">
        <f>IF(AF2="",AD5,AD5&amp;" ("&amp;AF2&amp;")")</f>
        <v>Km410+530,00 -:- Km410+573,00 (T)</v>
      </c>
      <c r="AE7" s="10"/>
    </row>
    <row r="8" spans="1:38">
      <c r="A8" s="645" t="str">
        <f>"Địa điểm xây dựng: Xã "&amp;AL2&amp;", Tỉnh Sơn La"</f>
        <v>Địa điểm xây dựng: Xã Bắc Yên, Tỉnh Sơn La</v>
      </c>
    </row>
    <row r="9" spans="1:38">
      <c r="A9" s="645" t="str">
        <f>"Ngày kiểm tra: Ngày "&amp;DAY(AA2)&amp;" tháng "&amp;MONTH(AA2)&amp;" năm "&amp;YEAR(AA2)</f>
        <v>Ngày kiểm tra: Ngày 22 tháng 3 năm 2026</v>
      </c>
    </row>
    <row r="11" spans="1:38">
      <c r="A11" s="64"/>
    </row>
    <row r="12" spans="1:38">
      <c r="A12" s="64"/>
    </row>
    <row r="13" spans="1:38">
      <c r="A13" s="64"/>
    </row>
    <row r="14" spans="1:38">
      <c r="A14" s="64"/>
    </row>
    <row r="15" spans="1:38">
      <c r="A15" s="64"/>
    </row>
    <row r="16" spans="1:38">
      <c r="A16" s="64"/>
    </row>
    <row r="17" spans="1:22">
      <c r="A17" s="64" t="s">
        <v>1565</v>
      </c>
    </row>
    <row r="18" spans="1:22" ht="19.5" customHeight="1">
      <c r="A18" s="754" t="s">
        <v>22</v>
      </c>
      <c r="B18" s="754" t="s">
        <v>1110</v>
      </c>
      <c r="C18" s="754" t="s">
        <v>1568</v>
      </c>
      <c r="D18" s="756" t="s">
        <v>1574</v>
      </c>
      <c r="E18" s="757"/>
      <c r="F18" s="758"/>
      <c r="G18" s="756" t="s">
        <v>1575</v>
      </c>
      <c r="H18" s="757"/>
      <c r="I18" s="758"/>
      <c r="J18" s="756" t="s">
        <v>1576</v>
      </c>
      <c r="K18" s="757"/>
      <c r="L18" s="758"/>
      <c r="M18" s="756" t="s">
        <v>1577</v>
      </c>
      <c r="N18" s="757"/>
      <c r="O18" s="758"/>
      <c r="P18" s="756" t="s">
        <v>1562</v>
      </c>
      <c r="Q18" s="757"/>
      <c r="R18" s="758"/>
      <c r="S18" s="756" t="s">
        <v>1563</v>
      </c>
      <c r="T18" s="757"/>
      <c r="U18" s="758"/>
      <c r="V18" s="635" t="s">
        <v>1569</v>
      </c>
    </row>
    <row r="19" spans="1:22" ht="19.5" customHeight="1">
      <c r="A19" s="755"/>
      <c r="B19" s="755"/>
      <c r="C19" s="755"/>
      <c r="D19" s="635" t="s">
        <v>1570</v>
      </c>
      <c r="E19" s="635" t="s">
        <v>676</v>
      </c>
      <c r="F19" s="635" t="s">
        <v>1571</v>
      </c>
      <c r="G19" s="635" t="s">
        <v>1570</v>
      </c>
      <c r="H19" s="635" t="s">
        <v>676</v>
      </c>
      <c r="I19" s="635" t="s">
        <v>1571</v>
      </c>
      <c r="J19" s="635" t="s">
        <v>1570</v>
      </c>
      <c r="K19" s="635" t="s">
        <v>676</v>
      </c>
      <c r="L19" s="635" t="s">
        <v>1571</v>
      </c>
      <c r="M19" s="635" t="s">
        <v>1570</v>
      </c>
      <c r="N19" s="635" t="s">
        <v>676</v>
      </c>
      <c r="O19" s="635" t="s">
        <v>1571</v>
      </c>
      <c r="P19" s="635" t="s">
        <v>1570</v>
      </c>
      <c r="Q19" s="635" t="s">
        <v>676</v>
      </c>
      <c r="R19" s="635" t="s">
        <v>1571</v>
      </c>
      <c r="S19" s="635" t="s">
        <v>1570</v>
      </c>
      <c r="T19" s="635" t="s">
        <v>676</v>
      </c>
      <c r="U19" s="635" t="s">
        <v>1571</v>
      </c>
      <c r="V19" s="635"/>
    </row>
    <row r="20" spans="1:22">
      <c r="A20" s="636">
        <v>1</v>
      </c>
      <c r="B20" s="636">
        <v>4</v>
      </c>
      <c r="C20" s="638">
        <v>410544.36</v>
      </c>
      <c r="D20" s="641">
        <v>3.77</v>
      </c>
      <c r="E20" s="641">
        <f ca="1">ROUND(D20+(RAND()-0.5)*0.08,2)</f>
        <v>3.74</v>
      </c>
      <c r="F20" s="640">
        <f ca="1">+D20-E20</f>
        <v>2.9999999999999805E-2</v>
      </c>
      <c r="G20" s="640">
        <v>5.68</v>
      </c>
      <c r="H20" s="641">
        <f ca="1">ROUND(G20+(RAND()-0.5)*0.08,2)</f>
        <v>5.65</v>
      </c>
      <c r="I20" s="640">
        <f ca="1">+G20-H20</f>
        <v>2.9999999999999361E-2</v>
      </c>
      <c r="J20" s="640">
        <v>2.3199999999999998</v>
      </c>
      <c r="K20" s="641">
        <f ca="1">ROUND(J20+(RAND()-0.5)*0.08,2)</f>
        <v>2.2999999999999998</v>
      </c>
      <c r="L20" s="640">
        <f ca="1">+J20-K20</f>
        <v>2.0000000000000018E-2</v>
      </c>
      <c r="M20" s="640">
        <v>0.84</v>
      </c>
      <c r="N20" s="641">
        <f ca="1">ROUND(M20+(RAND()-0.5)*0.08,2)</f>
        <v>0.82</v>
      </c>
      <c r="O20" s="640">
        <f ca="1">+M20-N20</f>
        <v>2.0000000000000018E-2</v>
      </c>
      <c r="P20" s="640">
        <f>613.3-5.16</f>
        <v>608.14</v>
      </c>
      <c r="Q20" s="641">
        <f ca="1">ROUND(P20+(RAND()-0.5)*0.08,2)</f>
        <v>608.12</v>
      </c>
      <c r="R20" s="640">
        <f ca="1">+P20-Q20</f>
        <v>1.999999999998181E-2</v>
      </c>
      <c r="S20" s="640">
        <f>613.3-5.16</f>
        <v>608.14</v>
      </c>
      <c r="T20" s="641">
        <f ca="1">ROUND(S20+(RAND()-0.5)*0.08,2)</f>
        <v>608.14</v>
      </c>
      <c r="U20" s="640">
        <f ca="1">+S20-T20</f>
        <v>0</v>
      </c>
      <c r="V20" s="636"/>
    </row>
    <row r="21" spans="1:22">
      <c r="A21" s="636">
        <v>2</v>
      </c>
      <c r="B21" s="636">
        <v>5</v>
      </c>
      <c r="C21" s="638">
        <v>410549.36</v>
      </c>
      <c r="D21" s="641">
        <v>3.26</v>
      </c>
      <c r="E21" s="641">
        <f t="shared" ref="E21:E29" ca="1" si="0">ROUND(D21+(RAND()-0.5)*0.08,2)</f>
        <v>3.26</v>
      </c>
      <c r="F21" s="640">
        <f t="shared" ref="F21:F29" ca="1" si="1">+D21-E21</f>
        <v>0</v>
      </c>
      <c r="G21" s="640">
        <v>5.71</v>
      </c>
      <c r="H21" s="641">
        <f t="shared" ref="H21:H29" ca="1" si="2">ROUND(G21+(RAND()-0.5)*0.08,2)</f>
        <v>5.71</v>
      </c>
      <c r="I21" s="640">
        <f t="shared" ref="I21:I29" ca="1" si="3">+G21-H21</f>
        <v>0</v>
      </c>
      <c r="J21" s="640">
        <v>2.29</v>
      </c>
      <c r="K21" s="641">
        <f t="shared" ref="K21:K29" ca="1" si="4">ROUND(J21+(RAND()-0.5)*0.08,2)</f>
        <v>2.27</v>
      </c>
      <c r="L21" s="640">
        <f t="shared" ref="L21:L29" ca="1" si="5">+J21-K21</f>
        <v>2.0000000000000018E-2</v>
      </c>
      <c r="M21" s="640">
        <v>0.8</v>
      </c>
      <c r="N21" s="641">
        <f t="shared" ref="N21:N29" ca="1" si="6">ROUND(M21+(RAND()-0.5)*0.08,2)</f>
        <v>0.82</v>
      </c>
      <c r="O21" s="640">
        <f t="shared" ref="O21:O29" ca="1" si="7">+M21-N21</f>
        <v>-1.9999999999999907E-2</v>
      </c>
      <c r="P21" s="640">
        <f>612.92-5.16</f>
        <v>607.76</v>
      </c>
      <c r="Q21" s="641">
        <f t="shared" ref="Q21:Q29" ca="1" si="8">ROUND(P21+(RAND()-0.5)*0.08,2)</f>
        <v>607.77</v>
      </c>
      <c r="R21" s="640">
        <f t="shared" ref="R21:R29" ca="1" si="9">+P21-Q21</f>
        <v>-9.9999999999909051E-3</v>
      </c>
      <c r="S21" s="640">
        <f>612.92-5.16</f>
        <v>607.76</v>
      </c>
      <c r="T21" s="641">
        <f t="shared" ref="T21:T29" ca="1" si="10">ROUND(S21+(RAND()-0.5)*0.08,2)</f>
        <v>607.72</v>
      </c>
      <c r="U21" s="640">
        <f t="shared" ref="U21:U29" ca="1" si="11">+S21-T21</f>
        <v>3.999999999996362E-2</v>
      </c>
      <c r="V21" s="636"/>
    </row>
    <row r="22" spans="1:22">
      <c r="A22" s="636">
        <v>3</v>
      </c>
      <c r="B22" s="636">
        <v>6</v>
      </c>
      <c r="C22" s="638">
        <v>410554.36</v>
      </c>
      <c r="D22" s="641">
        <v>3</v>
      </c>
      <c r="E22" s="641">
        <f t="shared" ca="1" si="0"/>
        <v>3.04</v>
      </c>
      <c r="F22" s="640">
        <f t="shared" ca="1" si="1"/>
        <v>-4.0000000000000036E-2</v>
      </c>
      <c r="G22" s="640">
        <v>5.9</v>
      </c>
      <c r="H22" s="641">
        <f t="shared" ca="1" si="2"/>
        <v>5.92</v>
      </c>
      <c r="I22" s="640">
        <f t="shared" ca="1" si="3"/>
        <v>-1.9999999999999574E-2</v>
      </c>
      <c r="J22" s="640">
        <v>2.1</v>
      </c>
      <c r="K22" s="641">
        <f t="shared" ca="1" si="4"/>
        <v>2.09</v>
      </c>
      <c r="L22" s="640">
        <f t="shared" ca="1" si="5"/>
        <v>1.0000000000000231E-2</v>
      </c>
      <c r="M22" s="640">
        <v>0.8</v>
      </c>
      <c r="N22" s="641">
        <f t="shared" ca="1" si="6"/>
        <v>0.81</v>
      </c>
      <c r="O22" s="640">
        <f t="shared" ca="1" si="7"/>
        <v>-1.0000000000000009E-2</v>
      </c>
      <c r="P22" s="640">
        <f>612.53-5.16</f>
        <v>607.37</v>
      </c>
      <c r="Q22" s="641">
        <f t="shared" ca="1" si="8"/>
        <v>607.35</v>
      </c>
      <c r="R22" s="640">
        <f t="shared" ca="1" si="9"/>
        <v>1.999999999998181E-2</v>
      </c>
      <c r="S22" s="640">
        <f>612.53-5.16</f>
        <v>607.37</v>
      </c>
      <c r="T22" s="641">
        <f t="shared" ca="1" si="10"/>
        <v>607.33000000000004</v>
      </c>
      <c r="U22" s="640">
        <f t="shared" ca="1" si="11"/>
        <v>3.999999999996362E-2</v>
      </c>
      <c r="V22" s="636"/>
    </row>
    <row r="23" spans="1:22">
      <c r="A23" s="636">
        <v>4</v>
      </c>
      <c r="B23" s="636">
        <v>7</v>
      </c>
      <c r="C23" s="638">
        <v>410559.36</v>
      </c>
      <c r="D23" s="641">
        <v>3.04</v>
      </c>
      <c r="E23" s="641">
        <f t="shared" ca="1" si="0"/>
        <v>3.04</v>
      </c>
      <c r="F23" s="640">
        <f t="shared" ca="1" si="1"/>
        <v>0</v>
      </c>
      <c r="G23" s="640">
        <v>5.77</v>
      </c>
      <c r="H23" s="641">
        <f t="shared" ca="1" si="2"/>
        <v>5.77</v>
      </c>
      <c r="I23" s="640">
        <f t="shared" ca="1" si="3"/>
        <v>0</v>
      </c>
      <c r="J23" s="640">
        <v>2.23</v>
      </c>
      <c r="K23" s="641">
        <f t="shared" ca="1" si="4"/>
        <v>2.2200000000000002</v>
      </c>
      <c r="L23" s="640">
        <f t="shared" ca="1" si="5"/>
        <v>9.9999999999997868E-3</v>
      </c>
      <c r="M23" s="640">
        <v>0.8</v>
      </c>
      <c r="N23" s="641">
        <f t="shared" ca="1" si="6"/>
        <v>0.76</v>
      </c>
      <c r="O23" s="640">
        <f t="shared" ca="1" si="7"/>
        <v>4.0000000000000036E-2</v>
      </c>
      <c r="P23" s="640">
        <f>612.15-5.16</f>
        <v>606.99</v>
      </c>
      <c r="Q23" s="641">
        <f t="shared" ca="1" si="8"/>
        <v>606.98</v>
      </c>
      <c r="R23" s="640">
        <f t="shared" ca="1" si="9"/>
        <v>9.9999999999909051E-3</v>
      </c>
      <c r="S23" s="640">
        <f>612.15-5.16</f>
        <v>606.99</v>
      </c>
      <c r="T23" s="641">
        <f t="shared" ca="1" si="10"/>
        <v>607.02</v>
      </c>
      <c r="U23" s="640">
        <f t="shared" ca="1" si="11"/>
        <v>-2.9999999999972715E-2</v>
      </c>
      <c r="V23" s="636"/>
    </row>
    <row r="24" spans="1:22">
      <c r="A24" s="636">
        <v>5</v>
      </c>
      <c r="B24" s="636">
        <v>8</v>
      </c>
      <c r="C24" s="638">
        <v>410564.36</v>
      </c>
      <c r="D24" s="641">
        <v>2.89</v>
      </c>
      <c r="E24" s="641">
        <f t="shared" ca="1" si="0"/>
        <v>2.89</v>
      </c>
      <c r="F24" s="640">
        <f t="shared" ca="1" si="1"/>
        <v>0</v>
      </c>
      <c r="G24" s="640">
        <v>5.8</v>
      </c>
      <c r="H24" s="641">
        <f t="shared" ca="1" si="2"/>
        <v>5.79</v>
      </c>
      <c r="I24" s="640">
        <f t="shared" ca="1" si="3"/>
        <v>9.9999999999997868E-3</v>
      </c>
      <c r="J24" s="640">
        <v>2.2000000000000002</v>
      </c>
      <c r="K24" s="641">
        <f t="shared" ca="1" si="4"/>
        <v>2.2000000000000002</v>
      </c>
      <c r="L24" s="640">
        <f t="shared" ca="1" si="5"/>
        <v>0</v>
      </c>
      <c r="M24" s="640">
        <v>0.8</v>
      </c>
      <c r="N24" s="641">
        <f t="shared" ca="1" si="6"/>
        <v>0.77</v>
      </c>
      <c r="O24" s="640">
        <f t="shared" ca="1" si="7"/>
        <v>3.0000000000000027E-2</v>
      </c>
      <c r="P24" s="640">
        <f>611.76-5.16</f>
        <v>606.6</v>
      </c>
      <c r="Q24" s="641">
        <f t="shared" ca="1" si="8"/>
        <v>606.6</v>
      </c>
      <c r="R24" s="640">
        <f t="shared" ca="1" si="9"/>
        <v>0</v>
      </c>
      <c r="S24" s="640">
        <f>611.76-5.16</f>
        <v>606.6</v>
      </c>
      <c r="T24" s="641">
        <f t="shared" ca="1" si="10"/>
        <v>606.63</v>
      </c>
      <c r="U24" s="640">
        <f t="shared" ca="1" si="11"/>
        <v>-2.9999999999972715E-2</v>
      </c>
      <c r="V24" s="636"/>
    </row>
    <row r="25" spans="1:22">
      <c r="A25" s="636">
        <v>6</v>
      </c>
      <c r="B25" s="636">
        <v>9</v>
      </c>
      <c r="C25" s="638">
        <v>410569.36</v>
      </c>
      <c r="D25" s="641">
        <v>2.9</v>
      </c>
      <c r="E25" s="641">
        <f t="shared" ca="1" si="0"/>
        <v>2.9</v>
      </c>
      <c r="F25" s="640">
        <f t="shared" ca="1" si="1"/>
        <v>0</v>
      </c>
      <c r="G25" s="640">
        <v>5.83</v>
      </c>
      <c r="H25" s="641">
        <f t="shared" ca="1" si="2"/>
        <v>5.8</v>
      </c>
      <c r="I25" s="640">
        <f t="shared" ca="1" si="3"/>
        <v>3.0000000000000249E-2</v>
      </c>
      <c r="J25" s="640">
        <v>2.17</v>
      </c>
      <c r="K25" s="641">
        <f t="shared" ca="1" si="4"/>
        <v>2.14</v>
      </c>
      <c r="L25" s="640">
        <f t="shared" ca="1" si="5"/>
        <v>2.9999999999999805E-2</v>
      </c>
      <c r="M25" s="640">
        <v>0.8</v>
      </c>
      <c r="N25" s="641">
        <f t="shared" ca="1" si="6"/>
        <v>0.83</v>
      </c>
      <c r="O25" s="640">
        <f t="shared" ca="1" si="7"/>
        <v>-2.9999999999999916E-2</v>
      </c>
      <c r="P25" s="640">
        <f>611.38-5.17</f>
        <v>606.21</v>
      </c>
      <c r="Q25" s="641">
        <f t="shared" ca="1" si="8"/>
        <v>606.25</v>
      </c>
      <c r="R25" s="640">
        <f t="shared" ca="1" si="9"/>
        <v>-3.999999999996362E-2</v>
      </c>
      <c r="S25" s="640">
        <f>611.38-5.17</f>
        <v>606.21</v>
      </c>
      <c r="T25" s="641">
        <f t="shared" ca="1" si="10"/>
        <v>606.21</v>
      </c>
      <c r="U25" s="640">
        <f t="shared" ca="1" si="11"/>
        <v>0</v>
      </c>
      <c r="V25" s="636"/>
    </row>
    <row r="26" spans="1:22">
      <c r="A26" s="636">
        <v>7</v>
      </c>
      <c r="B26" s="636">
        <v>10</v>
      </c>
      <c r="C26" s="638">
        <v>410574.36</v>
      </c>
      <c r="D26" s="641">
        <v>2.92</v>
      </c>
      <c r="E26" s="641">
        <f t="shared" ca="1" si="0"/>
        <v>2.89</v>
      </c>
      <c r="F26" s="640">
        <f t="shared" ca="1" si="1"/>
        <v>2.9999999999999805E-2</v>
      </c>
      <c r="G26" s="640">
        <v>5.86</v>
      </c>
      <c r="H26" s="641">
        <f t="shared" ca="1" si="2"/>
        <v>5.84</v>
      </c>
      <c r="I26" s="640">
        <f t="shared" ca="1" si="3"/>
        <v>2.0000000000000462E-2</v>
      </c>
      <c r="J26" s="640">
        <v>2.14</v>
      </c>
      <c r="K26" s="641">
        <f t="shared" ca="1" si="4"/>
        <v>2.16</v>
      </c>
      <c r="L26" s="640">
        <f t="shared" ca="1" si="5"/>
        <v>-2.0000000000000018E-2</v>
      </c>
      <c r="M26" s="640">
        <v>0.8</v>
      </c>
      <c r="N26" s="641">
        <f t="shared" ca="1" si="6"/>
        <v>0.8</v>
      </c>
      <c r="O26" s="640">
        <f t="shared" ca="1" si="7"/>
        <v>0</v>
      </c>
      <c r="P26" s="640">
        <f>611-5.15</f>
        <v>605.85</v>
      </c>
      <c r="Q26" s="641">
        <f t="shared" ca="1" si="8"/>
        <v>605.82000000000005</v>
      </c>
      <c r="R26" s="640">
        <f t="shared" ca="1" si="9"/>
        <v>2.9999999999972715E-2</v>
      </c>
      <c r="S26" s="640">
        <f>611-5.15</f>
        <v>605.85</v>
      </c>
      <c r="T26" s="641">
        <f t="shared" ca="1" si="10"/>
        <v>605.83000000000004</v>
      </c>
      <c r="U26" s="640">
        <f t="shared" ca="1" si="11"/>
        <v>1.999999999998181E-2</v>
      </c>
      <c r="V26" s="636"/>
    </row>
    <row r="27" spans="1:22">
      <c r="A27" s="636">
        <v>8</v>
      </c>
      <c r="B27" s="636">
        <v>11</v>
      </c>
      <c r="C27" s="638">
        <v>410579.36</v>
      </c>
      <c r="D27" s="641">
        <v>2.83</v>
      </c>
      <c r="E27" s="641">
        <f t="shared" ca="1" si="0"/>
        <v>2.85</v>
      </c>
      <c r="F27" s="640">
        <f t="shared" ca="1" si="1"/>
        <v>-2.0000000000000018E-2</v>
      </c>
      <c r="G27" s="640">
        <v>5.88</v>
      </c>
      <c r="H27" s="641">
        <f t="shared" ca="1" si="2"/>
        <v>5.91</v>
      </c>
      <c r="I27" s="640">
        <f t="shared" ca="1" si="3"/>
        <v>-3.0000000000000249E-2</v>
      </c>
      <c r="J27" s="640">
        <v>2.12</v>
      </c>
      <c r="K27" s="641">
        <f t="shared" ca="1" si="4"/>
        <v>2.09</v>
      </c>
      <c r="L27" s="640">
        <f t="shared" ca="1" si="5"/>
        <v>3.0000000000000249E-2</v>
      </c>
      <c r="M27" s="640">
        <v>0.8</v>
      </c>
      <c r="N27" s="641">
        <f t="shared" ca="1" si="6"/>
        <v>0.77</v>
      </c>
      <c r="O27" s="640">
        <f t="shared" ca="1" si="7"/>
        <v>3.0000000000000027E-2</v>
      </c>
      <c r="P27" s="640">
        <f>610.61-5.12</f>
        <v>605.49</v>
      </c>
      <c r="Q27" s="641">
        <f t="shared" ca="1" si="8"/>
        <v>605.47</v>
      </c>
      <c r="R27" s="640">
        <f t="shared" ca="1" si="9"/>
        <v>1.999999999998181E-2</v>
      </c>
      <c r="S27" s="640">
        <f>610.61-5.12</f>
        <v>605.49</v>
      </c>
      <c r="T27" s="641">
        <f t="shared" ca="1" si="10"/>
        <v>605.47</v>
      </c>
      <c r="U27" s="640">
        <f t="shared" ca="1" si="11"/>
        <v>1.999999999998181E-2</v>
      </c>
      <c r="V27" s="636"/>
    </row>
    <row r="28" spans="1:22">
      <c r="A28" s="636">
        <v>9</v>
      </c>
      <c r="B28" s="636">
        <v>12</v>
      </c>
      <c r="C28" s="638">
        <v>410583.86</v>
      </c>
      <c r="D28" s="641">
        <v>2.71</v>
      </c>
      <c r="E28" s="641">
        <f t="shared" ca="1" si="0"/>
        <v>2.72</v>
      </c>
      <c r="F28" s="640">
        <f t="shared" ca="1" si="1"/>
        <v>-1.0000000000000231E-2</v>
      </c>
      <c r="G28" s="640">
        <v>5.91</v>
      </c>
      <c r="H28" s="641">
        <f t="shared" ca="1" si="2"/>
        <v>5.92</v>
      </c>
      <c r="I28" s="640">
        <f t="shared" ca="1" si="3"/>
        <v>-9.9999999999997868E-3</v>
      </c>
      <c r="J28" s="640">
        <v>2.09</v>
      </c>
      <c r="K28" s="641">
        <f t="shared" ca="1" si="4"/>
        <v>2.13</v>
      </c>
      <c r="L28" s="640">
        <f t="shared" ca="1" si="5"/>
        <v>-4.0000000000000036E-2</v>
      </c>
      <c r="M28" s="640">
        <v>0.8</v>
      </c>
      <c r="N28" s="641">
        <f t="shared" ca="1" si="6"/>
        <v>0.84</v>
      </c>
      <c r="O28" s="640">
        <f t="shared" ca="1" si="7"/>
        <v>-3.9999999999999925E-2</v>
      </c>
      <c r="P28" s="640">
        <f>610.27-5.09</f>
        <v>605.17999999999995</v>
      </c>
      <c r="Q28" s="641">
        <f t="shared" ca="1" si="8"/>
        <v>605.19000000000005</v>
      </c>
      <c r="R28" s="640">
        <f t="shared" ca="1" si="9"/>
        <v>-1.0000000000104592E-2</v>
      </c>
      <c r="S28" s="640">
        <f>610.27-5.09</f>
        <v>605.17999999999995</v>
      </c>
      <c r="T28" s="641">
        <f t="shared" ca="1" si="10"/>
        <v>605.14</v>
      </c>
      <c r="U28" s="640">
        <f t="shared" ca="1" si="11"/>
        <v>3.999999999996362E-2</v>
      </c>
      <c r="V28" s="636"/>
    </row>
    <row r="29" spans="1:22">
      <c r="A29" s="636">
        <v>10</v>
      </c>
      <c r="B29" s="636">
        <v>13</v>
      </c>
      <c r="C29" s="638">
        <v>410588.35</v>
      </c>
      <c r="D29" s="641">
        <v>2.4900000000000002</v>
      </c>
      <c r="E29" s="641">
        <f t="shared" ca="1" si="0"/>
        <v>2.5299999999999998</v>
      </c>
      <c r="F29" s="640">
        <f t="shared" ca="1" si="1"/>
        <v>-3.9999999999999591E-2</v>
      </c>
      <c r="G29" s="640">
        <v>5.94</v>
      </c>
      <c r="H29" s="641">
        <f t="shared" ca="1" si="2"/>
        <v>5.94</v>
      </c>
      <c r="I29" s="640">
        <f t="shared" ca="1" si="3"/>
        <v>0</v>
      </c>
      <c r="J29" s="640">
        <v>2.46</v>
      </c>
      <c r="K29" s="641">
        <f t="shared" ca="1" si="4"/>
        <v>2.4500000000000002</v>
      </c>
      <c r="L29" s="640">
        <f t="shared" ca="1" si="5"/>
        <v>9.9999999999997868E-3</v>
      </c>
      <c r="M29" s="640">
        <v>0.4</v>
      </c>
      <c r="N29" s="641">
        <f t="shared" ca="1" si="6"/>
        <v>0.38</v>
      </c>
      <c r="O29" s="640">
        <f t="shared" ca="1" si="7"/>
        <v>2.0000000000000018E-2</v>
      </c>
      <c r="P29" s="640">
        <f>609.92-3.05</f>
        <v>606.87</v>
      </c>
      <c r="Q29" s="641">
        <f t="shared" ca="1" si="8"/>
        <v>606.9</v>
      </c>
      <c r="R29" s="640">
        <f t="shared" ca="1" si="9"/>
        <v>-2.9999999999972715E-2</v>
      </c>
      <c r="S29" s="640">
        <f>609.92-3.05</f>
        <v>606.87</v>
      </c>
      <c r="T29" s="641">
        <f t="shared" ca="1" si="10"/>
        <v>606.84</v>
      </c>
      <c r="U29" s="640">
        <f t="shared" ca="1" si="11"/>
        <v>2.9999999999972715E-2</v>
      </c>
      <c r="V29" s="636"/>
    </row>
    <row r="30" spans="1:22">
      <c r="A30" s="60" t="s">
        <v>1573</v>
      </c>
    </row>
    <row r="31" spans="1:22" ht="33.75" customHeight="1">
      <c r="A31" s="753" t="s">
        <v>1572</v>
      </c>
      <c r="B31" s="753"/>
      <c r="C31" s="753"/>
      <c r="D31" s="753"/>
      <c r="E31" s="753"/>
      <c r="F31" s="753"/>
      <c r="G31" s="753"/>
      <c r="H31" s="753"/>
      <c r="I31" s="753"/>
      <c r="J31" s="753"/>
      <c r="K31" s="753"/>
      <c r="L31" s="753"/>
      <c r="M31" s="753"/>
      <c r="N31" s="753"/>
      <c r="O31" s="753"/>
      <c r="P31" s="753"/>
      <c r="Q31" s="753"/>
      <c r="R31" s="753"/>
      <c r="S31" s="753"/>
      <c r="T31" s="753"/>
      <c r="U31" s="753"/>
      <c r="V31" s="753"/>
    </row>
    <row r="32" spans="1:22" ht="9.75" customHeight="1"/>
    <row r="33" spans="1:22">
      <c r="A33" s="699" t="s">
        <v>224</v>
      </c>
      <c r="B33" s="699"/>
      <c r="C33" s="699"/>
      <c r="D33" s="699"/>
      <c r="E33" s="699"/>
      <c r="F33" s="699" t="s">
        <v>225</v>
      </c>
      <c r="G33" s="699"/>
      <c r="H33" s="699"/>
      <c r="I33" s="699"/>
      <c r="J33" s="699"/>
      <c r="K33" s="699"/>
      <c r="L33" s="699"/>
      <c r="M33" s="699"/>
      <c r="N33" s="699" t="s">
        <v>1032</v>
      </c>
      <c r="O33" s="699"/>
      <c r="P33" s="699"/>
      <c r="Q33" s="699"/>
      <c r="R33" s="699" t="s">
        <v>89</v>
      </c>
      <c r="S33" s="699"/>
      <c r="T33" s="699"/>
      <c r="U33" s="699"/>
      <c r="V33" s="699"/>
    </row>
    <row r="39" spans="1:22">
      <c r="A39" s="699" t="s">
        <v>154</v>
      </c>
      <c r="B39" s="699"/>
      <c r="C39" s="699"/>
      <c r="D39" s="699"/>
      <c r="E39" s="699"/>
      <c r="F39" s="699" t="s">
        <v>1034</v>
      </c>
      <c r="G39" s="699"/>
      <c r="H39" s="699"/>
      <c r="I39" s="699"/>
      <c r="J39" s="699"/>
      <c r="K39" s="699"/>
      <c r="L39" s="699"/>
      <c r="M39" s="699"/>
      <c r="N39" s="699" t="s">
        <v>1033</v>
      </c>
      <c r="O39" s="699"/>
      <c r="P39" s="699"/>
      <c r="Q39" s="699"/>
      <c r="R39" s="699" t="s">
        <v>964</v>
      </c>
      <c r="S39" s="699"/>
      <c r="T39" s="699"/>
      <c r="U39" s="699"/>
      <c r="V39" s="699"/>
    </row>
  </sheetData>
  <mergeCells count="21">
    <mergeCell ref="A39:E39"/>
    <mergeCell ref="F39:M39"/>
    <mergeCell ref="N39:Q39"/>
    <mergeCell ref="R39:V39"/>
    <mergeCell ref="P18:R18"/>
    <mergeCell ref="S18:U18"/>
    <mergeCell ref="A31:V31"/>
    <mergeCell ref="A33:E33"/>
    <mergeCell ref="F33:M33"/>
    <mergeCell ref="N33:Q33"/>
    <mergeCell ref="R33:V33"/>
    <mergeCell ref="A1:V1"/>
    <mergeCell ref="A2:V2"/>
    <mergeCell ref="A5:N5"/>
    <mergeCell ref="A18:A19"/>
    <mergeCell ref="B18:B19"/>
    <mergeCell ref="C18:C19"/>
    <mergeCell ref="D18:F18"/>
    <mergeCell ref="G18:I18"/>
    <mergeCell ref="J18:L18"/>
    <mergeCell ref="M18:O18"/>
  </mergeCells>
  <pageMargins left="0.4" right="0.44" top="0.69" bottom="0.36" header="0.3" footer="0.3"/>
  <pageSetup paperSize="9" scale="77" orientation="landscape"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66349-BF51-4510-B012-6B117017B5FE}">
  <sheetPr codeName="Sheet11"/>
  <dimension ref="A1:G35"/>
  <sheetViews>
    <sheetView workbookViewId="0">
      <pane xSplit="3" ySplit="3" topLeftCell="D4" activePane="bottomRight" state="frozen"/>
      <selection pane="topRight" activeCell="C1" sqref="C1"/>
      <selection pane="bottomLeft" activeCell="A4" sqref="A4"/>
      <selection pane="bottomRight" activeCell="G35" sqref="G35"/>
    </sheetView>
  </sheetViews>
  <sheetFormatPr defaultColWidth="9.125" defaultRowHeight="14.25"/>
  <cols>
    <col min="1" max="1" width="7.125" style="314" bestFit="1" customWidth="1"/>
    <col min="2" max="2" width="13.375" style="314" customWidth="1"/>
    <col min="3" max="3" width="8.125" style="314" bestFit="1" customWidth="1"/>
    <col min="4" max="5" width="18.125" style="314" customWidth="1"/>
    <col min="6" max="6" width="12.875" style="314" customWidth="1"/>
    <col min="7" max="16384" width="9.125" style="314"/>
  </cols>
  <sheetData>
    <row r="1" spans="1:7">
      <c r="A1" s="745" t="s">
        <v>656</v>
      </c>
      <c r="B1" s="745"/>
      <c r="C1" s="745"/>
      <c r="D1" s="745"/>
      <c r="E1" s="745"/>
      <c r="F1" s="745"/>
    </row>
    <row r="2" spans="1:7">
      <c r="A2" s="745" t="s">
        <v>657</v>
      </c>
      <c r="B2" s="746" t="s">
        <v>696</v>
      </c>
      <c r="C2" s="745" t="s">
        <v>658</v>
      </c>
      <c r="D2" s="510"/>
      <c r="E2" s="514"/>
      <c r="F2" s="511"/>
    </row>
    <row r="3" spans="1:7" ht="28.5">
      <c r="A3" s="745"/>
      <c r="B3" s="747"/>
      <c r="C3" s="745"/>
      <c r="D3" s="315" t="s">
        <v>1501</v>
      </c>
      <c r="E3" s="315" t="s">
        <v>1502</v>
      </c>
      <c r="F3" s="315" t="s">
        <v>667</v>
      </c>
      <c r="G3" s="314" t="s">
        <v>1502</v>
      </c>
    </row>
    <row r="4" spans="1:7">
      <c r="A4" s="513" t="s">
        <v>1237</v>
      </c>
      <c r="B4" s="317">
        <v>442635.8</v>
      </c>
      <c r="C4" s="318"/>
      <c r="D4" s="316">
        <v>1.2949999999999999</v>
      </c>
      <c r="E4" s="316"/>
      <c r="F4" s="318"/>
    </row>
    <row r="5" spans="1:7">
      <c r="A5" s="512"/>
      <c r="B5" s="318"/>
      <c r="C5" s="513">
        <v>2.4</v>
      </c>
      <c r="D5" s="318"/>
      <c r="E5" s="318"/>
      <c r="F5" s="316">
        <f>+$C$5*(D4+D6)/2</f>
        <v>3.1079999999999997</v>
      </c>
      <c r="G5" s="316">
        <f>+$C$5*(E4+E6)/2</f>
        <v>0</v>
      </c>
    </row>
    <row r="6" spans="1:7">
      <c r="A6" s="513">
        <v>3</v>
      </c>
      <c r="B6" s="317">
        <f>+B4+C5</f>
        <v>442638.2</v>
      </c>
      <c r="C6" s="512"/>
      <c r="D6" s="316">
        <v>1.2949999999999999</v>
      </c>
      <c r="E6" s="316"/>
      <c r="F6" s="318"/>
    </row>
    <row r="7" spans="1:7">
      <c r="A7" s="512"/>
      <c r="B7" s="318"/>
      <c r="C7" s="513">
        <v>4.9400000000000004</v>
      </c>
      <c r="D7" s="318"/>
      <c r="E7" s="318"/>
      <c r="F7" s="316">
        <f t="shared" ref="F7" si="0">+C7*(D6+D8)/2</f>
        <v>6.3973000000000004</v>
      </c>
      <c r="G7" s="316">
        <f t="shared" ref="G7" si="1">+$C$5*(E6+E8)/2</f>
        <v>3.8256000000000001</v>
      </c>
    </row>
    <row r="8" spans="1:7">
      <c r="A8" s="513">
        <v>4</v>
      </c>
      <c r="B8" s="317">
        <f t="shared" ref="B8" si="2">+B6+C7</f>
        <v>442643.14</v>
      </c>
      <c r="C8" s="512"/>
      <c r="D8" s="316">
        <v>1.2949999999999999</v>
      </c>
      <c r="E8" s="316">
        <v>3.1880000000000002</v>
      </c>
      <c r="F8" s="318"/>
    </row>
    <row r="9" spans="1:7">
      <c r="A9" s="512"/>
      <c r="B9" s="318"/>
      <c r="C9" s="513">
        <v>0.66</v>
      </c>
      <c r="D9" s="318"/>
      <c r="E9" s="318"/>
      <c r="F9" s="316">
        <f t="shared" ref="F9" si="3">+C9*(D8+D10)/2</f>
        <v>0.85470000000000002</v>
      </c>
      <c r="G9" s="316">
        <f t="shared" ref="G9" si="4">+$C$5*(E8+E10)/2</f>
        <v>7.6307999999999998</v>
      </c>
    </row>
    <row r="10" spans="1:7">
      <c r="A10" s="513" t="s">
        <v>1299</v>
      </c>
      <c r="B10" s="317">
        <f t="shared" ref="B10" si="5">+B8+C9</f>
        <v>442643.8</v>
      </c>
      <c r="C10" s="512"/>
      <c r="D10" s="316">
        <v>1.2949999999999999</v>
      </c>
      <c r="E10" s="316">
        <v>3.1709999999999998</v>
      </c>
      <c r="F10" s="318"/>
    </row>
    <row r="11" spans="1:7">
      <c r="A11" s="512"/>
      <c r="B11" s="318"/>
      <c r="C11" s="513">
        <v>0</v>
      </c>
      <c r="D11" s="318"/>
      <c r="E11" s="318"/>
      <c r="F11" s="316">
        <f t="shared" ref="F11" si="6">+C11*(D10+D12)/2</f>
        <v>0</v>
      </c>
      <c r="G11" s="316">
        <f t="shared" ref="G11" si="7">+$C$5*(E10+E12)/2</f>
        <v>8.0246399999999998</v>
      </c>
    </row>
    <row r="12" spans="1:7">
      <c r="A12" s="513" t="s">
        <v>1304</v>
      </c>
      <c r="B12" s="317">
        <f t="shared" ref="B12" si="8">+B10+C11</f>
        <v>442643.8</v>
      </c>
      <c r="C12" s="512"/>
      <c r="D12" s="316">
        <v>1.2949999999999999</v>
      </c>
      <c r="E12" s="316">
        <v>3.5162</v>
      </c>
      <c r="F12" s="318"/>
    </row>
    <row r="13" spans="1:7">
      <c r="A13" s="512"/>
      <c r="B13" s="318"/>
      <c r="C13" s="513">
        <v>5.49</v>
      </c>
      <c r="D13" s="318"/>
      <c r="E13" s="318"/>
      <c r="F13" s="316">
        <f t="shared" ref="F13" si="9">+C13*(D12+D14)/2</f>
        <v>7.1095499999999996</v>
      </c>
      <c r="G13" s="316">
        <f t="shared" ref="G13" si="10">+$C$5*(E12+E14)/2</f>
        <v>5.3078399999999997</v>
      </c>
    </row>
    <row r="14" spans="1:7">
      <c r="A14" s="513">
        <v>5</v>
      </c>
      <c r="B14" s="317">
        <f t="shared" ref="B14" si="11">+B12+C13</f>
        <v>442649.29</v>
      </c>
      <c r="C14" s="512"/>
      <c r="D14" s="316">
        <v>1.2949999999999999</v>
      </c>
      <c r="E14" s="316">
        <v>0.90700000000000003</v>
      </c>
      <c r="F14" s="318"/>
    </row>
    <row r="15" spans="1:7">
      <c r="A15" s="512"/>
      <c r="B15" s="318"/>
      <c r="C15" s="513">
        <v>2.7</v>
      </c>
      <c r="D15" s="318"/>
      <c r="E15" s="318"/>
      <c r="F15" s="316">
        <f t="shared" ref="F15" si="12">+C15*(D14+D16)/2</f>
        <v>3.4965000000000002</v>
      </c>
      <c r="G15" s="316">
        <f t="shared" ref="G15" si="13">+$C$5*(E14+E16)/2</f>
        <v>4.194</v>
      </c>
    </row>
    <row r="16" spans="1:7">
      <c r="A16" s="513">
        <v>6</v>
      </c>
      <c r="B16" s="317">
        <f t="shared" ref="B16" si="14">+B14+C15</f>
        <v>442651.99</v>
      </c>
      <c r="C16" s="512"/>
      <c r="D16" s="316">
        <v>1.2949999999999999</v>
      </c>
      <c r="E16" s="316">
        <v>2.5880000000000001</v>
      </c>
      <c r="F16" s="318"/>
    </row>
    <row r="17" spans="1:7">
      <c r="A17" s="512"/>
      <c r="B17" s="318"/>
      <c r="C17" s="513">
        <v>2</v>
      </c>
      <c r="D17" s="318"/>
      <c r="E17" s="318"/>
      <c r="F17" s="316">
        <f t="shared" ref="F17" si="15">+C17*(D16+D18)/2</f>
        <v>2.59</v>
      </c>
      <c r="G17" s="316">
        <f t="shared" ref="G17" si="16">+$C$5*(E16+E18)/2</f>
        <v>4.8803999999999998</v>
      </c>
    </row>
    <row r="18" spans="1:7">
      <c r="A18" s="513">
        <v>7</v>
      </c>
      <c r="B18" s="317">
        <f t="shared" ref="B18" si="17">+B16+C17</f>
        <v>442653.99</v>
      </c>
      <c r="C18" s="512"/>
      <c r="D18" s="316">
        <v>1.2949999999999999</v>
      </c>
      <c r="E18" s="316">
        <v>1.4790000000000001</v>
      </c>
      <c r="F18" s="318"/>
    </row>
    <row r="19" spans="1:7">
      <c r="A19" s="512"/>
      <c r="B19" s="318"/>
      <c r="C19" s="513">
        <v>8.8699999999999992</v>
      </c>
      <c r="D19" s="318"/>
      <c r="E19" s="318"/>
      <c r="F19" s="316">
        <f t="shared" ref="F19" si="18">+C19*(D18+D20)/2</f>
        <v>11.486649999999999</v>
      </c>
      <c r="G19" s="316">
        <f t="shared" ref="G19" si="19">+$C$5*(E18+E20)/2</f>
        <v>4.3595999999999995</v>
      </c>
    </row>
    <row r="20" spans="1:7">
      <c r="A20" s="513" t="s">
        <v>677</v>
      </c>
      <c r="B20" s="317">
        <f t="shared" ref="B20" si="20">+B18+C19</f>
        <v>442662.86</v>
      </c>
      <c r="C20" s="512"/>
      <c r="D20" s="316">
        <v>1.2949999999999999</v>
      </c>
      <c r="E20" s="316">
        <v>2.1539999999999999</v>
      </c>
      <c r="F20" s="318"/>
    </row>
    <row r="21" spans="1:7">
      <c r="A21" s="512"/>
      <c r="B21" s="318"/>
      <c r="C21" s="513">
        <v>3.5</v>
      </c>
      <c r="D21" s="318"/>
      <c r="E21" s="318"/>
      <c r="F21" s="316">
        <f t="shared" ref="F21" si="21">+C21*(D20+D22)/2</f>
        <v>4.5324999999999998</v>
      </c>
      <c r="G21" s="316">
        <f t="shared" ref="G21" si="22">+$C$5*(E20+E22)/2</f>
        <v>7.8407999999999998</v>
      </c>
    </row>
    <row r="22" spans="1:7">
      <c r="A22" s="513">
        <v>8</v>
      </c>
      <c r="B22" s="317">
        <f t="shared" ref="B22" si="23">+B20+C21</f>
        <v>442666.36</v>
      </c>
      <c r="C22" s="512"/>
      <c r="D22" s="316">
        <v>1.2949999999999999</v>
      </c>
      <c r="E22" s="316">
        <v>4.38</v>
      </c>
      <c r="F22" s="318"/>
    </row>
    <row r="23" spans="1:7">
      <c r="A23" s="512"/>
      <c r="B23" s="318"/>
      <c r="C23" s="513">
        <v>6.5</v>
      </c>
      <c r="D23" s="318"/>
      <c r="E23" s="318"/>
      <c r="F23" s="316">
        <f t="shared" ref="F23" si="24">+C23*(D22+D24)/2</f>
        <v>8.4175000000000004</v>
      </c>
      <c r="G23" s="316">
        <f t="shared" ref="G23" si="25">+$C$5*(E22+E24)/2</f>
        <v>12.5808</v>
      </c>
    </row>
    <row r="24" spans="1:7">
      <c r="A24" s="513">
        <v>9</v>
      </c>
      <c r="B24" s="317">
        <f t="shared" ref="B24" si="26">+B22+C23</f>
        <v>442672.86</v>
      </c>
      <c r="C24" s="512"/>
      <c r="D24" s="316">
        <v>1.2949999999999999</v>
      </c>
      <c r="E24" s="316">
        <v>6.1040000000000001</v>
      </c>
      <c r="F24" s="318"/>
    </row>
    <row r="25" spans="1:7">
      <c r="A25" s="512"/>
      <c r="B25" s="318"/>
      <c r="C25" s="513">
        <v>5</v>
      </c>
      <c r="D25" s="318"/>
      <c r="E25" s="318"/>
      <c r="F25" s="316">
        <f t="shared" ref="F25" si="27">+C25*(D24+D26)/2</f>
        <v>6.4749999999999996</v>
      </c>
      <c r="G25" s="316">
        <f t="shared" ref="G25" si="28">+$C$5*(E24+E26)/2</f>
        <v>13.9368</v>
      </c>
    </row>
    <row r="26" spans="1:7">
      <c r="A26" s="513">
        <v>10</v>
      </c>
      <c r="B26" s="317">
        <f t="shared" ref="B26" si="29">+B24+C25</f>
        <v>442677.86</v>
      </c>
      <c r="C26" s="512"/>
      <c r="D26" s="316">
        <v>1.2949999999999999</v>
      </c>
      <c r="E26" s="316">
        <v>5.51</v>
      </c>
      <c r="F26" s="318"/>
    </row>
    <row r="27" spans="1:7">
      <c r="A27" s="512"/>
      <c r="B27" s="318"/>
      <c r="C27" s="513">
        <v>3.57</v>
      </c>
      <c r="D27" s="318"/>
      <c r="E27" s="318"/>
      <c r="F27" s="316">
        <f t="shared" ref="F27" si="30">+C27*(D26+D28)/2</f>
        <v>4.6231499999999999</v>
      </c>
      <c r="G27" s="316">
        <f t="shared" ref="G27" si="31">+$C$5*(E26+E28)/2</f>
        <v>14.7576</v>
      </c>
    </row>
    <row r="28" spans="1:7">
      <c r="A28" s="513" t="s">
        <v>675</v>
      </c>
      <c r="B28" s="317">
        <f t="shared" ref="B28" si="32">+B26+C27</f>
        <v>442681.43</v>
      </c>
      <c r="C28" s="512"/>
      <c r="D28" s="316">
        <v>1.2949999999999999</v>
      </c>
      <c r="E28" s="316">
        <v>6.7880000000000003</v>
      </c>
      <c r="F28" s="318"/>
    </row>
    <row r="29" spans="1:7">
      <c r="A29" s="512"/>
      <c r="B29" s="318"/>
      <c r="C29" s="513">
        <v>4.5199999999999996</v>
      </c>
      <c r="D29" s="318"/>
      <c r="E29" s="318"/>
      <c r="F29" s="316">
        <f t="shared" ref="F29" si="33">+C29*(D28+D30)/2</f>
        <v>5.8533999999999988</v>
      </c>
      <c r="G29" s="316">
        <f t="shared" ref="G29" si="34">+$C$5*(E28+E30)/2</f>
        <v>16.6416</v>
      </c>
    </row>
    <row r="30" spans="1:7">
      <c r="A30" s="513">
        <v>11</v>
      </c>
      <c r="B30" s="317">
        <f t="shared" ref="B30" si="35">+B28+C29</f>
        <v>442685.95</v>
      </c>
      <c r="C30" s="512"/>
      <c r="D30" s="316">
        <v>1.2949999999999999</v>
      </c>
      <c r="E30" s="316">
        <v>7.08</v>
      </c>
      <c r="F30" s="318"/>
    </row>
    <row r="31" spans="1:7">
      <c r="A31" s="512"/>
      <c r="B31" s="318"/>
      <c r="C31" s="513">
        <v>5</v>
      </c>
      <c r="D31" s="316"/>
      <c r="E31" s="316"/>
      <c r="F31" s="316">
        <f t="shared" ref="F31" si="36">+C31*(D30+D32)/2</f>
        <v>6.4749999999999996</v>
      </c>
      <c r="G31" s="316">
        <f t="shared" ref="G31" si="37">+$C$5*(E30+E32)/2</f>
        <v>15.54</v>
      </c>
    </row>
    <row r="32" spans="1:7">
      <c r="A32" s="513">
        <v>12</v>
      </c>
      <c r="B32" s="317">
        <f t="shared" ref="B32" si="38">+B30+C31</f>
        <v>442690.95</v>
      </c>
      <c r="C32" s="512"/>
      <c r="D32" s="316">
        <v>1.2949999999999999</v>
      </c>
      <c r="E32" s="316">
        <v>5.87</v>
      </c>
      <c r="F32" s="318"/>
    </row>
    <row r="33" spans="1:7">
      <c r="A33" s="512"/>
      <c r="B33" s="318"/>
      <c r="C33" s="513">
        <v>0.21</v>
      </c>
      <c r="D33" s="316"/>
      <c r="E33" s="316"/>
      <c r="F33" s="316">
        <f t="shared" ref="F33" si="39">+C33*(D32+D34)/2</f>
        <v>0.27194999999999997</v>
      </c>
      <c r="G33" s="316">
        <f t="shared" ref="G33" si="40">+$C$5*(E32+E34)/2</f>
        <v>7.0439999999999996</v>
      </c>
    </row>
    <row r="34" spans="1:7">
      <c r="A34" s="513" t="s">
        <v>1485</v>
      </c>
      <c r="B34" s="317">
        <f t="shared" ref="B34" si="41">+B32+C33</f>
        <v>442691.16000000003</v>
      </c>
      <c r="C34" s="318"/>
      <c r="D34" s="316">
        <v>1.2949999999999999</v>
      </c>
      <c r="E34" s="316"/>
      <c r="F34" s="318"/>
    </row>
    <row r="35" spans="1:7">
      <c r="F35" s="316">
        <f>SUM(F4:F34)</f>
        <v>71.691199999999995</v>
      </c>
      <c r="G35" s="316">
        <f>SUM(G4:G34)</f>
        <v>126.56447999999999</v>
      </c>
    </row>
  </sheetData>
  <mergeCells count="4">
    <mergeCell ref="A1:F1"/>
    <mergeCell ref="A2:A3"/>
    <mergeCell ref="B2:B3"/>
    <mergeCell ref="C2:C3"/>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45FD5-289B-44E5-9DB2-E81CE4EBA2F3}">
  <sheetPr codeName="Sheet13"/>
  <dimension ref="A1:G328"/>
  <sheetViews>
    <sheetView topLeftCell="A130" workbookViewId="0">
      <selection activeCell="L216" sqref="L216"/>
    </sheetView>
  </sheetViews>
  <sheetFormatPr defaultRowHeight="14.25"/>
  <cols>
    <col min="1" max="1" width="52.25" customWidth="1"/>
  </cols>
  <sheetData>
    <row r="1" spans="1:7" ht="15.75">
      <c r="A1" s="760" t="s">
        <v>1130</v>
      </c>
      <c r="B1" s="760" t="s">
        <v>2</v>
      </c>
      <c r="C1" s="760" t="s">
        <v>1536</v>
      </c>
      <c r="D1" s="760" t="s">
        <v>3</v>
      </c>
      <c r="E1" s="760"/>
      <c r="F1" s="760"/>
      <c r="G1" s="760"/>
    </row>
    <row r="2" spans="1:7" ht="31.5">
      <c r="A2" s="760"/>
      <c r="B2" s="760"/>
      <c r="C2" s="760"/>
      <c r="D2" s="592" t="s">
        <v>1537</v>
      </c>
      <c r="E2" s="760" t="s">
        <v>1538</v>
      </c>
      <c r="F2" s="760"/>
      <c r="G2" s="760"/>
    </row>
    <row r="3" spans="1:7" ht="15.75">
      <c r="A3" s="593" t="s">
        <v>1133</v>
      </c>
      <c r="B3" s="592"/>
      <c r="C3" s="592"/>
      <c r="D3" s="592"/>
      <c r="E3" s="592"/>
      <c r="F3" s="592"/>
      <c r="G3" s="592"/>
    </row>
    <row r="4" spans="1:7" ht="15.75">
      <c r="A4" s="593" t="s">
        <v>1042</v>
      </c>
      <c r="B4" s="592"/>
      <c r="C4" s="593"/>
      <c r="D4" s="593"/>
      <c r="E4" s="593"/>
      <c r="F4" s="593"/>
      <c r="G4" s="592"/>
    </row>
    <row r="5" spans="1:7" ht="15.75">
      <c r="A5" s="594" t="s">
        <v>1043</v>
      </c>
      <c r="B5" s="595" t="s">
        <v>254</v>
      </c>
      <c r="C5" s="594"/>
      <c r="D5" s="594"/>
      <c r="E5" s="594"/>
      <c r="F5" s="594"/>
      <c r="G5" s="592"/>
    </row>
    <row r="6" spans="1:7" ht="15.75">
      <c r="A6" s="594" t="s">
        <v>1044</v>
      </c>
      <c r="B6" s="595" t="s">
        <v>254</v>
      </c>
      <c r="C6" s="596">
        <v>152.22999999999999</v>
      </c>
      <c r="D6" s="596"/>
      <c r="E6" s="596"/>
      <c r="F6" s="596"/>
      <c r="G6" s="592"/>
    </row>
    <row r="7" spans="1:7" ht="15.75">
      <c r="A7" s="594" t="s">
        <v>1045</v>
      </c>
      <c r="B7" s="595" t="s">
        <v>254</v>
      </c>
      <c r="C7" s="596">
        <v>54.23</v>
      </c>
      <c r="D7" s="596"/>
      <c r="E7" s="596"/>
      <c r="F7" s="596"/>
      <c r="G7" s="592"/>
    </row>
    <row r="8" spans="1:7" ht="15.75">
      <c r="A8" s="594" t="s">
        <v>1046</v>
      </c>
      <c r="B8" s="595" t="s">
        <v>254</v>
      </c>
      <c r="C8" s="596">
        <v>44.63</v>
      </c>
      <c r="D8" s="596"/>
      <c r="E8" s="596"/>
      <c r="F8" s="596"/>
      <c r="G8" s="592"/>
    </row>
    <row r="9" spans="1:7" ht="15.75">
      <c r="A9" s="594" t="s">
        <v>1047</v>
      </c>
      <c r="B9" s="595" t="s">
        <v>254</v>
      </c>
      <c r="C9" s="596">
        <v>4.99</v>
      </c>
      <c r="D9" s="596"/>
      <c r="E9" s="596"/>
      <c r="F9" s="596"/>
      <c r="G9" s="592"/>
    </row>
    <row r="10" spans="1:7" ht="15.75">
      <c r="A10" s="594" t="s">
        <v>1048</v>
      </c>
      <c r="B10" s="595" t="s">
        <v>254</v>
      </c>
      <c r="C10" s="596">
        <v>157.77000000000001</v>
      </c>
      <c r="D10" s="596"/>
      <c r="E10" s="596"/>
      <c r="F10" s="596"/>
      <c r="G10" s="592"/>
    </row>
    <row r="11" spans="1:7" ht="15.75">
      <c r="A11" s="594" t="s">
        <v>1049</v>
      </c>
      <c r="B11" s="595" t="s">
        <v>252</v>
      </c>
      <c r="C11" s="596">
        <v>175.45</v>
      </c>
      <c r="D11" s="596"/>
      <c r="E11" s="596"/>
      <c r="F11" s="596"/>
      <c r="G11" s="592"/>
    </row>
    <row r="12" spans="1:7" ht="15.75">
      <c r="A12" s="594" t="s">
        <v>571</v>
      </c>
      <c r="B12" s="595" t="s">
        <v>254</v>
      </c>
      <c r="C12" s="597">
        <v>33</v>
      </c>
      <c r="D12" s="597"/>
      <c r="E12" s="597"/>
      <c r="F12" s="597"/>
      <c r="G12" s="592"/>
    </row>
    <row r="13" spans="1:7" ht="15.75">
      <c r="A13" s="594" t="s">
        <v>1050</v>
      </c>
      <c r="B13" s="595" t="s">
        <v>66</v>
      </c>
      <c r="C13" s="597">
        <v>20.02</v>
      </c>
      <c r="D13" s="597"/>
      <c r="E13" s="597"/>
      <c r="F13" s="597"/>
      <c r="G13" s="592"/>
    </row>
    <row r="14" spans="1:7" ht="15.75">
      <c r="A14" s="593" t="s">
        <v>1051</v>
      </c>
      <c r="B14" s="592"/>
      <c r="C14" s="594"/>
      <c r="D14" s="594"/>
      <c r="E14" s="594"/>
      <c r="F14" s="594"/>
      <c r="G14" s="592"/>
    </row>
    <row r="15" spans="1:7" ht="15.75">
      <c r="A15" s="594" t="s">
        <v>1052</v>
      </c>
      <c r="B15" s="595" t="s">
        <v>252</v>
      </c>
      <c r="C15" s="598">
        <v>491.24</v>
      </c>
      <c r="D15" s="598"/>
      <c r="E15" s="598"/>
      <c r="F15" s="598"/>
      <c r="G15" s="592"/>
    </row>
    <row r="16" spans="1:7" ht="15.75">
      <c r="A16" s="594" t="s">
        <v>1053</v>
      </c>
      <c r="B16" s="595" t="s">
        <v>252</v>
      </c>
      <c r="C16" s="598">
        <v>491.24</v>
      </c>
      <c r="D16" s="598"/>
      <c r="E16" s="598"/>
      <c r="F16" s="598"/>
      <c r="G16" s="592"/>
    </row>
    <row r="17" spans="1:7" ht="18.75">
      <c r="A17" s="594" t="s">
        <v>1539</v>
      </c>
      <c r="B17" s="595" t="s">
        <v>252</v>
      </c>
      <c r="C17" s="598">
        <v>491.24</v>
      </c>
      <c r="D17" s="598"/>
      <c r="E17" s="598"/>
      <c r="F17" s="598"/>
      <c r="G17" s="592"/>
    </row>
    <row r="18" spans="1:7" ht="18.75">
      <c r="A18" s="594" t="s">
        <v>1540</v>
      </c>
      <c r="B18" s="595" t="s">
        <v>252</v>
      </c>
      <c r="C18" s="598">
        <v>491.24</v>
      </c>
      <c r="D18" s="598"/>
      <c r="E18" s="598"/>
      <c r="F18" s="598"/>
      <c r="G18" s="592"/>
    </row>
    <row r="19" spans="1:7" ht="15.75">
      <c r="A19" s="594" t="s">
        <v>324</v>
      </c>
      <c r="B19" s="595" t="s">
        <v>252</v>
      </c>
      <c r="C19" s="598">
        <v>491.24</v>
      </c>
      <c r="D19" s="598"/>
      <c r="E19" s="598"/>
      <c r="F19" s="598"/>
      <c r="G19" s="592"/>
    </row>
    <row r="20" spans="1:7" ht="15.75">
      <c r="A20" s="594" t="s">
        <v>1056</v>
      </c>
      <c r="B20" s="595" t="s">
        <v>252</v>
      </c>
      <c r="C20" s="596">
        <v>43.78</v>
      </c>
      <c r="D20" s="596"/>
      <c r="E20" s="596"/>
      <c r="F20" s="596"/>
      <c r="G20" s="592"/>
    </row>
    <row r="21" spans="1:7" ht="15.75">
      <c r="A21" s="594" t="s">
        <v>1057</v>
      </c>
      <c r="B21" s="595" t="s">
        <v>252</v>
      </c>
      <c r="C21" s="596">
        <v>43.78</v>
      </c>
      <c r="D21" s="596"/>
      <c r="E21" s="596"/>
      <c r="F21" s="596"/>
      <c r="G21" s="592"/>
    </row>
    <row r="22" spans="1:7" ht="15.75">
      <c r="A22" s="594" t="s">
        <v>1058</v>
      </c>
      <c r="B22" s="595" t="s">
        <v>252</v>
      </c>
      <c r="C22" s="596">
        <v>43.78</v>
      </c>
      <c r="D22" s="596"/>
      <c r="E22" s="596"/>
      <c r="F22" s="596"/>
      <c r="G22" s="592"/>
    </row>
    <row r="23" spans="1:7" ht="15.75">
      <c r="A23" s="593" t="s">
        <v>1059</v>
      </c>
      <c r="B23" s="595"/>
      <c r="C23" s="593"/>
      <c r="D23" s="593"/>
      <c r="E23" s="593"/>
      <c r="F23" s="593"/>
      <c r="G23" s="592"/>
    </row>
    <row r="24" spans="1:7" ht="15.75">
      <c r="A24" s="594" t="s">
        <v>1060</v>
      </c>
      <c r="B24" s="595" t="s">
        <v>66</v>
      </c>
      <c r="C24" s="598">
        <v>50</v>
      </c>
      <c r="D24" s="598"/>
      <c r="E24" s="598"/>
      <c r="F24" s="598"/>
      <c r="G24" s="595"/>
    </row>
    <row r="25" spans="1:7" ht="15.75">
      <c r="A25" s="594" t="s">
        <v>1061</v>
      </c>
      <c r="B25" s="595" t="s">
        <v>66</v>
      </c>
      <c r="C25" s="598">
        <v>4</v>
      </c>
      <c r="D25" s="598"/>
      <c r="E25" s="598"/>
      <c r="F25" s="598"/>
      <c r="G25" s="595"/>
    </row>
    <row r="26" spans="1:7" ht="15.75">
      <c r="A26" s="594" t="s">
        <v>1062</v>
      </c>
      <c r="B26" s="595" t="s">
        <v>313</v>
      </c>
      <c r="C26" s="598">
        <v>117</v>
      </c>
      <c r="D26" s="598"/>
      <c r="E26" s="598"/>
      <c r="F26" s="598"/>
      <c r="G26" s="595"/>
    </row>
    <row r="27" spans="1:7" ht="15.75">
      <c r="A27" s="594" t="s">
        <v>1063</v>
      </c>
      <c r="B27" s="595" t="s">
        <v>252</v>
      </c>
      <c r="C27" s="598">
        <v>514.79999999999995</v>
      </c>
      <c r="D27" s="598"/>
      <c r="E27" s="598"/>
      <c r="F27" s="598"/>
      <c r="G27" s="595"/>
    </row>
    <row r="28" spans="1:7" ht="15.75">
      <c r="A28" s="594" t="s">
        <v>1064</v>
      </c>
      <c r="B28" s="595" t="s">
        <v>252</v>
      </c>
      <c r="C28" s="598">
        <v>141.11000000000001</v>
      </c>
      <c r="D28" s="598"/>
      <c r="E28" s="598"/>
      <c r="F28" s="598"/>
      <c r="G28" s="595"/>
    </row>
    <row r="29" spans="1:7" ht="15.75">
      <c r="A29" s="594" t="s">
        <v>1065</v>
      </c>
      <c r="B29" s="595" t="s">
        <v>254</v>
      </c>
      <c r="C29" s="598">
        <v>5</v>
      </c>
      <c r="D29" s="598"/>
      <c r="E29" s="598"/>
      <c r="F29" s="598"/>
      <c r="G29" s="595"/>
    </row>
    <row r="30" spans="1:7" ht="15.75">
      <c r="A30" s="594" t="s">
        <v>1066</v>
      </c>
      <c r="B30" s="595" t="s">
        <v>252</v>
      </c>
      <c r="C30" s="598">
        <v>10</v>
      </c>
      <c r="D30" s="598"/>
      <c r="E30" s="598"/>
      <c r="F30" s="598"/>
      <c r="G30" s="595"/>
    </row>
    <row r="31" spans="1:7" ht="15.75">
      <c r="A31" s="594" t="s">
        <v>596</v>
      </c>
      <c r="B31" s="595" t="s">
        <v>66</v>
      </c>
      <c r="C31" s="598">
        <v>99</v>
      </c>
      <c r="D31" s="598"/>
      <c r="E31" s="598"/>
      <c r="F31" s="598"/>
      <c r="G31" s="595"/>
    </row>
    <row r="32" spans="1:7" ht="15.75">
      <c r="A32" s="594" t="s">
        <v>1067</v>
      </c>
      <c r="B32" s="595" t="s">
        <v>1068</v>
      </c>
      <c r="C32" s="599">
        <v>1980</v>
      </c>
      <c r="D32" s="598"/>
      <c r="E32" s="598"/>
      <c r="F32" s="598"/>
      <c r="G32" s="595"/>
    </row>
    <row r="33" spans="1:7" ht="31.5">
      <c r="A33" s="594" t="s">
        <v>1069</v>
      </c>
      <c r="B33" s="595" t="s">
        <v>252</v>
      </c>
      <c r="C33" s="598">
        <v>29.7</v>
      </c>
      <c r="D33" s="598"/>
      <c r="E33" s="598"/>
      <c r="F33" s="598"/>
      <c r="G33" s="595"/>
    </row>
    <row r="34" spans="1:7" ht="15.75">
      <c r="A34" s="594" t="s">
        <v>1070</v>
      </c>
      <c r="B34" s="595" t="s">
        <v>66</v>
      </c>
      <c r="C34" s="598">
        <v>44</v>
      </c>
      <c r="D34" s="598"/>
      <c r="E34" s="598"/>
      <c r="F34" s="598"/>
      <c r="G34" s="595"/>
    </row>
    <row r="35" spans="1:7" ht="31.5">
      <c r="A35" s="596" t="s">
        <v>1071</v>
      </c>
      <c r="B35" s="598" t="s">
        <v>252</v>
      </c>
      <c r="C35" s="598">
        <v>96.8</v>
      </c>
      <c r="D35" s="598"/>
      <c r="E35" s="598"/>
      <c r="F35" s="598"/>
      <c r="G35" s="598"/>
    </row>
    <row r="36" spans="1:7" ht="15.75">
      <c r="A36" s="596" t="s">
        <v>1072</v>
      </c>
      <c r="B36" s="598" t="s">
        <v>254</v>
      </c>
      <c r="C36" s="598">
        <v>8.8000000000000007</v>
      </c>
      <c r="D36" s="598"/>
      <c r="E36" s="598"/>
      <c r="F36" s="598"/>
      <c r="G36" s="598"/>
    </row>
    <row r="37" spans="1:7" ht="15.75">
      <c r="A37" s="594" t="s">
        <v>1073</v>
      </c>
      <c r="B37" s="595" t="s">
        <v>254</v>
      </c>
      <c r="C37" s="598">
        <v>132</v>
      </c>
      <c r="D37" s="598"/>
      <c r="E37" s="598"/>
      <c r="F37" s="598"/>
      <c r="G37" s="595"/>
    </row>
    <row r="38" spans="1:7" ht="31.5">
      <c r="A38" s="594" t="s">
        <v>1074</v>
      </c>
      <c r="B38" s="595" t="s">
        <v>252</v>
      </c>
      <c r="C38" s="598">
        <v>635.79999999999995</v>
      </c>
      <c r="D38" s="598"/>
      <c r="E38" s="598"/>
      <c r="F38" s="598"/>
      <c r="G38" s="595"/>
    </row>
    <row r="39" spans="1:7" ht="15.75">
      <c r="A39" s="594" t="s">
        <v>1075</v>
      </c>
      <c r="B39" s="595" t="s">
        <v>66</v>
      </c>
      <c r="C39" s="598">
        <v>181.03</v>
      </c>
      <c r="D39" s="598"/>
      <c r="E39" s="598"/>
      <c r="F39" s="598"/>
      <c r="G39" s="595"/>
    </row>
    <row r="40" spans="1:7" ht="15.75">
      <c r="A40" s="594" t="s">
        <v>1076</v>
      </c>
      <c r="B40" s="595" t="s">
        <v>66</v>
      </c>
      <c r="C40" s="598">
        <v>362.06</v>
      </c>
      <c r="D40" s="598"/>
      <c r="E40" s="598"/>
      <c r="F40" s="598"/>
      <c r="G40" s="595"/>
    </row>
    <row r="41" spans="1:7" ht="15.75">
      <c r="A41" s="594" t="s">
        <v>1067</v>
      </c>
      <c r="B41" s="595" t="s">
        <v>1068</v>
      </c>
      <c r="C41" s="599">
        <v>7216</v>
      </c>
      <c r="D41" s="598"/>
      <c r="E41" s="598"/>
      <c r="F41" s="598"/>
      <c r="G41" s="595"/>
    </row>
    <row r="42" spans="1:7" ht="31.5">
      <c r="A42" s="596" t="s">
        <v>1069</v>
      </c>
      <c r="B42" s="598" t="s">
        <v>252</v>
      </c>
      <c r="C42" s="598">
        <v>108.62</v>
      </c>
      <c r="D42" s="598"/>
      <c r="E42" s="598"/>
      <c r="F42" s="598"/>
      <c r="G42" s="598"/>
    </row>
    <row r="43" spans="1:7" ht="15.75">
      <c r="A43" s="596" t="s">
        <v>1077</v>
      </c>
      <c r="B43" s="598" t="s">
        <v>254</v>
      </c>
      <c r="C43" s="598">
        <v>90.52</v>
      </c>
      <c r="D43" s="598"/>
      <c r="E43" s="598"/>
      <c r="F43" s="598"/>
      <c r="G43" s="598"/>
    </row>
    <row r="44" spans="1:7" ht="31.5">
      <c r="A44" s="596" t="s">
        <v>1071</v>
      </c>
      <c r="B44" s="598" t="s">
        <v>252</v>
      </c>
      <c r="C44" s="598">
        <v>579.29999999999995</v>
      </c>
      <c r="D44" s="598"/>
      <c r="E44" s="598"/>
      <c r="F44" s="598"/>
      <c r="G44" s="598"/>
    </row>
    <row r="45" spans="1:7" ht="15.75">
      <c r="A45" s="594" t="s">
        <v>1078</v>
      </c>
      <c r="B45" s="595" t="s">
        <v>254</v>
      </c>
      <c r="C45" s="598">
        <v>669.19</v>
      </c>
      <c r="D45" s="598"/>
      <c r="E45" s="598"/>
      <c r="F45" s="598"/>
      <c r="G45" s="595"/>
    </row>
    <row r="46" spans="1:7" ht="15.75">
      <c r="A46" s="594" t="s">
        <v>1079</v>
      </c>
      <c r="B46" s="595" t="s">
        <v>254</v>
      </c>
      <c r="C46" s="599">
        <v>1726.82</v>
      </c>
      <c r="D46" s="598"/>
      <c r="E46" s="598"/>
      <c r="F46" s="598"/>
      <c r="G46" s="595"/>
    </row>
    <row r="47" spans="1:7" ht="15.75">
      <c r="A47" s="594" t="s">
        <v>299</v>
      </c>
      <c r="B47" s="595" t="s">
        <v>254</v>
      </c>
      <c r="C47" s="598">
        <v>60.39</v>
      </c>
      <c r="D47" s="598"/>
      <c r="E47" s="598"/>
      <c r="F47" s="598"/>
      <c r="G47" s="592"/>
    </row>
    <row r="48" spans="1:7" ht="15.75">
      <c r="A48" s="594" t="s">
        <v>1080</v>
      </c>
      <c r="B48" s="595" t="s">
        <v>254</v>
      </c>
      <c r="C48" s="598">
        <v>571.23</v>
      </c>
      <c r="D48" s="598"/>
      <c r="E48" s="598"/>
      <c r="F48" s="598"/>
      <c r="G48" s="592"/>
    </row>
    <row r="49" spans="1:7" ht="15.75">
      <c r="A49" s="594" t="s">
        <v>1081</v>
      </c>
      <c r="B49" s="595" t="s">
        <v>254</v>
      </c>
      <c r="C49" s="599">
        <v>1056.6300000000001</v>
      </c>
      <c r="D49" s="598"/>
      <c r="E49" s="598"/>
      <c r="F49" s="598"/>
      <c r="G49" s="592"/>
    </row>
    <row r="50" spans="1:7" ht="15.75">
      <c r="A50" s="593" t="s">
        <v>1082</v>
      </c>
      <c r="B50" s="595"/>
      <c r="C50" s="594"/>
      <c r="D50" s="594"/>
      <c r="E50" s="594"/>
      <c r="F50" s="594"/>
      <c r="G50" s="600"/>
    </row>
    <row r="51" spans="1:7" ht="15.75">
      <c r="A51" s="594" t="s">
        <v>1083</v>
      </c>
      <c r="B51" s="595" t="s">
        <v>66</v>
      </c>
      <c r="C51" s="598">
        <v>112.35</v>
      </c>
      <c r="D51" s="598"/>
      <c r="E51" s="598"/>
      <c r="F51" s="598"/>
      <c r="G51" s="600"/>
    </row>
    <row r="52" spans="1:7" ht="15.75">
      <c r="A52" s="594" t="s">
        <v>1084</v>
      </c>
      <c r="B52" s="595" t="s">
        <v>254</v>
      </c>
      <c r="C52" s="601">
        <v>23.031749999999999</v>
      </c>
      <c r="D52" s="601"/>
      <c r="E52" s="601"/>
      <c r="F52" s="601"/>
      <c r="G52" s="600"/>
    </row>
    <row r="53" spans="1:7" ht="15.75">
      <c r="A53" s="594" t="s">
        <v>1066</v>
      </c>
      <c r="B53" s="595" t="s">
        <v>252</v>
      </c>
      <c r="C53" s="601">
        <v>167.4015</v>
      </c>
      <c r="D53" s="601"/>
      <c r="E53" s="601"/>
      <c r="F53" s="601"/>
      <c r="G53" s="600"/>
    </row>
    <row r="54" spans="1:7" ht="15.75">
      <c r="A54" s="594" t="s">
        <v>346</v>
      </c>
      <c r="B54" s="595" t="s">
        <v>252</v>
      </c>
      <c r="C54" s="601">
        <v>215.71199999999999</v>
      </c>
      <c r="D54" s="601"/>
      <c r="E54" s="601"/>
      <c r="F54" s="601"/>
      <c r="G54" s="600"/>
    </row>
    <row r="55" spans="1:7" ht="15.75">
      <c r="A55" s="593" t="s">
        <v>1085</v>
      </c>
      <c r="B55" s="592"/>
      <c r="C55" s="602"/>
      <c r="D55" s="602"/>
      <c r="E55" s="602"/>
      <c r="F55" s="602"/>
      <c r="G55" s="600"/>
    </row>
    <row r="56" spans="1:7" ht="15.75">
      <c r="A56" s="594" t="s">
        <v>1086</v>
      </c>
      <c r="B56" s="595" t="s">
        <v>630</v>
      </c>
      <c r="C56" s="601">
        <v>5</v>
      </c>
      <c r="D56" s="601"/>
      <c r="E56" s="601"/>
      <c r="F56" s="601"/>
      <c r="G56" s="600"/>
    </row>
    <row r="57" spans="1:7" ht="15.75">
      <c r="A57" s="594" t="s">
        <v>1087</v>
      </c>
      <c r="B57" s="595" t="s">
        <v>254</v>
      </c>
      <c r="C57" s="597">
        <v>0.57499999999999996</v>
      </c>
      <c r="D57" s="597"/>
      <c r="E57" s="597"/>
      <c r="F57" s="597"/>
      <c r="G57" s="600"/>
    </row>
    <row r="58" spans="1:7" ht="15.75">
      <c r="A58" s="594" t="s">
        <v>1066</v>
      </c>
      <c r="B58" s="595" t="s">
        <v>252</v>
      </c>
      <c r="C58" s="597">
        <v>2.4</v>
      </c>
      <c r="D58" s="597"/>
      <c r="E58" s="597"/>
      <c r="F58" s="597"/>
      <c r="G58" s="600"/>
    </row>
    <row r="59" spans="1:7" ht="15.75">
      <c r="A59" s="594" t="s">
        <v>1088</v>
      </c>
      <c r="B59" s="595" t="s">
        <v>532</v>
      </c>
      <c r="C59" s="597">
        <v>40.4</v>
      </c>
      <c r="D59" s="597"/>
      <c r="E59" s="597"/>
      <c r="F59" s="597"/>
      <c r="G59" s="600"/>
    </row>
    <row r="60" spans="1:7" ht="15.75">
      <c r="A60" s="594" t="s">
        <v>1089</v>
      </c>
      <c r="B60" s="595" t="s">
        <v>532</v>
      </c>
      <c r="C60" s="597">
        <v>15.86</v>
      </c>
      <c r="D60" s="597"/>
      <c r="E60" s="597"/>
      <c r="F60" s="597"/>
      <c r="G60" s="600"/>
    </row>
    <row r="61" spans="1:7" ht="15.75">
      <c r="A61" s="593" t="s">
        <v>1541</v>
      </c>
      <c r="B61" s="761" t="s">
        <v>1091</v>
      </c>
      <c r="C61" s="762">
        <v>1</v>
      </c>
      <c r="D61" s="762"/>
      <c r="E61" s="762"/>
      <c r="F61" s="762"/>
      <c r="G61" s="759"/>
    </row>
    <row r="62" spans="1:7" ht="15.75">
      <c r="A62" s="593" t="s">
        <v>1542</v>
      </c>
      <c r="B62" s="761"/>
      <c r="C62" s="762"/>
      <c r="D62" s="762"/>
      <c r="E62" s="762"/>
      <c r="F62" s="762"/>
      <c r="G62" s="759"/>
    </row>
    <row r="63" spans="1:7" ht="15.75">
      <c r="A63" s="594" t="s">
        <v>1092</v>
      </c>
      <c r="B63" s="595" t="s">
        <v>254</v>
      </c>
      <c r="C63" s="601">
        <v>0.11</v>
      </c>
      <c r="D63" s="601"/>
      <c r="E63" s="601"/>
      <c r="F63" s="601"/>
      <c r="G63" s="600"/>
    </row>
    <row r="64" spans="1:7" ht="15.75">
      <c r="A64" s="594" t="s">
        <v>1093</v>
      </c>
      <c r="B64" s="595" t="s">
        <v>252</v>
      </c>
      <c r="C64" s="601">
        <v>0.55000000000000004</v>
      </c>
      <c r="D64" s="601"/>
      <c r="E64" s="601"/>
      <c r="F64" s="601"/>
      <c r="G64" s="600"/>
    </row>
    <row r="65" spans="1:7" ht="31.5">
      <c r="A65" s="593" t="s">
        <v>1094</v>
      </c>
      <c r="B65" s="595" t="s">
        <v>1091</v>
      </c>
      <c r="C65" s="603">
        <v>1</v>
      </c>
      <c r="D65" s="603"/>
      <c r="E65" s="603"/>
      <c r="F65" s="603"/>
      <c r="G65" s="600"/>
    </row>
    <row r="66" spans="1:7" ht="15.75">
      <c r="A66" s="594" t="s">
        <v>1092</v>
      </c>
      <c r="B66" s="595" t="s">
        <v>254</v>
      </c>
      <c r="C66" s="601">
        <v>3.7</v>
      </c>
      <c r="D66" s="601"/>
      <c r="E66" s="601"/>
      <c r="F66" s="601"/>
      <c r="G66" s="600"/>
    </row>
    <row r="67" spans="1:7" ht="15.75">
      <c r="A67" s="594" t="s">
        <v>1093</v>
      </c>
      <c r="B67" s="595" t="s">
        <v>252</v>
      </c>
      <c r="C67" s="601">
        <v>19.440000000000001</v>
      </c>
      <c r="D67" s="601"/>
      <c r="E67" s="601"/>
      <c r="F67" s="601"/>
      <c r="G67" s="600"/>
    </row>
    <row r="68" spans="1:7" ht="15.75">
      <c r="A68" s="594" t="s">
        <v>346</v>
      </c>
      <c r="B68" s="595" t="s">
        <v>252</v>
      </c>
      <c r="C68" s="601">
        <v>25.59</v>
      </c>
      <c r="D68" s="601"/>
      <c r="E68" s="601"/>
      <c r="F68" s="601"/>
      <c r="G68" s="600"/>
    </row>
    <row r="69" spans="1:7" ht="15.75">
      <c r="A69" s="593" t="s">
        <v>1095</v>
      </c>
      <c r="B69" s="595"/>
      <c r="C69" s="595"/>
      <c r="D69" s="595"/>
      <c r="E69" s="595"/>
      <c r="F69" s="595"/>
      <c r="G69" s="600"/>
    </row>
    <row r="70" spans="1:7" ht="15.75">
      <c r="A70" s="594" t="s">
        <v>1096</v>
      </c>
      <c r="B70" s="595" t="s">
        <v>1097</v>
      </c>
      <c r="C70" s="601">
        <v>188</v>
      </c>
      <c r="D70" s="601"/>
      <c r="E70" s="601"/>
      <c r="F70" s="601"/>
      <c r="G70" s="600"/>
    </row>
    <row r="71" spans="1:7" ht="15.75">
      <c r="A71" s="594" t="s">
        <v>1098</v>
      </c>
      <c r="B71" s="595" t="s">
        <v>1099</v>
      </c>
      <c r="C71" s="601">
        <v>188</v>
      </c>
      <c r="D71" s="601"/>
      <c r="E71" s="601"/>
      <c r="F71" s="601"/>
      <c r="G71" s="600"/>
    </row>
    <row r="72" spans="1:7" ht="15.75">
      <c r="A72" s="594" t="s">
        <v>1100</v>
      </c>
      <c r="B72" s="595" t="s">
        <v>1097</v>
      </c>
      <c r="C72" s="601">
        <v>66</v>
      </c>
      <c r="D72" s="601"/>
      <c r="E72" s="601"/>
      <c r="F72" s="601"/>
      <c r="G72" s="600"/>
    </row>
    <row r="73" spans="1:7" ht="15.75">
      <c r="A73" s="594" t="s">
        <v>626</v>
      </c>
      <c r="B73" s="595" t="s">
        <v>1099</v>
      </c>
      <c r="C73" s="601">
        <v>66</v>
      </c>
      <c r="D73" s="601"/>
      <c r="E73" s="601"/>
      <c r="F73" s="601"/>
      <c r="G73" s="600"/>
    </row>
    <row r="74" spans="1:7" ht="15.75">
      <c r="A74" s="594" t="s">
        <v>1101</v>
      </c>
      <c r="B74" s="595" t="s">
        <v>254</v>
      </c>
      <c r="C74" s="601">
        <v>0.26</v>
      </c>
      <c r="D74" s="601"/>
      <c r="E74" s="601"/>
      <c r="F74" s="601"/>
      <c r="G74" s="600"/>
    </row>
    <row r="75" spans="1:7" ht="15.75">
      <c r="A75" s="593" t="s">
        <v>1102</v>
      </c>
      <c r="B75" s="595"/>
      <c r="C75" s="595"/>
      <c r="D75" s="595"/>
      <c r="E75" s="595"/>
      <c r="F75" s="595"/>
      <c r="G75" s="594"/>
    </row>
    <row r="76" spans="1:7" ht="15.75">
      <c r="A76" s="593" t="s">
        <v>1103</v>
      </c>
      <c r="B76" s="592" t="s">
        <v>1104</v>
      </c>
      <c r="C76" s="604">
        <v>2</v>
      </c>
      <c r="D76" s="604"/>
      <c r="E76" s="604"/>
      <c r="F76" s="604"/>
      <c r="G76" s="594"/>
    </row>
    <row r="77" spans="1:7" ht="15.75">
      <c r="A77" s="594" t="s">
        <v>1105</v>
      </c>
      <c r="B77" s="595" t="s">
        <v>1106</v>
      </c>
      <c r="C77" s="595">
        <v>2</v>
      </c>
      <c r="D77" s="595"/>
      <c r="E77" s="595"/>
      <c r="F77" s="595"/>
      <c r="G77" s="594"/>
    </row>
    <row r="78" spans="1:7" ht="15.75">
      <c r="A78" s="594" t="s">
        <v>874</v>
      </c>
      <c r="B78" s="595" t="s">
        <v>1104</v>
      </c>
      <c r="C78" s="595">
        <v>2</v>
      </c>
      <c r="D78" s="595"/>
      <c r="E78" s="595"/>
      <c r="F78" s="595"/>
      <c r="G78" s="594"/>
    </row>
    <row r="79" spans="1:7" ht="15.75">
      <c r="A79" s="593" t="s">
        <v>1107</v>
      </c>
      <c r="B79" s="595"/>
      <c r="C79" s="595"/>
      <c r="D79" s="595"/>
      <c r="E79" s="595"/>
      <c r="F79" s="595"/>
      <c r="G79" s="594"/>
    </row>
    <row r="80" spans="1:7" ht="15.75">
      <c r="A80" s="594" t="s">
        <v>707</v>
      </c>
      <c r="B80" s="595" t="s">
        <v>252</v>
      </c>
      <c r="C80" s="595">
        <v>6.6</v>
      </c>
      <c r="D80" s="595"/>
      <c r="E80" s="595"/>
      <c r="F80" s="595"/>
      <c r="G80" s="594"/>
    </row>
    <row r="81" spans="1:7" ht="15.75">
      <c r="A81" s="594" t="s">
        <v>1108</v>
      </c>
      <c r="B81" s="595" t="s">
        <v>1543</v>
      </c>
      <c r="C81" s="595">
        <v>27.6</v>
      </c>
      <c r="D81" s="595"/>
      <c r="E81" s="595"/>
      <c r="F81" s="595"/>
      <c r="G81" s="594"/>
    </row>
    <row r="82" spans="1:7" ht="15.75">
      <c r="A82" s="593" t="s">
        <v>1109</v>
      </c>
      <c r="B82" s="592" t="s">
        <v>1110</v>
      </c>
      <c r="C82" s="592">
        <v>26</v>
      </c>
      <c r="D82" s="592"/>
      <c r="E82" s="592"/>
      <c r="F82" s="592"/>
      <c r="G82" s="594"/>
    </row>
    <row r="83" spans="1:7" ht="15.75">
      <c r="A83" s="594" t="s">
        <v>1111</v>
      </c>
      <c r="B83" s="595" t="s">
        <v>254</v>
      </c>
      <c r="C83" s="595">
        <v>1.04</v>
      </c>
      <c r="D83" s="595"/>
      <c r="E83" s="595"/>
      <c r="F83" s="595"/>
      <c r="G83" s="594"/>
    </row>
    <row r="84" spans="1:7" ht="15.75">
      <c r="A84" s="594" t="s">
        <v>1112</v>
      </c>
      <c r="B84" s="595" t="s">
        <v>254</v>
      </c>
      <c r="C84" s="595">
        <v>0.7</v>
      </c>
      <c r="D84" s="595"/>
      <c r="E84" s="595"/>
      <c r="F84" s="595"/>
      <c r="G84" s="594"/>
    </row>
    <row r="85" spans="1:7" ht="15.75">
      <c r="A85" s="594" t="s">
        <v>1113</v>
      </c>
      <c r="B85" s="595" t="s">
        <v>252</v>
      </c>
      <c r="C85" s="595">
        <v>2.16</v>
      </c>
      <c r="D85" s="595"/>
      <c r="E85" s="595"/>
      <c r="F85" s="595"/>
      <c r="G85" s="594"/>
    </row>
    <row r="86" spans="1:7" ht="15.75">
      <c r="A86" s="594" t="s">
        <v>1114</v>
      </c>
      <c r="B86" s="595" t="s">
        <v>252</v>
      </c>
      <c r="C86" s="595">
        <v>10.92</v>
      </c>
      <c r="D86" s="595"/>
      <c r="E86" s="595"/>
      <c r="F86" s="595"/>
      <c r="G86" s="594"/>
    </row>
    <row r="87" spans="1:7" ht="15.75">
      <c r="A87" s="594" t="s">
        <v>1195</v>
      </c>
      <c r="B87" s="595" t="s">
        <v>1115</v>
      </c>
      <c r="C87" s="595">
        <v>47.22</v>
      </c>
      <c r="D87" s="595"/>
      <c r="E87" s="595"/>
      <c r="F87" s="595"/>
      <c r="G87" s="594"/>
    </row>
    <row r="88" spans="1:7" ht="15.75">
      <c r="A88" s="594" t="s">
        <v>1116</v>
      </c>
      <c r="B88" s="595" t="s">
        <v>254</v>
      </c>
      <c r="C88" s="595">
        <v>1.27</v>
      </c>
      <c r="D88" s="595"/>
      <c r="E88" s="595"/>
      <c r="F88" s="595"/>
      <c r="G88" s="594"/>
    </row>
    <row r="89" spans="1:7" ht="15.75">
      <c r="A89" s="594" t="s">
        <v>1066</v>
      </c>
      <c r="B89" s="595" t="s">
        <v>252</v>
      </c>
      <c r="C89" s="595">
        <v>10.53</v>
      </c>
      <c r="D89" s="595"/>
      <c r="E89" s="595"/>
      <c r="F89" s="595"/>
      <c r="G89" s="594"/>
    </row>
    <row r="90" spans="1:7" ht="15.75">
      <c r="A90" s="594" t="s">
        <v>1117</v>
      </c>
      <c r="B90" s="595" t="s">
        <v>1544</v>
      </c>
      <c r="C90" s="595">
        <v>52</v>
      </c>
      <c r="D90" s="595"/>
      <c r="E90" s="595"/>
      <c r="F90" s="595"/>
      <c r="G90" s="594"/>
    </row>
    <row r="91" spans="1:7" ht="15.75">
      <c r="A91" s="594" t="s">
        <v>1119</v>
      </c>
      <c r="B91" s="595" t="s">
        <v>1545</v>
      </c>
      <c r="C91" s="595">
        <v>104</v>
      </c>
      <c r="D91" s="595"/>
      <c r="E91" s="595"/>
      <c r="F91" s="595"/>
      <c r="G91" s="594"/>
    </row>
    <row r="92" spans="1:7" ht="15.75">
      <c r="A92" s="593" t="s">
        <v>1120</v>
      </c>
      <c r="B92" s="595"/>
      <c r="C92" s="595"/>
      <c r="D92" s="595"/>
      <c r="E92" s="595"/>
      <c r="F92" s="595"/>
      <c r="G92" s="594"/>
    </row>
    <row r="93" spans="1:7" ht="15.75">
      <c r="A93" s="594" t="s">
        <v>715</v>
      </c>
      <c r="B93" s="595" t="s">
        <v>254</v>
      </c>
      <c r="C93" s="595">
        <v>472.8</v>
      </c>
      <c r="D93" s="595"/>
      <c r="E93" s="595"/>
      <c r="F93" s="595"/>
      <c r="G93" s="594"/>
    </row>
    <row r="94" spans="1:7" ht="15.75">
      <c r="A94" s="593" t="s">
        <v>573</v>
      </c>
      <c r="B94" s="592" t="s">
        <v>66</v>
      </c>
      <c r="C94" s="595">
        <v>64</v>
      </c>
      <c r="D94" s="595"/>
      <c r="E94" s="595"/>
      <c r="F94" s="595"/>
      <c r="G94" s="594"/>
    </row>
    <row r="95" spans="1:7" ht="15.75">
      <c r="A95" s="594" t="s">
        <v>1121</v>
      </c>
      <c r="B95" s="595" t="s">
        <v>1106</v>
      </c>
      <c r="C95" s="595">
        <v>32</v>
      </c>
      <c r="D95" s="595"/>
      <c r="E95" s="595"/>
      <c r="F95" s="595"/>
      <c r="G95" s="594"/>
    </row>
    <row r="96" spans="1:7" ht="15.75">
      <c r="A96" s="594" t="s">
        <v>1122</v>
      </c>
      <c r="B96" s="595" t="s">
        <v>1115</v>
      </c>
      <c r="C96" s="595">
        <v>526.08000000000004</v>
      </c>
      <c r="D96" s="595"/>
      <c r="E96" s="595"/>
      <c r="F96" s="595"/>
      <c r="G96" s="594"/>
    </row>
    <row r="97" spans="1:7" ht="15.75">
      <c r="A97" s="594" t="s">
        <v>1123</v>
      </c>
      <c r="B97" s="595" t="s">
        <v>66</v>
      </c>
      <c r="C97" s="595">
        <v>38.4</v>
      </c>
      <c r="D97" s="595"/>
      <c r="E97" s="595"/>
      <c r="F97" s="595"/>
      <c r="G97" s="594"/>
    </row>
    <row r="98" spans="1:7" ht="15.75">
      <c r="A98" s="594" t="s">
        <v>1124</v>
      </c>
      <c r="B98" s="595" t="s">
        <v>1037</v>
      </c>
      <c r="C98" s="595">
        <v>15.5</v>
      </c>
      <c r="D98" s="595"/>
      <c r="E98" s="595"/>
      <c r="F98" s="595"/>
      <c r="G98" s="594"/>
    </row>
    <row r="99" spans="1:7" ht="15.75">
      <c r="A99" s="594" t="s">
        <v>1125</v>
      </c>
      <c r="B99" s="595" t="s">
        <v>1126</v>
      </c>
      <c r="C99" s="595">
        <v>31</v>
      </c>
      <c r="D99" s="595"/>
      <c r="E99" s="595"/>
      <c r="F99" s="595"/>
      <c r="G99" s="594"/>
    </row>
    <row r="100" spans="1:7" ht="15.75">
      <c r="A100" s="594" t="s">
        <v>1127</v>
      </c>
      <c r="B100" s="595" t="s">
        <v>1115</v>
      </c>
      <c r="C100" s="595">
        <v>336.66</v>
      </c>
      <c r="D100" s="595"/>
      <c r="E100" s="595"/>
      <c r="F100" s="595"/>
      <c r="G100" s="594"/>
    </row>
    <row r="101" spans="1:7" ht="15.75">
      <c r="A101" s="594" t="s">
        <v>1128</v>
      </c>
      <c r="B101" s="595" t="s">
        <v>252</v>
      </c>
      <c r="C101" s="595">
        <v>111.6</v>
      </c>
      <c r="D101" s="595"/>
      <c r="E101" s="595"/>
      <c r="F101" s="595"/>
      <c r="G101" s="594"/>
    </row>
    <row r="102" spans="1:7" ht="15.75">
      <c r="A102" s="594" t="s">
        <v>1129</v>
      </c>
      <c r="B102" s="595" t="s">
        <v>1037</v>
      </c>
      <c r="C102" s="605">
        <v>1054</v>
      </c>
      <c r="D102" s="595"/>
      <c r="E102" s="595"/>
      <c r="F102" s="595"/>
      <c r="G102" s="600"/>
    </row>
    <row r="103" spans="1:7">
      <c r="A103" s="606" t="s">
        <v>1158</v>
      </c>
      <c r="B103" s="606"/>
      <c r="C103" s="606"/>
      <c r="D103" s="606"/>
      <c r="E103" s="606"/>
      <c r="F103" s="606"/>
      <c r="G103" s="606"/>
    </row>
    <row r="104" spans="1:7" ht="15.75">
      <c r="A104" s="593" t="s">
        <v>1042</v>
      </c>
      <c r="B104" s="592"/>
      <c r="C104" s="593"/>
      <c r="D104" s="607"/>
      <c r="E104" s="607"/>
      <c r="F104" s="607"/>
      <c r="G104" s="607"/>
    </row>
    <row r="105" spans="1:7" ht="15.75">
      <c r="A105" s="594" t="s">
        <v>1045</v>
      </c>
      <c r="B105" s="595" t="s">
        <v>254</v>
      </c>
      <c r="C105" s="597">
        <v>27.07</v>
      </c>
      <c r="D105" s="607"/>
      <c r="E105" s="607"/>
      <c r="F105" s="607"/>
      <c r="G105" s="607"/>
    </row>
    <row r="106" spans="1:7" ht="15.75">
      <c r="A106" s="594" t="s">
        <v>1048</v>
      </c>
      <c r="B106" s="595" t="s">
        <v>254</v>
      </c>
      <c r="C106" s="597">
        <v>39.42</v>
      </c>
      <c r="D106" s="607"/>
      <c r="E106" s="607"/>
      <c r="F106" s="607"/>
      <c r="G106" s="607"/>
    </row>
    <row r="107" spans="1:7" ht="15.75">
      <c r="A107" s="594" t="s">
        <v>1050</v>
      </c>
      <c r="B107" s="595" t="s">
        <v>66</v>
      </c>
      <c r="C107" s="597">
        <v>41.46</v>
      </c>
      <c r="D107" s="607"/>
      <c r="E107" s="607"/>
      <c r="F107" s="607"/>
      <c r="G107" s="607"/>
    </row>
    <row r="108" spans="1:7" ht="15.75">
      <c r="A108" s="593" t="s">
        <v>1051</v>
      </c>
      <c r="B108" s="592"/>
      <c r="C108" s="594"/>
      <c r="D108" s="607"/>
      <c r="E108" s="607"/>
      <c r="F108" s="607"/>
      <c r="G108" s="607"/>
    </row>
    <row r="109" spans="1:7" ht="15.75">
      <c r="A109" s="594" t="s">
        <v>1052</v>
      </c>
      <c r="B109" s="595" t="s">
        <v>252</v>
      </c>
      <c r="C109" s="595">
        <v>80.349999999999994</v>
      </c>
      <c r="D109" s="607"/>
      <c r="E109" s="607"/>
      <c r="F109" s="607"/>
      <c r="G109" s="607"/>
    </row>
    <row r="110" spans="1:7" ht="15.75">
      <c r="A110" s="594" t="s">
        <v>1053</v>
      </c>
      <c r="B110" s="595" t="s">
        <v>252</v>
      </c>
      <c r="C110" s="595">
        <v>80.349999999999994</v>
      </c>
      <c r="D110" s="607"/>
      <c r="E110" s="607"/>
      <c r="F110" s="607"/>
      <c r="G110" s="607"/>
    </row>
    <row r="111" spans="1:7" ht="18.75">
      <c r="A111" s="594" t="s">
        <v>1539</v>
      </c>
      <c r="B111" s="595"/>
      <c r="C111" s="595">
        <v>80.349999999999994</v>
      </c>
      <c r="D111" s="607"/>
      <c r="E111" s="607"/>
      <c r="F111" s="607"/>
      <c r="G111" s="607"/>
    </row>
    <row r="112" spans="1:7" ht="18.75">
      <c r="A112" s="594" t="s">
        <v>1546</v>
      </c>
      <c r="B112" s="595" t="s">
        <v>252</v>
      </c>
      <c r="C112" s="595">
        <v>80.349999999999994</v>
      </c>
      <c r="D112" s="607"/>
      <c r="E112" s="607"/>
      <c r="F112" s="607"/>
      <c r="G112" s="607"/>
    </row>
    <row r="113" spans="1:7" ht="15.75">
      <c r="A113" s="594" t="s">
        <v>324</v>
      </c>
      <c r="B113" s="595" t="s">
        <v>252</v>
      </c>
      <c r="C113" s="595">
        <v>80.349999999999994</v>
      </c>
      <c r="D113" s="607"/>
      <c r="E113" s="607"/>
      <c r="F113" s="607"/>
      <c r="G113" s="607"/>
    </row>
    <row r="114" spans="1:7" ht="15.75">
      <c r="A114" s="594" t="s">
        <v>1056</v>
      </c>
      <c r="B114" s="595" t="s">
        <v>252</v>
      </c>
      <c r="C114" s="594">
        <v>173.14</v>
      </c>
      <c r="D114" s="607"/>
      <c r="E114" s="607"/>
      <c r="F114" s="607"/>
      <c r="G114" s="607"/>
    </row>
    <row r="115" spans="1:7" ht="15.75">
      <c r="A115" s="594" t="s">
        <v>1057</v>
      </c>
      <c r="B115" s="595" t="s">
        <v>252</v>
      </c>
      <c r="C115" s="594">
        <v>173.14</v>
      </c>
      <c r="D115" s="607"/>
      <c r="E115" s="607"/>
      <c r="F115" s="607"/>
      <c r="G115" s="607"/>
    </row>
    <row r="116" spans="1:7" ht="15.75">
      <c r="A116" s="594" t="s">
        <v>1058</v>
      </c>
      <c r="B116" s="595" t="s">
        <v>252</v>
      </c>
      <c r="C116" s="594">
        <v>173.14</v>
      </c>
      <c r="D116" s="607"/>
      <c r="E116" s="607"/>
      <c r="F116" s="607"/>
      <c r="G116" s="607"/>
    </row>
    <row r="117" spans="1:7" ht="15.75">
      <c r="A117" s="593" t="s">
        <v>1135</v>
      </c>
      <c r="B117" s="595"/>
      <c r="C117" s="593"/>
      <c r="D117" s="607"/>
      <c r="E117" s="607"/>
      <c r="F117" s="607"/>
      <c r="G117" s="607"/>
    </row>
    <row r="118" spans="1:7" ht="15.75">
      <c r="A118" s="594" t="s">
        <v>1060</v>
      </c>
      <c r="B118" s="595" t="s">
        <v>66</v>
      </c>
      <c r="C118" s="595">
        <v>34.32</v>
      </c>
      <c r="D118" s="607"/>
      <c r="E118" s="607"/>
      <c r="F118" s="607"/>
      <c r="G118" s="607"/>
    </row>
    <row r="119" spans="1:7" ht="15.75">
      <c r="A119" s="594" t="s">
        <v>1061</v>
      </c>
      <c r="B119" s="595" t="s">
        <v>66</v>
      </c>
      <c r="C119" s="595">
        <v>4.5</v>
      </c>
      <c r="D119" s="607"/>
      <c r="E119" s="607"/>
      <c r="F119" s="607"/>
      <c r="G119" s="607"/>
    </row>
    <row r="120" spans="1:7" ht="15.75">
      <c r="A120" s="594" t="s">
        <v>1136</v>
      </c>
      <c r="B120" s="595" t="s">
        <v>254</v>
      </c>
      <c r="C120" s="595">
        <v>3.09</v>
      </c>
      <c r="D120" s="607"/>
      <c r="E120" s="607"/>
      <c r="F120" s="607"/>
      <c r="G120" s="607"/>
    </row>
    <row r="121" spans="1:7" ht="15.75">
      <c r="A121" s="594" t="s">
        <v>1137</v>
      </c>
      <c r="B121" s="595" t="s">
        <v>254</v>
      </c>
      <c r="C121" s="595">
        <v>175.91</v>
      </c>
      <c r="D121" s="607"/>
      <c r="E121" s="607"/>
      <c r="F121" s="607"/>
      <c r="G121" s="607"/>
    </row>
    <row r="122" spans="1:7" ht="15.75">
      <c r="A122" s="594" t="s">
        <v>1138</v>
      </c>
      <c r="B122" s="595" t="s">
        <v>254</v>
      </c>
      <c r="C122" s="595">
        <v>95.14</v>
      </c>
      <c r="D122" s="607"/>
      <c r="E122" s="607"/>
      <c r="F122" s="607"/>
      <c r="G122" s="607"/>
    </row>
    <row r="123" spans="1:7" ht="15.75">
      <c r="A123" s="594" t="s">
        <v>1139</v>
      </c>
      <c r="B123" s="595" t="s">
        <v>252</v>
      </c>
      <c r="C123" s="595">
        <v>323.05</v>
      </c>
      <c r="D123" s="607"/>
      <c r="E123" s="607"/>
      <c r="F123" s="607"/>
      <c r="G123" s="607"/>
    </row>
    <row r="124" spans="1:7" ht="15.75">
      <c r="A124" s="594" t="s">
        <v>1140</v>
      </c>
      <c r="B124" s="595" t="s">
        <v>252</v>
      </c>
      <c r="C124" s="595">
        <v>75.83</v>
      </c>
      <c r="D124" s="607"/>
      <c r="E124" s="607"/>
      <c r="F124" s="607"/>
      <c r="G124" s="607"/>
    </row>
    <row r="125" spans="1:7" ht="15.75">
      <c r="A125" s="594" t="s">
        <v>1141</v>
      </c>
      <c r="B125" s="595" t="s">
        <v>254</v>
      </c>
      <c r="C125" s="595">
        <v>0.28000000000000003</v>
      </c>
      <c r="D125" s="607"/>
      <c r="E125" s="607"/>
      <c r="F125" s="607"/>
      <c r="G125" s="607"/>
    </row>
    <row r="126" spans="1:7" ht="15.75">
      <c r="A126" s="594" t="s">
        <v>1142</v>
      </c>
      <c r="B126" s="595" t="s">
        <v>254</v>
      </c>
      <c r="C126" s="595">
        <v>182.49</v>
      </c>
      <c r="D126" s="607"/>
      <c r="E126" s="607"/>
      <c r="F126" s="607"/>
      <c r="G126" s="607"/>
    </row>
    <row r="127" spans="1:7" ht="15.75">
      <c r="A127" s="594" t="s">
        <v>1143</v>
      </c>
      <c r="B127" s="595" t="s">
        <v>254</v>
      </c>
      <c r="C127" s="595">
        <v>30.87</v>
      </c>
      <c r="D127" s="607"/>
      <c r="E127" s="607"/>
      <c r="F127" s="607"/>
      <c r="G127" s="607"/>
    </row>
    <row r="128" spans="1:7" ht="15.75">
      <c r="A128" s="594" t="s">
        <v>1144</v>
      </c>
      <c r="B128" s="595" t="s">
        <v>66</v>
      </c>
      <c r="C128" s="595">
        <v>35.1</v>
      </c>
      <c r="D128" s="607"/>
      <c r="E128" s="607"/>
      <c r="F128" s="607"/>
      <c r="G128" s="607"/>
    </row>
    <row r="129" spans="1:7" ht="15.75">
      <c r="A129" s="594" t="s">
        <v>1145</v>
      </c>
      <c r="B129" s="595" t="s">
        <v>254</v>
      </c>
      <c r="C129" s="595">
        <v>4.37</v>
      </c>
      <c r="D129" s="607"/>
      <c r="E129" s="607"/>
      <c r="F129" s="607"/>
      <c r="G129" s="607"/>
    </row>
    <row r="130" spans="1:7" ht="15.75">
      <c r="A130" s="594" t="s">
        <v>1146</v>
      </c>
      <c r="B130" s="595" t="s">
        <v>254</v>
      </c>
      <c r="C130" s="595">
        <v>70.459999999999994</v>
      </c>
      <c r="D130" s="607"/>
      <c r="E130" s="607"/>
      <c r="F130" s="607"/>
      <c r="G130" s="607"/>
    </row>
    <row r="131" spans="1:7" ht="15.75">
      <c r="A131" s="594" t="s">
        <v>1116</v>
      </c>
      <c r="B131" s="595" t="s">
        <v>254</v>
      </c>
      <c r="C131" s="595">
        <v>436.13</v>
      </c>
      <c r="D131" s="607"/>
      <c r="E131" s="607"/>
      <c r="F131" s="607"/>
      <c r="G131" s="607"/>
    </row>
    <row r="132" spans="1:7" ht="15.75">
      <c r="A132" s="594" t="s">
        <v>1147</v>
      </c>
      <c r="B132" s="595" t="s">
        <v>254</v>
      </c>
      <c r="C132" s="595">
        <v>256.60000000000002</v>
      </c>
      <c r="D132" s="607"/>
      <c r="E132" s="607"/>
      <c r="F132" s="607"/>
      <c r="G132" s="607"/>
    </row>
    <row r="133" spans="1:7" ht="15.75">
      <c r="A133" s="594" t="s">
        <v>299</v>
      </c>
      <c r="B133" s="595" t="s">
        <v>254</v>
      </c>
      <c r="C133" s="595">
        <v>53.08</v>
      </c>
      <c r="D133" s="607"/>
      <c r="E133" s="607"/>
      <c r="F133" s="607"/>
      <c r="G133" s="607"/>
    </row>
    <row r="134" spans="1:7" ht="15.75">
      <c r="A134" s="594" t="s">
        <v>1148</v>
      </c>
      <c r="B134" s="595" t="s">
        <v>1149</v>
      </c>
      <c r="C134" s="595">
        <v>13</v>
      </c>
      <c r="D134" s="607"/>
      <c r="E134" s="607"/>
      <c r="F134" s="607"/>
      <c r="G134" s="607"/>
    </row>
    <row r="135" spans="1:7" ht="15.75">
      <c r="A135" s="594" t="s">
        <v>1196</v>
      </c>
      <c r="B135" s="595" t="s">
        <v>1547</v>
      </c>
      <c r="C135" s="595">
        <v>4</v>
      </c>
      <c r="D135" s="607"/>
      <c r="E135" s="607"/>
      <c r="F135" s="607"/>
      <c r="G135" s="607"/>
    </row>
    <row r="136" spans="1:7" ht="15.75">
      <c r="A136" s="594" t="s">
        <v>1197</v>
      </c>
      <c r="B136" s="595" t="s">
        <v>1547</v>
      </c>
      <c r="C136" s="595">
        <v>2</v>
      </c>
      <c r="D136" s="607"/>
      <c r="E136" s="607"/>
      <c r="F136" s="607"/>
      <c r="G136" s="607"/>
    </row>
    <row r="137" spans="1:7" ht="15.75">
      <c r="A137" s="594" t="s">
        <v>1198</v>
      </c>
      <c r="B137" s="595" t="s">
        <v>1547</v>
      </c>
      <c r="C137" s="595">
        <v>2</v>
      </c>
      <c r="D137" s="607"/>
      <c r="E137" s="607"/>
      <c r="F137" s="607"/>
      <c r="G137" s="607"/>
    </row>
    <row r="138" spans="1:7" ht="15.75">
      <c r="A138" s="593" t="s">
        <v>1102</v>
      </c>
      <c r="B138" s="595"/>
      <c r="C138" s="595"/>
      <c r="D138" s="607"/>
      <c r="E138" s="607"/>
      <c r="F138" s="607"/>
      <c r="G138" s="607"/>
    </row>
    <row r="139" spans="1:7" ht="15.75">
      <c r="A139" s="593" t="s">
        <v>1103</v>
      </c>
      <c r="B139" s="592" t="s">
        <v>1104</v>
      </c>
      <c r="C139" s="603">
        <v>2</v>
      </c>
      <c r="D139" s="607"/>
      <c r="E139" s="607"/>
      <c r="F139" s="607"/>
      <c r="G139" s="607"/>
    </row>
    <row r="140" spans="1:7" ht="15.75">
      <c r="A140" s="594" t="s">
        <v>1105</v>
      </c>
      <c r="B140" s="595" t="s">
        <v>1106</v>
      </c>
      <c r="C140" s="595">
        <v>2</v>
      </c>
      <c r="D140" s="607"/>
      <c r="E140" s="607"/>
      <c r="F140" s="607"/>
      <c r="G140" s="607"/>
    </row>
    <row r="141" spans="1:7" ht="15.75">
      <c r="A141" s="594" t="s">
        <v>874</v>
      </c>
      <c r="B141" s="595" t="s">
        <v>1104</v>
      </c>
      <c r="C141" s="595">
        <v>2</v>
      </c>
      <c r="D141" s="607"/>
      <c r="E141" s="607"/>
      <c r="F141" s="607"/>
      <c r="G141" s="607"/>
    </row>
    <row r="142" spans="1:7" ht="15.75">
      <c r="A142" s="593" t="s">
        <v>1150</v>
      </c>
      <c r="B142" s="595"/>
      <c r="C142" s="594"/>
      <c r="D142" s="607"/>
      <c r="E142" s="607"/>
      <c r="F142" s="607"/>
      <c r="G142" s="607"/>
    </row>
    <row r="143" spans="1:7" ht="15.75">
      <c r="A143" s="594" t="s">
        <v>1151</v>
      </c>
      <c r="B143" s="595" t="s">
        <v>66</v>
      </c>
      <c r="C143" s="595">
        <v>14</v>
      </c>
      <c r="D143" s="607"/>
      <c r="E143" s="607"/>
      <c r="F143" s="607"/>
      <c r="G143" s="607"/>
    </row>
    <row r="144" spans="1:7" ht="15.75">
      <c r="A144" s="594" t="s">
        <v>1152</v>
      </c>
      <c r="B144" s="595" t="s">
        <v>254</v>
      </c>
      <c r="C144" s="595">
        <v>7.6</v>
      </c>
      <c r="D144" s="607"/>
      <c r="E144" s="607"/>
      <c r="F144" s="607"/>
      <c r="G144" s="607"/>
    </row>
    <row r="145" spans="1:7" ht="15.75">
      <c r="A145" s="594" t="s">
        <v>299</v>
      </c>
      <c r="B145" s="595" t="s">
        <v>254</v>
      </c>
      <c r="C145" s="595">
        <v>3.12</v>
      </c>
      <c r="D145" s="607"/>
      <c r="E145" s="607"/>
      <c r="F145" s="607"/>
      <c r="G145" s="607"/>
    </row>
    <row r="146" spans="1:7" ht="15.75">
      <c r="A146" s="594" t="s">
        <v>1153</v>
      </c>
      <c r="B146" s="595" t="s">
        <v>66</v>
      </c>
      <c r="C146" s="601">
        <v>34</v>
      </c>
      <c r="D146" s="607"/>
      <c r="E146" s="607"/>
      <c r="F146" s="607"/>
      <c r="G146" s="607"/>
    </row>
    <row r="147" spans="1:7" ht="15.75">
      <c r="A147" s="594" t="s">
        <v>1154</v>
      </c>
      <c r="B147" s="595" t="s">
        <v>1106</v>
      </c>
      <c r="C147" s="601">
        <v>17</v>
      </c>
      <c r="D147" s="607"/>
      <c r="E147" s="607"/>
      <c r="F147" s="607"/>
      <c r="G147" s="607"/>
    </row>
    <row r="148" spans="1:7" ht="15.75">
      <c r="A148" s="594" t="s">
        <v>1155</v>
      </c>
      <c r="B148" s="595" t="s">
        <v>1156</v>
      </c>
      <c r="C148" s="601">
        <v>1</v>
      </c>
      <c r="D148" s="607"/>
      <c r="E148" s="607"/>
      <c r="F148" s="607"/>
      <c r="G148" s="607"/>
    </row>
    <row r="149" spans="1:7" ht="31.5">
      <c r="A149" s="594" t="s">
        <v>1157</v>
      </c>
      <c r="B149" s="595" t="s">
        <v>254</v>
      </c>
      <c r="C149" s="595" t="s">
        <v>1548</v>
      </c>
      <c r="D149" s="607"/>
      <c r="E149" s="607"/>
      <c r="F149" s="607"/>
      <c r="G149" s="607"/>
    </row>
    <row r="150" spans="1:7" ht="31.5">
      <c r="A150" s="594" t="s">
        <v>1116</v>
      </c>
      <c r="B150" s="595" t="s">
        <v>254</v>
      </c>
      <c r="C150" s="595" t="s">
        <v>1548</v>
      </c>
      <c r="D150" s="607"/>
      <c r="E150" s="607"/>
      <c r="F150" s="607"/>
      <c r="G150" s="607"/>
    </row>
    <row r="151" spans="1:7" ht="15.75">
      <c r="A151" s="593" t="s">
        <v>1120</v>
      </c>
      <c r="B151" s="595"/>
      <c r="C151" s="595"/>
      <c r="D151" s="607"/>
      <c r="E151" s="607"/>
      <c r="F151" s="607"/>
      <c r="G151" s="607"/>
    </row>
    <row r="152" spans="1:7" ht="15.75">
      <c r="A152" s="594" t="s">
        <v>944</v>
      </c>
      <c r="B152" s="595" t="s">
        <v>254</v>
      </c>
      <c r="C152" s="595">
        <v>70.459999999999994</v>
      </c>
      <c r="D152" s="607"/>
      <c r="E152" s="607"/>
      <c r="F152" s="607"/>
      <c r="G152" s="607"/>
    </row>
    <row r="153" spans="1:7" ht="31.5">
      <c r="A153" s="594" t="s">
        <v>945</v>
      </c>
      <c r="B153" s="595" t="s">
        <v>254</v>
      </c>
      <c r="C153" s="595">
        <v>357.49</v>
      </c>
      <c r="D153" s="607"/>
      <c r="E153" s="607"/>
      <c r="F153" s="607"/>
      <c r="G153" s="607"/>
    </row>
    <row r="154" spans="1:7">
      <c r="A154" s="606" t="s">
        <v>1165</v>
      </c>
      <c r="B154" s="606"/>
      <c r="C154" s="606"/>
      <c r="D154" s="606"/>
      <c r="E154" s="606"/>
      <c r="F154" s="606"/>
      <c r="G154" s="606"/>
    </row>
    <row r="155" spans="1:7" ht="15.75">
      <c r="A155" s="593" t="s">
        <v>1159</v>
      </c>
      <c r="B155" s="595"/>
      <c r="C155" s="594"/>
      <c r="D155" s="607"/>
      <c r="E155" s="607"/>
      <c r="F155" s="607"/>
      <c r="G155" s="607"/>
    </row>
    <row r="156" spans="1:7" ht="15.75">
      <c r="A156" s="594" t="s">
        <v>1160</v>
      </c>
      <c r="B156" s="595" t="s">
        <v>66</v>
      </c>
      <c r="C156" s="601">
        <v>11</v>
      </c>
      <c r="D156" s="607"/>
      <c r="E156" s="607"/>
      <c r="F156" s="607"/>
      <c r="G156" s="607"/>
    </row>
    <row r="157" spans="1:7" ht="15.75">
      <c r="A157" s="594" t="s">
        <v>1084</v>
      </c>
      <c r="B157" s="595" t="s">
        <v>254</v>
      </c>
      <c r="C157" s="595">
        <v>0.77</v>
      </c>
      <c r="D157" s="607"/>
      <c r="E157" s="607"/>
      <c r="F157" s="607"/>
      <c r="G157" s="607"/>
    </row>
    <row r="158" spans="1:7" ht="15.75">
      <c r="A158" s="594" t="s">
        <v>346</v>
      </c>
      <c r="B158" s="595" t="s">
        <v>252</v>
      </c>
      <c r="C158" s="595">
        <v>0.86</v>
      </c>
      <c r="D158" s="607"/>
      <c r="E158" s="607"/>
      <c r="F158" s="607"/>
      <c r="G158" s="607"/>
    </row>
    <row r="159" spans="1:7" ht="15.75">
      <c r="A159" s="594" t="s">
        <v>1161</v>
      </c>
      <c r="B159" s="595" t="s">
        <v>254</v>
      </c>
      <c r="C159" s="601"/>
      <c r="D159" s="607"/>
      <c r="E159" s="607"/>
      <c r="F159" s="607"/>
      <c r="G159" s="607"/>
    </row>
    <row r="160" spans="1:7" ht="15.75">
      <c r="A160" s="594" t="s">
        <v>1162</v>
      </c>
      <c r="B160" s="595" t="s">
        <v>254</v>
      </c>
      <c r="C160" s="601"/>
      <c r="D160" s="607"/>
      <c r="E160" s="607"/>
      <c r="F160" s="607"/>
      <c r="G160" s="607"/>
    </row>
    <row r="161" spans="1:7" ht="15.75">
      <c r="A161" s="594" t="s">
        <v>1066</v>
      </c>
      <c r="B161" s="595" t="s">
        <v>252</v>
      </c>
      <c r="C161" s="601"/>
      <c r="D161" s="607"/>
      <c r="E161" s="607"/>
      <c r="F161" s="607"/>
      <c r="G161" s="607"/>
    </row>
    <row r="162" spans="1:7" ht="15.75">
      <c r="A162" s="593" t="s">
        <v>1163</v>
      </c>
      <c r="B162" s="592"/>
      <c r="C162" s="597"/>
      <c r="D162" s="607"/>
      <c r="E162" s="607"/>
      <c r="F162" s="607"/>
      <c r="G162" s="607"/>
    </row>
    <row r="163" spans="1:7" ht="15.75">
      <c r="A163" s="594" t="s">
        <v>1056</v>
      </c>
      <c r="B163" s="595" t="s">
        <v>252</v>
      </c>
      <c r="C163" s="597">
        <v>39.31</v>
      </c>
      <c r="D163" s="607"/>
      <c r="E163" s="607"/>
      <c r="F163" s="607"/>
      <c r="G163" s="607"/>
    </row>
    <row r="164" spans="1:7" ht="15.75">
      <c r="A164" s="594" t="s">
        <v>1057</v>
      </c>
      <c r="B164" s="595" t="s">
        <v>252</v>
      </c>
      <c r="C164" s="597">
        <v>39.31</v>
      </c>
      <c r="D164" s="607"/>
      <c r="E164" s="607"/>
      <c r="F164" s="607"/>
      <c r="G164" s="607"/>
    </row>
    <row r="165" spans="1:7" ht="15.75">
      <c r="A165" s="594" t="s">
        <v>1058</v>
      </c>
      <c r="B165" s="595" t="s">
        <v>252</v>
      </c>
      <c r="C165" s="597">
        <v>39.31</v>
      </c>
      <c r="D165" s="607"/>
      <c r="E165" s="607"/>
      <c r="F165" s="607"/>
      <c r="G165" s="607"/>
    </row>
    <row r="166" spans="1:7" ht="15.75">
      <c r="A166" s="594" t="s">
        <v>1164</v>
      </c>
      <c r="B166" s="595" t="s">
        <v>254</v>
      </c>
      <c r="C166" s="594">
        <v>11.83</v>
      </c>
      <c r="D166" s="607"/>
      <c r="E166" s="607"/>
      <c r="F166" s="607"/>
      <c r="G166" s="607"/>
    </row>
    <row r="167" spans="1:7" ht="15.75">
      <c r="A167" s="594" t="s">
        <v>946</v>
      </c>
      <c r="B167" s="595" t="s">
        <v>254</v>
      </c>
      <c r="C167" s="595">
        <v>11.83</v>
      </c>
      <c r="D167" s="607"/>
      <c r="E167" s="607"/>
      <c r="F167" s="607"/>
      <c r="G167" s="607"/>
    </row>
    <row r="168" spans="1:7">
      <c r="A168" s="606" t="s">
        <v>1171</v>
      </c>
      <c r="B168" s="606"/>
      <c r="C168" s="606"/>
      <c r="D168" s="606"/>
      <c r="E168" s="606"/>
      <c r="F168" s="606"/>
      <c r="G168" s="606"/>
    </row>
    <row r="169" spans="1:7" ht="15.75">
      <c r="A169" s="593" t="s">
        <v>1163</v>
      </c>
      <c r="B169" s="592"/>
      <c r="C169" s="594"/>
      <c r="D169" s="607"/>
      <c r="E169" s="607"/>
      <c r="F169" s="607"/>
      <c r="G169" s="607"/>
    </row>
    <row r="170" spans="1:7" ht="15.75">
      <c r="A170" s="594" t="s">
        <v>1056</v>
      </c>
      <c r="B170" s="595" t="s">
        <v>252</v>
      </c>
      <c r="C170" s="597">
        <v>130.61000000000001</v>
      </c>
      <c r="D170" s="607"/>
      <c r="E170" s="607"/>
      <c r="F170" s="607"/>
      <c r="G170" s="607"/>
    </row>
    <row r="171" spans="1:7" ht="15.75">
      <c r="A171" s="594" t="s">
        <v>1057</v>
      </c>
      <c r="B171" s="595" t="s">
        <v>252</v>
      </c>
      <c r="C171" s="597">
        <v>130.61000000000001</v>
      </c>
      <c r="D171" s="607"/>
      <c r="E171" s="607"/>
      <c r="F171" s="607"/>
      <c r="G171" s="607"/>
    </row>
    <row r="172" spans="1:7" ht="15.75">
      <c r="A172" s="594" t="s">
        <v>1058</v>
      </c>
      <c r="B172" s="595" t="s">
        <v>252</v>
      </c>
      <c r="C172" s="597">
        <v>130.61000000000001</v>
      </c>
      <c r="D172" s="607"/>
      <c r="E172" s="607"/>
      <c r="F172" s="607"/>
      <c r="G172" s="607"/>
    </row>
    <row r="173" spans="1:7" ht="15.75">
      <c r="A173" s="593" t="s">
        <v>1135</v>
      </c>
      <c r="B173" s="595"/>
      <c r="C173" s="593"/>
      <c r="D173" s="607"/>
      <c r="E173" s="607"/>
      <c r="F173" s="607"/>
      <c r="G173" s="607"/>
    </row>
    <row r="174" spans="1:7" ht="15.75">
      <c r="A174" s="594" t="s">
        <v>1060</v>
      </c>
      <c r="B174" s="595" t="s">
        <v>66</v>
      </c>
      <c r="C174" s="601">
        <v>59.31</v>
      </c>
      <c r="D174" s="607"/>
      <c r="E174" s="607"/>
      <c r="F174" s="607"/>
      <c r="G174" s="607"/>
    </row>
    <row r="175" spans="1:7" ht="15.75">
      <c r="A175" s="594" t="s">
        <v>1061</v>
      </c>
      <c r="B175" s="595" t="s">
        <v>66</v>
      </c>
      <c r="C175" s="601">
        <v>5</v>
      </c>
      <c r="D175" s="607"/>
      <c r="E175" s="607"/>
      <c r="F175" s="607"/>
      <c r="G175" s="607"/>
    </row>
    <row r="176" spans="1:7" ht="15.75">
      <c r="A176" s="594" t="s">
        <v>1136</v>
      </c>
      <c r="B176" s="595" t="s">
        <v>254</v>
      </c>
      <c r="C176" s="601">
        <v>5.34</v>
      </c>
      <c r="D176" s="607"/>
      <c r="E176" s="607"/>
      <c r="F176" s="607"/>
      <c r="G176" s="607"/>
    </row>
    <row r="177" spans="1:7" ht="15.75">
      <c r="A177" s="594" t="s">
        <v>1137</v>
      </c>
      <c r="B177" s="595" t="s">
        <v>254</v>
      </c>
      <c r="C177" s="601">
        <v>277.36</v>
      </c>
      <c r="D177" s="607"/>
      <c r="E177" s="607"/>
      <c r="F177" s="607"/>
      <c r="G177" s="607"/>
    </row>
    <row r="178" spans="1:7" ht="15.75">
      <c r="A178" s="594" t="s">
        <v>1138</v>
      </c>
      <c r="B178" s="595" t="s">
        <v>254</v>
      </c>
      <c r="C178" s="601">
        <v>179.45</v>
      </c>
      <c r="D178" s="607"/>
      <c r="E178" s="607"/>
      <c r="F178" s="607"/>
      <c r="G178" s="607"/>
    </row>
    <row r="179" spans="1:7" ht="15.75">
      <c r="A179" s="594" t="s">
        <v>1139</v>
      </c>
      <c r="B179" s="595" t="s">
        <v>252</v>
      </c>
      <c r="C179" s="601">
        <v>480.52</v>
      </c>
      <c r="D179" s="607"/>
      <c r="E179" s="607"/>
      <c r="F179" s="607"/>
      <c r="G179" s="607"/>
    </row>
    <row r="180" spans="1:7" ht="15.75">
      <c r="A180" s="594" t="s">
        <v>1140</v>
      </c>
      <c r="B180" s="595" t="s">
        <v>252</v>
      </c>
      <c r="C180" s="601">
        <v>127.54</v>
      </c>
      <c r="D180" s="607"/>
      <c r="E180" s="607"/>
      <c r="F180" s="607"/>
      <c r="G180" s="607"/>
    </row>
    <row r="181" spans="1:7" ht="15.75">
      <c r="A181" s="594" t="s">
        <v>1141</v>
      </c>
      <c r="B181" s="595" t="s">
        <v>254</v>
      </c>
      <c r="C181" s="601">
        <v>1.1200000000000001</v>
      </c>
      <c r="D181" s="607"/>
      <c r="E181" s="607"/>
      <c r="F181" s="607"/>
      <c r="G181" s="607"/>
    </row>
    <row r="182" spans="1:7" ht="15.75">
      <c r="A182" s="594" t="s">
        <v>432</v>
      </c>
      <c r="B182" s="595" t="s">
        <v>254</v>
      </c>
      <c r="C182" s="601">
        <v>213.52</v>
      </c>
      <c r="D182" s="607"/>
      <c r="E182" s="607"/>
      <c r="F182" s="607"/>
      <c r="G182" s="607"/>
    </row>
    <row r="183" spans="1:7" ht="15.75">
      <c r="A183" s="594" t="s">
        <v>1143</v>
      </c>
      <c r="B183" s="595" t="s">
        <v>254</v>
      </c>
      <c r="C183" s="601">
        <v>48.54</v>
      </c>
      <c r="D183" s="607"/>
      <c r="E183" s="607"/>
      <c r="F183" s="607"/>
      <c r="G183" s="607"/>
    </row>
    <row r="184" spans="1:7" ht="15.75">
      <c r="A184" s="594" t="s">
        <v>1144</v>
      </c>
      <c r="B184" s="595" t="s">
        <v>66</v>
      </c>
      <c r="C184" s="601">
        <v>39.200000000000003</v>
      </c>
      <c r="D184" s="607"/>
      <c r="E184" s="607"/>
      <c r="F184" s="607"/>
      <c r="G184" s="607"/>
    </row>
    <row r="185" spans="1:7" ht="15.75">
      <c r="A185" s="594" t="s">
        <v>1145</v>
      </c>
      <c r="B185" s="595" t="s">
        <v>254</v>
      </c>
      <c r="C185" s="601">
        <v>7.31</v>
      </c>
      <c r="D185" s="607"/>
      <c r="E185" s="607"/>
      <c r="F185" s="607"/>
      <c r="G185" s="607"/>
    </row>
    <row r="186" spans="1:7" ht="15.75">
      <c r="A186" s="594" t="s">
        <v>1116</v>
      </c>
      <c r="B186" s="595" t="s">
        <v>254</v>
      </c>
      <c r="C186" s="601">
        <v>201.95</v>
      </c>
      <c r="D186" s="607"/>
      <c r="E186" s="607"/>
      <c r="F186" s="607"/>
      <c r="G186" s="607"/>
    </row>
    <row r="187" spans="1:7" ht="15.75">
      <c r="A187" s="594" t="s">
        <v>1166</v>
      </c>
      <c r="B187" s="595" t="s">
        <v>254</v>
      </c>
      <c r="C187" s="601">
        <v>246.45</v>
      </c>
      <c r="D187" s="607"/>
      <c r="E187" s="607"/>
      <c r="F187" s="607"/>
      <c r="G187" s="607"/>
    </row>
    <row r="188" spans="1:7" ht="15.75">
      <c r="A188" s="594" t="s">
        <v>1147</v>
      </c>
      <c r="B188" s="595" t="s">
        <v>254</v>
      </c>
      <c r="C188" s="601">
        <v>247.38</v>
      </c>
      <c r="D188" s="607"/>
      <c r="E188" s="607"/>
      <c r="F188" s="607"/>
      <c r="G188" s="607"/>
    </row>
    <row r="189" spans="1:7" ht="15.75">
      <c r="A189" s="594" t="s">
        <v>299</v>
      </c>
      <c r="B189" s="595" t="s">
        <v>254</v>
      </c>
      <c r="C189" s="601">
        <v>225.02</v>
      </c>
      <c r="D189" s="607"/>
      <c r="E189" s="607"/>
      <c r="F189" s="607"/>
      <c r="G189" s="607"/>
    </row>
    <row r="190" spans="1:7" ht="15.75">
      <c r="A190" s="594" t="s">
        <v>1148</v>
      </c>
      <c r="B190" s="595" t="s">
        <v>1149</v>
      </c>
      <c r="C190" s="601">
        <v>21</v>
      </c>
      <c r="D190" s="607"/>
      <c r="E190" s="607"/>
      <c r="F190" s="607"/>
      <c r="G190" s="607"/>
    </row>
    <row r="191" spans="1:7" ht="15.75">
      <c r="A191" s="594" t="s">
        <v>369</v>
      </c>
      <c r="B191" s="595" t="s">
        <v>1549</v>
      </c>
      <c r="C191" s="601">
        <v>166</v>
      </c>
      <c r="D191" s="607"/>
      <c r="E191" s="607"/>
      <c r="F191" s="607"/>
      <c r="G191" s="607"/>
    </row>
    <row r="192" spans="1:7" ht="15.75">
      <c r="A192" s="594" t="s">
        <v>1167</v>
      </c>
      <c r="B192" s="595" t="s">
        <v>254</v>
      </c>
      <c r="C192" s="601">
        <v>0.65</v>
      </c>
      <c r="D192" s="607"/>
      <c r="E192" s="607"/>
      <c r="F192" s="607"/>
      <c r="G192" s="607"/>
    </row>
    <row r="193" spans="1:7" ht="15.75">
      <c r="A193" s="594" t="s">
        <v>458</v>
      </c>
      <c r="B193" s="595" t="s">
        <v>254</v>
      </c>
      <c r="C193" s="601">
        <v>0.22</v>
      </c>
      <c r="D193" s="607"/>
      <c r="E193" s="607"/>
      <c r="F193" s="607"/>
      <c r="G193" s="607"/>
    </row>
    <row r="194" spans="1:7" ht="15.75">
      <c r="A194" s="594" t="s">
        <v>1168</v>
      </c>
      <c r="B194" s="595" t="s">
        <v>254</v>
      </c>
      <c r="C194" s="601">
        <v>0.9</v>
      </c>
      <c r="D194" s="607"/>
      <c r="E194" s="607"/>
      <c r="F194" s="607"/>
      <c r="G194" s="607"/>
    </row>
    <row r="195" spans="1:7" ht="31.5">
      <c r="A195" s="594" t="s">
        <v>1199</v>
      </c>
      <c r="B195" s="595" t="s">
        <v>1547</v>
      </c>
      <c r="C195" s="601">
        <v>29</v>
      </c>
      <c r="D195" s="607"/>
      <c r="E195" s="607"/>
      <c r="F195" s="607"/>
      <c r="G195" s="607"/>
    </row>
    <row r="196" spans="1:7" ht="15.75">
      <c r="A196" s="593" t="s">
        <v>1102</v>
      </c>
      <c r="B196" s="595"/>
      <c r="C196" s="595"/>
      <c r="D196" s="607"/>
      <c r="E196" s="607"/>
      <c r="F196" s="607"/>
      <c r="G196" s="607"/>
    </row>
    <row r="197" spans="1:7" ht="15.75">
      <c r="A197" s="593" t="s">
        <v>1103</v>
      </c>
      <c r="B197" s="592" t="s">
        <v>1104</v>
      </c>
      <c r="C197" s="603">
        <v>2</v>
      </c>
      <c r="D197" s="607"/>
      <c r="E197" s="607"/>
      <c r="F197" s="607"/>
      <c r="G197" s="607"/>
    </row>
    <row r="198" spans="1:7" ht="15.75">
      <c r="A198" s="594" t="s">
        <v>1105</v>
      </c>
      <c r="B198" s="595" t="s">
        <v>1106</v>
      </c>
      <c r="C198" s="601">
        <v>2</v>
      </c>
      <c r="D198" s="607"/>
      <c r="E198" s="607"/>
      <c r="F198" s="607"/>
      <c r="G198" s="607"/>
    </row>
    <row r="199" spans="1:7" ht="15.75">
      <c r="A199" s="594" t="s">
        <v>874</v>
      </c>
      <c r="B199" s="595" t="s">
        <v>1104</v>
      </c>
      <c r="C199" s="601">
        <v>2</v>
      </c>
      <c r="D199" s="607"/>
      <c r="E199" s="607"/>
      <c r="F199" s="607"/>
      <c r="G199" s="607"/>
    </row>
    <row r="200" spans="1:7" ht="15.75">
      <c r="A200" s="593" t="s">
        <v>1150</v>
      </c>
      <c r="B200" s="595"/>
      <c r="C200" s="594"/>
      <c r="D200" s="607"/>
      <c r="E200" s="607"/>
      <c r="F200" s="607"/>
      <c r="G200" s="607"/>
    </row>
    <row r="201" spans="1:7" ht="15.75">
      <c r="A201" s="594" t="s">
        <v>1151</v>
      </c>
      <c r="B201" s="595" t="s">
        <v>66</v>
      </c>
      <c r="C201" s="595">
        <v>60</v>
      </c>
      <c r="D201" s="607"/>
      <c r="E201" s="607"/>
      <c r="F201" s="607"/>
      <c r="G201" s="607"/>
    </row>
    <row r="202" spans="1:7" ht="15.75">
      <c r="A202" s="594" t="s">
        <v>1152</v>
      </c>
      <c r="B202" s="595" t="s">
        <v>254</v>
      </c>
      <c r="C202" s="595">
        <v>31.8</v>
      </c>
      <c r="D202" s="607"/>
      <c r="E202" s="607"/>
      <c r="F202" s="607"/>
      <c r="G202" s="607"/>
    </row>
    <row r="203" spans="1:7" ht="15.75">
      <c r="A203" s="594" t="s">
        <v>299</v>
      </c>
      <c r="B203" s="595" t="s">
        <v>254</v>
      </c>
      <c r="C203" s="595">
        <v>25.8</v>
      </c>
      <c r="D203" s="607"/>
      <c r="E203" s="607"/>
      <c r="F203" s="607"/>
      <c r="G203" s="607"/>
    </row>
    <row r="204" spans="1:7" ht="15.75">
      <c r="A204" s="594" t="s">
        <v>1169</v>
      </c>
      <c r="B204" s="595" t="s">
        <v>1106</v>
      </c>
      <c r="C204" s="595">
        <v>1</v>
      </c>
      <c r="D204" s="607"/>
      <c r="E204" s="607"/>
      <c r="F204" s="607"/>
      <c r="G204" s="607"/>
    </row>
    <row r="205" spans="1:7" ht="15.75">
      <c r="A205" s="594" t="s">
        <v>1170</v>
      </c>
      <c r="B205" s="595" t="s">
        <v>66</v>
      </c>
      <c r="C205" s="595">
        <v>12</v>
      </c>
      <c r="D205" s="607"/>
      <c r="E205" s="607"/>
      <c r="F205" s="607"/>
      <c r="G205" s="607"/>
    </row>
    <row r="206" spans="1:7" ht="15.75">
      <c r="A206" s="594" t="s">
        <v>1169</v>
      </c>
      <c r="B206" s="595" t="s">
        <v>1106</v>
      </c>
      <c r="C206" s="595">
        <v>6</v>
      </c>
      <c r="D206" s="607"/>
      <c r="E206" s="607"/>
      <c r="F206" s="607"/>
      <c r="G206" s="607"/>
    </row>
    <row r="207" spans="1:7" ht="15.75">
      <c r="A207" s="594" t="s">
        <v>1157</v>
      </c>
      <c r="B207" s="595" t="s">
        <v>254</v>
      </c>
      <c r="C207" s="595">
        <v>1</v>
      </c>
      <c r="D207" s="607"/>
      <c r="E207" s="607"/>
      <c r="F207" s="607"/>
      <c r="G207" s="607"/>
    </row>
    <row r="208" spans="1:7" ht="15.75">
      <c r="A208" s="594" t="s">
        <v>1116</v>
      </c>
      <c r="B208" s="595" t="s">
        <v>254</v>
      </c>
      <c r="C208" s="595">
        <v>1.05</v>
      </c>
      <c r="D208" s="607"/>
      <c r="E208" s="607"/>
      <c r="F208" s="607"/>
      <c r="G208" s="607"/>
    </row>
    <row r="209" spans="1:7" ht="15.75">
      <c r="A209" s="593" t="s">
        <v>1120</v>
      </c>
      <c r="B209" s="595"/>
      <c r="C209" s="595"/>
      <c r="D209" s="607"/>
      <c r="E209" s="607"/>
      <c r="F209" s="607"/>
      <c r="G209" s="607"/>
    </row>
    <row r="210" spans="1:7" ht="31.5">
      <c r="A210" s="594" t="s">
        <v>444</v>
      </c>
      <c r="B210" s="595" t="s">
        <v>254</v>
      </c>
      <c r="C210" s="601">
        <v>145.38</v>
      </c>
      <c r="D210" s="607"/>
      <c r="E210" s="607"/>
      <c r="F210" s="607"/>
      <c r="G210" s="607"/>
    </row>
    <row r="211" spans="1:7" ht="31.5">
      <c r="A211" s="594" t="s">
        <v>448</v>
      </c>
      <c r="B211" s="595" t="s">
        <v>254</v>
      </c>
      <c r="C211" s="601">
        <v>148.4</v>
      </c>
      <c r="D211" s="607"/>
      <c r="E211" s="607"/>
      <c r="F211" s="607"/>
      <c r="G211" s="607"/>
    </row>
    <row r="212" spans="1:7" ht="15.75">
      <c r="A212" s="593" t="s">
        <v>1174</v>
      </c>
      <c r="B212" s="592"/>
      <c r="C212" s="593"/>
      <c r="D212" s="606"/>
      <c r="E212" s="606"/>
      <c r="F212" s="606"/>
      <c r="G212" s="606"/>
    </row>
    <row r="213" spans="1:7" ht="15.75">
      <c r="A213" s="608" t="s">
        <v>1163</v>
      </c>
      <c r="B213" s="609"/>
      <c r="C213" s="610"/>
      <c r="D213" s="607"/>
      <c r="E213" s="607"/>
      <c r="F213" s="607"/>
      <c r="G213" s="607"/>
    </row>
    <row r="214" spans="1:7" ht="15.75">
      <c r="A214" s="610" t="s">
        <v>1056</v>
      </c>
      <c r="B214" s="611" t="s">
        <v>252</v>
      </c>
      <c r="C214" s="610">
        <v>44.85</v>
      </c>
      <c r="D214" s="607"/>
      <c r="E214" s="607"/>
      <c r="F214" s="607"/>
      <c r="G214" s="607"/>
    </row>
    <row r="215" spans="1:7" ht="15.75">
      <c r="A215" s="594" t="s">
        <v>1172</v>
      </c>
      <c r="B215" s="595" t="s">
        <v>252</v>
      </c>
      <c r="C215" s="594">
        <v>44.85</v>
      </c>
      <c r="D215" s="607"/>
      <c r="E215" s="607"/>
      <c r="F215" s="607"/>
      <c r="G215" s="607"/>
    </row>
    <row r="216" spans="1:7" ht="15.75">
      <c r="A216" s="610" t="s">
        <v>1164</v>
      </c>
      <c r="B216" s="611" t="s">
        <v>254</v>
      </c>
      <c r="C216" s="610">
        <v>10.18</v>
      </c>
      <c r="D216" s="607"/>
      <c r="E216" s="607"/>
      <c r="F216" s="607"/>
      <c r="G216" s="607"/>
    </row>
    <row r="217" spans="1:7" ht="15.75">
      <c r="A217" s="610" t="s">
        <v>461</v>
      </c>
      <c r="B217" s="611" t="s">
        <v>254</v>
      </c>
      <c r="C217" s="610">
        <v>0.2</v>
      </c>
      <c r="D217" s="607"/>
      <c r="E217" s="607"/>
      <c r="F217" s="607"/>
      <c r="G217" s="607"/>
    </row>
    <row r="218" spans="1:7" ht="15.75">
      <c r="A218" s="610" t="s">
        <v>462</v>
      </c>
      <c r="B218" s="595" t="s">
        <v>254</v>
      </c>
      <c r="C218" s="595">
        <v>9.9499999999999993</v>
      </c>
      <c r="D218" s="607"/>
      <c r="E218" s="607"/>
      <c r="F218" s="607"/>
      <c r="G218" s="607"/>
    </row>
    <row r="219" spans="1:7" ht="15.75">
      <c r="A219" s="608" t="s">
        <v>1082</v>
      </c>
      <c r="B219" s="611"/>
      <c r="C219" s="610"/>
      <c r="D219" s="607"/>
      <c r="E219" s="607"/>
      <c r="F219" s="607"/>
      <c r="G219" s="607"/>
    </row>
    <row r="220" spans="1:7" ht="15.75">
      <c r="A220" s="610" t="s">
        <v>1083</v>
      </c>
      <c r="B220" s="611" t="s">
        <v>66</v>
      </c>
      <c r="C220" s="611">
        <v>45.41</v>
      </c>
      <c r="D220" s="607"/>
      <c r="E220" s="607"/>
      <c r="F220" s="607"/>
      <c r="G220" s="607"/>
    </row>
    <row r="221" spans="1:7" ht="15.75">
      <c r="A221" s="610" t="s">
        <v>1084</v>
      </c>
      <c r="B221" s="611" t="s">
        <v>254</v>
      </c>
      <c r="C221" s="611">
        <v>3.18</v>
      </c>
      <c r="D221" s="607"/>
      <c r="E221" s="607"/>
      <c r="F221" s="607"/>
      <c r="G221" s="607"/>
    </row>
    <row r="222" spans="1:7" ht="15.75">
      <c r="A222" s="610" t="s">
        <v>346</v>
      </c>
      <c r="B222" s="611" t="s">
        <v>252</v>
      </c>
      <c r="C222" s="611">
        <v>50.86</v>
      </c>
      <c r="D222" s="607"/>
      <c r="E222" s="607"/>
      <c r="F222" s="607"/>
      <c r="G222" s="607"/>
    </row>
    <row r="223" spans="1:7">
      <c r="A223" s="606" t="s">
        <v>1175</v>
      </c>
      <c r="B223" s="606"/>
      <c r="C223" s="606"/>
      <c r="D223" s="606"/>
      <c r="E223" s="606"/>
      <c r="F223" s="606"/>
      <c r="G223" s="606"/>
    </row>
    <row r="224" spans="1:7" ht="15.75">
      <c r="A224" s="608" t="s">
        <v>1163</v>
      </c>
      <c r="B224" s="609"/>
      <c r="C224" s="610"/>
      <c r="D224" s="607"/>
      <c r="E224" s="607"/>
      <c r="F224" s="607"/>
      <c r="G224" s="607"/>
    </row>
    <row r="225" spans="1:7" ht="15.75">
      <c r="A225" s="610" t="s">
        <v>1056</v>
      </c>
      <c r="B225" s="611" t="s">
        <v>252</v>
      </c>
      <c r="C225" s="610">
        <v>62.85</v>
      </c>
      <c r="D225" s="607"/>
      <c r="E225" s="607"/>
      <c r="F225" s="607"/>
      <c r="G225" s="607"/>
    </row>
    <row r="226" spans="1:7" ht="15.75">
      <c r="A226" s="610" t="s">
        <v>1057</v>
      </c>
      <c r="B226" s="611" t="s">
        <v>252</v>
      </c>
      <c r="C226" s="610">
        <v>62.85</v>
      </c>
      <c r="D226" s="607"/>
      <c r="E226" s="607"/>
      <c r="F226" s="607"/>
      <c r="G226" s="607"/>
    </row>
    <row r="227" spans="1:7" ht="15.75">
      <c r="A227" s="610" t="s">
        <v>1058</v>
      </c>
      <c r="B227" s="611" t="s">
        <v>252</v>
      </c>
      <c r="C227" s="610">
        <v>62.85</v>
      </c>
      <c r="D227" s="607"/>
      <c r="E227" s="607"/>
      <c r="F227" s="607"/>
      <c r="G227" s="607"/>
    </row>
    <row r="228" spans="1:7" ht="15.75">
      <c r="A228" s="608" t="s">
        <v>1135</v>
      </c>
      <c r="B228" s="611"/>
      <c r="C228" s="608"/>
      <c r="D228" s="607"/>
      <c r="E228" s="607"/>
      <c r="F228" s="607"/>
      <c r="G228" s="607"/>
    </row>
    <row r="229" spans="1:7" ht="15.75">
      <c r="A229" s="610" t="s">
        <v>1060</v>
      </c>
      <c r="B229" s="611" t="s">
        <v>66</v>
      </c>
      <c r="C229" s="612">
        <v>15.57</v>
      </c>
      <c r="D229" s="607"/>
      <c r="E229" s="607"/>
      <c r="F229" s="607"/>
      <c r="G229" s="607"/>
    </row>
    <row r="230" spans="1:7" ht="15.75">
      <c r="A230" s="610" t="s">
        <v>1061</v>
      </c>
      <c r="B230" s="611" t="s">
        <v>66</v>
      </c>
      <c r="C230" s="612">
        <v>3</v>
      </c>
      <c r="D230" s="607"/>
      <c r="E230" s="607"/>
      <c r="F230" s="607"/>
      <c r="G230" s="607"/>
    </row>
    <row r="231" spans="1:7" ht="15.75">
      <c r="A231" s="610" t="s">
        <v>1136</v>
      </c>
      <c r="B231" s="611" t="s">
        <v>254</v>
      </c>
      <c r="C231" s="612">
        <v>1.37</v>
      </c>
      <c r="D231" s="607"/>
      <c r="E231" s="607"/>
      <c r="F231" s="607"/>
      <c r="G231" s="607"/>
    </row>
    <row r="232" spans="1:7" ht="15.75">
      <c r="A232" s="610" t="s">
        <v>1137</v>
      </c>
      <c r="B232" s="611" t="s">
        <v>254</v>
      </c>
      <c r="C232" s="612">
        <v>47.96</v>
      </c>
      <c r="D232" s="607"/>
      <c r="E232" s="607"/>
      <c r="F232" s="607"/>
      <c r="G232" s="607"/>
    </row>
    <row r="233" spans="1:7" ht="15.75">
      <c r="A233" s="610" t="s">
        <v>1138</v>
      </c>
      <c r="B233" s="611" t="s">
        <v>254</v>
      </c>
      <c r="C233" s="612">
        <v>42.51</v>
      </c>
      <c r="D233" s="607"/>
      <c r="E233" s="607"/>
      <c r="F233" s="607"/>
      <c r="G233" s="607"/>
    </row>
    <row r="234" spans="1:7" ht="15.75">
      <c r="A234" s="610" t="s">
        <v>1139</v>
      </c>
      <c r="B234" s="611" t="s">
        <v>252</v>
      </c>
      <c r="C234" s="612">
        <v>99.66</v>
      </c>
      <c r="D234" s="607"/>
      <c r="E234" s="607"/>
      <c r="F234" s="607"/>
      <c r="G234" s="607"/>
    </row>
    <row r="235" spans="1:7" ht="15.75">
      <c r="A235" s="610" t="s">
        <v>1140</v>
      </c>
      <c r="B235" s="611" t="s">
        <v>252</v>
      </c>
      <c r="C235" s="612">
        <v>38.159999999999997</v>
      </c>
      <c r="D235" s="607"/>
      <c r="E235" s="607"/>
      <c r="F235" s="607"/>
      <c r="G235" s="607"/>
    </row>
    <row r="236" spans="1:7" ht="15.75">
      <c r="A236" s="610" t="s">
        <v>1141</v>
      </c>
      <c r="B236" s="611" t="s">
        <v>254</v>
      </c>
      <c r="C236" s="612">
        <v>0.12</v>
      </c>
      <c r="D236" s="607"/>
      <c r="E236" s="607"/>
      <c r="F236" s="607"/>
      <c r="G236" s="607"/>
    </row>
    <row r="237" spans="1:7" ht="15.75">
      <c r="A237" s="610" t="s">
        <v>432</v>
      </c>
      <c r="B237" s="611" t="s">
        <v>254</v>
      </c>
      <c r="C237" s="612">
        <v>65.8</v>
      </c>
      <c r="D237" s="607"/>
      <c r="E237" s="607"/>
      <c r="F237" s="607"/>
      <c r="G237" s="607"/>
    </row>
    <row r="238" spans="1:7" ht="15.75">
      <c r="A238" s="610" t="s">
        <v>1143</v>
      </c>
      <c r="B238" s="611" t="s">
        <v>254</v>
      </c>
      <c r="C238" s="612">
        <v>10.119999999999999</v>
      </c>
      <c r="D238" s="607"/>
      <c r="E238" s="607"/>
      <c r="F238" s="607"/>
      <c r="G238" s="607"/>
    </row>
    <row r="239" spans="1:7" ht="15.75">
      <c r="A239" s="610" t="s">
        <v>1144</v>
      </c>
      <c r="B239" s="611" t="s">
        <v>66</v>
      </c>
      <c r="C239" s="612">
        <v>19.2</v>
      </c>
      <c r="D239" s="607"/>
      <c r="E239" s="607"/>
      <c r="F239" s="607"/>
      <c r="G239" s="607"/>
    </row>
    <row r="240" spans="1:7" ht="15.75">
      <c r="A240" s="610" t="s">
        <v>1145</v>
      </c>
      <c r="B240" s="611" t="s">
        <v>254</v>
      </c>
      <c r="C240" s="612">
        <v>1.4</v>
      </c>
      <c r="D240" s="607"/>
      <c r="E240" s="607"/>
      <c r="F240" s="607"/>
      <c r="G240" s="607"/>
    </row>
    <row r="241" spans="1:7" ht="15.75">
      <c r="A241" s="610" t="s">
        <v>1116</v>
      </c>
      <c r="B241" s="611" t="s">
        <v>254</v>
      </c>
      <c r="C241" s="612">
        <v>63.33</v>
      </c>
      <c r="D241" s="607"/>
      <c r="E241" s="607"/>
      <c r="F241" s="607"/>
      <c r="G241" s="607"/>
    </row>
    <row r="242" spans="1:7" ht="15.75">
      <c r="A242" s="610" t="s">
        <v>1166</v>
      </c>
      <c r="B242" s="611" t="s">
        <v>254</v>
      </c>
      <c r="C242" s="612">
        <v>12.23</v>
      </c>
      <c r="D242" s="607"/>
      <c r="E242" s="607"/>
      <c r="F242" s="607"/>
      <c r="G242" s="607"/>
    </row>
    <row r="243" spans="1:7" ht="15.75">
      <c r="A243" s="610" t="s">
        <v>1147</v>
      </c>
      <c r="B243" s="611" t="s">
        <v>254</v>
      </c>
      <c r="C243" s="612">
        <v>61.07</v>
      </c>
      <c r="D243" s="607"/>
      <c r="E243" s="607"/>
      <c r="F243" s="607"/>
      <c r="G243" s="607"/>
    </row>
    <row r="244" spans="1:7" ht="15.75">
      <c r="A244" s="610" t="s">
        <v>299</v>
      </c>
      <c r="B244" s="611" t="s">
        <v>254</v>
      </c>
      <c r="C244" s="612">
        <v>11.05</v>
      </c>
      <c r="D244" s="607"/>
      <c r="E244" s="607"/>
      <c r="F244" s="607"/>
      <c r="G244" s="607"/>
    </row>
    <row r="245" spans="1:7" ht="15.75">
      <c r="A245" s="610" t="s">
        <v>467</v>
      </c>
      <c r="B245" s="611" t="s">
        <v>313</v>
      </c>
      <c r="C245" s="612">
        <v>13</v>
      </c>
      <c r="D245" s="607"/>
      <c r="E245" s="607"/>
      <c r="F245" s="607"/>
      <c r="G245" s="607"/>
    </row>
    <row r="246" spans="1:7" ht="15.75">
      <c r="A246" s="610" t="s">
        <v>1200</v>
      </c>
      <c r="B246" s="611" t="s">
        <v>1547</v>
      </c>
      <c r="C246" s="612">
        <v>8</v>
      </c>
      <c r="D246" s="607"/>
      <c r="E246" s="607"/>
      <c r="F246" s="607"/>
      <c r="G246" s="607"/>
    </row>
    <row r="247" spans="1:7" ht="15.75">
      <c r="A247" s="608" t="s">
        <v>1102</v>
      </c>
      <c r="B247" s="595"/>
      <c r="C247" s="595"/>
      <c r="D247" s="607"/>
      <c r="E247" s="607"/>
      <c r="F247" s="607"/>
      <c r="G247" s="607"/>
    </row>
    <row r="248" spans="1:7" ht="15.75">
      <c r="A248" s="608" t="s">
        <v>1103</v>
      </c>
      <c r="B248" s="609" t="s">
        <v>1104</v>
      </c>
      <c r="C248" s="613">
        <v>2</v>
      </c>
      <c r="D248" s="607"/>
      <c r="E248" s="607"/>
      <c r="F248" s="607"/>
      <c r="G248" s="607"/>
    </row>
    <row r="249" spans="1:7" ht="15.75">
      <c r="A249" s="610" t="s">
        <v>1105</v>
      </c>
      <c r="B249" s="611" t="s">
        <v>1106</v>
      </c>
      <c r="C249" s="595">
        <v>2</v>
      </c>
      <c r="D249" s="607"/>
      <c r="E249" s="607"/>
      <c r="F249" s="607"/>
      <c r="G249" s="607"/>
    </row>
    <row r="250" spans="1:7" ht="15.75">
      <c r="A250" s="610" t="s">
        <v>874</v>
      </c>
      <c r="B250" s="611" t="s">
        <v>1104</v>
      </c>
      <c r="C250" s="595">
        <v>2</v>
      </c>
      <c r="D250" s="607"/>
      <c r="E250" s="607"/>
      <c r="F250" s="607"/>
      <c r="G250" s="607"/>
    </row>
    <row r="251" spans="1:7" ht="15.75">
      <c r="A251" s="608" t="s">
        <v>1150</v>
      </c>
      <c r="B251" s="595"/>
      <c r="C251" s="610"/>
      <c r="D251" s="607"/>
      <c r="E251" s="607"/>
      <c r="F251" s="607"/>
      <c r="G251" s="607"/>
    </row>
    <row r="252" spans="1:7" ht="15.75">
      <c r="A252" s="610" t="s">
        <v>1153</v>
      </c>
      <c r="B252" s="611" t="s">
        <v>66</v>
      </c>
      <c r="C252" s="612">
        <v>46</v>
      </c>
      <c r="D252" s="607"/>
      <c r="E252" s="607"/>
      <c r="F252" s="607"/>
      <c r="G252" s="607"/>
    </row>
    <row r="253" spans="1:7" ht="15.75">
      <c r="A253" s="610" t="s">
        <v>1154</v>
      </c>
      <c r="B253" s="611" t="s">
        <v>1106</v>
      </c>
      <c r="C253" s="612">
        <v>24</v>
      </c>
      <c r="D253" s="607"/>
      <c r="E253" s="607"/>
      <c r="F253" s="607"/>
      <c r="G253" s="607"/>
    </row>
    <row r="254" spans="1:7" ht="15.75">
      <c r="A254" s="610" t="s">
        <v>1155</v>
      </c>
      <c r="B254" s="611" t="s">
        <v>1156</v>
      </c>
      <c r="C254" s="612">
        <v>1</v>
      </c>
      <c r="D254" s="607"/>
      <c r="E254" s="607"/>
      <c r="F254" s="607"/>
      <c r="G254" s="607"/>
    </row>
    <row r="255" spans="1:7" ht="15.75">
      <c r="A255" s="610" t="s">
        <v>1157</v>
      </c>
      <c r="B255" s="611" t="s">
        <v>254</v>
      </c>
      <c r="C255" s="611">
        <v>3.98</v>
      </c>
      <c r="D255" s="607"/>
      <c r="E255" s="607"/>
      <c r="F255" s="607"/>
      <c r="G255" s="607"/>
    </row>
    <row r="256" spans="1:7" ht="15.75">
      <c r="A256" s="610" t="s">
        <v>1116</v>
      </c>
      <c r="B256" s="611" t="s">
        <v>254</v>
      </c>
      <c r="C256" s="611">
        <v>4.2</v>
      </c>
      <c r="D256" s="607"/>
      <c r="E256" s="607"/>
      <c r="F256" s="607"/>
      <c r="G256" s="607"/>
    </row>
    <row r="257" spans="1:7" ht="15.75">
      <c r="A257" s="593" t="s">
        <v>1120</v>
      </c>
      <c r="B257" s="595"/>
      <c r="C257" s="595"/>
      <c r="D257" s="607"/>
      <c r="E257" s="607"/>
      <c r="F257" s="607"/>
      <c r="G257" s="607"/>
    </row>
    <row r="258" spans="1:7" ht="15.75">
      <c r="A258" s="610" t="s">
        <v>1173</v>
      </c>
      <c r="B258" s="595" t="s">
        <v>254</v>
      </c>
      <c r="C258" s="601">
        <v>38.35</v>
      </c>
      <c r="D258" s="607"/>
      <c r="E258" s="607"/>
      <c r="F258" s="607"/>
      <c r="G258" s="607"/>
    </row>
    <row r="259" spans="1:7">
      <c r="A259" s="606" t="s">
        <v>1184</v>
      </c>
      <c r="B259" s="606"/>
      <c r="C259" s="606"/>
      <c r="D259" s="606"/>
      <c r="E259" s="606"/>
      <c r="F259" s="606"/>
      <c r="G259" s="606"/>
    </row>
    <row r="260" spans="1:7" ht="15.75">
      <c r="A260" s="608" t="s">
        <v>1163</v>
      </c>
      <c r="B260" s="609"/>
      <c r="C260" s="610"/>
      <c r="D260" s="607"/>
      <c r="E260" s="607"/>
      <c r="F260" s="607"/>
      <c r="G260" s="607"/>
    </row>
    <row r="261" spans="1:7" ht="15.75">
      <c r="A261" s="610" t="s">
        <v>1056</v>
      </c>
      <c r="B261" s="611" t="s">
        <v>252</v>
      </c>
      <c r="C261" s="610">
        <v>76.290000000000006</v>
      </c>
      <c r="D261" s="607"/>
      <c r="E261" s="607"/>
      <c r="F261" s="607"/>
      <c r="G261" s="607"/>
    </row>
    <row r="262" spans="1:7" ht="15.75">
      <c r="A262" s="610" t="s">
        <v>1057</v>
      </c>
      <c r="B262" s="611" t="s">
        <v>252</v>
      </c>
      <c r="C262" s="610">
        <v>76.290000000000006</v>
      </c>
      <c r="D262" s="607"/>
      <c r="E262" s="607"/>
      <c r="F262" s="607"/>
      <c r="G262" s="607"/>
    </row>
    <row r="263" spans="1:7" ht="15.75">
      <c r="A263" s="610" t="s">
        <v>1058</v>
      </c>
      <c r="B263" s="611" t="s">
        <v>252</v>
      </c>
      <c r="C263" s="610">
        <v>76.290000000000006</v>
      </c>
      <c r="D263" s="607"/>
      <c r="E263" s="607"/>
      <c r="F263" s="607"/>
      <c r="G263" s="607"/>
    </row>
    <row r="264" spans="1:7" ht="15.75">
      <c r="A264" s="608" t="s">
        <v>1135</v>
      </c>
      <c r="B264" s="611"/>
      <c r="C264" s="608"/>
      <c r="D264" s="607"/>
      <c r="E264" s="607"/>
      <c r="F264" s="607"/>
      <c r="G264" s="607"/>
    </row>
    <row r="265" spans="1:7" ht="15.75">
      <c r="A265" s="610" t="s">
        <v>1060</v>
      </c>
      <c r="B265" s="611" t="s">
        <v>66</v>
      </c>
      <c r="C265" s="611">
        <v>51</v>
      </c>
      <c r="D265" s="607"/>
      <c r="E265" s="607"/>
      <c r="F265" s="607"/>
      <c r="G265" s="607"/>
    </row>
    <row r="266" spans="1:7" ht="15.75">
      <c r="A266" s="610" t="s">
        <v>1061</v>
      </c>
      <c r="B266" s="611" t="s">
        <v>66</v>
      </c>
      <c r="C266" s="611">
        <v>4</v>
      </c>
      <c r="D266" s="607"/>
      <c r="E266" s="607"/>
      <c r="F266" s="607"/>
      <c r="G266" s="607"/>
    </row>
    <row r="267" spans="1:7" ht="15.75">
      <c r="A267" s="610" t="s">
        <v>1136</v>
      </c>
      <c r="B267" s="611" t="s">
        <v>254</v>
      </c>
      <c r="C267" s="611">
        <v>4.9800000000000004</v>
      </c>
      <c r="D267" s="607"/>
      <c r="E267" s="607"/>
      <c r="F267" s="607"/>
      <c r="G267" s="607"/>
    </row>
    <row r="268" spans="1:7" ht="15.75">
      <c r="A268" s="610" t="s">
        <v>1137</v>
      </c>
      <c r="B268" s="611" t="s">
        <v>254</v>
      </c>
      <c r="C268" s="611">
        <v>163.65</v>
      </c>
      <c r="D268" s="607"/>
      <c r="E268" s="607"/>
      <c r="F268" s="607"/>
      <c r="G268" s="607"/>
    </row>
    <row r="269" spans="1:7" ht="15.75">
      <c r="A269" s="610" t="s">
        <v>1138</v>
      </c>
      <c r="B269" s="611" t="s">
        <v>254</v>
      </c>
      <c r="C269" s="611">
        <v>131.22</v>
      </c>
      <c r="D269" s="607"/>
      <c r="E269" s="607"/>
      <c r="F269" s="607"/>
      <c r="G269" s="607"/>
    </row>
    <row r="270" spans="1:7" ht="15.75">
      <c r="A270" s="610" t="s">
        <v>1139</v>
      </c>
      <c r="B270" s="611" t="s">
        <v>252</v>
      </c>
      <c r="C270" s="611">
        <v>360.75</v>
      </c>
      <c r="D270" s="607"/>
      <c r="E270" s="607"/>
      <c r="F270" s="607"/>
      <c r="G270" s="607"/>
    </row>
    <row r="271" spans="1:7" ht="15.75">
      <c r="A271" s="610" t="s">
        <v>1140</v>
      </c>
      <c r="B271" s="611" t="s">
        <v>252</v>
      </c>
      <c r="C271" s="611">
        <v>111.78</v>
      </c>
      <c r="D271" s="607"/>
      <c r="E271" s="607"/>
      <c r="F271" s="607"/>
      <c r="G271" s="607"/>
    </row>
    <row r="272" spans="1:7" ht="15.75">
      <c r="A272" s="610" t="s">
        <v>1141</v>
      </c>
      <c r="B272" s="611" t="s">
        <v>254</v>
      </c>
      <c r="C272" s="611">
        <v>0.64</v>
      </c>
      <c r="D272" s="607"/>
      <c r="E272" s="607"/>
      <c r="F272" s="607"/>
      <c r="G272" s="607"/>
    </row>
    <row r="273" spans="1:7" ht="15.75">
      <c r="A273" s="610" t="s">
        <v>529</v>
      </c>
      <c r="B273" s="611" t="s">
        <v>254</v>
      </c>
      <c r="C273" s="611">
        <v>231.71</v>
      </c>
      <c r="D273" s="607"/>
      <c r="E273" s="607"/>
      <c r="F273" s="607"/>
      <c r="G273" s="607"/>
    </row>
    <row r="274" spans="1:7" ht="15.75">
      <c r="A274" s="610" t="s">
        <v>1143</v>
      </c>
      <c r="B274" s="611" t="s">
        <v>254</v>
      </c>
      <c r="C274" s="611">
        <v>54.25</v>
      </c>
      <c r="D274" s="607"/>
      <c r="E274" s="607"/>
      <c r="F274" s="607"/>
      <c r="G274" s="607"/>
    </row>
    <row r="275" spans="1:7" ht="15.75">
      <c r="A275" s="610" t="s">
        <v>1144</v>
      </c>
      <c r="B275" s="611" t="s">
        <v>66</v>
      </c>
      <c r="C275" s="611">
        <v>26.8</v>
      </c>
      <c r="D275" s="607"/>
      <c r="E275" s="607"/>
      <c r="F275" s="607"/>
      <c r="G275" s="607"/>
    </row>
    <row r="276" spans="1:7" ht="15.75">
      <c r="A276" s="610" t="s">
        <v>1145</v>
      </c>
      <c r="B276" s="611" t="s">
        <v>254</v>
      </c>
      <c r="C276" s="611">
        <v>8.3000000000000007</v>
      </c>
      <c r="D276" s="607"/>
      <c r="E276" s="607"/>
      <c r="F276" s="607"/>
      <c r="G276" s="607"/>
    </row>
    <row r="277" spans="1:7" ht="15.75">
      <c r="A277" s="610" t="s">
        <v>1146</v>
      </c>
      <c r="B277" s="611" t="s">
        <v>254</v>
      </c>
      <c r="C277" s="614">
        <v>1269.1199999999999</v>
      </c>
      <c r="D277" s="607"/>
      <c r="E277" s="607"/>
      <c r="F277" s="607"/>
      <c r="G277" s="607"/>
    </row>
    <row r="278" spans="1:7" ht="15.75">
      <c r="A278" s="610" t="s">
        <v>1116</v>
      </c>
      <c r="B278" s="611" t="s">
        <v>254</v>
      </c>
      <c r="C278" s="611">
        <v>124.71</v>
      </c>
      <c r="D278" s="607"/>
      <c r="E278" s="607"/>
      <c r="F278" s="607"/>
      <c r="G278" s="607"/>
    </row>
    <row r="279" spans="1:7" ht="15.75">
      <c r="A279" s="610" t="s">
        <v>1166</v>
      </c>
      <c r="B279" s="611" t="s">
        <v>254</v>
      </c>
      <c r="C279" s="611">
        <v>206.11</v>
      </c>
      <c r="D279" s="607"/>
      <c r="E279" s="607"/>
      <c r="F279" s="607"/>
      <c r="G279" s="607"/>
    </row>
    <row r="280" spans="1:7" ht="15.75">
      <c r="A280" s="610" t="s">
        <v>1176</v>
      </c>
      <c r="B280" s="611" t="s">
        <v>254</v>
      </c>
      <c r="C280" s="611">
        <v>370.05</v>
      </c>
      <c r="D280" s="607"/>
      <c r="E280" s="607"/>
      <c r="F280" s="607"/>
      <c r="G280" s="607"/>
    </row>
    <row r="281" spans="1:7" ht="15.75">
      <c r="A281" s="610" t="s">
        <v>299</v>
      </c>
      <c r="B281" s="611" t="s">
        <v>254</v>
      </c>
      <c r="C281" s="611">
        <v>245.1</v>
      </c>
      <c r="D281" s="607"/>
      <c r="E281" s="607"/>
      <c r="F281" s="607"/>
      <c r="G281" s="607"/>
    </row>
    <row r="282" spans="1:7" ht="15.75">
      <c r="A282" s="610" t="s">
        <v>1177</v>
      </c>
      <c r="B282" s="611" t="s">
        <v>254</v>
      </c>
      <c r="C282" s="611">
        <v>655.33000000000004</v>
      </c>
      <c r="D282" s="607"/>
      <c r="E282" s="607"/>
      <c r="F282" s="607"/>
      <c r="G282" s="607"/>
    </row>
    <row r="283" spans="1:7" ht="15.75">
      <c r="A283" s="610" t="s">
        <v>1200</v>
      </c>
      <c r="B283" s="611" t="s">
        <v>1547</v>
      </c>
      <c r="C283" s="611">
        <v>25</v>
      </c>
      <c r="D283" s="607"/>
      <c r="E283" s="607"/>
      <c r="F283" s="607"/>
      <c r="G283" s="607"/>
    </row>
    <row r="284" spans="1:7" ht="15.75">
      <c r="A284" s="610" t="s">
        <v>1167</v>
      </c>
      <c r="B284" s="611" t="s">
        <v>254</v>
      </c>
      <c r="C284" s="611">
        <v>35.67</v>
      </c>
      <c r="D284" s="607"/>
      <c r="E284" s="607"/>
      <c r="F284" s="607"/>
      <c r="G284" s="607"/>
    </row>
    <row r="285" spans="1:7" ht="15.75">
      <c r="A285" s="610" t="s">
        <v>458</v>
      </c>
      <c r="B285" s="611" t="s">
        <v>254</v>
      </c>
      <c r="C285" s="611">
        <v>10.7</v>
      </c>
      <c r="D285" s="607"/>
      <c r="E285" s="607"/>
      <c r="F285" s="607"/>
      <c r="G285" s="607"/>
    </row>
    <row r="286" spans="1:7" ht="15.75">
      <c r="A286" s="610" t="s">
        <v>1168</v>
      </c>
      <c r="B286" s="611" t="s">
        <v>254</v>
      </c>
      <c r="C286" s="611">
        <v>8.51</v>
      </c>
      <c r="D286" s="607"/>
      <c r="E286" s="607"/>
      <c r="F286" s="607"/>
      <c r="G286" s="607"/>
    </row>
    <row r="287" spans="1:7" ht="15.75">
      <c r="A287" s="610" t="s">
        <v>531</v>
      </c>
      <c r="B287" s="611" t="s">
        <v>1115</v>
      </c>
      <c r="C287" s="614">
        <v>1108.3</v>
      </c>
      <c r="D287" s="607"/>
      <c r="E287" s="607"/>
      <c r="F287" s="607"/>
      <c r="G287" s="607"/>
    </row>
    <row r="288" spans="1:7" ht="15.75">
      <c r="A288" s="610" t="s">
        <v>1178</v>
      </c>
      <c r="B288" s="611" t="s">
        <v>252</v>
      </c>
      <c r="C288" s="611">
        <v>34.049999999999997</v>
      </c>
      <c r="D288" s="607"/>
      <c r="E288" s="607"/>
      <c r="F288" s="607"/>
      <c r="G288" s="607"/>
    </row>
    <row r="289" spans="1:7" ht="15.75">
      <c r="A289" s="610" t="s">
        <v>1179</v>
      </c>
      <c r="B289" s="611" t="s">
        <v>66</v>
      </c>
      <c r="C289" s="611">
        <v>37.799999999999997</v>
      </c>
      <c r="D289" s="607"/>
      <c r="E289" s="607"/>
      <c r="F289" s="607"/>
      <c r="G289" s="607"/>
    </row>
    <row r="290" spans="1:7" ht="15.75">
      <c r="A290" s="610" t="s">
        <v>1143</v>
      </c>
      <c r="B290" s="611" t="s">
        <v>254</v>
      </c>
      <c r="C290" s="611">
        <v>0.56999999999999995</v>
      </c>
      <c r="D290" s="607"/>
      <c r="E290" s="607"/>
      <c r="F290" s="607"/>
      <c r="G290" s="607"/>
    </row>
    <row r="291" spans="1:7" ht="15.75">
      <c r="A291" s="608" t="s">
        <v>1102</v>
      </c>
      <c r="B291" s="595"/>
      <c r="C291" s="595"/>
      <c r="D291" s="607"/>
      <c r="E291" s="607"/>
      <c r="F291" s="607"/>
      <c r="G291" s="607"/>
    </row>
    <row r="292" spans="1:7" ht="15.75">
      <c r="A292" s="608" t="s">
        <v>1103</v>
      </c>
      <c r="B292" s="609" t="s">
        <v>1104</v>
      </c>
      <c r="C292" s="609">
        <v>2</v>
      </c>
      <c r="D292" s="607"/>
      <c r="E292" s="607"/>
      <c r="F292" s="607"/>
      <c r="G292" s="607"/>
    </row>
    <row r="293" spans="1:7" ht="15.75">
      <c r="A293" s="610" t="s">
        <v>1180</v>
      </c>
      <c r="B293" s="611" t="s">
        <v>1106</v>
      </c>
      <c r="C293" s="595">
        <v>2</v>
      </c>
      <c r="D293" s="607"/>
      <c r="E293" s="607"/>
      <c r="F293" s="607"/>
      <c r="G293" s="607"/>
    </row>
    <row r="294" spans="1:7" ht="15.75">
      <c r="A294" s="610" t="s">
        <v>874</v>
      </c>
      <c r="B294" s="611" t="s">
        <v>1104</v>
      </c>
      <c r="C294" s="595">
        <v>2</v>
      </c>
      <c r="D294" s="607"/>
      <c r="E294" s="607"/>
      <c r="F294" s="607"/>
      <c r="G294" s="607"/>
    </row>
    <row r="295" spans="1:7" ht="15.75">
      <c r="A295" s="608" t="s">
        <v>1150</v>
      </c>
      <c r="B295" s="595"/>
      <c r="C295" s="610"/>
      <c r="D295" s="607"/>
      <c r="E295" s="607"/>
      <c r="F295" s="607"/>
      <c r="G295" s="607"/>
    </row>
    <row r="296" spans="1:7" ht="15.75">
      <c r="A296" s="610" t="s">
        <v>1153</v>
      </c>
      <c r="B296" s="611" t="s">
        <v>66</v>
      </c>
      <c r="C296" s="611">
        <v>64</v>
      </c>
      <c r="D296" s="607"/>
      <c r="E296" s="607"/>
      <c r="F296" s="607"/>
      <c r="G296" s="607"/>
    </row>
    <row r="297" spans="1:7" ht="15.75">
      <c r="A297" s="610" t="s">
        <v>1154</v>
      </c>
      <c r="B297" s="611" t="s">
        <v>1106</v>
      </c>
      <c r="C297" s="611">
        <v>33</v>
      </c>
      <c r="D297" s="607"/>
      <c r="E297" s="607"/>
      <c r="F297" s="607"/>
      <c r="G297" s="607"/>
    </row>
    <row r="298" spans="1:7" ht="15.75">
      <c r="A298" s="610" t="s">
        <v>1155</v>
      </c>
      <c r="B298" s="611" t="s">
        <v>1156</v>
      </c>
      <c r="C298" s="611">
        <v>1</v>
      </c>
      <c r="D298" s="607"/>
      <c r="E298" s="607"/>
      <c r="F298" s="607"/>
      <c r="G298" s="607"/>
    </row>
    <row r="299" spans="1:7" ht="15.75">
      <c r="A299" s="610" t="s">
        <v>1157</v>
      </c>
      <c r="B299" s="611" t="s">
        <v>254</v>
      </c>
      <c r="C299" s="611">
        <v>5.48</v>
      </c>
      <c r="D299" s="607"/>
      <c r="E299" s="607"/>
      <c r="F299" s="607"/>
      <c r="G299" s="607"/>
    </row>
    <row r="300" spans="1:7" ht="15.75">
      <c r="A300" s="610" t="s">
        <v>1181</v>
      </c>
      <c r="B300" s="611" t="s">
        <v>254</v>
      </c>
      <c r="C300" s="611">
        <v>5.78</v>
      </c>
      <c r="D300" s="607"/>
      <c r="E300" s="607"/>
      <c r="F300" s="607"/>
      <c r="G300" s="607"/>
    </row>
    <row r="301" spans="1:7" ht="15.75">
      <c r="A301" s="593" t="s">
        <v>1120</v>
      </c>
      <c r="B301" s="595"/>
      <c r="C301" s="595"/>
      <c r="D301" s="607"/>
      <c r="E301" s="607"/>
      <c r="F301" s="607"/>
      <c r="G301" s="607"/>
    </row>
    <row r="302" spans="1:7" ht="15.75">
      <c r="A302" s="610" t="s">
        <v>1182</v>
      </c>
      <c r="B302" s="595" t="s">
        <v>254</v>
      </c>
      <c r="C302" s="605">
        <v>1269.1199999999999</v>
      </c>
      <c r="D302" s="607"/>
      <c r="E302" s="607"/>
      <c r="F302" s="607"/>
      <c r="G302" s="607"/>
    </row>
    <row r="303" spans="1:7" ht="15.75">
      <c r="A303" s="610" t="s">
        <v>1183</v>
      </c>
      <c r="B303" s="595" t="s">
        <v>254</v>
      </c>
      <c r="C303" s="595"/>
      <c r="D303" s="607"/>
      <c r="E303" s="607"/>
      <c r="F303" s="607"/>
      <c r="G303" s="607"/>
    </row>
    <row r="304" spans="1:7" ht="15.75">
      <c r="A304" s="608" t="s">
        <v>1194</v>
      </c>
      <c r="B304" s="609"/>
      <c r="C304" s="608"/>
      <c r="D304" s="606"/>
      <c r="E304" s="606"/>
      <c r="F304" s="606"/>
      <c r="G304" s="606"/>
    </row>
    <row r="305" spans="1:7" ht="15.75">
      <c r="A305" s="608" t="s">
        <v>1185</v>
      </c>
      <c r="B305" s="609"/>
      <c r="C305" s="608"/>
      <c r="D305" s="607"/>
      <c r="E305" s="607"/>
      <c r="F305" s="607"/>
      <c r="G305" s="607"/>
    </row>
    <row r="306" spans="1:7" ht="15.75">
      <c r="A306" s="610" t="s">
        <v>539</v>
      </c>
      <c r="B306" s="611" t="s">
        <v>254</v>
      </c>
      <c r="C306" s="610">
        <v>2.82</v>
      </c>
      <c r="D306" s="607"/>
      <c r="E306" s="607"/>
      <c r="F306" s="607"/>
      <c r="G306" s="607"/>
    </row>
    <row r="307" spans="1:7" ht="15.75">
      <c r="A307" s="610" t="s">
        <v>1116</v>
      </c>
      <c r="B307" s="611" t="s">
        <v>254</v>
      </c>
      <c r="C307" s="610">
        <v>47.05</v>
      </c>
      <c r="D307" s="607"/>
      <c r="E307" s="607"/>
      <c r="F307" s="607"/>
      <c r="G307" s="607"/>
    </row>
    <row r="308" spans="1:7" ht="15.75">
      <c r="A308" s="610" t="s">
        <v>299</v>
      </c>
      <c r="B308" s="611" t="s">
        <v>254</v>
      </c>
      <c r="C308" s="611">
        <v>25.03</v>
      </c>
      <c r="D308" s="607"/>
      <c r="E308" s="607"/>
      <c r="F308" s="607"/>
      <c r="G308" s="607"/>
    </row>
    <row r="309" spans="1:7" ht="15.75">
      <c r="A309" s="610" t="s">
        <v>1186</v>
      </c>
      <c r="B309" s="611" t="s">
        <v>254</v>
      </c>
      <c r="C309" s="610">
        <v>7.83</v>
      </c>
      <c r="D309" s="607"/>
      <c r="E309" s="607"/>
      <c r="F309" s="607"/>
      <c r="G309" s="607"/>
    </row>
    <row r="310" spans="1:7" ht="15.75">
      <c r="A310" s="610" t="s">
        <v>545</v>
      </c>
      <c r="B310" s="611" t="s">
        <v>254</v>
      </c>
      <c r="C310" s="610">
        <v>4.8</v>
      </c>
      <c r="D310" s="607"/>
      <c r="E310" s="607"/>
      <c r="F310" s="607"/>
      <c r="G310" s="607"/>
    </row>
    <row r="311" spans="1:7" ht="15.75">
      <c r="A311" s="610" t="s">
        <v>1187</v>
      </c>
      <c r="B311" s="611" t="s">
        <v>254</v>
      </c>
      <c r="C311" s="610">
        <v>19.79</v>
      </c>
      <c r="D311" s="607"/>
      <c r="E311" s="607"/>
      <c r="F311" s="607"/>
      <c r="G311" s="607"/>
    </row>
    <row r="312" spans="1:7" ht="15.75">
      <c r="A312" s="610" t="s">
        <v>1201</v>
      </c>
      <c r="B312" s="611" t="s">
        <v>1115</v>
      </c>
      <c r="C312" s="610">
        <v>265.66000000000003</v>
      </c>
      <c r="D312" s="607"/>
      <c r="E312" s="607"/>
      <c r="F312" s="607"/>
      <c r="G312" s="607"/>
    </row>
    <row r="313" spans="1:7" ht="15.75">
      <c r="A313" s="610" t="s">
        <v>1188</v>
      </c>
      <c r="B313" s="611" t="s">
        <v>252</v>
      </c>
      <c r="C313" s="610">
        <v>50.58</v>
      </c>
      <c r="D313" s="607"/>
      <c r="E313" s="607"/>
      <c r="F313" s="607"/>
      <c r="G313" s="607"/>
    </row>
    <row r="314" spans="1:7" ht="15.75">
      <c r="A314" s="610" t="s">
        <v>1189</v>
      </c>
      <c r="B314" s="611" t="s">
        <v>254</v>
      </c>
      <c r="C314" s="610">
        <v>0.12</v>
      </c>
      <c r="D314" s="607"/>
      <c r="E314" s="607"/>
      <c r="F314" s="607"/>
      <c r="G314" s="607"/>
    </row>
    <row r="315" spans="1:7" ht="15.75">
      <c r="A315" s="610" t="s">
        <v>1190</v>
      </c>
      <c r="B315" s="611" t="s">
        <v>66</v>
      </c>
      <c r="C315" s="610">
        <v>7.8</v>
      </c>
      <c r="D315" s="607"/>
      <c r="E315" s="607"/>
      <c r="F315" s="607"/>
      <c r="G315" s="607"/>
    </row>
    <row r="316" spans="1:7" ht="15.75">
      <c r="A316" s="610" t="s">
        <v>1191</v>
      </c>
      <c r="B316" s="611" t="s">
        <v>252</v>
      </c>
      <c r="C316" s="610">
        <v>3.38</v>
      </c>
      <c r="D316" s="607"/>
      <c r="E316" s="607"/>
      <c r="F316" s="607"/>
      <c r="G316" s="607"/>
    </row>
    <row r="317" spans="1:7" ht="15.75">
      <c r="A317" s="610" t="s">
        <v>1192</v>
      </c>
      <c r="B317" s="611" t="s">
        <v>254</v>
      </c>
      <c r="C317" s="610">
        <v>0.34</v>
      </c>
      <c r="D317" s="607"/>
      <c r="E317" s="607"/>
      <c r="F317" s="607"/>
      <c r="G317" s="607"/>
    </row>
    <row r="318" spans="1:7" ht="15.75">
      <c r="A318" s="610" t="s">
        <v>1193</v>
      </c>
      <c r="B318" s="611" t="s">
        <v>252</v>
      </c>
      <c r="C318" s="610">
        <v>2.91</v>
      </c>
      <c r="D318" s="607"/>
      <c r="E318" s="607"/>
      <c r="F318" s="607"/>
      <c r="G318" s="607"/>
    </row>
    <row r="319" spans="1:7" ht="15.75">
      <c r="A319" s="608" t="s">
        <v>1163</v>
      </c>
      <c r="B319" s="609"/>
      <c r="C319" s="610"/>
      <c r="D319" s="607"/>
      <c r="E319" s="607"/>
      <c r="F319" s="607"/>
      <c r="G319" s="607"/>
    </row>
    <row r="320" spans="1:7" ht="15.75">
      <c r="A320" s="610" t="s">
        <v>1045</v>
      </c>
      <c r="B320" s="611" t="s">
        <v>254</v>
      </c>
      <c r="C320" s="610">
        <v>1.89</v>
      </c>
      <c r="D320" s="607"/>
      <c r="E320" s="607"/>
      <c r="F320" s="607"/>
      <c r="G320" s="607"/>
    </row>
    <row r="321" spans="1:7" ht="15.75">
      <c r="A321" s="610" t="s">
        <v>1056</v>
      </c>
      <c r="B321" s="611" t="s">
        <v>252</v>
      </c>
      <c r="C321" s="610">
        <v>5.9</v>
      </c>
      <c r="D321" s="607"/>
      <c r="E321" s="607"/>
      <c r="F321" s="607"/>
      <c r="G321" s="607"/>
    </row>
    <row r="322" spans="1:7" ht="15.75">
      <c r="A322" s="610" t="s">
        <v>1057</v>
      </c>
      <c r="B322" s="611" t="s">
        <v>252</v>
      </c>
      <c r="C322" s="610">
        <v>5.9</v>
      </c>
      <c r="D322" s="607"/>
      <c r="E322" s="607"/>
      <c r="F322" s="607"/>
      <c r="G322" s="607"/>
    </row>
    <row r="323" spans="1:7" ht="15.75">
      <c r="A323" s="610" t="s">
        <v>1058</v>
      </c>
      <c r="B323" s="611" t="s">
        <v>252</v>
      </c>
      <c r="C323" s="610">
        <v>5.9</v>
      </c>
      <c r="D323" s="607"/>
      <c r="E323" s="607"/>
      <c r="F323" s="607"/>
      <c r="G323" s="607"/>
    </row>
    <row r="324" spans="1:7" ht="15.75">
      <c r="A324" s="608" t="s">
        <v>1082</v>
      </c>
      <c r="B324" s="611"/>
      <c r="C324" s="610"/>
      <c r="D324" s="607"/>
      <c r="E324" s="607"/>
      <c r="F324" s="607"/>
      <c r="G324" s="607"/>
    </row>
    <row r="325" spans="1:7" ht="15.75">
      <c r="A325" s="610" t="s">
        <v>1083</v>
      </c>
      <c r="B325" s="611" t="s">
        <v>66</v>
      </c>
      <c r="C325" s="611">
        <v>3.5</v>
      </c>
      <c r="D325" s="607"/>
      <c r="E325" s="607"/>
      <c r="F325" s="607"/>
      <c r="G325" s="607"/>
    </row>
    <row r="326" spans="1:7" ht="15.75">
      <c r="A326" s="610" t="s">
        <v>1084</v>
      </c>
      <c r="B326" s="611" t="s">
        <v>254</v>
      </c>
      <c r="C326" s="611">
        <v>1.36</v>
      </c>
      <c r="D326" s="607"/>
      <c r="E326" s="607"/>
      <c r="F326" s="607"/>
      <c r="G326" s="607"/>
    </row>
    <row r="327" spans="1:7" ht="15.75">
      <c r="A327" s="610" t="s">
        <v>1066</v>
      </c>
      <c r="B327" s="611" t="s">
        <v>252</v>
      </c>
      <c r="C327" s="611">
        <v>9.25</v>
      </c>
      <c r="D327" s="607"/>
      <c r="E327" s="607"/>
      <c r="F327" s="607"/>
      <c r="G327" s="607"/>
    </row>
    <row r="328" spans="1:7" ht="15.75">
      <c r="A328" s="610" t="s">
        <v>346</v>
      </c>
      <c r="B328" s="611" t="s">
        <v>252</v>
      </c>
      <c r="C328" s="611">
        <v>13.26</v>
      </c>
      <c r="D328" s="607"/>
      <c r="E328" s="607"/>
      <c r="F328" s="607"/>
      <c r="G328" s="607"/>
    </row>
  </sheetData>
  <mergeCells count="11">
    <mergeCell ref="G61:G62"/>
    <mergeCell ref="A1:A2"/>
    <mergeCell ref="B1:B2"/>
    <mergeCell ref="C1:C2"/>
    <mergeCell ref="D1:G1"/>
    <mergeCell ref="E2:G2"/>
    <mergeCell ref="B61:B62"/>
    <mergeCell ref="C61:C62"/>
    <mergeCell ref="D61:D62"/>
    <mergeCell ref="E61:E62"/>
    <mergeCell ref="F61:F6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DA963-29C7-41EE-A62D-D96C27CB4586}">
  <sheetPr codeName="Sheet25"/>
  <dimension ref="A1:G53"/>
  <sheetViews>
    <sheetView topLeftCell="A25" workbookViewId="0">
      <selection activeCell="Q35" sqref="Q35"/>
    </sheetView>
  </sheetViews>
  <sheetFormatPr defaultRowHeight="14.25"/>
  <cols>
    <col min="1" max="1" width="52.25" customWidth="1"/>
  </cols>
  <sheetData>
    <row r="1" spans="1:7" ht="15.75">
      <c r="A1" s="760" t="s">
        <v>1130</v>
      </c>
      <c r="B1" s="760" t="s">
        <v>2</v>
      </c>
      <c r="C1" s="760" t="s">
        <v>1536</v>
      </c>
      <c r="D1" s="760" t="s">
        <v>3</v>
      </c>
      <c r="E1" s="760"/>
      <c r="F1" s="760"/>
      <c r="G1" s="760"/>
    </row>
    <row r="2" spans="1:7" ht="31.5">
      <c r="A2" s="760"/>
      <c r="B2" s="760"/>
      <c r="C2" s="760"/>
      <c r="D2" s="592" t="s">
        <v>1537</v>
      </c>
      <c r="E2" s="760" t="s">
        <v>1538</v>
      </c>
      <c r="F2" s="760"/>
      <c r="G2" s="760"/>
    </row>
    <row r="3" spans="1:7">
      <c r="A3" s="606" t="s">
        <v>1556</v>
      </c>
      <c r="B3" s="606"/>
      <c r="C3" s="606"/>
      <c r="D3" s="606"/>
      <c r="E3" s="606"/>
      <c r="F3" s="606"/>
      <c r="G3" s="606"/>
    </row>
    <row r="4" spans="1:7" ht="15.75">
      <c r="A4" s="593" t="s">
        <v>1042</v>
      </c>
      <c r="B4" s="592"/>
      <c r="C4" s="593"/>
      <c r="D4" s="607"/>
      <c r="E4" s="607"/>
      <c r="F4" s="607"/>
      <c r="G4" s="607"/>
    </row>
    <row r="5" spans="1:7" ht="15.75">
      <c r="A5" s="594" t="s">
        <v>1045</v>
      </c>
      <c r="B5" s="595" t="s">
        <v>254</v>
      </c>
      <c r="C5" s="597">
        <v>27.07</v>
      </c>
      <c r="D5" s="607"/>
      <c r="E5" s="607"/>
      <c r="F5" s="607"/>
      <c r="G5" s="607"/>
    </row>
    <row r="6" spans="1:7" ht="15.75">
      <c r="A6" s="594" t="s">
        <v>1048</v>
      </c>
      <c r="B6" s="595" t="s">
        <v>254</v>
      </c>
      <c r="C6" s="597">
        <v>39.42</v>
      </c>
      <c r="D6" s="607"/>
      <c r="E6" s="607"/>
      <c r="F6" s="607"/>
      <c r="G6" s="607"/>
    </row>
    <row r="7" spans="1:7" ht="15.75">
      <c r="A7" s="594" t="s">
        <v>1050</v>
      </c>
      <c r="B7" s="595" t="s">
        <v>66</v>
      </c>
      <c r="C7" s="597">
        <v>41.46</v>
      </c>
      <c r="D7" s="607"/>
      <c r="E7" s="607"/>
      <c r="F7" s="607"/>
      <c r="G7" s="607"/>
    </row>
    <row r="8" spans="1:7" ht="15.75">
      <c r="A8" s="593" t="s">
        <v>1051</v>
      </c>
      <c r="B8" s="592"/>
      <c r="C8" s="594"/>
      <c r="D8" s="607"/>
      <c r="E8" s="607"/>
      <c r="F8" s="607"/>
      <c r="G8" s="607"/>
    </row>
    <row r="9" spans="1:7" ht="15.75">
      <c r="A9" s="594" t="s">
        <v>1052</v>
      </c>
      <c r="B9" s="595" t="s">
        <v>252</v>
      </c>
      <c r="C9" s="595">
        <v>80.349999999999994</v>
      </c>
      <c r="D9" s="607"/>
      <c r="E9" s="607"/>
      <c r="F9" s="607"/>
      <c r="G9" s="607"/>
    </row>
    <row r="10" spans="1:7" ht="15.75">
      <c r="A10" s="594" t="s">
        <v>1053</v>
      </c>
      <c r="B10" s="595" t="s">
        <v>252</v>
      </c>
      <c r="C10" s="595">
        <v>80.349999999999994</v>
      </c>
      <c r="D10" s="607"/>
      <c r="E10" s="607"/>
      <c r="F10" s="607"/>
      <c r="G10" s="607"/>
    </row>
    <row r="11" spans="1:7" ht="18.75">
      <c r="A11" s="594" t="s">
        <v>1539</v>
      </c>
      <c r="B11" s="595"/>
      <c r="C11" s="595">
        <v>80.349999999999994</v>
      </c>
      <c r="D11" s="607"/>
      <c r="E11" s="607"/>
      <c r="F11" s="607"/>
      <c r="G11" s="607"/>
    </row>
    <row r="12" spans="1:7" ht="18.75">
      <c r="A12" s="594" t="s">
        <v>1546</v>
      </c>
      <c r="B12" s="595" t="s">
        <v>252</v>
      </c>
      <c r="C12" s="595">
        <v>80.349999999999994</v>
      </c>
      <c r="D12" s="607"/>
      <c r="E12" s="607"/>
      <c r="F12" s="607"/>
      <c r="G12" s="607"/>
    </row>
    <row r="13" spans="1:7" ht="15.75">
      <c r="A13" s="594" t="s">
        <v>324</v>
      </c>
      <c r="B13" s="595" t="s">
        <v>252</v>
      </c>
      <c r="C13" s="595">
        <v>80.349999999999994</v>
      </c>
      <c r="D13" s="607"/>
      <c r="E13" s="607"/>
      <c r="F13" s="607"/>
      <c r="G13" s="607"/>
    </row>
    <row r="14" spans="1:7" ht="15.75">
      <c r="A14" s="594" t="s">
        <v>1056</v>
      </c>
      <c r="B14" s="595" t="s">
        <v>252</v>
      </c>
      <c r="C14" s="594">
        <v>173.14</v>
      </c>
      <c r="D14" s="607"/>
      <c r="E14" s="607"/>
      <c r="F14" s="607"/>
      <c r="G14" s="607"/>
    </row>
    <row r="15" spans="1:7" ht="15.75">
      <c r="A15" s="594" t="s">
        <v>1057</v>
      </c>
      <c r="B15" s="595" t="s">
        <v>252</v>
      </c>
      <c r="C15" s="594">
        <v>173.14</v>
      </c>
      <c r="D15" s="607"/>
      <c r="E15" s="607"/>
      <c r="F15" s="607"/>
      <c r="G15" s="607"/>
    </row>
    <row r="16" spans="1:7" ht="15.75">
      <c r="A16" s="594" t="s">
        <v>1058</v>
      </c>
      <c r="B16" s="595" t="s">
        <v>252</v>
      </c>
      <c r="C16" s="594">
        <v>173.14</v>
      </c>
      <c r="D16" s="607"/>
      <c r="E16" s="607"/>
      <c r="F16" s="607"/>
      <c r="G16" s="607"/>
    </row>
    <row r="17" spans="1:7" ht="15.75">
      <c r="A17" s="593" t="s">
        <v>1135</v>
      </c>
      <c r="B17" s="595"/>
      <c r="C17" s="593"/>
      <c r="D17" s="607"/>
      <c r="E17" s="607"/>
      <c r="F17" s="607"/>
      <c r="G17" s="607"/>
    </row>
    <row r="18" spans="1:7" ht="15.75">
      <c r="A18" s="594" t="s">
        <v>1060</v>
      </c>
      <c r="B18" s="595" t="s">
        <v>66</v>
      </c>
      <c r="C18" s="595">
        <v>34.32</v>
      </c>
      <c r="D18" s="607"/>
      <c r="E18" s="607"/>
      <c r="F18" s="607"/>
      <c r="G18" s="607"/>
    </row>
    <row r="19" spans="1:7" ht="15.75">
      <c r="A19" s="594" t="s">
        <v>1061</v>
      </c>
      <c r="B19" s="595" t="s">
        <v>66</v>
      </c>
      <c r="C19" s="595">
        <v>4.5</v>
      </c>
      <c r="D19" s="607"/>
      <c r="E19" s="607"/>
      <c r="F19" s="607"/>
      <c r="G19" s="607"/>
    </row>
    <row r="20" spans="1:7" ht="15.75">
      <c r="A20" s="594" t="s">
        <v>1136</v>
      </c>
      <c r="B20" s="595" t="s">
        <v>254</v>
      </c>
      <c r="C20" s="595">
        <v>3.09</v>
      </c>
      <c r="D20" s="607"/>
      <c r="E20" s="607"/>
      <c r="F20" s="607"/>
      <c r="G20" s="607"/>
    </row>
    <row r="21" spans="1:7" ht="15.75">
      <c r="A21" s="594" t="s">
        <v>1137</v>
      </c>
      <c r="B21" s="595" t="s">
        <v>254</v>
      </c>
      <c r="C21" s="595">
        <v>175.91</v>
      </c>
      <c r="D21" s="607"/>
      <c r="E21" s="607"/>
      <c r="F21" s="607"/>
      <c r="G21" s="607"/>
    </row>
    <row r="22" spans="1:7" ht="15.75">
      <c r="A22" s="594" t="s">
        <v>1138</v>
      </c>
      <c r="B22" s="595" t="s">
        <v>254</v>
      </c>
      <c r="C22" s="595">
        <v>95.14</v>
      </c>
      <c r="D22" s="607"/>
      <c r="E22" s="607"/>
      <c r="F22" s="607"/>
      <c r="G22" s="607"/>
    </row>
    <row r="23" spans="1:7" ht="15.75">
      <c r="A23" s="594" t="s">
        <v>1139</v>
      </c>
      <c r="B23" s="595" t="s">
        <v>252</v>
      </c>
      <c r="C23" s="595">
        <v>323.05</v>
      </c>
      <c r="D23" s="607"/>
      <c r="E23" s="607"/>
      <c r="F23" s="607"/>
      <c r="G23" s="607"/>
    </row>
    <row r="24" spans="1:7" ht="15.75">
      <c r="A24" s="594" t="s">
        <v>1140</v>
      </c>
      <c r="B24" s="595" t="s">
        <v>252</v>
      </c>
      <c r="C24" s="595">
        <v>75.83</v>
      </c>
      <c r="D24" s="607"/>
      <c r="E24" s="607"/>
      <c r="F24" s="607"/>
      <c r="G24" s="607"/>
    </row>
    <row r="25" spans="1:7" ht="15.75">
      <c r="A25" s="594" t="s">
        <v>1141</v>
      </c>
      <c r="B25" s="595" t="s">
        <v>254</v>
      </c>
      <c r="C25" s="595">
        <v>0.28000000000000003</v>
      </c>
      <c r="D25" s="607"/>
      <c r="E25" s="607"/>
      <c r="F25" s="607"/>
      <c r="G25" s="607"/>
    </row>
    <row r="26" spans="1:7" ht="15.75">
      <c r="A26" s="594" t="s">
        <v>1142</v>
      </c>
      <c r="B26" s="595" t="s">
        <v>254</v>
      </c>
      <c r="C26" s="595">
        <v>182.49</v>
      </c>
      <c r="D26" s="607"/>
      <c r="E26" s="607"/>
      <c r="F26" s="607"/>
      <c r="G26" s="607"/>
    </row>
    <row r="27" spans="1:7" ht="15.75">
      <c r="A27" s="594" t="s">
        <v>1143</v>
      </c>
      <c r="B27" s="595" t="s">
        <v>254</v>
      </c>
      <c r="C27" s="595">
        <v>30.87</v>
      </c>
      <c r="D27" s="607"/>
      <c r="E27" s="607"/>
      <c r="F27" s="607"/>
      <c r="G27" s="607"/>
    </row>
    <row r="28" spans="1:7" ht="15.75">
      <c r="A28" s="594" t="s">
        <v>1144</v>
      </c>
      <c r="B28" s="595" t="s">
        <v>66</v>
      </c>
      <c r="C28" s="595">
        <v>35.1</v>
      </c>
      <c r="D28" s="607"/>
      <c r="E28" s="607"/>
      <c r="F28" s="607"/>
      <c r="G28" s="607"/>
    </row>
    <row r="29" spans="1:7" ht="15.75">
      <c r="A29" s="594" t="s">
        <v>1145</v>
      </c>
      <c r="B29" s="595" t="s">
        <v>254</v>
      </c>
      <c r="C29" s="595">
        <v>4.37</v>
      </c>
      <c r="D29" s="607"/>
      <c r="E29" s="607"/>
      <c r="F29" s="607"/>
      <c r="G29" s="607"/>
    </row>
    <row r="30" spans="1:7" ht="15.75">
      <c r="A30" s="594" t="s">
        <v>1146</v>
      </c>
      <c r="B30" s="595" t="s">
        <v>254</v>
      </c>
      <c r="C30" s="595">
        <v>70.459999999999994</v>
      </c>
      <c r="D30" s="607"/>
      <c r="E30" s="607"/>
      <c r="F30" s="607"/>
      <c r="G30" s="607"/>
    </row>
    <row r="31" spans="1:7" ht="15.75">
      <c r="A31" s="594" t="s">
        <v>1116</v>
      </c>
      <c r="B31" s="595" t="s">
        <v>254</v>
      </c>
      <c r="C31" s="595">
        <v>436.13</v>
      </c>
      <c r="D31" s="607"/>
      <c r="E31" s="607"/>
      <c r="F31" s="607"/>
      <c r="G31" s="607"/>
    </row>
    <row r="32" spans="1:7" ht="15.75">
      <c r="A32" s="594" t="s">
        <v>1147</v>
      </c>
      <c r="B32" s="595" t="s">
        <v>254</v>
      </c>
      <c r="C32" s="595">
        <v>256.60000000000002</v>
      </c>
      <c r="D32" s="607"/>
      <c r="E32" s="607"/>
      <c r="F32" s="607"/>
      <c r="G32" s="607"/>
    </row>
    <row r="33" spans="1:7" ht="15.75">
      <c r="A33" s="594" t="s">
        <v>299</v>
      </c>
      <c r="B33" s="595" t="s">
        <v>254</v>
      </c>
      <c r="C33" s="595">
        <v>53.08</v>
      </c>
      <c r="D33" s="607"/>
      <c r="E33" s="607"/>
      <c r="F33" s="607"/>
      <c r="G33" s="607"/>
    </row>
    <row r="34" spans="1:7" ht="15.75">
      <c r="A34" s="594" t="s">
        <v>1148</v>
      </c>
      <c r="B34" s="595" t="s">
        <v>1149</v>
      </c>
      <c r="C34" s="595">
        <v>13</v>
      </c>
      <c r="D34" s="607"/>
      <c r="E34" s="607"/>
      <c r="F34" s="607"/>
      <c r="G34" s="607"/>
    </row>
    <row r="35" spans="1:7" ht="15.75">
      <c r="A35" s="594" t="s">
        <v>1196</v>
      </c>
      <c r="B35" s="595" t="s">
        <v>1547</v>
      </c>
      <c r="C35" s="595">
        <v>4</v>
      </c>
      <c r="D35" s="607"/>
      <c r="E35" s="607"/>
      <c r="F35" s="607"/>
      <c r="G35" s="607"/>
    </row>
    <row r="36" spans="1:7" ht="15.75">
      <c r="A36" s="594" t="s">
        <v>1197</v>
      </c>
      <c r="B36" s="595" t="s">
        <v>1547</v>
      </c>
      <c r="C36" s="595">
        <v>2</v>
      </c>
      <c r="D36" s="607"/>
      <c r="E36" s="607"/>
      <c r="F36" s="607"/>
      <c r="G36" s="607"/>
    </row>
    <row r="37" spans="1:7" ht="15.75">
      <c r="A37" s="594" t="s">
        <v>1198</v>
      </c>
      <c r="B37" s="595" t="s">
        <v>1547</v>
      </c>
      <c r="C37" s="595">
        <v>2</v>
      </c>
      <c r="D37" s="607"/>
      <c r="E37" s="607"/>
      <c r="F37" s="607"/>
      <c r="G37" s="607"/>
    </row>
    <row r="38" spans="1:7" ht="15.75">
      <c r="A38" s="593" t="s">
        <v>1102</v>
      </c>
      <c r="B38" s="595"/>
      <c r="C38" s="595"/>
      <c r="D38" s="607"/>
      <c r="E38" s="607"/>
      <c r="F38" s="607"/>
      <c r="G38" s="607"/>
    </row>
    <row r="39" spans="1:7" ht="15.75">
      <c r="A39" s="593" t="s">
        <v>1103</v>
      </c>
      <c r="B39" s="592" t="s">
        <v>1104</v>
      </c>
      <c r="C39" s="603">
        <v>2</v>
      </c>
      <c r="D39" s="607"/>
      <c r="E39" s="607"/>
      <c r="F39" s="607"/>
      <c r="G39" s="607"/>
    </row>
    <row r="40" spans="1:7" ht="15.75">
      <c r="A40" s="594" t="s">
        <v>1105</v>
      </c>
      <c r="B40" s="595" t="s">
        <v>1106</v>
      </c>
      <c r="C40" s="595">
        <v>2</v>
      </c>
      <c r="D40" s="607"/>
      <c r="E40" s="607"/>
      <c r="F40" s="607"/>
      <c r="G40" s="607"/>
    </row>
    <row r="41" spans="1:7" ht="15.75">
      <c r="A41" s="594" t="s">
        <v>874</v>
      </c>
      <c r="B41" s="595" t="s">
        <v>1104</v>
      </c>
      <c r="C41" s="595">
        <v>2</v>
      </c>
      <c r="D41" s="607"/>
      <c r="E41" s="607"/>
      <c r="F41" s="607"/>
      <c r="G41" s="607"/>
    </row>
    <row r="42" spans="1:7" ht="15.75">
      <c r="A42" s="593" t="s">
        <v>1150</v>
      </c>
      <c r="B42" s="595"/>
      <c r="C42" s="594"/>
      <c r="D42" s="607"/>
      <c r="E42" s="607"/>
      <c r="F42" s="607"/>
      <c r="G42" s="607"/>
    </row>
    <row r="43" spans="1:7" ht="15.75">
      <c r="A43" s="594" t="s">
        <v>1151</v>
      </c>
      <c r="B43" s="595" t="s">
        <v>66</v>
      </c>
      <c r="C43" s="595">
        <v>14</v>
      </c>
      <c r="D43" s="607"/>
      <c r="E43" s="607"/>
      <c r="F43" s="607"/>
      <c r="G43" s="607"/>
    </row>
    <row r="44" spans="1:7" ht="15.75">
      <c r="A44" s="594" t="s">
        <v>1152</v>
      </c>
      <c r="B44" s="595" t="s">
        <v>254</v>
      </c>
      <c r="C44" s="595">
        <v>7.6</v>
      </c>
      <c r="D44" s="607"/>
      <c r="E44" s="607"/>
      <c r="F44" s="607"/>
      <c r="G44" s="607"/>
    </row>
    <row r="45" spans="1:7" ht="15.75">
      <c r="A45" s="594" t="s">
        <v>299</v>
      </c>
      <c r="B45" s="595" t="s">
        <v>254</v>
      </c>
      <c r="C45" s="595">
        <v>3.12</v>
      </c>
      <c r="D45" s="607"/>
      <c r="E45" s="607"/>
      <c r="F45" s="607"/>
      <c r="G45" s="607"/>
    </row>
    <row r="46" spans="1:7" ht="15.75">
      <c r="A46" s="594" t="s">
        <v>1153</v>
      </c>
      <c r="B46" s="595" t="s">
        <v>66</v>
      </c>
      <c r="C46" s="601">
        <v>34</v>
      </c>
      <c r="D46" s="607"/>
      <c r="E46" s="607"/>
      <c r="F46" s="607"/>
      <c r="G46" s="607"/>
    </row>
    <row r="47" spans="1:7" ht="15.75">
      <c r="A47" s="594" t="s">
        <v>1154</v>
      </c>
      <c r="B47" s="595" t="s">
        <v>1106</v>
      </c>
      <c r="C47" s="601">
        <v>17</v>
      </c>
      <c r="D47" s="607"/>
      <c r="E47" s="607"/>
      <c r="F47" s="607"/>
      <c r="G47" s="607"/>
    </row>
    <row r="48" spans="1:7" ht="15.75">
      <c r="A48" s="594" t="s">
        <v>1155</v>
      </c>
      <c r="B48" s="595" t="s">
        <v>1156</v>
      </c>
      <c r="C48" s="601">
        <v>1</v>
      </c>
      <c r="D48" s="607"/>
      <c r="E48" s="607"/>
      <c r="F48" s="607"/>
      <c r="G48" s="607"/>
    </row>
    <row r="49" spans="1:7" ht="31.5">
      <c r="A49" s="594" t="s">
        <v>1157</v>
      </c>
      <c r="B49" s="595" t="s">
        <v>254</v>
      </c>
      <c r="C49" s="595" t="s">
        <v>1548</v>
      </c>
      <c r="D49" s="607"/>
      <c r="E49" s="607"/>
      <c r="F49" s="607"/>
      <c r="G49" s="607"/>
    </row>
    <row r="50" spans="1:7" ht="31.5">
      <c r="A50" s="594" t="s">
        <v>1116</v>
      </c>
      <c r="B50" s="595" t="s">
        <v>254</v>
      </c>
      <c r="C50" s="595" t="s">
        <v>1548</v>
      </c>
      <c r="D50" s="607"/>
      <c r="E50" s="607"/>
      <c r="F50" s="607"/>
      <c r="G50" s="607"/>
    </row>
    <row r="51" spans="1:7" ht="15.75">
      <c r="A51" s="593" t="s">
        <v>1120</v>
      </c>
      <c r="B51" s="595"/>
      <c r="C51" s="595"/>
      <c r="D51" s="607"/>
      <c r="E51" s="607"/>
      <c r="F51" s="607"/>
      <c r="G51" s="607"/>
    </row>
    <row r="52" spans="1:7" ht="15.75">
      <c r="A52" s="594" t="s">
        <v>944</v>
      </c>
      <c r="B52" s="595" t="s">
        <v>254</v>
      </c>
      <c r="C52" s="595">
        <v>70.459999999999994</v>
      </c>
      <c r="D52" s="607"/>
      <c r="E52" s="607"/>
      <c r="F52" s="607"/>
      <c r="G52" s="607"/>
    </row>
    <row r="53" spans="1:7" ht="31.5">
      <c r="A53" s="594" t="s">
        <v>945</v>
      </c>
      <c r="B53" s="595" t="s">
        <v>254</v>
      </c>
      <c r="C53" s="595">
        <v>357.49</v>
      </c>
      <c r="D53" s="607"/>
      <c r="E53" s="607"/>
      <c r="F53" s="607"/>
      <c r="G53" s="607"/>
    </row>
  </sheetData>
  <mergeCells count="5">
    <mergeCell ref="A1:A2"/>
    <mergeCell ref="B1:B2"/>
    <mergeCell ref="C1:C2"/>
    <mergeCell ref="D1:G1"/>
    <mergeCell ref="E2:G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8E91A-A9F4-4C44-A931-9F9E4FAA38E8}">
  <sheetPr codeName="Sheet24"/>
  <dimension ref="A1:G60"/>
  <sheetViews>
    <sheetView workbookViewId="0">
      <selection activeCell="K15" sqref="K15"/>
    </sheetView>
  </sheetViews>
  <sheetFormatPr defaultRowHeight="14.25"/>
  <cols>
    <col min="1" max="1" width="52.25" customWidth="1"/>
  </cols>
  <sheetData>
    <row r="1" spans="1:7" ht="15.75">
      <c r="A1" s="760" t="s">
        <v>1130</v>
      </c>
      <c r="B1" s="760" t="s">
        <v>2</v>
      </c>
      <c r="C1" s="760" t="s">
        <v>1536</v>
      </c>
      <c r="D1" s="760" t="s">
        <v>3</v>
      </c>
      <c r="E1" s="760"/>
      <c r="F1" s="760"/>
      <c r="G1" s="760"/>
    </row>
    <row r="2" spans="1:7" ht="31.5">
      <c r="A2" s="760"/>
      <c r="B2" s="760"/>
      <c r="C2" s="760"/>
      <c r="D2" s="592" t="s">
        <v>1537</v>
      </c>
      <c r="E2" s="760" t="s">
        <v>1538</v>
      </c>
      <c r="F2" s="760"/>
      <c r="G2" s="760"/>
    </row>
    <row r="3" spans="1:7">
      <c r="A3" s="606" t="s">
        <v>1554</v>
      </c>
      <c r="B3" s="606"/>
      <c r="C3" s="606"/>
      <c r="D3" s="606"/>
      <c r="E3" s="606"/>
      <c r="F3" s="606"/>
      <c r="G3" s="606"/>
    </row>
    <row r="4" spans="1:7" ht="15.75">
      <c r="A4" s="593" t="s">
        <v>1159</v>
      </c>
      <c r="B4" s="595"/>
      <c r="C4" s="594"/>
      <c r="D4" s="607"/>
      <c r="E4" s="607"/>
      <c r="F4" s="607"/>
      <c r="G4" s="607"/>
    </row>
    <row r="5" spans="1:7" ht="15.75">
      <c r="A5" s="594" t="s">
        <v>1160</v>
      </c>
      <c r="B5" s="595" t="s">
        <v>66</v>
      </c>
      <c r="C5" s="601">
        <v>11</v>
      </c>
      <c r="D5" s="607"/>
      <c r="E5" s="607"/>
      <c r="F5" s="607"/>
      <c r="G5" s="607"/>
    </row>
    <row r="6" spans="1:7" ht="15.75">
      <c r="A6" s="594" t="s">
        <v>1084</v>
      </c>
      <c r="B6" s="595" t="s">
        <v>254</v>
      </c>
      <c r="C6" s="595">
        <v>0.77</v>
      </c>
      <c r="D6" s="607"/>
      <c r="E6" s="607"/>
      <c r="F6" s="607"/>
      <c r="G6" s="607"/>
    </row>
    <row r="7" spans="1:7" ht="15.75">
      <c r="A7" s="594" t="s">
        <v>346</v>
      </c>
      <c r="B7" s="595" t="s">
        <v>252</v>
      </c>
      <c r="C7" s="595">
        <v>0.86</v>
      </c>
      <c r="D7" s="607"/>
      <c r="E7" s="607"/>
      <c r="F7" s="607"/>
      <c r="G7" s="607"/>
    </row>
    <row r="8" spans="1:7" ht="15.75">
      <c r="A8" s="594" t="s">
        <v>1161</v>
      </c>
      <c r="B8" s="595" t="s">
        <v>254</v>
      </c>
      <c r="C8" s="601"/>
      <c r="D8" s="607"/>
      <c r="E8" s="607"/>
      <c r="F8" s="607"/>
      <c r="G8" s="607"/>
    </row>
    <row r="9" spans="1:7" ht="15.75">
      <c r="A9" s="594" t="s">
        <v>1162</v>
      </c>
      <c r="B9" s="595" t="s">
        <v>254</v>
      </c>
      <c r="C9" s="601"/>
      <c r="D9" s="607"/>
      <c r="E9" s="607"/>
      <c r="F9" s="607"/>
      <c r="G9" s="607"/>
    </row>
    <row r="10" spans="1:7" ht="15.75">
      <c r="A10" s="594" t="s">
        <v>1066</v>
      </c>
      <c r="B10" s="595" t="s">
        <v>252</v>
      </c>
      <c r="C10" s="601"/>
      <c r="D10" s="607"/>
      <c r="E10" s="607"/>
      <c r="F10" s="607"/>
      <c r="G10" s="607"/>
    </row>
    <row r="11" spans="1:7" ht="15.75">
      <c r="A11" s="593" t="s">
        <v>1163</v>
      </c>
      <c r="B11" s="592"/>
      <c r="C11" s="597"/>
      <c r="D11" s="607"/>
      <c r="E11" s="607"/>
      <c r="F11" s="607"/>
      <c r="G11" s="607"/>
    </row>
    <row r="12" spans="1:7" ht="15.75">
      <c r="A12" s="594" t="s">
        <v>1056</v>
      </c>
      <c r="B12" s="595" t="s">
        <v>252</v>
      </c>
      <c r="C12" s="597">
        <v>39.31</v>
      </c>
      <c r="D12" s="607"/>
      <c r="E12" s="607"/>
      <c r="F12" s="607"/>
      <c r="G12" s="607"/>
    </row>
    <row r="13" spans="1:7" ht="15.75">
      <c r="A13" s="594" t="s">
        <v>1057</v>
      </c>
      <c r="B13" s="595" t="s">
        <v>252</v>
      </c>
      <c r="C13" s="597">
        <v>39.31</v>
      </c>
      <c r="D13" s="607"/>
      <c r="E13" s="607"/>
      <c r="F13" s="607"/>
      <c r="G13" s="607"/>
    </row>
    <row r="14" spans="1:7" ht="15.75">
      <c r="A14" s="594" t="s">
        <v>1058</v>
      </c>
      <c r="B14" s="595" t="s">
        <v>252</v>
      </c>
      <c r="C14" s="597">
        <v>39.31</v>
      </c>
      <c r="D14" s="607"/>
      <c r="E14" s="607"/>
      <c r="F14" s="607"/>
      <c r="G14" s="607"/>
    </row>
    <row r="15" spans="1:7" ht="15.75">
      <c r="A15" s="594" t="s">
        <v>1164</v>
      </c>
      <c r="B15" s="595" t="s">
        <v>254</v>
      </c>
      <c r="C15" s="594">
        <v>11.83</v>
      </c>
      <c r="D15" s="607"/>
      <c r="E15" s="607"/>
      <c r="F15" s="607"/>
      <c r="G15" s="607"/>
    </row>
    <row r="16" spans="1:7" ht="15.75">
      <c r="A16" s="594" t="s">
        <v>946</v>
      </c>
      <c r="B16" s="595" t="s">
        <v>254</v>
      </c>
      <c r="C16" s="595">
        <v>11.83</v>
      </c>
      <c r="D16" s="607"/>
      <c r="E16" s="607"/>
      <c r="F16" s="607"/>
      <c r="G16" s="607"/>
    </row>
    <row r="17" spans="1:7">
      <c r="A17" s="606" t="s">
        <v>1555</v>
      </c>
      <c r="B17" s="606"/>
      <c r="C17" s="606"/>
      <c r="D17" s="606"/>
      <c r="E17" s="606"/>
      <c r="F17" s="606"/>
      <c r="G17" s="606"/>
    </row>
    <row r="18" spans="1:7" ht="15.75">
      <c r="A18" s="593" t="s">
        <v>1163</v>
      </c>
      <c r="B18" s="592"/>
      <c r="C18" s="594"/>
      <c r="D18" s="607"/>
      <c r="E18" s="607"/>
      <c r="F18" s="607"/>
      <c r="G18" s="607"/>
    </row>
    <row r="19" spans="1:7" ht="15.75">
      <c r="A19" s="594" t="s">
        <v>1056</v>
      </c>
      <c r="B19" s="595" t="s">
        <v>252</v>
      </c>
      <c r="C19" s="597">
        <v>130.61000000000001</v>
      </c>
      <c r="D19" s="607"/>
      <c r="E19" s="607"/>
      <c r="F19" s="607"/>
      <c r="G19" s="607"/>
    </row>
    <row r="20" spans="1:7" ht="15.75">
      <c r="A20" s="594" t="s">
        <v>1057</v>
      </c>
      <c r="B20" s="595" t="s">
        <v>252</v>
      </c>
      <c r="C20" s="597">
        <v>130.61000000000001</v>
      </c>
      <c r="D20" s="607"/>
      <c r="E20" s="607"/>
      <c r="F20" s="607"/>
      <c r="G20" s="607"/>
    </row>
    <row r="21" spans="1:7" ht="15.75">
      <c r="A21" s="594" t="s">
        <v>1058</v>
      </c>
      <c r="B21" s="595" t="s">
        <v>252</v>
      </c>
      <c r="C21" s="597">
        <v>130.61000000000001</v>
      </c>
      <c r="D21" s="607"/>
      <c r="E21" s="607"/>
      <c r="F21" s="607"/>
      <c r="G21" s="607"/>
    </row>
    <row r="22" spans="1:7" ht="15.75">
      <c r="A22" s="593" t="s">
        <v>1135</v>
      </c>
      <c r="B22" s="595"/>
      <c r="C22" s="593"/>
      <c r="D22" s="607"/>
      <c r="E22" s="607"/>
      <c r="F22" s="607"/>
      <c r="G22" s="607"/>
    </row>
    <row r="23" spans="1:7" ht="15.75">
      <c r="A23" s="594" t="s">
        <v>1060</v>
      </c>
      <c r="B23" s="595" t="s">
        <v>66</v>
      </c>
      <c r="C23" s="601">
        <v>59.31</v>
      </c>
      <c r="D23" s="607"/>
      <c r="E23" s="607"/>
      <c r="F23" s="607"/>
      <c r="G23" s="607"/>
    </row>
    <row r="24" spans="1:7" ht="15.75">
      <c r="A24" s="594" t="s">
        <v>1061</v>
      </c>
      <c r="B24" s="595" t="s">
        <v>66</v>
      </c>
      <c r="C24" s="601">
        <v>5</v>
      </c>
      <c r="D24" s="607"/>
      <c r="E24" s="607"/>
      <c r="F24" s="607"/>
      <c r="G24" s="607"/>
    </row>
    <row r="25" spans="1:7" ht="15.75">
      <c r="A25" s="594" t="s">
        <v>1136</v>
      </c>
      <c r="B25" s="595" t="s">
        <v>254</v>
      </c>
      <c r="C25" s="601">
        <v>5.34</v>
      </c>
      <c r="D25" s="607"/>
      <c r="E25" s="607"/>
      <c r="F25" s="607"/>
      <c r="G25" s="607"/>
    </row>
    <row r="26" spans="1:7" ht="15.75">
      <c r="A26" s="594" t="s">
        <v>1137</v>
      </c>
      <c r="B26" s="595" t="s">
        <v>254</v>
      </c>
      <c r="C26" s="601">
        <v>277.36</v>
      </c>
      <c r="D26" s="607"/>
      <c r="E26" s="607"/>
      <c r="F26" s="607"/>
      <c r="G26" s="607"/>
    </row>
    <row r="27" spans="1:7" ht="15.75">
      <c r="A27" s="594" t="s">
        <v>1138</v>
      </c>
      <c r="B27" s="595" t="s">
        <v>254</v>
      </c>
      <c r="C27" s="601">
        <v>179.45</v>
      </c>
      <c r="D27" s="607"/>
      <c r="E27" s="607"/>
      <c r="F27" s="607"/>
      <c r="G27" s="607"/>
    </row>
    <row r="28" spans="1:7" ht="15.75">
      <c r="A28" s="594" t="s">
        <v>1139</v>
      </c>
      <c r="B28" s="595" t="s">
        <v>252</v>
      </c>
      <c r="C28" s="601">
        <v>480.52</v>
      </c>
      <c r="D28" s="607"/>
      <c r="E28" s="607"/>
      <c r="F28" s="607"/>
      <c r="G28" s="607"/>
    </row>
    <row r="29" spans="1:7" ht="15.75">
      <c r="A29" s="594" t="s">
        <v>1140</v>
      </c>
      <c r="B29" s="595" t="s">
        <v>252</v>
      </c>
      <c r="C29" s="601">
        <v>127.54</v>
      </c>
      <c r="D29" s="607"/>
      <c r="E29" s="607"/>
      <c r="F29" s="607"/>
      <c r="G29" s="607"/>
    </row>
    <row r="30" spans="1:7" ht="15.75">
      <c r="A30" s="594" t="s">
        <v>1141</v>
      </c>
      <c r="B30" s="595" t="s">
        <v>254</v>
      </c>
      <c r="C30" s="601">
        <v>1.1200000000000001</v>
      </c>
      <c r="D30" s="607"/>
      <c r="E30" s="607"/>
      <c r="F30" s="607"/>
      <c r="G30" s="607"/>
    </row>
    <row r="31" spans="1:7" ht="15.75">
      <c r="A31" s="594" t="s">
        <v>432</v>
      </c>
      <c r="B31" s="595" t="s">
        <v>254</v>
      </c>
      <c r="C31" s="601">
        <v>213.52</v>
      </c>
      <c r="D31" s="607"/>
      <c r="E31" s="607"/>
      <c r="F31" s="607"/>
      <c r="G31" s="607"/>
    </row>
    <row r="32" spans="1:7" ht="15.75">
      <c r="A32" s="594" t="s">
        <v>1143</v>
      </c>
      <c r="B32" s="595" t="s">
        <v>254</v>
      </c>
      <c r="C32" s="601">
        <v>48.54</v>
      </c>
      <c r="D32" s="607"/>
      <c r="E32" s="607"/>
      <c r="F32" s="607"/>
      <c r="G32" s="607"/>
    </row>
    <row r="33" spans="1:7" ht="15.75">
      <c r="A33" s="594" t="s">
        <v>1144</v>
      </c>
      <c r="B33" s="595" t="s">
        <v>66</v>
      </c>
      <c r="C33" s="601">
        <v>39.200000000000003</v>
      </c>
      <c r="D33" s="607"/>
      <c r="E33" s="607"/>
      <c r="F33" s="607"/>
      <c r="G33" s="607"/>
    </row>
    <row r="34" spans="1:7" ht="15.75">
      <c r="A34" s="594" t="s">
        <v>1145</v>
      </c>
      <c r="B34" s="595" t="s">
        <v>254</v>
      </c>
      <c r="C34" s="601">
        <v>7.31</v>
      </c>
      <c r="D34" s="607"/>
      <c r="E34" s="607"/>
      <c r="F34" s="607"/>
      <c r="G34" s="607"/>
    </row>
    <row r="35" spans="1:7" ht="15.75">
      <c r="A35" s="594" t="s">
        <v>1116</v>
      </c>
      <c r="B35" s="595" t="s">
        <v>254</v>
      </c>
      <c r="C35" s="601">
        <v>201.95</v>
      </c>
      <c r="D35" s="607"/>
      <c r="E35" s="607"/>
      <c r="F35" s="607"/>
      <c r="G35" s="607"/>
    </row>
    <row r="36" spans="1:7" ht="15.75">
      <c r="A36" s="594" t="s">
        <v>1166</v>
      </c>
      <c r="B36" s="595" t="s">
        <v>254</v>
      </c>
      <c r="C36" s="601">
        <v>246.45</v>
      </c>
      <c r="D36" s="607"/>
      <c r="E36" s="607"/>
      <c r="F36" s="607"/>
      <c r="G36" s="607"/>
    </row>
    <row r="37" spans="1:7" ht="15.75">
      <c r="A37" s="594" t="s">
        <v>1147</v>
      </c>
      <c r="B37" s="595" t="s">
        <v>254</v>
      </c>
      <c r="C37" s="601">
        <v>247.38</v>
      </c>
      <c r="D37" s="607"/>
      <c r="E37" s="607"/>
      <c r="F37" s="607"/>
      <c r="G37" s="607"/>
    </row>
    <row r="38" spans="1:7" ht="15.75">
      <c r="A38" s="594" t="s">
        <v>299</v>
      </c>
      <c r="B38" s="595" t="s">
        <v>254</v>
      </c>
      <c r="C38" s="601">
        <v>225.02</v>
      </c>
      <c r="D38" s="607"/>
      <c r="E38" s="607"/>
      <c r="F38" s="607"/>
      <c r="G38" s="607"/>
    </row>
    <row r="39" spans="1:7" ht="15.75">
      <c r="A39" s="594" t="s">
        <v>1148</v>
      </c>
      <c r="B39" s="595" t="s">
        <v>1149</v>
      </c>
      <c r="C39" s="601">
        <v>21</v>
      </c>
      <c r="D39" s="607"/>
      <c r="E39" s="607"/>
      <c r="F39" s="607"/>
      <c r="G39" s="607"/>
    </row>
    <row r="40" spans="1:7" ht="15.75">
      <c r="A40" s="594" t="s">
        <v>369</v>
      </c>
      <c r="B40" s="595" t="s">
        <v>1549</v>
      </c>
      <c r="C40" s="601">
        <v>166</v>
      </c>
      <c r="D40" s="607"/>
      <c r="E40" s="607"/>
      <c r="F40" s="607"/>
      <c r="G40" s="607"/>
    </row>
    <row r="41" spans="1:7" ht="15.75">
      <c r="A41" s="594" t="s">
        <v>1167</v>
      </c>
      <c r="B41" s="595" t="s">
        <v>254</v>
      </c>
      <c r="C41" s="601">
        <v>0.65</v>
      </c>
      <c r="D41" s="607"/>
      <c r="E41" s="607"/>
      <c r="F41" s="607"/>
      <c r="G41" s="607"/>
    </row>
    <row r="42" spans="1:7" ht="15.75">
      <c r="A42" s="594" t="s">
        <v>458</v>
      </c>
      <c r="B42" s="595" t="s">
        <v>254</v>
      </c>
      <c r="C42" s="601">
        <v>0.22</v>
      </c>
      <c r="D42" s="607"/>
      <c r="E42" s="607"/>
      <c r="F42" s="607"/>
      <c r="G42" s="607"/>
    </row>
    <row r="43" spans="1:7" ht="15.75">
      <c r="A43" s="594" t="s">
        <v>1168</v>
      </c>
      <c r="B43" s="595" t="s">
        <v>254</v>
      </c>
      <c r="C43" s="601">
        <v>0.9</v>
      </c>
      <c r="D43" s="607"/>
      <c r="E43" s="607"/>
      <c r="F43" s="607"/>
      <c r="G43" s="607"/>
    </row>
    <row r="44" spans="1:7" ht="31.5">
      <c r="A44" s="594" t="s">
        <v>1199</v>
      </c>
      <c r="B44" s="595" t="s">
        <v>1547</v>
      </c>
      <c r="C44" s="601">
        <v>29</v>
      </c>
      <c r="D44" s="607"/>
      <c r="E44" s="607"/>
      <c r="F44" s="607"/>
      <c r="G44" s="607"/>
    </row>
    <row r="45" spans="1:7" ht="15.75">
      <c r="A45" s="593" t="s">
        <v>1102</v>
      </c>
      <c r="B45" s="595"/>
      <c r="C45" s="595"/>
      <c r="D45" s="607"/>
      <c r="E45" s="607"/>
      <c r="F45" s="607"/>
      <c r="G45" s="607"/>
    </row>
    <row r="46" spans="1:7" ht="15.75">
      <c r="A46" s="593" t="s">
        <v>1103</v>
      </c>
      <c r="B46" s="592" t="s">
        <v>1104</v>
      </c>
      <c r="C46" s="603">
        <v>2</v>
      </c>
      <c r="D46" s="607"/>
      <c r="E46" s="607"/>
      <c r="F46" s="607"/>
      <c r="G46" s="607"/>
    </row>
    <row r="47" spans="1:7" ht="15.75">
      <c r="A47" s="594" t="s">
        <v>1105</v>
      </c>
      <c r="B47" s="595" t="s">
        <v>1106</v>
      </c>
      <c r="C47" s="601">
        <v>2</v>
      </c>
      <c r="D47" s="607"/>
      <c r="E47" s="607"/>
      <c r="F47" s="607"/>
      <c r="G47" s="607"/>
    </row>
    <row r="48" spans="1:7" ht="15.75">
      <c r="A48" s="594" t="s">
        <v>874</v>
      </c>
      <c r="B48" s="595" t="s">
        <v>1104</v>
      </c>
      <c r="C48" s="601">
        <v>2</v>
      </c>
      <c r="D48" s="607"/>
      <c r="E48" s="607"/>
      <c r="F48" s="607"/>
      <c r="G48" s="607"/>
    </row>
    <row r="49" spans="1:7" ht="15.75">
      <c r="A49" s="593" t="s">
        <v>1150</v>
      </c>
      <c r="B49" s="595"/>
      <c r="C49" s="594"/>
      <c r="D49" s="607"/>
      <c r="E49" s="607"/>
      <c r="F49" s="607"/>
      <c r="G49" s="607"/>
    </row>
    <row r="50" spans="1:7" ht="15.75">
      <c r="A50" s="594" t="s">
        <v>1151</v>
      </c>
      <c r="B50" s="595" t="s">
        <v>66</v>
      </c>
      <c r="C50" s="595">
        <v>60</v>
      </c>
      <c r="D50" s="607"/>
      <c r="E50" s="607"/>
      <c r="F50" s="607"/>
      <c r="G50" s="607"/>
    </row>
    <row r="51" spans="1:7" ht="15.75">
      <c r="A51" s="594" t="s">
        <v>1152</v>
      </c>
      <c r="B51" s="595" t="s">
        <v>254</v>
      </c>
      <c r="C51" s="595">
        <v>31.8</v>
      </c>
      <c r="D51" s="607"/>
      <c r="E51" s="607"/>
      <c r="F51" s="607"/>
      <c r="G51" s="607"/>
    </row>
    <row r="52" spans="1:7" ht="15.75">
      <c r="A52" s="594" t="s">
        <v>299</v>
      </c>
      <c r="B52" s="595" t="s">
        <v>254</v>
      </c>
      <c r="C52" s="595">
        <v>25.8</v>
      </c>
      <c r="D52" s="607"/>
      <c r="E52" s="607"/>
      <c r="F52" s="607"/>
      <c r="G52" s="607"/>
    </row>
    <row r="53" spans="1:7" ht="15.75">
      <c r="A53" s="594" t="s">
        <v>1169</v>
      </c>
      <c r="B53" s="595" t="s">
        <v>1106</v>
      </c>
      <c r="C53" s="595">
        <v>1</v>
      </c>
      <c r="D53" s="607"/>
      <c r="E53" s="607"/>
      <c r="F53" s="607"/>
      <c r="G53" s="607"/>
    </row>
    <row r="54" spans="1:7" ht="15.75">
      <c r="A54" s="594" t="s">
        <v>1170</v>
      </c>
      <c r="B54" s="595" t="s">
        <v>66</v>
      </c>
      <c r="C54" s="595">
        <v>12</v>
      </c>
      <c r="D54" s="607"/>
      <c r="E54" s="607"/>
      <c r="F54" s="607"/>
      <c r="G54" s="607"/>
    </row>
    <row r="55" spans="1:7" ht="15.75">
      <c r="A55" s="594" t="s">
        <v>1169</v>
      </c>
      <c r="B55" s="595" t="s">
        <v>1106</v>
      </c>
      <c r="C55" s="595">
        <v>6</v>
      </c>
      <c r="D55" s="607"/>
      <c r="E55" s="607"/>
      <c r="F55" s="607"/>
      <c r="G55" s="607"/>
    </row>
    <row r="56" spans="1:7" ht="15.75">
      <c r="A56" s="594" t="s">
        <v>1157</v>
      </c>
      <c r="B56" s="595" t="s">
        <v>254</v>
      </c>
      <c r="C56" s="595">
        <v>1</v>
      </c>
      <c r="D56" s="607"/>
      <c r="E56" s="607"/>
      <c r="F56" s="607"/>
      <c r="G56" s="607"/>
    </row>
    <row r="57" spans="1:7" ht="15.75">
      <c r="A57" s="594" t="s">
        <v>1116</v>
      </c>
      <c r="B57" s="595" t="s">
        <v>254</v>
      </c>
      <c r="C57" s="595">
        <v>1.05</v>
      </c>
      <c r="D57" s="607"/>
      <c r="E57" s="607"/>
      <c r="F57" s="607"/>
      <c r="G57" s="607"/>
    </row>
    <row r="58" spans="1:7" ht="15.75">
      <c r="A58" s="593" t="s">
        <v>1120</v>
      </c>
      <c r="B58" s="595"/>
      <c r="C58" s="595"/>
      <c r="D58" s="607"/>
      <c r="E58" s="607"/>
      <c r="F58" s="607"/>
      <c r="G58" s="607"/>
    </row>
    <row r="59" spans="1:7" ht="31.5">
      <c r="A59" s="594" t="s">
        <v>444</v>
      </c>
      <c r="B59" s="595" t="s">
        <v>254</v>
      </c>
      <c r="C59" s="601">
        <v>145.38</v>
      </c>
      <c r="D59" s="607"/>
      <c r="E59" s="607"/>
      <c r="F59" s="607"/>
      <c r="G59" s="607"/>
    </row>
    <row r="60" spans="1:7" ht="31.5">
      <c r="A60" s="594" t="s">
        <v>448</v>
      </c>
      <c r="B60" s="595" t="s">
        <v>254</v>
      </c>
      <c r="C60" s="601">
        <v>148.4</v>
      </c>
      <c r="D60" s="607"/>
      <c r="E60" s="607"/>
      <c r="F60" s="607"/>
      <c r="G60" s="607"/>
    </row>
  </sheetData>
  <mergeCells count="5">
    <mergeCell ref="A1:A2"/>
    <mergeCell ref="B1:B2"/>
    <mergeCell ref="C1:C2"/>
    <mergeCell ref="D1:G1"/>
    <mergeCell ref="E2:G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CA186-0CC1-4301-A3A8-57E7204968A6}">
  <sheetPr codeName="Sheet18"/>
  <dimension ref="A1:G72"/>
  <sheetViews>
    <sheetView workbookViewId="0">
      <selection activeCell="M15" sqref="M15"/>
    </sheetView>
  </sheetViews>
  <sheetFormatPr defaultRowHeight="14.25"/>
  <cols>
    <col min="1" max="1" width="52.25" customWidth="1"/>
  </cols>
  <sheetData>
    <row r="1" spans="1:7" ht="15.75">
      <c r="A1" s="760" t="s">
        <v>1130</v>
      </c>
      <c r="B1" s="760" t="s">
        <v>2</v>
      </c>
      <c r="C1" s="760" t="s">
        <v>1536</v>
      </c>
      <c r="D1" s="760" t="s">
        <v>3</v>
      </c>
      <c r="E1" s="760"/>
      <c r="F1" s="760"/>
      <c r="G1" s="760"/>
    </row>
    <row r="2" spans="1:7" ht="31.5">
      <c r="A2" s="760"/>
      <c r="B2" s="760"/>
      <c r="C2" s="760"/>
      <c r="D2" s="592" t="s">
        <v>1537</v>
      </c>
      <c r="E2" s="760" t="s">
        <v>1538</v>
      </c>
      <c r="F2" s="760"/>
      <c r="G2" s="760"/>
    </row>
    <row r="3" spans="1:7">
      <c r="A3" s="606" t="s">
        <v>1552</v>
      </c>
      <c r="B3" s="606"/>
      <c r="C3" s="606"/>
      <c r="D3" s="606"/>
      <c r="E3" s="606"/>
      <c r="F3" s="606"/>
      <c r="G3" s="606"/>
    </row>
    <row r="4" spans="1:7" ht="15.75">
      <c r="A4" s="608" t="s">
        <v>1163</v>
      </c>
      <c r="B4" s="609"/>
      <c r="C4" s="610"/>
      <c r="D4" s="607"/>
      <c r="E4" s="607"/>
      <c r="F4" s="607"/>
      <c r="G4" s="607"/>
    </row>
    <row r="5" spans="1:7" ht="15.75">
      <c r="A5" s="610" t="s">
        <v>1056</v>
      </c>
      <c r="B5" s="611" t="s">
        <v>252</v>
      </c>
      <c r="C5" s="610">
        <v>76.290000000000006</v>
      </c>
      <c r="D5" s="607"/>
      <c r="E5" s="607"/>
      <c r="F5" s="607"/>
      <c r="G5" s="607"/>
    </row>
    <row r="6" spans="1:7" ht="15.75">
      <c r="A6" s="610" t="s">
        <v>1057</v>
      </c>
      <c r="B6" s="611" t="s">
        <v>252</v>
      </c>
      <c r="C6" s="610">
        <v>76.290000000000006</v>
      </c>
      <c r="D6" s="607"/>
      <c r="E6" s="607"/>
      <c r="F6" s="607"/>
      <c r="G6" s="607"/>
    </row>
    <row r="7" spans="1:7" ht="15.75">
      <c r="A7" s="610" t="s">
        <v>1058</v>
      </c>
      <c r="B7" s="611" t="s">
        <v>252</v>
      </c>
      <c r="C7" s="610">
        <v>76.290000000000006</v>
      </c>
      <c r="D7" s="607"/>
      <c r="E7" s="607"/>
      <c r="F7" s="607"/>
      <c r="G7" s="607"/>
    </row>
    <row r="8" spans="1:7" ht="15.75">
      <c r="A8" s="608" t="s">
        <v>1135</v>
      </c>
      <c r="B8" s="611"/>
      <c r="C8" s="608"/>
      <c r="D8" s="607"/>
      <c r="E8" s="607"/>
      <c r="F8" s="607"/>
      <c r="G8" s="607"/>
    </row>
    <row r="9" spans="1:7" ht="15.75">
      <c r="A9" s="610" t="s">
        <v>1060</v>
      </c>
      <c r="B9" s="611" t="s">
        <v>66</v>
      </c>
      <c r="C9" s="611">
        <v>51</v>
      </c>
      <c r="D9" s="607"/>
      <c r="E9" s="607"/>
      <c r="F9" s="607"/>
      <c r="G9" s="607"/>
    </row>
    <row r="10" spans="1:7" ht="15.75">
      <c r="A10" s="610" t="s">
        <v>1061</v>
      </c>
      <c r="B10" s="611" t="s">
        <v>66</v>
      </c>
      <c r="C10" s="611">
        <v>4</v>
      </c>
      <c r="D10" s="607"/>
      <c r="E10" s="607"/>
      <c r="F10" s="607"/>
      <c r="G10" s="607"/>
    </row>
    <row r="11" spans="1:7" ht="15.75">
      <c r="A11" s="610" t="s">
        <v>1136</v>
      </c>
      <c r="B11" s="611" t="s">
        <v>254</v>
      </c>
      <c r="C11" s="611">
        <v>4.9800000000000004</v>
      </c>
      <c r="D11" s="607"/>
      <c r="E11" s="607"/>
      <c r="F11" s="607"/>
      <c r="G11" s="607"/>
    </row>
    <row r="12" spans="1:7" ht="15.75">
      <c r="A12" s="610" t="s">
        <v>1137</v>
      </c>
      <c r="B12" s="611" t="s">
        <v>254</v>
      </c>
      <c r="C12" s="611">
        <v>163.65</v>
      </c>
      <c r="D12" s="607"/>
      <c r="E12" s="607"/>
      <c r="F12" s="607"/>
      <c r="G12" s="607"/>
    </row>
    <row r="13" spans="1:7" ht="15.75">
      <c r="A13" s="610" t="s">
        <v>1138</v>
      </c>
      <c r="B13" s="611" t="s">
        <v>254</v>
      </c>
      <c r="C13" s="611">
        <v>131.22</v>
      </c>
      <c r="D13" s="607"/>
      <c r="E13" s="607"/>
      <c r="F13" s="607"/>
      <c r="G13" s="607"/>
    </row>
    <row r="14" spans="1:7" ht="15.75">
      <c r="A14" s="610" t="s">
        <v>1139</v>
      </c>
      <c r="B14" s="611" t="s">
        <v>252</v>
      </c>
      <c r="C14" s="611">
        <v>360.75</v>
      </c>
      <c r="D14" s="607"/>
      <c r="E14" s="607"/>
      <c r="F14" s="607"/>
      <c r="G14" s="607"/>
    </row>
    <row r="15" spans="1:7" ht="15.75">
      <c r="A15" s="610" t="s">
        <v>1140</v>
      </c>
      <c r="B15" s="611" t="s">
        <v>252</v>
      </c>
      <c r="C15" s="611">
        <v>111.78</v>
      </c>
      <c r="D15" s="607"/>
      <c r="E15" s="607"/>
      <c r="F15" s="607"/>
      <c r="G15" s="607"/>
    </row>
    <row r="16" spans="1:7" ht="15.75">
      <c r="A16" s="610" t="s">
        <v>1141</v>
      </c>
      <c r="B16" s="611" t="s">
        <v>254</v>
      </c>
      <c r="C16" s="611">
        <v>0.64</v>
      </c>
      <c r="D16" s="607"/>
      <c r="E16" s="607"/>
      <c r="F16" s="607"/>
      <c r="G16" s="607"/>
    </row>
    <row r="17" spans="1:7" ht="15.75">
      <c r="A17" s="610" t="s">
        <v>529</v>
      </c>
      <c r="B17" s="611" t="s">
        <v>254</v>
      </c>
      <c r="C17" s="611">
        <v>231.71</v>
      </c>
      <c r="D17" s="607"/>
      <c r="E17" s="607"/>
      <c r="F17" s="607"/>
      <c r="G17" s="607"/>
    </row>
    <row r="18" spans="1:7" ht="15.75">
      <c r="A18" s="610" t="s">
        <v>1143</v>
      </c>
      <c r="B18" s="611" t="s">
        <v>254</v>
      </c>
      <c r="C18" s="611">
        <v>54.25</v>
      </c>
      <c r="D18" s="607"/>
      <c r="E18" s="607"/>
      <c r="F18" s="607"/>
      <c r="G18" s="607"/>
    </row>
    <row r="19" spans="1:7" ht="15.75">
      <c r="A19" s="610" t="s">
        <v>1144</v>
      </c>
      <c r="B19" s="611" t="s">
        <v>66</v>
      </c>
      <c r="C19" s="611">
        <v>26.8</v>
      </c>
      <c r="D19" s="607"/>
      <c r="E19" s="607"/>
      <c r="F19" s="607"/>
      <c r="G19" s="607"/>
    </row>
    <row r="20" spans="1:7" ht="15.75">
      <c r="A20" s="610" t="s">
        <v>1145</v>
      </c>
      <c r="B20" s="611" t="s">
        <v>254</v>
      </c>
      <c r="C20" s="611">
        <v>8.3000000000000007</v>
      </c>
      <c r="D20" s="607"/>
      <c r="E20" s="607"/>
      <c r="F20" s="607"/>
      <c r="G20" s="607"/>
    </row>
    <row r="21" spans="1:7" ht="15.75">
      <c r="A21" s="610" t="s">
        <v>1146</v>
      </c>
      <c r="B21" s="611" t="s">
        <v>254</v>
      </c>
      <c r="C21" s="614">
        <v>1269.1199999999999</v>
      </c>
      <c r="D21" s="607"/>
      <c r="E21" s="607"/>
      <c r="F21" s="607"/>
      <c r="G21" s="607"/>
    </row>
    <row r="22" spans="1:7" ht="15.75">
      <c r="A22" s="610" t="s">
        <v>1116</v>
      </c>
      <c r="B22" s="611" t="s">
        <v>254</v>
      </c>
      <c r="C22" s="611">
        <v>124.71</v>
      </c>
      <c r="D22" s="607"/>
      <c r="E22" s="607"/>
      <c r="F22" s="607"/>
      <c r="G22" s="607"/>
    </row>
    <row r="23" spans="1:7" ht="15.75">
      <c r="A23" s="610" t="s">
        <v>1166</v>
      </c>
      <c r="B23" s="611" t="s">
        <v>254</v>
      </c>
      <c r="C23" s="611">
        <v>206.11</v>
      </c>
      <c r="D23" s="607"/>
      <c r="E23" s="607"/>
      <c r="F23" s="607"/>
      <c r="G23" s="607"/>
    </row>
    <row r="24" spans="1:7" ht="15.75">
      <c r="A24" s="610" t="s">
        <v>1176</v>
      </c>
      <c r="B24" s="611" t="s">
        <v>254</v>
      </c>
      <c r="C24" s="611">
        <v>370.05</v>
      </c>
      <c r="D24" s="607"/>
      <c r="E24" s="607"/>
      <c r="F24" s="607"/>
      <c r="G24" s="607"/>
    </row>
    <row r="25" spans="1:7" ht="15.75">
      <c r="A25" s="610" t="s">
        <v>299</v>
      </c>
      <c r="B25" s="611" t="s">
        <v>254</v>
      </c>
      <c r="C25" s="611">
        <v>245.1</v>
      </c>
      <c r="D25" s="607"/>
      <c r="E25" s="607"/>
      <c r="F25" s="607"/>
      <c r="G25" s="607"/>
    </row>
    <row r="26" spans="1:7" ht="15.75">
      <c r="A26" s="610" t="s">
        <v>1177</v>
      </c>
      <c r="B26" s="611" t="s">
        <v>254</v>
      </c>
      <c r="C26" s="611">
        <v>655.33000000000004</v>
      </c>
      <c r="D26" s="607"/>
      <c r="E26" s="607"/>
      <c r="F26" s="607"/>
      <c r="G26" s="607"/>
    </row>
    <row r="27" spans="1:7" ht="15.75">
      <c r="A27" s="610" t="s">
        <v>1200</v>
      </c>
      <c r="B27" s="611" t="s">
        <v>1547</v>
      </c>
      <c r="C27" s="611">
        <v>25</v>
      </c>
      <c r="D27" s="607"/>
      <c r="E27" s="607"/>
      <c r="F27" s="607"/>
      <c r="G27" s="607"/>
    </row>
    <row r="28" spans="1:7" ht="15.75">
      <c r="A28" s="610" t="s">
        <v>1167</v>
      </c>
      <c r="B28" s="611" t="s">
        <v>254</v>
      </c>
      <c r="C28" s="611">
        <v>35.67</v>
      </c>
      <c r="D28" s="607"/>
      <c r="E28" s="607"/>
      <c r="F28" s="607"/>
      <c r="G28" s="607"/>
    </row>
    <row r="29" spans="1:7" ht="15.75">
      <c r="A29" s="610" t="s">
        <v>458</v>
      </c>
      <c r="B29" s="611" t="s">
        <v>254</v>
      </c>
      <c r="C29" s="611">
        <v>10.7</v>
      </c>
      <c r="D29" s="607"/>
      <c r="E29" s="607"/>
      <c r="F29" s="607"/>
      <c r="G29" s="607"/>
    </row>
    <row r="30" spans="1:7" ht="15.75">
      <c r="A30" s="610" t="s">
        <v>1168</v>
      </c>
      <c r="B30" s="611" t="s">
        <v>254</v>
      </c>
      <c r="C30" s="611">
        <v>8.51</v>
      </c>
      <c r="D30" s="607"/>
      <c r="E30" s="607"/>
      <c r="F30" s="607"/>
      <c r="G30" s="607"/>
    </row>
    <row r="31" spans="1:7" ht="15.75">
      <c r="A31" s="610" t="s">
        <v>531</v>
      </c>
      <c r="B31" s="611" t="s">
        <v>1115</v>
      </c>
      <c r="C31" s="614">
        <v>1108.3</v>
      </c>
      <c r="D31" s="607"/>
      <c r="E31" s="607"/>
      <c r="F31" s="607"/>
      <c r="G31" s="607"/>
    </row>
    <row r="32" spans="1:7" ht="15.75">
      <c r="A32" s="610" t="s">
        <v>1178</v>
      </c>
      <c r="B32" s="611" t="s">
        <v>252</v>
      </c>
      <c r="C32" s="611">
        <v>34.049999999999997</v>
      </c>
      <c r="D32" s="607"/>
      <c r="E32" s="607"/>
      <c r="F32" s="607"/>
      <c r="G32" s="607"/>
    </row>
    <row r="33" spans="1:7" ht="15.75">
      <c r="A33" s="610" t="s">
        <v>1179</v>
      </c>
      <c r="B33" s="611" t="s">
        <v>66</v>
      </c>
      <c r="C33" s="611">
        <v>37.799999999999997</v>
      </c>
      <c r="D33" s="607"/>
      <c r="E33" s="607"/>
      <c r="F33" s="607"/>
      <c r="G33" s="607"/>
    </row>
    <row r="34" spans="1:7" ht="15.75">
      <c r="A34" s="610" t="s">
        <v>1143</v>
      </c>
      <c r="B34" s="611" t="s">
        <v>254</v>
      </c>
      <c r="C34" s="611">
        <v>0.56999999999999995</v>
      </c>
      <c r="D34" s="607"/>
      <c r="E34" s="607"/>
      <c r="F34" s="607"/>
      <c r="G34" s="607"/>
    </row>
    <row r="35" spans="1:7" ht="15.75">
      <c r="A35" s="608" t="s">
        <v>1102</v>
      </c>
      <c r="B35" s="595"/>
      <c r="C35" s="595"/>
      <c r="D35" s="607"/>
      <c r="E35" s="607"/>
      <c r="F35" s="607"/>
      <c r="G35" s="607"/>
    </row>
    <row r="36" spans="1:7" ht="15.75">
      <c r="A36" s="608" t="s">
        <v>1103</v>
      </c>
      <c r="B36" s="609" t="s">
        <v>1104</v>
      </c>
      <c r="C36" s="609">
        <v>2</v>
      </c>
      <c r="D36" s="607"/>
      <c r="E36" s="607"/>
      <c r="F36" s="607"/>
      <c r="G36" s="607"/>
    </row>
    <row r="37" spans="1:7" ht="15.75">
      <c r="A37" s="610" t="s">
        <v>1180</v>
      </c>
      <c r="B37" s="611" t="s">
        <v>1106</v>
      </c>
      <c r="C37" s="595">
        <v>2</v>
      </c>
      <c r="D37" s="607"/>
      <c r="E37" s="607"/>
      <c r="F37" s="607"/>
      <c r="G37" s="607"/>
    </row>
    <row r="38" spans="1:7" ht="15.75">
      <c r="A38" s="610" t="s">
        <v>874</v>
      </c>
      <c r="B38" s="611" t="s">
        <v>1104</v>
      </c>
      <c r="C38" s="595">
        <v>2</v>
      </c>
      <c r="D38" s="607"/>
      <c r="E38" s="607"/>
      <c r="F38" s="607"/>
      <c r="G38" s="607"/>
    </row>
    <row r="39" spans="1:7" ht="15.75">
      <c r="A39" s="608" t="s">
        <v>1150</v>
      </c>
      <c r="B39" s="595"/>
      <c r="C39" s="610"/>
      <c r="D39" s="607"/>
      <c r="E39" s="607"/>
      <c r="F39" s="607"/>
      <c r="G39" s="607"/>
    </row>
    <row r="40" spans="1:7" ht="15.75">
      <c r="A40" s="610" t="s">
        <v>1153</v>
      </c>
      <c r="B40" s="611" t="s">
        <v>66</v>
      </c>
      <c r="C40" s="611">
        <v>64</v>
      </c>
      <c r="D40" s="607"/>
      <c r="E40" s="607"/>
      <c r="F40" s="607"/>
      <c r="G40" s="607"/>
    </row>
    <row r="41" spans="1:7" ht="15.75">
      <c r="A41" s="610" t="s">
        <v>1154</v>
      </c>
      <c r="B41" s="611" t="s">
        <v>1106</v>
      </c>
      <c r="C41" s="611">
        <v>33</v>
      </c>
      <c r="D41" s="607"/>
      <c r="E41" s="607"/>
      <c r="F41" s="607"/>
      <c r="G41" s="607"/>
    </row>
    <row r="42" spans="1:7" ht="15.75">
      <c r="A42" s="610" t="s">
        <v>1155</v>
      </c>
      <c r="B42" s="611" t="s">
        <v>1156</v>
      </c>
      <c r="C42" s="611">
        <v>1</v>
      </c>
      <c r="D42" s="607"/>
      <c r="E42" s="607"/>
      <c r="F42" s="607"/>
      <c r="G42" s="607"/>
    </row>
    <row r="43" spans="1:7" ht="15.75">
      <c r="A43" s="610" t="s">
        <v>1157</v>
      </c>
      <c r="B43" s="611" t="s">
        <v>254</v>
      </c>
      <c r="C43" s="611">
        <v>5.48</v>
      </c>
      <c r="D43" s="607"/>
      <c r="E43" s="607"/>
      <c r="F43" s="607"/>
      <c r="G43" s="607"/>
    </row>
    <row r="44" spans="1:7" ht="15.75">
      <c r="A44" s="610" t="s">
        <v>1181</v>
      </c>
      <c r="B44" s="611" t="s">
        <v>254</v>
      </c>
      <c r="C44" s="611">
        <v>5.78</v>
      </c>
      <c r="D44" s="607"/>
      <c r="E44" s="607"/>
      <c r="F44" s="607"/>
      <c r="G44" s="607"/>
    </row>
    <row r="45" spans="1:7" ht="15.75">
      <c r="A45" s="593" t="s">
        <v>1120</v>
      </c>
      <c r="B45" s="595"/>
      <c r="C45" s="595"/>
      <c r="D45" s="607"/>
      <c r="E45" s="607"/>
      <c r="F45" s="607"/>
      <c r="G45" s="607"/>
    </row>
    <row r="46" spans="1:7" ht="15.75">
      <c r="A46" s="610" t="s">
        <v>1182</v>
      </c>
      <c r="B46" s="595" t="s">
        <v>254</v>
      </c>
      <c r="C46" s="605">
        <v>1269.1199999999999</v>
      </c>
      <c r="D46" s="607"/>
      <c r="E46" s="607"/>
      <c r="F46" s="607"/>
      <c r="G46" s="607"/>
    </row>
    <row r="47" spans="1:7" ht="15.75">
      <c r="A47" s="610" t="s">
        <v>1183</v>
      </c>
      <c r="B47" s="595" t="s">
        <v>254</v>
      </c>
      <c r="C47" s="595"/>
      <c r="D47" s="607"/>
      <c r="E47" s="607"/>
      <c r="F47" s="607"/>
      <c r="G47" s="607"/>
    </row>
    <row r="48" spans="1:7" ht="15.75">
      <c r="A48" s="608" t="s">
        <v>1553</v>
      </c>
      <c r="B48" s="609"/>
      <c r="C48" s="608"/>
      <c r="D48" s="606"/>
      <c r="E48" s="606"/>
      <c r="F48" s="606"/>
      <c r="G48" s="606"/>
    </row>
    <row r="49" spans="1:7" ht="15.75">
      <c r="A49" s="608" t="s">
        <v>1185</v>
      </c>
      <c r="B49" s="609"/>
      <c r="C49" s="608"/>
      <c r="D49" s="607"/>
      <c r="E49" s="607"/>
      <c r="F49" s="607"/>
      <c r="G49" s="607"/>
    </row>
    <row r="50" spans="1:7" ht="15.75">
      <c r="A50" s="610" t="s">
        <v>539</v>
      </c>
      <c r="B50" s="611" t="s">
        <v>254</v>
      </c>
      <c r="C50" s="610">
        <v>2.82</v>
      </c>
      <c r="D50" s="607"/>
      <c r="E50" s="607"/>
      <c r="F50" s="607"/>
      <c r="G50" s="607"/>
    </row>
    <row r="51" spans="1:7" ht="15.75">
      <c r="A51" s="610" t="s">
        <v>1116</v>
      </c>
      <c r="B51" s="611" t="s">
        <v>254</v>
      </c>
      <c r="C51" s="610">
        <v>47.05</v>
      </c>
      <c r="D51" s="607"/>
      <c r="E51" s="607"/>
      <c r="F51" s="607"/>
      <c r="G51" s="607"/>
    </row>
    <row r="52" spans="1:7" ht="15.75">
      <c r="A52" s="610" t="s">
        <v>299</v>
      </c>
      <c r="B52" s="611" t="s">
        <v>254</v>
      </c>
      <c r="C52" s="611">
        <v>25.03</v>
      </c>
      <c r="D52" s="607"/>
      <c r="E52" s="607"/>
      <c r="F52" s="607"/>
      <c r="G52" s="607"/>
    </row>
    <row r="53" spans="1:7" ht="15.75">
      <c r="A53" s="610" t="s">
        <v>1186</v>
      </c>
      <c r="B53" s="611" t="s">
        <v>254</v>
      </c>
      <c r="C53" s="610">
        <v>7.83</v>
      </c>
      <c r="D53" s="607"/>
      <c r="E53" s="607"/>
      <c r="F53" s="607"/>
      <c r="G53" s="607"/>
    </row>
    <row r="54" spans="1:7" ht="15.75">
      <c r="A54" s="610" t="s">
        <v>545</v>
      </c>
      <c r="B54" s="611" t="s">
        <v>254</v>
      </c>
      <c r="C54" s="610">
        <v>4.8</v>
      </c>
      <c r="D54" s="607"/>
      <c r="E54" s="607"/>
      <c r="F54" s="607"/>
      <c r="G54" s="607"/>
    </row>
    <row r="55" spans="1:7" ht="15.75">
      <c r="A55" s="610" t="s">
        <v>1187</v>
      </c>
      <c r="B55" s="611" t="s">
        <v>254</v>
      </c>
      <c r="C55" s="610">
        <v>19.79</v>
      </c>
      <c r="D55" s="607"/>
      <c r="E55" s="607"/>
      <c r="F55" s="607"/>
      <c r="G55" s="607"/>
    </row>
    <row r="56" spans="1:7" ht="15.75">
      <c r="A56" s="610" t="s">
        <v>1201</v>
      </c>
      <c r="B56" s="611" t="s">
        <v>1115</v>
      </c>
      <c r="C56" s="610">
        <v>265.66000000000003</v>
      </c>
      <c r="D56" s="607"/>
      <c r="E56" s="607"/>
      <c r="F56" s="607"/>
      <c r="G56" s="607"/>
    </row>
    <row r="57" spans="1:7" ht="15.75">
      <c r="A57" s="610" t="s">
        <v>1188</v>
      </c>
      <c r="B57" s="611" t="s">
        <v>252</v>
      </c>
      <c r="C57" s="610">
        <v>50.58</v>
      </c>
      <c r="D57" s="607"/>
      <c r="E57" s="607"/>
      <c r="F57" s="607"/>
      <c r="G57" s="607"/>
    </row>
    <row r="58" spans="1:7" ht="15.75">
      <c r="A58" s="610" t="s">
        <v>1189</v>
      </c>
      <c r="B58" s="611" t="s">
        <v>254</v>
      </c>
      <c r="C58" s="610">
        <v>0.12</v>
      </c>
      <c r="D58" s="607"/>
      <c r="E58" s="607"/>
      <c r="F58" s="607"/>
      <c r="G58" s="607"/>
    </row>
    <row r="59" spans="1:7" ht="15.75">
      <c r="A59" s="610" t="s">
        <v>1190</v>
      </c>
      <c r="B59" s="611" t="s">
        <v>66</v>
      </c>
      <c r="C59" s="610">
        <v>7.8</v>
      </c>
      <c r="D59" s="607"/>
      <c r="E59" s="607"/>
      <c r="F59" s="607"/>
      <c r="G59" s="607"/>
    </row>
    <row r="60" spans="1:7" ht="15.75">
      <c r="A60" s="610" t="s">
        <v>1191</v>
      </c>
      <c r="B60" s="611" t="s">
        <v>252</v>
      </c>
      <c r="C60" s="610">
        <v>3.38</v>
      </c>
      <c r="D60" s="607"/>
      <c r="E60" s="607"/>
      <c r="F60" s="607"/>
      <c r="G60" s="607"/>
    </row>
    <row r="61" spans="1:7" ht="15.75">
      <c r="A61" s="610" t="s">
        <v>1192</v>
      </c>
      <c r="B61" s="611" t="s">
        <v>254</v>
      </c>
      <c r="C61" s="610">
        <v>0.34</v>
      </c>
      <c r="D61" s="607"/>
      <c r="E61" s="607"/>
      <c r="F61" s="607"/>
      <c r="G61" s="607"/>
    </row>
    <row r="62" spans="1:7" ht="15.75">
      <c r="A62" s="610" t="s">
        <v>1193</v>
      </c>
      <c r="B62" s="611" t="s">
        <v>252</v>
      </c>
      <c r="C62" s="610">
        <v>2.91</v>
      </c>
      <c r="D62" s="607"/>
      <c r="E62" s="607"/>
      <c r="F62" s="607"/>
      <c r="G62" s="607"/>
    </row>
    <row r="63" spans="1:7" ht="15.75">
      <c r="A63" s="608" t="s">
        <v>1163</v>
      </c>
      <c r="B63" s="609"/>
      <c r="C63" s="610"/>
      <c r="D63" s="607"/>
      <c r="E63" s="607"/>
      <c r="F63" s="607"/>
      <c r="G63" s="607"/>
    </row>
    <row r="64" spans="1:7" ht="15.75">
      <c r="A64" s="610" t="s">
        <v>1045</v>
      </c>
      <c r="B64" s="611" t="s">
        <v>254</v>
      </c>
      <c r="C64" s="610">
        <v>1.89</v>
      </c>
      <c r="D64" s="607"/>
      <c r="E64" s="607"/>
      <c r="F64" s="607"/>
      <c r="G64" s="607"/>
    </row>
    <row r="65" spans="1:7" ht="15.75">
      <c r="A65" s="610" t="s">
        <v>1056</v>
      </c>
      <c r="B65" s="611" t="s">
        <v>252</v>
      </c>
      <c r="C65" s="610">
        <v>5.9</v>
      </c>
      <c r="D65" s="607"/>
      <c r="E65" s="607"/>
      <c r="F65" s="607"/>
      <c r="G65" s="607"/>
    </row>
    <row r="66" spans="1:7" ht="15.75">
      <c r="A66" s="610" t="s">
        <v>1057</v>
      </c>
      <c r="B66" s="611" t="s">
        <v>252</v>
      </c>
      <c r="C66" s="610">
        <v>5.9</v>
      </c>
      <c r="D66" s="607"/>
      <c r="E66" s="607"/>
      <c r="F66" s="607"/>
      <c r="G66" s="607"/>
    </row>
    <row r="67" spans="1:7" ht="15.75">
      <c r="A67" s="610" t="s">
        <v>1058</v>
      </c>
      <c r="B67" s="611" t="s">
        <v>252</v>
      </c>
      <c r="C67" s="610">
        <v>5.9</v>
      </c>
      <c r="D67" s="607"/>
      <c r="E67" s="607"/>
      <c r="F67" s="607"/>
      <c r="G67" s="607"/>
    </row>
    <row r="68" spans="1:7" ht="15.75">
      <c r="A68" s="608" t="s">
        <v>1082</v>
      </c>
      <c r="B68" s="611"/>
      <c r="C68" s="610"/>
      <c r="D68" s="607"/>
      <c r="E68" s="607"/>
      <c r="F68" s="607"/>
      <c r="G68" s="607"/>
    </row>
    <row r="69" spans="1:7" ht="15.75">
      <c r="A69" s="610" t="s">
        <v>1083</v>
      </c>
      <c r="B69" s="611" t="s">
        <v>66</v>
      </c>
      <c r="C69" s="611">
        <v>3.5</v>
      </c>
      <c r="D69" s="607"/>
      <c r="E69" s="607"/>
      <c r="F69" s="607"/>
      <c r="G69" s="607"/>
    </row>
    <row r="70" spans="1:7" ht="15.75">
      <c r="A70" s="610" t="s">
        <v>1084</v>
      </c>
      <c r="B70" s="611" t="s">
        <v>254</v>
      </c>
      <c r="C70" s="611">
        <v>1.36</v>
      </c>
      <c r="D70" s="607"/>
      <c r="E70" s="607"/>
      <c r="F70" s="607"/>
      <c r="G70" s="607"/>
    </row>
    <row r="71" spans="1:7" ht="15.75">
      <c r="A71" s="610" t="s">
        <v>1066</v>
      </c>
      <c r="B71" s="611" t="s">
        <v>252</v>
      </c>
      <c r="C71" s="611">
        <v>9.25</v>
      </c>
      <c r="D71" s="607"/>
      <c r="E71" s="607"/>
      <c r="F71" s="607"/>
      <c r="G71" s="607"/>
    </row>
    <row r="72" spans="1:7" ht="15.75">
      <c r="A72" s="610" t="s">
        <v>346</v>
      </c>
      <c r="B72" s="611" t="s">
        <v>252</v>
      </c>
      <c r="C72" s="611">
        <v>13.26</v>
      </c>
      <c r="D72" s="607"/>
      <c r="E72" s="607"/>
      <c r="F72" s="607"/>
      <c r="G72" s="607"/>
    </row>
  </sheetData>
  <mergeCells count="5">
    <mergeCell ref="A1:A2"/>
    <mergeCell ref="B1:B2"/>
    <mergeCell ref="C1:C2"/>
    <mergeCell ref="D1:G1"/>
    <mergeCell ref="E2:G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1D461-0A13-4279-98A4-8A8F3575A7D6}">
  <sheetPr codeName="Sheet17"/>
  <dimension ref="A1:G49"/>
  <sheetViews>
    <sheetView workbookViewId="0">
      <selection activeCell="N23" sqref="N23"/>
    </sheetView>
  </sheetViews>
  <sheetFormatPr defaultRowHeight="14.25"/>
  <cols>
    <col min="1" max="1" width="52.25" customWidth="1"/>
  </cols>
  <sheetData>
    <row r="1" spans="1:7" ht="15.75">
      <c r="A1" s="760" t="s">
        <v>1130</v>
      </c>
      <c r="B1" s="760" t="s">
        <v>2</v>
      </c>
      <c r="C1" s="760" t="s">
        <v>1536</v>
      </c>
      <c r="D1" s="760" t="s">
        <v>3</v>
      </c>
      <c r="E1" s="760"/>
      <c r="F1" s="760"/>
      <c r="G1" s="760"/>
    </row>
    <row r="2" spans="1:7" ht="31.5">
      <c r="A2" s="760"/>
      <c r="B2" s="760"/>
      <c r="C2" s="760"/>
      <c r="D2" s="592" t="s">
        <v>1537</v>
      </c>
      <c r="E2" s="760" t="s">
        <v>1538</v>
      </c>
      <c r="F2" s="760"/>
      <c r="G2" s="760"/>
    </row>
    <row r="3" spans="1:7" ht="15.75">
      <c r="A3" s="593" t="s">
        <v>1550</v>
      </c>
      <c r="B3" s="592"/>
      <c r="C3" s="593"/>
      <c r="D3" s="606"/>
      <c r="E3" s="606"/>
      <c r="F3" s="606"/>
      <c r="G3" s="606"/>
    </row>
    <row r="4" spans="1:7" ht="15.75">
      <c r="A4" s="608" t="s">
        <v>1163</v>
      </c>
      <c r="B4" s="609"/>
      <c r="C4" s="610"/>
      <c r="D4" s="607"/>
      <c r="E4" s="607"/>
      <c r="F4" s="607"/>
      <c r="G4" s="607"/>
    </row>
    <row r="5" spans="1:7" ht="15.75">
      <c r="A5" s="610" t="s">
        <v>1056</v>
      </c>
      <c r="B5" s="611" t="s">
        <v>252</v>
      </c>
      <c r="C5" s="610">
        <v>44.85</v>
      </c>
      <c r="D5" s="607"/>
      <c r="E5" s="607"/>
      <c r="F5" s="607"/>
      <c r="G5" s="607"/>
    </row>
    <row r="6" spans="1:7" ht="15.75">
      <c r="A6" s="594" t="s">
        <v>1172</v>
      </c>
      <c r="B6" s="595" t="s">
        <v>252</v>
      </c>
      <c r="C6" s="594">
        <v>44.85</v>
      </c>
      <c r="D6" s="607"/>
      <c r="E6" s="607"/>
      <c r="F6" s="607"/>
      <c r="G6" s="607"/>
    </row>
    <row r="7" spans="1:7" ht="15.75">
      <c r="A7" s="610" t="s">
        <v>1164</v>
      </c>
      <c r="B7" s="611" t="s">
        <v>254</v>
      </c>
      <c r="C7" s="610">
        <v>10.18</v>
      </c>
      <c r="D7" s="607"/>
      <c r="E7" s="607"/>
      <c r="F7" s="607"/>
      <c r="G7" s="607"/>
    </row>
    <row r="8" spans="1:7" ht="15.75">
      <c r="A8" s="610" t="s">
        <v>461</v>
      </c>
      <c r="B8" s="611" t="s">
        <v>254</v>
      </c>
      <c r="C8" s="610">
        <v>0.2</v>
      </c>
      <c r="D8" s="607"/>
      <c r="E8" s="607"/>
      <c r="F8" s="607"/>
      <c r="G8" s="607"/>
    </row>
    <row r="9" spans="1:7" ht="15.75">
      <c r="A9" s="610" t="s">
        <v>462</v>
      </c>
      <c r="B9" s="595" t="s">
        <v>254</v>
      </c>
      <c r="C9" s="595">
        <v>9.9499999999999993</v>
      </c>
      <c r="D9" s="607"/>
      <c r="E9" s="607"/>
      <c r="F9" s="607"/>
      <c r="G9" s="607"/>
    </row>
    <row r="10" spans="1:7" ht="15.75">
      <c r="A10" s="608" t="s">
        <v>1082</v>
      </c>
      <c r="B10" s="611"/>
      <c r="C10" s="610"/>
      <c r="D10" s="607"/>
      <c r="E10" s="607"/>
      <c r="F10" s="607"/>
      <c r="G10" s="607"/>
    </row>
    <row r="11" spans="1:7" ht="15.75">
      <c r="A11" s="610" t="s">
        <v>1083</v>
      </c>
      <c r="B11" s="611" t="s">
        <v>66</v>
      </c>
      <c r="C11" s="611">
        <v>45.41</v>
      </c>
      <c r="D11" s="607"/>
      <c r="E11" s="607"/>
      <c r="F11" s="607"/>
      <c r="G11" s="607"/>
    </row>
    <row r="12" spans="1:7" ht="15.75">
      <c r="A12" s="610" t="s">
        <v>1084</v>
      </c>
      <c r="B12" s="611" t="s">
        <v>254</v>
      </c>
      <c r="C12" s="611">
        <v>3.18</v>
      </c>
      <c r="D12" s="607"/>
      <c r="E12" s="607"/>
      <c r="F12" s="607"/>
      <c r="G12" s="607"/>
    </row>
    <row r="13" spans="1:7" ht="15.75">
      <c r="A13" s="610" t="s">
        <v>346</v>
      </c>
      <c r="B13" s="611" t="s">
        <v>252</v>
      </c>
      <c r="C13" s="611">
        <v>50.86</v>
      </c>
      <c r="D13" s="607"/>
      <c r="E13" s="607"/>
      <c r="F13" s="607"/>
      <c r="G13" s="607"/>
    </row>
    <row r="14" spans="1:7">
      <c r="A14" s="606" t="s">
        <v>1551</v>
      </c>
      <c r="B14" s="606"/>
      <c r="C14" s="606"/>
      <c r="D14" s="606"/>
      <c r="E14" s="606"/>
      <c r="F14" s="606"/>
      <c r="G14" s="606"/>
    </row>
    <row r="15" spans="1:7" ht="15.75">
      <c r="A15" s="608" t="s">
        <v>1163</v>
      </c>
      <c r="B15" s="609"/>
      <c r="C15" s="610"/>
      <c r="D15" s="607"/>
      <c r="E15" s="607"/>
      <c r="F15" s="607"/>
      <c r="G15" s="607"/>
    </row>
    <row r="16" spans="1:7" ht="15.75">
      <c r="A16" s="610" t="s">
        <v>1056</v>
      </c>
      <c r="B16" s="611" t="s">
        <v>252</v>
      </c>
      <c r="C16" s="610">
        <v>62.85</v>
      </c>
      <c r="D16" s="607"/>
      <c r="E16" s="607"/>
      <c r="F16" s="607"/>
      <c r="G16" s="607"/>
    </row>
    <row r="17" spans="1:7" ht="15.75">
      <c r="A17" s="610" t="s">
        <v>1057</v>
      </c>
      <c r="B17" s="611" t="s">
        <v>252</v>
      </c>
      <c r="C17" s="610">
        <v>62.85</v>
      </c>
      <c r="D17" s="607"/>
      <c r="E17" s="607"/>
      <c r="F17" s="607"/>
      <c r="G17" s="607"/>
    </row>
    <row r="18" spans="1:7" ht="15.75">
      <c r="A18" s="610" t="s">
        <v>1058</v>
      </c>
      <c r="B18" s="611" t="s">
        <v>252</v>
      </c>
      <c r="C18" s="610">
        <v>62.85</v>
      </c>
      <c r="D18" s="607"/>
      <c r="E18" s="607"/>
      <c r="F18" s="607"/>
      <c r="G18" s="607"/>
    </row>
    <row r="19" spans="1:7" ht="15.75">
      <c r="A19" s="608" t="s">
        <v>1135</v>
      </c>
      <c r="B19" s="611"/>
      <c r="C19" s="608"/>
      <c r="D19" s="607"/>
      <c r="E19" s="607"/>
      <c r="F19" s="607"/>
      <c r="G19" s="607"/>
    </row>
    <row r="20" spans="1:7" ht="15.75">
      <c r="A20" s="610" t="s">
        <v>1060</v>
      </c>
      <c r="B20" s="611" t="s">
        <v>66</v>
      </c>
      <c r="C20" s="612">
        <v>15.57</v>
      </c>
      <c r="D20" s="607"/>
      <c r="E20" s="607"/>
      <c r="F20" s="607"/>
      <c r="G20" s="607"/>
    </row>
    <row r="21" spans="1:7" ht="15.75">
      <c r="A21" s="610" t="s">
        <v>1061</v>
      </c>
      <c r="B21" s="611" t="s">
        <v>66</v>
      </c>
      <c r="C21" s="612">
        <v>3</v>
      </c>
      <c r="D21" s="607"/>
      <c r="E21" s="607"/>
      <c r="F21" s="607"/>
      <c r="G21" s="607"/>
    </row>
    <row r="22" spans="1:7" ht="15.75">
      <c r="A22" s="610" t="s">
        <v>1136</v>
      </c>
      <c r="B22" s="611" t="s">
        <v>254</v>
      </c>
      <c r="C22" s="612">
        <v>1.37</v>
      </c>
      <c r="D22" s="607"/>
      <c r="E22" s="607"/>
      <c r="F22" s="607"/>
      <c r="G22" s="607"/>
    </row>
    <row r="23" spans="1:7" ht="15.75">
      <c r="A23" s="610" t="s">
        <v>1137</v>
      </c>
      <c r="B23" s="611" t="s">
        <v>254</v>
      </c>
      <c r="C23" s="612">
        <v>47.96</v>
      </c>
      <c r="D23" s="607"/>
      <c r="E23" s="607"/>
      <c r="F23" s="607"/>
      <c r="G23" s="607"/>
    </row>
    <row r="24" spans="1:7" ht="15.75">
      <c r="A24" s="610" t="s">
        <v>1138</v>
      </c>
      <c r="B24" s="611" t="s">
        <v>254</v>
      </c>
      <c r="C24" s="612">
        <v>42.51</v>
      </c>
      <c r="D24" s="607"/>
      <c r="E24" s="607"/>
      <c r="F24" s="607"/>
      <c r="G24" s="607"/>
    </row>
    <row r="25" spans="1:7" ht="15.75">
      <c r="A25" s="610" t="s">
        <v>1139</v>
      </c>
      <c r="B25" s="611" t="s">
        <v>252</v>
      </c>
      <c r="C25" s="612">
        <v>99.66</v>
      </c>
      <c r="D25" s="607"/>
      <c r="E25" s="607"/>
      <c r="F25" s="607"/>
      <c r="G25" s="607"/>
    </row>
    <row r="26" spans="1:7" ht="15.75">
      <c r="A26" s="610" t="s">
        <v>1140</v>
      </c>
      <c r="B26" s="611" t="s">
        <v>252</v>
      </c>
      <c r="C26" s="612">
        <v>38.159999999999997</v>
      </c>
      <c r="D26" s="607"/>
      <c r="E26" s="607"/>
      <c r="F26" s="607"/>
      <c r="G26" s="607"/>
    </row>
    <row r="27" spans="1:7" ht="15.75">
      <c r="A27" s="610" t="s">
        <v>1141</v>
      </c>
      <c r="B27" s="611" t="s">
        <v>254</v>
      </c>
      <c r="C27" s="612">
        <v>0.12</v>
      </c>
      <c r="D27" s="607"/>
      <c r="E27" s="607"/>
      <c r="F27" s="607"/>
      <c r="G27" s="607"/>
    </row>
    <row r="28" spans="1:7" ht="15.75">
      <c r="A28" s="610" t="s">
        <v>432</v>
      </c>
      <c r="B28" s="611" t="s">
        <v>254</v>
      </c>
      <c r="C28" s="612">
        <v>65.8</v>
      </c>
      <c r="D28" s="607"/>
      <c r="E28" s="607"/>
      <c r="F28" s="607"/>
      <c r="G28" s="607"/>
    </row>
    <row r="29" spans="1:7" ht="15.75">
      <c r="A29" s="610" t="s">
        <v>1143</v>
      </c>
      <c r="B29" s="611" t="s">
        <v>254</v>
      </c>
      <c r="C29" s="612">
        <v>10.119999999999999</v>
      </c>
      <c r="D29" s="607"/>
      <c r="E29" s="607"/>
      <c r="F29" s="607"/>
      <c r="G29" s="607"/>
    </row>
    <row r="30" spans="1:7" ht="15.75">
      <c r="A30" s="610" t="s">
        <v>1144</v>
      </c>
      <c r="B30" s="611" t="s">
        <v>66</v>
      </c>
      <c r="C30" s="612">
        <v>19.2</v>
      </c>
      <c r="D30" s="607"/>
      <c r="E30" s="607"/>
      <c r="F30" s="607"/>
      <c r="G30" s="607"/>
    </row>
    <row r="31" spans="1:7" ht="15.75">
      <c r="A31" s="610" t="s">
        <v>1145</v>
      </c>
      <c r="B31" s="611" t="s">
        <v>254</v>
      </c>
      <c r="C31" s="612">
        <v>1.4</v>
      </c>
      <c r="D31" s="607"/>
      <c r="E31" s="607"/>
      <c r="F31" s="607"/>
      <c r="G31" s="607"/>
    </row>
    <row r="32" spans="1:7" ht="15.75">
      <c r="A32" s="610" t="s">
        <v>1116</v>
      </c>
      <c r="B32" s="611" t="s">
        <v>254</v>
      </c>
      <c r="C32" s="612">
        <v>63.33</v>
      </c>
      <c r="D32" s="607"/>
      <c r="E32" s="607"/>
      <c r="F32" s="607"/>
      <c r="G32" s="607"/>
    </row>
    <row r="33" spans="1:7" ht="15.75">
      <c r="A33" s="610" t="s">
        <v>1166</v>
      </c>
      <c r="B33" s="611" t="s">
        <v>254</v>
      </c>
      <c r="C33" s="612">
        <v>12.23</v>
      </c>
      <c r="D33" s="607"/>
      <c r="E33" s="607"/>
      <c r="F33" s="607"/>
      <c r="G33" s="607"/>
    </row>
    <row r="34" spans="1:7" ht="15.75">
      <c r="A34" s="610" t="s">
        <v>1147</v>
      </c>
      <c r="B34" s="611" t="s">
        <v>254</v>
      </c>
      <c r="C34" s="612">
        <v>61.07</v>
      </c>
      <c r="D34" s="607"/>
      <c r="E34" s="607"/>
      <c r="F34" s="607"/>
      <c r="G34" s="607"/>
    </row>
    <row r="35" spans="1:7" ht="15.75">
      <c r="A35" s="610" t="s">
        <v>299</v>
      </c>
      <c r="B35" s="611" t="s">
        <v>254</v>
      </c>
      <c r="C35" s="612">
        <v>11.05</v>
      </c>
      <c r="D35" s="607"/>
      <c r="E35" s="607"/>
      <c r="F35" s="607"/>
      <c r="G35" s="607"/>
    </row>
    <row r="36" spans="1:7" ht="15.75">
      <c r="A36" s="610" t="s">
        <v>467</v>
      </c>
      <c r="B36" s="611" t="s">
        <v>313</v>
      </c>
      <c r="C36" s="612">
        <v>13</v>
      </c>
      <c r="D36" s="607"/>
      <c r="E36" s="607"/>
      <c r="F36" s="607"/>
      <c r="G36" s="607"/>
    </row>
    <row r="37" spans="1:7" ht="15.75">
      <c r="A37" s="610" t="s">
        <v>1200</v>
      </c>
      <c r="B37" s="611" t="s">
        <v>1547</v>
      </c>
      <c r="C37" s="612">
        <v>8</v>
      </c>
      <c r="D37" s="607"/>
      <c r="E37" s="607"/>
      <c r="F37" s="607"/>
      <c r="G37" s="607"/>
    </row>
    <row r="38" spans="1:7" ht="15.75">
      <c r="A38" s="608" t="s">
        <v>1102</v>
      </c>
      <c r="B38" s="595"/>
      <c r="C38" s="595"/>
      <c r="D38" s="607"/>
      <c r="E38" s="607"/>
      <c r="F38" s="607"/>
      <c r="G38" s="607"/>
    </row>
    <row r="39" spans="1:7" ht="15.75">
      <c r="A39" s="608" t="s">
        <v>1103</v>
      </c>
      <c r="B39" s="609" t="s">
        <v>1104</v>
      </c>
      <c r="C39" s="613">
        <v>2</v>
      </c>
      <c r="D39" s="607"/>
      <c r="E39" s="607"/>
      <c r="F39" s="607"/>
      <c r="G39" s="607"/>
    </row>
    <row r="40" spans="1:7" ht="15.75">
      <c r="A40" s="610" t="s">
        <v>1105</v>
      </c>
      <c r="B40" s="611" t="s">
        <v>1106</v>
      </c>
      <c r="C40" s="595">
        <v>2</v>
      </c>
      <c r="D40" s="607"/>
      <c r="E40" s="607"/>
      <c r="F40" s="607"/>
      <c r="G40" s="607"/>
    </row>
    <row r="41" spans="1:7" ht="15.75">
      <c r="A41" s="610" t="s">
        <v>874</v>
      </c>
      <c r="B41" s="611" t="s">
        <v>1104</v>
      </c>
      <c r="C41" s="595">
        <v>2</v>
      </c>
      <c r="D41" s="607"/>
      <c r="E41" s="607"/>
      <c r="F41" s="607"/>
      <c r="G41" s="607"/>
    </row>
    <row r="42" spans="1:7" ht="15.75">
      <c r="A42" s="608" t="s">
        <v>1150</v>
      </c>
      <c r="B42" s="595"/>
      <c r="C42" s="610"/>
      <c r="D42" s="607"/>
      <c r="E42" s="607"/>
      <c r="F42" s="607"/>
      <c r="G42" s="607"/>
    </row>
    <row r="43" spans="1:7" ht="15.75">
      <c r="A43" s="610" t="s">
        <v>1153</v>
      </c>
      <c r="B43" s="611" t="s">
        <v>66</v>
      </c>
      <c r="C43" s="612">
        <v>46</v>
      </c>
      <c r="D43" s="607"/>
      <c r="E43" s="607"/>
      <c r="F43" s="607"/>
      <c r="G43" s="607"/>
    </row>
    <row r="44" spans="1:7" ht="15.75">
      <c r="A44" s="610" t="s">
        <v>1154</v>
      </c>
      <c r="B44" s="611" t="s">
        <v>1106</v>
      </c>
      <c r="C44" s="612">
        <v>24</v>
      </c>
      <c r="D44" s="607"/>
      <c r="E44" s="607"/>
      <c r="F44" s="607"/>
      <c r="G44" s="607"/>
    </row>
    <row r="45" spans="1:7" ht="15.75">
      <c r="A45" s="610" t="s">
        <v>1155</v>
      </c>
      <c r="B45" s="611" t="s">
        <v>1156</v>
      </c>
      <c r="C45" s="612">
        <v>1</v>
      </c>
      <c r="D45" s="607"/>
      <c r="E45" s="607"/>
      <c r="F45" s="607"/>
      <c r="G45" s="607"/>
    </row>
    <row r="46" spans="1:7" ht="15.75">
      <c r="A46" s="610" t="s">
        <v>1157</v>
      </c>
      <c r="B46" s="611" t="s">
        <v>254</v>
      </c>
      <c r="C46" s="611">
        <v>3.98</v>
      </c>
      <c r="D46" s="607"/>
      <c r="E46" s="607"/>
      <c r="F46" s="607"/>
      <c r="G46" s="607"/>
    </row>
    <row r="47" spans="1:7" ht="15.75">
      <c r="A47" s="610" t="s">
        <v>1116</v>
      </c>
      <c r="B47" s="611" t="s">
        <v>254</v>
      </c>
      <c r="C47" s="611">
        <v>4.2</v>
      </c>
      <c r="D47" s="607"/>
      <c r="E47" s="607"/>
      <c r="F47" s="607"/>
      <c r="G47" s="607"/>
    </row>
    <row r="48" spans="1:7" ht="15.75">
      <c r="A48" s="593" t="s">
        <v>1120</v>
      </c>
      <c r="B48" s="595"/>
      <c r="C48" s="595"/>
      <c r="D48" s="607"/>
      <c r="E48" s="607"/>
      <c r="F48" s="607"/>
      <c r="G48" s="607"/>
    </row>
    <row r="49" spans="1:7" ht="15.75">
      <c r="A49" s="610" t="s">
        <v>1173</v>
      </c>
      <c r="B49" s="595" t="s">
        <v>254</v>
      </c>
      <c r="C49" s="601">
        <v>38.35</v>
      </c>
      <c r="D49" s="607"/>
      <c r="E49" s="607"/>
      <c r="F49" s="607"/>
      <c r="G49" s="607"/>
    </row>
  </sheetData>
  <mergeCells count="5">
    <mergeCell ref="A1:A2"/>
    <mergeCell ref="B1:B2"/>
    <mergeCell ref="C1:C2"/>
    <mergeCell ref="D1:G1"/>
    <mergeCell ref="E2:G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87C48-E8DF-4E16-AFBE-73E58D4C67FC}">
  <sheetPr codeName="Sheet12"/>
  <dimension ref="A1:AC35"/>
  <sheetViews>
    <sheetView workbookViewId="0">
      <selection activeCell="A4" sqref="A4:B34"/>
    </sheetView>
  </sheetViews>
  <sheetFormatPr defaultRowHeight="14.25"/>
  <cols>
    <col min="1" max="1" width="7.125" bestFit="1" customWidth="1"/>
    <col min="2" max="2" width="8.125" bestFit="1" customWidth="1"/>
    <col min="3" max="3" width="9" bestFit="1" customWidth="1"/>
    <col min="4" max="4" width="11.25" bestFit="1" customWidth="1"/>
    <col min="5" max="5" width="11" bestFit="1" customWidth="1"/>
    <col min="6" max="6" width="7.875" bestFit="1" customWidth="1"/>
    <col min="7" max="7" width="11.125" bestFit="1" customWidth="1"/>
    <col min="8" max="8" width="13.25" bestFit="1" customWidth="1"/>
    <col min="9" max="9" width="9.875" bestFit="1" customWidth="1"/>
    <col min="10" max="12" width="15.625" bestFit="1" customWidth="1"/>
    <col min="13" max="13" width="16.375" bestFit="1" customWidth="1"/>
    <col min="14" max="14" width="16.25" bestFit="1" customWidth="1"/>
    <col min="15" max="15" width="9.25" bestFit="1" customWidth="1"/>
    <col min="16" max="16" width="8.125" bestFit="1" customWidth="1"/>
    <col min="17" max="17" width="10" bestFit="1" customWidth="1"/>
    <col min="18" max="18" width="7.875" bestFit="1" customWidth="1"/>
    <col min="19" max="19" width="11.125" bestFit="1" customWidth="1"/>
    <col min="20" max="20" width="13.25" bestFit="1" customWidth="1"/>
    <col min="21" max="21" width="9.875" bestFit="1" customWidth="1"/>
    <col min="22" max="24" width="15.625" bestFit="1" customWidth="1"/>
    <col min="25" max="25" width="16.375" bestFit="1" customWidth="1"/>
    <col min="26" max="26" width="16.25" bestFit="1" customWidth="1"/>
    <col min="27" max="27" width="9.25" bestFit="1" customWidth="1"/>
    <col min="28" max="28" width="8.125" bestFit="1" customWidth="1"/>
    <col min="29" max="29" width="10" bestFit="1" customWidth="1"/>
  </cols>
  <sheetData>
    <row r="1" spans="1:29">
      <c r="A1" s="763" t="s">
        <v>1226</v>
      </c>
      <c r="B1" s="763"/>
      <c r="C1" s="763"/>
      <c r="D1" s="763"/>
      <c r="E1" s="763"/>
      <c r="F1" s="763"/>
      <c r="G1" s="763"/>
      <c r="H1" s="763"/>
      <c r="I1" s="763"/>
      <c r="J1" s="763"/>
      <c r="K1" s="763"/>
      <c r="L1" s="763"/>
      <c r="M1" s="763"/>
      <c r="N1" s="763"/>
      <c r="O1" s="763"/>
      <c r="P1" s="763"/>
      <c r="Q1" s="763"/>
      <c r="R1" s="763"/>
      <c r="S1" s="763"/>
      <c r="T1" s="763"/>
      <c r="U1" s="763"/>
      <c r="V1" s="763"/>
      <c r="W1" s="763"/>
      <c r="X1" s="763"/>
      <c r="Y1" s="763"/>
      <c r="Z1" s="763"/>
      <c r="AA1" s="763"/>
      <c r="AB1" s="763"/>
      <c r="AC1" s="763"/>
    </row>
    <row r="2" spans="1:29">
      <c r="A2" s="763" t="s">
        <v>657</v>
      </c>
      <c r="B2" s="763" t="s">
        <v>658</v>
      </c>
      <c r="C2" s="763" t="s">
        <v>659</v>
      </c>
      <c r="D2" s="763"/>
      <c r="E2" s="763"/>
      <c r="F2" s="763"/>
      <c r="G2" s="763"/>
      <c r="H2" s="763"/>
      <c r="I2" s="763"/>
      <c r="J2" s="763"/>
      <c r="K2" s="763"/>
      <c r="L2" s="763"/>
      <c r="M2" s="763"/>
      <c r="N2" s="763"/>
      <c r="O2" s="763"/>
      <c r="P2" s="763"/>
      <c r="Q2" s="763"/>
      <c r="R2" s="763" t="s">
        <v>660</v>
      </c>
      <c r="S2" s="763"/>
      <c r="T2" s="763"/>
      <c r="U2" s="763"/>
      <c r="V2" s="763"/>
      <c r="W2" s="763"/>
      <c r="X2" s="763"/>
      <c r="Y2" s="763"/>
      <c r="Z2" s="763"/>
      <c r="AA2" s="763"/>
      <c r="AB2" s="763"/>
      <c r="AC2" s="763"/>
    </row>
    <row r="3" spans="1:29">
      <c r="A3" s="763"/>
      <c r="B3" s="763"/>
      <c r="C3" s="513" t="s">
        <v>1227</v>
      </c>
      <c r="D3" s="513" t="s">
        <v>1228</v>
      </c>
      <c r="E3" s="513" t="s">
        <v>1229</v>
      </c>
      <c r="F3" s="513" t="s">
        <v>1230</v>
      </c>
      <c r="G3" s="513" t="s">
        <v>1231</v>
      </c>
      <c r="H3" s="513" t="s">
        <v>665</v>
      </c>
      <c r="I3" s="513" t="s">
        <v>663</v>
      </c>
      <c r="J3" s="513" t="s">
        <v>661</v>
      </c>
      <c r="K3" s="513" t="s">
        <v>662</v>
      </c>
      <c r="L3" s="513" t="s">
        <v>1232</v>
      </c>
      <c r="M3" s="513" t="s">
        <v>1233</v>
      </c>
      <c r="N3" s="513" t="s">
        <v>669</v>
      </c>
      <c r="O3" s="513" t="s">
        <v>1234</v>
      </c>
      <c r="P3" s="513" t="s">
        <v>1235</v>
      </c>
      <c r="Q3" s="513" t="s">
        <v>1236</v>
      </c>
      <c r="R3" s="513" t="s">
        <v>1230</v>
      </c>
      <c r="S3" s="513" t="s">
        <v>1231</v>
      </c>
      <c r="T3" s="513" t="s">
        <v>665</v>
      </c>
      <c r="U3" s="513" t="s">
        <v>663</v>
      </c>
      <c r="V3" s="513" t="s">
        <v>661</v>
      </c>
      <c r="W3" s="513" t="s">
        <v>662</v>
      </c>
      <c r="X3" s="513" t="s">
        <v>1232</v>
      </c>
      <c r="Y3" s="513" t="s">
        <v>1233</v>
      </c>
      <c r="Z3" s="513" t="s">
        <v>669</v>
      </c>
      <c r="AA3" s="513" t="s">
        <v>1234</v>
      </c>
      <c r="AB3" s="513" t="s">
        <v>1235</v>
      </c>
      <c r="AC3" s="513" t="s">
        <v>1236</v>
      </c>
    </row>
    <row r="4" spans="1:29">
      <c r="A4" s="513" t="s">
        <v>1237</v>
      </c>
      <c r="B4" s="512"/>
      <c r="C4" s="513" t="s">
        <v>1238</v>
      </c>
      <c r="D4" s="513" t="s">
        <v>1239</v>
      </c>
      <c r="E4" s="513" t="s">
        <v>1240</v>
      </c>
      <c r="F4" s="513" t="s">
        <v>1241</v>
      </c>
      <c r="G4" s="513" t="s">
        <v>1242</v>
      </c>
      <c r="H4" s="513" t="s">
        <v>1243</v>
      </c>
      <c r="I4" s="513" t="s">
        <v>1244</v>
      </c>
      <c r="J4" s="513" t="s">
        <v>1245</v>
      </c>
      <c r="K4" s="513" t="s">
        <v>1246</v>
      </c>
      <c r="L4" s="513" t="s">
        <v>1247</v>
      </c>
      <c r="M4" s="513" t="s">
        <v>1248</v>
      </c>
      <c r="N4" s="513" t="s">
        <v>1249</v>
      </c>
      <c r="O4" s="513" t="s">
        <v>1245</v>
      </c>
      <c r="P4" s="513" t="s">
        <v>1245</v>
      </c>
      <c r="Q4" s="513" t="s">
        <v>1250</v>
      </c>
      <c r="R4" s="512"/>
      <c r="S4" s="512"/>
      <c r="T4" s="512"/>
      <c r="U4" s="512"/>
      <c r="V4" s="512"/>
      <c r="W4" s="512"/>
      <c r="X4" s="512"/>
      <c r="Y4" s="512"/>
      <c r="Z4" s="512"/>
      <c r="AA4" s="512"/>
      <c r="AB4" s="512"/>
      <c r="AC4" s="512"/>
    </row>
    <row r="5" spans="1:29">
      <c r="A5" s="512"/>
      <c r="B5" s="513" t="s">
        <v>1251</v>
      </c>
      <c r="C5" s="512"/>
      <c r="D5" s="512"/>
      <c r="E5" s="512"/>
      <c r="F5" s="512"/>
      <c r="G5" s="512"/>
      <c r="H5" s="512"/>
      <c r="I5" s="512"/>
      <c r="J5" s="512"/>
      <c r="K5" s="512"/>
      <c r="L5" s="512"/>
      <c r="M5" s="512"/>
      <c r="N5" s="512"/>
      <c r="O5" s="512"/>
      <c r="P5" s="512"/>
      <c r="Q5" s="512"/>
      <c r="R5" s="513" t="s">
        <v>1252</v>
      </c>
      <c r="S5" s="513" t="s">
        <v>1253</v>
      </c>
      <c r="T5" s="513" t="s">
        <v>1254</v>
      </c>
      <c r="U5" s="513" t="s">
        <v>1255</v>
      </c>
      <c r="V5" s="513" t="s">
        <v>1256</v>
      </c>
      <c r="W5" s="513" t="s">
        <v>1257</v>
      </c>
      <c r="X5" s="513" t="s">
        <v>1258</v>
      </c>
      <c r="Y5" s="513" t="s">
        <v>1259</v>
      </c>
      <c r="Z5" s="513" t="s">
        <v>1260</v>
      </c>
      <c r="AA5" s="513" t="s">
        <v>1256</v>
      </c>
      <c r="AB5" s="513" t="s">
        <v>1261</v>
      </c>
      <c r="AC5" s="513" t="s">
        <v>1262</v>
      </c>
    </row>
    <row r="6" spans="1:29">
      <c r="A6" s="513">
        <v>3</v>
      </c>
      <c r="B6" s="512"/>
      <c r="C6" s="513" t="s">
        <v>1238</v>
      </c>
      <c r="D6" s="513" t="s">
        <v>1239</v>
      </c>
      <c r="E6" s="513" t="s">
        <v>1240</v>
      </c>
      <c r="F6" s="513" t="s">
        <v>1241</v>
      </c>
      <c r="G6" s="513" t="s">
        <v>1242</v>
      </c>
      <c r="H6" s="513" t="s">
        <v>1263</v>
      </c>
      <c r="I6" s="513" t="s">
        <v>1264</v>
      </c>
      <c r="J6" s="513" t="s">
        <v>1245</v>
      </c>
      <c r="K6" s="513" t="s">
        <v>1265</v>
      </c>
      <c r="L6" s="513" t="s">
        <v>1266</v>
      </c>
      <c r="M6" s="513" t="s">
        <v>1267</v>
      </c>
      <c r="N6" s="513" t="s">
        <v>1249</v>
      </c>
      <c r="O6" s="513" t="s">
        <v>1245</v>
      </c>
      <c r="P6" s="513" t="s">
        <v>1268</v>
      </c>
      <c r="Q6" s="513" t="s">
        <v>1250</v>
      </c>
      <c r="R6" s="512"/>
      <c r="S6" s="512"/>
      <c r="T6" s="512"/>
      <c r="U6" s="512"/>
      <c r="V6" s="512"/>
      <c r="W6" s="512"/>
      <c r="X6" s="512"/>
      <c r="Y6" s="512"/>
      <c r="Z6" s="512"/>
      <c r="AA6" s="512"/>
      <c r="AB6" s="512"/>
      <c r="AC6" s="512"/>
    </row>
    <row r="7" spans="1:29">
      <c r="A7" s="512"/>
      <c r="B7" s="513" t="s">
        <v>1269</v>
      </c>
      <c r="C7" s="512"/>
      <c r="D7" s="512"/>
      <c r="E7" s="512"/>
      <c r="F7" s="512"/>
      <c r="G7" s="512"/>
      <c r="H7" s="512"/>
      <c r="I7" s="512"/>
      <c r="J7" s="512"/>
      <c r="K7" s="512"/>
      <c r="L7" s="512"/>
      <c r="M7" s="512"/>
      <c r="N7" s="512"/>
      <c r="O7" s="512"/>
      <c r="P7" s="512"/>
      <c r="Q7" s="512"/>
      <c r="R7" s="513" t="s">
        <v>1270</v>
      </c>
      <c r="S7" s="513" t="s">
        <v>1271</v>
      </c>
      <c r="T7" s="513" t="s">
        <v>1272</v>
      </c>
      <c r="U7" s="513" t="s">
        <v>1273</v>
      </c>
      <c r="V7" s="513" t="s">
        <v>1274</v>
      </c>
      <c r="W7" s="513" t="s">
        <v>1275</v>
      </c>
      <c r="X7" s="513" t="s">
        <v>1276</v>
      </c>
      <c r="Y7" s="513" t="s">
        <v>1277</v>
      </c>
      <c r="Z7" s="513" t="s">
        <v>1278</v>
      </c>
      <c r="AA7" s="513" t="s">
        <v>1256</v>
      </c>
      <c r="AB7" s="513" t="s">
        <v>1279</v>
      </c>
      <c r="AC7" s="513" t="s">
        <v>1280</v>
      </c>
    </row>
    <row r="8" spans="1:29">
      <c r="A8" s="513">
        <v>4</v>
      </c>
      <c r="B8" s="512"/>
      <c r="C8" s="513" t="s">
        <v>1238</v>
      </c>
      <c r="D8" s="513" t="s">
        <v>1239</v>
      </c>
      <c r="E8" s="513" t="s">
        <v>1240</v>
      </c>
      <c r="F8" s="513" t="s">
        <v>1241</v>
      </c>
      <c r="G8" s="513" t="s">
        <v>1242</v>
      </c>
      <c r="H8" s="513" t="s">
        <v>1281</v>
      </c>
      <c r="I8" s="513" t="s">
        <v>1282</v>
      </c>
      <c r="J8" s="513" t="s">
        <v>1283</v>
      </c>
      <c r="K8" s="513" t="s">
        <v>1284</v>
      </c>
      <c r="L8" s="513" t="s">
        <v>1285</v>
      </c>
      <c r="M8" s="513" t="s">
        <v>1286</v>
      </c>
      <c r="N8" s="513" t="s">
        <v>1287</v>
      </c>
      <c r="O8" s="513" t="s">
        <v>1245</v>
      </c>
      <c r="P8" s="513" t="s">
        <v>1267</v>
      </c>
      <c r="Q8" s="513" t="s">
        <v>1250</v>
      </c>
      <c r="R8" s="512"/>
      <c r="S8" s="512"/>
      <c r="T8" s="512"/>
      <c r="U8" s="512"/>
      <c r="V8" s="512"/>
      <c r="W8" s="512"/>
      <c r="X8" s="512"/>
      <c r="Y8" s="512"/>
      <c r="Z8" s="512"/>
      <c r="AA8" s="512"/>
      <c r="AB8" s="512"/>
      <c r="AC8" s="512"/>
    </row>
    <row r="9" spans="1:29">
      <c r="A9" s="512"/>
      <c r="B9" s="513" t="s">
        <v>1288</v>
      </c>
      <c r="C9" s="512"/>
      <c r="D9" s="512"/>
      <c r="E9" s="512"/>
      <c r="F9" s="512"/>
      <c r="G9" s="512"/>
      <c r="H9" s="512"/>
      <c r="I9" s="512"/>
      <c r="J9" s="512"/>
      <c r="K9" s="512"/>
      <c r="L9" s="512"/>
      <c r="M9" s="512"/>
      <c r="N9" s="512"/>
      <c r="O9" s="512"/>
      <c r="P9" s="512"/>
      <c r="Q9" s="512"/>
      <c r="R9" s="513" t="s">
        <v>1289</v>
      </c>
      <c r="S9" s="513" t="s">
        <v>1290</v>
      </c>
      <c r="T9" s="513" t="s">
        <v>1291</v>
      </c>
      <c r="U9" s="513" t="s">
        <v>1292</v>
      </c>
      <c r="V9" s="513" t="s">
        <v>1240</v>
      </c>
      <c r="W9" s="513" t="s">
        <v>1293</v>
      </c>
      <c r="X9" s="513" t="s">
        <v>1294</v>
      </c>
      <c r="Y9" s="513" t="s">
        <v>1295</v>
      </c>
      <c r="Z9" s="513" t="s">
        <v>1296</v>
      </c>
      <c r="AA9" s="513" t="s">
        <v>1256</v>
      </c>
      <c r="AB9" s="513" t="s">
        <v>1297</v>
      </c>
      <c r="AC9" s="513" t="s">
        <v>1298</v>
      </c>
    </row>
    <row r="10" spans="1:29">
      <c r="A10" s="513" t="s">
        <v>1299</v>
      </c>
      <c r="B10" s="512"/>
      <c r="C10" s="513" t="s">
        <v>1238</v>
      </c>
      <c r="D10" s="513" t="s">
        <v>1239</v>
      </c>
      <c r="E10" s="513" t="s">
        <v>1240</v>
      </c>
      <c r="F10" s="513" t="s">
        <v>1241</v>
      </c>
      <c r="G10" s="513" t="s">
        <v>1242</v>
      </c>
      <c r="H10" s="513" t="s">
        <v>1300</v>
      </c>
      <c r="I10" s="513" t="s">
        <v>1264</v>
      </c>
      <c r="J10" s="513" t="s">
        <v>1283</v>
      </c>
      <c r="K10" s="513" t="s">
        <v>1284</v>
      </c>
      <c r="L10" s="513" t="s">
        <v>1301</v>
      </c>
      <c r="M10" s="513" t="s">
        <v>1302</v>
      </c>
      <c r="N10" s="513" t="s">
        <v>1287</v>
      </c>
      <c r="O10" s="513" t="s">
        <v>1245</v>
      </c>
      <c r="P10" s="513" t="s">
        <v>1303</v>
      </c>
      <c r="Q10" s="513" t="s">
        <v>1250</v>
      </c>
      <c r="R10" s="512"/>
      <c r="S10" s="512"/>
      <c r="T10" s="512"/>
      <c r="U10" s="512"/>
      <c r="V10" s="512"/>
      <c r="W10" s="512"/>
      <c r="X10" s="512"/>
      <c r="Y10" s="512"/>
      <c r="Z10" s="512"/>
      <c r="AA10" s="512"/>
      <c r="AB10" s="512"/>
      <c r="AC10" s="512"/>
    </row>
    <row r="11" spans="1:29">
      <c r="A11" s="512"/>
      <c r="B11" s="513" t="s">
        <v>1256</v>
      </c>
      <c r="C11" s="512"/>
      <c r="D11" s="512"/>
      <c r="E11" s="512"/>
      <c r="F11" s="512"/>
      <c r="G11" s="512"/>
      <c r="H11" s="512"/>
      <c r="I11" s="512"/>
      <c r="J11" s="512"/>
      <c r="K11" s="512"/>
      <c r="L11" s="512"/>
      <c r="M11" s="512"/>
      <c r="N11" s="512"/>
      <c r="O11" s="512"/>
      <c r="P11" s="512"/>
      <c r="Q11" s="512"/>
      <c r="R11" s="513" t="s">
        <v>1256</v>
      </c>
      <c r="S11" s="513" t="s">
        <v>1256</v>
      </c>
      <c r="T11" s="513" t="s">
        <v>1256</v>
      </c>
      <c r="U11" s="513" t="s">
        <v>1256</v>
      </c>
      <c r="V11" s="513" t="s">
        <v>1256</v>
      </c>
      <c r="W11" s="513" t="s">
        <v>1256</v>
      </c>
      <c r="X11" s="513" t="s">
        <v>1256</v>
      </c>
      <c r="Y11" s="513" t="s">
        <v>1256</v>
      </c>
      <c r="Z11" s="513" t="s">
        <v>1256</v>
      </c>
      <c r="AA11" s="513" t="s">
        <v>1256</v>
      </c>
      <c r="AB11" s="513" t="s">
        <v>1256</v>
      </c>
      <c r="AC11" s="513" t="s">
        <v>1256</v>
      </c>
    </row>
    <row r="12" spans="1:29">
      <c r="A12" s="513" t="s">
        <v>1304</v>
      </c>
      <c r="B12" s="512"/>
      <c r="C12" s="513" t="s">
        <v>1238</v>
      </c>
      <c r="D12" s="513" t="s">
        <v>1305</v>
      </c>
      <c r="E12" s="513" t="s">
        <v>1306</v>
      </c>
      <c r="F12" s="513" t="s">
        <v>1241</v>
      </c>
      <c r="G12" s="513" t="s">
        <v>1242</v>
      </c>
      <c r="H12" s="513" t="s">
        <v>1307</v>
      </c>
      <c r="I12" s="513" t="s">
        <v>1308</v>
      </c>
      <c r="J12" s="513" t="s">
        <v>1283</v>
      </c>
      <c r="K12" s="513" t="s">
        <v>1284</v>
      </c>
      <c r="L12" s="513" t="s">
        <v>1309</v>
      </c>
      <c r="M12" s="513" t="s">
        <v>1310</v>
      </c>
      <c r="N12" s="513" t="s">
        <v>1287</v>
      </c>
      <c r="O12" s="513" t="s">
        <v>1245</v>
      </c>
      <c r="P12" s="513" t="s">
        <v>1311</v>
      </c>
      <c r="Q12" s="513" t="s">
        <v>1250</v>
      </c>
      <c r="R12" s="512"/>
      <c r="S12" s="512"/>
      <c r="T12" s="512"/>
      <c r="U12" s="512"/>
      <c r="V12" s="512"/>
      <c r="W12" s="512"/>
      <c r="X12" s="512"/>
      <c r="Y12" s="512"/>
      <c r="Z12" s="512"/>
      <c r="AA12" s="512"/>
      <c r="AB12" s="512"/>
      <c r="AC12" s="512"/>
    </row>
    <row r="13" spans="1:29">
      <c r="A13" s="512"/>
      <c r="B13" s="513" t="s">
        <v>1312</v>
      </c>
      <c r="C13" s="512"/>
      <c r="D13" s="512"/>
      <c r="E13" s="512"/>
      <c r="F13" s="512"/>
      <c r="G13" s="512"/>
      <c r="H13" s="512"/>
      <c r="I13" s="512"/>
      <c r="J13" s="512"/>
      <c r="K13" s="512"/>
      <c r="L13" s="512"/>
      <c r="M13" s="512"/>
      <c r="N13" s="512"/>
      <c r="O13" s="512"/>
      <c r="P13" s="512"/>
      <c r="Q13" s="512"/>
      <c r="R13" s="513" t="s">
        <v>1313</v>
      </c>
      <c r="S13" s="513" t="s">
        <v>1314</v>
      </c>
      <c r="T13" s="513" t="s">
        <v>1315</v>
      </c>
      <c r="U13" s="513" t="s">
        <v>1316</v>
      </c>
      <c r="V13" s="513" t="s">
        <v>1317</v>
      </c>
      <c r="W13" s="513" t="s">
        <v>1318</v>
      </c>
      <c r="X13" s="513" t="s">
        <v>1319</v>
      </c>
      <c r="Y13" s="513" t="s">
        <v>1320</v>
      </c>
      <c r="Z13" s="513" t="s">
        <v>1321</v>
      </c>
      <c r="AA13" s="513" t="s">
        <v>1322</v>
      </c>
      <c r="AB13" s="513" t="s">
        <v>1323</v>
      </c>
      <c r="AC13" s="513" t="s">
        <v>1324</v>
      </c>
    </row>
    <row r="14" spans="1:29">
      <c r="A14" s="513">
        <v>5</v>
      </c>
      <c r="B14" s="512"/>
      <c r="C14" s="513" t="s">
        <v>1238</v>
      </c>
      <c r="D14" s="513" t="s">
        <v>1305</v>
      </c>
      <c r="E14" s="513" t="s">
        <v>1306</v>
      </c>
      <c r="F14" s="513" t="s">
        <v>1241</v>
      </c>
      <c r="G14" s="513" t="s">
        <v>1242</v>
      </c>
      <c r="H14" s="513" t="s">
        <v>1325</v>
      </c>
      <c r="I14" s="513" t="s">
        <v>1326</v>
      </c>
      <c r="J14" s="513" t="s">
        <v>1245</v>
      </c>
      <c r="K14" s="513" t="s">
        <v>1327</v>
      </c>
      <c r="L14" s="513" t="s">
        <v>1328</v>
      </c>
      <c r="M14" s="513" t="s">
        <v>1329</v>
      </c>
      <c r="N14" s="513" t="s">
        <v>1330</v>
      </c>
      <c r="O14" s="513" t="s">
        <v>1331</v>
      </c>
      <c r="P14" s="513" t="s">
        <v>1332</v>
      </c>
      <c r="Q14" s="513" t="s">
        <v>1250</v>
      </c>
      <c r="R14" s="512"/>
      <c r="S14" s="512"/>
      <c r="T14" s="512"/>
      <c r="U14" s="512"/>
      <c r="V14" s="512"/>
      <c r="W14" s="512"/>
      <c r="X14" s="512"/>
      <c r="Y14" s="512"/>
      <c r="Z14" s="512"/>
      <c r="AA14" s="512"/>
      <c r="AB14" s="512"/>
      <c r="AC14" s="512"/>
    </row>
    <row r="15" spans="1:29">
      <c r="A15" s="512"/>
      <c r="B15" s="513" t="s">
        <v>1333</v>
      </c>
      <c r="C15" s="512"/>
      <c r="D15" s="512"/>
      <c r="E15" s="512"/>
      <c r="F15" s="512"/>
      <c r="G15" s="512"/>
      <c r="H15" s="512"/>
      <c r="I15" s="512"/>
      <c r="J15" s="512"/>
      <c r="K15" s="512"/>
      <c r="L15" s="512"/>
      <c r="M15" s="512"/>
      <c r="N15" s="512"/>
      <c r="O15" s="512"/>
      <c r="P15" s="512"/>
      <c r="Q15" s="512"/>
      <c r="R15" s="513" t="s">
        <v>1334</v>
      </c>
      <c r="S15" s="513" t="s">
        <v>1335</v>
      </c>
      <c r="T15" s="513" t="s">
        <v>1336</v>
      </c>
      <c r="U15" s="513" t="s">
        <v>1337</v>
      </c>
      <c r="V15" s="513" t="s">
        <v>1338</v>
      </c>
      <c r="W15" s="513" t="s">
        <v>1339</v>
      </c>
      <c r="X15" s="513" t="s">
        <v>1275</v>
      </c>
      <c r="Y15" s="513" t="s">
        <v>1340</v>
      </c>
      <c r="Z15" s="513" t="s">
        <v>1341</v>
      </c>
      <c r="AA15" s="513" t="s">
        <v>1305</v>
      </c>
      <c r="AB15" s="513" t="s">
        <v>1342</v>
      </c>
      <c r="AC15" s="513" t="s">
        <v>1343</v>
      </c>
    </row>
    <row r="16" spans="1:29">
      <c r="A16" s="513">
        <v>6</v>
      </c>
      <c r="B16" s="512"/>
      <c r="C16" s="513" t="s">
        <v>1238</v>
      </c>
      <c r="D16" s="513" t="s">
        <v>1305</v>
      </c>
      <c r="E16" s="513" t="s">
        <v>1306</v>
      </c>
      <c r="F16" s="513" t="s">
        <v>1241</v>
      </c>
      <c r="G16" s="513" t="s">
        <v>1242</v>
      </c>
      <c r="H16" s="513" t="s">
        <v>1257</v>
      </c>
      <c r="I16" s="513" t="s">
        <v>1344</v>
      </c>
      <c r="J16" s="513" t="s">
        <v>1345</v>
      </c>
      <c r="K16" s="513" t="s">
        <v>1261</v>
      </c>
      <c r="L16" s="513" t="s">
        <v>1346</v>
      </c>
      <c r="M16" s="513" t="s">
        <v>1347</v>
      </c>
      <c r="N16" s="513" t="s">
        <v>1249</v>
      </c>
      <c r="O16" s="513" t="s">
        <v>1245</v>
      </c>
      <c r="P16" s="513" t="s">
        <v>1257</v>
      </c>
      <c r="Q16" s="513" t="s">
        <v>1250</v>
      </c>
      <c r="R16" s="512"/>
      <c r="S16" s="512"/>
      <c r="T16" s="512"/>
      <c r="U16" s="512"/>
      <c r="V16" s="512"/>
      <c r="W16" s="512"/>
      <c r="X16" s="512"/>
      <c r="Y16" s="512"/>
      <c r="Z16" s="512"/>
      <c r="AA16" s="512"/>
      <c r="AB16" s="512"/>
      <c r="AC16" s="512"/>
    </row>
    <row r="17" spans="1:29">
      <c r="A17" s="512"/>
      <c r="B17" s="513" t="s">
        <v>1348</v>
      </c>
      <c r="C17" s="512"/>
      <c r="D17" s="512"/>
      <c r="E17" s="512"/>
      <c r="F17" s="512"/>
      <c r="G17" s="512"/>
      <c r="H17" s="512"/>
      <c r="I17" s="512"/>
      <c r="J17" s="512"/>
      <c r="K17" s="512"/>
      <c r="L17" s="512"/>
      <c r="M17" s="512"/>
      <c r="N17" s="512"/>
      <c r="O17" s="512"/>
      <c r="P17" s="512"/>
      <c r="Q17" s="512"/>
      <c r="R17" s="513" t="s">
        <v>1349</v>
      </c>
      <c r="S17" s="513" t="s">
        <v>1350</v>
      </c>
      <c r="T17" s="513" t="s">
        <v>1351</v>
      </c>
      <c r="U17" s="513" t="s">
        <v>1352</v>
      </c>
      <c r="V17" s="513" t="s">
        <v>1345</v>
      </c>
      <c r="W17" s="513" t="s">
        <v>1353</v>
      </c>
      <c r="X17" s="513" t="s">
        <v>1354</v>
      </c>
      <c r="Y17" s="513" t="s">
        <v>1355</v>
      </c>
      <c r="Z17" s="513" t="s">
        <v>1356</v>
      </c>
      <c r="AA17" s="513" t="s">
        <v>1256</v>
      </c>
      <c r="AB17" s="513" t="s">
        <v>1257</v>
      </c>
      <c r="AC17" s="513" t="s">
        <v>1357</v>
      </c>
    </row>
    <row r="18" spans="1:29">
      <c r="A18" s="513">
        <v>7</v>
      </c>
      <c r="B18" s="512"/>
      <c r="C18" s="513" t="s">
        <v>1238</v>
      </c>
      <c r="D18" s="513" t="s">
        <v>1305</v>
      </c>
      <c r="E18" s="513" t="s">
        <v>1306</v>
      </c>
      <c r="F18" s="513" t="s">
        <v>1241</v>
      </c>
      <c r="G18" s="513" t="s">
        <v>1242</v>
      </c>
      <c r="H18" s="513" t="s">
        <v>1358</v>
      </c>
      <c r="I18" s="513" t="s">
        <v>1359</v>
      </c>
      <c r="J18" s="513" t="s">
        <v>1245</v>
      </c>
      <c r="K18" s="513" t="s">
        <v>1360</v>
      </c>
      <c r="L18" s="513" t="s">
        <v>1361</v>
      </c>
      <c r="M18" s="513" t="s">
        <v>1362</v>
      </c>
      <c r="N18" s="513" t="s">
        <v>1249</v>
      </c>
      <c r="O18" s="513" t="s">
        <v>1245</v>
      </c>
      <c r="P18" s="513" t="s">
        <v>1245</v>
      </c>
      <c r="Q18" s="513" t="s">
        <v>1250</v>
      </c>
      <c r="R18" s="512"/>
      <c r="S18" s="512"/>
      <c r="T18" s="512"/>
      <c r="U18" s="512"/>
      <c r="V18" s="512"/>
      <c r="W18" s="512"/>
      <c r="X18" s="512"/>
      <c r="Y18" s="512"/>
      <c r="Z18" s="512"/>
      <c r="AA18" s="512"/>
      <c r="AB18" s="512"/>
      <c r="AC18" s="512"/>
    </row>
    <row r="19" spans="1:29">
      <c r="A19" s="512"/>
      <c r="B19" s="513" t="s">
        <v>1363</v>
      </c>
      <c r="C19" s="512"/>
      <c r="D19" s="512"/>
      <c r="E19" s="512"/>
      <c r="F19" s="512"/>
      <c r="G19" s="512"/>
      <c r="H19" s="512"/>
      <c r="I19" s="512"/>
      <c r="J19" s="512"/>
      <c r="K19" s="512"/>
      <c r="L19" s="512"/>
      <c r="M19" s="512"/>
      <c r="N19" s="512"/>
      <c r="O19" s="512"/>
      <c r="P19" s="512"/>
      <c r="Q19" s="512"/>
      <c r="R19" s="513" t="s">
        <v>1364</v>
      </c>
      <c r="S19" s="513" t="s">
        <v>1365</v>
      </c>
      <c r="T19" s="513" t="s">
        <v>1366</v>
      </c>
      <c r="U19" s="513" t="s">
        <v>1367</v>
      </c>
      <c r="V19" s="513" t="s">
        <v>1256</v>
      </c>
      <c r="W19" s="513" t="s">
        <v>1368</v>
      </c>
      <c r="X19" s="513" t="s">
        <v>1369</v>
      </c>
      <c r="Y19" s="513" t="s">
        <v>1370</v>
      </c>
      <c r="Z19" s="513" t="s">
        <v>1371</v>
      </c>
      <c r="AA19" s="513" t="s">
        <v>1256</v>
      </c>
      <c r="AB19" s="513" t="s">
        <v>1256</v>
      </c>
      <c r="AC19" s="513" t="s">
        <v>1372</v>
      </c>
    </row>
    <row r="20" spans="1:29">
      <c r="A20" s="513" t="s">
        <v>677</v>
      </c>
      <c r="B20" s="512"/>
      <c r="C20" s="513" t="s">
        <v>1238</v>
      </c>
      <c r="D20" s="513" t="s">
        <v>1305</v>
      </c>
      <c r="E20" s="513" t="s">
        <v>1306</v>
      </c>
      <c r="F20" s="513" t="s">
        <v>1241</v>
      </c>
      <c r="G20" s="513" t="s">
        <v>1242</v>
      </c>
      <c r="H20" s="513" t="s">
        <v>1373</v>
      </c>
      <c r="I20" s="513" t="s">
        <v>1374</v>
      </c>
      <c r="J20" s="513" t="s">
        <v>1245</v>
      </c>
      <c r="K20" s="513" t="s">
        <v>1375</v>
      </c>
      <c r="L20" s="513" t="s">
        <v>1308</v>
      </c>
      <c r="M20" s="513" t="s">
        <v>1376</v>
      </c>
      <c r="N20" s="513" t="s">
        <v>1249</v>
      </c>
      <c r="O20" s="513" t="s">
        <v>1245</v>
      </c>
      <c r="P20" s="513" t="s">
        <v>1245</v>
      </c>
      <c r="Q20" s="513" t="s">
        <v>1250</v>
      </c>
      <c r="R20" s="512"/>
      <c r="S20" s="512"/>
      <c r="T20" s="512"/>
      <c r="U20" s="512"/>
      <c r="V20" s="512"/>
      <c r="W20" s="512"/>
      <c r="X20" s="512"/>
      <c r="Y20" s="512"/>
      <c r="Z20" s="512"/>
      <c r="AA20" s="512"/>
      <c r="AB20" s="512"/>
      <c r="AC20" s="512"/>
    </row>
    <row r="21" spans="1:29">
      <c r="A21" s="512"/>
      <c r="B21" s="513" t="s">
        <v>1377</v>
      </c>
      <c r="C21" s="512"/>
      <c r="D21" s="512"/>
      <c r="E21" s="512"/>
      <c r="F21" s="512"/>
      <c r="G21" s="512"/>
      <c r="H21" s="512"/>
      <c r="I21" s="512"/>
      <c r="J21" s="512"/>
      <c r="K21" s="512"/>
      <c r="L21" s="512"/>
      <c r="M21" s="512"/>
      <c r="N21" s="512"/>
      <c r="O21" s="512"/>
      <c r="P21" s="512"/>
      <c r="Q21" s="512"/>
      <c r="R21" s="513" t="s">
        <v>1378</v>
      </c>
      <c r="S21" s="513" t="s">
        <v>1379</v>
      </c>
      <c r="T21" s="513" t="s">
        <v>1380</v>
      </c>
      <c r="U21" s="513" t="s">
        <v>1381</v>
      </c>
      <c r="V21" s="513" t="s">
        <v>1382</v>
      </c>
      <c r="W21" s="513" t="s">
        <v>1383</v>
      </c>
      <c r="X21" s="513" t="s">
        <v>1384</v>
      </c>
      <c r="Y21" s="513" t="s">
        <v>1385</v>
      </c>
      <c r="Z21" s="513" t="s">
        <v>1386</v>
      </c>
      <c r="AA21" s="513" t="s">
        <v>1256</v>
      </c>
      <c r="AB21" s="513" t="s">
        <v>1387</v>
      </c>
      <c r="AC21" s="513" t="s">
        <v>1388</v>
      </c>
    </row>
    <row r="22" spans="1:29">
      <c r="A22" s="513">
        <v>8</v>
      </c>
      <c r="B22" s="512"/>
      <c r="C22" s="513" t="s">
        <v>1238</v>
      </c>
      <c r="D22" s="513" t="s">
        <v>1305</v>
      </c>
      <c r="E22" s="513" t="s">
        <v>1306</v>
      </c>
      <c r="F22" s="513" t="s">
        <v>1241</v>
      </c>
      <c r="G22" s="513" t="s">
        <v>1242</v>
      </c>
      <c r="H22" s="513" t="s">
        <v>1283</v>
      </c>
      <c r="I22" s="513" t="s">
        <v>1269</v>
      </c>
      <c r="J22" s="513" t="s">
        <v>1389</v>
      </c>
      <c r="K22" s="513" t="s">
        <v>1390</v>
      </c>
      <c r="L22" s="513" t="s">
        <v>1391</v>
      </c>
      <c r="M22" s="513" t="s">
        <v>1392</v>
      </c>
      <c r="N22" s="513" t="s">
        <v>1249</v>
      </c>
      <c r="O22" s="513" t="s">
        <v>1245</v>
      </c>
      <c r="P22" s="513" t="s">
        <v>1393</v>
      </c>
      <c r="Q22" s="513" t="s">
        <v>1250</v>
      </c>
      <c r="R22" s="512"/>
      <c r="S22" s="512"/>
      <c r="T22" s="512"/>
      <c r="U22" s="512"/>
      <c r="V22" s="512"/>
      <c r="W22" s="512"/>
      <c r="X22" s="512"/>
      <c r="Y22" s="512"/>
      <c r="Z22" s="512"/>
      <c r="AA22" s="512"/>
      <c r="AB22" s="512"/>
      <c r="AC22" s="512"/>
    </row>
    <row r="23" spans="1:29">
      <c r="A23" s="512"/>
      <c r="B23" s="513" t="s">
        <v>1394</v>
      </c>
      <c r="C23" s="512"/>
      <c r="D23" s="512"/>
      <c r="E23" s="512"/>
      <c r="F23" s="512"/>
      <c r="G23" s="512"/>
      <c r="H23" s="512"/>
      <c r="I23" s="512"/>
      <c r="J23" s="512"/>
      <c r="K23" s="512"/>
      <c r="L23" s="512"/>
      <c r="M23" s="512"/>
      <c r="N23" s="512"/>
      <c r="O23" s="512"/>
      <c r="P23" s="512"/>
      <c r="Q23" s="512"/>
      <c r="R23" s="513" t="s">
        <v>1395</v>
      </c>
      <c r="S23" s="513" t="s">
        <v>1396</v>
      </c>
      <c r="T23" s="513" t="s">
        <v>1397</v>
      </c>
      <c r="U23" s="513" t="s">
        <v>1398</v>
      </c>
      <c r="V23" s="513" t="s">
        <v>1399</v>
      </c>
      <c r="W23" s="513" t="s">
        <v>1400</v>
      </c>
      <c r="X23" s="513" t="s">
        <v>1401</v>
      </c>
      <c r="Y23" s="513" t="s">
        <v>1402</v>
      </c>
      <c r="Z23" s="513" t="s">
        <v>1403</v>
      </c>
      <c r="AA23" s="513" t="s">
        <v>1256</v>
      </c>
      <c r="AB23" s="513" t="s">
        <v>1404</v>
      </c>
      <c r="AC23" s="513" t="s">
        <v>1405</v>
      </c>
    </row>
    <row r="24" spans="1:29">
      <c r="A24" s="513">
        <v>9</v>
      </c>
      <c r="B24" s="512"/>
      <c r="C24" s="513" t="s">
        <v>1238</v>
      </c>
      <c r="D24" s="513" t="s">
        <v>1305</v>
      </c>
      <c r="E24" s="513" t="s">
        <v>1306</v>
      </c>
      <c r="F24" s="513" t="s">
        <v>1241</v>
      </c>
      <c r="G24" s="513" t="s">
        <v>1242</v>
      </c>
      <c r="H24" s="513" t="s">
        <v>1406</v>
      </c>
      <c r="I24" s="513" t="s">
        <v>1264</v>
      </c>
      <c r="J24" s="513" t="s">
        <v>1407</v>
      </c>
      <c r="K24" s="513" t="s">
        <v>1293</v>
      </c>
      <c r="L24" s="513" t="s">
        <v>1408</v>
      </c>
      <c r="M24" s="513" t="s">
        <v>1409</v>
      </c>
      <c r="N24" s="513" t="s">
        <v>1249</v>
      </c>
      <c r="O24" s="513" t="s">
        <v>1245</v>
      </c>
      <c r="P24" s="513" t="s">
        <v>1389</v>
      </c>
      <c r="Q24" s="513" t="s">
        <v>1250</v>
      </c>
      <c r="R24" s="512"/>
      <c r="S24" s="512"/>
      <c r="T24" s="512"/>
      <c r="U24" s="512"/>
      <c r="V24" s="512"/>
      <c r="W24" s="512"/>
      <c r="X24" s="512"/>
      <c r="Y24" s="512"/>
      <c r="Z24" s="512"/>
      <c r="AA24" s="512"/>
      <c r="AB24" s="512"/>
      <c r="AC24" s="512"/>
    </row>
    <row r="25" spans="1:29">
      <c r="A25" s="512"/>
      <c r="B25" s="513" t="s">
        <v>1410</v>
      </c>
      <c r="C25" s="512"/>
      <c r="D25" s="512"/>
      <c r="E25" s="512"/>
      <c r="F25" s="512"/>
      <c r="G25" s="512"/>
      <c r="H25" s="512"/>
      <c r="I25" s="512"/>
      <c r="J25" s="512"/>
      <c r="K25" s="512"/>
      <c r="L25" s="512"/>
      <c r="M25" s="512"/>
      <c r="N25" s="512"/>
      <c r="O25" s="512"/>
      <c r="P25" s="512"/>
      <c r="Q25" s="512"/>
      <c r="R25" s="513" t="s">
        <v>1411</v>
      </c>
      <c r="S25" s="513" t="s">
        <v>1412</v>
      </c>
      <c r="T25" s="513" t="s">
        <v>1413</v>
      </c>
      <c r="U25" s="513" t="s">
        <v>1414</v>
      </c>
      <c r="V25" s="513" t="s">
        <v>1415</v>
      </c>
      <c r="W25" s="513" t="s">
        <v>1416</v>
      </c>
      <c r="X25" s="513" t="s">
        <v>1417</v>
      </c>
      <c r="Y25" s="513" t="s">
        <v>1418</v>
      </c>
      <c r="Z25" s="513" t="s">
        <v>1419</v>
      </c>
      <c r="AA25" s="513" t="s">
        <v>1256</v>
      </c>
      <c r="AB25" s="513" t="s">
        <v>1420</v>
      </c>
      <c r="AC25" s="513" t="s">
        <v>1421</v>
      </c>
    </row>
    <row r="26" spans="1:29">
      <c r="A26" s="513">
        <v>10</v>
      </c>
      <c r="B26" s="512"/>
      <c r="C26" s="513" t="s">
        <v>1238</v>
      </c>
      <c r="D26" s="513" t="s">
        <v>1305</v>
      </c>
      <c r="E26" s="513" t="s">
        <v>1306</v>
      </c>
      <c r="F26" s="513" t="s">
        <v>1241</v>
      </c>
      <c r="G26" s="513" t="s">
        <v>1242</v>
      </c>
      <c r="H26" s="513" t="s">
        <v>1422</v>
      </c>
      <c r="I26" s="513" t="s">
        <v>1423</v>
      </c>
      <c r="J26" s="513" t="s">
        <v>1424</v>
      </c>
      <c r="K26" s="513" t="s">
        <v>1425</v>
      </c>
      <c r="L26" s="513" t="s">
        <v>1426</v>
      </c>
      <c r="M26" s="513" t="s">
        <v>1427</v>
      </c>
      <c r="N26" s="513" t="s">
        <v>1249</v>
      </c>
      <c r="O26" s="513" t="s">
        <v>1245</v>
      </c>
      <c r="P26" s="513" t="s">
        <v>1428</v>
      </c>
      <c r="Q26" s="513" t="s">
        <v>1250</v>
      </c>
      <c r="R26" s="512"/>
      <c r="S26" s="512"/>
      <c r="T26" s="512"/>
      <c r="U26" s="512"/>
      <c r="V26" s="512"/>
      <c r="W26" s="512"/>
      <c r="X26" s="512"/>
      <c r="Y26" s="512"/>
      <c r="Z26" s="512"/>
      <c r="AA26" s="512"/>
      <c r="AB26" s="512"/>
      <c r="AC26" s="512"/>
    </row>
    <row r="27" spans="1:29">
      <c r="A27" s="512"/>
      <c r="B27" s="513" t="s">
        <v>1429</v>
      </c>
      <c r="C27" s="512"/>
      <c r="D27" s="512"/>
      <c r="E27" s="512"/>
      <c r="F27" s="512"/>
      <c r="G27" s="512"/>
      <c r="H27" s="512"/>
      <c r="I27" s="512"/>
      <c r="J27" s="512"/>
      <c r="K27" s="512"/>
      <c r="L27" s="512"/>
      <c r="M27" s="512"/>
      <c r="N27" s="512"/>
      <c r="O27" s="512"/>
      <c r="P27" s="512"/>
      <c r="Q27" s="512"/>
      <c r="R27" s="513" t="s">
        <v>1377</v>
      </c>
      <c r="S27" s="513" t="s">
        <v>1430</v>
      </c>
      <c r="T27" s="513" t="s">
        <v>1431</v>
      </c>
      <c r="U27" s="513" t="s">
        <v>1432</v>
      </c>
      <c r="V27" s="513" t="s">
        <v>1433</v>
      </c>
      <c r="W27" s="513" t="s">
        <v>1434</v>
      </c>
      <c r="X27" s="513" t="s">
        <v>1435</v>
      </c>
      <c r="Y27" s="513" t="s">
        <v>1436</v>
      </c>
      <c r="Z27" s="513" t="s">
        <v>1437</v>
      </c>
      <c r="AA27" s="513" t="s">
        <v>1256</v>
      </c>
      <c r="AB27" s="513" t="s">
        <v>1438</v>
      </c>
      <c r="AC27" s="513" t="s">
        <v>1439</v>
      </c>
    </row>
    <row r="28" spans="1:29">
      <c r="A28" s="513" t="s">
        <v>675</v>
      </c>
      <c r="B28" s="512"/>
      <c r="C28" s="513" t="s">
        <v>1238</v>
      </c>
      <c r="D28" s="513" t="s">
        <v>1305</v>
      </c>
      <c r="E28" s="513" t="s">
        <v>1306</v>
      </c>
      <c r="F28" s="513" t="s">
        <v>1241</v>
      </c>
      <c r="G28" s="513" t="s">
        <v>1242</v>
      </c>
      <c r="H28" s="513" t="s">
        <v>1429</v>
      </c>
      <c r="I28" s="513" t="s">
        <v>1244</v>
      </c>
      <c r="J28" s="513" t="s">
        <v>1440</v>
      </c>
      <c r="K28" s="513" t="s">
        <v>1293</v>
      </c>
      <c r="L28" s="513" t="s">
        <v>1441</v>
      </c>
      <c r="M28" s="513" t="s">
        <v>1442</v>
      </c>
      <c r="N28" s="513" t="s">
        <v>1443</v>
      </c>
      <c r="O28" s="513" t="s">
        <v>1245</v>
      </c>
      <c r="P28" s="513" t="s">
        <v>1444</v>
      </c>
      <c r="Q28" s="513" t="s">
        <v>1250</v>
      </c>
      <c r="R28" s="512"/>
      <c r="S28" s="512"/>
      <c r="T28" s="512"/>
      <c r="U28" s="512"/>
      <c r="V28" s="512"/>
      <c r="W28" s="512"/>
      <c r="X28" s="512"/>
      <c r="Y28" s="512"/>
      <c r="Z28" s="512"/>
      <c r="AA28" s="512"/>
      <c r="AB28" s="512"/>
      <c r="AC28" s="512"/>
    </row>
    <row r="29" spans="1:29">
      <c r="A29" s="512"/>
      <c r="B29" s="513" t="s">
        <v>1244</v>
      </c>
      <c r="C29" s="512"/>
      <c r="D29" s="512"/>
      <c r="E29" s="512"/>
      <c r="F29" s="512"/>
      <c r="G29" s="512"/>
      <c r="H29" s="512"/>
      <c r="I29" s="512"/>
      <c r="J29" s="512"/>
      <c r="K29" s="512"/>
      <c r="L29" s="512"/>
      <c r="M29" s="512"/>
      <c r="N29" s="512"/>
      <c r="O29" s="512"/>
      <c r="P29" s="512"/>
      <c r="Q29" s="512"/>
      <c r="R29" s="513" t="s">
        <v>1445</v>
      </c>
      <c r="S29" s="513" t="s">
        <v>1446</v>
      </c>
      <c r="T29" s="513" t="s">
        <v>1447</v>
      </c>
      <c r="U29" s="513" t="s">
        <v>1448</v>
      </c>
      <c r="V29" s="513" t="s">
        <v>1449</v>
      </c>
      <c r="W29" s="513" t="s">
        <v>1298</v>
      </c>
      <c r="X29" s="513" t="s">
        <v>1450</v>
      </c>
      <c r="Y29" s="513" t="s">
        <v>1451</v>
      </c>
      <c r="Z29" s="513" t="s">
        <v>1452</v>
      </c>
      <c r="AA29" s="513" t="s">
        <v>1256</v>
      </c>
      <c r="AB29" s="513" t="s">
        <v>1453</v>
      </c>
      <c r="AC29" s="513" t="s">
        <v>1454</v>
      </c>
    </row>
    <row r="30" spans="1:29">
      <c r="A30" s="513">
        <v>11</v>
      </c>
      <c r="B30" s="512"/>
      <c r="C30" s="513" t="s">
        <v>1238</v>
      </c>
      <c r="D30" s="513" t="s">
        <v>1305</v>
      </c>
      <c r="E30" s="513" t="s">
        <v>1306</v>
      </c>
      <c r="F30" s="513" t="s">
        <v>1241</v>
      </c>
      <c r="G30" s="513" t="s">
        <v>1242</v>
      </c>
      <c r="H30" s="513" t="s">
        <v>1455</v>
      </c>
      <c r="I30" s="513" t="s">
        <v>1411</v>
      </c>
      <c r="J30" s="513" t="s">
        <v>1456</v>
      </c>
      <c r="K30" s="513" t="s">
        <v>1457</v>
      </c>
      <c r="L30" s="513" t="s">
        <v>1458</v>
      </c>
      <c r="M30" s="513" t="s">
        <v>1459</v>
      </c>
      <c r="N30" s="513" t="s">
        <v>1249</v>
      </c>
      <c r="O30" s="513" t="s">
        <v>1245</v>
      </c>
      <c r="P30" s="513" t="s">
        <v>1460</v>
      </c>
      <c r="Q30" s="513" t="s">
        <v>1250</v>
      </c>
      <c r="R30" s="512"/>
      <c r="S30" s="512"/>
      <c r="T30" s="512"/>
      <c r="U30" s="512"/>
      <c r="V30" s="512"/>
      <c r="W30" s="512"/>
      <c r="X30" s="512"/>
      <c r="Y30" s="512"/>
      <c r="Z30" s="512"/>
      <c r="AA30" s="512"/>
      <c r="AB30" s="512"/>
      <c r="AC30" s="512"/>
    </row>
    <row r="31" spans="1:29">
      <c r="A31" s="512"/>
      <c r="B31" s="513" t="s">
        <v>1410</v>
      </c>
      <c r="C31" s="512"/>
      <c r="D31" s="512"/>
      <c r="E31" s="512"/>
      <c r="F31" s="512"/>
      <c r="G31" s="512"/>
      <c r="H31" s="512"/>
      <c r="I31" s="512"/>
      <c r="J31" s="512"/>
      <c r="K31" s="512"/>
      <c r="L31" s="512"/>
      <c r="M31" s="512"/>
      <c r="N31" s="512"/>
      <c r="O31" s="512"/>
      <c r="P31" s="512"/>
      <c r="Q31" s="512"/>
      <c r="R31" s="513" t="s">
        <v>1411</v>
      </c>
      <c r="S31" s="513" t="s">
        <v>1412</v>
      </c>
      <c r="T31" s="513" t="s">
        <v>1461</v>
      </c>
      <c r="U31" s="513" t="s">
        <v>1462</v>
      </c>
      <c r="V31" s="513" t="s">
        <v>1463</v>
      </c>
      <c r="W31" s="513" t="s">
        <v>1464</v>
      </c>
      <c r="X31" s="513" t="s">
        <v>1465</v>
      </c>
      <c r="Y31" s="513" t="s">
        <v>1466</v>
      </c>
      <c r="Z31" s="513" t="s">
        <v>1419</v>
      </c>
      <c r="AA31" s="513" t="s">
        <v>1256</v>
      </c>
      <c r="AB31" s="513" t="s">
        <v>1467</v>
      </c>
      <c r="AC31" s="513" t="s">
        <v>1421</v>
      </c>
    </row>
    <row r="32" spans="1:29">
      <c r="A32" s="513">
        <v>12</v>
      </c>
      <c r="B32" s="512"/>
      <c r="C32" s="513" t="s">
        <v>1238</v>
      </c>
      <c r="D32" s="513" t="s">
        <v>1305</v>
      </c>
      <c r="E32" s="513" t="s">
        <v>1306</v>
      </c>
      <c r="F32" s="513" t="s">
        <v>1241</v>
      </c>
      <c r="G32" s="513" t="s">
        <v>1242</v>
      </c>
      <c r="H32" s="513" t="s">
        <v>1468</v>
      </c>
      <c r="I32" s="513" t="s">
        <v>1469</v>
      </c>
      <c r="J32" s="513" t="s">
        <v>1470</v>
      </c>
      <c r="K32" s="513" t="s">
        <v>1471</v>
      </c>
      <c r="L32" s="513" t="s">
        <v>1472</v>
      </c>
      <c r="M32" s="513" t="s">
        <v>1473</v>
      </c>
      <c r="N32" s="513" t="s">
        <v>1249</v>
      </c>
      <c r="O32" s="513" t="s">
        <v>1245</v>
      </c>
      <c r="P32" s="513" t="s">
        <v>1474</v>
      </c>
      <c r="Q32" s="513" t="s">
        <v>1250</v>
      </c>
      <c r="R32" s="512"/>
      <c r="S32" s="512"/>
      <c r="T32" s="512"/>
      <c r="U32" s="512"/>
      <c r="V32" s="512"/>
      <c r="W32" s="512"/>
      <c r="X32" s="512"/>
      <c r="Y32" s="512"/>
      <c r="Z32" s="512"/>
      <c r="AA32" s="512"/>
      <c r="AB32" s="512"/>
      <c r="AC32" s="512"/>
    </row>
    <row r="33" spans="1:29">
      <c r="A33" s="512"/>
      <c r="B33" s="513" t="s">
        <v>1475</v>
      </c>
      <c r="C33" s="512"/>
      <c r="D33" s="512"/>
      <c r="E33" s="512"/>
      <c r="F33" s="512"/>
      <c r="G33" s="512"/>
      <c r="H33" s="512"/>
      <c r="I33" s="512"/>
      <c r="J33" s="512"/>
      <c r="K33" s="512"/>
      <c r="L33" s="512"/>
      <c r="M33" s="512"/>
      <c r="N33" s="512"/>
      <c r="O33" s="512"/>
      <c r="P33" s="512"/>
      <c r="Q33" s="512"/>
      <c r="R33" s="513" t="s">
        <v>1475</v>
      </c>
      <c r="S33" s="513" t="s">
        <v>1476</v>
      </c>
      <c r="T33" s="513" t="s">
        <v>1477</v>
      </c>
      <c r="U33" s="513" t="s">
        <v>1478</v>
      </c>
      <c r="V33" s="513" t="s">
        <v>1479</v>
      </c>
      <c r="W33" s="513" t="s">
        <v>1480</v>
      </c>
      <c r="X33" s="513" t="s">
        <v>1481</v>
      </c>
      <c r="Y33" s="513" t="s">
        <v>1482</v>
      </c>
      <c r="Z33" s="513" t="s">
        <v>1238</v>
      </c>
      <c r="AA33" s="513" t="s">
        <v>1256</v>
      </c>
      <c r="AB33" s="513" t="s">
        <v>1483</v>
      </c>
      <c r="AC33" s="513" t="s">
        <v>1484</v>
      </c>
    </row>
    <row r="34" spans="1:29">
      <c r="A34" s="513" t="s">
        <v>1485</v>
      </c>
      <c r="B34" s="512"/>
      <c r="C34" s="513" t="s">
        <v>1238</v>
      </c>
      <c r="D34" s="513" t="s">
        <v>1305</v>
      </c>
      <c r="E34" s="513" t="s">
        <v>1306</v>
      </c>
      <c r="F34" s="513" t="s">
        <v>1241</v>
      </c>
      <c r="G34" s="513" t="s">
        <v>1242</v>
      </c>
      <c r="H34" s="513" t="s">
        <v>1468</v>
      </c>
      <c r="I34" s="513" t="s">
        <v>1486</v>
      </c>
      <c r="J34" s="513" t="s">
        <v>1245</v>
      </c>
      <c r="K34" s="513" t="s">
        <v>1487</v>
      </c>
      <c r="L34" s="513" t="s">
        <v>1251</v>
      </c>
      <c r="M34" s="513" t="s">
        <v>1488</v>
      </c>
      <c r="N34" s="513" t="s">
        <v>1249</v>
      </c>
      <c r="O34" s="513" t="s">
        <v>1245</v>
      </c>
      <c r="P34" s="513" t="s">
        <v>1245</v>
      </c>
      <c r="Q34" s="513" t="s">
        <v>1250</v>
      </c>
      <c r="R34" s="512"/>
      <c r="S34" s="512"/>
      <c r="T34" s="512"/>
      <c r="U34" s="512"/>
      <c r="V34" s="512"/>
      <c r="W34" s="512"/>
      <c r="X34" s="512"/>
      <c r="Y34" s="512"/>
      <c r="Z34" s="512"/>
      <c r="AA34" s="512"/>
      <c r="AB34" s="512"/>
      <c r="AC34" s="512"/>
    </row>
    <row r="35" spans="1:29">
      <c r="A35" s="512"/>
      <c r="B35" s="512"/>
      <c r="C35" s="512"/>
      <c r="D35" s="512"/>
      <c r="E35" s="512"/>
      <c r="F35" s="512"/>
      <c r="G35" s="512"/>
      <c r="H35" s="512"/>
      <c r="I35" s="512"/>
      <c r="J35" s="512"/>
      <c r="K35" s="512"/>
      <c r="L35" s="512"/>
      <c r="M35" s="512"/>
      <c r="N35" s="512"/>
      <c r="O35" s="512"/>
      <c r="P35" s="512"/>
      <c r="Q35" s="513" t="s">
        <v>680</v>
      </c>
      <c r="R35" s="513" t="s">
        <v>1489</v>
      </c>
      <c r="S35" s="513" t="s">
        <v>1490</v>
      </c>
      <c r="T35" s="513" t="s">
        <v>1491</v>
      </c>
      <c r="U35" s="513" t="s">
        <v>1492</v>
      </c>
      <c r="V35" s="513" t="s">
        <v>1493</v>
      </c>
      <c r="W35" s="513" t="s">
        <v>1494</v>
      </c>
      <c r="X35" s="513" t="s">
        <v>1495</v>
      </c>
      <c r="Y35" s="513" t="s">
        <v>1496</v>
      </c>
      <c r="Z35" s="513" t="s">
        <v>1497</v>
      </c>
      <c r="AA35" s="513" t="s">
        <v>1498</v>
      </c>
      <c r="AB35" s="513" t="s">
        <v>1499</v>
      </c>
      <c r="AC35" s="513" t="s">
        <v>1500</v>
      </c>
    </row>
  </sheetData>
  <mergeCells count="5">
    <mergeCell ref="A1:AC1"/>
    <mergeCell ref="A2:A3"/>
    <mergeCell ref="B2:B3"/>
    <mergeCell ref="C2:Q2"/>
    <mergeCell ref="R2:AC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B8927-0E0E-445F-96B6-EB3D4BFA7451}">
  <dimension ref="A1:AA38"/>
  <sheetViews>
    <sheetView tabSelected="1" workbookViewId="0">
      <selection activeCell="M6" sqref="M6"/>
    </sheetView>
  </sheetViews>
  <sheetFormatPr defaultRowHeight="14.25"/>
  <cols>
    <col min="1" max="1" width="9" style="1"/>
    <col min="2" max="3" width="12.5" style="1" customWidth="1"/>
    <col min="4" max="5" width="14.875" style="1" customWidth="1"/>
    <col min="6" max="10" width="12.25" style="1" customWidth="1"/>
    <col min="11" max="11" width="9" style="1"/>
    <col min="12" max="12" width="12.75" style="1" customWidth="1"/>
    <col min="13" max="13" width="13.375" style="1" customWidth="1"/>
    <col min="14" max="14" width="14.625" style="1" customWidth="1"/>
    <col min="15" max="17" width="9" style="1"/>
    <col min="18" max="18" width="13.375" style="1" customWidth="1"/>
    <col min="19" max="19" width="14.625" style="1" customWidth="1"/>
    <col min="20" max="16384" width="9" style="1"/>
  </cols>
  <sheetData>
    <row r="1" spans="1:27" ht="30">
      <c r="A1" s="652" t="s">
        <v>65</v>
      </c>
      <c r="B1" s="652" t="s">
        <v>1586</v>
      </c>
      <c r="C1" s="652" t="s">
        <v>1587</v>
      </c>
      <c r="D1" s="652" t="s">
        <v>1568</v>
      </c>
      <c r="E1" s="652" t="s">
        <v>1589</v>
      </c>
      <c r="F1" s="765" t="s">
        <v>1591</v>
      </c>
      <c r="G1" s="766"/>
      <c r="H1" s="766"/>
      <c r="I1" s="766"/>
      <c r="J1" s="767"/>
      <c r="K1" s="652" t="s">
        <v>1592</v>
      </c>
      <c r="L1" s="652" t="s">
        <v>1590</v>
      </c>
      <c r="M1" s="764" t="s">
        <v>1599</v>
      </c>
      <c r="N1" s="764"/>
      <c r="O1" s="764"/>
      <c r="P1" s="764"/>
      <c r="Q1" s="764"/>
      <c r="R1" s="764" t="s">
        <v>1598</v>
      </c>
      <c r="S1" s="764"/>
      <c r="T1" s="764"/>
      <c r="U1" s="764"/>
      <c r="V1" s="764"/>
      <c r="W1" s="764" t="s">
        <v>1602</v>
      </c>
      <c r="X1" s="764"/>
      <c r="Y1" s="764"/>
      <c r="Z1" s="764"/>
      <c r="AA1" s="764"/>
    </row>
    <row r="2" spans="1:27" ht="45">
      <c r="A2" s="653">
        <v>1</v>
      </c>
      <c r="B2" s="653" t="s">
        <v>1588</v>
      </c>
      <c r="C2" s="653"/>
      <c r="D2" s="653"/>
      <c r="E2" s="653">
        <v>613.76</v>
      </c>
      <c r="F2" s="655" t="s">
        <v>1593</v>
      </c>
      <c r="G2" s="652" t="s">
        <v>1594</v>
      </c>
      <c r="H2" s="656" t="s">
        <v>1595</v>
      </c>
      <c r="I2" s="656" t="s">
        <v>1596</v>
      </c>
      <c r="J2" s="656" t="s">
        <v>1597</v>
      </c>
      <c r="K2" s="653">
        <v>3.66</v>
      </c>
      <c r="L2" s="654">
        <f>+E2+K2</f>
        <v>617.41999999999996</v>
      </c>
      <c r="M2" s="655" t="s">
        <v>1593</v>
      </c>
      <c r="N2" s="652" t="s">
        <v>1594</v>
      </c>
      <c r="O2" s="656" t="s">
        <v>1595</v>
      </c>
      <c r="P2" s="656" t="s">
        <v>1596</v>
      </c>
      <c r="Q2" s="656" t="s">
        <v>1597</v>
      </c>
      <c r="R2" s="655" t="s">
        <v>1593</v>
      </c>
      <c r="S2" s="652" t="s">
        <v>1594</v>
      </c>
      <c r="T2" s="656" t="s">
        <v>1595</v>
      </c>
      <c r="U2" s="656" t="s">
        <v>1596</v>
      </c>
      <c r="V2" s="656" t="s">
        <v>1597</v>
      </c>
      <c r="W2" s="655" t="s">
        <v>1593</v>
      </c>
      <c r="X2" s="652" t="s">
        <v>1594</v>
      </c>
      <c r="Y2" s="656" t="s">
        <v>1595</v>
      </c>
      <c r="Z2" s="656" t="s">
        <v>1596</v>
      </c>
      <c r="AA2" s="656" t="s">
        <v>1597</v>
      </c>
    </row>
    <row r="3" spans="1:27" hidden="1">
      <c r="A3" s="653">
        <v>2</v>
      </c>
      <c r="B3" s="653" t="s">
        <v>674</v>
      </c>
      <c r="C3" s="653"/>
      <c r="D3" s="657">
        <v>410500</v>
      </c>
      <c r="E3" s="657"/>
      <c r="F3" s="653"/>
      <c r="G3" s="653"/>
      <c r="H3" s="653"/>
      <c r="I3" s="653"/>
      <c r="J3" s="653"/>
      <c r="K3" s="653"/>
      <c r="L3" s="653"/>
      <c r="M3" s="658"/>
      <c r="N3" s="653"/>
      <c r="O3" s="659"/>
      <c r="P3" s="659"/>
      <c r="Q3" s="659"/>
      <c r="R3" s="658"/>
      <c r="S3" s="653"/>
      <c r="T3" s="659"/>
      <c r="U3" s="659"/>
      <c r="V3" s="659"/>
      <c r="W3" s="659"/>
      <c r="X3" s="659"/>
      <c r="Y3" s="659"/>
      <c r="Z3" s="659"/>
      <c r="AA3" s="659"/>
    </row>
    <row r="4" spans="1:27">
      <c r="A4" s="653">
        <v>2</v>
      </c>
      <c r="B4" s="653" t="s">
        <v>675</v>
      </c>
      <c r="C4" s="653">
        <v>11.4</v>
      </c>
      <c r="D4" s="657">
        <f>+C4+D3</f>
        <v>410511.4</v>
      </c>
      <c r="E4" s="657"/>
      <c r="F4" s="654">
        <v>1.25</v>
      </c>
      <c r="G4" s="654">
        <v>1.1399999999999864</v>
      </c>
      <c r="H4" s="653"/>
      <c r="I4" s="653"/>
      <c r="J4" s="653"/>
      <c r="K4" s="653"/>
      <c r="L4" s="653"/>
      <c r="M4" s="654">
        <f>+$L$2-F4</f>
        <v>616.16999999999996</v>
      </c>
      <c r="N4" s="654">
        <f>+$L$2-G4</f>
        <v>616.28</v>
      </c>
      <c r="O4" s="660"/>
      <c r="P4" s="660"/>
      <c r="Q4" s="660"/>
      <c r="R4" s="654">
        <v>616.16999999999996</v>
      </c>
      <c r="S4" s="654">
        <v>616.23</v>
      </c>
      <c r="T4" s="660"/>
      <c r="U4" s="660"/>
      <c r="V4" s="660"/>
      <c r="W4" s="660">
        <f>+M4-R4</f>
        <v>0</v>
      </c>
      <c r="X4" s="660">
        <f>+N4-S4</f>
        <v>4.9999999999954525E-2</v>
      </c>
      <c r="Y4" s="659"/>
      <c r="Z4" s="659"/>
      <c r="AA4" s="659"/>
    </row>
    <row r="5" spans="1:27">
      <c r="A5" s="653">
        <v>3</v>
      </c>
      <c r="B5" s="653">
        <v>1</v>
      </c>
      <c r="C5" s="653">
        <v>8.77</v>
      </c>
      <c r="D5" s="657">
        <f t="shared" ref="D5:D25" si="0">+C5+D4</f>
        <v>410520.17000000004</v>
      </c>
      <c r="E5" s="657"/>
      <c r="F5" s="654">
        <v>2.2799999999999727</v>
      </c>
      <c r="G5" s="654">
        <v>2.1599999999999682</v>
      </c>
      <c r="H5" s="653"/>
      <c r="I5" s="653"/>
      <c r="J5" s="653"/>
      <c r="K5" s="653"/>
      <c r="L5" s="653"/>
      <c r="M5" s="654">
        <f t="shared" ref="M5:M7" si="1">+$L$2-F5</f>
        <v>615.14</v>
      </c>
      <c r="N5" s="654">
        <f t="shared" ref="N5:O8" si="2">+$L$2-G5</f>
        <v>615.26</v>
      </c>
      <c r="O5" s="660"/>
      <c r="P5" s="660"/>
      <c r="Q5" s="660"/>
      <c r="R5" s="654">
        <v>615.15</v>
      </c>
      <c r="S5" s="654">
        <v>615.24</v>
      </c>
      <c r="T5" s="660"/>
      <c r="U5" s="660"/>
      <c r="V5" s="660"/>
      <c r="W5" s="660">
        <f t="shared" ref="W5:W7" si="3">+M5-R5</f>
        <v>-9.9999999999909051E-3</v>
      </c>
      <c r="X5" s="660">
        <f t="shared" ref="X5:X7" si="4">+N5-S5</f>
        <v>1.999999999998181E-2</v>
      </c>
      <c r="Y5" s="659"/>
      <c r="Z5" s="659"/>
      <c r="AA5" s="659"/>
    </row>
    <row r="6" spans="1:27">
      <c r="A6" s="653">
        <v>4</v>
      </c>
      <c r="B6" s="653" t="s">
        <v>676</v>
      </c>
      <c r="C6" s="653">
        <v>7.35</v>
      </c>
      <c r="D6" s="657">
        <f t="shared" si="0"/>
        <v>410527.52</v>
      </c>
      <c r="E6" s="657"/>
      <c r="F6" s="654">
        <v>2.8999999999999773</v>
      </c>
      <c r="G6" s="654">
        <v>2.8500000000000227</v>
      </c>
      <c r="H6" s="658"/>
      <c r="I6" s="658"/>
      <c r="J6" s="658"/>
      <c r="K6" s="653"/>
      <c r="L6" s="653"/>
      <c r="M6" s="654">
        <f t="shared" si="1"/>
        <v>614.52</v>
      </c>
      <c r="N6" s="654">
        <f t="shared" si="2"/>
        <v>614.56999999999994</v>
      </c>
      <c r="O6" s="660"/>
      <c r="P6" s="660"/>
      <c r="Q6" s="660"/>
      <c r="R6" s="654">
        <v>614.52</v>
      </c>
      <c r="S6" s="654">
        <v>614.55999999999995</v>
      </c>
      <c r="T6" s="660"/>
      <c r="U6" s="660"/>
      <c r="V6" s="660"/>
      <c r="W6" s="660">
        <f t="shared" si="3"/>
        <v>0</v>
      </c>
      <c r="X6" s="660">
        <f t="shared" si="4"/>
        <v>9.9999999999909051E-3</v>
      </c>
      <c r="Y6" s="659"/>
      <c r="Z6" s="659"/>
      <c r="AA6" s="659"/>
    </row>
    <row r="7" spans="1:27">
      <c r="A7" s="653">
        <v>5</v>
      </c>
      <c r="B7" s="653">
        <v>2</v>
      </c>
      <c r="C7" s="653">
        <v>4.49</v>
      </c>
      <c r="D7" s="657">
        <f t="shared" si="0"/>
        <v>410532.01</v>
      </c>
      <c r="E7" s="657"/>
      <c r="F7" s="654">
        <v>3.3700000000000045</v>
      </c>
      <c r="G7" s="654">
        <v>3.25</v>
      </c>
      <c r="H7" s="653"/>
      <c r="I7" s="653"/>
      <c r="J7" s="653"/>
      <c r="K7" s="653"/>
      <c r="L7" s="653"/>
      <c r="M7" s="654">
        <f t="shared" si="1"/>
        <v>614.04999999999995</v>
      </c>
      <c r="N7" s="654">
        <f t="shared" si="2"/>
        <v>614.16999999999996</v>
      </c>
      <c r="O7" s="660"/>
      <c r="P7" s="660"/>
      <c r="Q7" s="660"/>
      <c r="R7" s="654">
        <v>614.03</v>
      </c>
      <c r="S7" s="654">
        <v>614.12</v>
      </c>
      <c r="T7" s="660"/>
      <c r="U7" s="660"/>
      <c r="V7" s="660"/>
      <c r="W7" s="660">
        <f t="shared" si="3"/>
        <v>1.999999999998181E-2</v>
      </c>
      <c r="X7" s="660">
        <f t="shared" si="4"/>
        <v>4.9999999999954525E-2</v>
      </c>
      <c r="Y7" s="659"/>
      <c r="Z7" s="659"/>
      <c r="AA7" s="659"/>
    </row>
    <row r="8" spans="1:27">
      <c r="A8" s="653">
        <v>6</v>
      </c>
      <c r="B8" s="653">
        <v>3</v>
      </c>
      <c r="C8" s="653">
        <v>6.35</v>
      </c>
      <c r="D8" s="657">
        <f t="shared" si="0"/>
        <v>410538.36</v>
      </c>
      <c r="E8" s="657"/>
      <c r="F8" s="653"/>
      <c r="G8" s="653"/>
      <c r="H8" s="654">
        <v>3.5900000000000318</v>
      </c>
      <c r="I8" s="654">
        <v>3.6299999999999955</v>
      </c>
      <c r="J8" s="654">
        <v>3.6699999999999591</v>
      </c>
      <c r="K8" s="658"/>
      <c r="L8" s="658"/>
      <c r="M8" s="654"/>
      <c r="N8" s="654"/>
      <c r="O8" s="654">
        <f t="shared" si="2"/>
        <v>613.82999999999993</v>
      </c>
      <c r="P8" s="654">
        <f t="shared" ref="P8" si="5">+$L$2-I8</f>
        <v>613.79</v>
      </c>
      <c r="Q8" s="654">
        <f t="shared" ref="Q8" si="6">+$L$2-J8</f>
        <v>613.75</v>
      </c>
      <c r="R8" s="654"/>
      <c r="S8" s="654"/>
      <c r="T8" s="660">
        <v>613.79</v>
      </c>
      <c r="U8" s="660">
        <v>613.74</v>
      </c>
      <c r="V8" s="660">
        <v>613.67999999999995</v>
      </c>
      <c r="W8" s="659"/>
      <c r="X8" s="659"/>
      <c r="Y8" s="660">
        <f t="shared" ref="Y8" si="7">+O8-T8</f>
        <v>3.999999999996362E-2</v>
      </c>
      <c r="Z8" s="660">
        <f t="shared" ref="Z8" si="8">+P8-U8</f>
        <v>4.9999999999954525E-2</v>
      </c>
      <c r="AA8" s="660">
        <f t="shared" ref="AA8" si="9">+Q8-V8</f>
        <v>7.0000000000050022E-2</v>
      </c>
    </row>
    <row r="9" spans="1:27">
      <c r="A9" s="653">
        <v>7</v>
      </c>
      <c r="B9" s="653" t="s">
        <v>1600</v>
      </c>
      <c r="C9" s="653"/>
      <c r="D9" s="657"/>
      <c r="E9" s="657"/>
      <c r="F9" s="653"/>
      <c r="G9" s="653"/>
      <c r="H9" s="654"/>
      <c r="I9" s="654"/>
      <c r="J9" s="654">
        <v>3.67</v>
      </c>
      <c r="K9" s="654">
        <v>1.26</v>
      </c>
      <c r="L9" s="661">
        <f>+L2-J9+K9</f>
        <v>615.01</v>
      </c>
      <c r="M9" s="654"/>
      <c r="N9" s="654"/>
      <c r="O9" s="654"/>
      <c r="P9" s="654"/>
      <c r="Q9" s="654"/>
      <c r="R9" s="654"/>
      <c r="S9" s="654"/>
      <c r="T9" s="660"/>
      <c r="U9" s="660"/>
      <c r="V9" s="660"/>
      <c r="W9" s="659"/>
      <c r="X9" s="659"/>
      <c r="Y9" s="659"/>
      <c r="Z9" s="659"/>
      <c r="AA9" s="659"/>
    </row>
    <row r="10" spans="1:27">
      <c r="A10" s="653">
        <v>8</v>
      </c>
      <c r="B10" s="659">
        <v>4</v>
      </c>
      <c r="C10" s="659">
        <v>6</v>
      </c>
      <c r="D10" s="657">
        <f>+C10+D8</f>
        <v>410544.36</v>
      </c>
      <c r="E10" s="657"/>
      <c r="F10" s="659"/>
      <c r="G10" s="659"/>
      <c r="H10" s="654">
        <v>1.6999999999999318</v>
      </c>
      <c r="I10" s="654">
        <v>1.6800000000000637</v>
      </c>
      <c r="J10" s="654">
        <v>1.7599999999999909</v>
      </c>
      <c r="K10" s="659"/>
      <c r="L10" s="660"/>
      <c r="M10" s="660"/>
      <c r="N10" s="660"/>
      <c r="O10" s="654">
        <f>+$L$9-H10</f>
        <v>613.31000000000006</v>
      </c>
      <c r="P10" s="654">
        <f t="shared" ref="P10:Q10" si="10">+$L$9-I10</f>
        <v>613.32999999999993</v>
      </c>
      <c r="Q10" s="654">
        <f t="shared" si="10"/>
        <v>613.25</v>
      </c>
      <c r="R10" s="660"/>
      <c r="S10" s="660"/>
      <c r="T10" s="660">
        <v>613.24</v>
      </c>
      <c r="U10" s="660">
        <v>613.29999999999995</v>
      </c>
      <c r="V10" s="660">
        <v>613.22</v>
      </c>
      <c r="W10" s="659"/>
      <c r="X10" s="659"/>
      <c r="Y10" s="660">
        <f t="shared" ref="Y10:Y16" si="11">+O10-T10</f>
        <v>7.0000000000050022E-2</v>
      </c>
      <c r="Z10" s="660">
        <f t="shared" ref="Z10:Z16" si="12">+P10-U10</f>
        <v>2.9999999999972715E-2</v>
      </c>
      <c r="AA10" s="660">
        <f t="shared" ref="AA10:AA16" si="13">+Q10-V10</f>
        <v>2.9999999999972715E-2</v>
      </c>
    </row>
    <row r="11" spans="1:27">
      <c r="A11" s="653">
        <v>9</v>
      </c>
      <c r="B11" s="659">
        <v>5</v>
      </c>
      <c r="C11" s="659">
        <v>5</v>
      </c>
      <c r="D11" s="657">
        <f t="shared" si="0"/>
        <v>410549.36</v>
      </c>
      <c r="E11" s="657"/>
      <c r="F11" s="659"/>
      <c r="G11" s="659"/>
      <c r="H11" s="654">
        <v>2.1200000000000045</v>
      </c>
      <c r="I11" s="654">
        <v>2.0800000000000409</v>
      </c>
      <c r="J11" s="654">
        <v>2.1100000000000136</v>
      </c>
      <c r="K11" s="659"/>
      <c r="L11" s="659"/>
      <c r="M11" s="660"/>
      <c r="N11" s="660"/>
      <c r="O11" s="654">
        <f t="shared" ref="O11:O16" si="14">+$L$9-H11</f>
        <v>612.89</v>
      </c>
      <c r="P11" s="654">
        <f t="shared" ref="P11:P16" si="15">+$L$9-I11</f>
        <v>612.92999999999995</v>
      </c>
      <c r="Q11" s="654">
        <f t="shared" ref="Q11:Q16" si="16">+$L$9-J11</f>
        <v>612.9</v>
      </c>
      <c r="R11" s="660"/>
      <c r="S11" s="660"/>
      <c r="T11" s="660">
        <v>612.86</v>
      </c>
      <c r="U11" s="660">
        <v>612.91999999999996</v>
      </c>
      <c r="V11" s="660">
        <v>612.84</v>
      </c>
      <c r="W11" s="659"/>
      <c r="X11" s="659"/>
      <c r="Y11" s="660">
        <f t="shared" si="11"/>
        <v>2.9999999999972715E-2</v>
      </c>
      <c r="Z11" s="660">
        <f t="shared" si="12"/>
        <v>9.9999999999909051E-3</v>
      </c>
      <c r="AA11" s="660">
        <f t="shared" si="13"/>
        <v>5.999999999994543E-2</v>
      </c>
    </row>
    <row r="12" spans="1:27">
      <c r="A12" s="653">
        <v>10</v>
      </c>
      <c r="B12" s="659">
        <v>6</v>
      </c>
      <c r="C12" s="659">
        <v>5</v>
      </c>
      <c r="D12" s="657">
        <f t="shared" si="0"/>
        <v>410554.36</v>
      </c>
      <c r="E12" s="657"/>
      <c r="F12" s="659"/>
      <c r="G12" s="659"/>
      <c r="H12" s="654">
        <v>2.4800000000000182</v>
      </c>
      <c r="I12" s="654">
        <v>2.4800000000000182</v>
      </c>
      <c r="J12" s="654">
        <v>2.5499999999999545</v>
      </c>
      <c r="K12" s="659"/>
      <c r="L12" s="659"/>
      <c r="M12" s="660"/>
      <c r="N12" s="660"/>
      <c r="O12" s="654">
        <f t="shared" si="14"/>
        <v>612.53</v>
      </c>
      <c r="P12" s="654">
        <f t="shared" si="15"/>
        <v>612.53</v>
      </c>
      <c r="Q12" s="654">
        <f t="shared" si="16"/>
        <v>612.46</v>
      </c>
      <c r="R12" s="660"/>
      <c r="S12" s="660"/>
      <c r="T12" s="660">
        <v>612.47</v>
      </c>
      <c r="U12" s="660">
        <v>612.53</v>
      </c>
      <c r="V12" s="660">
        <v>612.46</v>
      </c>
      <c r="W12" s="659"/>
      <c r="X12" s="659"/>
      <c r="Y12" s="660">
        <f t="shared" si="11"/>
        <v>5.999999999994543E-2</v>
      </c>
      <c r="Z12" s="660">
        <f t="shared" si="12"/>
        <v>0</v>
      </c>
      <c r="AA12" s="660">
        <f t="shared" si="13"/>
        <v>0</v>
      </c>
    </row>
    <row r="13" spans="1:27">
      <c r="A13" s="653">
        <v>11</v>
      </c>
      <c r="B13" s="659">
        <v>7</v>
      </c>
      <c r="C13" s="659">
        <v>5</v>
      </c>
      <c r="D13" s="657">
        <f t="shared" si="0"/>
        <v>410559.36</v>
      </c>
      <c r="E13" s="657"/>
      <c r="F13" s="659"/>
      <c r="G13" s="659"/>
      <c r="H13" s="654">
        <v>2.9099999999999682</v>
      </c>
      <c r="I13" s="654">
        <v>2.8700000000000045</v>
      </c>
      <c r="J13" s="654">
        <v>2.92999999999995</v>
      </c>
      <c r="K13" s="659"/>
      <c r="L13" s="659"/>
      <c r="M13" s="660"/>
      <c r="N13" s="660"/>
      <c r="O13" s="654">
        <f t="shared" si="14"/>
        <v>612.1</v>
      </c>
      <c r="P13" s="654">
        <f t="shared" si="15"/>
        <v>612.14</v>
      </c>
      <c r="Q13" s="654">
        <f t="shared" si="16"/>
        <v>612.08000000000004</v>
      </c>
      <c r="R13" s="660"/>
      <c r="S13" s="660"/>
      <c r="T13" s="660">
        <v>612.09</v>
      </c>
      <c r="U13" s="660">
        <v>612.15</v>
      </c>
      <c r="V13" s="660">
        <v>612.07000000000005</v>
      </c>
      <c r="W13" s="659"/>
      <c r="X13" s="659"/>
      <c r="Y13" s="660">
        <f t="shared" si="11"/>
        <v>9.9999999999909051E-3</v>
      </c>
      <c r="Z13" s="660">
        <f t="shared" si="12"/>
        <v>-9.9999999999909051E-3</v>
      </c>
      <c r="AA13" s="660">
        <f t="shared" si="13"/>
        <v>9.9999999999909051E-3</v>
      </c>
    </row>
    <row r="14" spans="1:27">
      <c r="A14" s="653">
        <v>12</v>
      </c>
      <c r="B14" s="659">
        <v>8</v>
      </c>
      <c r="C14" s="659">
        <v>5</v>
      </c>
      <c r="D14" s="657">
        <f t="shared" si="0"/>
        <v>410564.36</v>
      </c>
      <c r="E14" s="657"/>
      <c r="F14" s="659"/>
      <c r="G14" s="659"/>
      <c r="H14" s="654">
        <v>3.2799999999999727</v>
      </c>
      <c r="I14" s="654">
        <v>3.2100000000000364</v>
      </c>
      <c r="J14" s="654">
        <v>3.3199999999999363</v>
      </c>
      <c r="K14" s="659"/>
      <c r="L14" s="659"/>
      <c r="M14" s="660"/>
      <c r="N14" s="660"/>
      <c r="O14" s="654">
        <f t="shared" si="14"/>
        <v>611.73</v>
      </c>
      <c r="P14" s="654">
        <f t="shared" si="15"/>
        <v>611.79999999999995</v>
      </c>
      <c r="Q14" s="654">
        <f t="shared" si="16"/>
        <v>611.69000000000005</v>
      </c>
      <c r="R14" s="660"/>
      <c r="S14" s="660"/>
      <c r="T14" s="660">
        <v>611.70000000000005</v>
      </c>
      <c r="U14" s="660">
        <v>611.76</v>
      </c>
      <c r="V14" s="660">
        <v>611.69000000000005</v>
      </c>
      <c r="W14" s="659"/>
      <c r="X14" s="659"/>
      <c r="Y14" s="660">
        <f t="shared" si="11"/>
        <v>2.9999999999972715E-2</v>
      </c>
      <c r="Z14" s="660">
        <f t="shared" si="12"/>
        <v>3.999999999996362E-2</v>
      </c>
      <c r="AA14" s="660">
        <f t="shared" si="13"/>
        <v>0</v>
      </c>
    </row>
    <row r="15" spans="1:27">
      <c r="A15" s="653">
        <v>13</v>
      </c>
      <c r="B15" s="659">
        <v>9</v>
      </c>
      <c r="C15" s="659">
        <v>5</v>
      </c>
      <c r="D15" s="657">
        <f t="shared" si="0"/>
        <v>410569.36</v>
      </c>
      <c r="E15" s="657"/>
      <c r="F15" s="659"/>
      <c r="G15" s="659"/>
      <c r="H15" s="654">
        <v>3.67999999999995</v>
      </c>
      <c r="I15" s="654">
        <v>3.6200000000000045</v>
      </c>
      <c r="J15" s="654">
        <v>3.6600000000000819</v>
      </c>
      <c r="K15" s="659"/>
      <c r="L15" s="659"/>
      <c r="M15" s="660"/>
      <c r="N15" s="660"/>
      <c r="O15" s="654">
        <f t="shared" si="14"/>
        <v>611.33000000000004</v>
      </c>
      <c r="P15" s="654">
        <f t="shared" si="15"/>
        <v>611.39</v>
      </c>
      <c r="Q15" s="654">
        <f t="shared" si="16"/>
        <v>611.34999999999991</v>
      </c>
      <c r="R15" s="660"/>
      <c r="S15" s="660"/>
      <c r="T15" s="660">
        <v>611.32000000000005</v>
      </c>
      <c r="U15" s="660">
        <v>611.38</v>
      </c>
      <c r="V15" s="660">
        <v>611.30999999999995</v>
      </c>
      <c r="W15" s="659"/>
      <c r="X15" s="659"/>
      <c r="Y15" s="660">
        <f t="shared" si="11"/>
        <v>9.9999999999909051E-3</v>
      </c>
      <c r="Z15" s="660">
        <f t="shared" si="12"/>
        <v>9.9999999999909051E-3</v>
      </c>
      <c r="AA15" s="660">
        <f t="shared" si="13"/>
        <v>3.999999999996362E-2</v>
      </c>
    </row>
    <row r="16" spans="1:27">
      <c r="A16" s="653">
        <v>14</v>
      </c>
      <c r="B16" s="659">
        <v>10</v>
      </c>
      <c r="C16" s="659">
        <v>5</v>
      </c>
      <c r="D16" s="657">
        <f t="shared" si="0"/>
        <v>410574.36</v>
      </c>
      <c r="E16" s="657"/>
      <c r="F16" s="659"/>
      <c r="G16" s="659"/>
      <c r="H16" s="654">
        <v>4.0199999999999818</v>
      </c>
      <c r="I16" s="654">
        <v>4</v>
      </c>
      <c r="J16" s="654">
        <v>4.0400000000000773</v>
      </c>
      <c r="K16" s="659"/>
      <c r="L16" s="659"/>
      <c r="M16" s="660"/>
      <c r="N16" s="660"/>
      <c r="O16" s="654">
        <f t="shared" si="14"/>
        <v>610.99</v>
      </c>
      <c r="P16" s="654">
        <f t="shared" si="15"/>
        <v>611.01</v>
      </c>
      <c r="Q16" s="654">
        <f t="shared" si="16"/>
        <v>610.96999999999991</v>
      </c>
      <c r="R16" s="660"/>
      <c r="S16" s="660"/>
      <c r="T16" s="660">
        <v>610.94000000000005</v>
      </c>
      <c r="U16" s="660">
        <v>611</v>
      </c>
      <c r="V16" s="660">
        <v>610.91999999999996</v>
      </c>
      <c r="W16" s="659"/>
      <c r="X16" s="659"/>
      <c r="Y16" s="660">
        <f t="shared" si="11"/>
        <v>4.9999999999954525E-2</v>
      </c>
      <c r="Z16" s="660">
        <f t="shared" si="12"/>
        <v>9.9999999999909051E-3</v>
      </c>
      <c r="AA16" s="660">
        <f t="shared" si="13"/>
        <v>4.9999999999954525E-2</v>
      </c>
    </row>
    <row r="17" spans="1:27">
      <c r="A17" s="653"/>
      <c r="B17" s="659" t="s">
        <v>1601</v>
      </c>
      <c r="C17" s="659"/>
      <c r="D17" s="657"/>
      <c r="E17" s="657"/>
      <c r="F17" s="659"/>
      <c r="G17" s="659"/>
      <c r="H17" s="654"/>
      <c r="I17" s="654"/>
      <c r="J17" s="654">
        <v>4.0400000000000773</v>
      </c>
      <c r="K17" s="659">
        <v>0.57999999999999996</v>
      </c>
      <c r="L17" s="660">
        <f>+L9-J17+K17</f>
        <v>611.54999999999995</v>
      </c>
      <c r="M17" s="660"/>
      <c r="N17" s="660"/>
      <c r="O17" s="654"/>
      <c r="P17" s="654"/>
      <c r="Q17" s="654"/>
      <c r="R17" s="660"/>
      <c r="S17" s="660"/>
      <c r="T17" s="660"/>
      <c r="U17" s="660"/>
      <c r="V17" s="660"/>
      <c r="W17" s="659"/>
      <c r="X17" s="659"/>
      <c r="Y17" s="659"/>
      <c r="Z17" s="659"/>
      <c r="AA17" s="659"/>
    </row>
    <row r="18" spans="1:27">
      <c r="A18" s="653">
        <v>15</v>
      </c>
      <c r="B18" s="659">
        <v>11</v>
      </c>
      <c r="C18" s="659">
        <v>5</v>
      </c>
      <c r="D18" s="657">
        <f>+C18+D16</f>
        <v>410579.36</v>
      </c>
      <c r="E18" s="657"/>
      <c r="F18" s="659"/>
      <c r="G18" s="659"/>
      <c r="H18" s="654">
        <v>0.9699999999999136</v>
      </c>
      <c r="I18" s="654">
        <v>0.86999999999989086</v>
      </c>
      <c r="J18" s="654">
        <v>1.0099999999999909</v>
      </c>
      <c r="K18" s="659"/>
      <c r="L18" s="659"/>
      <c r="M18" s="660"/>
      <c r="N18" s="660"/>
      <c r="O18" s="654">
        <f>+$L$17-H18</f>
        <v>610.58000000000004</v>
      </c>
      <c r="P18" s="654">
        <f t="shared" ref="P18:Q18" si="17">+$L$17-I18</f>
        <v>610.68000000000006</v>
      </c>
      <c r="Q18" s="654">
        <f t="shared" si="17"/>
        <v>610.54</v>
      </c>
      <c r="R18" s="660"/>
      <c r="S18" s="660"/>
      <c r="T18" s="660">
        <v>610.59</v>
      </c>
      <c r="U18" s="660">
        <v>610.61</v>
      </c>
      <c r="V18" s="660">
        <v>610.54</v>
      </c>
      <c r="W18" s="659"/>
      <c r="X18" s="659"/>
      <c r="Y18" s="660">
        <f t="shared" ref="Y18:Y21" si="18">+O18-T18</f>
        <v>-9.9999999999909051E-3</v>
      </c>
      <c r="Z18" s="660">
        <f t="shared" ref="Z18:Z21" si="19">+P18-U18</f>
        <v>7.0000000000050022E-2</v>
      </c>
      <c r="AA18" s="660">
        <f t="shared" ref="AA18:AA21" si="20">+Q18-V18</f>
        <v>0</v>
      </c>
    </row>
    <row r="19" spans="1:27">
      <c r="A19" s="653">
        <v>16</v>
      </c>
      <c r="B19" s="659">
        <v>12</v>
      </c>
      <c r="C19" s="659">
        <v>4.5</v>
      </c>
      <c r="D19" s="657">
        <f t="shared" si="0"/>
        <v>410583.86</v>
      </c>
      <c r="E19" s="657"/>
      <c r="F19" s="659"/>
      <c r="G19" s="659"/>
      <c r="H19" s="654">
        <v>1.25</v>
      </c>
      <c r="I19" s="654">
        <v>1.2899999999999636</v>
      </c>
      <c r="J19" s="654">
        <v>1.3399999999999181</v>
      </c>
      <c r="K19" s="659"/>
      <c r="L19" s="659"/>
      <c r="M19" s="660"/>
      <c r="N19" s="660"/>
      <c r="O19" s="654">
        <f t="shared" ref="M19:O22" si="21">+$L$17-H19</f>
        <v>610.29999999999995</v>
      </c>
      <c r="P19" s="654">
        <f t="shared" ref="P19:P21" si="22">+$L$17-I19</f>
        <v>610.26</v>
      </c>
      <c r="Q19" s="654">
        <f t="shared" ref="Q19:Q21" si="23">+$L$17-J19</f>
        <v>610.21</v>
      </c>
      <c r="R19" s="660"/>
      <c r="S19" s="660"/>
      <c r="T19" s="660">
        <v>610.28</v>
      </c>
      <c r="U19" s="660">
        <v>610.27</v>
      </c>
      <c r="V19" s="660">
        <v>610.19000000000005</v>
      </c>
      <c r="W19" s="659"/>
      <c r="X19" s="659"/>
      <c r="Y19" s="660">
        <f t="shared" si="18"/>
        <v>1.999999999998181E-2</v>
      </c>
      <c r="Z19" s="660">
        <f t="shared" si="19"/>
        <v>-9.9999999999909051E-3</v>
      </c>
      <c r="AA19" s="660">
        <f t="shared" si="20"/>
        <v>1.999999999998181E-2</v>
      </c>
    </row>
    <row r="20" spans="1:27">
      <c r="A20" s="653">
        <v>17</v>
      </c>
      <c r="B20" s="659">
        <v>13</v>
      </c>
      <c r="C20" s="659">
        <v>4.49</v>
      </c>
      <c r="D20" s="657">
        <f t="shared" si="0"/>
        <v>410588.35</v>
      </c>
      <c r="E20" s="657"/>
      <c r="F20" s="659"/>
      <c r="G20" s="659"/>
      <c r="H20" s="654">
        <v>1.5499999999999545</v>
      </c>
      <c r="I20" s="654">
        <v>1.57000000000005</v>
      </c>
      <c r="J20" s="654">
        <v>1.67999999999995</v>
      </c>
      <c r="K20" s="659"/>
      <c r="L20" s="659"/>
      <c r="M20" s="660"/>
      <c r="N20" s="660"/>
      <c r="O20" s="654">
        <f t="shared" si="21"/>
        <v>610</v>
      </c>
      <c r="P20" s="654">
        <f t="shared" si="22"/>
        <v>609.9799999999999</v>
      </c>
      <c r="Q20" s="654">
        <f t="shared" si="23"/>
        <v>609.87</v>
      </c>
      <c r="R20" s="660"/>
      <c r="S20" s="660"/>
      <c r="T20" s="660">
        <v>609.97</v>
      </c>
      <c r="U20" s="660">
        <v>609.91999999999996</v>
      </c>
      <c r="V20" s="660">
        <v>609.84</v>
      </c>
      <c r="W20" s="659"/>
      <c r="X20" s="659"/>
      <c r="Y20" s="660">
        <f t="shared" si="18"/>
        <v>2.9999999999972715E-2</v>
      </c>
      <c r="Z20" s="660">
        <f t="shared" si="19"/>
        <v>5.999999999994543E-2</v>
      </c>
      <c r="AA20" s="660">
        <f t="shared" si="20"/>
        <v>2.9999999999972715E-2</v>
      </c>
    </row>
    <row r="21" spans="1:27">
      <c r="A21" s="653">
        <v>18</v>
      </c>
      <c r="B21" s="659" t="s">
        <v>677</v>
      </c>
      <c r="C21" s="659">
        <v>2.39</v>
      </c>
      <c r="D21" s="657">
        <f t="shared" si="0"/>
        <v>410590.74</v>
      </c>
      <c r="E21" s="657"/>
      <c r="F21" s="654"/>
      <c r="G21" s="659"/>
      <c r="H21" s="654">
        <v>1.7100000000000364</v>
      </c>
      <c r="I21" s="654">
        <v>1.8499999999999091</v>
      </c>
      <c r="J21" s="654">
        <v>2.0199999999999818</v>
      </c>
      <c r="K21" s="659"/>
      <c r="L21" s="659"/>
      <c r="M21" s="660"/>
      <c r="N21" s="660"/>
      <c r="O21" s="654">
        <f t="shared" si="21"/>
        <v>609.83999999999992</v>
      </c>
      <c r="P21" s="654">
        <f t="shared" si="22"/>
        <v>609.70000000000005</v>
      </c>
      <c r="Q21" s="654">
        <f t="shared" si="23"/>
        <v>609.53</v>
      </c>
      <c r="R21" s="660"/>
      <c r="S21" s="660"/>
      <c r="T21" s="660">
        <v>609.80999999999995</v>
      </c>
      <c r="U21" s="660">
        <v>609.70000000000005</v>
      </c>
      <c r="V21" s="660">
        <v>609.51</v>
      </c>
      <c r="W21" s="659"/>
      <c r="X21" s="659"/>
      <c r="Y21" s="660">
        <f t="shared" si="18"/>
        <v>2.9999999999972715E-2</v>
      </c>
      <c r="Z21" s="660">
        <f t="shared" si="19"/>
        <v>0</v>
      </c>
      <c r="AA21" s="660">
        <f t="shared" si="20"/>
        <v>1.999999999998181E-2</v>
      </c>
    </row>
    <row r="22" spans="1:27">
      <c r="A22" s="653">
        <v>19</v>
      </c>
      <c r="B22" s="659" t="s">
        <v>678</v>
      </c>
      <c r="C22" s="659">
        <v>6.45</v>
      </c>
      <c r="D22" s="657">
        <f t="shared" si="0"/>
        <v>410597.19</v>
      </c>
      <c r="E22" s="657"/>
      <c r="F22" s="654">
        <v>2.5199999999999818</v>
      </c>
      <c r="G22" s="654">
        <v>2.4042399999999589</v>
      </c>
      <c r="H22" s="659"/>
      <c r="I22" s="659"/>
      <c r="J22" s="659"/>
      <c r="K22" s="659"/>
      <c r="L22" s="659"/>
      <c r="M22" s="654">
        <f t="shared" si="21"/>
        <v>609.03</v>
      </c>
      <c r="N22" s="654">
        <f t="shared" si="21"/>
        <v>609.14576</v>
      </c>
      <c r="O22" s="654"/>
      <c r="P22" s="654"/>
      <c r="Q22" s="654"/>
      <c r="R22" s="660">
        <v>609.02</v>
      </c>
      <c r="S22" s="660">
        <f>609.28-(3.16-0.76)*6.01%</f>
        <v>609.13576</v>
      </c>
      <c r="T22" s="660"/>
      <c r="U22" s="660"/>
      <c r="V22" s="660"/>
      <c r="W22" s="660">
        <f t="shared" ref="W22:W25" si="24">+M22-R22</f>
        <v>9.9999999999909051E-3</v>
      </c>
      <c r="X22" s="660">
        <f t="shared" ref="X22:X25" si="25">+N22-S22</f>
        <v>9.9999999999909051E-3</v>
      </c>
      <c r="Y22" s="659"/>
      <c r="Z22" s="659"/>
      <c r="AA22" s="659"/>
    </row>
    <row r="23" spans="1:27">
      <c r="A23" s="653">
        <v>20</v>
      </c>
      <c r="B23" s="659">
        <v>14</v>
      </c>
      <c r="C23" s="659">
        <v>4.43</v>
      </c>
      <c r="D23" s="657">
        <f t="shared" si="0"/>
        <v>410601.62</v>
      </c>
      <c r="E23" s="657"/>
      <c r="F23" s="654">
        <v>2.8099999999999454</v>
      </c>
      <c r="G23" s="654">
        <v>2.6899999999999409</v>
      </c>
      <c r="H23" s="659"/>
      <c r="I23" s="659"/>
      <c r="J23" s="659"/>
      <c r="K23" s="659"/>
      <c r="L23" s="659"/>
      <c r="M23" s="654">
        <f t="shared" ref="M23:M25" si="26">+$L$17-F23</f>
        <v>608.74</v>
      </c>
      <c r="N23" s="654">
        <f t="shared" ref="N23:N25" si="27">+$L$17-G23</f>
        <v>608.86</v>
      </c>
      <c r="O23" s="660"/>
      <c r="P23" s="660"/>
      <c r="Q23" s="660"/>
      <c r="R23" s="660">
        <v>608.73</v>
      </c>
      <c r="S23" s="660">
        <v>608.85</v>
      </c>
      <c r="T23" s="660"/>
      <c r="U23" s="660"/>
      <c r="V23" s="660"/>
      <c r="W23" s="660">
        <f t="shared" si="24"/>
        <v>9.9999999999909051E-3</v>
      </c>
      <c r="X23" s="660">
        <f t="shared" si="25"/>
        <v>9.9999999999909051E-3</v>
      </c>
      <c r="Y23" s="659"/>
      <c r="Z23" s="659"/>
      <c r="AA23" s="659"/>
    </row>
    <row r="24" spans="1:27">
      <c r="A24" s="653">
        <v>21</v>
      </c>
      <c r="B24" s="659" t="s">
        <v>679</v>
      </c>
      <c r="C24" s="659">
        <v>7.34</v>
      </c>
      <c r="D24" s="657">
        <f t="shared" si="0"/>
        <v>410608.96</v>
      </c>
      <c r="E24" s="657"/>
      <c r="F24" s="654">
        <v>3.2599999999999909</v>
      </c>
      <c r="G24" s="654">
        <v>3.2099999999999227</v>
      </c>
      <c r="H24" s="659"/>
      <c r="I24" s="659"/>
      <c r="J24" s="659"/>
      <c r="K24" s="659"/>
      <c r="L24" s="659"/>
      <c r="M24" s="654">
        <f t="shared" si="26"/>
        <v>608.29</v>
      </c>
      <c r="N24" s="654">
        <f t="shared" si="27"/>
        <v>608.34</v>
      </c>
      <c r="O24" s="660"/>
      <c r="P24" s="660"/>
      <c r="Q24" s="660"/>
      <c r="R24" s="660">
        <v>608.23</v>
      </c>
      <c r="S24" s="660">
        <v>608.33000000000004</v>
      </c>
      <c r="T24" s="660"/>
      <c r="U24" s="660"/>
      <c r="V24" s="660"/>
      <c r="W24" s="660">
        <f t="shared" si="24"/>
        <v>5.999999999994543E-2</v>
      </c>
      <c r="X24" s="660">
        <f t="shared" si="25"/>
        <v>9.9999999999909051E-3</v>
      </c>
      <c r="Y24" s="659"/>
      <c r="Z24" s="659"/>
      <c r="AA24" s="659"/>
    </row>
    <row r="25" spans="1:27">
      <c r="A25" s="653">
        <v>22</v>
      </c>
      <c r="B25" s="659">
        <v>15</v>
      </c>
      <c r="C25" s="659">
        <v>2.37</v>
      </c>
      <c r="D25" s="657">
        <f t="shared" si="0"/>
        <v>410611.33</v>
      </c>
      <c r="E25" s="657"/>
      <c r="F25" s="654">
        <v>3.6200000000000045</v>
      </c>
      <c r="G25" s="654">
        <v>3.4571531999999934</v>
      </c>
      <c r="H25" s="659"/>
      <c r="I25" s="659"/>
      <c r="J25" s="659"/>
      <c r="K25" s="659"/>
      <c r="L25" s="659"/>
      <c r="M25" s="654">
        <f t="shared" si="26"/>
        <v>607.92999999999995</v>
      </c>
      <c r="N25" s="654">
        <f t="shared" si="27"/>
        <v>608.09284679999996</v>
      </c>
      <c r="O25" s="660"/>
      <c r="P25" s="660"/>
      <c r="Q25" s="660"/>
      <c r="R25" s="660">
        <v>607.91</v>
      </c>
      <c r="S25" s="660">
        <f>608.37-(3.026*9.82%)</f>
        <v>608.07284679999998</v>
      </c>
      <c r="T25" s="660"/>
      <c r="U25" s="660"/>
      <c r="V25" s="660"/>
      <c r="W25" s="660">
        <f t="shared" si="24"/>
        <v>1.999999999998181E-2</v>
      </c>
      <c r="X25" s="660">
        <f t="shared" si="25"/>
        <v>1.999999999998181E-2</v>
      </c>
      <c r="Y25" s="659"/>
      <c r="Z25" s="659"/>
      <c r="AA25" s="659"/>
    </row>
    <row r="26" spans="1:27">
      <c r="D26" s="649"/>
      <c r="E26" s="649"/>
      <c r="M26" s="651"/>
      <c r="N26" s="651"/>
      <c r="O26" s="651"/>
      <c r="P26" s="651"/>
      <c r="Q26" s="651"/>
      <c r="R26" s="651"/>
      <c r="S26" s="651"/>
      <c r="T26" s="651"/>
      <c r="U26" s="651"/>
      <c r="V26" s="651"/>
    </row>
    <row r="27" spans="1:27">
      <c r="D27" s="649"/>
      <c r="E27" s="649"/>
      <c r="M27" s="651"/>
      <c r="N27" s="651"/>
      <c r="O27" s="651"/>
      <c r="P27" s="651"/>
      <c r="Q27" s="651"/>
      <c r="R27" s="651"/>
      <c r="S27" s="651"/>
      <c r="T27" s="651"/>
      <c r="U27" s="651"/>
      <c r="V27" s="651"/>
    </row>
    <row r="28" spans="1:27">
      <c r="D28" s="650"/>
      <c r="E28" s="650"/>
      <c r="M28" s="651"/>
      <c r="N28" s="651"/>
      <c r="O28" s="651"/>
      <c r="P28" s="651"/>
      <c r="Q28" s="651"/>
      <c r="R28" s="651"/>
      <c r="S28" s="651"/>
      <c r="T28" s="651"/>
      <c r="U28" s="651"/>
      <c r="V28" s="651"/>
    </row>
    <row r="29" spans="1:27">
      <c r="M29" s="651"/>
      <c r="N29" s="651"/>
      <c r="O29" s="651"/>
      <c r="P29" s="651"/>
      <c r="Q29" s="651"/>
      <c r="R29" s="651"/>
      <c r="S29" s="651"/>
      <c r="T29" s="651"/>
      <c r="U29" s="651"/>
      <c r="V29" s="651"/>
    </row>
    <row r="30" spans="1:27">
      <c r="M30" s="651"/>
      <c r="N30" s="651"/>
      <c r="O30" s="651"/>
      <c r="P30" s="651"/>
      <c r="Q30" s="651"/>
      <c r="R30" s="651"/>
      <c r="S30" s="651"/>
      <c r="T30" s="651"/>
      <c r="U30" s="651"/>
      <c r="V30" s="651"/>
    </row>
    <row r="31" spans="1:27">
      <c r="M31" s="651"/>
      <c r="N31" s="651"/>
      <c r="O31" s="651"/>
      <c r="P31" s="651"/>
      <c r="Q31" s="651"/>
      <c r="R31" s="651"/>
      <c r="S31" s="651"/>
      <c r="T31" s="651"/>
      <c r="U31" s="651"/>
      <c r="V31" s="651"/>
    </row>
    <row r="32" spans="1:27">
      <c r="M32" s="651"/>
      <c r="N32" s="651"/>
      <c r="O32" s="651"/>
      <c r="P32" s="651"/>
      <c r="Q32" s="651"/>
      <c r="R32" s="651"/>
      <c r="S32" s="651"/>
      <c r="T32" s="651"/>
      <c r="U32" s="651"/>
      <c r="V32" s="651"/>
    </row>
    <row r="33" spans="13:22">
      <c r="M33" s="651"/>
      <c r="N33" s="651"/>
      <c r="O33" s="651"/>
      <c r="P33" s="651"/>
      <c r="Q33" s="651"/>
      <c r="R33" s="651"/>
      <c r="S33" s="651"/>
      <c r="T33" s="651"/>
      <c r="U33" s="651"/>
      <c r="V33" s="651"/>
    </row>
    <row r="34" spans="13:22">
      <c r="M34" s="651"/>
      <c r="N34" s="651"/>
      <c r="O34" s="651"/>
      <c r="P34" s="651"/>
      <c r="Q34" s="651"/>
      <c r="R34" s="651"/>
      <c r="S34" s="651"/>
      <c r="T34" s="651"/>
      <c r="U34" s="651"/>
      <c r="V34" s="651"/>
    </row>
    <row r="35" spans="13:22">
      <c r="M35" s="651"/>
      <c r="N35" s="651"/>
      <c r="O35" s="651"/>
      <c r="P35" s="651"/>
      <c r="Q35" s="651"/>
      <c r="R35" s="651"/>
      <c r="S35" s="651"/>
      <c r="T35" s="651"/>
      <c r="U35" s="651"/>
      <c r="V35" s="651"/>
    </row>
    <row r="36" spans="13:22">
      <c r="M36" s="651"/>
      <c r="N36" s="651"/>
      <c r="O36" s="651"/>
      <c r="P36" s="651"/>
      <c r="Q36" s="651"/>
      <c r="R36" s="651"/>
      <c r="S36" s="651"/>
      <c r="T36" s="651"/>
      <c r="U36" s="651"/>
      <c r="V36" s="651"/>
    </row>
    <row r="37" spans="13:22">
      <c r="M37" s="651"/>
      <c r="N37" s="651"/>
      <c r="O37" s="651"/>
      <c r="P37" s="651"/>
      <c r="Q37" s="651"/>
      <c r="R37" s="651"/>
      <c r="S37" s="651"/>
      <c r="T37" s="651"/>
      <c r="U37" s="651"/>
      <c r="V37" s="651"/>
    </row>
    <row r="38" spans="13:22">
      <c r="M38" s="651"/>
      <c r="N38" s="651"/>
      <c r="O38" s="651"/>
      <c r="P38" s="651"/>
      <c r="Q38" s="651"/>
      <c r="R38" s="651"/>
      <c r="S38" s="651"/>
      <c r="T38" s="651"/>
      <c r="U38" s="651"/>
      <c r="V38" s="651"/>
    </row>
  </sheetData>
  <mergeCells count="4">
    <mergeCell ref="R1:V1"/>
    <mergeCell ref="M1:Q1"/>
    <mergeCell ref="F1:J1"/>
    <mergeCell ref="W1:AA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706B3-C73C-4904-9400-3A4D2DC63722}">
  <sheetPr codeName="Sheet7"/>
  <dimension ref="A1:I138"/>
  <sheetViews>
    <sheetView workbookViewId="0">
      <pane ySplit="1" topLeftCell="A122" activePane="bottomLeft" state="frozen"/>
      <selection pane="bottomLeft" activeCell="B15" sqref="B15"/>
    </sheetView>
  </sheetViews>
  <sheetFormatPr defaultColWidth="9.125" defaultRowHeight="14.25"/>
  <cols>
    <col min="1" max="1" width="14.875" style="347" customWidth="1"/>
    <col min="2" max="2" width="48.75" style="347" customWidth="1"/>
    <col min="3" max="3" width="19.375" style="347" customWidth="1"/>
    <col min="4" max="4" width="14.625" style="347" bestFit="1" customWidth="1"/>
    <col min="5" max="5" width="6" style="347" customWidth="1"/>
    <col min="6" max="6" width="11.625" style="347" customWidth="1"/>
    <col min="7" max="7" width="17.875" style="347" customWidth="1"/>
    <col min="8" max="8" width="17.875" style="351" customWidth="1"/>
    <col min="9" max="9" width="17.875" style="347" customWidth="1"/>
    <col min="10" max="16384" width="9.125" style="347"/>
  </cols>
  <sheetData>
    <row r="1" spans="1:9">
      <c r="A1" s="205" t="s">
        <v>0</v>
      </c>
      <c r="B1" s="205" t="s">
        <v>4</v>
      </c>
      <c r="C1" s="205" t="s">
        <v>20</v>
      </c>
      <c r="D1" s="205" t="s">
        <v>21</v>
      </c>
      <c r="E1" s="205" t="s">
        <v>38</v>
      </c>
      <c r="F1" s="206" t="s">
        <v>2</v>
      </c>
      <c r="G1" s="206" t="s">
        <v>3</v>
      </c>
      <c r="H1" s="206" t="s">
        <v>983</v>
      </c>
      <c r="I1" s="206" t="s">
        <v>985</v>
      </c>
    </row>
    <row r="2" spans="1:9" ht="15">
      <c r="A2" s="149">
        <v>46087</v>
      </c>
      <c r="B2" s="114" t="s">
        <v>255</v>
      </c>
      <c r="C2" s="150">
        <v>439440</v>
      </c>
      <c r="D2" s="150">
        <v>439448</v>
      </c>
      <c r="E2" s="116" t="s">
        <v>61</v>
      </c>
      <c r="F2" s="151" t="s">
        <v>254</v>
      </c>
      <c r="G2" s="116">
        <v>25.075000000000003</v>
      </c>
      <c r="H2" s="116" t="s">
        <v>984</v>
      </c>
      <c r="I2" s="116">
        <v>200</v>
      </c>
    </row>
    <row r="3" spans="1:9" ht="15">
      <c r="A3" s="149">
        <v>46088</v>
      </c>
      <c r="B3" s="114" t="s">
        <v>260</v>
      </c>
      <c r="C3" s="150">
        <v>439440</v>
      </c>
      <c r="D3" s="150">
        <v>439448</v>
      </c>
      <c r="E3" s="116" t="s">
        <v>61</v>
      </c>
      <c r="F3" s="151" t="s">
        <v>254</v>
      </c>
      <c r="G3" s="116">
        <v>23.204999999999998</v>
      </c>
      <c r="H3" s="116" t="s">
        <v>984</v>
      </c>
      <c r="I3" s="116">
        <v>200</v>
      </c>
    </row>
    <row r="4" spans="1:9" ht="15">
      <c r="A4" s="149">
        <v>46089</v>
      </c>
      <c r="B4" s="114" t="s">
        <v>263</v>
      </c>
      <c r="C4" s="150">
        <v>439440</v>
      </c>
      <c r="D4" s="150">
        <v>439448</v>
      </c>
      <c r="E4" s="116" t="s">
        <v>61</v>
      </c>
      <c r="F4" s="151" t="s">
        <v>254</v>
      </c>
      <c r="G4" s="116">
        <v>23.204999999999998</v>
      </c>
      <c r="H4" s="116" t="s">
        <v>984</v>
      </c>
      <c r="I4" s="116">
        <v>200</v>
      </c>
    </row>
    <row r="5" spans="1:9" ht="15">
      <c r="A5" s="149">
        <v>46090</v>
      </c>
      <c r="B5" s="114" t="s">
        <v>266</v>
      </c>
      <c r="C5" s="150">
        <v>439440</v>
      </c>
      <c r="D5" s="150">
        <v>439448</v>
      </c>
      <c r="E5" s="116" t="s">
        <v>61</v>
      </c>
      <c r="F5" s="151" t="s">
        <v>254</v>
      </c>
      <c r="G5" s="116">
        <v>23.655000000000001</v>
      </c>
      <c r="H5" s="116" t="s">
        <v>984</v>
      </c>
      <c r="I5" s="116">
        <v>200</v>
      </c>
    </row>
    <row r="6" spans="1:9" ht="15">
      <c r="A6" s="149">
        <v>46091</v>
      </c>
      <c r="B6" s="114" t="s">
        <v>269</v>
      </c>
      <c r="C6" s="150">
        <v>439440</v>
      </c>
      <c r="D6" s="150">
        <v>439448</v>
      </c>
      <c r="E6" s="116" t="s">
        <v>61</v>
      </c>
      <c r="F6" s="151" t="s">
        <v>254</v>
      </c>
      <c r="G6" s="335">
        <v>33.914999999999999</v>
      </c>
      <c r="H6" s="335" t="s">
        <v>984</v>
      </c>
      <c r="I6" s="335">
        <v>200</v>
      </c>
    </row>
    <row r="7" spans="1:9" ht="15">
      <c r="A7" s="149">
        <v>46092</v>
      </c>
      <c r="B7" s="114" t="s">
        <v>276</v>
      </c>
      <c r="C7" s="150">
        <v>439440</v>
      </c>
      <c r="D7" s="150">
        <v>439448</v>
      </c>
      <c r="E7" s="116" t="s">
        <v>61</v>
      </c>
      <c r="F7" s="151" t="s">
        <v>254</v>
      </c>
      <c r="G7" s="335">
        <v>27.37</v>
      </c>
      <c r="H7" s="335" t="s">
        <v>984</v>
      </c>
      <c r="I7" s="335">
        <v>200</v>
      </c>
    </row>
    <row r="8" spans="1:9" ht="15">
      <c r="A8" s="149">
        <v>46093</v>
      </c>
      <c r="B8" s="114" t="s">
        <v>279</v>
      </c>
      <c r="C8" s="150">
        <v>439440</v>
      </c>
      <c r="D8" s="150">
        <v>439448</v>
      </c>
      <c r="E8" s="116" t="s">
        <v>61</v>
      </c>
      <c r="F8" s="151" t="s">
        <v>254</v>
      </c>
      <c r="G8" s="335">
        <v>27.37</v>
      </c>
      <c r="H8" s="335" t="s">
        <v>984</v>
      </c>
      <c r="I8" s="335">
        <v>200</v>
      </c>
    </row>
    <row r="9" spans="1:9" ht="15">
      <c r="A9" s="149">
        <v>46097</v>
      </c>
      <c r="B9" s="114" t="s">
        <v>282</v>
      </c>
      <c r="C9" s="150">
        <v>439440</v>
      </c>
      <c r="D9" s="150">
        <v>439448</v>
      </c>
      <c r="E9" s="116" t="s">
        <v>61</v>
      </c>
      <c r="F9" s="151" t="s">
        <v>254</v>
      </c>
      <c r="G9" s="335">
        <v>28.400400000000001</v>
      </c>
      <c r="H9" s="335" t="s">
        <v>984</v>
      </c>
      <c r="I9" s="335">
        <v>200</v>
      </c>
    </row>
    <row r="10" spans="1:9" ht="15">
      <c r="A10" s="149">
        <v>46098</v>
      </c>
      <c r="B10" s="114" t="s">
        <v>285</v>
      </c>
      <c r="C10" s="150">
        <v>439440</v>
      </c>
      <c r="D10" s="150">
        <v>439448</v>
      </c>
      <c r="E10" s="116" t="s">
        <v>61</v>
      </c>
      <c r="F10" s="151" t="s">
        <v>254</v>
      </c>
      <c r="G10" s="116">
        <v>17.170000000000002</v>
      </c>
      <c r="H10" s="116" t="s">
        <v>984</v>
      </c>
      <c r="I10" s="116">
        <v>200</v>
      </c>
    </row>
    <row r="11" spans="1:9" ht="15">
      <c r="A11" s="149">
        <v>46099</v>
      </c>
      <c r="B11" s="114" t="s">
        <v>288</v>
      </c>
      <c r="C11" s="150">
        <v>439440</v>
      </c>
      <c r="D11" s="150">
        <v>439448</v>
      </c>
      <c r="E11" s="116" t="s">
        <v>61</v>
      </c>
      <c r="F11" s="151" t="s">
        <v>254</v>
      </c>
      <c r="G11" s="116">
        <v>13.685</v>
      </c>
      <c r="H11" s="116" t="s">
        <v>984</v>
      </c>
      <c r="I11" s="116">
        <v>200</v>
      </c>
    </row>
    <row r="12" spans="1:9" ht="15">
      <c r="A12" s="149">
        <v>46100</v>
      </c>
      <c r="B12" s="114" t="s">
        <v>291</v>
      </c>
      <c r="C12" s="150">
        <v>439440</v>
      </c>
      <c r="D12" s="150">
        <v>439448</v>
      </c>
      <c r="E12" s="116" t="s">
        <v>61</v>
      </c>
      <c r="F12" s="151" t="s">
        <v>254</v>
      </c>
      <c r="G12" s="116">
        <v>13.685</v>
      </c>
      <c r="H12" s="116" t="s">
        <v>984</v>
      </c>
      <c r="I12" s="116">
        <v>200</v>
      </c>
    </row>
    <row r="13" spans="1:9" ht="15">
      <c r="A13" s="149">
        <v>46101</v>
      </c>
      <c r="B13" s="114" t="s">
        <v>294</v>
      </c>
      <c r="C13" s="150">
        <v>439440</v>
      </c>
      <c r="D13" s="150">
        <v>439448</v>
      </c>
      <c r="E13" s="116" t="s">
        <v>61</v>
      </c>
      <c r="F13" s="151" t="s">
        <v>254</v>
      </c>
      <c r="G13" s="335">
        <v>14.314599999999995</v>
      </c>
      <c r="H13" s="335" t="s">
        <v>984</v>
      </c>
      <c r="I13" s="335">
        <v>200</v>
      </c>
    </row>
    <row r="14" spans="1:9" ht="30">
      <c r="A14" s="149">
        <v>46108</v>
      </c>
      <c r="B14" s="114" t="s">
        <v>297</v>
      </c>
      <c r="C14" s="150">
        <v>439440</v>
      </c>
      <c r="D14" s="150">
        <v>439448</v>
      </c>
      <c r="E14" s="116" t="s">
        <v>61</v>
      </c>
      <c r="F14" s="151" t="s">
        <v>254</v>
      </c>
      <c r="G14" s="116">
        <v>3.09</v>
      </c>
      <c r="H14" s="116" t="s">
        <v>984</v>
      </c>
      <c r="I14" s="116">
        <v>200</v>
      </c>
    </row>
    <row r="15" spans="1:9" ht="30">
      <c r="A15" s="149">
        <v>46125</v>
      </c>
      <c r="B15" s="114" t="s">
        <v>300</v>
      </c>
      <c r="C15" s="150">
        <v>439440</v>
      </c>
      <c r="D15" s="150">
        <v>439448</v>
      </c>
      <c r="E15" s="116" t="s">
        <v>61</v>
      </c>
      <c r="F15" s="151" t="s">
        <v>254</v>
      </c>
      <c r="G15" s="116">
        <v>53.08</v>
      </c>
      <c r="H15" s="116"/>
      <c r="I15" s="116"/>
    </row>
    <row r="16" spans="1:9" ht="15">
      <c r="A16" s="149">
        <v>46125</v>
      </c>
      <c r="B16" s="114" t="s">
        <v>301</v>
      </c>
      <c r="C16" s="150">
        <v>439440</v>
      </c>
      <c r="D16" s="150">
        <v>439448</v>
      </c>
      <c r="E16" s="116" t="s">
        <v>61</v>
      </c>
      <c r="F16" s="151" t="s">
        <v>254</v>
      </c>
      <c r="G16" s="116">
        <v>4.37</v>
      </c>
      <c r="H16" s="116" t="s">
        <v>984</v>
      </c>
      <c r="I16" s="116"/>
    </row>
    <row r="17" spans="1:9" ht="30">
      <c r="A17" s="149">
        <v>46133</v>
      </c>
      <c r="B17" s="114" t="s">
        <v>306</v>
      </c>
      <c r="C17" s="150">
        <v>439440</v>
      </c>
      <c r="D17" s="150">
        <v>439448</v>
      </c>
      <c r="E17" s="116" t="s">
        <v>61</v>
      </c>
      <c r="F17" s="151" t="s">
        <v>254</v>
      </c>
      <c r="G17" s="116">
        <v>182.49</v>
      </c>
      <c r="H17" s="116" t="s">
        <v>987</v>
      </c>
      <c r="I17" s="116"/>
    </row>
    <row r="18" spans="1:9" ht="15">
      <c r="A18" s="149">
        <v>46134</v>
      </c>
      <c r="B18" s="114" t="s">
        <v>307</v>
      </c>
      <c r="C18" s="150">
        <v>439440</v>
      </c>
      <c r="D18" s="150">
        <v>439448</v>
      </c>
      <c r="E18" s="116" t="s">
        <v>61</v>
      </c>
      <c r="F18" s="151" t="s">
        <v>254</v>
      </c>
      <c r="G18" s="116">
        <v>39.42</v>
      </c>
      <c r="H18" s="116" t="s">
        <v>990</v>
      </c>
      <c r="I18" s="116"/>
    </row>
    <row r="19" spans="1:9" ht="15">
      <c r="A19" s="149">
        <v>46138</v>
      </c>
      <c r="B19" s="114" t="s">
        <v>321</v>
      </c>
      <c r="C19" s="187">
        <v>439442.16</v>
      </c>
      <c r="D19" s="187">
        <v>439480.27999999997</v>
      </c>
      <c r="E19" s="116" t="s">
        <v>61</v>
      </c>
      <c r="F19" s="151" t="s">
        <v>252</v>
      </c>
      <c r="G19" s="116">
        <v>80.349999999999994</v>
      </c>
      <c r="H19" s="116"/>
      <c r="I19" s="116"/>
    </row>
    <row r="20" spans="1:9" ht="15">
      <c r="A20" s="149">
        <v>46149</v>
      </c>
      <c r="B20" s="348" t="s">
        <v>343</v>
      </c>
      <c r="C20" s="187">
        <v>439432.16</v>
      </c>
      <c r="D20" s="187">
        <v>439500</v>
      </c>
      <c r="E20" s="116" t="s">
        <v>61</v>
      </c>
      <c r="F20" s="151" t="s">
        <v>252</v>
      </c>
      <c r="G20" s="116">
        <v>108.76</v>
      </c>
      <c r="H20" s="116" t="s">
        <v>984</v>
      </c>
      <c r="I20" s="116">
        <v>200</v>
      </c>
    </row>
    <row r="21" spans="1:9" ht="15">
      <c r="A21" s="149">
        <v>46150</v>
      </c>
      <c r="B21" s="348" t="s">
        <v>343</v>
      </c>
      <c r="C21" s="187">
        <v>439432.16</v>
      </c>
      <c r="D21" s="187">
        <v>439500</v>
      </c>
      <c r="E21" s="116" t="s">
        <v>62</v>
      </c>
      <c r="F21" s="151" t="s">
        <v>252</v>
      </c>
      <c r="G21" s="116">
        <v>64.379999999999981</v>
      </c>
      <c r="H21" s="116" t="s">
        <v>984</v>
      </c>
      <c r="I21" s="116">
        <v>200</v>
      </c>
    </row>
    <row r="22" spans="1:9" ht="15">
      <c r="A22" s="149">
        <v>46150</v>
      </c>
      <c r="B22" s="114" t="s">
        <v>356</v>
      </c>
      <c r="C22" s="150">
        <v>439432</v>
      </c>
      <c r="D22" s="150"/>
      <c r="E22" s="116" t="s">
        <v>61</v>
      </c>
      <c r="F22" s="151" t="s">
        <v>254</v>
      </c>
      <c r="G22" s="116">
        <v>0.14499999999999999</v>
      </c>
      <c r="H22" s="116" t="s">
        <v>984</v>
      </c>
      <c r="I22" s="116"/>
    </row>
    <row r="23" spans="1:9" ht="15">
      <c r="A23" s="149">
        <v>46150</v>
      </c>
      <c r="B23" s="114" t="s">
        <v>356</v>
      </c>
      <c r="C23" s="150">
        <v>439495</v>
      </c>
      <c r="D23" s="150"/>
      <c r="E23" s="116" t="s">
        <v>62</v>
      </c>
      <c r="F23" s="151" t="s">
        <v>254</v>
      </c>
      <c r="G23" s="116">
        <v>0.14499999999999999</v>
      </c>
      <c r="H23" s="116" t="s">
        <v>984</v>
      </c>
      <c r="I23" s="116"/>
    </row>
    <row r="24" spans="1:9" ht="15">
      <c r="A24" s="149">
        <v>46035</v>
      </c>
      <c r="B24" s="114" t="s">
        <v>362</v>
      </c>
      <c r="C24" s="187">
        <v>440212.18</v>
      </c>
      <c r="D24" s="187">
        <v>440224.36</v>
      </c>
      <c r="E24" s="116" t="s">
        <v>62</v>
      </c>
      <c r="F24" s="151" t="s">
        <v>254</v>
      </c>
      <c r="G24" s="116">
        <v>0.77</v>
      </c>
      <c r="H24" s="116" t="s">
        <v>984</v>
      </c>
      <c r="I24" s="116"/>
    </row>
    <row r="25" spans="1:9" ht="15">
      <c r="A25" s="211">
        <v>46035</v>
      </c>
      <c r="B25" s="349" t="s">
        <v>343</v>
      </c>
      <c r="C25" s="187">
        <v>440200</v>
      </c>
      <c r="D25" s="187">
        <v>440243.77</v>
      </c>
      <c r="E25" s="212" t="s">
        <v>62</v>
      </c>
      <c r="F25" s="213" t="s">
        <v>254</v>
      </c>
      <c r="G25" s="212">
        <v>7.862000000000001</v>
      </c>
      <c r="H25" s="212" t="s">
        <v>984</v>
      </c>
      <c r="I25" s="212">
        <v>200</v>
      </c>
    </row>
    <row r="26" spans="1:9" ht="15">
      <c r="A26" s="149">
        <v>46042</v>
      </c>
      <c r="B26" s="114" t="s">
        <v>255</v>
      </c>
      <c r="C26" s="187">
        <v>440204.73000000004</v>
      </c>
      <c r="D26" s="187">
        <v>440264.04</v>
      </c>
      <c r="E26" s="116" t="s">
        <v>61</v>
      </c>
      <c r="F26" s="151" t="s">
        <v>254</v>
      </c>
      <c r="G26" s="116">
        <v>34.04</v>
      </c>
      <c r="H26" s="116" t="s">
        <v>984</v>
      </c>
      <c r="I26" s="116">
        <v>200</v>
      </c>
    </row>
    <row r="27" spans="1:9" ht="15">
      <c r="A27" s="149">
        <v>46043</v>
      </c>
      <c r="B27" s="114" t="s">
        <v>260</v>
      </c>
      <c r="C27" s="187">
        <v>440204.73000000004</v>
      </c>
      <c r="D27" s="187">
        <v>440264.04</v>
      </c>
      <c r="E27" s="116" t="s">
        <v>61</v>
      </c>
      <c r="F27" s="151" t="s">
        <v>254</v>
      </c>
      <c r="G27" s="116">
        <v>24.24</v>
      </c>
      <c r="H27" s="116" t="s">
        <v>984</v>
      </c>
      <c r="I27" s="116">
        <v>200</v>
      </c>
    </row>
    <row r="28" spans="1:9" ht="15">
      <c r="A28" s="149">
        <v>46044</v>
      </c>
      <c r="B28" s="114" t="s">
        <v>263</v>
      </c>
      <c r="C28" s="187">
        <v>440204.73000000004</v>
      </c>
      <c r="D28" s="187">
        <v>440264.04</v>
      </c>
      <c r="E28" s="116" t="s">
        <v>61</v>
      </c>
      <c r="F28" s="151" t="s">
        <v>254</v>
      </c>
      <c r="G28" s="116">
        <v>24.35</v>
      </c>
      <c r="H28" s="116" t="s">
        <v>984</v>
      </c>
      <c r="I28" s="116">
        <v>200</v>
      </c>
    </row>
    <row r="29" spans="1:9" ht="15">
      <c r="A29" s="149">
        <v>46045</v>
      </c>
      <c r="B29" s="114" t="s">
        <v>266</v>
      </c>
      <c r="C29" s="187">
        <v>440204.73000000004</v>
      </c>
      <c r="D29" s="187">
        <v>440264.04</v>
      </c>
      <c r="E29" s="116" t="s">
        <v>61</v>
      </c>
      <c r="F29" s="151" t="s">
        <v>254</v>
      </c>
      <c r="G29" s="116">
        <v>24.25</v>
      </c>
      <c r="H29" s="116" t="s">
        <v>984</v>
      </c>
      <c r="I29" s="116">
        <v>200</v>
      </c>
    </row>
    <row r="30" spans="1:9" ht="15">
      <c r="A30" s="149">
        <v>46046</v>
      </c>
      <c r="B30" s="114" t="s">
        <v>372</v>
      </c>
      <c r="C30" s="187">
        <v>440204.73000000004</v>
      </c>
      <c r="D30" s="187">
        <v>440264.04</v>
      </c>
      <c r="E30" s="116" t="s">
        <v>61</v>
      </c>
      <c r="F30" s="151" t="s">
        <v>254</v>
      </c>
      <c r="G30" s="116">
        <v>24.32</v>
      </c>
      <c r="H30" s="116" t="s">
        <v>984</v>
      </c>
      <c r="I30" s="116">
        <v>200</v>
      </c>
    </row>
    <row r="31" spans="1:9" ht="15">
      <c r="A31" s="149">
        <v>46047</v>
      </c>
      <c r="B31" s="114" t="s">
        <v>375</v>
      </c>
      <c r="C31" s="187">
        <v>440204.73000000004</v>
      </c>
      <c r="D31" s="187">
        <v>440264.04</v>
      </c>
      <c r="E31" s="116" t="s">
        <v>61</v>
      </c>
      <c r="F31" s="151" t="s">
        <v>254</v>
      </c>
      <c r="G31" s="116">
        <v>24.15</v>
      </c>
      <c r="H31" s="116" t="s">
        <v>984</v>
      </c>
      <c r="I31" s="116">
        <v>200</v>
      </c>
    </row>
    <row r="32" spans="1:9" ht="15">
      <c r="A32" s="149">
        <v>46048</v>
      </c>
      <c r="B32" s="114" t="s">
        <v>378</v>
      </c>
      <c r="C32" s="187">
        <v>440204.73000000004</v>
      </c>
      <c r="D32" s="187">
        <v>440264.04</v>
      </c>
      <c r="E32" s="116" t="s">
        <v>61</v>
      </c>
      <c r="F32" s="151" t="s">
        <v>254</v>
      </c>
      <c r="G32" s="116">
        <v>24.1</v>
      </c>
      <c r="H32" s="116" t="s">
        <v>984</v>
      </c>
      <c r="I32" s="116">
        <v>200</v>
      </c>
    </row>
    <row r="33" spans="1:9" ht="15">
      <c r="A33" s="149">
        <v>46049</v>
      </c>
      <c r="B33" s="114" t="s">
        <v>381</v>
      </c>
      <c r="C33" s="187">
        <v>440204.73000000004</v>
      </c>
      <c r="D33" s="187">
        <v>440264.04</v>
      </c>
      <c r="E33" s="116" t="s">
        <v>61</v>
      </c>
      <c r="F33" s="151" t="s">
        <v>254</v>
      </c>
      <c r="G33" s="116">
        <v>33.816900000000004</v>
      </c>
      <c r="H33" s="116" t="s">
        <v>984</v>
      </c>
      <c r="I33" s="116">
        <v>200</v>
      </c>
    </row>
    <row r="34" spans="1:9" ht="15">
      <c r="A34" s="149">
        <v>46050</v>
      </c>
      <c r="B34" s="114" t="s">
        <v>276</v>
      </c>
      <c r="C34" s="187">
        <v>440204.73000000004</v>
      </c>
      <c r="D34" s="187">
        <v>440264.04</v>
      </c>
      <c r="E34" s="116" t="s">
        <v>61</v>
      </c>
      <c r="F34" s="151" t="s">
        <v>254</v>
      </c>
      <c r="G34" s="116">
        <v>23.92</v>
      </c>
      <c r="H34" s="116" t="s">
        <v>984</v>
      </c>
      <c r="I34" s="116">
        <v>200</v>
      </c>
    </row>
    <row r="35" spans="1:9" ht="15">
      <c r="A35" s="149">
        <v>46051</v>
      </c>
      <c r="B35" s="114" t="s">
        <v>279</v>
      </c>
      <c r="C35" s="187">
        <v>440204.73000000004</v>
      </c>
      <c r="D35" s="187">
        <v>440264.04</v>
      </c>
      <c r="E35" s="116" t="s">
        <v>61</v>
      </c>
      <c r="F35" s="151" t="s">
        <v>254</v>
      </c>
      <c r="G35" s="116">
        <v>23.92</v>
      </c>
      <c r="H35" s="116" t="s">
        <v>984</v>
      </c>
      <c r="I35" s="116">
        <v>200</v>
      </c>
    </row>
    <row r="36" spans="1:9" ht="15">
      <c r="A36" s="149">
        <v>46052</v>
      </c>
      <c r="B36" s="114" t="s">
        <v>282</v>
      </c>
      <c r="C36" s="187">
        <v>440204.73000000004</v>
      </c>
      <c r="D36" s="187">
        <v>440264.04</v>
      </c>
      <c r="E36" s="116" t="s">
        <v>61</v>
      </c>
      <c r="F36" s="151" t="s">
        <v>254</v>
      </c>
      <c r="G36" s="116">
        <v>23.92</v>
      </c>
      <c r="H36" s="116" t="s">
        <v>984</v>
      </c>
      <c r="I36" s="116">
        <v>200</v>
      </c>
    </row>
    <row r="37" spans="1:9" ht="15">
      <c r="A37" s="149">
        <v>46053</v>
      </c>
      <c r="B37" s="114" t="s">
        <v>389</v>
      </c>
      <c r="C37" s="187">
        <v>440204.73000000004</v>
      </c>
      <c r="D37" s="187">
        <v>440264.04</v>
      </c>
      <c r="E37" s="116" t="s">
        <v>61</v>
      </c>
      <c r="F37" s="151" t="s">
        <v>254</v>
      </c>
      <c r="G37" s="116">
        <v>23.92</v>
      </c>
      <c r="H37" s="116" t="s">
        <v>984</v>
      </c>
      <c r="I37" s="116">
        <v>200</v>
      </c>
    </row>
    <row r="38" spans="1:9" ht="15">
      <c r="A38" s="149">
        <v>46054</v>
      </c>
      <c r="B38" s="114" t="s">
        <v>393</v>
      </c>
      <c r="C38" s="187">
        <v>440204.73000000004</v>
      </c>
      <c r="D38" s="187">
        <v>440264.04</v>
      </c>
      <c r="E38" s="116" t="s">
        <v>61</v>
      </c>
      <c r="F38" s="151" t="s">
        <v>254</v>
      </c>
      <c r="G38" s="116">
        <v>23.92</v>
      </c>
      <c r="H38" s="116" t="s">
        <v>984</v>
      </c>
      <c r="I38" s="116">
        <v>200</v>
      </c>
    </row>
    <row r="39" spans="1:9" ht="15">
      <c r="A39" s="149">
        <v>46055</v>
      </c>
      <c r="B39" s="114" t="s">
        <v>397</v>
      </c>
      <c r="C39" s="187">
        <v>440204.73000000004</v>
      </c>
      <c r="D39" s="187">
        <v>440264.04</v>
      </c>
      <c r="E39" s="116" t="s">
        <v>61</v>
      </c>
      <c r="F39" s="151" t="s">
        <v>254</v>
      </c>
      <c r="G39" s="116">
        <v>23.92</v>
      </c>
      <c r="H39" s="116" t="s">
        <v>984</v>
      </c>
      <c r="I39" s="116">
        <v>200</v>
      </c>
    </row>
    <row r="40" spans="1:9" ht="30">
      <c r="A40" s="149">
        <v>46056</v>
      </c>
      <c r="B40" s="114" t="s">
        <v>400</v>
      </c>
      <c r="C40" s="187">
        <v>440204.73000000004</v>
      </c>
      <c r="D40" s="187">
        <v>440264.04</v>
      </c>
      <c r="E40" s="116" t="s">
        <v>61</v>
      </c>
      <c r="F40" s="151" t="s">
        <v>254</v>
      </c>
      <c r="G40" s="116">
        <v>18.363099999999996</v>
      </c>
      <c r="H40" s="116" t="s">
        <v>984</v>
      </c>
      <c r="I40" s="116">
        <v>200</v>
      </c>
    </row>
    <row r="41" spans="1:9" ht="30">
      <c r="A41" s="149">
        <v>46079</v>
      </c>
      <c r="B41" s="114" t="s">
        <v>403</v>
      </c>
      <c r="C41" s="187">
        <v>440204.73000000004</v>
      </c>
      <c r="D41" s="187">
        <v>440264.04</v>
      </c>
      <c r="E41" s="116" t="s">
        <v>61</v>
      </c>
      <c r="F41" s="151" t="s">
        <v>254</v>
      </c>
      <c r="G41" s="116">
        <v>13.659999999999997</v>
      </c>
      <c r="H41" s="116" t="s">
        <v>984</v>
      </c>
      <c r="I41" s="116">
        <v>200</v>
      </c>
    </row>
    <row r="42" spans="1:9" ht="30">
      <c r="A42" s="149">
        <v>46080</v>
      </c>
      <c r="B42" s="114" t="s">
        <v>406</v>
      </c>
      <c r="C42" s="187">
        <v>440204.73000000004</v>
      </c>
      <c r="D42" s="187">
        <v>440264.04</v>
      </c>
      <c r="E42" s="116" t="s">
        <v>61</v>
      </c>
      <c r="F42" s="151" t="s">
        <v>254</v>
      </c>
      <c r="G42" s="116">
        <v>14.199999999999996</v>
      </c>
      <c r="H42" s="116" t="s">
        <v>984</v>
      </c>
      <c r="I42" s="116">
        <v>200</v>
      </c>
    </row>
    <row r="43" spans="1:9" ht="30">
      <c r="A43" s="149">
        <v>46081</v>
      </c>
      <c r="B43" s="114" t="s">
        <v>409</v>
      </c>
      <c r="C43" s="187">
        <v>440204.73000000004</v>
      </c>
      <c r="D43" s="187">
        <v>440264.04</v>
      </c>
      <c r="E43" s="116" t="s">
        <v>61</v>
      </c>
      <c r="F43" s="151" t="s">
        <v>254</v>
      </c>
      <c r="G43" s="116">
        <v>13.689999999999998</v>
      </c>
      <c r="H43" s="116" t="s">
        <v>984</v>
      </c>
      <c r="I43" s="116">
        <v>200</v>
      </c>
    </row>
    <row r="44" spans="1:9" ht="30">
      <c r="A44" s="149">
        <v>46082</v>
      </c>
      <c r="B44" s="114" t="s">
        <v>412</v>
      </c>
      <c r="C44" s="187">
        <v>440204.73000000004</v>
      </c>
      <c r="D44" s="187">
        <v>440264.04</v>
      </c>
      <c r="E44" s="116" t="s">
        <v>61</v>
      </c>
      <c r="F44" s="151" t="s">
        <v>254</v>
      </c>
      <c r="G44" s="116">
        <v>14.009999999999998</v>
      </c>
      <c r="H44" s="116" t="s">
        <v>984</v>
      </c>
      <c r="I44" s="116">
        <v>200</v>
      </c>
    </row>
    <row r="45" spans="1:9" ht="30">
      <c r="A45" s="149">
        <v>46083</v>
      </c>
      <c r="B45" s="114" t="s">
        <v>415</v>
      </c>
      <c r="C45" s="187">
        <v>440204.73000000004</v>
      </c>
      <c r="D45" s="187">
        <v>440264.04</v>
      </c>
      <c r="E45" s="116" t="s">
        <v>61</v>
      </c>
      <c r="F45" s="151" t="s">
        <v>254</v>
      </c>
      <c r="G45" s="116">
        <v>13.25</v>
      </c>
      <c r="H45" s="116" t="s">
        <v>984</v>
      </c>
      <c r="I45" s="116">
        <v>200</v>
      </c>
    </row>
    <row r="46" spans="1:9" ht="30">
      <c r="A46" s="149">
        <v>46084</v>
      </c>
      <c r="B46" s="114" t="s">
        <v>418</v>
      </c>
      <c r="C46" s="187">
        <v>440204.73000000004</v>
      </c>
      <c r="D46" s="187">
        <v>440264.04</v>
      </c>
      <c r="E46" s="116" t="s">
        <v>61</v>
      </c>
      <c r="F46" s="151" t="s">
        <v>254</v>
      </c>
      <c r="G46" s="116">
        <v>12.85</v>
      </c>
      <c r="H46" s="116" t="s">
        <v>984</v>
      </c>
      <c r="I46" s="116">
        <v>200</v>
      </c>
    </row>
    <row r="47" spans="1:9" ht="30">
      <c r="A47" s="149">
        <v>46091</v>
      </c>
      <c r="B47" s="114" t="s">
        <v>422</v>
      </c>
      <c r="C47" s="187">
        <v>440204.73000000004</v>
      </c>
      <c r="D47" s="187">
        <v>440264.04</v>
      </c>
      <c r="E47" s="116" t="s">
        <v>61</v>
      </c>
      <c r="F47" s="151" t="s">
        <v>254</v>
      </c>
      <c r="G47" s="116">
        <v>5.34</v>
      </c>
      <c r="H47" s="116" t="s">
        <v>984</v>
      </c>
      <c r="I47" s="116">
        <v>200</v>
      </c>
    </row>
    <row r="48" spans="1:9" ht="30">
      <c r="A48" s="149">
        <v>46099</v>
      </c>
      <c r="B48" s="114" t="s">
        <v>434</v>
      </c>
      <c r="C48" s="187">
        <v>440204.73000000004</v>
      </c>
      <c r="D48" s="187">
        <v>440264.04</v>
      </c>
      <c r="E48" s="116" t="s">
        <v>61</v>
      </c>
      <c r="F48" s="151" t="s">
        <v>254</v>
      </c>
      <c r="G48" s="116">
        <v>225.02</v>
      </c>
      <c r="H48" s="116" t="s">
        <v>987</v>
      </c>
      <c r="I48" s="116"/>
    </row>
    <row r="49" spans="1:9" ht="15">
      <c r="A49" s="149">
        <v>46100</v>
      </c>
      <c r="B49" s="114" t="s">
        <v>301</v>
      </c>
      <c r="C49" s="187">
        <v>440204.73000000004</v>
      </c>
      <c r="D49" s="187">
        <v>440264.04</v>
      </c>
      <c r="E49" s="116" t="s">
        <v>61</v>
      </c>
      <c r="F49" s="151" t="s">
        <v>254</v>
      </c>
      <c r="G49" s="116">
        <v>7.31</v>
      </c>
      <c r="H49" s="116" t="s">
        <v>984</v>
      </c>
      <c r="I49" s="116"/>
    </row>
    <row r="50" spans="1:9" ht="15">
      <c r="A50" s="149">
        <v>46101</v>
      </c>
      <c r="B50" s="114" t="s">
        <v>453</v>
      </c>
      <c r="C50" s="187">
        <v>440204.73000000004</v>
      </c>
      <c r="D50" s="187">
        <v>440207.13000000006</v>
      </c>
      <c r="E50" s="116" t="s">
        <v>61</v>
      </c>
      <c r="F50" s="151" t="s">
        <v>254</v>
      </c>
      <c r="G50" s="116">
        <v>0.9</v>
      </c>
      <c r="H50" s="116" t="s">
        <v>984</v>
      </c>
      <c r="I50" s="116"/>
    </row>
    <row r="51" spans="1:9" ht="15">
      <c r="A51" s="149">
        <v>46108</v>
      </c>
      <c r="B51" s="114" t="s">
        <v>458</v>
      </c>
      <c r="C51" s="187">
        <v>440204.73000000004</v>
      </c>
      <c r="D51" s="187">
        <v>440207.13000000006</v>
      </c>
      <c r="E51" s="116" t="s">
        <v>61</v>
      </c>
      <c r="F51" s="151" t="s">
        <v>254</v>
      </c>
      <c r="G51" s="116">
        <v>0.22</v>
      </c>
      <c r="H51" s="116" t="s">
        <v>986</v>
      </c>
      <c r="I51" s="116"/>
    </row>
    <row r="52" spans="1:9" ht="15">
      <c r="A52" s="149">
        <v>46115</v>
      </c>
      <c r="B52" s="114" t="s">
        <v>458</v>
      </c>
      <c r="C52" s="187">
        <v>440204.73000000004</v>
      </c>
      <c r="D52" s="187">
        <v>440207.13000000006</v>
      </c>
      <c r="E52" s="116" t="s">
        <v>61</v>
      </c>
      <c r="F52" s="151" t="s">
        <v>254</v>
      </c>
      <c r="G52" s="116">
        <v>0.22</v>
      </c>
      <c r="H52" s="116" t="s">
        <v>986</v>
      </c>
      <c r="I52" s="116"/>
    </row>
    <row r="53" spans="1:9" ht="15">
      <c r="A53" s="149">
        <v>46115</v>
      </c>
      <c r="B53" s="114" t="s">
        <v>459</v>
      </c>
      <c r="C53" s="187">
        <v>440204.73000000004</v>
      </c>
      <c r="D53" s="187">
        <v>440207.13000000006</v>
      </c>
      <c r="E53" s="116" t="s">
        <v>61</v>
      </c>
      <c r="F53" s="151" t="s">
        <v>254</v>
      </c>
      <c r="G53" s="116">
        <v>0.65</v>
      </c>
      <c r="H53" s="116" t="s">
        <v>984</v>
      </c>
      <c r="I53" s="116"/>
    </row>
    <row r="54" spans="1:9" ht="15">
      <c r="A54" s="149">
        <v>46119</v>
      </c>
      <c r="B54" s="117" t="s">
        <v>438</v>
      </c>
      <c r="C54" s="187">
        <v>440190.73000000004</v>
      </c>
      <c r="D54" s="187">
        <v>440202.73000000004</v>
      </c>
      <c r="E54" s="116" t="s">
        <v>61</v>
      </c>
      <c r="F54" s="151" t="s">
        <v>254</v>
      </c>
      <c r="G54" s="116">
        <v>1</v>
      </c>
      <c r="H54" s="116" t="s">
        <v>984</v>
      </c>
      <c r="I54" s="116"/>
    </row>
    <row r="55" spans="1:9" ht="15">
      <c r="A55" s="149">
        <v>46119</v>
      </c>
      <c r="B55" s="114" t="s">
        <v>442</v>
      </c>
      <c r="C55" s="150">
        <v>440175</v>
      </c>
      <c r="D55" s="150"/>
      <c r="E55" s="116" t="s">
        <v>61</v>
      </c>
      <c r="F55" s="151" t="s">
        <v>254</v>
      </c>
      <c r="G55" s="116">
        <v>0.14499999999999999</v>
      </c>
      <c r="H55" s="116" t="s">
        <v>984</v>
      </c>
      <c r="I55" s="116"/>
    </row>
    <row r="56" spans="1:9" ht="15">
      <c r="A56" s="149">
        <v>46119</v>
      </c>
      <c r="B56" s="114" t="s">
        <v>356</v>
      </c>
      <c r="C56" s="150">
        <v>440290</v>
      </c>
      <c r="D56" s="150"/>
      <c r="E56" s="116" t="s">
        <v>62</v>
      </c>
      <c r="F56" s="151" t="s">
        <v>254</v>
      </c>
      <c r="G56" s="116">
        <v>0.14499999999999999</v>
      </c>
      <c r="H56" s="116" t="s">
        <v>984</v>
      </c>
      <c r="I56" s="116"/>
    </row>
    <row r="57" spans="1:9" ht="15">
      <c r="A57" s="149">
        <v>46127</v>
      </c>
      <c r="B57" s="348" t="s">
        <v>343</v>
      </c>
      <c r="C57" s="187">
        <v>440200</v>
      </c>
      <c r="D57" s="187">
        <v>440264.04</v>
      </c>
      <c r="E57" s="116" t="s">
        <v>62</v>
      </c>
      <c r="F57" s="151" t="s">
        <v>252</v>
      </c>
      <c r="G57" s="116">
        <v>130.61000000000001</v>
      </c>
      <c r="H57" s="116" t="s">
        <v>984</v>
      </c>
      <c r="I57" s="116"/>
    </row>
    <row r="58" spans="1:9" ht="15">
      <c r="A58" s="149">
        <v>46128</v>
      </c>
      <c r="B58" s="114" t="s">
        <v>461</v>
      </c>
      <c r="C58" s="187">
        <v>440597.5</v>
      </c>
      <c r="D58" s="187">
        <v>440653.30000000005</v>
      </c>
      <c r="E58" s="116" t="s">
        <v>62</v>
      </c>
      <c r="F58" s="151" t="s">
        <v>254</v>
      </c>
      <c r="G58" s="116">
        <v>0.2</v>
      </c>
      <c r="H58" s="116" t="s">
        <v>987</v>
      </c>
      <c r="I58" s="116"/>
    </row>
    <row r="59" spans="1:9" ht="15">
      <c r="A59" s="149">
        <v>46128</v>
      </c>
      <c r="B59" s="114" t="s">
        <v>362</v>
      </c>
      <c r="C59" s="187">
        <v>440600</v>
      </c>
      <c r="D59" s="187">
        <v>440646.09</v>
      </c>
      <c r="E59" s="116" t="s">
        <v>62</v>
      </c>
      <c r="F59" s="151" t="s">
        <v>254</v>
      </c>
      <c r="G59" s="116">
        <v>3.18</v>
      </c>
      <c r="H59" s="116" t="s">
        <v>984</v>
      </c>
      <c r="I59" s="116"/>
    </row>
    <row r="60" spans="1:9" ht="15">
      <c r="A60" s="211">
        <v>46128</v>
      </c>
      <c r="B60" s="349" t="s">
        <v>463</v>
      </c>
      <c r="C60" s="187">
        <v>440597.5</v>
      </c>
      <c r="D60" s="187">
        <v>440653.30000000005</v>
      </c>
      <c r="E60" s="212" t="s">
        <v>62</v>
      </c>
      <c r="F60" s="213" t="s">
        <v>254</v>
      </c>
      <c r="G60" s="212">
        <v>8.9700000000000006</v>
      </c>
      <c r="H60" s="212" t="s">
        <v>984</v>
      </c>
      <c r="I60" s="212"/>
    </row>
    <row r="61" spans="1:9" ht="15">
      <c r="A61" s="149">
        <v>46084</v>
      </c>
      <c r="B61" s="114" t="s">
        <v>255</v>
      </c>
      <c r="C61" s="187">
        <v>440626.15</v>
      </c>
      <c r="D61" s="187">
        <v>440641.09</v>
      </c>
      <c r="E61" s="116" t="s">
        <v>61</v>
      </c>
      <c r="F61" s="151" t="s">
        <v>254</v>
      </c>
      <c r="G61" s="116">
        <v>21.842003853564545</v>
      </c>
      <c r="H61" s="116" t="s">
        <v>984</v>
      </c>
      <c r="I61" s="116">
        <v>200</v>
      </c>
    </row>
    <row r="62" spans="1:9" ht="15">
      <c r="A62" s="149">
        <v>46085</v>
      </c>
      <c r="B62" s="114" t="s">
        <v>260</v>
      </c>
      <c r="C62" s="187">
        <v>440626.15</v>
      </c>
      <c r="D62" s="187">
        <v>440641.09</v>
      </c>
      <c r="E62" s="116" t="s">
        <v>61</v>
      </c>
      <c r="F62" s="151" t="s">
        <v>254</v>
      </c>
      <c r="G62" s="116">
        <v>20.667996146435453</v>
      </c>
      <c r="H62" s="116" t="s">
        <v>984</v>
      </c>
      <c r="I62" s="116">
        <v>200</v>
      </c>
    </row>
    <row r="63" spans="1:9" ht="15">
      <c r="A63" s="149">
        <v>46091</v>
      </c>
      <c r="B63" s="114" t="s">
        <v>473</v>
      </c>
      <c r="C63" s="187">
        <v>440626.15</v>
      </c>
      <c r="D63" s="187">
        <v>440641.09</v>
      </c>
      <c r="E63" s="116" t="s">
        <v>61</v>
      </c>
      <c r="F63" s="151" t="s">
        <v>254</v>
      </c>
      <c r="G63" s="116">
        <v>15.68</v>
      </c>
      <c r="H63" s="116" t="s">
        <v>984</v>
      </c>
      <c r="I63" s="116">
        <v>200</v>
      </c>
    </row>
    <row r="64" spans="1:9" ht="15">
      <c r="A64" s="149">
        <v>46092</v>
      </c>
      <c r="B64" s="114" t="s">
        <v>472</v>
      </c>
      <c r="C64" s="187">
        <v>440626.15</v>
      </c>
      <c r="D64" s="187">
        <v>440641.09</v>
      </c>
      <c r="E64" s="116" t="s">
        <v>61</v>
      </c>
      <c r="F64" s="151" t="s">
        <v>254</v>
      </c>
      <c r="G64" s="116">
        <v>14.837200000000001</v>
      </c>
      <c r="H64" s="116" t="s">
        <v>984</v>
      </c>
      <c r="I64" s="116">
        <v>200</v>
      </c>
    </row>
    <row r="65" spans="1:9" ht="15">
      <c r="A65" s="149">
        <v>46098</v>
      </c>
      <c r="B65" s="114" t="s">
        <v>480</v>
      </c>
      <c r="C65" s="187">
        <v>440626.15</v>
      </c>
      <c r="D65" s="187">
        <v>440641.09</v>
      </c>
      <c r="E65" s="116" t="s">
        <v>61</v>
      </c>
      <c r="F65" s="151" t="s">
        <v>254</v>
      </c>
      <c r="G65" s="116">
        <v>8.9600000000000009</v>
      </c>
      <c r="H65" s="116" t="s">
        <v>984</v>
      </c>
      <c r="I65" s="116">
        <v>200</v>
      </c>
    </row>
    <row r="66" spans="1:9" ht="15">
      <c r="A66" s="149">
        <v>46099</v>
      </c>
      <c r="B66" s="114" t="s">
        <v>485</v>
      </c>
      <c r="C66" s="187">
        <v>440626.15</v>
      </c>
      <c r="D66" s="187">
        <v>440641.09</v>
      </c>
      <c r="E66" s="116" t="s">
        <v>61</v>
      </c>
      <c r="F66" s="151" t="s">
        <v>254</v>
      </c>
      <c r="G66" s="116">
        <v>8.4827999999999975</v>
      </c>
      <c r="H66" s="116" t="s">
        <v>984</v>
      </c>
      <c r="I66" s="116">
        <v>200</v>
      </c>
    </row>
    <row r="67" spans="1:9" ht="15">
      <c r="A67" s="149">
        <v>46106</v>
      </c>
      <c r="B67" s="114" t="s">
        <v>488</v>
      </c>
      <c r="C67" s="187">
        <v>440626.15</v>
      </c>
      <c r="D67" s="187">
        <v>440641.09</v>
      </c>
      <c r="E67" s="116" t="s">
        <v>61</v>
      </c>
      <c r="F67" s="151" t="s">
        <v>254</v>
      </c>
      <c r="G67" s="116">
        <v>1.37</v>
      </c>
      <c r="H67" s="116" t="s">
        <v>984</v>
      </c>
      <c r="I67" s="116">
        <v>200</v>
      </c>
    </row>
    <row r="68" spans="1:9" ht="15">
      <c r="A68" s="149">
        <v>46107</v>
      </c>
      <c r="B68" s="114" t="s">
        <v>490</v>
      </c>
      <c r="C68" s="187">
        <v>440626.15</v>
      </c>
      <c r="D68" s="187">
        <v>440641.09</v>
      </c>
      <c r="E68" s="116" t="s">
        <v>61</v>
      </c>
      <c r="F68" s="151" t="s">
        <v>254</v>
      </c>
      <c r="G68" s="116">
        <v>11.05</v>
      </c>
      <c r="H68" s="116" t="s">
        <v>988</v>
      </c>
      <c r="I68" s="116"/>
    </row>
    <row r="69" spans="1:9" ht="15">
      <c r="A69" s="149">
        <v>46107</v>
      </c>
      <c r="B69" s="114" t="s">
        <v>301</v>
      </c>
      <c r="C69" s="187">
        <v>440626.15</v>
      </c>
      <c r="D69" s="187">
        <v>440641.09</v>
      </c>
      <c r="E69" s="116" t="s">
        <v>61</v>
      </c>
      <c r="F69" s="151" t="s">
        <v>254</v>
      </c>
      <c r="G69" s="116">
        <v>1.4</v>
      </c>
      <c r="H69" s="116" t="s">
        <v>984</v>
      </c>
      <c r="I69" s="116"/>
    </row>
    <row r="70" spans="1:9" ht="15">
      <c r="A70" s="149">
        <v>46117</v>
      </c>
      <c r="B70" s="114" t="s">
        <v>442</v>
      </c>
      <c r="C70" s="150">
        <v>440608</v>
      </c>
      <c r="D70" s="150"/>
      <c r="E70" s="116" t="s">
        <v>61</v>
      </c>
      <c r="F70" s="151" t="s">
        <v>254</v>
      </c>
      <c r="G70" s="116">
        <v>0.14499999999999999</v>
      </c>
      <c r="H70" s="116" t="s">
        <v>984</v>
      </c>
      <c r="I70" s="116"/>
    </row>
    <row r="71" spans="1:9" ht="15">
      <c r="A71" s="149">
        <v>46117</v>
      </c>
      <c r="B71" s="114" t="s">
        <v>356</v>
      </c>
      <c r="C71" s="187">
        <v>440660.46</v>
      </c>
      <c r="D71" s="150"/>
      <c r="E71" s="116" t="s">
        <v>62</v>
      </c>
      <c r="F71" s="151" t="s">
        <v>254</v>
      </c>
      <c r="G71" s="116">
        <v>0.14499999999999999</v>
      </c>
      <c r="H71" s="116" t="s">
        <v>984</v>
      </c>
      <c r="I71" s="116"/>
    </row>
    <row r="72" spans="1:9" ht="15">
      <c r="A72" s="149">
        <v>46117</v>
      </c>
      <c r="B72" s="117" t="s">
        <v>438</v>
      </c>
      <c r="C72" s="187">
        <v>440600</v>
      </c>
      <c r="D72" s="187">
        <v>440646</v>
      </c>
      <c r="E72" s="116" t="s">
        <v>61</v>
      </c>
      <c r="F72" s="151" t="s">
        <v>254</v>
      </c>
      <c r="G72" s="116">
        <v>3.98</v>
      </c>
      <c r="H72" s="116" t="s">
        <v>984</v>
      </c>
      <c r="I72" s="116"/>
    </row>
    <row r="73" spans="1:9" ht="15">
      <c r="A73" s="149">
        <v>46124</v>
      </c>
      <c r="B73" s="348" t="s">
        <v>463</v>
      </c>
      <c r="C73" s="187">
        <v>440597.5</v>
      </c>
      <c r="D73" s="187">
        <v>440646.09</v>
      </c>
      <c r="E73" s="116" t="s">
        <v>61</v>
      </c>
      <c r="F73" s="151" t="s">
        <v>252</v>
      </c>
      <c r="G73" s="116">
        <v>62.85</v>
      </c>
      <c r="H73" s="116" t="s">
        <v>984</v>
      </c>
      <c r="I73" s="116"/>
    </row>
    <row r="74" spans="1:9" ht="15">
      <c r="A74" s="149">
        <v>46042</v>
      </c>
      <c r="B74" s="114" t="s">
        <v>255</v>
      </c>
      <c r="C74" s="187">
        <v>442635.8</v>
      </c>
      <c r="D74" s="187">
        <v>442691.16</v>
      </c>
      <c r="E74" s="116" t="s">
        <v>61</v>
      </c>
      <c r="F74" s="151" t="s">
        <v>254</v>
      </c>
      <c r="G74" s="116">
        <v>21.968627450980392</v>
      </c>
      <c r="H74" s="116" t="s">
        <v>984</v>
      </c>
      <c r="I74" s="116">
        <v>200</v>
      </c>
    </row>
    <row r="75" spans="1:9" ht="15">
      <c r="A75" s="149">
        <v>46043</v>
      </c>
      <c r="B75" s="114" t="s">
        <v>260</v>
      </c>
      <c r="C75" s="187">
        <v>442635.8</v>
      </c>
      <c r="D75" s="187">
        <v>442691.16</v>
      </c>
      <c r="E75" s="116" t="s">
        <v>61</v>
      </c>
      <c r="F75" s="151" t="s">
        <v>254</v>
      </c>
      <c r="G75" s="116">
        <v>20.583529411764705</v>
      </c>
      <c r="H75" s="116" t="s">
        <v>984</v>
      </c>
      <c r="I75" s="116">
        <v>200</v>
      </c>
    </row>
    <row r="76" spans="1:9" ht="15">
      <c r="A76" s="149">
        <v>46044</v>
      </c>
      <c r="B76" s="114" t="s">
        <v>263</v>
      </c>
      <c r="C76" s="187">
        <v>442635.8</v>
      </c>
      <c r="D76" s="187">
        <v>442691.16</v>
      </c>
      <c r="E76" s="116" t="s">
        <v>61</v>
      </c>
      <c r="F76" s="151" t="s">
        <v>254</v>
      </c>
      <c r="G76" s="116">
        <v>20.583529411764705</v>
      </c>
      <c r="H76" s="116" t="s">
        <v>984</v>
      </c>
      <c r="I76" s="116">
        <v>200</v>
      </c>
    </row>
    <row r="77" spans="1:9" ht="15">
      <c r="A77" s="149">
        <v>46045</v>
      </c>
      <c r="B77" s="114" t="s">
        <v>266</v>
      </c>
      <c r="C77" s="187">
        <v>442635.8</v>
      </c>
      <c r="D77" s="187">
        <v>442691.16</v>
      </c>
      <c r="E77" s="116" t="s">
        <v>61</v>
      </c>
      <c r="F77" s="151" t="s">
        <v>254</v>
      </c>
      <c r="G77" s="116">
        <v>20.583529411764705</v>
      </c>
      <c r="H77" s="116" t="s">
        <v>984</v>
      </c>
      <c r="I77" s="116">
        <v>200</v>
      </c>
    </row>
    <row r="78" spans="1:9" ht="15">
      <c r="A78" s="149">
        <v>46046</v>
      </c>
      <c r="B78" s="114" t="s">
        <v>372</v>
      </c>
      <c r="C78" s="187">
        <v>442635.8</v>
      </c>
      <c r="D78" s="187">
        <v>442691.16</v>
      </c>
      <c r="E78" s="116" t="s">
        <v>61</v>
      </c>
      <c r="F78" s="151" t="s">
        <v>254</v>
      </c>
      <c r="G78" s="116">
        <v>20.583529411764705</v>
      </c>
      <c r="H78" s="116" t="s">
        <v>984</v>
      </c>
      <c r="I78" s="116">
        <v>200</v>
      </c>
    </row>
    <row r="79" spans="1:9" ht="15">
      <c r="A79" s="149">
        <v>46047</v>
      </c>
      <c r="B79" s="114" t="s">
        <v>375</v>
      </c>
      <c r="C79" s="187">
        <v>442635.8</v>
      </c>
      <c r="D79" s="187">
        <v>442691.16</v>
      </c>
      <c r="E79" s="116" t="s">
        <v>61</v>
      </c>
      <c r="F79" s="151" t="s">
        <v>254</v>
      </c>
      <c r="G79" s="116">
        <v>13.458627450980401</v>
      </c>
      <c r="H79" s="116" t="s">
        <v>984</v>
      </c>
      <c r="I79" s="116">
        <v>200</v>
      </c>
    </row>
    <row r="80" spans="1:9" ht="15">
      <c r="A80" s="149">
        <v>46048</v>
      </c>
      <c r="B80" s="114" t="s">
        <v>378</v>
      </c>
      <c r="C80" s="187">
        <v>442635.8</v>
      </c>
      <c r="D80" s="187">
        <v>442691.16</v>
      </c>
      <c r="E80" s="116" t="s">
        <v>61</v>
      </c>
      <c r="F80" s="151" t="s">
        <v>254</v>
      </c>
      <c r="G80" s="116">
        <v>13.458627450980401</v>
      </c>
      <c r="H80" s="116" t="s">
        <v>984</v>
      </c>
      <c r="I80" s="116">
        <v>200</v>
      </c>
    </row>
    <row r="81" spans="1:9" ht="15">
      <c r="A81" s="149">
        <v>46049</v>
      </c>
      <c r="B81" s="114" t="s">
        <v>381</v>
      </c>
      <c r="C81" s="187">
        <v>442635.8</v>
      </c>
      <c r="D81" s="187">
        <v>442691.16</v>
      </c>
      <c r="E81" s="116" t="s">
        <v>61</v>
      </c>
      <c r="F81" s="151" t="s">
        <v>254</v>
      </c>
      <c r="G81" s="116">
        <v>20.68</v>
      </c>
      <c r="H81" s="116" t="s">
        <v>984</v>
      </c>
      <c r="I81" s="116">
        <v>200</v>
      </c>
    </row>
    <row r="82" spans="1:9" ht="15">
      <c r="A82" s="149">
        <v>46050</v>
      </c>
      <c r="B82" s="114" t="s">
        <v>276</v>
      </c>
      <c r="C82" s="187">
        <v>442635.8</v>
      </c>
      <c r="D82" s="187">
        <v>442691.16</v>
      </c>
      <c r="E82" s="116" t="s">
        <v>61</v>
      </c>
      <c r="F82" s="151" t="s">
        <v>254</v>
      </c>
      <c r="G82" s="116">
        <v>16.399999999999999</v>
      </c>
      <c r="H82" s="116" t="s">
        <v>984</v>
      </c>
      <c r="I82" s="116">
        <v>200</v>
      </c>
    </row>
    <row r="83" spans="1:9" ht="15">
      <c r="A83" s="149">
        <v>46051</v>
      </c>
      <c r="B83" s="114" t="s">
        <v>279</v>
      </c>
      <c r="C83" s="187">
        <v>442635.8</v>
      </c>
      <c r="D83" s="187">
        <v>442691.16</v>
      </c>
      <c r="E83" s="116" t="s">
        <v>61</v>
      </c>
      <c r="F83" s="151" t="s">
        <v>254</v>
      </c>
      <c r="G83" s="116">
        <v>16.399999999999999</v>
      </c>
      <c r="H83" s="116" t="s">
        <v>984</v>
      </c>
      <c r="I83" s="116">
        <v>200</v>
      </c>
    </row>
    <row r="84" spans="1:9" ht="15">
      <c r="A84" s="149">
        <v>46052</v>
      </c>
      <c r="B84" s="114" t="s">
        <v>282</v>
      </c>
      <c r="C84" s="187">
        <v>442635.8</v>
      </c>
      <c r="D84" s="187">
        <v>442691.16</v>
      </c>
      <c r="E84" s="116" t="s">
        <v>61</v>
      </c>
      <c r="F84" s="151" t="s">
        <v>254</v>
      </c>
      <c r="G84" s="116">
        <v>16.399999999999999</v>
      </c>
      <c r="H84" s="116" t="s">
        <v>984</v>
      </c>
      <c r="I84" s="116">
        <v>200</v>
      </c>
    </row>
    <row r="85" spans="1:9" ht="15">
      <c r="A85" s="149">
        <v>46053</v>
      </c>
      <c r="B85" s="114" t="s">
        <v>389</v>
      </c>
      <c r="C85" s="187">
        <v>442635.8</v>
      </c>
      <c r="D85" s="187">
        <v>442691.16</v>
      </c>
      <c r="E85" s="116" t="s">
        <v>61</v>
      </c>
      <c r="F85" s="151" t="s">
        <v>254</v>
      </c>
      <c r="G85" s="116">
        <v>16.399999999999999</v>
      </c>
      <c r="H85" s="116" t="s">
        <v>984</v>
      </c>
      <c r="I85" s="116">
        <v>200</v>
      </c>
    </row>
    <row r="86" spans="1:9" ht="15">
      <c r="A86" s="149">
        <v>46054</v>
      </c>
      <c r="B86" s="114" t="s">
        <v>393</v>
      </c>
      <c r="C86" s="187">
        <v>442635.8</v>
      </c>
      <c r="D86" s="187">
        <v>442691.16</v>
      </c>
      <c r="E86" s="116" t="s">
        <v>61</v>
      </c>
      <c r="F86" s="151" t="s">
        <v>254</v>
      </c>
      <c r="G86" s="116">
        <v>11.274999999999999</v>
      </c>
      <c r="H86" s="116" t="s">
        <v>984</v>
      </c>
      <c r="I86" s="116">
        <v>200</v>
      </c>
    </row>
    <row r="87" spans="1:9" ht="15">
      <c r="A87" s="149">
        <v>46055</v>
      </c>
      <c r="B87" s="114" t="s">
        <v>397</v>
      </c>
      <c r="C87" s="187">
        <v>442635.8</v>
      </c>
      <c r="D87" s="187">
        <v>442691.16</v>
      </c>
      <c r="E87" s="116" t="s">
        <v>61</v>
      </c>
      <c r="F87" s="151" t="s">
        <v>254</v>
      </c>
      <c r="G87" s="116">
        <v>11.274999999999999</v>
      </c>
      <c r="H87" s="116" t="s">
        <v>984</v>
      </c>
      <c r="I87" s="116">
        <v>200</v>
      </c>
    </row>
    <row r="88" spans="1:9" ht="15">
      <c r="A88" s="149">
        <v>46056</v>
      </c>
      <c r="B88" s="114" t="s">
        <v>508</v>
      </c>
      <c r="C88" s="187">
        <v>442635.8</v>
      </c>
      <c r="D88" s="187">
        <v>442691.16</v>
      </c>
      <c r="E88" s="116" t="s">
        <v>61</v>
      </c>
      <c r="F88" s="151" t="s">
        <v>254</v>
      </c>
      <c r="G88" s="116">
        <v>12.84</v>
      </c>
      <c r="H88" s="116" t="s">
        <v>984</v>
      </c>
      <c r="I88" s="116">
        <v>200</v>
      </c>
    </row>
    <row r="89" spans="1:9" ht="15">
      <c r="A89" s="149">
        <v>46057</v>
      </c>
      <c r="B89" s="114" t="s">
        <v>511</v>
      </c>
      <c r="C89" s="187">
        <v>442635.8</v>
      </c>
      <c r="D89" s="187">
        <v>442691.16</v>
      </c>
      <c r="E89" s="116" t="s">
        <v>61</v>
      </c>
      <c r="F89" s="151" t="s">
        <v>254</v>
      </c>
      <c r="G89" s="116">
        <v>7.52</v>
      </c>
      <c r="H89" s="116" t="s">
        <v>984</v>
      </c>
      <c r="I89" s="116">
        <v>200</v>
      </c>
    </row>
    <row r="90" spans="1:9" ht="15">
      <c r="A90" s="149">
        <v>46079</v>
      </c>
      <c r="B90" s="114" t="s">
        <v>514</v>
      </c>
      <c r="C90" s="187">
        <v>442635.8</v>
      </c>
      <c r="D90" s="187">
        <v>442691.16</v>
      </c>
      <c r="E90" s="116" t="s">
        <v>61</v>
      </c>
      <c r="F90" s="151" t="s">
        <v>254</v>
      </c>
      <c r="G90" s="116">
        <v>7.52</v>
      </c>
      <c r="H90" s="116" t="s">
        <v>984</v>
      </c>
      <c r="I90" s="116">
        <v>200</v>
      </c>
    </row>
    <row r="91" spans="1:9" ht="15">
      <c r="A91" s="149">
        <v>46080</v>
      </c>
      <c r="B91" s="114" t="s">
        <v>517</v>
      </c>
      <c r="C91" s="187">
        <v>442635.8</v>
      </c>
      <c r="D91" s="187">
        <v>442691.16</v>
      </c>
      <c r="E91" s="116" t="s">
        <v>61</v>
      </c>
      <c r="F91" s="151" t="s">
        <v>254</v>
      </c>
      <c r="G91" s="116">
        <v>7.52</v>
      </c>
      <c r="H91" s="116" t="s">
        <v>984</v>
      </c>
      <c r="I91" s="116">
        <v>200</v>
      </c>
    </row>
    <row r="92" spans="1:9" ht="15">
      <c r="A92" s="149">
        <v>46081</v>
      </c>
      <c r="B92" s="114" t="s">
        <v>520</v>
      </c>
      <c r="C92" s="187">
        <v>442635.8</v>
      </c>
      <c r="D92" s="187">
        <v>442691.16</v>
      </c>
      <c r="E92" s="116" t="s">
        <v>61</v>
      </c>
      <c r="F92" s="151" t="s">
        <v>254</v>
      </c>
      <c r="G92" s="116">
        <v>7.52</v>
      </c>
      <c r="H92" s="116" t="s">
        <v>984</v>
      </c>
      <c r="I92" s="116">
        <v>200</v>
      </c>
    </row>
    <row r="93" spans="1:9" ht="15">
      <c r="A93" s="149">
        <v>46082</v>
      </c>
      <c r="B93" s="114" t="s">
        <v>523</v>
      </c>
      <c r="C93" s="187">
        <v>442635.8</v>
      </c>
      <c r="D93" s="187">
        <v>442691.16</v>
      </c>
      <c r="E93" s="116" t="s">
        <v>61</v>
      </c>
      <c r="F93" s="151" t="s">
        <v>254</v>
      </c>
      <c r="G93" s="116">
        <v>5.9499999999999709</v>
      </c>
      <c r="H93" s="116" t="s">
        <v>984</v>
      </c>
      <c r="I93" s="116">
        <v>200</v>
      </c>
    </row>
    <row r="94" spans="1:9" ht="15">
      <c r="A94" s="149">
        <v>46083</v>
      </c>
      <c r="B94" s="114" t="s">
        <v>525</v>
      </c>
      <c r="C94" s="187">
        <v>442635.8</v>
      </c>
      <c r="D94" s="187">
        <v>442691.16</v>
      </c>
      <c r="E94" s="116" t="s">
        <v>61</v>
      </c>
      <c r="F94" s="151" t="s">
        <v>254</v>
      </c>
      <c r="G94" s="116">
        <v>5.9499999999999709</v>
      </c>
      <c r="H94" s="116" t="s">
        <v>984</v>
      </c>
      <c r="I94" s="116">
        <v>200</v>
      </c>
    </row>
    <row r="95" spans="1:9" ht="30">
      <c r="A95" s="149">
        <v>46085</v>
      </c>
      <c r="B95" s="114" t="s">
        <v>528</v>
      </c>
      <c r="C95" s="187">
        <v>442635.8</v>
      </c>
      <c r="D95" s="187">
        <v>442691.16</v>
      </c>
      <c r="E95" s="116" t="s">
        <v>61</v>
      </c>
      <c r="F95" s="151" t="s">
        <v>254</v>
      </c>
      <c r="G95" s="116">
        <v>245.1</v>
      </c>
      <c r="H95" s="116" t="s">
        <v>987</v>
      </c>
      <c r="I95" s="116"/>
    </row>
    <row r="96" spans="1:9" ht="15">
      <c r="A96" s="149">
        <v>46085</v>
      </c>
      <c r="B96" s="114" t="s">
        <v>301</v>
      </c>
      <c r="C96" s="187">
        <v>442635.8</v>
      </c>
      <c r="D96" s="187">
        <v>442691.16</v>
      </c>
      <c r="E96" s="116" t="s">
        <v>61</v>
      </c>
      <c r="F96" s="151" t="s">
        <v>254</v>
      </c>
      <c r="G96" s="116">
        <v>8.3000000000000007</v>
      </c>
      <c r="H96" s="116" t="s">
        <v>984</v>
      </c>
      <c r="I96" s="116"/>
    </row>
    <row r="97" spans="1:9" ht="15">
      <c r="A97" s="338">
        <v>46093</v>
      </c>
      <c r="B97" s="339" t="s">
        <v>530</v>
      </c>
      <c r="C97" s="346">
        <v>442635.8</v>
      </c>
      <c r="D97" s="187">
        <v>442691.16</v>
      </c>
      <c r="E97" s="335" t="s">
        <v>61</v>
      </c>
      <c r="F97" s="341" t="s">
        <v>254</v>
      </c>
      <c r="G97" s="335">
        <v>655.33000000000004</v>
      </c>
      <c r="H97" s="335" t="s">
        <v>987</v>
      </c>
      <c r="I97" s="335"/>
    </row>
    <row r="98" spans="1:9" ht="15">
      <c r="A98" s="149">
        <v>46094</v>
      </c>
      <c r="B98" s="114" t="s">
        <v>529</v>
      </c>
      <c r="C98" s="187">
        <v>442635.8</v>
      </c>
      <c r="D98" s="187">
        <v>442691.16</v>
      </c>
      <c r="E98" s="116" t="s">
        <v>61</v>
      </c>
      <c r="F98" s="151" t="s">
        <v>254</v>
      </c>
      <c r="G98" s="116">
        <v>231.71</v>
      </c>
      <c r="H98" s="116" t="s">
        <v>987</v>
      </c>
      <c r="I98" s="116"/>
    </row>
    <row r="99" spans="1:9" ht="15">
      <c r="A99" s="149">
        <v>46095</v>
      </c>
      <c r="B99" s="114" t="s">
        <v>453</v>
      </c>
      <c r="C99" s="187">
        <v>442635.8</v>
      </c>
      <c r="D99" s="187"/>
      <c r="E99" s="116" t="s">
        <v>61</v>
      </c>
      <c r="F99" s="151" t="s">
        <v>254</v>
      </c>
      <c r="G99" s="116">
        <v>2.8386928571428571</v>
      </c>
      <c r="H99" s="116" t="s">
        <v>984</v>
      </c>
      <c r="I99" s="116"/>
    </row>
    <row r="100" spans="1:9" ht="15">
      <c r="A100" s="149">
        <v>46103</v>
      </c>
      <c r="B100" s="114" t="s">
        <v>453</v>
      </c>
      <c r="C100" s="187">
        <v>442691.16</v>
      </c>
      <c r="D100" s="187"/>
      <c r="E100" s="116" t="s">
        <v>61</v>
      </c>
      <c r="F100" s="151" t="s">
        <v>254</v>
      </c>
      <c r="G100" s="116">
        <v>5.6713071428571427</v>
      </c>
      <c r="H100" s="116" t="s">
        <v>984</v>
      </c>
      <c r="I100" s="116"/>
    </row>
    <row r="101" spans="1:9" ht="15">
      <c r="A101" s="149">
        <v>46111</v>
      </c>
      <c r="B101" s="114" t="s">
        <v>458</v>
      </c>
      <c r="C101" s="187">
        <v>442635.8</v>
      </c>
      <c r="D101" s="187">
        <v>442691.16</v>
      </c>
      <c r="E101" s="116" t="s">
        <v>61</v>
      </c>
      <c r="F101" s="151" t="s">
        <v>254</v>
      </c>
      <c r="G101" s="151">
        <v>10.7</v>
      </c>
      <c r="H101" s="151" t="s">
        <v>986</v>
      </c>
      <c r="I101" s="151"/>
    </row>
    <row r="102" spans="1:9" ht="15">
      <c r="A102" s="149">
        <v>46118</v>
      </c>
      <c r="B102" s="114" t="s">
        <v>458</v>
      </c>
      <c r="C102" s="187">
        <v>442635.8</v>
      </c>
      <c r="D102" s="187">
        <v>442691.16</v>
      </c>
      <c r="E102" s="116" t="s">
        <v>61</v>
      </c>
      <c r="F102" s="151" t="s">
        <v>254</v>
      </c>
      <c r="G102" s="151">
        <v>10.7</v>
      </c>
      <c r="H102" s="151" t="s">
        <v>986</v>
      </c>
      <c r="I102" s="151"/>
    </row>
    <row r="103" spans="1:9" ht="15">
      <c r="A103" s="149">
        <v>46125</v>
      </c>
      <c r="B103" s="114" t="s">
        <v>533</v>
      </c>
      <c r="C103" s="187">
        <v>442635.8</v>
      </c>
      <c r="D103" s="187">
        <v>442691.16</v>
      </c>
      <c r="E103" s="116" t="s">
        <v>61</v>
      </c>
      <c r="F103" s="151" t="s">
        <v>254</v>
      </c>
      <c r="G103" s="116">
        <v>35.67</v>
      </c>
      <c r="H103" s="116" t="s">
        <v>984</v>
      </c>
      <c r="I103" s="116"/>
    </row>
    <row r="104" spans="1:9" ht="15">
      <c r="A104" s="149">
        <v>46126</v>
      </c>
      <c r="B104" s="114" t="s">
        <v>356</v>
      </c>
      <c r="C104" s="150">
        <v>442585</v>
      </c>
      <c r="D104" s="150"/>
      <c r="E104" s="116" t="s">
        <v>61</v>
      </c>
      <c r="F104" s="151" t="s">
        <v>254</v>
      </c>
      <c r="G104" s="116">
        <v>0.14499999999999999</v>
      </c>
      <c r="H104" s="116" t="s">
        <v>984</v>
      </c>
      <c r="I104" s="116"/>
    </row>
    <row r="105" spans="1:9" ht="15">
      <c r="A105" s="149">
        <v>46126</v>
      </c>
      <c r="B105" s="114" t="s">
        <v>442</v>
      </c>
      <c r="C105" s="150">
        <v>442750</v>
      </c>
      <c r="D105" s="150"/>
      <c r="E105" s="116" t="s">
        <v>62</v>
      </c>
      <c r="F105" s="151" t="s">
        <v>254</v>
      </c>
      <c r="G105" s="116">
        <v>0.14499999999999999</v>
      </c>
      <c r="H105" s="116" t="s">
        <v>984</v>
      </c>
      <c r="I105" s="116"/>
    </row>
    <row r="106" spans="1:9" ht="15">
      <c r="A106" s="149">
        <v>46126</v>
      </c>
      <c r="B106" s="348" t="s">
        <v>463</v>
      </c>
      <c r="C106" s="187">
        <v>442635.8</v>
      </c>
      <c r="D106" s="187">
        <v>442691.16</v>
      </c>
      <c r="E106" s="116" t="s">
        <v>61</v>
      </c>
      <c r="F106" s="151" t="s">
        <v>252</v>
      </c>
      <c r="G106" s="116">
        <v>76.290000000000006</v>
      </c>
      <c r="H106" s="116" t="s">
        <v>984</v>
      </c>
      <c r="I106" s="116"/>
    </row>
    <row r="107" spans="1:9" ht="15">
      <c r="A107" s="149">
        <v>46100</v>
      </c>
      <c r="B107" s="114" t="s">
        <v>544</v>
      </c>
      <c r="C107" s="187">
        <v>443047</v>
      </c>
      <c r="D107" s="187"/>
      <c r="E107" s="116" t="s">
        <v>61</v>
      </c>
      <c r="F107" s="151" t="s">
        <v>254</v>
      </c>
      <c r="G107" s="116">
        <v>19.79</v>
      </c>
      <c r="H107" s="116" t="s">
        <v>984</v>
      </c>
      <c r="I107" s="116"/>
    </row>
    <row r="108" spans="1:9" ht="15">
      <c r="A108" s="149">
        <v>46107</v>
      </c>
      <c r="B108" s="114" t="s">
        <v>543</v>
      </c>
      <c r="C108" s="187">
        <v>443047</v>
      </c>
      <c r="D108" s="150"/>
      <c r="E108" s="116" t="s">
        <v>61</v>
      </c>
      <c r="F108" s="151" t="s">
        <v>254</v>
      </c>
      <c r="G108" s="116">
        <v>25.03</v>
      </c>
      <c r="H108" s="116" t="s">
        <v>987</v>
      </c>
      <c r="I108" s="116"/>
    </row>
    <row r="109" spans="1:9" ht="15">
      <c r="A109" s="149">
        <v>46107</v>
      </c>
      <c r="B109" s="114" t="s">
        <v>545</v>
      </c>
      <c r="C109" s="187">
        <v>443047</v>
      </c>
      <c r="D109" s="187"/>
      <c r="E109" s="116" t="s">
        <v>61</v>
      </c>
      <c r="F109" s="151" t="s">
        <v>254</v>
      </c>
      <c r="G109" s="151">
        <v>4.8</v>
      </c>
      <c r="H109" s="151" t="s">
        <v>986</v>
      </c>
      <c r="I109" s="151"/>
    </row>
    <row r="110" spans="1:9" ht="15">
      <c r="A110" s="149">
        <v>46114</v>
      </c>
      <c r="B110" s="114" t="s">
        <v>545</v>
      </c>
      <c r="C110" s="187">
        <v>443047</v>
      </c>
      <c r="D110" s="187"/>
      <c r="E110" s="116" t="s">
        <v>61</v>
      </c>
      <c r="F110" s="151" t="s">
        <v>254</v>
      </c>
      <c r="G110" s="151">
        <v>4.8</v>
      </c>
      <c r="H110" s="151" t="s">
        <v>986</v>
      </c>
      <c r="I110" s="151"/>
    </row>
    <row r="111" spans="1:9" ht="15">
      <c r="A111" s="149">
        <v>46114</v>
      </c>
      <c r="B111" s="114" t="s">
        <v>548</v>
      </c>
      <c r="C111" s="187">
        <v>443047</v>
      </c>
      <c r="D111" s="187"/>
      <c r="E111" s="116" t="s">
        <v>61</v>
      </c>
      <c r="F111" s="151" t="s">
        <v>254</v>
      </c>
      <c r="G111" s="116">
        <v>7.83</v>
      </c>
      <c r="H111" s="116" t="s">
        <v>984</v>
      </c>
      <c r="I111" s="116"/>
    </row>
    <row r="112" spans="1:9" ht="15">
      <c r="A112" s="149">
        <v>46121</v>
      </c>
      <c r="B112" s="114" t="s">
        <v>552</v>
      </c>
      <c r="C112" s="187">
        <v>443047</v>
      </c>
      <c r="D112" s="187"/>
      <c r="E112" s="116" t="s">
        <v>61</v>
      </c>
      <c r="F112" s="151" t="s">
        <v>254</v>
      </c>
      <c r="G112" s="116">
        <v>0.34</v>
      </c>
      <c r="H112" s="116" t="s">
        <v>984</v>
      </c>
      <c r="I112" s="116"/>
    </row>
    <row r="113" spans="1:9" ht="15">
      <c r="A113" s="149">
        <v>46128</v>
      </c>
      <c r="B113" s="114" t="s">
        <v>557</v>
      </c>
      <c r="C113" s="187">
        <v>443047</v>
      </c>
      <c r="D113" s="187"/>
      <c r="E113" s="116" t="s">
        <v>61</v>
      </c>
      <c r="F113" s="151" t="s">
        <v>254</v>
      </c>
      <c r="G113" s="116">
        <v>0.59500000000000008</v>
      </c>
      <c r="H113" s="116" t="s">
        <v>984</v>
      </c>
      <c r="I113" s="116"/>
    </row>
    <row r="114" spans="1:9" ht="30">
      <c r="A114" s="149">
        <v>46128</v>
      </c>
      <c r="B114" s="114" t="s">
        <v>562</v>
      </c>
      <c r="C114" s="187">
        <v>443047</v>
      </c>
      <c r="D114" s="187"/>
      <c r="E114" s="116" t="s">
        <v>61</v>
      </c>
      <c r="F114" s="151" t="s">
        <v>254</v>
      </c>
      <c r="G114" s="116">
        <v>0.60899999999999999</v>
      </c>
      <c r="H114" s="116" t="s">
        <v>984</v>
      </c>
      <c r="I114" s="116"/>
    </row>
    <row r="115" spans="1:9" ht="15">
      <c r="A115" s="149">
        <v>46128</v>
      </c>
      <c r="B115" s="350" t="s">
        <v>463</v>
      </c>
      <c r="C115" s="187">
        <v>443047</v>
      </c>
      <c r="D115" s="187"/>
      <c r="E115" s="116" t="s">
        <v>61</v>
      </c>
      <c r="F115" s="151" t="s">
        <v>254</v>
      </c>
      <c r="G115" s="116">
        <v>1.1800000000000002</v>
      </c>
      <c r="H115" s="116" t="s">
        <v>984</v>
      </c>
      <c r="I115" s="116"/>
    </row>
    <row r="116" spans="1:9" ht="30">
      <c r="A116" s="149">
        <v>46107</v>
      </c>
      <c r="B116" s="114" t="s">
        <v>589</v>
      </c>
      <c r="C116" s="150">
        <v>410530</v>
      </c>
      <c r="D116" s="150">
        <v>410573</v>
      </c>
      <c r="E116" s="116" t="s">
        <v>62</v>
      </c>
      <c r="F116" s="151" t="s">
        <v>254</v>
      </c>
      <c r="G116" s="116">
        <v>135.07999999999998</v>
      </c>
      <c r="H116" s="116" t="s">
        <v>987</v>
      </c>
      <c r="I116" s="116"/>
    </row>
    <row r="117" spans="1:9" ht="30">
      <c r="A117" s="149">
        <v>46111</v>
      </c>
      <c r="B117" s="114" t="s">
        <v>603</v>
      </c>
      <c r="C117" s="150">
        <v>410530</v>
      </c>
      <c r="D117" s="150">
        <v>410573</v>
      </c>
      <c r="E117" s="116" t="s">
        <v>62</v>
      </c>
      <c r="F117" s="151" t="s">
        <v>254</v>
      </c>
      <c r="G117" s="116">
        <v>300.80599999999998</v>
      </c>
      <c r="H117" s="116" t="s">
        <v>987</v>
      </c>
      <c r="I117" s="116"/>
    </row>
    <row r="118" spans="1:9" ht="30">
      <c r="A118" s="149">
        <v>46114</v>
      </c>
      <c r="B118" s="114" t="s">
        <v>606</v>
      </c>
      <c r="C118" s="150">
        <v>410530</v>
      </c>
      <c r="D118" s="150">
        <v>410573</v>
      </c>
      <c r="E118" s="116" t="s">
        <v>62</v>
      </c>
      <c r="F118" s="151" t="s">
        <v>254</v>
      </c>
      <c r="G118" s="116">
        <v>327.47399999999999</v>
      </c>
      <c r="H118" s="116" t="s">
        <v>987</v>
      </c>
      <c r="I118" s="116"/>
    </row>
    <row r="119" spans="1:9" ht="30">
      <c r="A119" s="149">
        <v>46117</v>
      </c>
      <c r="B119" s="114" t="s">
        <v>608</v>
      </c>
      <c r="C119" s="150">
        <v>410530</v>
      </c>
      <c r="D119" s="150">
        <v>410573</v>
      </c>
      <c r="E119" s="116" t="s">
        <v>62</v>
      </c>
      <c r="F119" s="151" t="s">
        <v>254</v>
      </c>
      <c r="G119" s="116">
        <v>341.71199999999993</v>
      </c>
      <c r="H119" s="116" t="s">
        <v>987</v>
      </c>
      <c r="I119" s="116"/>
    </row>
    <row r="120" spans="1:9" ht="15">
      <c r="A120" s="149">
        <v>46120</v>
      </c>
      <c r="B120" s="114" t="s">
        <v>612</v>
      </c>
      <c r="C120" s="150">
        <v>410530</v>
      </c>
      <c r="D120" s="150">
        <v>410573</v>
      </c>
      <c r="E120" s="116" t="s">
        <v>62</v>
      </c>
      <c r="F120" s="151" t="s">
        <v>254</v>
      </c>
      <c r="G120" s="116">
        <v>86.638000000000147</v>
      </c>
      <c r="H120" s="116" t="s">
        <v>987</v>
      </c>
      <c r="I120" s="116"/>
    </row>
    <row r="121" spans="1:9" ht="30">
      <c r="A121" s="149">
        <v>46120</v>
      </c>
      <c r="B121" s="114" t="s">
        <v>614</v>
      </c>
      <c r="C121" s="150">
        <v>410530</v>
      </c>
      <c r="D121" s="150">
        <v>410573</v>
      </c>
      <c r="E121" s="116" t="s">
        <v>62</v>
      </c>
      <c r="F121" s="151" t="s">
        <v>254</v>
      </c>
      <c r="G121" s="116">
        <v>25.959999999999997</v>
      </c>
      <c r="H121" s="116" t="s">
        <v>987</v>
      </c>
      <c r="I121" s="116"/>
    </row>
    <row r="122" spans="1:9" ht="30">
      <c r="A122" s="149">
        <v>46122</v>
      </c>
      <c r="B122" s="114" t="s">
        <v>620</v>
      </c>
      <c r="C122" s="150">
        <v>410530</v>
      </c>
      <c r="D122" s="150">
        <v>410573</v>
      </c>
      <c r="E122" s="116" t="s">
        <v>62</v>
      </c>
      <c r="F122" s="151" t="s">
        <v>254</v>
      </c>
      <c r="G122" s="116">
        <v>34.430000000000007</v>
      </c>
      <c r="H122" s="116" t="s">
        <v>987</v>
      </c>
      <c r="I122" s="116"/>
    </row>
    <row r="123" spans="1:9" ht="30">
      <c r="A123" s="149">
        <v>46122</v>
      </c>
      <c r="B123" s="114" t="s">
        <v>621</v>
      </c>
      <c r="C123" s="150">
        <v>410530</v>
      </c>
      <c r="D123" s="150">
        <v>410573</v>
      </c>
      <c r="E123" s="116" t="s">
        <v>62</v>
      </c>
      <c r="F123" s="151" t="s">
        <v>254</v>
      </c>
      <c r="G123" s="116">
        <v>478.5</v>
      </c>
      <c r="H123" s="116" t="s">
        <v>989</v>
      </c>
      <c r="I123" s="116"/>
    </row>
    <row r="124" spans="1:9" ht="30">
      <c r="A124" s="149">
        <v>46126</v>
      </c>
      <c r="B124" s="114" t="s">
        <v>631</v>
      </c>
      <c r="C124" s="150">
        <v>410530</v>
      </c>
      <c r="D124" s="150">
        <v>410573</v>
      </c>
      <c r="E124" s="116" t="s">
        <v>62</v>
      </c>
      <c r="F124" s="151" t="s">
        <v>254</v>
      </c>
      <c r="G124" s="116">
        <v>92.730000000000018</v>
      </c>
      <c r="H124" s="116" t="s">
        <v>989</v>
      </c>
      <c r="I124" s="116"/>
    </row>
    <row r="125" spans="1:9" ht="30">
      <c r="A125" s="149">
        <v>46126</v>
      </c>
      <c r="B125" s="114" t="s">
        <v>613</v>
      </c>
      <c r="C125" s="150">
        <v>410530</v>
      </c>
      <c r="D125" s="150">
        <v>410573</v>
      </c>
      <c r="E125" s="116" t="s">
        <v>62</v>
      </c>
      <c r="F125" s="151" t="s">
        <v>254</v>
      </c>
      <c r="G125" s="116">
        <v>157.77000000000001</v>
      </c>
      <c r="H125" s="116" t="s">
        <v>990</v>
      </c>
      <c r="I125" s="116"/>
    </row>
    <row r="126" spans="1:9" ht="15">
      <c r="A126" s="149">
        <v>46129</v>
      </c>
      <c r="B126" s="114" t="s">
        <v>641</v>
      </c>
      <c r="C126" s="150">
        <v>410530</v>
      </c>
      <c r="D126" s="150">
        <v>410573</v>
      </c>
      <c r="E126" s="116" t="s">
        <v>61</v>
      </c>
      <c r="F126" s="151" t="s">
        <v>254</v>
      </c>
      <c r="G126" s="116">
        <v>23.03</v>
      </c>
      <c r="H126" s="116" t="s">
        <v>984</v>
      </c>
      <c r="I126" s="116"/>
    </row>
    <row r="127" spans="1:9" ht="30">
      <c r="A127" s="149">
        <v>46129</v>
      </c>
      <c r="B127" s="114" t="s">
        <v>643</v>
      </c>
      <c r="C127" s="150">
        <v>410530</v>
      </c>
      <c r="D127" s="150">
        <v>410573</v>
      </c>
      <c r="E127" s="116" t="s">
        <v>61</v>
      </c>
      <c r="F127" s="151" t="s">
        <v>254</v>
      </c>
      <c r="G127" s="116">
        <v>0.11</v>
      </c>
      <c r="H127" s="116" t="s">
        <v>984</v>
      </c>
      <c r="I127" s="116"/>
    </row>
    <row r="128" spans="1:9" ht="30">
      <c r="A128" s="149">
        <v>46129</v>
      </c>
      <c r="B128" s="114" t="s">
        <v>647</v>
      </c>
      <c r="C128" s="150">
        <v>410530</v>
      </c>
      <c r="D128" s="150">
        <v>410573</v>
      </c>
      <c r="E128" s="116" t="s">
        <v>61</v>
      </c>
      <c r="F128" s="151" t="s">
        <v>254</v>
      </c>
      <c r="G128" s="116">
        <v>3.7</v>
      </c>
      <c r="H128" s="116" t="s">
        <v>984</v>
      </c>
      <c r="I128" s="116"/>
    </row>
    <row r="129" spans="1:9" ht="15">
      <c r="A129" s="149">
        <v>46129</v>
      </c>
      <c r="B129" s="114" t="s">
        <v>652</v>
      </c>
      <c r="C129" s="150">
        <v>410533</v>
      </c>
      <c r="D129" s="150">
        <v>410538</v>
      </c>
      <c r="E129" s="116" t="s">
        <v>61</v>
      </c>
      <c r="F129" s="151" t="s">
        <v>254</v>
      </c>
      <c r="G129" s="116">
        <v>0.57499999999999996</v>
      </c>
      <c r="H129" s="116" t="s">
        <v>984</v>
      </c>
      <c r="I129" s="116"/>
    </row>
    <row r="130" spans="1:9" ht="60">
      <c r="A130" s="149">
        <v>46136</v>
      </c>
      <c r="B130" s="117" t="s">
        <v>654</v>
      </c>
      <c r="C130" s="150">
        <v>410533</v>
      </c>
      <c r="D130" s="150">
        <v>410538</v>
      </c>
      <c r="E130" s="150" t="s">
        <v>634</v>
      </c>
      <c r="F130" s="151"/>
      <c r="G130" s="276" t="s">
        <v>655</v>
      </c>
      <c r="H130" s="178" t="s">
        <v>990</v>
      </c>
      <c r="I130" s="276"/>
    </row>
    <row r="131" spans="1:9" ht="30">
      <c r="A131" s="149">
        <v>46143</v>
      </c>
      <c r="B131" s="114" t="s">
        <v>321</v>
      </c>
      <c r="C131" s="187">
        <v>410500</v>
      </c>
      <c r="D131" s="187">
        <v>410624.37</v>
      </c>
      <c r="E131" s="150" t="s">
        <v>634</v>
      </c>
      <c r="F131" s="151" t="s">
        <v>252</v>
      </c>
      <c r="G131" s="116">
        <v>491.24</v>
      </c>
      <c r="H131" s="114" t="s">
        <v>991</v>
      </c>
      <c r="I131" s="116"/>
    </row>
    <row r="132" spans="1:9" ht="15">
      <c r="A132" s="149">
        <v>46153</v>
      </c>
      <c r="B132" s="114" t="s">
        <v>682</v>
      </c>
      <c r="C132" s="187">
        <v>410500</v>
      </c>
      <c r="D132" s="187">
        <v>410624.37</v>
      </c>
      <c r="E132" s="150" t="s">
        <v>634</v>
      </c>
      <c r="F132" s="151" t="s">
        <v>254</v>
      </c>
      <c r="G132" s="116">
        <v>4.99</v>
      </c>
      <c r="H132" s="116" t="s">
        <v>987</v>
      </c>
      <c r="I132" s="116"/>
    </row>
    <row r="133" spans="1:9" ht="15">
      <c r="A133" s="149">
        <v>46154</v>
      </c>
      <c r="B133" s="348" t="s">
        <v>463</v>
      </c>
      <c r="C133" s="187">
        <v>410500</v>
      </c>
      <c r="D133" s="187">
        <v>410624.37</v>
      </c>
      <c r="E133" s="116" t="s">
        <v>61</v>
      </c>
      <c r="F133" s="151" t="s">
        <v>252</v>
      </c>
      <c r="G133" s="116">
        <v>36.36</v>
      </c>
      <c r="H133" s="116" t="s">
        <v>984</v>
      </c>
      <c r="I133" s="116"/>
    </row>
    <row r="134" spans="1:9" ht="15">
      <c r="A134" s="149">
        <v>46154</v>
      </c>
      <c r="B134" s="348" t="s">
        <v>463</v>
      </c>
      <c r="C134" s="187">
        <v>410532</v>
      </c>
      <c r="D134" s="187">
        <v>410541</v>
      </c>
      <c r="E134" s="116" t="s">
        <v>62</v>
      </c>
      <c r="F134" s="151" t="s">
        <v>252</v>
      </c>
      <c r="G134" s="116">
        <v>7.4200000000000017</v>
      </c>
      <c r="H134" s="116" t="s">
        <v>984</v>
      </c>
      <c r="I134" s="116"/>
    </row>
    <row r="135" spans="1:9" ht="15">
      <c r="A135" s="149">
        <v>46155</v>
      </c>
      <c r="B135" s="114" t="s">
        <v>685</v>
      </c>
      <c r="C135" s="150">
        <v>410500</v>
      </c>
      <c r="D135" s="150"/>
      <c r="E135" s="116" t="s">
        <v>61</v>
      </c>
      <c r="F135" s="151" t="s">
        <v>254</v>
      </c>
      <c r="G135" s="116">
        <v>0.14499999999999999</v>
      </c>
      <c r="H135" s="116" t="s">
        <v>984</v>
      </c>
      <c r="I135" s="116"/>
    </row>
    <row r="136" spans="1:9" ht="15">
      <c r="A136" s="149">
        <v>46155</v>
      </c>
      <c r="B136" s="114" t="s">
        <v>689</v>
      </c>
      <c r="C136" s="150">
        <v>410630</v>
      </c>
      <c r="D136" s="150"/>
      <c r="E136" s="116" t="s">
        <v>62</v>
      </c>
      <c r="F136" s="151" t="s">
        <v>254</v>
      </c>
      <c r="G136" s="116">
        <v>0.14499999999999999</v>
      </c>
      <c r="H136" s="116" t="s">
        <v>984</v>
      </c>
      <c r="I136" s="116"/>
    </row>
    <row r="137" spans="1:9" ht="15">
      <c r="A137" s="149">
        <v>46106</v>
      </c>
      <c r="B137" s="114" t="s">
        <v>693</v>
      </c>
      <c r="C137" s="150">
        <v>410538</v>
      </c>
      <c r="D137" s="150">
        <v>410588</v>
      </c>
      <c r="E137" s="116" t="s">
        <v>62</v>
      </c>
      <c r="F137" s="151" t="s">
        <v>254</v>
      </c>
      <c r="G137" s="116">
        <v>0.7</v>
      </c>
      <c r="H137" s="116" t="s">
        <v>984</v>
      </c>
      <c r="I137" s="116"/>
    </row>
    <row r="138" spans="1:9" ht="15">
      <c r="A138" s="149">
        <v>46155</v>
      </c>
      <c r="B138" s="114" t="s">
        <v>698</v>
      </c>
      <c r="C138" s="150">
        <v>410538</v>
      </c>
      <c r="D138" s="150">
        <v>410588</v>
      </c>
      <c r="E138" s="116" t="s">
        <v>62</v>
      </c>
      <c r="F138" s="151" t="s">
        <v>254</v>
      </c>
      <c r="G138" s="116">
        <v>1.04</v>
      </c>
      <c r="H138" s="116" t="s">
        <v>984</v>
      </c>
      <c r="I138" s="116"/>
    </row>
  </sheetData>
  <autoFilter ref="B1:B138" xr:uid="{B80706B3-C73C-4904-9400-3A4D2DC63722}"/>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G5"/>
  <sheetViews>
    <sheetView workbookViewId="0">
      <selection activeCell="B2" sqref="B2"/>
    </sheetView>
  </sheetViews>
  <sheetFormatPr defaultColWidth="9" defaultRowHeight="14.25"/>
  <cols>
    <col min="1" max="1" width="24.375" customWidth="1"/>
    <col min="2" max="2" width="75.625" customWidth="1"/>
    <col min="3" max="3" width="12.25" customWidth="1"/>
    <col min="6" max="6" width="101.75" customWidth="1"/>
  </cols>
  <sheetData>
    <row r="1" spans="1:7" ht="49.5">
      <c r="A1" s="319" t="s">
        <v>231</v>
      </c>
      <c r="B1" s="7" t="s">
        <v>1224</v>
      </c>
      <c r="C1" s="5"/>
      <c r="D1" s="5"/>
      <c r="E1" s="5"/>
      <c r="F1" s="156"/>
      <c r="G1" s="5"/>
    </row>
    <row r="2" spans="1:7" ht="16.5">
      <c r="A2" s="319" t="s">
        <v>34</v>
      </c>
      <c r="B2" s="8" t="s">
        <v>236</v>
      </c>
      <c r="C2" s="5"/>
      <c r="D2" s="5"/>
      <c r="E2" s="5"/>
      <c r="F2" s="5"/>
      <c r="G2" s="5"/>
    </row>
    <row r="3" spans="1:7" ht="16.5">
      <c r="A3" s="319" t="s">
        <v>232</v>
      </c>
      <c r="B3" s="8" t="s">
        <v>154</v>
      </c>
      <c r="C3" s="5"/>
      <c r="D3" s="5"/>
      <c r="E3" s="5"/>
      <c r="F3" s="5"/>
      <c r="G3" s="5"/>
    </row>
    <row r="4" spans="1:7" ht="16.5">
      <c r="A4" s="319" t="s">
        <v>233</v>
      </c>
      <c r="B4" s="8" t="s">
        <v>235</v>
      </c>
      <c r="C4" s="5"/>
      <c r="D4" s="5"/>
      <c r="E4" s="5"/>
      <c r="F4" s="5"/>
      <c r="G4" s="5"/>
    </row>
    <row r="5" spans="1:7" s="158" customFormat="1" ht="16.5">
      <c r="A5" s="320" t="s">
        <v>234</v>
      </c>
      <c r="B5" s="159" t="s">
        <v>1034</v>
      </c>
      <c r="C5" s="157"/>
      <c r="D5" s="157"/>
      <c r="E5" s="157"/>
      <c r="F5" s="157"/>
      <c r="G5" s="157"/>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34</vt:i4>
      </vt:variant>
    </vt:vector>
  </HeadingPairs>
  <TitlesOfParts>
    <vt:vector size="64" baseType="lpstr">
      <vt:lpstr>DM NT</vt:lpstr>
      <vt:lpstr>List</vt:lpstr>
      <vt:lpstr>MMNL</vt:lpstr>
      <vt:lpstr>Data</vt:lpstr>
      <vt:lpstr>LMBT</vt:lpstr>
      <vt:lpstr>PYC</vt:lpstr>
      <vt:lpstr>BBNT</vt:lpstr>
      <vt:lpstr>4TP</vt:lpstr>
      <vt:lpstr>3TP</vt:lpstr>
      <vt:lpstr>HT</vt:lpstr>
      <vt:lpstr>NKTC</vt:lpstr>
      <vt:lpstr>KL KM410</vt:lpstr>
      <vt:lpstr>MM</vt:lpstr>
      <vt:lpstr>VL</vt:lpstr>
      <vt:lpstr>KL410</vt:lpstr>
      <vt:lpstr>HM439</vt:lpstr>
      <vt:lpstr>HM440+250</vt:lpstr>
      <vt:lpstr>HM440+620</vt:lpstr>
      <vt:lpstr>HM442+620</vt:lpstr>
      <vt:lpstr>HM410+530</vt:lpstr>
      <vt:lpstr>KL (2)</vt:lpstr>
      <vt:lpstr>Sheet1</vt:lpstr>
      <vt:lpstr>KL Km439+440</vt:lpstr>
      <vt:lpstr>KL Km440+200</vt:lpstr>
      <vt:lpstr>KL Km442+600</vt:lpstr>
      <vt:lpstr>KL Km440+600</vt:lpstr>
      <vt:lpstr>KL442+620</vt:lpstr>
      <vt:lpstr>Sheet2</vt:lpstr>
      <vt:lpstr>Lay mau </vt:lpstr>
      <vt:lpstr>Đầu vào</vt:lpstr>
      <vt:lpstr>'3TP'!Criteria</vt:lpstr>
      <vt:lpstr>'4TP'!Criteria</vt:lpstr>
      <vt:lpstr>BBNT!Criteria</vt:lpstr>
      <vt:lpstr>HT!Criteria</vt:lpstr>
      <vt:lpstr>LMBT!Criteria</vt:lpstr>
      <vt:lpstr>MM!Criteria</vt:lpstr>
      <vt:lpstr>PYC!Criteria</vt:lpstr>
      <vt:lpstr>VL!Criteria</vt:lpstr>
      <vt:lpstr>'3TP'!Extract</vt:lpstr>
      <vt:lpstr>'4TP'!Extract</vt:lpstr>
      <vt:lpstr>BBNT!Extract</vt:lpstr>
      <vt:lpstr>HT!Extract</vt:lpstr>
      <vt:lpstr>LMBT!Extract</vt:lpstr>
      <vt:lpstr>MM!Extract</vt:lpstr>
      <vt:lpstr>PYC!Extract</vt:lpstr>
      <vt:lpstr>VL!Extract</vt:lpstr>
      <vt:lpstr>'3TP'!Print_Area</vt:lpstr>
      <vt:lpstr>'4TP'!Print_Area</vt:lpstr>
      <vt:lpstr>BBNT!Print_Area</vt:lpstr>
      <vt:lpstr>'DM NT'!Print_Area</vt:lpstr>
      <vt:lpstr>'HM410+530'!Print_Area</vt:lpstr>
      <vt:lpstr>'HM439'!Print_Area</vt:lpstr>
      <vt:lpstr>'HM440+250'!Print_Area</vt:lpstr>
      <vt:lpstr>'HM440+620'!Print_Area</vt:lpstr>
      <vt:lpstr>'HM442+620'!Print_Area</vt:lpstr>
      <vt:lpstr>HT!Print_Area</vt:lpstr>
      <vt:lpstr>List!Print_Area</vt:lpstr>
      <vt:lpstr>LMBT!Print_Area</vt:lpstr>
      <vt:lpstr>MM!Print_Area</vt:lpstr>
      <vt:lpstr>NKTC!Print_Area</vt:lpstr>
      <vt:lpstr>PYC!Print_Area</vt:lpstr>
      <vt:lpstr>VL!Print_Area</vt:lpstr>
      <vt:lpstr>'DM NT'!Print_Titles</vt:lpstr>
      <vt:lpstr>NKTC!Print_Titles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duong dat</cp:lastModifiedBy>
  <cp:lastPrinted>2026-05-27T02:04:52Z</cp:lastPrinted>
  <dcterms:created xsi:type="dcterms:W3CDTF">2015-06-05T18:17:20Z</dcterms:created>
  <dcterms:modified xsi:type="dcterms:W3CDTF">2026-06-05T16:43:22Z</dcterms:modified>
</cp:coreProperties>
</file>